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queryTables/queryTable1.xml" ContentType="application/vnd.openxmlformats-officedocument.spreadsheetml.queryTable+xml"/>
  <Override PartName="/xl/queryTables/queryTable2.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4"/>
  <workbookPr autoCompressPictures="0" defaultThemeVersion="124226"/>
  <mc:AlternateContent xmlns:mc="http://schemas.openxmlformats.org/markup-compatibility/2006">
    <mc:Choice Requires="x15">
      <x15ac:absPath xmlns:x15ac="http://schemas.microsoft.com/office/spreadsheetml/2010/11/ac" url="/Users/aokunak/OneDrive - North Carolina Healthcare Association/"/>
    </mc:Choice>
  </mc:AlternateContent>
  <xr:revisionPtr revIDLastSave="91" documentId="8_{A7384606-018C-3844-8EE6-402D129D213A}" xr6:coauthVersionLast="38" xr6:coauthVersionMax="38" xr10:uidLastSave="{44ACAD96-16EC-1F4C-9E51-E75AEFA12E8D}"/>
  <bookViews>
    <workbookView xWindow="0" yWindow="0" windowWidth="51200" windowHeight="28800" xr2:uid="{07199D24-6CE2-424D-847A-0D2A0DF1FF3A}"/>
  </bookViews>
  <sheets>
    <sheet name="100 DRGs" sheetId="12" r:id="rId1"/>
    <sheet name="Base Rate Calc" sheetId="11" r:id="rId2"/>
    <sheet name="FFY18_STDZ_Table" sheetId="22" r:id="rId3"/>
    <sheet name="Layout" sheetId="23" r:id="rId4"/>
    <sheet name="FFY2018 CN Table 1A-1E" sheetId="18" r:id="rId5"/>
    <sheet name="FFY18_WIF_Table2_CN" sheetId="20" r:id="rId6"/>
    <sheet name="FFY18_WIF_Table3_CN" sheetId="19" r:id="rId7"/>
    <sheet name="FFY18_Table15_Readmit_Factor" sheetId="16" r:id="rId8"/>
    <sheet name="FFY18_Table 16B_VPB_Factor" sheetId="15" r:id="rId9"/>
    <sheet name="FFY18_DSH_Supp_File_CN" sheetId="25" r:id="rId10"/>
    <sheet name="FFY18_Table5_CN" sheetId="21" r:id="rId11"/>
    <sheet name="TopDRG" sheetId="24" r:id="rId12"/>
  </sheets>
  <definedNames>
    <definedName name="_1_2015STDZ" localSheetId="8">#REF!</definedName>
    <definedName name="_1_2015STDZ" localSheetId="7">#REF!</definedName>
    <definedName name="_1_2015STDZ" localSheetId="5">#REF!</definedName>
    <definedName name="_1_2015STDZ" localSheetId="6">#REF!</definedName>
    <definedName name="_1_2015STDZ" localSheetId="4">#REF!</definedName>
    <definedName name="_1_2015STDZ">#REF!</definedName>
    <definedName name="_xlnm._FilterDatabase" localSheetId="9" hidden="1">FFY18_DSH_Supp_File_CN!$A$2:$L$3342</definedName>
    <definedName name="_xlnm._FilterDatabase" localSheetId="2" hidden="1">FFY18_STDZ_Table!$A$3:$T$3</definedName>
    <definedName name="_xlnm._FilterDatabase" localSheetId="8" hidden="1">'FFY18_Table 16B_VPB_Factor'!$A$2:$C$2958</definedName>
    <definedName name="_fy15" localSheetId="8">#REF!</definedName>
    <definedName name="_fy15" localSheetId="7">#REF!</definedName>
    <definedName name="_fy15" localSheetId="5">#REF!</definedName>
    <definedName name="_fy15" localSheetId="6">#REF!</definedName>
    <definedName name="_fy15" localSheetId="4">#REF!</definedName>
    <definedName name="_fy15">#REF!</definedName>
    <definedName name="FR_2016" localSheetId="2">#REF!</definedName>
    <definedName name="FR_2016" localSheetId="3">#REF!</definedName>
    <definedName name="FR_2016">#REF!</definedName>
    <definedName name="FY_2011_dec11" localSheetId="0">#REF!</definedName>
    <definedName name="FY_2011_dec11" localSheetId="1">#REF!</definedName>
    <definedName name="FY_2011_dec11" localSheetId="8">#REF!</definedName>
    <definedName name="FY_2011_dec11" localSheetId="7">#REF!</definedName>
    <definedName name="FY_2011_dec11" localSheetId="5">#REF!</definedName>
    <definedName name="FY_2011_dec11" localSheetId="6">#REF!</definedName>
    <definedName name="FY_2011_dec11" localSheetId="4">#REF!</definedName>
    <definedName name="FY_2011_dec11">#REF!</definedName>
    <definedName name="fy14nprm">#REF!</definedName>
    <definedName name="IDX" localSheetId="7">FFY18_Table15_Readmit_Factor!#REF!</definedName>
    <definedName name="New">FFY18_STDZ_Table!#REF!</definedName>
    <definedName name="_xlnm.Print_Area" localSheetId="1">'Base Rate Calc'!$A$1:$H$83</definedName>
    <definedName name="Stdz_File" localSheetId="2">#REF!</definedName>
    <definedName name="Stdz_File" localSheetId="3">#REF!</definedName>
    <definedName name="Stdz_File">#REF!</definedName>
    <definedName name="vbp_payment_provider_07_16_2015" localSheetId="8">'FFY18_Table 16B_VPB_Factor'!$A$2:$B$2958</definedName>
    <definedName name="vbp_payment_provider_07_16_2016" localSheetId="8">'FFY18_Table 16B_VPB_Factor'!$A$2:$B$2957</definedName>
  </definedNames>
  <calcPr calcId="179021"/>
  <extLst>
    <ext xmlns:mx="http://schemas.microsoft.com/office/mac/excel/2008/main" uri="{7523E5D3-25F3-A5E0-1632-64F254C22452}">
      <mx:ArchID Flags="2"/>
    </ext>
  </extLst>
</workbook>
</file>

<file path=xl/calcChain.xml><?xml version="1.0" encoding="utf-8"?>
<calcChain xmlns="http://schemas.openxmlformats.org/spreadsheetml/2006/main">
  <c r="F4" i="12" l="1"/>
  <c r="CC83" i="11"/>
  <c r="CJ18" i="11"/>
  <c r="CJ7" i="11"/>
  <c r="C3" i="11"/>
  <c r="Q2161" i="22"/>
  <c r="Q2078" i="22"/>
  <c r="Q2079" i="22"/>
  <c r="Q2080" i="22"/>
  <c r="Q2081" i="22"/>
  <c r="Q2082" i="22"/>
  <c r="Q2083" i="22"/>
  <c r="Q2084" i="22"/>
  <c r="Q2085" i="22"/>
  <c r="Q2086" i="22"/>
  <c r="Q2087" i="22"/>
  <c r="Q2088" i="22"/>
  <c r="Q2089" i="22"/>
  <c r="Q2090" i="22"/>
  <c r="Q2091" i="22"/>
  <c r="Q2092" i="22"/>
  <c r="Q2093" i="22"/>
  <c r="Q2094" i="22"/>
  <c r="Q2095" i="22"/>
  <c r="Q2096" i="22"/>
  <c r="Q2097" i="22"/>
  <c r="Q2098" i="22"/>
  <c r="Q2099" i="22"/>
  <c r="Q2100" i="22"/>
  <c r="Q2101" i="22"/>
  <c r="Q2102" i="22"/>
  <c r="Q2103" i="22"/>
  <c r="Q2104" i="22"/>
  <c r="Q2105" i="22"/>
  <c r="Q2106" i="22"/>
  <c r="Q2107" i="22"/>
  <c r="Q2108" i="22"/>
  <c r="Q2109" i="22"/>
  <c r="Q2110" i="22"/>
  <c r="Q2111" i="22"/>
  <c r="Q2112" i="22"/>
  <c r="Q2113" i="22"/>
  <c r="Q2114" i="22"/>
  <c r="Q2115" i="22"/>
  <c r="Q2116" i="22"/>
  <c r="Q2117" i="22"/>
  <c r="Q2118" i="22"/>
  <c r="Q2119" i="22"/>
  <c r="Q2120" i="22"/>
  <c r="Q2121" i="22"/>
  <c r="Q2122" i="22"/>
  <c r="Q2123" i="22"/>
  <c r="Q2124" i="22"/>
  <c r="Q2125" i="22"/>
  <c r="Q2126" i="22"/>
  <c r="Q2127" i="22"/>
  <c r="Q2128" i="22"/>
  <c r="Q2129" i="22"/>
  <c r="Q2130" i="22"/>
  <c r="Q2131" i="22"/>
  <c r="Q2132" i="22"/>
  <c r="Q2133" i="22"/>
  <c r="Q2134" i="22"/>
  <c r="Q2135" i="22"/>
  <c r="Q2136" i="22"/>
  <c r="Q2137" i="22"/>
  <c r="Q2138" i="22"/>
  <c r="Q2139" i="22"/>
  <c r="Q2140" i="22"/>
  <c r="Q2141" i="22"/>
  <c r="Q2142" i="22"/>
  <c r="Q2143" i="22"/>
  <c r="Q2144" i="22"/>
  <c r="Q2145" i="22"/>
  <c r="Q2146" i="22"/>
  <c r="Q2147" i="22"/>
  <c r="Q2148" i="22"/>
  <c r="Q2149" i="22"/>
  <c r="Q2150" i="22"/>
  <c r="Q2151" i="22"/>
  <c r="Q2152" i="22"/>
  <c r="Q2153" i="22"/>
  <c r="Q2154" i="22"/>
  <c r="Q2155" i="22"/>
  <c r="Q2156" i="22"/>
  <c r="Q2157" i="22"/>
  <c r="Q2158" i="22"/>
  <c r="Q2159" i="22"/>
  <c r="Q2160" i="22"/>
  <c r="Q2077" i="22"/>
  <c r="C66" i="11" l="1"/>
  <c r="C64" i="11"/>
  <c r="C62" i="11"/>
  <c r="C17" i="11"/>
  <c r="D5" i="11"/>
  <c r="CJ2" i="11" l="1"/>
  <c r="CK2" i="11"/>
  <c r="CJ3" i="11"/>
  <c r="CJ8" i="11" s="1"/>
  <c r="CJ67" i="11" s="1"/>
  <c r="CK3" i="11"/>
  <c r="CK8" i="11" s="1"/>
  <c r="CK67" i="11" s="1"/>
  <c r="CJ4" i="11"/>
  <c r="CK4" i="11"/>
  <c r="CJ5" i="11"/>
  <c r="CJ29" i="11" s="1"/>
  <c r="CK5" i="11"/>
  <c r="CK29" i="11" s="1"/>
  <c r="CJ6" i="11"/>
  <c r="CK6" i="11"/>
  <c r="CK7" i="11"/>
  <c r="CJ9" i="11"/>
  <c r="CK9" i="11"/>
  <c r="CJ10" i="11"/>
  <c r="CJ58" i="11" s="1"/>
  <c r="CJ78" i="11" s="1"/>
  <c r="CK10" i="11"/>
  <c r="CK58" i="11" s="1"/>
  <c r="CK78" i="11" s="1"/>
  <c r="CJ11" i="11"/>
  <c r="CK11" i="11"/>
  <c r="CJ12" i="11"/>
  <c r="CJ57" i="11" s="1"/>
  <c r="CJ73" i="11" s="1"/>
  <c r="CK12" i="11"/>
  <c r="CK57" i="11" s="1"/>
  <c r="CK73" i="11" s="1"/>
  <c r="CJ13" i="11"/>
  <c r="CJ30" i="11" s="1"/>
  <c r="CK13" i="11"/>
  <c r="CK30" i="11" s="1"/>
  <c r="CJ14" i="11"/>
  <c r="CK14" i="11"/>
  <c r="CJ15" i="11"/>
  <c r="CK15" i="11"/>
  <c r="CJ17" i="11"/>
  <c r="CJ27" i="11" s="1"/>
  <c r="CK17" i="11"/>
  <c r="CK27" i="11" s="1"/>
  <c r="CJ28" i="11"/>
  <c r="CK18" i="11"/>
  <c r="CK28" i="11" s="1"/>
  <c r="CJ19" i="11"/>
  <c r="CK19" i="11"/>
  <c r="CJ21" i="11"/>
  <c r="CK21" i="11"/>
  <c r="CJ22" i="11"/>
  <c r="CK22" i="11"/>
  <c r="CJ23" i="11"/>
  <c r="CK23" i="11"/>
  <c r="CJ24" i="11"/>
  <c r="CK24" i="11"/>
  <c r="CJ32" i="11"/>
  <c r="CK32" i="11"/>
  <c r="CJ33" i="11"/>
  <c r="CJ34" i="11" s="1"/>
  <c r="CK33" i="11"/>
  <c r="CK34" i="11" s="1"/>
  <c r="CJ36" i="11"/>
  <c r="CK36" i="11"/>
  <c r="CJ62" i="11"/>
  <c r="CK62" i="11"/>
  <c r="CJ64" i="11"/>
  <c r="CJ66" i="11" s="1"/>
  <c r="CK64" i="11"/>
  <c r="CK66" i="11" s="1"/>
  <c r="CK69" i="11" l="1"/>
  <c r="CK74" i="11" s="1"/>
  <c r="CK76" i="11" s="1"/>
  <c r="CK38" i="11"/>
  <c r="CK43" i="11" s="1"/>
  <c r="CJ69" i="11"/>
  <c r="CJ74" i="11" s="1"/>
  <c r="CJ76" i="11" s="1"/>
  <c r="CJ38" i="11"/>
  <c r="CJ43" i="11" s="1"/>
  <c r="CK79" i="11"/>
  <c r="CK81" i="11" s="1"/>
  <c r="CJ45" i="11"/>
  <c r="CJ41" i="11"/>
  <c r="V2" i="11"/>
  <c r="D4" i="12"/>
  <c r="C4" i="12"/>
  <c r="P2077" i="22"/>
  <c r="CJ79" i="11" l="1"/>
  <c r="CJ81" i="11" s="1"/>
  <c r="CJ40" i="11"/>
  <c r="CK40" i="11"/>
  <c r="CK41" i="11"/>
  <c r="CK45" i="11"/>
  <c r="CK71" i="11"/>
  <c r="CK83" i="11" s="1"/>
  <c r="CJ71" i="11"/>
  <c r="CJ83" i="11" s="1"/>
  <c r="CJ47" i="11"/>
  <c r="CJ51" i="11" s="1"/>
  <c r="C36" i="11"/>
  <c r="BX2" i="11"/>
  <c r="D32" i="11"/>
  <c r="E32" i="11"/>
  <c r="F32" i="11"/>
  <c r="G32" i="11"/>
  <c r="H32" i="11"/>
  <c r="I32" i="11"/>
  <c r="J32" i="11"/>
  <c r="K32" i="11"/>
  <c r="L32" i="11"/>
  <c r="M32" i="11"/>
  <c r="N32" i="11"/>
  <c r="O32" i="11"/>
  <c r="P32" i="11"/>
  <c r="Q32" i="11"/>
  <c r="R32" i="11"/>
  <c r="S32" i="11"/>
  <c r="T32" i="11"/>
  <c r="U32" i="11"/>
  <c r="V32" i="11"/>
  <c r="W32" i="11"/>
  <c r="X32" i="11"/>
  <c r="Y32" i="11"/>
  <c r="Z32" i="11"/>
  <c r="AA32" i="11"/>
  <c r="AB32" i="11"/>
  <c r="AC32" i="11"/>
  <c r="AD32" i="11"/>
  <c r="AE32" i="11"/>
  <c r="AF32" i="11"/>
  <c r="AG32" i="11"/>
  <c r="AH32" i="11"/>
  <c r="AI32" i="11"/>
  <c r="AJ32" i="11"/>
  <c r="AK32" i="11"/>
  <c r="AL32" i="11"/>
  <c r="AM32" i="11"/>
  <c r="AN32" i="11"/>
  <c r="AO32" i="11"/>
  <c r="AP32" i="11"/>
  <c r="AQ32" i="11"/>
  <c r="AR32" i="11"/>
  <c r="AS32" i="11"/>
  <c r="AT32" i="11"/>
  <c r="AU32" i="11"/>
  <c r="AV32" i="11"/>
  <c r="AW32" i="11"/>
  <c r="AX32" i="11"/>
  <c r="AY32" i="11"/>
  <c r="AZ32" i="11"/>
  <c r="BA32" i="11"/>
  <c r="BB32" i="11"/>
  <c r="BC32" i="11"/>
  <c r="BD32" i="11"/>
  <c r="BE32" i="11"/>
  <c r="BF32" i="11"/>
  <c r="BG32" i="11"/>
  <c r="BH32" i="11"/>
  <c r="BI32" i="11"/>
  <c r="BJ32" i="11"/>
  <c r="BK32" i="11"/>
  <c r="BL32" i="11"/>
  <c r="BM32" i="11"/>
  <c r="BN32" i="11"/>
  <c r="BO32" i="11"/>
  <c r="BP32" i="11"/>
  <c r="BQ32" i="11"/>
  <c r="BR32" i="11"/>
  <c r="BS32" i="11"/>
  <c r="BT32" i="11"/>
  <c r="BU32" i="11"/>
  <c r="BV32" i="11"/>
  <c r="BW32" i="11"/>
  <c r="BX32" i="11"/>
  <c r="BY32" i="11"/>
  <c r="BZ32" i="11"/>
  <c r="CA32" i="11"/>
  <c r="CB32" i="11"/>
  <c r="CC32" i="11"/>
  <c r="CD32" i="11"/>
  <c r="CE32" i="11"/>
  <c r="CF32" i="11"/>
  <c r="CG32" i="11"/>
  <c r="CH32" i="11"/>
  <c r="CI32" i="11"/>
  <c r="C32" i="11"/>
  <c r="D22" i="11"/>
  <c r="D21" i="11"/>
  <c r="D19" i="11"/>
  <c r="E19" i="11"/>
  <c r="F19" i="11"/>
  <c r="G19" i="11"/>
  <c r="H19" i="11"/>
  <c r="I19" i="11"/>
  <c r="J19" i="11"/>
  <c r="K19" i="11"/>
  <c r="L19" i="11"/>
  <c r="M19" i="11"/>
  <c r="N19" i="11"/>
  <c r="O19" i="11"/>
  <c r="P19" i="11"/>
  <c r="Q19" i="11"/>
  <c r="R19" i="11"/>
  <c r="S19" i="11"/>
  <c r="T19" i="11"/>
  <c r="U19" i="11"/>
  <c r="V19" i="11"/>
  <c r="W19" i="11"/>
  <c r="X19" i="11"/>
  <c r="Y19" i="11"/>
  <c r="Z19" i="11"/>
  <c r="AA19" i="11"/>
  <c r="AB19" i="11"/>
  <c r="AC19" i="11"/>
  <c r="AD19" i="11"/>
  <c r="AE19" i="11"/>
  <c r="AF19" i="11"/>
  <c r="AG19" i="11"/>
  <c r="AH19" i="11"/>
  <c r="AI19" i="11"/>
  <c r="AJ19" i="11"/>
  <c r="AK19" i="11"/>
  <c r="AL19" i="11"/>
  <c r="AM19" i="11"/>
  <c r="AN19" i="11"/>
  <c r="AO19" i="11"/>
  <c r="AP19" i="11"/>
  <c r="AQ19" i="11"/>
  <c r="AR19" i="11"/>
  <c r="AS19" i="11"/>
  <c r="AT19" i="11"/>
  <c r="AU19" i="11"/>
  <c r="AV19" i="11"/>
  <c r="AW19" i="11"/>
  <c r="AX19" i="11"/>
  <c r="AY19" i="11"/>
  <c r="AZ19" i="11"/>
  <c r="BA19" i="11"/>
  <c r="BB19" i="11"/>
  <c r="BC19" i="11"/>
  <c r="BD19" i="11"/>
  <c r="BE19" i="11"/>
  <c r="BF19" i="11"/>
  <c r="BG19" i="11"/>
  <c r="BH19" i="11"/>
  <c r="BI19" i="11"/>
  <c r="BJ19" i="11"/>
  <c r="BK19" i="11"/>
  <c r="BL19" i="11"/>
  <c r="BM19" i="11"/>
  <c r="BN19" i="11"/>
  <c r="BO19" i="11"/>
  <c r="BP19" i="11"/>
  <c r="BQ19" i="11"/>
  <c r="BR19" i="11"/>
  <c r="BS19" i="11"/>
  <c r="BT19" i="11"/>
  <c r="BU19" i="11"/>
  <c r="BV19" i="11"/>
  <c r="BW19" i="11"/>
  <c r="BX19" i="11"/>
  <c r="BY19" i="11"/>
  <c r="BZ19" i="11"/>
  <c r="CA19" i="11"/>
  <c r="CB19" i="11"/>
  <c r="CC19" i="11"/>
  <c r="CD19" i="11"/>
  <c r="CE19" i="11"/>
  <c r="CF19" i="11"/>
  <c r="CG19" i="11"/>
  <c r="CH19" i="11"/>
  <c r="CI19" i="11"/>
  <c r="C19" i="11"/>
  <c r="C27" i="11"/>
  <c r="S2078" i="22"/>
  <c r="D18" i="11" s="1"/>
  <c r="D28" i="11" s="1"/>
  <c r="C18" i="11"/>
  <c r="C28" i="11" s="1"/>
  <c r="CI18" i="11"/>
  <c r="E18" i="11"/>
  <c r="F18" i="11"/>
  <c r="G18" i="11"/>
  <c r="H18" i="11"/>
  <c r="I18" i="11"/>
  <c r="J18" i="11"/>
  <c r="K18" i="11"/>
  <c r="L18" i="11"/>
  <c r="M18" i="11"/>
  <c r="N18" i="11"/>
  <c r="O18" i="11"/>
  <c r="P18" i="11"/>
  <c r="Q18" i="11"/>
  <c r="R18" i="11"/>
  <c r="S18" i="11"/>
  <c r="T18" i="11"/>
  <c r="U18" i="11"/>
  <c r="V18" i="11"/>
  <c r="W18" i="11"/>
  <c r="X18" i="11"/>
  <c r="Y18" i="11"/>
  <c r="Z18" i="11"/>
  <c r="AA18" i="11"/>
  <c r="AB18" i="11"/>
  <c r="AC18" i="11"/>
  <c r="AD18" i="11"/>
  <c r="AE18" i="11"/>
  <c r="AF18" i="11"/>
  <c r="AG18" i="11"/>
  <c r="AH18" i="11"/>
  <c r="AI18" i="11"/>
  <c r="AJ18" i="11"/>
  <c r="AK18" i="11"/>
  <c r="AL18" i="11"/>
  <c r="AM18" i="11"/>
  <c r="AN18" i="11"/>
  <c r="AO18" i="11"/>
  <c r="AP18" i="11"/>
  <c r="AQ18" i="11"/>
  <c r="AR18" i="11"/>
  <c r="AS18" i="11"/>
  <c r="AT18" i="11"/>
  <c r="AU18" i="11"/>
  <c r="AV18" i="11"/>
  <c r="AW18" i="11"/>
  <c r="AX18" i="11"/>
  <c r="AY18" i="11"/>
  <c r="AZ18" i="11"/>
  <c r="BA18" i="11"/>
  <c r="BB18" i="11"/>
  <c r="BC18" i="11"/>
  <c r="BD18" i="11"/>
  <c r="BE18" i="11"/>
  <c r="BF18" i="11"/>
  <c r="BG18" i="11"/>
  <c r="BH18" i="11"/>
  <c r="BI18" i="11"/>
  <c r="BJ18" i="11"/>
  <c r="BK18" i="11"/>
  <c r="BL18" i="11"/>
  <c r="BM18" i="11"/>
  <c r="BN18" i="11"/>
  <c r="BO18" i="11"/>
  <c r="BP18" i="11"/>
  <c r="BQ18" i="11"/>
  <c r="BR18" i="11"/>
  <c r="BS18" i="11"/>
  <c r="BT18" i="11"/>
  <c r="BU18" i="11"/>
  <c r="BV18" i="11"/>
  <c r="BW18" i="11"/>
  <c r="BX18" i="11"/>
  <c r="BY18" i="11"/>
  <c r="BZ18" i="11"/>
  <c r="CA18" i="11"/>
  <c r="CB18" i="11"/>
  <c r="CC18" i="11"/>
  <c r="CD18" i="11"/>
  <c r="CE18" i="11"/>
  <c r="CF18" i="11"/>
  <c r="CG18" i="11"/>
  <c r="CH18" i="11"/>
  <c r="D17" i="11"/>
  <c r="E17" i="11"/>
  <c r="F17" i="11"/>
  <c r="G17" i="11"/>
  <c r="H17" i="11"/>
  <c r="I17" i="11"/>
  <c r="J17" i="11"/>
  <c r="K17" i="11"/>
  <c r="L17" i="11"/>
  <c r="M17" i="11"/>
  <c r="N17" i="11"/>
  <c r="O17" i="11"/>
  <c r="P17" i="11"/>
  <c r="Q17" i="11"/>
  <c r="R17" i="11"/>
  <c r="S17" i="11"/>
  <c r="T17" i="11"/>
  <c r="U17" i="11"/>
  <c r="V17" i="11"/>
  <c r="W17" i="11"/>
  <c r="X17" i="11"/>
  <c r="Y17" i="11"/>
  <c r="Z17" i="11"/>
  <c r="AA17" i="11"/>
  <c r="AB17" i="11"/>
  <c r="AC17" i="11"/>
  <c r="AD17" i="11"/>
  <c r="AE17" i="11"/>
  <c r="AF17" i="11"/>
  <c r="AG17" i="11"/>
  <c r="AH17" i="11"/>
  <c r="AI17" i="11"/>
  <c r="AJ17" i="11"/>
  <c r="AK17" i="11"/>
  <c r="AL17" i="11"/>
  <c r="AM17" i="11"/>
  <c r="AN17" i="11"/>
  <c r="AO17" i="11"/>
  <c r="AP17" i="11"/>
  <c r="AQ17" i="11"/>
  <c r="AR17" i="11"/>
  <c r="AS17" i="11"/>
  <c r="AT17" i="11"/>
  <c r="AU17" i="11"/>
  <c r="AV17" i="11"/>
  <c r="AW17" i="11"/>
  <c r="AX17" i="11"/>
  <c r="AY17" i="11"/>
  <c r="AZ17" i="11"/>
  <c r="BA17" i="11"/>
  <c r="BB17" i="11"/>
  <c r="BC17" i="11"/>
  <c r="BD17" i="11"/>
  <c r="BE17" i="11"/>
  <c r="BF17" i="11"/>
  <c r="BG17" i="11"/>
  <c r="BH17" i="11"/>
  <c r="BI17" i="11"/>
  <c r="BJ17" i="11"/>
  <c r="BK17" i="11"/>
  <c r="BL17" i="11"/>
  <c r="BM17" i="11"/>
  <c r="BN17" i="11"/>
  <c r="BO17" i="11"/>
  <c r="BP17" i="11"/>
  <c r="BQ17" i="11"/>
  <c r="BR17" i="11"/>
  <c r="BS17" i="11"/>
  <c r="BT17" i="11"/>
  <c r="BU17" i="11"/>
  <c r="BV17" i="11"/>
  <c r="BW17" i="11"/>
  <c r="BX17" i="11"/>
  <c r="BY17" i="11"/>
  <c r="BZ17" i="11"/>
  <c r="CA17" i="11"/>
  <c r="CB17" i="11"/>
  <c r="CC17" i="11"/>
  <c r="CD17" i="11"/>
  <c r="CE17" i="11"/>
  <c r="CF17" i="11"/>
  <c r="CG17" i="11"/>
  <c r="CH17" i="11"/>
  <c r="CI17" i="11"/>
  <c r="CK47" i="11" l="1"/>
  <c r="CK51" i="11" s="1"/>
  <c r="CL87" i="12"/>
  <c r="CL82" i="12"/>
  <c r="CL58" i="12"/>
  <c r="CL12" i="12"/>
  <c r="CL4" i="12"/>
  <c r="CL100" i="12"/>
  <c r="CL79" i="12"/>
  <c r="CL50" i="12"/>
  <c r="CL84" i="12"/>
  <c r="CL55" i="12"/>
  <c r="CL26" i="12"/>
  <c r="CL76" i="12"/>
  <c r="CL47" i="12"/>
  <c r="CL93" i="12"/>
  <c r="CL52" i="12"/>
  <c r="CL23" i="12"/>
  <c r="CL61" i="12"/>
  <c r="CL44" i="12"/>
  <c r="CL15" i="12"/>
  <c r="CL29" i="12"/>
  <c r="CL20" i="12"/>
  <c r="CL90" i="12"/>
  <c r="CL80" i="12"/>
  <c r="CL48" i="12"/>
  <c r="CL16" i="12"/>
  <c r="CL83" i="12"/>
  <c r="CL51" i="12"/>
  <c r="CL19" i="12"/>
  <c r="CL86" i="12"/>
  <c r="CL54" i="12"/>
  <c r="CL22" i="12"/>
  <c r="CL89" i="12"/>
  <c r="CL57" i="12"/>
  <c r="CL25" i="12"/>
  <c r="CL18" i="12"/>
  <c r="CL85" i="12"/>
  <c r="CL53" i="12"/>
  <c r="CL21" i="12"/>
  <c r="CM4" i="12"/>
  <c r="CM56" i="12"/>
  <c r="CM80" i="12"/>
  <c r="CM88" i="12"/>
  <c r="CM5" i="12"/>
  <c r="CM9" i="12"/>
  <c r="CM13" i="12"/>
  <c r="CM17" i="12"/>
  <c r="CM21" i="12"/>
  <c r="CM25" i="12"/>
  <c r="CM29" i="12"/>
  <c r="CM33" i="12"/>
  <c r="CM37" i="12"/>
  <c r="CM41" i="12"/>
  <c r="CM45" i="12"/>
  <c r="CM49" i="12"/>
  <c r="CM53" i="12"/>
  <c r="CM57" i="12"/>
  <c r="CM61" i="12"/>
  <c r="CM65" i="12"/>
  <c r="CM69" i="12"/>
  <c r="CM73" i="12"/>
  <c r="CM77" i="12"/>
  <c r="CM81" i="12"/>
  <c r="CM85" i="12"/>
  <c r="CM89" i="12"/>
  <c r="CM93" i="12"/>
  <c r="CM97" i="12"/>
  <c r="CM101" i="12"/>
  <c r="CM60" i="12"/>
  <c r="CM92" i="12"/>
  <c r="CM6" i="12"/>
  <c r="CM10" i="12"/>
  <c r="CM14" i="12"/>
  <c r="CM18" i="12"/>
  <c r="CM22" i="12"/>
  <c r="CM26" i="12"/>
  <c r="CM30" i="12"/>
  <c r="CM34" i="12"/>
  <c r="CM38" i="12"/>
  <c r="CM42" i="12"/>
  <c r="CM46" i="12"/>
  <c r="CM50" i="12"/>
  <c r="CM54" i="12"/>
  <c r="CM58" i="12"/>
  <c r="CM62" i="12"/>
  <c r="CM66" i="12"/>
  <c r="CM70" i="12"/>
  <c r="CM74" i="12"/>
  <c r="CM78" i="12"/>
  <c r="CM82" i="12"/>
  <c r="CM86" i="12"/>
  <c r="CM90" i="12"/>
  <c r="CM94" i="12"/>
  <c r="CM98" i="12"/>
  <c r="CM102" i="12"/>
  <c r="CM96" i="12"/>
  <c r="CM7" i="12"/>
  <c r="CM11" i="12"/>
  <c r="CM15" i="12"/>
  <c r="CM19" i="12"/>
  <c r="CM23" i="12"/>
  <c r="CM27" i="12"/>
  <c r="CM31" i="12"/>
  <c r="CM35" i="12"/>
  <c r="CM39" i="12"/>
  <c r="CM43" i="12"/>
  <c r="CM47" i="12"/>
  <c r="CM51" i="12"/>
  <c r="CM55" i="12"/>
  <c r="CM59" i="12"/>
  <c r="CM63" i="12"/>
  <c r="CM67" i="12"/>
  <c r="CM71" i="12"/>
  <c r="CM75" i="12"/>
  <c r="CM79" i="12"/>
  <c r="CM83" i="12"/>
  <c r="CM87" i="12"/>
  <c r="CM91" i="12"/>
  <c r="CM95" i="12"/>
  <c r="CM99" i="12"/>
  <c r="CM103" i="12"/>
  <c r="CM100" i="12"/>
  <c r="CM8" i="12"/>
  <c r="CM12" i="12"/>
  <c r="CM16" i="12"/>
  <c r="CM20" i="12"/>
  <c r="CM24" i="12"/>
  <c r="CM28" i="12"/>
  <c r="CM32" i="12"/>
  <c r="CM36" i="12"/>
  <c r="CM40" i="12"/>
  <c r="CM44" i="12"/>
  <c r="CM48" i="12"/>
  <c r="CM52" i="12"/>
  <c r="CM64" i="12"/>
  <c r="CM68" i="12"/>
  <c r="CM72" i="12"/>
  <c r="CM76" i="12"/>
  <c r="CM84" i="12"/>
  <c r="CL72" i="12"/>
  <c r="CL40" i="12"/>
  <c r="CL8" i="12"/>
  <c r="CL75" i="12"/>
  <c r="CL43" i="12"/>
  <c r="CL11" i="12"/>
  <c r="CL78" i="12"/>
  <c r="CL46" i="12"/>
  <c r="CL14" i="12"/>
  <c r="CL81" i="12"/>
  <c r="CL49" i="12"/>
  <c r="CL17" i="12"/>
  <c r="CL68" i="12"/>
  <c r="CL36" i="12"/>
  <c r="CL103" i="12"/>
  <c r="CL71" i="12"/>
  <c r="CL39" i="12"/>
  <c r="CL7" i="12"/>
  <c r="CL74" i="12"/>
  <c r="CL42" i="12"/>
  <c r="CL10" i="12"/>
  <c r="CL77" i="12"/>
  <c r="CL45" i="12"/>
  <c r="CL13" i="12"/>
  <c r="CL96" i="12"/>
  <c r="CL64" i="12"/>
  <c r="CL32" i="12"/>
  <c r="CL99" i="12"/>
  <c r="CL67" i="12"/>
  <c r="CL35" i="12"/>
  <c r="CL102" i="12"/>
  <c r="CL70" i="12"/>
  <c r="CL38" i="12"/>
  <c r="CL6" i="12"/>
  <c r="CL73" i="12"/>
  <c r="CL41" i="12"/>
  <c r="CL9" i="12"/>
  <c r="CL92" i="12"/>
  <c r="CL60" i="12"/>
  <c r="CL28" i="12"/>
  <c r="CL95" i="12"/>
  <c r="CL63" i="12"/>
  <c r="CL31" i="12"/>
  <c r="CL98" i="12"/>
  <c r="CL66" i="12"/>
  <c r="CL34" i="12"/>
  <c r="CL101" i="12"/>
  <c r="CL69" i="12"/>
  <c r="CL37" i="12"/>
  <c r="CL5" i="12"/>
  <c r="CL88" i="12"/>
  <c r="CL56" i="12"/>
  <c r="CL24" i="12"/>
  <c r="CL91" i="12"/>
  <c r="CL59" i="12"/>
  <c r="CL27" i="12"/>
  <c r="CL94" i="12"/>
  <c r="CL62" i="12"/>
  <c r="CL30" i="12"/>
  <c r="CL97" i="12"/>
  <c r="CL65" i="12"/>
  <c r="CL33" i="12"/>
  <c r="D15" i="11"/>
  <c r="E15" i="11"/>
  <c r="F15" i="11"/>
  <c r="G15" i="11"/>
  <c r="H15" i="11"/>
  <c r="I15" i="11"/>
  <c r="J15" i="11"/>
  <c r="K15" i="11"/>
  <c r="L15" i="11"/>
  <c r="M15" i="11"/>
  <c r="N15" i="11"/>
  <c r="O15" i="11"/>
  <c r="P15" i="11"/>
  <c r="Q15" i="11"/>
  <c r="R15" i="11"/>
  <c r="S15" i="11"/>
  <c r="T15" i="11"/>
  <c r="U15" i="11"/>
  <c r="V15" i="11"/>
  <c r="W15" i="11"/>
  <c r="X15" i="11"/>
  <c r="Y15" i="11"/>
  <c r="Z15" i="11"/>
  <c r="AA15" i="11"/>
  <c r="AB15" i="11"/>
  <c r="AC15" i="11"/>
  <c r="AD15" i="11"/>
  <c r="AE15" i="11"/>
  <c r="AF15" i="11"/>
  <c r="AG15" i="11"/>
  <c r="AH15" i="11"/>
  <c r="AI15" i="11"/>
  <c r="AJ15" i="11"/>
  <c r="AK15" i="11"/>
  <c r="AL15" i="11"/>
  <c r="AM15" i="11"/>
  <c r="AN15" i="11"/>
  <c r="AO15" i="11"/>
  <c r="AP15" i="11"/>
  <c r="AQ15" i="11"/>
  <c r="AR15" i="11"/>
  <c r="AS15" i="11"/>
  <c r="AT15" i="11"/>
  <c r="AU15" i="11"/>
  <c r="AV15" i="11"/>
  <c r="AW15" i="11"/>
  <c r="AX15" i="11"/>
  <c r="AY15" i="11"/>
  <c r="AZ15" i="11"/>
  <c r="BA15" i="11"/>
  <c r="BB15" i="11"/>
  <c r="BC15" i="11"/>
  <c r="BD15" i="11"/>
  <c r="BE15" i="11"/>
  <c r="BF15" i="11"/>
  <c r="BG15" i="11"/>
  <c r="BH15" i="11"/>
  <c r="BI15" i="11"/>
  <c r="BJ15" i="11"/>
  <c r="BK15" i="11"/>
  <c r="BL15" i="11"/>
  <c r="BM15" i="11"/>
  <c r="BN15" i="11"/>
  <c r="BO15" i="11"/>
  <c r="BP15" i="11"/>
  <c r="BQ15" i="11"/>
  <c r="BR15" i="11"/>
  <c r="BS15" i="11"/>
  <c r="BT15" i="11"/>
  <c r="BU15" i="11"/>
  <c r="BV15" i="11"/>
  <c r="BW15" i="11"/>
  <c r="BX15" i="11"/>
  <c r="BY15" i="11"/>
  <c r="BZ15" i="11"/>
  <c r="CA15" i="11"/>
  <c r="CB15" i="11"/>
  <c r="CC15" i="11"/>
  <c r="CD15" i="11"/>
  <c r="CE15" i="11"/>
  <c r="CF15" i="11"/>
  <c r="CG15" i="11"/>
  <c r="CH15" i="11"/>
  <c r="CI15" i="11"/>
  <c r="C15" i="11"/>
  <c r="D14" i="11"/>
  <c r="E14" i="11"/>
  <c r="F14" i="11"/>
  <c r="G14" i="11"/>
  <c r="H14" i="11"/>
  <c r="I14" i="11"/>
  <c r="J14" i="11"/>
  <c r="K14" i="11"/>
  <c r="L14" i="11"/>
  <c r="M14" i="11"/>
  <c r="N14" i="11"/>
  <c r="O14" i="11"/>
  <c r="P14" i="11"/>
  <c r="Q14" i="11"/>
  <c r="R14" i="11"/>
  <c r="S14" i="11"/>
  <c r="T14" i="11"/>
  <c r="U14" i="11"/>
  <c r="V14" i="11"/>
  <c r="W14" i="11"/>
  <c r="X14" i="11"/>
  <c r="Y14" i="11"/>
  <c r="Z14" i="11"/>
  <c r="AA14" i="11"/>
  <c r="AB14" i="11"/>
  <c r="AC14" i="11"/>
  <c r="AD14" i="11"/>
  <c r="AE14" i="11"/>
  <c r="AF14" i="11"/>
  <c r="AG14" i="11"/>
  <c r="AH14" i="11"/>
  <c r="AI14" i="11"/>
  <c r="AJ14" i="11"/>
  <c r="AK14" i="11"/>
  <c r="AL14" i="11"/>
  <c r="AM14" i="11"/>
  <c r="AN14" i="11"/>
  <c r="AO14" i="11"/>
  <c r="AP14" i="11"/>
  <c r="AQ14" i="11"/>
  <c r="AR14" i="11"/>
  <c r="AS14" i="11"/>
  <c r="AT14" i="11"/>
  <c r="AU14" i="11"/>
  <c r="AV14" i="11"/>
  <c r="AW14" i="11"/>
  <c r="AX14" i="11"/>
  <c r="AY14" i="11"/>
  <c r="AZ14" i="11"/>
  <c r="BA14" i="11"/>
  <c r="BB14" i="11"/>
  <c r="BC14" i="11"/>
  <c r="BD14" i="11"/>
  <c r="BE14" i="11"/>
  <c r="BF14" i="11"/>
  <c r="BG14" i="11"/>
  <c r="BH14" i="11"/>
  <c r="BI14" i="11"/>
  <c r="BJ14" i="11"/>
  <c r="BK14" i="11"/>
  <c r="BL14" i="11"/>
  <c r="BM14" i="11"/>
  <c r="BN14" i="11"/>
  <c r="BO14" i="11"/>
  <c r="BP14" i="11"/>
  <c r="BQ14" i="11"/>
  <c r="BR14" i="11"/>
  <c r="BS14" i="11"/>
  <c r="BT14" i="11"/>
  <c r="BU14" i="11"/>
  <c r="BV14" i="11"/>
  <c r="BW14" i="11"/>
  <c r="BX14" i="11"/>
  <c r="BY14" i="11"/>
  <c r="BZ14" i="11"/>
  <c r="CA14" i="11"/>
  <c r="CB14" i="11"/>
  <c r="CC14" i="11"/>
  <c r="CD14" i="11"/>
  <c r="CE14" i="11"/>
  <c r="CF14" i="11"/>
  <c r="CG14" i="11"/>
  <c r="CH14" i="11"/>
  <c r="CI14" i="11"/>
  <c r="C14" i="11"/>
  <c r="D13" i="11"/>
  <c r="E13" i="11"/>
  <c r="F13" i="11"/>
  <c r="G13" i="11"/>
  <c r="H13" i="11"/>
  <c r="I13" i="11"/>
  <c r="J13" i="11"/>
  <c r="K13" i="11"/>
  <c r="L13" i="11"/>
  <c r="M13" i="11"/>
  <c r="N13" i="11"/>
  <c r="O13" i="11"/>
  <c r="P13" i="11"/>
  <c r="Q13" i="11"/>
  <c r="R13" i="11"/>
  <c r="S13" i="11"/>
  <c r="T13" i="11"/>
  <c r="U13" i="11"/>
  <c r="V13" i="11"/>
  <c r="W13" i="11"/>
  <c r="X13" i="11"/>
  <c r="Y13" i="11"/>
  <c r="Z13" i="11"/>
  <c r="AA13" i="11"/>
  <c r="AB13" i="11"/>
  <c r="AC13" i="11"/>
  <c r="AD13" i="11"/>
  <c r="AE13" i="11"/>
  <c r="AF13" i="11"/>
  <c r="AG13" i="11"/>
  <c r="AH13" i="11"/>
  <c r="AI13" i="11"/>
  <c r="AJ13" i="11"/>
  <c r="AK13" i="11"/>
  <c r="AL13" i="11"/>
  <c r="AM13" i="11"/>
  <c r="AN13" i="11"/>
  <c r="AO13" i="11"/>
  <c r="AP13" i="11"/>
  <c r="AQ13" i="11"/>
  <c r="AR13" i="11"/>
  <c r="AS13" i="11"/>
  <c r="AT13" i="11"/>
  <c r="AU13" i="11"/>
  <c r="AV13" i="11"/>
  <c r="AW13" i="11"/>
  <c r="AX13" i="11"/>
  <c r="AY13" i="11"/>
  <c r="AZ13" i="11"/>
  <c r="BA13" i="11"/>
  <c r="BB13" i="11"/>
  <c r="BC13" i="11"/>
  <c r="BD13" i="11"/>
  <c r="BE13" i="11"/>
  <c r="BF13" i="11"/>
  <c r="BG13" i="11"/>
  <c r="BH13" i="11"/>
  <c r="BI13" i="11"/>
  <c r="BJ13" i="11"/>
  <c r="BK13" i="11"/>
  <c r="BL13" i="11"/>
  <c r="BM13" i="11"/>
  <c r="BN13" i="11"/>
  <c r="BO13" i="11"/>
  <c r="BP13" i="11"/>
  <c r="BQ13" i="11"/>
  <c r="BR13" i="11"/>
  <c r="BS13" i="11"/>
  <c r="BT13" i="11"/>
  <c r="BU13" i="11"/>
  <c r="BV13" i="11"/>
  <c r="BW13" i="11"/>
  <c r="BX13" i="11"/>
  <c r="BY13" i="11"/>
  <c r="BZ13" i="11"/>
  <c r="CA13" i="11"/>
  <c r="CB13" i="11"/>
  <c r="CC13" i="11"/>
  <c r="CD13" i="11"/>
  <c r="CE13" i="11"/>
  <c r="CF13" i="11"/>
  <c r="CG13" i="11"/>
  <c r="CH13" i="11"/>
  <c r="CI13" i="11"/>
  <c r="C13" i="11"/>
  <c r="C30" i="11" s="1"/>
  <c r="D12" i="11" l="1"/>
  <c r="E12" i="11"/>
  <c r="F12" i="11"/>
  <c r="G12" i="11"/>
  <c r="H12" i="11"/>
  <c r="I12" i="11"/>
  <c r="J12" i="11"/>
  <c r="K12" i="11"/>
  <c r="L12" i="11"/>
  <c r="M12" i="11"/>
  <c r="N12" i="11"/>
  <c r="O12" i="11"/>
  <c r="P12" i="11"/>
  <c r="Q12" i="11"/>
  <c r="R12" i="11"/>
  <c r="S12" i="11"/>
  <c r="T12" i="11"/>
  <c r="U12" i="11"/>
  <c r="V12" i="11"/>
  <c r="W12" i="11"/>
  <c r="X12" i="11"/>
  <c r="Y12" i="11"/>
  <c r="Z12" i="11"/>
  <c r="AA12" i="11"/>
  <c r="AB12" i="11"/>
  <c r="AC12" i="11"/>
  <c r="AD12" i="11"/>
  <c r="AE12" i="11"/>
  <c r="AF12" i="11"/>
  <c r="AG12" i="11"/>
  <c r="AH12" i="11"/>
  <c r="AI12" i="11"/>
  <c r="AJ12" i="11"/>
  <c r="AK12" i="11"/>
  <c r="AL12" i="11"/>
  <c r="AM12" i="11"/>
  <c r="AN12" i="11"/>
  <c r="AO12" i="11"/>
  <c r="AP12" i="11"/>
  <c r="AQ12" i="11"/>
  <c r="AR12" i="11"/>
  <c r="AS12" i="11"/>
  <c r="AT12" i="11"/>
  <c r="AU12" i="11"/>
  <c r="AV12" i="11"/>
  <c r="AW12" i="11"/>
  <c r="AX12" i="11"/>
  <c r="AY12" i="11"/>
  <c r="AZ12" i="11"/>
  <c r="BA12" i="11"/>
  <c r="BB12" i="11"/>
  <c r="BC12" i="11"/>
  <c r="BD12" i="11"/>
  <c r="BE12" i="11"/>
  <c r="BF12" i="11"/>
  <c r="BG12" i="11"/>
  <c r="BH12" i="11"/>
  <c r="BI12" i="11"/>
  <c r="BJ12" i="11"/>
  <c r="BK12" i="11"/>
  <c r="BL12" i="11"/>
  <c r="BM12" i="11"/>
  <c r="BN12" i="11"/>
  <c r="BO12" i="11"/>
  <c r="BP12" i="11"/>
  <c r="BQ12" i="11"/>
  <c r="BR12" i="11"/>
  <c r="BS12" i="11"/>
  <c r="BT12" i="11"/>
  <c r="BU12" i="11"/>
  <c r="BV12" i="11"/>
  <c r="BW12" i="11"/>
  <c r="BX12" i="11"/>
  <c r="BY12" i="11"/>
  <c r="BZ12" i="11"/>
  <c r="CA12" i="11"/>
  <c r="CB12" i="11"/>
  <c r="CC12" i="11"/>
  <c r="CD12" i="11"/>
  <c r="CE12" i="11"/>
  <c r="CF12" i="11"/>
  <c r="CG12" i="11"/>
  <c r="CH12" i="11"/>
  <c r="CI12" i="11"/>
  <c r="C12" i="11"/>
  <c r="D11" i="11"/>
  <c r="E11" i="11"/>
  <c r="F11" i="11"/>
  <c r="G11" i="11"/>
  <c r="H11" i="11"/>
  <c r="I11" i="11"/>
  <c r="J11" i="11"/>
  <c r="K11" i="11"/>
  <c r="L11" i="11"/>
  <c r="M11" i="11"/>
  <c r="N11" i="11"/>
  <c r="O11" i="11"/>
  <c r="P11" i="11"/>
  <c r="Q11" i="11"/>
  <c r="R11" i="11"/>
  <c r="S11" i="11"/>
  <c r="T11" i="11"/>
  <c r="U11" i="11"/>
  <c r="V11" i="11"/>
  <c r="W11" i="11"/>
  <c r="X11" i="11"/>
  <c r="Y11" i="11"/>
  <c r="Z11" i="11"/>
  <c r="AA11" i="11"/>
  <c r="AB11" i="11"/>
  <c r="AC11" i="11"/>
  <c r="AD11" i="11"/>
  <c r="AE11" i="11"/>
  <c r="AF11" i="11"/>
  <c r="AG11" i="11"/>
  <c r="AH11" i="11"/>
  <c r="AI11" i="11"/>
  <c r="AJ11" i="11"/>
  <c r="AK11" i="11"/>
  <c r="AL11" i="11"/>
  <c r="AM11" i="11"/>
  <c r="AN11" i="11"/>
  <c r="AO11" i="11"/>
  <c r="AP11" i="11"/>
  <c r="AQ11" i="11"/>
  <c r="AR11" i="11"/>
  <c r="AS11" i="11"/>
  <c r="AT11" i="11"/>
  <c r="AU11" i="11"/>
  <c r="AV11" i="11"/>
  <c r="AW11" i="11"/>
  <c r="AX11" i="11"/>
  <c r="AY11" i="11"/>
  <c r="AZ11" i="11"/>
  <c r="BA11" i="11"/>
  <c r="BB11" i="11"/>
  <c r="BC11" i="11"/>
  <c r="BD11" i="11"/>
  <c r="BE11" i="11"/>
  <c r="BF11" i="11"/>
  <c r="BG11" i="11"/>
  <c r="BH11" i="11"/>
  <c r="BI11" i="11"/>
  <c r="BJ11" i="11"/>
  <c r="BK11" i="11"/>
  <c r="BL11" i="11"/>
  <c r="BM11" i="11"/>
  <c r="BN11" i="11"/>
  <c r="BO11" i="11"/>
  <c r="BP11" i="11"/>
  <c r="BQ11" i="11"/>
  <c r="BR11" i="11"/>
  <c r="BS11" i="11"/>
  <c r="BT11" i="11"/>
  <c r="BU11" i="11"/>
  <c r="BV11" i="11"/>
  <c r="BW11" i="11"/>
  <c r="BX11" i="11"/>
  <c r="BY11" i="11"/>
  <c r="BZ11" i="11"/>
  <c r="CA11" i="11"/>
  <c r="CB11" i="11"/>
  <c r="CC11" i="11"/>
  <c r="CD11" i="11"/>
  <c r="CE11" i="11"/>
  <c r="CF11" i="11"/>
  <c r="CG11" i="11"/>
  <c r="CH11" i="11"/>
  <c r="CI11" i="11"/>
  <c r="C11" i="11"/>
  <c r="D10" i="11"/>
  <c r="E10" i="11"/>
  <c r="F10" i="11"/>
  <c r="G10" i="11"/>
  <c r="H10" i="11"/>
  <c r="I10" i="11"/>
  <c r="J10" i="11"/>
  <c r="K10" i="11"/>
  <c r="L10" i="11"/>
  <c r="M10" i="11"/>
  <c r="N10" i="11"/>
  <c r="O10" i="11"/>
  <c r="P10" i="11"/>
  <c r="Q10" i="11"/>
  <c r="R10" i="11"/>
  <c r="S10" i="11"/>
  <c r="T10" i="11"/>
  <c r="U10" i="11"/>
  <c r="V10" i="11"/>
  <c r="W10" i="11"/>
  <c r="X10" i="11"/>
  <c r="Y10" i="11"/>
  <c r="Z10" i="11"/>
  <c r="AA10" i="11"/>
  <c r="AB10" i="11"/>
  <c r="AC10" i="11"/>
  <c r="AD10" i="11"/>
  <c r="AE10" i="11"/>
  <c r="AF10" i="11"/>
  <c r="AG10" i="11"/>
  <c r="AH10" i="11"/>
  <c r="AI10" i="11"/>
  <c r="AJ10" i="11"/>
  <c r="AK10" i="11"/>
  <c r="AL10" i="11"/>
  <c r="AM10" i="11"/>
  <c r="AN10" i="11"/>
  <c r="AO10" i="11"/>
  <c r="AP10" i="11"/>
  <c r="AQ10" i="11"/>
  <c r="AR10" i="11"/>
  <c r="AS10" i="11"/>
  <c r="AT10" i="11"/>
  <c r="AU10" i="11"/>
  <c r="AV10" i="11"/>
  <c r="AW10" i="11"/>
  <c r="AX10" i="11"/>
  <c r="AY10" i="11"/>
  <c r="AZ10" i="11"/>
  <c r="BA10" i="11"/>
  <c r="BB10" i="11"/>
  <c r="BC10" i="11"/>
  <c r="BD10" i="11"/>
  <c r="BE10" i="11"/>
  <c r="BF10" i="11"/>
  <c r="BG10" i="11"/>
  <c r="BH10" i="11"/>
  <c r="BI10" i="11"/>
  <c r="BJ10" i="11"/>
  <c r="BK10" i="11"/>
  <c r="BL10" i="11"/>
  <c r="BM10" i="11"/>
  <c r="BN10" i="11"/>
  <c r="BO10" i="11"/>
  <c r="BP10" i="11"/>
  <c r="BQ10" i="11"/>
  <c r="BR10" i="11"/>
  <c r="BS10" i="11"/>
  <c r="BT10" i="11"/>
  <c r="BU10" i="11"/>
  <c r="BV10" i="11"/>
  <c r="BW10" i="11"/>
  <c r="BX10" i="11"/>
  <c r="BY10" i="11"/>
  <c r="BZ10" i="11"/>
  <c r="CA10" i="11"/>
  <c r="CB10" i="11"/>
  <c r="CC10" i="11"/>
  <c r="CD10" i="11"/>
  <c r="CE10" i="11"/>
  <c r="CF10" i="11"/>
  <c r="CG10" i="11"/>
  <c r="CH10" i="11"/>
  <c r="CI10" i="11"/>
  <c r="C10" i="11"/>
  <c r="D9" i="11"/>
  <c r="E9" i="11"/>
  <c r="F9" i="11"/>
  <c r="G9" i="11"/>
  <c r="H9" i="11"/>
  <c r="I9" i="11"/>
  <c r="J9" i="11"/>
  <c r="K9" i="11"/>
  <c r="L9" i="11"/>
  <c r="M9" i="11"/>
  <c r="N9" i="11"/>
  <c r="O9" i="11"/>
  <c r="P9" i="11"/>
  <c r="Q9" i="11"/>
  <c r="R9" i="11"/>
  <c r="S9" i="11"/>
  <c r="T9" i="11"/>
  <c r="U9" i="11"/>
  <c r="V9" i="11"/>
  <c r="W9" i="11"/>
  <c r="X9" i="11"/>
  <c r="Y9" i="11"/>
  <c r="Z9" i="11"/>
  <c r="AA9" i="11"/>
  <c r="AB9" i="11"/>
  <c r="AC9" i="11"/>
  <c r="AD9" i="11"/>
  <c r="AE9" i="11"/>
  <c r="AF9" i="11"/>
  <c r="AG9" i="11"/>
  <c r="AH9" i="11"/>
  <c r="AI9" i="11"/>
  <c r="AJ9" i="11"/>
  <c r="AK9" i="11"/>
  <c r="AL9" i="11"/>
  <c r="AM9" i="11"/>
  <c r="AN9" i="11"/>
  <c r="AO9" i="11"/>
  <c r="AP9" i="11"/>
  <c r="AQ9" i="11"/>
  <c r="AR9" i="11"/>
  <c r="AS9" i="11"/>
  <c r="AT9" i="11"/>
  <c r="AU9" i="11"/>
  <c r="AV9" i="11"/>
  <c r="AW9" i="11"/>
  <c r="AX9" i="11"/>
  <c r="AY9" i="11"/>
  <c r="AZ9" i="11"/>
  <c r="BA9" i="11"/>
  <c r="BB9" i="11"/>
  <c r="BC9" i="11"/>
  <c r="BD9" i="11"/>
  <c r="BE9" i="11"/>
  <c r="BF9" i="11"/>
  <c r="BG9" i="11"/>
  <c r="BH9" i="11"/>
  <c r="BI9" i="11"/>
  <c r="BJ9" i="11"/>
  <c r="BK9" i="11"/>
  <c r="BL9" i="11"/>
  <c r="BM9" i="11"/>
  <c r="BN9" i="11"/>
  <c r="BO9" i="11"/>
  <c r="BP9" i="11"/>
  <c r="BQ9" i="11"/>
  <c r="BR9" i="11"/>
  <c r="BS9" i="11"/>
  <c r="BT9" i="11"/>
  <c r="BU9" i="11"/>
  <c r="BV9" i="11"/>
  <c r="BW9" i="11"/>
  <c r="BX9" i="11"/>
  <c r="BY9" i="11"/>
  <c r="BZ9" i="11"/>
  <c r="CA9" i="11"/>
  <c r="CB9" i="11"/>
  <c r="CC9" i="11"/>
  <c r="CD9" i="11"/>
  <c r="CE9" i="11"/>
  <c r="CF9" i="11"/>
  <c r="CG9" i="11"/>
  <c r="CH9" i="11"/>
  <c r="CI9" i="11"/>
  <c r="C9" i="11"/>
  <c r="D7" i="11"/>
  <c r="E7" i="11"/>
  <c r="F7" i="11"/>
  <c r="G7" i="11"/>
  <c r="H7" i="11"/>
  <c r="I7" i="11"/>
  <c r="J7" i="11"/>
  <c r="K7" i="11"/>
  <c r="L7" i="11"/>
  <c r="M7" i="11"/>
  <c r="N7" i="11"/>
  <c r="O7" i="11"/>
  <c r="P7" i="11"/>
  <c r="Q7" i="11"/>
  <c r="R7" i="11"/>
  <c r="S7" i="11"/>
  <c r="T7" i="11"/>
  <c r="U7" i="11"/>
  <c r="V7" i="11"/>
  <c r="W7" i="11"/>
  <c r="X7" i="11"/>
  <c r="Y7" i="11"/>
  <c r="Z7" i="11"/>
  <c r="AA7" i="11"/>
  <c r="AB7" i="11"/>
  <c r="AC7" i="11"/>
  <c r="AD7" i="11"/>
  <c r="AE7" i="11"/>
  <c r="AF7" i="11"/>
  <c r="AG7" i="11"/>
  <c r="AH7" i="11"/>
  <c r="AI7" i="11"/>
  <c r="AJ7" i="11"/>
  <c r="AK7" i="11"/>
  <c r="AL7" i="11"/>
  <c r="AM7" i="11"/>
  <c r="AN7" i="11"/>
  <c r="AO7" i="11"/>
  <c r="AP7" i="11"/>
  <c r="AQ7" i="11"/>
  <c r="AR7" i="11"/>
  <c r="AS7" i="11"/>
  <c r="AT7" i="11"/>
  <c r="AU7" i="11"/>
  <c r="AV7" i="11"/>
  <c r="AW7" i="11"/>
  <c r="AX7" i="11"/>
  <c r="AY7" i="11"/>
  <c r="AZ7" i="11"/>
  <c r="BA7" i="11"/>
  <c r="BB7" i="11"/>
  <c r="BC7" i="11"/>
  <c r="BD7" i="11"/>
  <c r="BE7" i="11"/>
  <c r="BF7" i="11"/>
  <c r="BG7" i="11"/>
  <c r="BH7" i="11"/>
  <c r="BI7" i="11"/>
  <c r="BJ7" i="11"/>
  <c r="BK7" i="11"/>
  <c r="BL7" i="11"/>
  <c r="BM7" i="11"/>
  <c r="BN7" i="11"/>
  <c r="BO7" i="11"/>
  <c r="BP7" i="11"/>
  <c r="BQ7" i="11"/>
  <c r="BR7" i="11"/>
  <c r="BS7" i="11"/>
  <c r="BT7" i="11"/>
  <c r="BU7" i="11"/>
  <c r="BV7" i="11"/>
  <c r="BW7" i="11"/>
  <c r="BX7" i="11"/>
  <c r="BY7" i="11"/>
  <c r="BZ7" i="11"/>
  <c r="CA7" i="11"/>
  <c r="CB7" i="11"/>
  <c r="CC7" i="11"/>
  <c r="CD7" i="11"/>
  <c r="CE7" i="11"/>
  <c r="CF7" i="11"/>
  <c r="CG7" i="11"/>
  <c r="CH7" i="11"/>
  <c r="CI7" i="11"/>
  <c r="C7" i="11"/>
  <c r="CI6" i="11"/>
  <c r="D6" i="11"/>
  <c r="E6" i="11"/>
  <c r="F6" i="11"/>
  <c r="G6" i="11"/>
  <c r="H6" i="11"/>
  <c r="I6" i="11"/>
  <c r="J6" i="11"/>
  <c r="K6" i="11"/>
  <c r="L6" i="11"/>
  <c r="M6" i="11"/>
  <c r="N6" i="11"/>
  <c r="O6" i="11"/>
  <c r="P6" i="11"/>
  <c r="Q6" i="11"/>
  <c r="R6" i="11"/>
  <c r="S6" i="11"/>
  <c r="T6" i="11"/>
  <c r="U6" i="11"/>
  <c r="V6" i="11"/>
  <c r="W6" i="11"/>
  <c r="X6" i="11"/>
  <c r="Y6" i="11"/>
  <c r="Z6" i="11"/>
  <c r="AA6" i="11"/>
  <c r="AB6" i="11"/>
  <c r="AC6" i="11"/>
  <c r="AD6" i="11"/>
  <c r="AE6" i="11"/>
  <c r="AF6" i="11"/>
  <c r="AG6" i="11"/>
  <c r="AH6" i="11"/>
  <c r="AI6" i="11"/>
  <c r="AJ6" i="11"/>
  <c r="AK6" i="11"/>
  <c r="AL6" i="11"/>
  <c r="AM6" i="11"/>
  <c r="AN6" i="11"/>
  <c r="AO6" i="11"/>
  <c r="AP6" i="11"/>
  <c r="AQ6" i="11"/>
  <c r="AR6" i="11"/>
  <c r="AS6" i="11"/>
  <c r="AT6" i="11"/>
  <c r="AU6" i="11"/>
  <c r="AV6" i="11"/>
  <c r="AW6" i="11"/>
  <c r="AX6" i="11"/>
  <c r="AY6" i="11"/>
  <c r="AZ6" i="11"/>
  <c r="BA6" i="11"/>
  <c r="BB6" i="11"/>
  <c r="BC6" i="11"/>
  <c r="BD6" i="11"/>
  <c r="BE6" i="11"/>
  <c r="BF6" i="11"/>
  <c r="BG6" i="11"/>
  <c r="BH6" i="11"/>
  <c r="BI6" i="11"/>
  <c r="BJ6" i="11"/>
  <c r="BK6" i="11"/>
  <c r="BL6" i="11"/>
  <c r="BM6" i="11"/>
  <c r="BN6" i="11"/>
  <c r="BO6" i="11"/>
  <c r="BP6" i="11"/>
  <c r="BQ6" i="11"/>
  <c r="BR6" i="11"/>
  <c r="BS6" i="11"/>
  <c r="BT6" i="11"/>
  <c r="BU6" i="11"/>
  <c r="BV6" i="11"/>
  <c r="BW6" i="11"/>
  <c r="BX6" i="11"/>
  <c r="BY6" i="11"/>
  <c r="BZ6" i="11"/>
  <c r="CA6" i="11"/>
  <c r="CB6" i="11"/>
  <c r="CC6" i="11"/>
  <c r="CD6" i="11"/>
  <c r="CE6" i="11"/>
  <c r="CF6" i="11"/>
  <c r="CG6" i="11"/>
  <c r="CH6" i="11"/>
  <c r="C6" i="11"/>
  <c r="D29" i="11"/>
  <c r="E5" i="11"/>
  <c r="F5" i="11"/>
  <c r="G5" i="11"/>
  <c r="H5" i="11"/>
  <c r="I5" i="11"/>
  <c r="J5" i="11"/>
  <c r="K5" i="11"/>
  <c r="L5" i="11"/>
  <c r="M5" i="11"/>
  <c r="N5" i="11"/>
  <c r="O5" i="11"/>
  <c r="P5" i="11"/>
  <c r="Q5" i="11"/>
  <c r="R5" i="11"/>
  <c r="S5" i="11"/>
  <c r="T5" i="11"/>
  <c r="U5" i="11"/>
  <c r="V5" i="11"/>
  <c r="W5" i="11"/>
  <c r="X5" i="11"/>
  <c r="Y5" i="11"/>
  <c r="Z5" i="11"/>
  <c r="AA5" i="11"/>
  <c r="AB5" i="11"/>
  <c r="AC5" i="11"/>
  <c r="AD5" i="11"/>
  <c r="AE5" i="11"/>
  <c r="AF5" i="11"/>
  <c r="AG5" i="11"/>
  <c r="AH5" i="11"/>
  <c r="AI5" i="11"/>
  <c r="AJ5" i="11"/>
  <c r="AK5" i="11"/>
  <c r="AL5" i="11"/>
  <c r="AM5" i="11"/>
  <c r="AN5" i="11"/>
  <c r="AO5" i="11"/>
  <c r="AP5" i="11"/>
  <c r="AQ5" i="11"/>
  <c r="AR5" i="11"/>
  <c r="AS5" i="11"/>
  <c r="AT5" i="11"/>
  <c r="AU5" i="11"/>
  <c r="AV5" i="11"/>
  <c r="AW5" i="11"/>
  <c r="AX5" i="11"/>
  <c r="AY5" i="11"/>
  <c r="AZ5" i="11"/>
  <c r="BA5" i="11"/>
  <c r="BB5" i="11"/>
  <c r="BC5" i="11"/>
  <c r="BD5" i="11"/>
  <c r="BE5" i="11"/>
  <c r="BF5" i="11"/>
  <c r="BG5" i="11"/>
  <c r="BH5" i="11"/>
  <c r="BI5" i="11"/>
  <c r="BJ5" i="11"/>
  <c r="BK5" i="11"/>
  <c r="BL5" i="11"/>
  <c r="BM5" i="11"/>
  <c r="BN5" i="11"/>
  <c r="BO5" i="11"/>
  <c r="BP5" i="11"/>
  <c r="BQ5" i="11"/>
  <c r="BR5" i="11"/>
  <c r="BS5" i="11"/>
  <c r="BT5" i="11"/>
  <c r="BU5" i="11"/>
  <c r="BV5" i="11"/>
  <c r="BW5" i="11"/>
  <c r="BX5" i="11"/>
  <c r="BY5" i="11"/>
  <c r="BZ5" i="11"/>
  <c r="CA5" i="11"/>
  <c r="CB5" i="11"/>
  <c r="CC5" i="11"/>
  <c r="CD5" i="11"/>
  <c r="CE5" i="11"/>
  <c r="CF5" i="11"/>
  <c r="CG5" i="11"/>
  <c r="CH5" i="11"/>
  <c r="CI5" i="11"/>
  <c r="C5" i="11"/>
  <c r="C29" i="11" s="1"/>
  <c r="L2" i="11"/>
  <c r="D4" i="11"/>
  <c r="E4" i="11"/>
  <c r="F4" i="11"/>
  <c r="G4" i="11"/>
  <c r="H4" i="11"/>
  <c r="I4" i="11"/>
  <c r="J4" i="11"/>
  <c r="K4" i="11"/>
  <c r="L4" i="11"/>
  <c r="M4" i="11"/>
  <c r="N4" i="11"/>
  <c r="O4" i="11"/>
  <c r="P4" i="11"/>
  <c r="Q4" i="11"/>
  <c r="R4" i="11"/>
  <c r="S4" i="11"/>
  <c r="T4" i="11"/>
  <c r="U4" i="11"/>
  <c r="V4" i="11"/>
  <c r="W4" i="11"/>
  <c r="X4" i="11"/>
  <c r="Y4" i="11"/>
  <c r="Z4" i="11"/>
  <c r="AA4" i="11"/>
  <c r="AB4" i="11"/>
  <c r="AC4" i="11"/>
  <c r="AD4" i="11"/>
  <c r="AE4" i="11"/>
  <c r="AF4" i="11"/>
  <c r="AG4" i="11"/>
  <c r="AH4" i="11"/>
  <c r="AI4" i="11"/>
  <c r="AJ4" i="11"/>
  <c r="AK4" i="11"/>
  <c r="AL4" i="11"/>
  <c r="AM4" i="11"/>
  <c r="AN4" i="11"/>
  <c r="AO4" i="11"/>
  <c r="AP4" i="11"/>
  <c r="AQ4" i="11"/>
  <c r="AR4" i="11"/>
  <c r="AS4" i="11"/>
  <c r="AT4" i="11"/>
  <c r="AU4" i="11"/>
  <c r="AV4" i="11"/>
  <c r="AW4" i="11"/>
  <c r="AX4" i="11"/>
  <c r="AY4" i="11"/>
  <c r="AZ4" i="11"/>
  <c r="BA4" i="11"/>
  <c r="BB4" i="11"/>
  <c r="BC4" i="11"/>
  <c r="BD4" i="11"/>
  <c r="BE4" i="11"/>
  <c r="BF4" i="11"/>
  <c r="BG4" i="11"/>
  <c r="BH4" i="11"/>
  <c r="BI4" i="11"/>
  <c r="BJ4" i="11"/>
  <c r="BK4" i="11"/>
  <c r="BL4" i="11"/>
  <c r="BM4" i="11"/>
  <c r="BN4" i="11"/>
  <c r="BO4" i="11"/>
  <c r="BP4" i="11"/>
  <c r="BQ4" i="11"/>
  <c r="BR4" i="11"/>
  <c r="BS4" i="11"/>
  <c r="BT4" i="11"/>
  <c r="BU4" i="11"/>
  <c r="BV4" i="11"/>
  <c r="BW4" i="11"/>
  <c r="BX4" i="11"/>
  <c r="BY4" i="11"/>
  <c r="BZ4" i="11"/>
  <c r="CA4" i="11"/>
  <c r="CB4" i="11"/>
  <c r="CC4" i="11"/>
  <c r="CD4" i="11"/>
  <c r="CE4" i="11"/>
  <c r="CF4" i="11"/>
  <c r="CG4" i="11"/>
  <c r="CH4" i="11"/>
  <c r="CI4" i="11"/>
  <c r="C4" i="11"/>
  <c r="D3" i="11"/>
  <c r="E3" i="11"/>
  <c r="F3" i="11"/>
  <c r="G3" i="11"/>
  <c r="H3" i="11"/>
  <c r="I3" i="11"/>
  <c r="J3" i="11"/>
  <c r="K3" i="11"/>
  <c r="L3" i="11"/>
  <c r="M3" i="11"/>
  <c r="N3" i="11"/>
  <c r="O3" i="11"/>
  <c r="P3" i="11"/>
  <c r="Q3" i="11"/>
  <c r="R3" i="11"/>
  <c r="S3" i="11"/>
  <c r="T3" i="11"/>
  <c r="U3" i="11"/>
  <c r="V3" i="11"/>
  <c r="W3" i="11"/>
  <c r="X3" i="11"/>
  <c r="Y3" i="11"/>
  <c r="Z3" i="11"/>
  <c r="AA3" i="11"/>
  <c r="AB3" i="11"/>
  <c r="AC3" i="11"/>
  <c r="AD3" i="11"/>
  <c r="AE3" i="11"/>
  <c r="AF3" i="11"/>
  <c r="AG3" i="11"/>
  <c r="AH3" i="11"/>
  <c r="AI3" i="11"/>
  <c r="AJ3" i="11"/>
  <c r="AK3" i="11"/>
  <c r="AL3" i="11"/>
  <c r="AM3" i="11"/>
  <c r="AN3" i="11"/>
  <c r="AO3" i="11"/>
  <c r="AP3" i="11"/>
  <c r="AQ3" i="11"/>
  <c r="AR3" i="11"/>
  <c r="AS3" i="11"/>
  <c r="AT3" i="11"/>
  <c r="AU3" i="11"/>
  <c r="AV3" i="11"/>
  <c r="AW3" i="11"/>
  <c r="AX3" i="11"/>
  <c r="AY3" i="11"/>
  <c r="AZ3" i="11"/>
  <c r="BA3" i="11"/>
  <c r="BB3" i="11"/>
  <c r="BC3" i="11"/>
  <c r="BD3" i="11"/>
  <c r="BE3" i="11"/>
  <c r="BF3" i="11"/>
  <c r="BG3" i="11"/>
  <c r="BH3" i="11"/>
  <c r="BI3" i="11"/>
  <c r="BJ3" i="11"/>
  <c r="BK3" i="11"/>
  <c r="BL3" i="11"/>
  <c r="BM3" i="11"/>
  <c r="BN3" i="11"/>
  <c r="BO3" i="11"/>
  <c r="BP3" i="11"/>
  <c r="BQ3" i="11"/>
  <c r="BR3" i="11"/>
  <c r="BS3" i="11"/>
  <c r="BT3" i="11"/>
  <c r="BU3" i="11"/>
  <c r="BV3" i="11"/>
  <c r="BW3" i="11"/>
  <c r="BX3" i="11"/>
  <c r="BY3" i="11"/>
  <c r="BZ3" i="11"/>
  <c r="CA3" i="11"/>
  <c r="CB3" i="11"/>
  <c r="CC3" i="11"/>
  <c r="CD3" i="11"/>
  <c r="CE3" i="11"/>
  <c r="CF3" i="11"/>
  <c r="CG3" i="11"/>
  <c r="CH3" i="11"/>
  <c r="CI3" i="11"/>
  <c r="C8" i="11"/>
  <c r="C67" i="11" s="1"/>
  <c r="C69" i="11" s="1"/>
  <c r="D2" i="11"/>
  <c r="E2" i="11"/>
  <c r="F2" i="11"/>
  <c r="G2" i="11"/>
  <c r="H2" i="11"/>
  <c r="I2" i="11"/>
  <c r="J2" i="11"/>
  <c r="K2" i="11"/>
  <c r="M2" i="11"/>
  <c r="N2" i="11"/>
  <c r="O2" i="11"/>
  <c r="P2" i="11"/>
  <c r="Q2" i="11"/>
  <c r="R2" i="11"/>
  <c r="S2" i="11"/>
  <c r="T2" i="11"/>
  <c r="U2" i="11"/>
  <c r="W2" i="11"/>
  <c r="X2" i="11"/>
  <c r="Y2" i="11"/>
  <c r="Z2" i="11"/>
  <c r="AA2" i="11"/>
  <c r="AB2" i="11"/>
  <c r="AC2" i="11"/>
  <c r="AD2" i="11"/>
  <c r="AE2" i="11"/>
  <c r="AF2" i="11"/>
  <c r="AG2" i="11"/>
  <c r="AH2" i="11"/>
  <c r="AI2" i="11"/>
  <c r="AJ2" i="11"/>
  <c r="AK2" i="11"/>
  <c r="AL2" i="11"/>
  <c r="AM2" i="11"/>
  <c r="AN2" i="11"/>
  <c r="AO2" i="11"/>
  <c r="AP2" i="11"/>
  <c r="AQ2" i="11"/>
  <c r="AR2" i="11"/>
  <c r="AS2" i="11"/>
  <c r="AT2" i="11"/>
  <c r="AU2" i="11"/>
  <c r="AV2" i="11"/>
  <c r="AW2" i="11"/>
  <c r="AX2" i="11"/>
  <c r="AY2" i="11"/>
  <c r="AZ2" i="11"/>
  <c r="BA2" i="11"/>
  <c r="BB2" i="11"/>
  <c r="BC2" i="11"/>
  <c r="BD2" i="11"/>
  <c r="BE2" i="11"/>
  <c r="BF2" i="11"/>
  <c r="BG2" i="11"/>
  <c r="BH2" i="11"/>
  <c r="BI2" i="11"/>
  <c r="BJ2" i="11"/>
  <c r="BK2" i="11"/>
  <c r="BL2" i="11"/>
  <c r="BM2" i="11"/>
  <c r="BN2" i="11"/>
  <c r="BO2" i="11"/>
  <c r="BP2" i="11"/>
  <c r="BQ2" i="11"/>
  <c r="BR2" i="11"/>
  <c r="BS2" i="11"/>
  <c r="BT2" i="11"/>
  <c r="BU2" i="11"/>
  <c r="BV2" i="11"/>
  <c r="BW2" i="11"/>
  <c r="BY2" i="11"/>
  <c r="BZ2" i="11"/>
  <c r="CA2" i="11"/>
  <c r="CB2" i="11"/>
  <c r="CC2" i="11"/>
  <c r="CD2" i="11"/>
  <c r="CE2" i="11"/>
  <c r="CF2" i="11"/>
  <c r="CG2" i="11"/>
  <c r="CH2" i="11"/>
  <c r="CI2" i="11"/>
  <c r="C2" i="11"/>
  <c r="T2077" i="22"/>
  <c r="T2078" i="22"/>
  <c r="T2079" i="22"/>
  <c r="T2080" i="22"/>
  <c r="T2081" i="22"/>
  <c r="T2082" i="22"/>
  <c r="T2083" i="22"/>
  <c r="T2084" i="22"/>
  <c r="T2085" i="22"/>
  <c r="T2086" i="22"/>
  <c r="T2087" i="22"/>
  <c r="T2088" i="22"/>
  <c r="T2089" i="22"/>
  <c r="T2090" i="22"/>
  <c r="T2091" i="22"/>
  <c r="T2092" i="22"/>
  <c r="T2093" i="22"/>
  <c r="T2094" i="22"/>
  <c r="T2095" i="22"/>
  <c r="T2096" i="22"/>
  <c r="T2097" i="22"/>
  <c r="T2098" i="22"/>
  <c r="T2099" i="22"/>
  <c r="T2100" i="22"/>
  <c r="T2101" i="22"/>
  <c r="T2103" i="22"/>
  <c r="T2104" i="22"/>
  <c r="T2105" i="22"/>
  <c r="T2106" i="22"/>
  <c r="T2107" i="22"/>
  <c r="T2108" i="22"/>
  <c r="T2109" i="22"/>
  <c r="T2110" i="22"/>
  <c r="T2111" i="22"/>
  <c r="T2112" i="22"/>
  <c r="T2114" i="22"/>
  <c r="T2115" i="22"/>
  <c r="T2116" i="22"/>
  <c r="T2117" i="22"/>
  <c r="T2118" i="22"/>
  <c r="T2119" i="22"/>
  <c r="T2120" i="22"/>
  <c r="T2121" i="22"/>
  <c r="T2122" i="22"/>
  <c r="T2123" i="22"/>
  <c r="T2124" i="22"/>
  <c r="T2125" i="22"/>
  <c r="T2126" i="22"/>
  <c r="T2127" i="22"/>
  <c r="T2129" i="22"/>
  <c r="T2131" i="22"/>
  <c r="T2132" i="22"/>
  <c r="T2133" i="22"/>
  <c r="T2134" i="22"/>
  <c r="T2135" i="22"/>
  <c r="T2136" i="22"/>
  <c r="T2137" i="22"/>
  <c r="T2138" i="22"/>
  <c r="T2139" i="22"/>
  <c r="T2140" i="22"/>
  <c r="T2141" i="22"/>
  <c r="T2142" i="22"/>
  <c r="T2143" i="22"/>
  <c r="T2144" i="22"/>
  <c r="T2145" i="22"/>
  <c r="T2146" i="22"/>
  <c r="T2148" i="22"/>
  <c r="T2149" i="22"/>
  <c r="T2151" i="22"/>
  <c r="T2152" i="22"/>
  <c r="T2153" i="22"/>
  <c r="T2154" i="22"/>
  <c r="T2155" i="22"/>
  <c r="T2157" i="22"/>
  <c r="T2158" i="22"/>
  <c r="T2159" i="22"/>
  <c r="R2077" i="22"/>
  <c r="S2077" i="22"/>
  <c r="S2079" i="22"/>
  <c r="S2080" i="22"/>
  <c r="S2081" i="22"/>
  <c r="S2082" i="22"/>
  <c r="S2084" i="22"/>
  <c r="S2085" i="22"/>
  <c r="S2086" i="22"/>
  <c r="S2087" i="22"/>
  <c r="S2088" i="22"/>
  <c r="S2089" i="22"/>
  <c r="S2090" i="22"/>
  <c r="S2091" i="22"/>
  <c r="S2092" i="22"/>
  <c r="S2093" i="22"/>
  <c r="S2094" i="22"/>
  <c r="S2095" i="22"/>
  <c r="S2096" i="22"/>
  <c r="S2097" i="22"/>
  <c r="S2099" i="22"/>
  <c r="S2100" i="22"/>
  <c r="S2101" i="22"/>
  <c r="S2103" i="22"/>
  <c r="S2104" i="22"/>
  <c r="S2105" i="22"/>
  <c r="S2106" i="22"/>
  <c r="S2107" i="22"/>
  <c r="S2108" i="22"/>
  <c r="S2109" i="22"/>
  <c r="S2110" i="22"/>
  <c r="S2111" i="22"/>
  <c r="S2112" i="22"/>
  <c r="S2113" i="22"/>
  <c r="S2114" i="22"/>
  <c r="S2116" i="22"/>
  <c r="S2117" i="22"/>
  <c r="S2118" i="22"/>
  <c r="S2119" i="22"/>
  <c r="S2120" i="22"/>
  <c r="S2121" i="22"/>
  <c r="S2122" i="22"/>
  <c r="S2123" i="22"/>
  <c r="S2124" i="22"/>
  <c r="S2125" i="22"/>
  <c r="S2126" i="22"/>
  <c r="S2127" i="22"/>
  <c r="S2128" i="22"/>
  <c r="S2129" i="22"/>
  <c r="S2131" i="22"/>
  <c r="S2132" i="22"/>
  <c r="S2133" i="22"/>
  <c r="S2134" i="22"/>
  <c r="S2135" i="22"/>
  <c r="S2136" i="22"/>
  <c r="S2137" i="22"/>
  <c r="S2138" i="22"/>
  <c r="S2139" i="22"/>
  <c r="S2140" i="22"/>
  <c r="S2141" i="22"/>
  <c r="S2142" i="22"/>
  <c r="S2143" i="22"/>
  <c r="S2144" i="22"/>
  <c r="S2145" i="22"/>
  <c r="S2146" i="22"/>
  <c r="S2147" i="22"/>
  <c r="S2148" i="22"/>
  <c r="S2149" i="22"/>
  <c r="S2151" i="22"/>
  <c r="S2152" i="22"/>
  <c r="S2153" i="22"/>
  <c r="S2155" i="22"/>
  <c r="S2156" i="22"/>
  <c r="S2157" i="22"/>
  <c r="S2158" i="22"/>
  <c r="S2159" i="22"/>
  <c r="R2087" i="22"/>
  <c r="R2078" i="22"/>
  <c r="R2079" i="22"/>
  <c r="R2080" i="22"/>
  <c r="R2081" i="22"/>
  <c r="R2082" i="22"/>
  <c r="R2083" i="22"/>
  <c r="R2084" i="22"/>
  <c r="R2085" i="22"/>
  <c r="R2086" i="22"/>
  <c r="R2088" i="22"/>
  <c r="R2089" i="22"/>
  <c r="R2090" i="22"/>
  <c r="R2091" i="22"/>
  <c r="R2092" i="22"/>
  <c r="R2093" i="22"/>
  <c r="R2094" i="22"/>
  <c r="R2095" i="22"/>
  <c r="R2096" i="22"/>
  <c r="R2097" i="22"/>
  <c r="R2098" i="22"/>
  <c r="R2099" i="22"/>
  <c r="R2100" i="22"/>
  <c r="R2101" i="22"/>
  <c r="R2102" i="22"/>
  <c r="R2103" i="22"/>
  <c r="R2104" i="22"/>
  <c r="R2105" i="22"/>
  <c r="R2106" i="22"/>
  <c r="R2107" i="22"/>
  <c r="R2108" i="22"/>
  <c r="R2109" i="22"/>
  <c r="R2110" i="22"/>
  <c r="R2111" i="22"/>
  <c r="R2112" i="22"/>
  <c r="R2113" i="22"/>
  <c r="R2114" i="22"/>
  <c r="R2115" i="22"/>
  <c r="R2116" i="22"/>
  <c r="R2117" i="22"/>
  <c r="R2118" i="22"/>
  <c r="R2119" i="22"/>
  <c r="R2120" i="22"/>
  <c r="R2121" i="22"/>
  <c r="R2122" i="22"/>
  <c r="R2123" i="22"/>
  <c r="R2124" i="22"/>
  <c r="R2125" i="22"/>
  <c r="R2126" i="22"/>
  <c r="R2127" i="22"/>
  <c r="R2128" i="22"/>
  <c r="R2129" i="22"/>
  <c r="R2130" i="22"/>
  <c r="R2131" i="22"/>
  <c r="R2132" i="22"/>
  <c r="R2133" i="22"/>
  <c r="R2134" i="22"/>
  <c r="R2135" i="22"/>
  <c r="R2136" i="22"/>
  <c r="R2137" i="22"/>
  <c r="R2138" i="22"/>
  <c r="R2139" i="22"/>
  <c r="R2140" i="22"/>
  <c r="R2141" i="22"/>
  <c r="R2142" i="22"/>
  <c r="R2143" i="22"/>
  <c r="R2144" i="22"/>
  <c r="R2145" i="22"/>
  <c r="R2146" i="22"/>
  <c r="R2147" i="22"/>
  <c r="R2148" i="22"/>
  <c r="R2149" i="22"/>
  <c r="R2150" i="22"/>
  <c r="R2151" i="22"/>
  <c r="R2152" i="22"/>
  <c r="R2153" i="22"/>
  <c r="R2154" i="22"/>
  <c r="R2155" i="22"/>
  <c r="R2156" i="22"/>
  <c r="R2157" i="22"/>
  <c r="R2158" i="22"/>
  <c r="R2159" i="22"/>
  <c r="R2160" i="22"/>
  <c r="R2161" i="22"/>
  <c r="P2081" i="22"/>
  <c r="C74" i="11" l="1"/>
  <c r="C71" i="11"/>
  <c r="P2079" i="22"/>
  <c r="P2078" i="22"/>
  <c r="P2080" i="22"/>
  <c r="P2082" i="22"/>
  <c r="P2083" i="22"/>
  <c r="P2084" i="22"/>
  <c r="P2085" i="22"/>
  <c r="P2086" i="22"/>
  <c r="P2087" i="22"/>
  <c r="P2088" i="22"/>
  <c r="P2089" i="22"/>
  <c r="P2090" i="22"/>
  <c r="P2091" i="22"/>
  <c r="P2092" i="22"/>
  <c r="P2093" i="22"/>
  <c r="P2094" i="22"/>
  <c r="P2095" i="22"/>
  <c r="P2096" i="22"/>
  <c r="P2097" i="22"/>
  <c r="P2098" i="22"/>
  <c r="P2099" i="22"/>
  <c r="P2100" i="22"/>
  <c r="P2101" i="22"/>
  <c r="P2102" i="22"/>
  <c r="P2103" i="22"/>
  <c r="P2104" i="22"/>
  <c r="P2105" i="22"/>
  <c r="P2106" i="22"/>
  <c r="P2107" i="22"/>
  <c r="P2108" i="22"/>
  <c r="P2109" i="22"/>
  <c r="P2110" i="22"/>
  <c r="P2111" i="22"/>
  <c r="P2112" i="22"/>
  <c r="P2113" i="22"/>
  <c r="P2114" i="22"/>
  <c r="P2115" i="22"/>
  <c r="P2116" i="22"/>
  <c r="P2117" i="22"/>
  <c r="P2118" i="22"/>
  <c r="P2119" i="22"/>
  <c r="P2120" i="22"/>
  <c r="P2121" i="22"/>
  <c r="P2122" i="22"/>
  <c r="P2123" i="22"/>
  <c r="P2124" i="22"/>
  <c r="P2125" i="22"/>
  <c r="P2126" i="22"/>
  <c r="P2127" i="22"/>
  <c r="P2128" i="22"/>
  <c r="P2129" i="22"/>
  <c r="P2130" i="22"/>
  <c r="P2131" i="22"/>
  <c r="P2132" i="22"/>
  <c r="P2133" i="22"/>
  <c r="P2134" i="22"/>
  <c r="P2135" i="22"/>
  <c r="P2136" i="22"/>
  <c r="P2137" i="22"/>
  <c r="P2138" i="22"/>
  <c r="P2139" i="22"/>
  <c r="P2140" i="22"/>
  <c r="P2141" i="22"/>
  <c r="P2142" i="22"/>
  <c r="P2143" i="22"/>
  <c r="P2144" i="22"/>
  <c r="P2145" i="22"/>
  <c r="P2146" i="22"/>
  <c r="P2147" i="22"/>
  <c r="P2148" i="22"/>
  <c r="P2149" i="22"/>
  <c r="P2150" i="22"/>
  <c r="P2151" i="22"/>
  <c r="P2152" i="22"/>
  <c r="P2153" i="22"/>
  <c r="P2154" i="22"/>
  <c r="P2155" i="22"/>
  <c r="P2156" i="22"/>
  <c r="P2157" i="22"/>
  <c r="P2158" i="22"/>
  <c r="P2159" i="22"/>
  <c r="P2160" i="22"/>
  <c r="P2161" i="22"/>
  <c r="CH8" i="11" l="1"/>
  <c r="CF8" i="11"/>
  <c r="CD8" i="11"/>
  <c r="CB8" i="11"/>
  <c r="BZ8" i="11"/>
  <c r="BW8" i="11"/>
  <c r="BU8" i="11"/>
  <c r="BS8" i="11"/>
  <c r="BQ8" i="11"/>
  <c r="BO8" i="11"/>
  <c r="BM8" i="11"/>
  <c r="BK8" i="11"/>
  <c r="BI8" i="11"/>
  <c r="BG8" i="11"/>
  <c r="BE8" i="11"/>
  <c r="BC8" i="11"/>
  <c r="BA8" i="11"/>
  <c r="AY8" i="11"/>
  <c r="AW8" i="11"/>
  <c r="AU8" i="11"/>
  <c r="AS8" i="11"/>
  <c r="AQ8" i="11"/>
  <c r="AO8" i="11"/>
  <c r="AM8" i="11"/>
  <c r="AK8" i="11"/>
  <c r="AI8" i="11"/>
  <c r="AG8" i="11"/>
  <c r="AE8" i="11"/>
  <c r="AC8" i="11"/>
  <c r="AA8" i="11"/>
  <c r="Y8" i="11"/>
  <c r="W8" i="11"/>
  <c r="U8" i="11"/>
  <c r="S8" i="11"/>
  <c r="Q8" i="11"/>
  <c r="O8" i="11"/>
  <c r="M8" i="11"/>
  <c r="I8" i="11"/>
  <c r="E8" i="11"/>
  <c r="D103" i="12"/>
  <c r="C103" i="12"/>
  <c r="D102" i="12"/>
  <c r="C102" i="12"/>
  <c r="D101" i="12"/>
  <c r="C101" i="12"/>
  <c r="D100" i="12"/>
  <c r="C100" i="12"/>
  <c r="D99" i="12"/>
  <c r="C99" i="12"/>
  <c r="D98" i="12"/>
  <c r="C98" i="12"/>
  <c r="D97" i="12"/>
  <c r="C97" i="12"/>
  <c r="D96" i="12"/>
  <c r="C96" i="12"/>
  <c r="D95" i="12"/>
  <c r="C95" i="12"/>
  <c r="D94" i="12"/>
  <c r="C94" i="12"/>
  <c r="D93" i="12"/>
  <c r="C93" i="12"/>
  <c r="D92" i="12"/>
  <c r="C92" i="12"/>
  <c r="D91" i="12"/>
  <c r="C91" i="12"/>
  <c r="D90" i="12"/>
  <c r="C90" i="12"/>
  <c r="D89" i="12"/>
  <c r="C89" i="12"/>
  <c r="D88" i="12"/>
  <c r="C88" i="12"/>
  <c r="D87" i="12"/>
  <c r="C87" i="12"/>
  <c r="D86" i="12"/>
  <c r="C86" i="12"/>
  <c r="D85" i="12"/>
  <c r="C85" i="12"/>
  <c r="D84" i="12"/>
  <c r="C84" i="12"/>
  <c r="D83" i="12"/>
  <c r="C83" i="12"/>
  <c r="D82" i="12"/>
  <c r="C82" i="12"/>
  <c r="D81" i="12"/>
  <c r="C81" i="12"/>
  <c r="D80" i="12"/>
  <c r="C80" i="12"/>
  <c r="D79" i="12"/>
  <c r="C79" i="12"/>
  <c r="D78" i="12"/>
  <c r="C78" i="12"/>
  <c r="D77" i="12"/>
  <c r="C77" i="12"/>
  <c r="D76" i="12"/>
  <c r="C76" i="12"/>
  <c r="D75" i="12"/>
  <c r="C75" i="12"/>
  <c r="D74" i="12"/>
  <c r="C74" i="12"/>
  <c r="D73" i="12"/>
  <c r="C73" i="12"/>
  <c r="D72" i="12"/>
  <c r="C72" i="12"/>
  <c r="D71" i="12"/>
  <c r="C71" i="12"/>
  <c r="D70" i="12"/>
  <c r="C70" i="12"/>
  <c r="D69" i="12"/>
  <c r="C69" i="12"/>
  <c r="D68" i="12"/>
  <c r="C68" i="12"/>
  <c r="D67" i="12"/>
  <c r="C67" i="12"/>
  <c r="D66" i="12"/>
  <c r="C66" i="12"/>
  <c r="D65" i="12"/>
  <c r="C65" i="12"/>
  <c r="D64" i="12"/>
  <c r="C64" i="12"/>
  <c r="D63" i="12"/>
  <c r="C63" i="12"/>
  <c r="D62" i="12"/>
  <c r="C62" i="12"/>
  <c r="D61" i="12"/>
  <c r="C61" i="12"/>
  <c r="D60" i="12"/>
  <c r="C60" i="12"/>
  <c r="D59" i="12"/>
  <c r="C59" i="12"/>
  <c r="D58" i="12"/>
  <c r="C58" i="12"/>
  <c r="D57" i="12"/>
  <c r="C57" i="12"/>
  <c r="D56" i="12"/>
  <c r="C56" i="12"/>
  <c r="D55" i="12"/>
  <c r="C55" i="12"/>
  <c r="D54" i="12"/>
  <c r="C54" i="12"/>
  <c r="D53" i="12"/>
  <c r="C53" i="12"/>
  <c r="D52" i="12"/>
  <c r="C52" i="12"/>
  <c r="D51" i="12"/>
  <c r="C51" i="12"/>
  <c r="D50" i="12"/>
  <c r="C50" i="12"/>
  <c r="D49" i="12"/>
  <c r="C49" i="12"/>
  <c r="D48" i="12"/>
  <c r="C48" i="12"/>
  <c r="D47" i="12"/>
  <c r="C47" i="12"/>
  <c r="D46" i="12"/>
  <c r="C46" i="12"/>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D32" i="12"/>
  <c r="C32" i="12"/>
  <c r="D31" i="12"/>
  <c r="C31" i="12"/>
  <c r="D30" i="12"/>
  <c r="C30" i="12"/>
  <c r="D29" i="12"/>
  <c r="C29" i="12"/>
  <c r="D28" i="12"/>
  <c r="C28" i="12"/>
  <c r="D27" i="12"/>
  <c r="C27" i="12"/>
  <c r="D26" i="12"/>
  <c r="C26" i="12"/>
  <c r="D25" i="12"/>
  <c r="C25" i="12"/>
  <c r="D24" i="12"/>
  <c r="C24" i="12"/>
  <c r="D23" i="12"/>
  <c r="C23" i="12"/>
  <c r="D22" i="12"/>
  <c r="C22" i="12"/>
  <c r="D21" i="12"/>
  <c r="C21" i="12"/>
  <c r="D20" i="12"/>
  <c r="C20" i="12"/>
  <c r="D19" i="12"/>
  <c r="C19" i="12"/>
  <c r="D18" i="12"/>
  <c r="C18" i="12"/>
  <c r="D17" i="12"/>
  <c r="C17" i="12"/>
  <c r="D16" i="12"/>
  <c r="C16" i="12"/>
  <c r="D15" i="12"/>
  <c r="C15" i="12"/>
  <c r="D14" i="12"/>
  <c r="C14" i="12"/>
  <c r="D13" i="12"/>
  <c r="C13" i="12"/>
  <c r="D12" i="12"/>
  <c r="C12" i="12"/>
  <c r="D11" i="12"/>
  <c r="C11" i="12"/>
  <c r="D10" i="12"/>
  <c r="C10" i="12"/>
  <c r="D9" i="12"/>
  <c r="C9" i="12"/>
  <c r="D8" i="12"/>
  <c r="C8" i="12"/>
  <c r="D7" i="12"/>
  <c r="C7" i="12"/>
  <c r="D6" i="12"/>
  <c r="C6" i="12"/>
  <c r="D5" i="12"/>
  <c r="C5" i="12"/>
  <c r="F8" i="11" l="1"/>
  <c r="G8" i="11"/>
  <c r="H8" i="11"/>
  <c r="R8" i="11"/>
  <c r="N8" i="11"/>
  <c r="V8" i="11"/>
  <c r="Z8" i="11"/>
  <c r="AJ8" i="11"/>
  <c r="AV8" i="11"/>
  <c r="BF8" i="11"/>
  <c r="BN8" i="11"/>
  <c r="BV8" i="11"/>
  <c r="BY8" i="11"/>
  <c r="CA8" i="11"/>
  <c r="D8" i="11"/>
  <c r="P8" i="11"/>
  <c r="AB8" i="11"/>
  <c r="AD8" i="11"/>
  <c r="AL8" i="11"/>
  <c r="AX8" i="11"/>
  <c r="BH8" i="11"/>
  <c r="BP8" i="11"/>
  <c r="CC8" i="11"/>
  <c r="CE8" i="11"/>
  <c r="CG8" i="11"/>
  <c r="CI8" i="11"/>
  <c r="AF8" i="11"/>
  <c r="AN8" i="11"/>
  <c r="AP8" i="11"/>
  <c r="AR8" i="11"/>
  <c r="AZ8" i="11"/>
  <c r="BJ8" i="11"/>
  <c r="BR8" i="11"/>
  <c r="J8" i="11"/>
  <c r="K8" i="11"/>
  <c r="L8" i="11"/>
  <c r="T8" i="11"/>
  <c r="X8" i="11"/>
  <c r="AH8" i="11"/>
  <c r="AT8" i="11"/>
  <c r="BB8" i="11"/>
  <c r="BD8" i="11"/>
  <c r="BL8" i="11"/>
  <c r="BT8" i="11"/>
  <c r="CI23" i="11"/>
  <c r="CH23" i="11"/>
  <c r="CG23" i="11"/>
  <c r="CF23" i="11"/>
  <c r="CE23" i="11"/>
  <c r="CD23" i="11"/>
  <c r="CC23" i="11"/>
  <c r="CB23" i="11"/>
  <c r="CA23" i="11"/>
  <c r="BZ23" i="11"/>
  <c r="BY23" i="11"/>
  <c r="BX23" i="11"/>
  <c r="BW23" i="11"/>
  <c r="BV23" i="11"/>
  <c r="BU23" i="11"/>
  <c r="BT23" i="11"/>
  <c r="BS23" i="11"/>
  <c r="BR23" i="11"/>
  <c r="BQ23" i="11"/>
  <c r="BP23" i="11"/>
  <c r="BO23" i="11"/>
  <c r="BN23" i="11"/>
  <c r="BM23" i="11"/>
  <c r="BL23" i="11"/>
  <c r="BK23" i="11"/>
  <c r="BJ23" i="11"/>
  <c r="BI23" i="11"/>
  <c r="BH23" i="11"/>
  <c r="BG23" i="11"/>
  <c r="BF23" i="11"/>
  <c r="BE23" i="11"/>
  <c r="BD23" i="11"/>
  <c r="BC23" i="11"/>
  <c r="BB23" i="11"/>
  <c r="BA23" i="11"/>
  <c r="AZ23" i="11"/>
  <c r="AY23" i="11"/>
  <c r="AX23" i="11"/>
  <c r="AW23" i="11"/>
  <c r="AV23" i="11"/>
  <c r="AU23" i="11"/>
  <c r="AT23" i="11"/>
  <c r="AS23" i="11"/>
  <c r="AR23" i="11"/>
  <c r="AQ23" i="11"/>
  <c r="AP23" i="11"/>
  <c r="AO23" i="11"/>
  <c r="AN23" i="11"/>
  <c r="AM23" i="11"/>
  <c r="AL23" i="11"/>
  <c r="AK23" i="11"/>
  <c r="AJ23" i="11"/>
  <c r="AI23" i="11"/>
  <c r="AH23" i="11"/>
  <c r="AG23" i="11"/>
  <c r="AF23" i="11"/>
  <c r="AE23" i="11"/>
  <c r="AD23" i="11"/>
  <c r="AC23" i="11"/>
  <c r="AB23" i="11"/>
  <c r="AA23" i="11"/>
  <c r="Z23" i="11"/>
  <c r="Y23" i="11"/>
  <c r="X23" i="11"/>
  <c r="W23" i="11"/>
  <c r="V23" i="11"/>
  <c r="U23" i="11"/>
  <c r="T23" i="11"/>
  <c r="S23" i="11"/>
  <c r="R23" i="11"/>
  <c r="Q23" i="11"/>
  <c r="P23" i="11"/>
  <c r="O23" i="11"/>
  <c r="N23" i="11"/>
  <c r="M23" i="11"/>
  <c r="L23" i="11"/>
  <c r="K23" i="11"/>
  <c r="J23" i="11"/>
  <c r="I23" i="11"/>
  <c r="H23" i="11"/>
  <c r="G23" i="11"/>
  <c r="F23" i="11"/>
  <c r="E23" i="11"/>
  <c r="CI22" i="11"/>
  <c r="CH22" i="11"/>
  <c r="CG22" i="11"/>
  <c r="CF22" i="11"/>
  <c r="CE22" i="11"/>
  <c r="CD22" i="11"/>
  <c r="CC22" i="11"/>
  <c r="CB22" i="11"/>
  <c r="CA22" i="11"/>
  <c r="BZ22" i="11"/>
  <c r="BY22" i="11"/>
  <c r="BX22" i="11"/>
  <c r="BW22" i="11"/>
  <c r="BV22" i="11"/>
  <c r="BU22" i="11"/>
  <c r="BT22" i="11"/>
  <c r="BS22" i="11"/>
  <c r="BR22" i="11"/>
  <c r="BQ22" i="11"/>
  <c r="BP22" i="11"/>
  <c r="BO22" i="11"/>
  <c r="BN22" i="11"/>
  <c r="BM22" i="11"/>
  <c r="BL22" i="11"/>
  <c r="BK22" i="11"/>
  <c r="BJ22" i="11"/>
  <c r="BI22" i="11"/>
  <c r="BH22" i="11"/>
  <c r="BG22" i="11"/>
  <c r="BF22" i="11"/>
  <c r="BE22" i="11"/>
  <c r="BD22" i="11"/>
  <c r="BC22" i="11"/>
  <c r="BB22" i="11"/>
  <c r="BA22" i="11"/>
  <c r="AZ22" i="11"/>
  <c r="AY22" i="11"/>
  <c r="AX22" i="11"/>
  <c r="AW22" i="11"/>
  <c r="AV22" i="11"/>
  <c r="AU22" i="11"/>
  <c r="AT22" i="11"/>
  <c r="AS22" i="11"/>
  <c r="AR22" i="11"/>
  <c r="AQ22" i="11"/>
  <c r="AP22"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F22" i="11"/>
  <c r="E22" i="11"/>
  <c r="CI21" i="11"/>
  <c r="CH21" i="11"/>
  <c r="CG21" i="11"/>
  <c r="CF21" i="11"/>
  <c r="CE21" i="11"/>
  <c r="CD21" i="11"/>
  <c r="CC21" i="11"/>
  <c r="CB21" i="11"/>
  <c r="CA21" i="11"/>
  <c r="BZ21" i="11"/>
  <c r="BY21" i="11"/>
  <c r="BX21" i="11"/>
  <c r="BW21" i="11"/>
  <c r="BV21" i="11"/>
  <c r="BU21" i="11"/>
  <c r="BT21" i="11"/>
  <c r="BS21" i="11"/>
  <c r="BR21" i="11"/>
  <c r="BQ21" i="11"/>
  <c r="BP21" i="11"/>
  <c r="BO21" i="11"/>
  <c r="BN21" i="11"/>
  <c r="BM21" i="11"/>
  <c r="BL21" i="11"/>
  <c r="BK21" i="11"/>
  <c r="BJ21" i="11"/>
  <c r="BI21" i="11"/>
  <c r="BH21" i="11"/>
  <c r="BG21" i="11"/>
  <c r="BF21" i="11"/>
  <c r="BE21" i="11"/>
  <c r="BD21" i="11"/>
  <c r="BC21" i="11"/>
  <c r="BB21" i="11"/>
  <c r="BA21" i="11"/>
  <c r="AZ21" i="11"/>
  <c r="AY21" i="11"/>
  <c r="AX21" i="11"/>
  <c r="AW21" i="11"/>
  <c r="AV21" i="11"/>
  <c r="AU21" i="11"/>
  <c r="AT21" i="11"/>
  <c r="AS21" i="11"/>
  <c r="AR21" i="11"/>
  <c r="AQ21" i="11"/>
  <c r="AP21" i="11"/>
  <c r="AO21" i="11"/>
  <c r="AN21" i="11"/>
  <c r="AM21" i="11"/>
  <c r="AL21" i="11"/>
  <c r="AK21" i="11"/>
  <c r="AJ21" i="11"/>
  <c r="AI21" i="11"/>
  <c r="AH21" i="11"/>
  <c r="AG21" i="11"/>
  <c r="AF21" i="11"/>
  <c r="AE21" i="11"/>
  <c r="AD21" i="11"/>
  <c r="AC21" i="11"/>
  <c r="AB21" i="11"/>
  <c r="AA21" i="11"/>
  <c r="Z21" i="11"/>
  <c r="Y21" i="11"/>
  <c r="X21" i="11"/>
  <c r="W21" i="11"/>
  <c r="V21" i="11"/>
  <c r="U21" i="11"/>
  <c r="T21" i="11"/>
  <c r="S21" i="11"/>
  <c r="R21" i="11"/>
  <c r="Q21" i="11"/>
  <c r="P21" i="11"/>
  <c r="O21" i="11"/>
  <c r="N21" i="11"/>
  <c r="M21" i="11"/>
  <c r="L21" i="11"/>
  <c r="K21" i="11"/>
  <c r="J21" i="11"/>
  <c r="I21" i="11"/>
  <c r="H21" i="11"/>
  <c r="G21" i="11"/>
  <c r="F21" i="11"/>
  <c r="E21" i="11"/>
  <c r="D23" i="11"/>
  <c r="CI64" i="11"/>
  <c r="CH64" i="11"/>
  <c r="CG64" i="11"/>
  <c r="CF64" i="11"/>
  <c r="CE64" i="11"/>
  <c r="CD64" i="11"/>
  <c r="CC64" i="11"/>
  <c r="CB64" i="11"/>
  <c r="CA64" i="11"/>
  <c r="BZ64" i="11"/>
  <c r="BY64" i="11"/>
  <c r="BW64" i="11"/>
  <c r="BV64" i="11"/>
  <c r="BU64" i="11"/>
  <c r="BT64" i="11"/>
  <c r="BS64" i="11"/>
  <c r="BR64" i="11"/>
  <c r="BQ64" i="11"/>
  <c r="BP64" i="11"/>
  <c r="BO64" i="11"/>
  <c r="BN64" i="11"/>
  <c r="BM64" i="11"/>
  <c r="BL64" i="11"/>
  <c r="BK64" i="11"/>
  <c r="BJ64" i="11"/>
  <c r="BI64" i="11"/>
  <c r="BH64" i="11"/>
  <c r="BG64" i="11"/>
  <c r="BF64" i="11"/>
  <c r="BE64" i="11"/>
  <c r="BD64" i="11"/>
  <c r="BC64" i="11"/>
  <c r="BB64" i="11"/>
  <c r="BA64" i="11"/>
  <c r="AZ64" i="11"/>
  <c r="AY64" i="11"/>
  <c r="AX64" i="11"/>
  <c r="AW64" i="11"/>
  <c r="AV64" i="11"/>
  <c r="AU64" i="11"/>
  <c r="AT64" i="11"/>
  <c r="AS64" i="11"/>
  <c r="AR64" i="11"/>
  <c r="AQ64" i="11"/>
  <c r="AP64" i="11"/>
  <c r="AO64" i="11"/>
  <c r="AN64" i="11"/>
  <c r="AM64" i="11"/>
  <c r="AL64" i="11"/>
  <c r="AK64" i="11"/>
  <c r="AJ64" i="11"/>
  <c r="AI64" i="11"/>
  <c r="AH64" i="11"/>
  <c r="AG64" i="11"/>
  <c r="AF64" i="11"/>
  <c r="AE64" i="11"/>
  <c r="AD64" i="11"/>
  <c r="AC64" i="11"/>
  <c r="AB64" i="11"/>
  <c r="AA64" i="11"/>
  <c r="Z64" i="11"/>
  <c r="Y64" i="11"/>
  <c r="X64" i="11"/>
  <c r="W64" i="11"/>
  <c r="V64" i="11"/>
  <c r="U64" i="11"/>
  <c r="T64" i="11"/>
  <c r="S64" i="11"/>
  <c r="R64" i="11"/>
  <c r="Q64" i="11"/>
  <c r="P64" i="11"/>
  <c r="O64" i="11"/>
  <c r="N64" i="11"/>
  <c r="M64" i="11"/>
  <c r="L64" i="11"/>
  <c r="K64" i="11"/>
  <c r="J64" i="11"/>
  <c r="I64" i="11"/>
  <c r="H64" i="11"/>
  <c r="G64" i="11"/>
  <c r="F64" i="11"/>
  <c r="E64" i="11"/>
  <c r="D64" i="11"/>
  <c r="CI36" i="11"/>
  <c r="CH36" i="11"/>
  <c r="CG36" i="11"/>
  <c r="CF36" i="11"/>
  <c r="CE36" i="11"/>
  <c r="CD36" i="11"/>
  <c r="CC36" i="11"/>
  <c r="CB36" i="11"/>
  <c r="CA36" i="11"/>
  <c r="BZ36" i="11"/>
  <c r="BY36" i="11"/>
  <c r="BW36" i="11"/>
  <c r="BV36" i="11"/>
  <c r="BU36" i="11"/>
  <c r="BT36" i="11"/>
  <c r="BS36" i="11"/>
  <c r="BR36" i="11"/>
  <c r="BQ36" i="11"/>
  <c r="BP36" i="11"/>
  <c r="BO36" i="11"/>
  <c r="BN36" i="11"/>
  <c r="BM36" i="11"/>
  <c r="BL36" i="11"/>
  <c r="BK36" i="11"/>
  <c r="BJ36" i="11"/>
  <c r="BI36" i="11"/>
  <c r="BH36" i="11"/>
  <c r="BG36" i="11"/>
  <c r="BF36" i="11"/>
  <c r="BE36" i="11"/>
  <c r="BD36" i="11"/>
  <c r="BC36" i="11"/>
  <c r="BB36" i="11"/>
  <c r="BA36" i="11"/>
  <c r="AZ36" i="11"/>
  <c r="AY36" i="11"/>
  <c r="AX36" i="11"/>
  <c r="AW36" i="11"/>
  <c r="AV36" i="11"/>
  <c r="AU36" i="11"/>
  <c r="AT36" i="11"/>
  <c r="AS36" i="11"/>
  <c r="AR36" i="11"/>
  <c r="AQ36" i="11"/>
  <c r="AP36" i="11"/>
  <c r="AO36" i="11"/>
  <c r="AN36" i="11"/>
  <c r="AM36" i="11"/>
  <c r="AL36" i="11"/>
  <c r="AK36" i="11"/>
  <c r="AJ36" i="11"/>
  <c r="AI36" i="11"/>
  <c r="AH36" i="11"/>
  <c r="AG36" i="11"/>
  <c r="AF36" i="11"/>
  <c r="AE36" i="11"/>
  <c r="AD36" i="11"/>
  <c r="AC36" i="11"/>
  <c r="AB36" i="11"/>
  <c r="AA36" i="11"/>
  <c r="Z36" i="11"/>
  <c r="Y36" i="11"/>
  <c r="X36" i="11"/>
  <c r="W36" i="11"/>
  <c r="V36" i="11"/>
  <c r="U36" i="11"/>
  <c r="T36" i="11"/>
  <c r="S36" i="11"/>
  <c r="R36" i="11"/>
  <c r="Q36" i="11"/>
  <c r="P36" i="11"/>
  <c r="O36" i="11"/>
  <c r="N36" i="11"/>
  <c r="M36" i="11"/>
  <c r="L36" i="11"/>
  <c r="K36" i="11"/>
  <c r="J36" i="11"/>
  <c r="I36" i="11"/>
  <c r="H36" i="11"/>
  <c r="G36" i="11"/>
  <c r="F36" i="11"/>
  <c r="E36" i="11"/>
  <c r="D36" i="11"/>
  <c r="BX28" i="11"/>
  <c r="CI30" i="11"/>
  <c r="CH30" i="11"/>
  <c r="CG30" i="11"/>
  <c r="CF30" i="11"/>
  <c r="CE30" i="11"/>
  <c r="CD30" i="11"/>
  <c r="CC30" i="11"/>
  <c r="CB30" i="11"/>
  <c r="CA30" i="11"/>
  <c r="BZ30" i="11"/>
  <c r="BY30" i="11"/>
  <c r="BX30" i="11"/>
  <c r="BW30" i="11"/>
  <c r="BV30" i="11"/>
  <c r="BU30" i="11"/>
  <c r="BT30" i="11"/>
  <c r="BS30" i="11"/>
  <c r="BR30" i="11"/>
  <c r="BQ30" i="11"/>
  <c r="BP30" i="11"/>
  <c r="BO30" i="11"/>
  <c r="BN30" i="11"/>
  <c r="BM30" i="11"/>
  <c r="BL30" i="11"/>
  <c r="BK30" i="11"/>
  <c r="BJ30" i="11"/>
  <c r="BI30" i="11"/>
  <c r="BH30" i="11"/>
  <c r="BG30" i="11"/>
  <c r="BF30" i="11"/>
  <c r="BE30" i="11"/>
  <c r="BD30" i="11"/>
  <c r="BC30" i="11"/>
  <c r="BB30" i="11"/>
  <c r="BA30" i="11"/>
  <c r="AZ30" i="11"/>
  <c r="AY30" i="11"/>
  <c r="AX30" i="11"/>
  <c r="AW30" i="11"/>
  <c r="AV30" i="11"/>
  <c r="AU30" i="11"/>
  <c r="AT30" i="11"/>
  <c r="AS30" i="11"/>
  <c r="AR30" i="11"/>
  <c r="AQ30" i="11"/>
  <c r="AP30" i="11"/>
  <c r="AO30" i="11"/>
  <c r="AN30" i="11"/>
  <c r="AM30" i="11"/>
  <c r="AL30" i="11"/>
  <c r="AK30" i="11"/>
  <c r="AJ30" i="11"/>
  <c r="AI30" i="11"/>
  <c r="AH30" i="11"/>
  <c r="AG30" i="11"/>
  <c r="AF30" i="11"/>
  <c r="AE30" i="11"/>
  <c r="AD30" i="11"/>
  <c r="AC30" i="11"/>
  <c r="AB30" i="11"/>
  <c r="AA30" i="11"/>
  <c r="Z30" i="11"/>
  <c r="Y30" i="11"/>
  <c r="X30" i="11"/>
  <c r="W30" i="11"/>
  <c r="V30" i="11"/>
  <c r="U30" i="11"/>
  <c r="T30" i="11"/>
  <c r="S30" i="11"/>
  <c r="R30" i="11"/>
  <c r="Q30" i="11"/>
  <c r="P30" i="11"/>
  <c r="O30" i="11"/>
  <c r="N30" i="11"/>
  <c r="M30" i="11"/>
  <c r="L30" i="11"/>
  <c r="K30" i="11"/>
  <c r="J30" i="11"/>
  <c r="I30" i="11"/>
  <c r="H30" i="11"/>
  <c r="G30" i="11"/>
  <c r="F30" i="11"/>
  <c r="E30" i="11"/>
  <c r="D30" i="11"/>
  <c r="CI29" i="11"/>
  <c r="CH29" i="11"/>
  <c r="CG29" i="11"/>
  <c r="CF29" i="11"/>
  <c r="CE29" i="11"/>
  <c r="CD29" i="11"/>
  <c r="CC29" i="11"/>
  <c r="CB29" i="11"/>
  <c r="CA29" i="11"/>
  <c r="BZ29" i="11"/>
  <c r="BY29" i="11"/>
  <c r="BX29" i="11"/>
  <c r="BW29" i="11"/>
  <c r="BV29" i="11"/>
  <c r="BU29" i="11"/>
  <c r="BT29" i="11"/>
  <c r="BS29" i="11"/>
  <c r="BR29" i="11"/>
  <c r="BQ29" i="11"/>
  <c r="BP29" i="11"/>
  <c r="BO29" i="11"/>
  <c r="BN29" i="11"/>
  <c r="BM29" i="11"/>
  <c r="BL29" i="11"/>
  <c r="BK29" i="11"/>
  <c r="BJ29" i="11"/>
  <c r="BI29" i="11"/>
  <c r="BH29" i="11"/>
  <c r="BG29" i="11"/>
  <c r="BF29" i="11"/>
  <c r="BE29" i="11"/>
  <c r="BD29" i="11"/>
  <c r="BC29" i="11"/>
  <c r="BB29" i="11"/>
  <c r="BA29" i="11"/>
  <c r="AZ29" i="11"/>
  <c r="AY29" i="11"/>
  <c r="AX29" i="11"/>
  <c r="AW29" i="11"/>
  <c r="AV29" i="11"/>
  <c r="AU29" i="11"/>
  <c r="AT29" i="11"/>
  <c r="AS29" i="11"/>
  <c r="AR29" i="11"/>
  <c r="AQ29" i="11"/>
  <c r="AP29" i="11"/>
  <c r="AO29" i="11"/>
  <c r="AN29" i="11"/>
  <c r="AM29" i="11"/>
  <c r="AL29" i="11"/>
  <c r="AK29" i="11"/>
  <c r="AJ29" i="11"/>
  <c r="AI29" i="11"/>
  <c r="AH29" i="11"/>
  <c r="AG29" i="11"/>
  <c r="AF29" i="11"/>
  <c r="AE29" i="11"/>
  <c r="AD29" i="11"/>
  <c r="AC29" i="11"/>
  <c r="AB29" i="11"/>
  <c r="AA29" i="11"/>
  <c r="Z29" i="11"/>
  <c r="Y29" i="11"/>
  <c r="X29" i="11"/>
  <c r="W29" i="11"/>
  <c r="V29" i="11"/>
  <c r="U29" i="11"/>
  <c r="T29" i="11"/>
  <c r="S29" i="11"/>
  <c r="R29" i="11"/>
  <c r="Q29" i="11"/>
  <c r="P29" i="11"/>
  <c r="O29" i="11"/>
  <c r="N29" i="11"/>
  <c r="M29" i="11"/>
  <c r="L29" i="11"/>
  <c r="K29" i="11"/>
  <c r="J29" i="11"/>
  <c r="I29" i="11"/>
  <c r="H29" i="11"/>
  <c r="G29" i="11"/>
  <c r="F29" i="11"/>
  <c r="E29" i="11"/>
  <c r="C79" i="11" l="1"/>
  <c r="AA28" i="11"/>
  <c r="Z28" i="11"/>
  <c r="Y28" i="11"/>
  <c r="X28" i="11"/>
  <c r="W28" i="11"/>
  <c r="V28" i="11"/>
  <c r="U28" i="11"/>
  <c r="T28" i="11"/>
  <c r="S28" i="11"/>
  <c r="R28" i="11"/>
  <c r="P28" i="11"/>
  <c r="O28" i="11"/>
  <c r="N28" i="11"/>
  <c r="M28" i="11"/>
  <c r="L28" i="11"/>
  <c r="K28" i="11"/>
  <c r="J28" i="11"/>
  <c r="I28" i="11"/>
  <c r="H28" i="11"/>
  <c r="G28" i="11"/>
  <c r="F28" i="11"/>
  <c r="E28" i="11"/>
  <c r="BX27" i="11"/>
  <c r="AA27" i="11"/>
  <c r="Z27" i="11"/>
  <c r="Y27" i="11"/>
  <c r="Y33" i="11"/>
  <c r="X27" i="11"/>
  <c r="W27" i="11"/>
  <c r="V27" i="11"/>
  <c r="U27" i="11"/>
  <c r="T27" i="11"/>
  <c r="S27" i="11"/>
  <c r="R27" i="11"/>
  <c r="Q27" i="11"/>
  <c r="P27" i="11"/>
  <c r="O27" i="11"/>
  <c r="N27" i="11"/>
  <c r="M27" i="11"/>
  <c r="L27" i="11"/>
  <c r="K27" i="11"/>
  <c r="J27" i="11"/>
  <c r="I27" i="11"/>
  <c r="I33" i="11"/>
  <c r="H27" i="11"/>
  <c r="G27" i="11"/>
  <c r="F27" i="11"/>
  <c r="E27" i="11"/>
  <c r="E33" i="11"/>
  <c r="D27" i="11"/>
  <c r="BA27" i="11" l="1"/>
  <c r="BW27" i="11"/>
  <c r="CF28" i="11"/>
  <c r="AG27" i="11"/>
  <c r="AK27" i="11"/>
  <c r="AO27" i="11"/>
  <c r="AS27" i="11"/>
  <c r="AW27" i="11"/>
  <c r="BD27" i="11"/>
  <c r="BG33" i="11"/>
  <c r="BH27" i="11"/>
  <c r="BK33" i="11"/>
  <c r="BL27" i="11"/>
  <c r="BO33" i="11"/>
  <c r="BP27" i="11"/>
  <c r="BS33" i="11"/>
  <c r="BT27" i="11"/>
  <c r="AF27" i="11"/>
  <c r="AI33" i="11"/>
  <c r="AJ27" i="11"/>
  <c r="AM33" i="11"/>
  <c r="AN27" i="11"/>
  <c r="AQ33" i="11"/>
  <c r="AR27" i="11"/>
  <c r="AU33" i="11"/>
  <c r="AV27" i="11"/>
  <c r="AY33" i="11"/>
  <c r="AZ27" i="11"/>
  <c r="BG27" i="11"/>
  <c r="BK27" i="11"/>
  <c r="BO27" i="11"/>
  <c r="BS27" i="11"/>
  <c r="CI27" i="11"/>
  <c r="CG28" i="11"/>
  <c r="BY33" i="11"/>
  <c r="BZ27" i="11"/>
  <c r="CG27" i="11"/>
  <c r="AB28" i="11"/>
  <c r="AF28" i="11"/>
  <c r="AJ28" i="11"/>
  <c r="AN28" i="11"/>
  <c r="BQ28" i="11"/>
  <c r="BU28" i="11"/>
  <c r="AC27" i="11"/>
  <c r="BC33" i="11"/>
  <c r="BY27" i="11"/>
  <c r="CC27" i="11"/>
  <c r="BO28" i="11"/>
  <c r="AS28" i="11"/>
  <c r="BA28" i="11"/>
  <c r="BI28" i="11"/>
  <c r="AG28" i="11"/>
  <c r="AO28" i="11"/>
  <c r="AT28" i="11"/>
  <c r="BB28" i="11"/>
  <c r="BJ28" i="11"/>
  <c r="BV28" i="11"/>
  <c r="AB27" i="11"/>
  <c r="AE27" i="11"/>
  <c r="AI27" i="11"/>
  <c r="AM27" i="11"/>
  <c r="AQ27" i="11"/>
  <c r="AU27" i="11"/>
  <c r="AY27" i="11"/>
  <c r="BC27" i="11"/>
  <c r="BE33" i="11"/>
  <c r="BF27" i="11"/>
  <c r="BI33" i="11"/>
  <c r="BJ27" i="11"/>
  <c r="BN27" i="11"/>
  <c r="BQ33" i="11"/>
  <c r="BR27" i="11"/>
  <c r="BU33" i="11"/>
  <c r="BV27" i="11"/>
  <c r="CA33" i="11"/>
  <c r="CB27" i="11"/>
  <c r="CF27" i="11"/>
  <c r="CH27" i="11"/>
  <c r="AD28" i="11"/>
  <c r="AH28" i="11"/>
  <c r="AL28" i="11"/>
  <c r="AQ28" i="11"/>
  <c r="AU28" i="11"/>
  <c r="AY28" i="11"/>
  <c r="BC28" i="11"/>
  <c r="BG28" i="11"/>
  <c r="BK28" i="11"/>
  <c r="BS28" i="11"/>
  <c r="BW28" i="11"/>
  <c r="CC28" i="11"/>
  <c r="CH28" i="11"/>
  <c r="CD27" i="11"/>
  <c r="AW28" i="11"/>
  <c r="BE28" i="11"/>
  <c r="BM28" i="11"/>
  <c r="CA28" i="11"/>
  <c r="Q28" i="11"/>
  <c r="AP28" i="11"/>
  <c r="AC28" i="11"/>
  <c r="AK28" i="11"/>
  <c r="AX28" i="11"/>
  <c r="BF28" i="11"/>
  <c r="BN28" i="11"/>
  <c r="BR28" i="11"/>
  <c r="CB28" i="11"/>
  <c r="AD27" i="11"/>
  <c r="AH27" i="11"/>
  <c r="AK33" i="11"/>
  <c r="AL27" i="11"/>
  <c r="AO33" i="11"/>
  <c r="AP27" i="11"/>
  <c r="AS33" i="11"/>
  <c r="AT27" i="11"/>
  <c r="AX27" i="11"/>
  <c r="BA33" i="11"/>
  <c r="BB27" i="11"/>
  <c r="BE27" i="11"/>
  <c r="BI27" i="11"/>
  <c r="BM27" i="11"/>
  <c r="BQ27" i="11"/>
  <c r="BU27" i="11"/>
  <c r="BW33" i="11"/>
  <c r="CA27" i="11"/>
  <c r="CE27" i="11"/>
  <c r="AE28" i="11"/>
  <c r="AI28" i="11"/>
  <c r="AM28" i="11"/>
  <c r="AR28" i="11"/>
  <c r="AV28" i="11"/>
  <c r="AZ28" i="11"/>
  <c r="BZ28" i="11"/>
  <c r="BD28" i="11"/>
  <c r="CD28" i="11"/>
  <c r="BH28" i="11"/>
  <c r="BL28" i="11"/>
  <c r="BP28" i="11"/>
  <c r="BT28" i="11"/>
  <c r="BY28" i="11"/>
  <c r="CE28" i="11"/>
  <c r="CI28" i="11"/>
  <c r="Q33" i="11"/>
  <c r="G33" i="11"/>
  <c r="AA33" i="11"/>
  <c r="W33" i="11"/>
  <c r="U33" i="11"/>
  <c r="M33" i="11"/>
  <c r="K33" i="11"/>
  <c r="S33" i="11"/>
  <c r="O33" i="11"/>
  <c r="CC33" i="11" l="1"/>
  <c r="CI33" i="11"/>
  <c r="AC33" i="11"/>
  <c r="CE33" i="11"/>
  <c r="AE33" i="11"/>
  <c r="AG33" i="11"/>
  <c r="AW33" i="11"/>
  <c r="BM33" i="11"/>
  <c r="CG33" i="11"/>
  <c r="BP33" i="11"/>
  <c r="AL33" i="11"/>
  <c r="BD33" i="11"/>
  <c r="BL33" i="11"/>
  <c r="BF33" i="11"/>
  <c r="BT33" i="11"/>
  <c r="BZ33" i="11"/>
  <c r="V33" i="11"/>
  <c r="BJ33" i="11"/>
  <c r="CF33" i="11"/>
  <c r="AB33" i="11"/>
  <c r="BH33" i="11"/>
  <c r="AD33" i="11"/>
  <c r="P33" i="11"/>
  <c r="D33" i="11"/>
  <c r="CH33" i="11"/>
  <c r="BR33" i="11"/>
  <c r="AF33" i="11"/>
  <c r="AH33" i="11"/>
  <c r="BV33" i="11"/>
  <c r="AR33" i="11"/>
  <c r="F33" i="11"/>
  <c r="BB33" i="11"/>
  <c r="X33" i="11"/>
  <c r="H33" i="11"/>
  <c r="AV33" i="11"/>
  <c r="R33" i="11"/>
  <c r="T33" i="11"/>
  <c r="N33" i="11"/>
  <c r="AZ33" i="11"/>
  <c r="CD33" i="11"/>
  <c r="Z33" i="11"/>
  <c r="CB33" i="11"/>
  <c r="AT33" i="11"/>
  <c r="AP33" i="11"/>
  <c r="BN33" i="11"/>
  <c r="AJ33" i="11"/>
  <c r="BX33" i="11"/>
  <c r="AN33" i="11"/>
  <c r="J33" i="11"/>
  <c r="AX33" i="11"/>
  <c r="L33" i="11"/>
  <c r="CI34" i="11" l="1"/>
  <c r="CI38" i="11" s="1"/>
  <c r="CI62" i="11"/>
  <c r="CI66" i="11"/>
  <c r="CI67" i="11"/>
  <c r="CI57" i="11"/>
  <c r="CI73" i="11" s="1"/>
  <c r="CI58" i="11"/>
  <c r="CI78" i="11" s="1"/>
  <c r="C33" i="11"/>
  <c r="C34" i="11" s="1"/>
  <c r="C57" i="11"/>
  <c r="C73" i="11" s="1"/>
  <c r="C76" i="11" s="1"/>
  <c r="C58" i="11"/>
  <c r="G34" i="11"/>
  <c r="G38" i="11" s="1"/>
  <c r="G62" i="11"/>
  <c r="G66" i="11"/>
  <c r="G67" i="11"/>
  <c r="G57" i="11"/>
  <c r="G73" i="11" s="1"/>
  <c r="G58" i="11"/>
  <c r="G78" i="11" s="1"/>
  <c r="J34" i="11"/>
  <c r="J38" i="11" s="1"/>
  <c r="J45" i="11" s="1"/>
  <c r="J62" i="11"/>
  <c r="J66" i="11"/>
  <c r="J67" i="11"/>
  <c r="J57" i="11"/>
  <c r="J73" i="11" s="1"/>
  <c r="J58" i="11"/>
  <c r="J78" i="11" s="1"/>
  <c r="N34" i="11"/>
  <c r="N62" i="11"/>
  <c r="N66" i="11"/>
  <c r="N67" i="11"/>
  <c r="N57" i="11"/>
  <c r="N73" i="11" s="1"/>
  <c r="N58" i="11"/>
  <c r="N78" i="11" s="1"/>
  <c r="R34" i="11"/>
  <c r="R62" i="11"/>
  <c r="R66" i="11"/>
  <c r="R67" i="11"/>
  <c r="R57" i="11"/>
  <c r="R73" i="11" s="1"/>
  <c r="R58" i="11"/>
  <c r="R78" i="11" s="1"/>
  <c r="V34" i="11"/>
  <c r="V38" i="11" s="1"/>
  <c r="V62" i="11"/>
  <c r="V66" i="11"/>
  <c r="V67" i="11"/>
  <c r="V57" i="11"/>
  <c r="V73" i="11" s="1"/>
  <c r="V58" i="11"/>
  <c r="V78" i="11" s="1"/>
  <c r="Z34" i="11"/>
  <c r="Z38" i="11" s="1"/>
  <c r="Z62" i="11"/>
  <c r="Z66" i="11"/>
  <c r="Z67" i="11"/>
  <c r="Z57" i="11"/>
  <c r="Z73" i="11" s="1"/>
  <c r="Z58" i="11"/>
  <c r="Z78" i="11" s="1"/>
  <c r="AD62" i="11"/>
  <c r="AD66" i="11"/>
  <c r="AD67" i="11"/>
  <c r="AD57" i="11"/>
  <c r="AD73" i="11" s="1"/>
  <c r="AD58" i="11"/>
  <c r="AD78" i="11" s="1"/>
  <c r="AG34" i="11"/>
  <c r="AG62" i="11"/>
  <c r="AG66" i="11"/>
  <c r="AG67" i="11"/>
  <c r="AG57" i="11"/>
  <c r="AG73" i="11" s="1"/>
  <c r="AG58" i="11"/>
  <c r="AG78" i="11" s="1"/>
  <c r="AK34" i="11"/>
  <c r="AK62" i="11"/>
  <c r="AK66" i="11"/>
  <c r="AK67" i="11"/>
  <c r="AK57" i="11"/>
  <c r="AK73" i="11" s="1"/>
  <c r="AK58" i="11"/>
  <c r="AK78" i="11" s="1"/>
  <c r="AO34" i="11"/>
  <c r="AO38" i="11" s="1"/>
  <c r="AO41" i="11" s="1"/>
  <c r="AO62" i="11"/>
  <c r="AO66" i="11"/>
  <c r="AO67" i="11"/>
  <c r="AO57" i="11"/>
  <c r="AO73" i="11" s="1"/>
  <c r="AO58" i="11"/>
  <c r="AO78" i="11" s="1"/>
  <c r="AS34" i="11"/>
  <c r="AS38" i="11" s="1"/>
  <c r="AS62" i="11"/>
  <c r="AS66" i="11"/>
  <c r="AS67" i="11"/>
  <c r="AS57" i="11"/>
  <c r="AS73" i="11" s="1"/>
  <c r="AS58" i="11"/>
  <c r="AS78" i="11" s="1"/>
  <c r="AW62" i="11"/>
  <c r="AW66" i="11"/>
  <c r="AW67" i="11"/>
  <c r="AW57" i="11"/>
  <c r="AW73" i="11" s="1"/>
  <c r="AW58" i="11"/>
  <c r="AW78" i="11" s="1"/>
  <c r="BA34" i="11"/>
  <c r="BA62" i="11"/>
  <c r="BA66" i="11"/>
  <c r="BA67" i="11"/>
  <c r="BA57" i="11"/>
  <c r="BA73" i="11" s="1"/>
  <c r="BA58" i="11"/>
  <c r="BA78" i="11" s="1"/>
  <c r="BE34" i="11"/>
  <c r="BE38" i="11" s="1"/>
  <c r="BE62" i="11"/>
  <c r="BE66" i="11"/>
  <c r="BE67" i="11"/>
  <c r="BE57" i="11"/>
  <c r="BE73" i="11" s="1"/>
  <c r="BE58" i="11"/>
  <c r="BE78" i="11" s="1"/>
  <c r="BI34" i="11"/>
  <c r="BI38" i="11" s="1"/>
  <c r="BI62" i="11"/>
  <c r="BI66" i="11"/>
  <c r="BI67" i="11"/>
  <c r="BI57" i="11"/>
  <c r="BI73" i="11" s="1"/>
  <c r="BI58" i="11"/>
  <c r="BI78" i="11" s="1"/>
  <c r="BM62" i="11"/>
  <c r="BM66" i="11"/>
  <c r="BM67" i="11"/>
  <c r="BM57" i="11"/>
  <c r="BM73" i="11" s="1"/>
  <c r="BM58" i="11"/>
  <c r="BM78" i="11" s="1"/>
  <c r="BQ34" i="11"/>
  <c r="BQ38" i="11" s="1"/>
  <c r="BQ62" i="11"/>
  <c r="BQ66" i="11"/>
  <c r="BQ67" i="11"/>
  <c r="BQ57" i="11"/>
  <c r="BQ73" i="11" s="1"/>
  <c r="BQ58" i="11"/>
  <c r="BQ78" i="11" s="1"/>
  <c r="BU34" i="11"/>
  <c r="BU38" i="11" s="1"/>
  <c r="BU62" i="11"/>
  <c r="BU66" i="11"/>
  <c r="BU67" i="11"/>
  <c r="BU57" i="11"/>
  <c r="BU73" i="11" s="1"/>
  <c r="BU58" i="11"/>
  <c r="BU78" i="11" s="1"/>
  <c r="BY34" i="11"/>
  <c r="BY62" i="11"/>
  <c r="BY66" i="11"/>
  <c r="BY67" i="11"/>
  <c r="BY57" i="11"/>
  <c r="BY73" i="11" s="1"/>
  <c r="BY58" i="11"/>
  <c r="BY78" i="11" s="1"/>
  <c r="CF34" i="11"/>
  <c r="CF38" i="11" s="1"/>
  <c r="CF41" i="11" s="1"/>
  <c r="CF62" i="11"/>
  <c r="CF66" i="11"/>
  <c r="CF67" i="11"/>
  <c r="CF57" i="11"/>
  <c r="CF73" i="11" s="1"/>
  <c r="CF58" i="11"/>
  <c r="CF78" i="11" s="1"/>
  <c r="D34" i="11"/>
  <c r="D62" i="11"/>
  <c r="D66" i="11"/>
  <c r="D67" i="11"/>
  <c r="D57" i="11"/>
  <c r="D73" i="11" s="1"/>
  <c r="D58" i="11"/>
  <c r="D78" i="11" s="1"/>
  <c r="H34" i="11"/>
  <c r="H38" i="11" s="1"/>
  <c r="H41" i="11" s="1"/>
  <c r="H62" i="11"/>
  <c r="H66" i="11"/>
  <c r="H67" i="11"/>
  <c r="H57" i="11"/>
  <c r="H73" i="11" s="1"/>
  <c r="H58" i="11"/>
  <c r="H78" i="11" s="1"/>
  <c r="K62" i="11"/>
  <c r="K66" i="11"/>
  <c r="K67" i="11"/>
  <c r="K57" i="11"/>
  <c r="K73" i="11" s="1"/>
  <c r="K58" i="11"/>
  <c r="K78" i="11" s="1"/>
  <c r="O62" i="11"/>
  <c r="O66" i="11"/>
  <c r="O67" i="11"/>
  <c r="O57" i="11"/>
  <c r="O73" i="11" s="1"/>
  <c r="O58" i="11"/>
  <c r="O78" i="11" s="1"/>
  <c r="S34" i="11"/>
  <c r="S62" i="11"/>
  <c r="S66" i="11"/>
  <c r="S67" i="11"/>
  <c r="S57" i="11"/>
  <c r="S73" i="11" s="1"/>
  <c r="S58" i="11"/>
  <c r="S78" i="11" s="1"/>
  <c r="W34" i="11"/>
  <c r="W38" i="11" s="1"/>
  <c r="W62" i="11"/>
  <c r="W66" i="11"/>
  <c r="W67" i="11"/>
  <c r="W57" i="11"/>
  <c r="W73" i="11" s="1"/>
  <c r="W58" i="11"/>
  <c r="W78" i="11" s="1"/>
  <c r="AA62" i="11"/>
  <c r="AA66" i="11"/>
  <c r="AA67" i="11"/>
  <c r="AA57" i="11"/>
  <c r="AA73" i="11" s="1"/>
  <c r="AA58" i="11"/>
  <c r="AA78" i="11" s="1"/>
  <c r="AE34" i="11"/>
  <c r="AE62" i="11"/>
  <c r="AE66" i="11"/>
  <c r="AE67" i="11"/>
  <c r="AE57" i="11"/>
  <c r="AE73" i="11" s="1"/>
  <c r="AE58" i="11"/>
  <c r="AE78" i="11" s="1"/>
  <c r="AH34" i="11"/>
  <c r="AH38" i="11" s="1"/>
  <c r="AH62" i="11"/>
  <c r="AH66" i="11"/>
  <c r="AH67" i="11"/>
  <c r="AH57" i="11"/>
  <c r="AH73" i="11" s="1"/>
  <c r="AH58" i="11"/>
  <c r="AH78" i="11" s="1"/>
  <c r="AL62" i="11"/>
  <c r="AL66" i="11"/>
  <c r="AL67" i="11"/>
  <c r="AL57" i="11"/>
  <c r="AL73" i="11" s="1"/>
  <c r="AL58" i="11"/>
  <c r="AL78" i="11" s="1"/>
  <c r="AP62" i="11"/>
  <c r="AP66" i="11"/>
  <c r="AP67" i="11"/>
  <c r="AP57" i="11"/>
  <c r="AP73" i="11" s="1"/>
  <c r="AP58" i="11"/>
  <c r="AP78" i="11" s="1"/>
  <c r="AT34" i="11"/>
  <c r="AT62" i="11"/>
  <c r="AT66" i="11"/>
  <c r="AT67" i="11"/>
  <c r="AT57" i="11"/>
  <c r="AT73" i="11" s="1"/>
  <c r="AT58" i="11"/>
  <c r="AT78" i="11" s="1"/>
  <c r="AX34" i="11"/>
  <c r="AX38" i="11" s="1"/>
  <c r="AX62" i="11"/>
  <c r="AX66" i="11"/>
  <c r="AX67" i="11"/>
  <c r="AX57" i="11"/>
  <c r="AX73" i="11" s="1"/>
  <c r="AX58" i="11"/>
  <c r="AX78" i="11" s="1"/>
  <c r="BB34" i="11"/>
  <c r="BB38" i="11" s="1"/>
  <c r="BB62" i="11"/>
  <c r="BB66" i="11"/>
  <c r="BB67" i="11"/>
  <c r="BB57" i="11"/>
  <c r="BB73" i="11" s="1"/>
  <c r="BB58" i="11"/>
  <c r="BB78" i="11" s="1"/>
  <c r="BF34" i="11"/>
  <c r="BF38" i="11" s="1"/>
  <c r="BF62" i="11"/>
  <c r="BF66" i="11"/>
  <c r="BF67" i="11"/>
  <c r="BF57" i="11"/>
  <c r="BF73" i="11" s="1"/>
  <c r="BF58" i="11"/>
  <c r="BF78" i="11" s="1"/>
  <c r="BJ34" i="11"/>
  <c r="BJ62" i="11"/>
  <c r="BJ66" i="11"/>
  <c r="BJ67" i="11"/>
  <c r="BJ57" i="11"/>
  <c r="BJ73" i="11" s="1"/>
  <c r="BJ58" i="11"/>
  <c r="BJ78" i="11" s="1"/>
  <c r="BN34" i="11"/>
  <c r="BN62" i="11"/>
  <c r="BN66" i="11"/>
  <c r="BN67" i="11"/>
  <c r="BN57" i="11"/>
  <c r="BN73" i="11" s="1"/>
  <c r="BN58" i="11"/>
  <c r="BN78" i="11" s="1"/>
  <c r="BR34" i="11"/>
  <c r="BR38" i="11" s="1"/>
  <c r="BR62" i="11"/>
  <c r="BR66" i="11"/>
  <c r="BR67" i="11"/>
  <c r="BR57" i="11"/>
  <c r="BR73" i="11" s="1"/>
  <c r="BR58" i="11"/>
  <c r="BR78" i="11" s="1"/>
  <c r="BV34" i="11"/>
  <c r="BV62" i="11"/>
  <c r="BV66" i="11"/>
  <c r="BV67" i="11"/>
  <c r="BV57" i="11"/>
  <c r="BV73" i="11" s="1"/>
  <c r="BV58" i="11"/>
  <c r="BV78" i="11" s="1"/>
  <c r="BZ62" i="11"/>
  <c r="BZ66" i="11"/>
  <c r="BZ67" i="11"/>
  <c r="BZ57" i="11"/>
  <c r="BZ73" i="11" s="1"/>
  <c r="BZ58" i="11"/>
  <c r="BZ78" i="11" s="1"/>
  <c r="CC34" i="11"/>
  <c r="CC62" i="11"/>
  <c r="CC66" i="11"/>
  <c r="CC67" i="11"/>
  <c r="CC57" i="11"/>
  <c r="CC73" i="11" s="1"/>
  <c r="CC58" i="11"/>
  <c r="CC78" i="11" s="1"/>
  <c r="CG34" i="11"/>
  <c r="CG62" i="11"/>
  <c r="CG66" i="11"/>
  <c r="CG67" i="11"/>
  <c r="CG57" i="11"/>
  <c r="CG73" i="11" s="1"/>
  <c r="CG58" i="11"/>
  <c r="CG78" i="11" s="1"/>
  <c r="E62" i="11"/>
  <c r="E66" i="11"/>
  <c r="E67" i="11"/>
  <c r="E57" i="11"/>
  <c r="E73" i="11" s="1"/>
  <c r="E58" i="11"/>
  <c r="E78" i="11" s="1"/>
  <c r="L34" i="11"/>
  <c r="L38" i="11" s="1"/>
  <c r="L62" i="11"/>
  <c r="L66" i="11"/>
  <c r="L67" i="11"/>
  <c r="L57" i="11"/>
  <c r="L73" i="11" s="1"/>
  <c r="L58" i="11"/>
  <c r="L78" i="11" s="1"/>
  <c r="P62" i="11"/>
  <c r="P66" i="11"/>
  <c r="P67" i="11"/>
  <c r="P57" i="11"/>
  <c r="P73" i="11" s="1"/>
  <c r="P58" i="11"/>
  <c r="P78" i="11" s="1"/>
  <c r="T62" i="11"/>
  <c r="T66" i="11"/>
  <c r="T67" i="11"/>
  <c r="T57" i="11"/>
  <c r="T73" i="11" s="1"/>
  <c r="T58" i="11"/>
  <c r="T78" i="11" s="1"/>
  <c r="X34" i="11"/>
  <c r="X62" i="11"/>
  <c r="X66" i="11"/>
  <c r="X67" i="11"/>
  <c r="X57" i="11"/>
  <c r="X73" i="11" s="1"/>
  <c r="X58" i="11"/>
  <c r="X78" i="11" s="1"/>
  <c r="AB34" i="11"/>
  <c r="AB38" i="11" s="1"/>
  <c r="AB62" i="11"/>
  <c r="AB66" i="11"/>
  <c r="AB67" i="11"/>
  <c r="AB57" i="11"/>
  <c r="AB73" i="11" s="1"/>
  <c r="AB58" i="11"/>
  <c r="AB78" i="11" s="1"/>
  <c r="AF62" i="11"/>
  <c r="AF66" i="11"/>
  <c r="AF67" i="11"/>
  <c r="AF57" i="11"/>
  <c r="AF73" i="11" s="1"/>
  <c r="AF58" i="11"/>
  <c r="AF78" i="11" s="1"/>
  <c r="AI62" i="11"/>
  <c r="AI66" i="11"/>
  <c r="AI67" i="11"/>
  <c r="AI57" i="11"/>
  <c r="AI73" i="11" s="1"/>
  <c r="AI58" i="11"/>
  <c r="AI78" i="11" s="1"/>
  <c r="AM34" i="11"/>
  <c r="AM62" i="11"/>
  <c r="AM66" i="11"/>
  <c r="AM67" i="11"/>
  <c r="AM57" i="11"/>
  <c r="AM73" i="11" s="1"/>
  <c r="AM58" i="11"/>
  <c r="AM78" i="11" s="1"/>
  <c r="AQ34" i="11"/>
  <c r="AQ38" i="11" s="1"/>
  <c r="AQ62" i="11"/>
  <c r="AQ66" i="11"/>
  <c r="AQ67" i="11"/>
  <c r="AQ57" i="11"/>
  <c r="AQ73" i="11" s="1"/>
  <c r="AQ58" i="11"/>
  <c r="AQ78" i="11" s="1"/>
  <c r="AU62" i="11"/>
  <c r="AU66" i="11"/>
  <c r="AU67" i="11"/>
  <c r="AU57" i="11"/>
  <c r="AU73" i="11" s="1"/>
  <c r="AU58" i="11"/>
  <c r="AU78" i="11" s="1"/>
  <c r="AY62" i="11"/>
  <c r="AY66" i="11"/>
  <c r="AY67" i="11"/>
  <c r="AY57" i="11"/>
  <c r="AY73" i="11" s="1"/>
  <c r="AY58" i="11"/>
  <c r="AY78" i="11" s="1"/>
  <c r="BC34" i="11"/>
  <c r="BC62" i="11"/>
  <c r="BC66" i="11"/>
  <c r="BC67" i="11"/>
  <c r="BC57" i="11"/>
  <c r="BC73" i="11" s="1"/>
  <c r="BC58" i="11"/>
  <c r="BC78" i="11" s="1"/>
  <c r="BG34" i="11"/>
  <c r="BG38" i="11" s="1"/>
  <c r="BG62" i="11"/>
  <c r="BG66" i="11"/>
  <c r="BG67" i="11"/>
  <c r="BG57" i="11"/>
  <c r="BG73" i="11" s="1"/>
  <c r="BG58" i="11"/>
  <c r="BG78" i="11" s="1"/>
  <c r="BK34" i="11"/>
  <c r="BK38" i="11" s="1"/>
  <c r="BK45" i="11" s="1"/>
  <c r="BK62" i="11"/>
  <c r="BK66" i="11"/>
  <c r="BK67" i="11"/>
  <c r="BK57" i="11"/>
  <c r="BK73" i="11" s="1"/>
  <c r="BK58" i="11"/>
  <c r="BK78" i="11" s="1"/>
  <c r="BO34" i="11"/>
  <c r="BO62" i="11"/>
  <c r="BO66" i="11"/>
  <c r="BO67" i="11"/>
  <c r="BO57" i="11"/>
  <c r="BO73" i="11" s="1"/>
  <c r="BO58" i="11"/>
  <c r="BO78" i="11" s="1"/>
  <c r="BS34" i="11"/>
  <c r="BS62" i="11"/>
  <c r="BS66" i="11"/>
  <c r="BS67" i="11"/>
  <c r="BS57" i="11"/>
  <c r="BS73" i="11" s="1"/>
  <c r="BS58" i="11"/>
  <c r="BS78" i="11" s="1"/>
  <c r="BW34" i="11"/>
  <c r="BW38" i="11" s="1"/>
  <c r="BW62" i="11"/>
  <c r="BW66" i="11"/>
  <c r="BW67" i="11"/>
  <c r="BW57" i="11"/>
  <c r="BW73" i="11" s="1"/>
  <c r="BW58" i="11"/>
  <c r="BW78" i="11" s="1"/>
  <c r="CA34" i="11"/>
  <c r="CA38" i="11" s="1"/>
  <c r="CA45" i="11" s="1"/>
  <c r="CA62" i="11"/>
  <c r="CA66" i="11"/>
  <c r="CA67" i="11"/>
  <c r="CA57" i="11"/>
  <c r="CA73" i="11" s="1"/>
  <c r="CA58" i="11"/>
  <c r="CA78" i="11" s="1"/>
  <c r="CD34" i="11"/>
  <c r="CD62" i="11"/>
  <c r="CD66" i="11"/>
  <c r="CD67" i="11"/>
  <c r="CD57" i="11"/>
  <c r="CD73" i="11" s="1"/>
  <c r="CD58" i="11"/>
  <c r="CD78" i="11" s="1"/>
  <c r="CH62" i="11"/>
  <c r="CH66" i="11"/>
  <c r="CH67" i="11"/>
  <c r="CH57" i="11"/>
  <c r="CH73" i="11" s="1"/>
  <c r="CH58" i="11"/>
  <c r="CH78" i="11" s="1"/>
  <c r="F34" i="11"/>
  <c r="F38" i="11" s="1"/>
  <c r="F43" i="11" s="1"/>
  <c r="F62" i="11"/>
  <c r="F66" i="11"/>
  <c r="F67" i="11"/>
  <c r="F57" i="11"/>
  <c r="F73" i="11" s="1"/>
  <c r="F58" i="11"/>
  <c r="F78" i="11" s="1"/>
  <c r="I34" i="11"/>
  <c r="I62" i="11"/>
  <c r="I66" i="11"/>
  <c r="I67" i="11"/>
  <c r="I57" i="11"/>
  <c r="I73" i="11" s="1"/>
  <c r="I58" i="11"/>
  <c r="I78" i="11" s="1"/>
  <c r="M34" i="11"/>
  <c r="M38" i="11" s="1"/>
  <c r="M45" i="11" s="1"/>
  <c r="M62" i="11"/>
  <c r="M66" i="11"/>
  <c r="M67" i="11"/>
  <c r="M57" i="11"/>
  <c r="M73" i="11" s="1"/>
  <c r="M58" i="11"/>
  <c r="M78" i="11" s="1"/>
  <c r="Q62" i="11"/>
  <c r="Q66" i="11"/>
  <c r="Q67" i="11"/>
  <c r="Q57" i="11"/>
  <c r="Q73" i="11" s="1"/>
  <c r="Q58" i="11"/>
  <c r="Q78" i="11" s="1"/>
  <c r="U34" i="11"/>
  <c r="U38" i="11" s="1"/>
  <c r="U62" i="11"/>
  <c r="U66" i="11"/>
  <c r="U67" i="11"/>
  <c r="U57" i="11"/>
  <c r="U73" i="11" s="1"/>
  <c r="U58" i="11"/>
  <c r="U78" i="11" s="1"/>
  <c r="Y34" i="11"/>
  <c r="Y62" i="11"/>
  <c r="Y66" i="11"/>
  <c r="Y67" i="11"/>
  <c r="Y57" i="11"/>
  <c r="Y73" i="11" s="1"/>
  <c r="Y58" i="11"/>
  <c r="Y78" i="11" s="1"/>
  <c r="AC34" i="11"/>
  <c r="AC38" i="11" s="1"/>
  <c r="AC45" i="11" s="1"/>
  <c r="AC62" i="11"/>
  <c r="AC66" i="11"/>
  <c r="AC67" i="11"/>
  <c r="AC57" i="11"/>
  <c r="AC73" i="11" s="1"/>
  <c r="AC58" i="11"/>
  <c r="AC78" i="11" s="1"/>
  <c r="AJ34" i="11"/>
  <c r="AJ38" i="11" s="1"/>
  <c r="AJ62" i="11"/>
  <c r="AJ66" i="11"/>
  <c r="AJ67" i="11"/>
  <c r="AJ57" i="11"/>
  <c r="AJ73" i="11" s="1"/>
  <c r="AJ58" i="11"/>
  <c r="AJ78" i="11" s="1"/>
  <c r="AN34" i="11"/>
  <c r="AN38" i="11" s="1"/>
  <c r="AN62" i="11"/>
  <c r="AN66" i="11"/>
  <c r="AN67" i="11"/>
  <c r="AN57" i="11"/>
  <c r="AN73" i="11" s="1"/>
  <c r="AN58" i="11"/>
  <c r="AN78" i="11" s="1"/>
  <c r="AR34" i="11"/>
  <c r="AR62" i="11"/>
  <c r="AR66" i="11"/>
  <c r="AR67" i="11"/>
  <c r="AR57" i="11"/>
  <c r="AR73" i="11" s="1"/>
  <c r="AR58" i="11"/>
  <c r="AR78" i="11" s="1"/>
  <c r="AV34" i="11"/>
  <c r="AV38" i="11" s="1"/>
  <c r="AV62" i="11"/>
  <c r="AV66" i="11"/>
  <c r="AV67" i="11"/>
  <c r="AV57" i="11"/>
  <c r="AV73" i="11" s="1"/>
  <c r="AV58" i="11"/>
  <c r="AV78" i="11" s="1"/>
  <c r="AZ34" i="11"/>
  <c r="AZ62" i="11"/>
  <c r="AZ66" i="11"/>
  <c r="AZ67" i="11"/>
  <c r="AZ57" i="11"/>
  <c r="AZ73" i="11" s="1"/>
  <c r="AZ58" i="11"/>
  <c r="AZ78" i="11" s="1"/>
  <c r="BD34" i="11"/>
  <c r="BD62" i="11"/>
  <c r="BD66" i="11"/>
  <c r="BD67" i="11"/>
  <c r="BD57" i="11"/>
  <c r="BD73" i="11" s="1"/>
  <c r="BD58" i="11"/>
  <c r="BD78" i="11" s="1"/>
  <c r="BH34" i="11"/>
  <c r="BH62" i="11"/>
  <c r="BH66" i="11"/>
  <c r="BH67" i="11"/>
  <c r="BH57" i="11"/>
  <c r="BH73" i="11" s="1"/>
  <c r="BH58" i="11"/>
  <c r="BH78" i="11" s="1"/>
  <c r="BL34" i="11"/>
  <c r="BL38" i="11" s="1"/>
  <c r="BL62" i="11"/>
  <c r="BL66" i="11"/>
  <c r="BL67" i="11"/>
  <c r="BL57" i="11"/>
  <c r="BL73" i="11" s="1"/>
  <c r="BL58" i="11"/>
  <c r="BL78" i="11" s="1"/>
  <c r="BP62" i="11"/>
  <c r="BP66" i="11"/>
  <c r="BP67" i="11"/>
  <c r="BP57" i="11"/>
  <c r="BP73" i="11" s="1"/>
  <c r="BP58" i="11"/>
  <c r="BP78" i="11" s="1"/>
  <c r="BT34" i="11"/>
  <c r="BT62" i="11"/>
  <c r="BT66" i="11"/>
  <c r="BT67" i="11"/>
  <c r="BT57" i="11"/>
  <c r="BT73" i="11" s="1"/>
  <c r="BT58" i="11"/>
  <c r="BT78" i="11" s="1"/>
  <c r="BX34" i="11"/>
  <c r="BX62" i="11"/>
  <c r="BX66" i="11"/>
  <c r="BX67" i="11"/>
  <c r="BX57" i="11"/>
  <c r="BX73" i="11" s="1"/>
  <c r="BX58" i="11"/>
  <c r="BX78" i="11" s="1"/>
  <c r="CB34" i="11"/>
  <c r="CB62" i="11"/>
  <c r="CB66" i="11"/>
  <c r="CB67" i="11"/>
  <c r="CB57" i="11"/>
  <c r="CB73" i="11" s="1"/>
  <c r="CB58" i="11"/>
  <c r="CB78" i="11" s="1"/>
  <c r="CE34" i="11"/>
  <c r="CE62" i="11"/>
  <c r="CE66" i="11"/>
  <c r="CE67" i="11"/>
  <c r="CE57" i="11"/>
  <c r="CE73" i="11" s="1"/>
  <c r="CE58" i="11"/>
  <c r="CE78" i="11" s="1"/>
  <c r="CI24" i="11"/>
  <c r="CH24" i="11"/>
  <c r="CG24" i="11"/>
  <c r="CF24" i="11"/>
  <c r="CE24" i="11"/>
  <c r="CD24" i="11"/>
  <c r="CC24" i="11"/>
  <c r="CB24" i="11"/>
  <c r="CA24" i="11"/>
  <c r="BZ24" i="11"/>
  <c r="BY24" i="11"/>
  <c r="BX24" i="11"/>
  <c r="BW24" i="11"/>
  <c r="BV24" i="11"/>
  <c r="BU24" i="11"/>
  <c r="BT24" i="11"/>
  <c r="BS24" i="11"/>
  <c r="BR24" i="11"/>
  <c r="BQ24" i="11"/>
  <c r="BP24" i="11"/>
  <c r="BO24" i="11"/>
  <c r="BN24" i="11"/>
  <c r="BM24" i="11"/>
  <c r="BL24" i="11"/>
  <c r="BK24" i="11"/>
  <c r="BJ24" i="11"/>
  <c r="BI24" i="11"/>
  <c r="BH24" i="11"/>
  <c r="BG24" i="11"/>
  <c r="BF24" i="11"/>
  <c r="BE24" i="11"/>
  <c r="BD24" i="11"/>
  <c r="BC24" i="1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AD24" i="11"/>
  <c r="AC24" i="11"/>
  <c r="AB24" i="11"/>
  <c r="AA24" i="11"/>
  <c r="Z24" i="11"/>
  <c r="Y24" i="11"/>
  <c r="X24" i="11"/>
  <c r="W24" i="11"/>
  <c r="V24" i="11"/>
  <c r="U24" i="11"/>
  <c r="T24" i="11"/>
  <c r="S24" i="11"/>
  <c r="R24" i="11"/>
  <c r="Q24" i="11"/>
  <c r="P24" i="11"/>
  <c r="O24" i="11"/>
  <c r="N24" i="11"/>
  <c r="M24" i="11"/>
  <c r="L24" i="11"/>
  <c r="K24" i="11"/>
  <c r="J24" i="11"/>
  <c r="I24" i="11"/>
  <c r="H24" i="11"/>
  <c r="G24" i="11"/>
  <c r="F24" i="11"/>
  <c r="E24" i="11"/>
  <c r="D24" i="11"/>
  <c r="C24" i="11"/>
  <c r="C78" i="11" l="1"/>
  <c r="C81" i="11" s="1"/>
  <c r="C83" i="11" s="1"/>
  <c r="AZ69" i="11"/>
  <c r="AZ79" i="11" s="1"/>
  <c r="AZ81" i="11" s="1"/>
  <c r="G69" i="11"/>
  <c r="G79" i="11" s="1"/>
  <c r="G81" i="11" s="1"/>
  <c r="CI69" i="11"/>
  <c r="CI79" i="11" s="1"/>
  <c r="CI81" i="11" s="1"/>
  <c r="BQ69" i="11"/>
  <c r="BQ74" i="11" s="1"/>
  <c r="BQ76" i="11" s="1"/>
  <c r="BS69" i="11"/>
  <c r="BT69" i="11"/>
  <c r="BT79" i="11" s="1"/>
  <c r="BT81" i="11" s="1"/>
  <c r="Q69" i="11"/>
  <c r="Q74" i="11" s="1"/>
  <c r="Q76" i="11" s="1"/>
  <c r="V69" i="11"/>
  <c r="V79" i="11" s="1"/>
  <c r="V81" i="11" s="1"/>
  <c r="F40" i="11"/>
  <c r="BZ69" i="11"/>
  <c r="BZ74" i="11" s="1"/>
  <c r="BZ76" i="11" s="1"/>
  <c r="BA69" i="11"/>
  <c r="BA71" i="11" s="1"/>
  <c r="AD69" i="11"/>
  <c r="AD71" i="11" s="1"/>
  <c r="AV69" i="11"/>
  <c r="AV74" i="11" s="1"/>
  <c r="AV76" i="11" s="1"/>
  <c r="CH69" i="11"/>
  <c r="CH74" i="11" s="1"/>
  <c r="CH76" i="11" s="1"/>
  <c r="CG69" i="11"/>
  <c r="CG74" i="11" s="1"/>
  <c r="CG76" i="11" s="1"/>
  <c r="D69" i="11"/>
  <c r="D79" i="11" s="1"/>
  <c r="D81" i="11" s="1"/>
  <c r="R69" i="11"/>
  <c r="R79" i="11" s="1"/>
  <c r="R81" i="11" s="1"/>
  <c r="CB69" i="11"/>
  <c r="CB71" i="11" s="1"/>
  <c r="BX69" i="11"/>
  <c r="BX71" i="11" s="1"/>
  <c r="BD69" i="11"/>
  <c r="BD74" i="11" s="1"/>
  <c r="BD76" i="11" s="1"/>
  <c r="AF69" i="11"/>
  <c r="AF74" i="11" s="1"/>
  <c r="AF76" i="11" s="1"/>
  <c r="BJ69" i="11"/>
  <c r="BJ79" i="11" s="1"/>
  <c r="BJ81" i="11" s="1"/>
  <c r="BB69" i="11"/>
  <c r="BB74" i="11" s="1"/>
  <c r="BB76" i="11" s="1"/>
  <c r="AL69" i="11"/>
  <c r="AL79" i="11" s="1"/>
  <c r="AL81" i="11" s="1"/>
  <c r="BY69" i="11"/>
  <c r="BY79" i="11" s="1"/>
  <c r="BY81" i="11" s="1"/>
  <c r="N69" i="11"/>
  <c r="N79" i="11" s="1"/>
  <c r="N81" i="11" s="1"/>
  <c r="AU69" i="11"/>
  <c r="AU79" i="11" s="1"/>
  <c r="AU81" i="11" s="1"/>
  <c r="P69" i="11"/>
  <c r="P79" i="11" s="1"/>
  <c r="P81" i="11" s="1"/>
  <c r="BR69" i="11"/>
  <c r="BR71" i="11" s="1"/>
  <c r="W69" i="11"/>
  <c r="W71" i="11" s="1"/>
  <c r="AW69" i="11"/>
  <c r="AW79" i="11" s="1"/>
  <c r="AW81" i="11" s="1"/>
  <c r="AK69" i="11"/>
  <c r="AK79" i="11" s="1"/>
  <c r="AK81" i="11" s="1"/>
  <c r="BH69" i="11"/>
  <c r="BH71" i="11" s="1"/>
  <c r="M69" i="11"/>
  <c r="M74" i="11" s="1"/>
  <c r="M76" i="11" s="1"/>
  <c r="AY34" i="11"/>
  <c r="AY38" i="11" s="1"/>
  <c r="AY41" i="11" s="1"/>
  <c r="BF41" i="11"/>
  <c r="O69" i="11"/>
  <c r="O71" i="11" s="1"/>
  <c r="I69" i="11"/>
  <c r="I71" i="11" s="1"/>
  <c r="BK69" i="11"/>
  <c r="BK74" i="11" s="1"/>
  <c r="BK76" i="11" s="1"/>
  <c r="AD34" i="11"/>
  <c r="AD38" i="11" s="1"/>
  <c r="AJ40" i="11"/>
  <c r="AC69" i="11"/>
  <c r="AC71" i="11" s="1"/>
  <c r="AQ40" i="11"/>
  <c r="T34" i="11"/>
  <c r="T38" i="11" s="1"/>
  <c r="T40" i="11" s="1"/>
  <c r="CC69" i="11"/>
  <c r="CC74" i="11" s="1"/>
  <c r="CC76" i="11" s="1"/>
  <c r="BF40" i="11"/>
  <c r="C38" i="11"/>
  <c r="C43" i="11" s="1"/>
  <c r="BL40" i="11"/>
  <c r="CH34" i="11"/>
  <c r="CH38" i="11" s="1"/>
  <c r="CH41" i="11" s="1"/>
  <c r="CA69" i="11"/>
  <c r="CA71" i="11" s="1"/>
  <c r="AQ43" i="11"/>
  <c r="BZ34" i="11"/>
  <c r="BZ38" i="11" s="1"/>
  <c r="BZ43" i="11" s="1"/>
  <c r="BV69" i="11"/>
  <c r="BV71" i="11" s="1"/>
  <c r="BR40" i="11"/>
  <c r="BF69" i="11"/>
  <c r="BF79" i="11" s="1"/>
  <c r="BF81" i="11" s="1"/>
  <c r="AL34" i="11"/>
  <c r="AL38" i="11" s="1"/>
  <c r="AL43" i="11" s="1"/>
  <c r="H69" i="11"/>
  <c r="H71" i="11" s="1"/>
  <c r="AS69" i="11"/>
  <c r="AO69" i="11"/>
  <c r="AO79" i="11" s="1"/>
  <c r="AO81" i="11" s="1"/>
  <c r="CE69" i="11"/>
  <c r="CE71" i="11" s="1"/>
  <c r="AN69" i="11"/>
  <c r="AN71" i="11" s="1"/>
  <c r="Q34" i="11"/>
  <c r="Q38" i="11" s="1"/>
  <c r="Q45" i="11" s="1"/>
  <c r="M41" i="11"/>
  <c r="AB69" i="11"/>
  <c r="AB79" i="11" s="1"/>
  <c r="AB81" i="11" s="1"/>
  <c r="K34" i="11"/>
  <c r="K38" i="11" s="1"/>
  <c r="K43" i="11" s="1"/>
  <c r="BE40" i="11"/>
  <c r="R38" i="11"/>
  <c r="R43" i="11" s="1"/>
  <c r="AH69" i="11"/>
  <c r="AH74" i="11" s="1"/>
  <c r="AH76" i="11" s="1"/>
  <c r="S69" i="11"/>
  <c r="S71" i="11" s="1"/>
  <c r="O34" i="11"/>
  <c r="O38" i="11" s="1"/>
  <c r="K69" i="11"/>
  <c r="K71" i="11" s="1"/>
  <c r="BY38" i="11"/>
  <c r="BY43" i="11" s="1"/>
  <c r="BU69" i="11"/>
  <c r="BU74" i="11" s="1"/>
  <c r="BU76" i="11" s="1"/>
  <c r="BP34" i="11"/>
  <c r="BP38" i="11" s="1"/>
  <c r="BP40" i="11" s="1"/>
  <c r="AR69" i="11"/>
  <c r="AR71" i="11" s="1"/>
  <c r="CF69" i="11"/>
  <c r="CF71" i="11" s="1"/>
  <c r="BI69" i="11"/>
  <c r="BE69" i="11"/>
  <c r="BE71" i="11" s="1"/>
  <c r="AV43" i="11"/>
  <c r="AV45" i="11"/>
  <c r="AV41" i="11"/>
  <c r="AV40" i="11"/>
  <c r="BG41" i="11"/>
  <c r="BG45" i="11"/>
  <c r="BG40" i="11"/>
  <c r="BG43" i="11"/>
  <c r="AZ38" i="11"/>
  <c r="AJ43" i="11"/>
  <c r="U41" i="11"/>
  <c r="U45" i="11"/>
  <c r="U40" i="11"/>
  <c r="U43" i="11"/>
  <c r="AB41" i="11"/>
  <c r="AB45" i="11"/>
  <c r="AB40" i="11"/>
  <c r="AB43" i="11"/>
  <c r="CB38" i="11"/>
  <c r="AN40" i="11"/>
  <c r="AN41" i="11"/>
  <c r="AN45" i="11"/>
  <c r="AN43" i="11"/>
  <c r="L41" i="11"/>
  <c r="L45" i="11"/>
  <c r="L40" i="11"/>
  <c r="L43" i="11"/>
  <c r="CE38" i="11"/>
  <c r="BL43" i="11"/>
  <c r="BL45" i="11"/>
  <c r="BL41" i="11"/>
  <c r="AJ41" i="11"/>
  <c r="AJ45" i="11"/>
  <c r="AC40" i="11"/>
  <c r="AC43" i="11"/>
  <c r="AC41" i="11"/>
  <c r="F41" i="11"/>
  <c r="F45" i="11"/>
  <c r="BW41" i="11"/>
  <c r="BW45" i="11"/>
  <c r="BW40" i="11"/>
  <c r="BW43" i="11"/>
  <c r="BX38" i="11"/>
  <c r="BT38" i="11"/>
  <c r="BL69" i="11"/>
  <c r="BL71" i="11" s="1"/>
  <c r="Y69" i="11"/>
  <c r="Y71" i="11" s="1"/>
  <c r="I38" i="11"/>
  <c r="BP69" i="11"/>
  <c r="BP71" i="11" s="1"/>
  <c r="BH38" i="11"/>
  <c r="Y38" i="11"/>
  <c r="AR38" i="11"/>
  <c r="M40" i="11"/>
  <c r="M43" i="11"/>
  <c r="CC38" i="11"/>
  <c r="AH40" i="11"/>
  <c r="AH43" i="11"/>
  <c r="AH41" i="11"/>
  <c r="AH45" i="11"/>
  <c r="CD38" i="11"/>
  <c r="CA43" i="11"/>
  <c r="CA40" i="11"/>
  <c r="CA41" i="11"/>
  <c r="BS38" i="11"/>
  <c r="BO38" i="11"/>
  <c r="BK43" i="11"/>
  <c r="BK40" i="11"/>
  <c r="BK41" i="11"/>
  <c r="AQ41" i="11"/>
  <c r="AQ45" i="11"/>
  <c r="BD38" i="11"/>
  <c r="AJ69" i="11"/>
  <c r="U69" i="11"/>
  <c r="F69" i="11"/>
  <c r="CD69" i="11"/>
  <c r="BW69" i="11"/>
  <c r="BG69" i="11"/>
  <c r="BC38" i="11"/>
  <c r="AM69" i="11"/>
  <c r="AF34" i="11"/>
  <c r="AF38" i="11" s="1"/>
  <c r="X38" i="11"/>
  <c r="E34" i="11"/>
  <c r="E38" i="11" s="1"/>
  <c r="BV38" i="11"/>
  <c r="BN69" i="11"/>
  <c r="H43" i="11"/>
  <c r="H40" i="11"/>
  <c r="H45" i="11"/>
  <c r="CF43" i="11"/>
  <c r="CF40" i="11"/>
  <c r="CF45" i="11"/>
  <c r="BC69" i="11"/>
  <c r="AU34" i="11"/>
  <c r="AU38" i="11" s="1"/>
  <c r="AM38" i="11"/>
  <c r="X69" i="11"/>
  <c r="P34" i="11"/>
  <c r="P38" i="11" s="1"/>
  <c r="L69" i="11"/>
  <c r="BO69" i="11"/>
  <c r="AQ69" i="11"/>
  <c r="AI34" i="11"/>
  <c r="AI38" i="11" s="1"/>
  <c r="BR43" i="11"/>
  <c r="BR45" i="11"/>
  <c r="BR41" i="11"/>
  <c r="BN38" i="11"/>
  <c r="BJ38" i="11"/>
  <c r="BB40" i="11"/>
  <c r="BB41" i="11"/>
  <c r="BB45" i="11"/>
  <c r="BB43" i="11"/>
  <c r="W43" i="11"/>
  <c r="W45" i="11"/>
  <c r="W40" i="11"/>
  <c r="BU43" i="11"/>
  <c r="BU45" i="11"/>
  <c r="BU40" i="11"/>
  <c r="BU41" i="11"/>
  <c r="BQ40" i="11"/>
  <c r="BQ41" i="11"/>
  <c r="BQ45" i="11"/>
  <c r="BQ43" i="11"/>
  <c r="BI43" i="11"/>
  <c r="BI41" i="11"/>
  <c r="BI40" i="11"/>
  <c r="BI45" i="11"/>
  <c r="BF43" i="11"/>
  <c r="AT69" i="11"/>
  <c r="AT71" i="11" s="1"/>
  <c r="AP34" i="11"/>
  <c r="AP38" i="11" s="1"/>
  <c r="W41" i="11"/>
  <c r="AY69" i="11"/>
  <c r="AI69" i="11"/>
  <c r="T69" i="11"/>
  <c r="T71" i="11" s="1"/>
  <c r="E69" i="11"/>
  <c r="E71" i="11" s="1"/>
  <c r="CG38" i="11"/>
  <c r="BF45" i="11"/>
  <c r="AX69" i="11"/>
  <c r="AX40" i="11"/>
  <c r="AX43" i="11"/>
  <c r="AX41" i="11"/>
  <c r="AX45" i="11"/>
  <c r="AE69" i="11"/>
  <c r="AE71" i="11" s="1"/>
  <c r="AA34" i="11"/>
  <c r="AA38" i="11" s="1"/>
  <c r="S38" i="11"/>
  <c r="CI43" i="11"/>
  <c r="CI40" i="11"/>
  <c r="CI41" i="11"/>
  <c r="CI45" i="11"/>
  <c r="AP69" i="11"/>
  <c r="AA69" i="11"/>
  <c r="AA71" i="11" s="1"/>
  <c r="BM34" i="11"/>
  <c r="BM38" i="11" s="1"/>
  <c r="AT38" i="11"/>
  <c r="AE38" i="11"/>
  <c r="BE43" i="11"/>
  <c r="BE41" i="11"/>
  <c r="BE45" i="11"/>
  <c r="AW34" i="11"/>
  <c r="AW38" i="11" s="1"/>
  <c r="AS43" i="11"/>
  <c r="AS45" i="11"/>
  <c r="AS41" i="11"/>
  <c r="AO40" i="11"/>
  <c r="Z40" i="11"/>
  <c r="Z43" i="11"/>
  <c r="Z41" i="11"/>
  <c r="D38" i="11"/>
  <c r="AS40" i="11"/>
  <c r="Z45" i="11"/>
  <c r="J43" i="11"/>
  <c r="J40" i="11"/>
  <c r="J41" i="11"/>
  <c r="BM69" i="11"/>
  <c r="BA38" i="11"/>
  <c r="N38" i="11"/>
  <c r="AO43" i="11"/>
  <c r="AO45" i="11"/>
  <c r="AK38" i="11"/>
  <c r="AG69" i="11"/>
  <c r="AG38" i="11"/>
  <c r="Z69" i="11"/>
  <c r="V40" i="11"/>
  <c r="V41" i="11"/>
  <c r="V45" i="11"/>
  <c r="V43" i="11"/>
  <c r="J69" i="11"/>
  <c r="G40" i="11"/>
  <c r="G41" i="11"/>
  <c r="G45" i="11"/>
  <c r="G43" i="11"/>
  <c r="G74" i="11" l="1"/>
  <c r="G76" i="11" s="1"/>
  <c r="AV79" i="11"/>
  <c r="AV81" i="11" s="1"/>
  <c r="AZ71" i="11"/>
  <c r="D71" i="11"/>
  <c r="D74" i="11"/>
  <c r="D76" i="11" s="1"/>
  <c r="AZ74" i="11"/>
  <c r="AZ76" i="11" s="1"/>
  <c r="N71" i="11"/>
  <c r="R40" i="11"/>
  <c r="BZ79" i="11"/>
  <c r="BZ81" i="11" s="1"/>
  <c r="P71" i="11"/>
  <c r="BZ71" i="11"/>
  <c r="AK74" i="11"/>
  <c r="AK76" i="11" s="1"/>
  <c r="G71" i="11"/>
  <c r="G83" i="11" s="1"/>
  <c r="BZ45" i="11"/>
  <c r="BT74" i="11"/>
  <c r="BT76" i="11" s="1"/>
  <c r="AK71" i="11"/>
  <c r="AK83" i="11" s="1"/>
  <c r="CH79" i="11"/>
  <c r="CH81" i="11" s="1"/>
  <c r="BA79" i="11"/>
  <c r="BA81" i="11" s="1"/>
  <c r="AN79" i="11"/>
  <c r="AN81" i="11" s="1"/>
  <c r="BP45" i="11"/>
  <c r="BE79" i="11"/>
  <c r="BE81" i="11" s="1"/>
  <c r="BE74" i="11"/>
  <c r="BE76" i="11" s="1"/>
  <c r="Q71" i="11"/>
  <c r="Q79" i="11"/>
  <c r="Q81" i="11" s="1"/>
  <c r="BQ79" i="11"/>
  <c r="BQ81" i="11" s="1"/>
  <c r="BB79" i="11"/>
  <c r="BB81" i="11" s="1"/>
  <c r="BD71" i="11"/>
  <c r="BA74" i="11"/>
  <c r="BA76" i="11" s="1"/>
  <c r="BQ71" i="11"/>
  <c r="AL41" i="11"/>
  <c r="BV74" i="11"/>
  <c r="BV76" i="11" s="1"/>
  <c r="AB71" i="11"/>
  <c r="V71" i="11"/>
  <c r="BB71" i="11"/>
  <c r="BB83" i="11" s="1"/>
  <c r="CI74" i="11"/>
  <c r="CI76" i="11" s="1"/>
  <c r="V74" i="11"/>
  <c r="V76" i="11" s="1"/>
  <c r="CI71" i="11"/>
  <c r="BY45" i="11"/>
  <c r="W79" i="11"/>
  <c r="W81" i="11" s="1"/>
  <c r="AV71" i="11"/>
  <c r="BT71" i="11"/>
  <c r="BX79" i="11"/>
  <c r="BX81" i="11" s="1"/>
  <c r="BS79" i="11"/>
  <c r="BS81" i="11" s="1"/>
  <c r="BS74" i="11"/>
  <c r="BS76" i="11" s="1"/>
  <c r="AD79" i="11"/>
  <c r="AD81" i="11" s="1"/>
  <c r="CB74" i="11"/>
  <c r="CB76" i="11" s="1"/>
  <c r="BH79" i="11"/>
  <c r="BH81" i="11" s="1"/>
  <c r="BX74" i="11"/>
  <c r="BX76" i="11" s="1"/>
  <c r="N74" i="11"/>
  <c r="N76" i="11" s="1"/>
  <c r="C45" i="11"/>
  <c r="AD74" i="11"/>
  <c r="AD76" i="11" s="1"/>
  <c r="BH74" i="11"/>
  <c r="BH76" i="11" s="1"/>
  <c r="BS71" i="11"/>
  <c r="R71" i="11"/>
  <c r="I79" i="11"/>
  <c r="I81" i="11" s="1"/>
  <c r="R74" i="11"/>
  <c r="R76" i="11" s="1"/>
  <c r="AL71" i="11"/>
  <c r="S79" i="11"/>
  <c r="S81" i="11" s="1"/>
  <c r="CG79" i="11"/>
  <c r="CG81" i="11" s="1"/>
  <c r="AC74" i="11"/>
  <c r="AC76" i="11" s="1"/>
  <c r="I74" i="11"/>
  <c r="I76" i="11" s="1"/>
  <c r="CG71" i="11"/>
  <c r="M47" i="11"/>
  <c r="M51" i="11" s="1"/>
  <c r="AF79" i="11"/>
  <c r="AF81" i="11" s="1"/>
  <c r="AC79" i="11"/>
  <c r="AC81" i="11" s="1"/>
  <c r="C40" i="11"/>
  <c r="BK71" i="11"/>
  <c r="CH71" i="11"/>
  <c r="CB79" i="11"/>
  <c r="CB81" i="11" s="1"/>
  <c r="BD79" i="11"/>
  <c r="BD81" i="11" s="1"/>
  <c r="W74" i="11"/>
  <c r="W76" i="11" s="1"/>
  <c r="AQ47" i="11"/>
  <c r="AQ51" i="11" s="1"/>
  <c r="AO74" i="11"/>
  <c r="AO76" i="11" s="1"/>
  <c r="BJ74" i="11"/>
  <c r="BJ76" i="11" s="1"/>
  <c r="S74" i="11"/>
  <c r="S76" i="11" s="1"/>
  <c r="K41" i="11"/>
  <c r="P74" i="11"/>
  <c r="P76" i="11" s="1"/>
  <c r="AB74" i="11"/>
  <c r="AB76" i="11" s="1"/>
  <c r="BZ40" i="11"/>
  <c r="BJ71" i="11"/>
  <c r="M79" i="11"/>
  <c r="M81" i="11" s="1"/>
  <c r="BY71" i="11"/>
  <c r="AW71" i="11"/>
  <c r="BF74" i="11"/>
  <c r="BF76" i="11" s="1"/>
  <c r="AH79" i="11"/>
  <c r="AH81" i="11" s="1"/>
  <c r="AR79" i="11"/>
  <c r="AR81" i="11" s="1"/>
  <c r="AL74" i="11"/>
  <c r="AL76" i="11" s="1"/>
  <c r="BR74" i="11"/>
  <c r="BR76" i="11" s="1"/>
  <c r="BR79" i="11"/>
  <c r="BR81" i="11" s="1"/>
  <c r="BY74" i="11"/>
  <c r="BY76" i="11" s="1"/>
  <c r="AF71" i="11"/>
  <c r="AW74" i="11"/>
  <c r="AW76" i="11" s="1"/>
  <c r="BK79" i="11"/>
  <c r="BK81" i="11" s="1"/>
  <c r="CE79" i="11"/>
  <c r="CE81" i="11" s="1"/>
  <c r="AU71" i="11"/>
  <c r="AU74" i="11"/>
  <c r="AU76" i="11" s="1"/>
  <c r="AH71" i="11"/>
  <c r="BK47" i="11"/>
  <c r="BK51" i="11" s="1"/>
  <c r="CH40" i="11"/>
  <c r="BY41" i="11"/>
  <c r="BR47" i="11"/>
  <c r="BR51" i="11" s="1"/>
  <c r="AY43" i="11"/>
  <c r="BP43" i="11"/>
  <c r="T45" i="11"/>
  <c r="BL47" i="11"/>
  <c r="BL51" i="11" s="1"/>
  <c r="K40" i="11"/>
  <c r="O79" i="11"/>
  <c r="O81" i="11" s="1"/>
  <c r="G47" i="11"/>
  <c r="G51" i="11" s="1"/>
  <c r="R45" i="11"/>
  <c r="AL45" i="11"/>
  <c r="K45" i="11"/>
  <c r="O74" i="11"/>
  <c r="O76" i="11" s="1"/>
  <c r="T43" i="11"/>
  <c r="AY45" i="11"/>
  <c r="CA79" i="11"/>
  <c r="CA81" i="11" s="1"/>
  <c r="Q41" i="11"/>
  <c r="AJ47" i="11"/>
  <c r="AJ51" i="11" s="1"/>
  <c r="M71" i="11"/>
  <c r="BP41" i="11"/>
  <c r="CE74" i="11"/>
  <c r="CE76" i="11" s="1"/>
  <c r="BE47" i="11"/>
  <c r="BE51" i="11" s="1"/>
  <c r="AL40" i="11"/>
  <c r="BV79" i="11"/>
  <c r="BV81" i="11" s="1"/>
  <c r="T41" i="11"/>
  <c r="AY40" i="11"/>
  <c r="CA74" i="11"/>
  <c r="CA76" i="11" s="1"/>
  <c r="AR74" i="11"/>
  <c r="AR76" i="11" s="1"/>
  <c r="R41" i="11"/>
  <c r="BF47" i="11"/>
  <c r="BF51" i="11" s="1"/>
  <c r="H47" i="11"/>
  <c r="H51" i="11" s="1"/>
  <c r="BW47" i="11"/>
  <c r="BW51" i="11" s="1"/>
  <c r="U47" i="11"/>
  <c r="U51" i="11" s="1"/>
  <c r="CC79" i="11"/>
  <c r="CC81" i="11" s="1"/>
  <c r="CC71" i="11"/>
  <c r="C41" i="11"/>
  <c r="BI79" i="11"/>
  <c r="BI81" i="11" s="1"/>
  <c r="BI74" i="11"/>
  <c r="BI76" i="11" s="1"/>
  <c r="BI71" i="11"/>
  <c r="Z47" i="11"/>
  <c r="Z51" i="11" s="1"/>
  <c r="BQ47" i="11"/>
  <c r="BQ51" i="11" s="1"/>
  <c r="BU47" i="11"/>
  <c r="BU51" i="11" s="1"/>
  <c r="CF47" i="11"/>
  <c r="CF51" i="11" s="1"/>
  <c r="AH47" i="11"/>
  <c r="AH51" i="11" s="1"/>
  <c r="AC47" i="11"/>
  <c r="AC51" i="11" s="1"/>
  <c r="AV47" i="11"/>
  <c r="AV51" i="11" s="1"/>
  <c r="CF74" i="11"/>
  <c r="CF76" i="11" s="1"/>
  <c r="CF79" i="11"/>
  <c r="CF81" i="11" s="1"/>
  <c r="AS79" i="11"/>
  <c r="AS81" i="11" s="1"/>
  <c r="AS74" i="11"/>
  <c r="AS76" i="11" s="1"/>
  <c r="AS71" i="11"/>
  <c r="AS47" i="11"/>
  <c r="AS51" i="11" s="1"/>
  <c r="BU71" i="11"/>
  <c r="CI47" i="11"/>
  <c r="CI51" i="11" s="1"/>
  <c r="BU79" i="11"/>
  <c r="BU81" i="11" s="1"/>
  <c r="BY40" i="11"/>
  <c r="BF71" i="11"/>
  <c r="BZ41" i="11"/>
  <c r="AN74" i="11"/>
  <c r="AN76" i="11" s="1"/>
  <c r="Q43" i="11"/>
  <c r="F47" i="11"/>
  <c r="F51" i="11" s="1"/>
  <c r="AN47" i="11"/>
  <c r="AN51" i="11" s="1"/>
  <c r="CH43" i="11"/>
  <c r="BG47" i="11"/>
  <c r="BG51" i="11" s="1"/>
  <c r="K79" i="11"/>
  <c r="K81" i="11" s="1"/>
  <c r="K74" i="11"/>
  <c r="K76" i="11" s="1"/>
  <c r="H74" i="11"/>
  <c r="H76" i="11" s="1"/>
  <c r="H79" i="11"/>
  <c r="H81" i="11" s="1"/>
  <c r="AO71" i="11"/>
  <c r="W47" i="11"/>
  <c r="W51" i="11" s="1"/>
  <c r="Q40" i="11"/>
  <c r="CH45" i="11"/>
  <c r="V47" i="11"/>
  <c r="V51" i="11" s="1"/>
  <c r="J47" i="11"/>
  <c r="J51" i="11" s="1"/>
  <c r="AX47" i="11"/>
  <c r="AX51" i="11" s="1"/>
  <c r="BI47" i="11"/>
  <c r="BI51" i="11" s="1"/>
  <c r="CA47" i="11"/>
  <c r="CA51" i="11" s="1"/>
  <c r="L47" i="11"/>
  <c r="L51" i="11" s="1"/>
  <c r="AB47" i="11"/>
  <c r="AB51" i="11" s="1"/>
  <c r="BM40" i="11"/>
  <c r="BM41" i="11"/>
  <c r="BM45" i="11"/>
  <c r="BM43" i="11"/>
  <c r="Z74" i="11"/>
  <c r="Z76" i="11" s="1"/>
  <c r="Z79" i="11"/>
  <c r="Z81" i="11" s="1"/>
  <c r="Z71" i="11"/>
  <c r="O40" i="11"/>
  <c r="O41" i="11"/>
  <c r="O45" i="11"/>
  <c r="O43" i="11"/>
  <c r="AI41" i="11"/>
  <c r="AI45" i="11"/>
  <c r="AI43" i="11"/>
  <c r="AI40" i="11"/>
  <c r="BD40" i="11"/>
  <c r="BD41" i="11"/>
  <c r="BD45" i="11"/>
  <c r="BD43" i="11"/>
  <c r="J71" i="11"/>
  <c r="J74" i="11"/>
  <c r="J76" i="11" s="1"/>
  <c r="J79" i="11"/>
  <c r="J81" i="11" s="1"/>
  <c r="AK40" i="11"/>
  <c r="AK41" i="11"/>
  <c r="AK45" i="11"/>
  <c r="AK43" i="11"/>
  <c r="BM79" i="11"/>
  <c r="BM81" i="11" s="1"/>
  <c r="BM74" i="11"/>
  <c r="BM76" i="11" s="1"/>
  <c r="BM71" i="11"/>
  <c r="AP79" i="11"/>
  <c r="AP81" i="11" s="1"/>
  <c r="AP74" i="11"/>
  <c r="AP76" i="11" s="1"/>
  <c r="AP40" i="11"/>
  <c r="AP41" i="11"/>
  <c r="AP45" i="11"/>
  <c r="AP43" i="11"/>
  <c r="BB47" i="11"/>
  <c r="BB51" i="11" s="1"/>
  <c r="BJ40" i="11"/>
  <c r="BJ41" i="11"/>
  <c r="BJ45" i="11"/>
  <c r="BJ43" i="11"/>
  <c r="BO79" i="11"/>
  <c r="BO81" i="11" s="1"/>
  <c r="BO71" i="11"/>
  <c r="BO74" i="11"/>
  <c r="BO76" i="11" s="1"/>
  <c r="P43" i="11"/>
  <c r="P40" i="11"/>
  <c r="P45" i="11"/>
  <c r="P41" i="11"/>
  <c r="BV40" i="11"/>
  <c r="BV41" i="11"/>
  <c r="BV45" i="11"/>
  <c r="BV43" i="11"/>
  <c r="AM79" i="11"/>
  <c r="AM81" i="11" s="1"/>
  <c r="AM74" i="11"/>
  <c r="AM76" i="11" s="1"/>
  <c r="AM71" i="11"/>
  <c r="BG74" i="11"/>
  <c r="BG76" i="11" s="1"/>
  <c r="BG71" i="11"/>
  <c r="BG79" i="11"/>
  <c r="BG81" i="11" s="1"/>
  <c r="CD74" i="11"/>
  <c r="CD76" i="11" s="1"/>
  <c r="CD71" i="11"/>
  <c r="CD79" i="11"/>
  <c r="CD81" i="11" s="1"/>
  <c r="CD40" i="11"/>
  <c r="CD43" i="11"/>
  <c r="CD41" i="11"/>
  <c r="CD45" i="11"/>
  <c r="BP79" i="11"/>
  <c r="BP81" i="11" s="1"/>
  <c r="BP74" i="11"/>
  <c r="BP76" i="11" s="1"/>
  <c r="I43" i="11"/>
  <c r="I40" i="11"/>
  <c r="I41" i="11"/>
  <c r="I45" i="11"/>
  <c r="BX40" i="11"/>
  <c r="BX41" i="11"/>
  <c r="BX45" i="11"/>
  <c r="BX43" i="11"/>
  <c r="CB40" i="11"/>
  <c r="CB41" i="11"/>
  <c r="CB45" i="11"/>
  <c r="CB43" i="11"/>
  <c r="AX74" i="11"/>
  <c r="AX76" i="11" s="1"/>
  <c r="AX71" i="11"/>
  <c r="AX79" i="11"/>
  <c r="AX81" i="11" s="1"/>
  <c r="BN40" i="11"/>
  <c r="BN41" i="11"/>
  <c r="BN45" i="11"/>
  <c r="BN43" i="11"/>
  <c r="X40" i="11"/>
  <c r="X41" i="11"/>
  <c r="X45" i="11"/>
  <c r="X43" i="11"/>
  <c r="F74" i="11"/>
  <c r="F76" i="11" s="1"/>
  <c r="F79" i="11"/>
  <c r="F81" i="11" s="1"/>
  <c r="F71" i="11"/>
  <c r="BO40" i="11"/>
  <c r="BO41" i="11"/>
  <c r="BO45" i="11"/>
  <c r="BO43" i="11"/>
  <c r="AD43" i="11"/>
  <c r="AD40" i="11"/>
  <c r="AD41" i="11"/>
  <c r="AD45" i="11"/>
  <c r="AG40" i="11"/>
  <c r="AG41" i="11"/>
  <c r="AG45" i="11"/>
  <c r="AG43" i="11"/>
  <c r="AW40" i="11"/>
  <c r="AW41" i="11"/>
  <c r="AW45" i="11"/>
  <c r="AW43" i="11"/>
  <c r="N43" i="11"/>
  <c r="N40" i="11"/>
  <c r="N41" i="11"/>
  <c r="N45" i="11"/>
  <c r="D40" i="11"/>
  <c r="D41" i="11"/>
  <c r="D45" i="11"/>
  <c r="D43" i="11"/>
  <c r="AE40" i="11"/>
  <c r="AE41" i="11"/>
  <c r="AE45" i="11"/>
  <c r="AE43" i="11"/>
  <c r="AA79" i="11"/>
  <c r="AA81" i="11" s="1"/>
  <c r="AA74" i="11"/>
  <c r="AA76" i="11" s="1"/>
  <c r="S40" i="11"/>
  <c r="S43" i="11"/>
  <c r="S41" i="11"/>
  <c r="S45" i="11"/>
  <c r="AA40" i="11"/>
  <c r="AA41" i="11"/>
  <c r="AA45" i="11"/>
  <c r="AA43" i="11"/>
  <c r="CG40" i="11"/>
  <c r="CG41" i="11"/>
  <c r="CG45" i="11"/>
  <c r="CG43" i="11"/>
  <c r="AQ74" i="11"/>
  <c r="AQ76" i="11" s="1"/>
  <c r="AQ79" i="11"/>
  <c r="AQ81" i="11" s="1"/>
  <c r="AQ71" i="11"/>
  <c r="AM40" i="11"/>
  <c r="AM41" i="11"/>
  <c r="AM45" i="11"/>
  <c r="AM43" i="11"/>
  <c r="BC71" i="11"/>
  <c r="BC74" i="11"/>
  <c r="BC76" i="11" s="1"/>
  <c r="BC79" i="11"/>
  <c r="BC81" i="11" s="1"/>
  <c r="AF43" i="11"/>
  <c r="AF40" i="11"/>
  <c r="AF41" i="11"/>
  <c r="AF45" i="11"/>
  <c r="BW74" i="11"/>
  <c r="BW76" i="11" s="1"/>
  <c r="BW71" i="11"/>
  <c r="BW79" i="11"/>
  <c r="BW81" i="11" s="1"/>
  <c r="BS40" i="11"/>
  <c r="BS41" i="11"/>
  <c r="BS45" i="11"/>
  <c r="BS43" i="11"/>
  <c r="CC43" i="11"/>
  <c r="CC40" i="11"/>
  <c r="CC41" i="11"/>
  <c r="CC45" i="11"/>
  <c r="Y43" i="11"/>
  <c r="Y40" i="11"/>
  <c r="Y41" i="11"/>
  <c r="Y45" i="11"/>
  <c r="BL74" i="11"/>
  <c r="BL76" i="11" s="1"/>
  <c r="BL79" i="11"/>
  <c r="BL81" i="11" s="1"/>
  <c r="CE40" i="11"/>
  <c r="CE41" i="11"/>
  <c r="CE45" i="11"/>
  <c r="CE43" i="11"/>
  <c r="BA40" i="11"/>
  <c r="BA41" i="11"/>
  <c r="BA45" i="11"/>
  <c r="BA43" i="11"/>
  <c r="T79" i="11"/>
  <c r="T81" i="11" s="1"/>
  <c r="T74" i="11"/>
  <c r="T76" i="11" s="1"/>
  <c r="AY79" i="11"/>
  <c r="AY81" i="11" s="1"/>
  <c r="AY74" i="11"/>
  <c r="AY76" i="11" s="1"/>
  <c r="AT74" i="11"/>
  <c r="AT76" i="11" s="1"/>
  <c r="AT79" i="11"/>
  <c r="AT81" i="11" s="1"/>
  <c r="AY71" i="11"/>
  <c r="AG79" i="11"/>
  <c r="AG81" i="11" s="1"/>
  <c r="AG74" i="11"/>
  <c r="AG76" i="11" s="1"/>
  <c r="AG71" i="11"/>
  <c r="AO47" i="11"/>
  <c r="AO51" i="11" s="1"/>
  <c r="AT40" i="11"/>
  <c r="AT41" i="11"/>
  <c r="AT45" i="11"/>
  <c r="AT43" i="11"/>
  <c r="AE74" i="11"/>
  <c r="AE76" i="11" s="1"/>
  <c r="AE79" i="11"/>
  <c r="AE81" i="11" s="1"/>
  <c r="E79" i="11"/>
  <c r="E81" i="11" s="1"/>
  <c r="E74" i="11"/>
  <c r="E76" i="11" s="1"/>
  <c r="AI79" i="11"/>
  <c r="AI81" i="11" s="1"/>
  <c r="AI74" i="11"/>
  <c r="AI76" i="11" s="1"/>
  <c r="AP71" i="11"/>
  <c r="L74" i="11"/>
  <c r="L76" i="11" s="1"/>
  <c r="L71" i="11"/>
  <c r="L79" i="11"/>
  <c r="L81" i="11" s="1"/>
  <c r="X71" i="11"/>
  <c r="X74" i="11"/>
  <c r="X76" i="11" s="1"/>
  <c r="X79" i="11"/>
  <c r="X81" i="11" s="1"/>
  <c r="AU43" i="11"/>
  <c r="AU40" i="11"/>
  <c r="AU45" i="11"/>
  <c r="AU41" i="11"/>
  <c r="BN74" i="11"/>
  <c r="BN76" i="11" s="1"/>
  <c r="BN71" i="11"/>
  <c r="BN79" i="11"/>
  <c r="BN81" i="11" s="1"/>
  <c r="E40" i="11"/>
  <c r="E41" i="11"/>
  <c r="E45" i="11"/>
  <c r="E43" i="11"/>
  <c r="AI71" i="11"/>
  <c r="BC40" i="11"/>
  <c r="BC41" i="11"/>
  <c r="BC45" i="11"/>
  <c r="BC43" i="11"/>
  <c r="U74" i="11"/>
  <c r="U76" i="11" s="1"/>
  <c r="U79" i="11"/>
  <c r="U81" i="11" s="1"/>
  <c r="U71" i="11"/>
  <c r="AJ79" i="11"/>
  <c r="AJ81" i="11" s="1"/>
  <c r="AJ74" i="11"/>
  <c r="AJ76" i="11" s="1"/>
  <c r="AJ71" i="11"/>
  <c r="AR43" i="11"/>
  <c r="AR45" i="11"/>
  <c r="AR40" i="11"/>
  <c r="AR41" i="11"/>
  <c r="BH43" i="11"/>
  <c r="BH40" i="11"/>
  <c r="BH41" i="11"/>
  <c r="BH45" i="11"/>
  <c r="Y74" i="11"/>
  <c r="Y76" i="11" s="1"/>
  <c r="Y79" i="11"/>
  <c r="Y81" i="11" s="1"/>
  <c r="BT40" i="11"/>
  <c r="BT41" i="11"/>
  <c r="BT45" i="11"/>
  <c r="BT43" i="11"/>
  <c r="AZ43" i="11"/>
  <c r="AZ40" i="11"/>
  <c r="AZ41" i="11"/>
  <c r="AZ45" i="11"/>
  <c r="BQ83" i="11" l="1"/>
  <c r="BT58" i="12" s="1"/>
  <c r="AV83" i="11"/>
  <c r="AY87" i="12" s="1"/>
  <c r="AZ83" i="11"/>
  <c r="CG83" i="11"/>
  <c r="BT26" i="12"/>
  <c r="D83" i="11"/>
  <c r="AL83" i="11"/>
  <c r="N83" i="11"/>
  <c r="P83" i="11"/>
  <c r="AY26" i="12"/>
  <c r="BE26" i="12"/>
  <c r="J26" i="12"/>
  <c r="BZ83" i="11"/>
  <c r="BX83" i="11"/>
  <c r="BE83" i="11"/>
  <c r="BH69" i="12" s="1"/>
  <c r="BA83" i="11"/>
  <c r="BV83" i="11"/>
  <c r="BJ83" i="11"/>
  <c r="BH83" i="11"/>
  <c r="BT83" i="11"/>
  <c r="V83" i="11"/>
  <c r="Y47" i="12" s="1"/>
  <c r="CH83" i="11"/>
  <c r="AN83" i="11"/>
  <c r="AQ51" i="12" s="1"/>
  <c r="CA83" i="11"/>
  <c r="CC82" i="12" s="1"/>
  <c r="AH83" i="11"/>
  <c r="AK91" i="12" s="1"/>
  <c r="AB83" i="11"/>
  <c r="AE58" i="12" s="1"/>
  <c r="BZ47" i="11"/>
  <c r="BZ51" i="11" s="1"/>
  <c r="CI83" i="11"/>
  <c r="CK68" i="12" s="1"/>
  <c r="BD83" i="11"/>
  <c r="Q83" i="11"/>
  <c r="E83" i="11"/>
  <c r="M83" i="11"/>
  <c r="P19" i="12" s="1"/>
  <c r="W83" i="11"/>
  <c r="Z68" i="12" s="1"/>
  <c r="BK83" i="11"/>
  <c r="BN48" i="12" s="1"/>
  <c r="I83" i="11"/>
  <c r="AD83" i="11"/>
  <c r="R47" i="11"/>
  <c r="R51" i="11" s="1"/>
  <c r="AO83" i="11"/>
  <c r="AR87" i="12" s="1"/>
  <c r="BU83" i="11"/>
  <c r="BX26" i="12" s="1"/>
  <c r="AC83" i="11"/>
  <c r="AF78" i="12" s="1"/>
  <c r="AA83" i="11"/>
  <c r="J23" i="12"/>
  <c r="S83" i="11"/>
  <c r="BS83" i="11"/>
  <c r="J83" i="12"/>
  <c r="R83" i="11"/>
  <c r="BP83" i="11"/>
  <c r="CF83" i="11"/>
  <c r="CH96" i="12" s="1"/>
  <c r="C47" i="11"/>
  <c r="C51" i="11" s="1"/>
  <c r="CB83" i="11"/>
  <c r="J35" i="12"/>
  <c r="AU83" i="11"/>
  <c r="AF83" i="11"/>
  <c r="AW83" i="11"/>
  <c r="BY83" i="11"/>
  <c r="J96" i="12"/>
  <c r="BF83" i="11"/>
  <c r="BI13" i="12" s="1"/>
  <c r="BP47" i="11"/>
  <c r="BP51" i="11" s="1"/>
  <c r="J55" i="12"/>
  <c r="J20" i="12"/>
  <c r="J54" i="12"/>
  <c r="J83" i="11"/>
  <c r="M37" i="12" s="1"/>
  <c r="J66" i="12"/>
  <c r="J36" i="12"/>
  <c r="J73" i="12"/>
  <c r="J64" i="12"/>
  <c r="J24" i="12"/>
  <c r="H83" i="11"/>
  <c r="K67" i="12" s="1"/>
  <c r="AR83" i="11"/>
  <c r="CE83" i="11"/>
  <c r="O83" i="11"/>
  <c r="BR83" i="11"/>
  <c r="BU10" i="12" s="1"/>
  <c r="J43" i="12"/>
  <c r="J41" i="12"/>
  <c r="J91" i="12"/>
  <c r="J72" i="12"/>
  <c r="J51" i="12"/>
  <c r="J32" i="12"/>
  <c r="J27" i="12"/>
  <c r="J44" i="12"/>
  <c r="J81" i="12"/>
  <c r="J25" i="12"/>
  <c r="J28" i="12"/>
  <c r="J101" i="12"/>
  <c r="J68" i="12"/>
  <c r="J97" i="12"/>
  <c r="J94" i="12"/>
  <c r="J75" i="12"/>
  <c r="J57" i="12"/>
  <c r="J10" i="12"/>
  <c r="J50" i="12"/>
  <c r="J76" i="12"/>
  <c r="J49" i="12"/>
  <c r="J29" i="12"/>
  <c r="J34" i="12"/>
  <c r="J99" i="12"/>
  <c r="J47" i="12"/>
  <c r="J79" i="12"/>
  <c r="J14" i="12"/>
  <c r="J22" i="12"/>
  <c r="J87" i="12"/>
  <c r="J30" i="12"/>
  <c r="J89" i="12"/>
  <c r="J18" i="12"/>
  <c r="J62" i="12"/>
  <c r="J92" i="12"/>
  <c r="J63" i="12"/>
  <c r="J95" i="12"/>
  <c r="J85" i="12"/>
  <c r="J102" i="12"/>
  <c r="J74" i="12"/>
  <c r="J46" i="12"/>
  <c r="J58" i="12"/>
  <c r="J17" i="12"/>
  <c r="J9" i="12"/>
  <c r="J69" i="12"/>
  <c r="J77" i="12"/>
  <c r="J19" i="12"/>
  <c r="J86" i="12"/>
  <c r="J13" i="12"/>
  <c r="J90" i="12"/>
  <c r="J103" i="12"/>
  <c r="J48" i="12"/>
  <c r="J53" i="12"/>
  <c r="J16" i="12"/>
  <c r="J59" i="12"/>
  <c r="J98" i="12"/>
  <c r="J38" i="12"/>
  <c r="J82" i="12"/>
  <c r="J45" i="12"/>
  <c r="J33" i="12"/>
  <c r="J11" i="12"/>
  <c r="J21" i="12"/>
  <c r="J65" i="12"/>
  <c r="J8" i="12"/>
  <c r="J4" i="12"/>
  <c r="J40" i="12"/>
  <c r="J52" i="12"/>
  <c r="J5" i="12"/>
  <c r="J15" i="12"/>
  <c r="J12" i="12"/>
  <c r="J61" i="12"/>
  <c r="J93" i="12"/>
  <c r="J56" i="12"/>
  <c r="J7" i="12"/>
  <c r="J84" i="12"/>
  <c r="J70" i="12"/>
  <c r="J37" i="12"/>
  <c r="J88" i="12"/>
  <c r="J42" i="12"/>
  <c r="J80" i="12"/>
  <c r="J78" i="12"/>
  <c r="J71" i="12"/>
  <c r="J60" i="12"/>
  <c r="J31" i="12"/>
  <c r="J6" i="12"/>
  <c r="J100" i="12"/>
  <c r="J39" i="12"/>
  <c r="J67" i="12"/>
  <c r="BY47" i="11"/>
  <c r="BY51" i="11" s="1"/>
  <c r="I47" i="11"/>
  <c r="I51" i="11" s="1"/>
  <c r="Q47" i="11"/>
  <c r="Q51" i="11" s="1"/>
  <c r="AY47" i="11"/>
  <c r="AY51" i="11" s="1"/>
  <c r="BS47" i="11"/>
  <c r="BS51" i="11" s="1"/>
  <c r="AE47" i="11"/>
  <c r="AE51" i="11" s="1"/>
  <c r="D47" i="11"/>
  <c r="D51" i="11" s="1"/>
  <c r="AD47" i="11"/>
  <c r="AD51" i="11" s="1"/>
  <c r="T47" i="11"/>
  <c r="T51" i="11" s="1"/>
  <c r="AL47" i="11"/>
  <c r="AL51" i="11" s="1"/>
  <c r="AR47" i="11"/>
  <c r="AR51" i="11" s="1"/>
  <c r="Y83" i="11"/>
  <c r="CB47" i="11"/>
  <c r="CB51" i="11" s="1"/>
  <c r="CD83" i="11"/>
  <c r="BV47" i="11"/>
  <c r="BV51" i="11" s="1"/>
  <c r="AI47" i="11"/>
  <c r="AI51" i="11" s="1"/>
  <c r="BC47" i="11"/>
  <c r="BC51" i="11" s="1"/>
  <c r="AZ47" i="11"/>
  <c r="AZ51" i="11" s="1"/>
  <c r="AT47" i="11"/>
  <c r="AT51" i="11" s="1"/>
  <c r="K83" i="11"/>
  <c r="K47" i="11"/>
  <c r="K51" i="11" s="1"/>
  <c r="BH47" i="11"/>
  <c r="BH51" i="11" s="1"/>
  <c r="CE47" i="11"/>
  <c r="CE51" i="11" s="1"/>
  <c r="BL83" i="11"/>
  <c r="BO26" i="12" s="1"/>
  <c r="Y47" i="11"/>
  <c r="Y51" i="11" s="1"/>
  <c r="CC47" i="11"/>
  <c r="CC51" i="11" s="1"/>
  <c r="AJ83" i="11"/>
  <c r="AM84" i="12" s="1"/>
  <c r="AU47" i="11"/>
  <c r="AU51" i="11" s="1"/>
  <c r="X83" i="11"/>
  <c r="AP83" i="11"/>
  <c r="T83" i="11"/>
  <c r="BA47" i="11"/>
  <c r="BA51" i="11" s="1"/>
  <c r="S47" i="11"/>
  <c r="S51" i="11" s="1"/>
  <c r="AG47" i="11"/>
  <c r="AG51" i="11" s="1"/>
  <c r="X47" i="11"/>
  <c r="X51" i="11" s="1"/>
  <c r="AX83" i="11"/>
  <c r="BA60" i="12" s="1"/>
  <c r="BD47" i="11"/>
  <c r="BD51" i="11" s="1"/>
  <c r="BT47" i="11"/>
  <c r="BT51" i="11" s="1"/>
  <c r="BW83" i="11"/>
  <c r="BZ26" i="12" s="1"/>
  <c r="AM47" i="11"/>
  <c r="AM51" i="11" s="1"/>
  <c r="AW47" i="11"/>
  <c r="AW51" i="11" s="1"/>
  <c r="P47" i="11"/>
  <c r="P51" i="11" s="1"/>
  <c r="BJ47" i="11"/>
  <c r="BJ51" i="11" s="1"/>
  <c r="AA47" i="11"/>
  <c r="AA51" i="11" s="1"/>
  <c r="N47" i="11"/>
  <c r="N51" i="11" s="1"/>
  <c r="CD47" i="11"/>
  <c r="CD51" i="11" s="1"/>
  <c r="U83" i="11"/>
  <c r="X17" i="12" s="1"/>
  <c r="AI83" i="11"/>
  <c r="E47" i="11"/>
  <c r="E51" i="11" s="1"/>
  <c r="AE83" i="11"/>
  <c r="AF47" i="11"/>
  <c r="AF51" i="11" s="1"/>
  <c r="BC83" i="11"/>
  <c r="CG47" i="11"/>
  <c r="CG51" i="11" s="1"/>
  <c r="BO47" i="11"/>
  <c r="BO51" i="11" s="1"/>
  <c r="BX47" i="11"/>
  <c r="BX51" i="11" s="1"/>
  <c r="AK47" i="11"/>
  <c r="AK51" i="11" s="1"/>
  <c r="O47" i="11"/>
  <c r="O51" i="11" s="1"/>
  <c r="BM47" i="11"/>
  <c r="BM51" i="11" s="1"/>
  <c r="BN47" i="11"/>
  <c r="BN51" i="11" s="1"/>
  <c r="AP47" i="11"/>
  <c r="AP51" i="11" s="1"/>
  <c r="CH47" i="11"/>
  <c r="CH51" i="11" s="1"/>
  <c r="AS83" i="11"/>
  <c r="AV97" i="12" s="1"/>
  <c r="BI83" i="11"/>
  <c r="BL101" i="12" s="1"/>
  <c r="L83" i="11"/>
  <c r="O26" i="12" s="1"/>
  <c r="AQ83" i="11"/>
  <c r="AT26" i="12" s="1"/>
  <c r="BN83" i="11"/>
  <c r="AG83" i="11"/>
  <c r="BG83" i="11"/>
  <c r="BJ26" i="12" s="1"/>
  <c r="BO83" i="11"/>
  <c r="BE27" i="12"/>
  <c r="BE67" i="12"/>
  <c r="BE68" i="12"/>
  <c r="BE102" i="12"/>
  <c r="BE89" i="12"/>
  <c r="BE73" i="12"/>
  <c r="BE86" i="12"/>
  <c r="BE64" i="12"/>
  <c r="BE48" i="12"/>
  <c r="BE32" i="12"/>
  <c r="BE72" i="12"/>
  <c r="BE45" i="12"/>
  <c r="BE8" i="12"/>
  <c r="BE84" i="12"/>
  <c r="BE57" i="12"/>
  <c r="BE38" i="12"/>
  <c r="BE100" i="12"/>
  <c r="BE82" i="12"/>
  <c r="BE47" i="12"/>
  <c r="BE10" i="12"/>
  <c r="BE99" i="12"/>
  <c r="BE62" i="12"/>
  <c r="BE22" i="12"/>
  <c r="BE46" i="12"/>
  <c r="BE5" i="12"/>
  <c r="BE17" i="12"/>
  <c r="BE96" i="12"/>
  <c r="BE85" i="12"/>
  <c r="BE103" i="12"/>
  <c r="BE83" i="12"/>
  <c r="BE60" i="12"/>
  <c r="BE44" i="12"/>
  <c r="BE28" i="12"/>
  <c r="BE61" i="12"/>
  <c r="BE101" i="12"/>
  <c r="BE77" i="12"/>
  <c r="BE93" i="12"/>
  <c r="BE70" i="12"/>
  <c r="BE52" i="12"/>
  <c r="BE36" i="12"/>
  <c r="BE76" i="12"/>
  <c r="BE92" i="12"/>
  <c r="BE56" i="12"/>
  <c r="BE55" i="12"/>
  <c r="BE20" i="12"/>
  <c r="BE91" i="12"/>
  <c r="BE71" i="12"/>
  <c r="BE35" i="12"/>
  <c r="BE95" i="12"/>
  <c r="BE53" i="12"/>
  <c r="BE7" i="12"/>
  <c r="BE49" i="12"/>
  <c r="BE23" i="12"/>
  <c r="BE37" i="12"/>
  <c r="BE30" i="12"/>
  <c r="BE81" i="12"/>
  <c r="BE40" i="12"/>
  <c r="BE42" i="12"/>
  <c r="BE16" i="12"/>
  <c r="BE88" i="12"/>
  <c r="BE54" i="12"/>
  <c r="BE24" i="12"/>
  <c r="BE90" i="12"/>
  <c r="BE34" i="12"/>
  <c r="BE87" i="12"/>
  <c r="BE31" i="12"/>
  <c r="BE15" i="12"/>
  <c r="BE14" i="12"/>
  <c r="BE25" i="12"/>
  <c r="BE80" i="12"/>
  <c r="BE58" i="12"/>
  <c r="BE29" i="12"/>
  <c r="BE4" i="12"/>
  <c r="BE75" i="12"/>
  <c r="BE41" i="12"/>
  <c r="BE94" i="12"/>
  <c r="BE66" i="12"/>
  <c r="BE13" i="12"/>
  <c r="BE78" i="12"/>
  <c r="BE33" i="12"/>
  <c r="BE63" i="12"/>
  <c r="BE43" i="12"/>
  <c r="BE6" i="12"/>
  <c r="BE12" i="12"/>
  <c r="BE74" i="12"/>
  <c r="BE11" i="12"/>
  <c r="BE97" i="12"/>
  <c r="BE79" i="12"/>
  <c r="BE18" i="12"/>
  <c r="BE9" i="12"/>
  <c r="BE98" i="12"/>
  <c r="BE51" i="12"/>
  <c r="BE59" i="12"/>
  <c r="BE19" i="12"/>
  <c r="BE39" i="12"/>
  <c r="BE21" i="12"/>
  <c r="BE50" i="12"/>
  <c r="BE65" i="12"/>
  <c r="BE69" i="12"/>
  <c r="AY83" i="11"/>
  <c r="AT83" i="11"/>
  <c r="F83" i="11"/>
  <c r="I26" i="12" s="1"/>
  <c r="AM83" i="11"/>
  <c r="BM83" i="11"/>
  <c r="Z83" i="11"/>
  <c r="AC26" i="12" s="1"/>
  <c r="F103" i="12" l="1"/>
  <c r="F5" i="12"/>
  <c r="BT6" i="12"/>
  <c r="BT100" i="12"/>
  <c r="BT98" i="12"/>
  <c r="BT90" i="12"/>
  <c r="BT87" i="12"/>
  <c r="BT46" i="12"/>
  <c r="BT41" i="12"/>
  <c r="BT93" i="12"/>
  <c r="BT65" i="12"/>
  <c r="BT54" i="12"/>
  <c r="BT18" i="12"/>
  <c r="BT33" i="12"/>
  <c r="BT8" i="12"/>
  <c r="BT57" i="12"/>
  <c r="BT97" i="12"/>
  <c r="BT92" i="12"/>
  <c r="BT64" i="12"/>
  <c r="BT22" i="12"/>
  <c r="BT10" i="12"/>
  <c r="BT78" i="12"/>
  <c r="BT74" i="12"/>
  <c r="BT52" i="12"/>
  <c r="BT31" i="12"/>
  <c r="BT34" i="12"/>
  <c r="BT95" i="12"/>
  <c r="BT59" i="12"/>
  <c r="BT30" i="12"/>
  <c r="BT102" i="12"/>
  <c r="BT39" i="12"/>
  <c r="BT85" i="12"/>
  <c r="BT45" i="12"/>
  <c r="BT25" i="12"/>
  <c r="BT7" i="12"/>
  <c r="BT44" i="12"/>
  <c r="BT91" i="12"/>
  <c r="BT14" i="12"/>
  <c r="BT55" i="12"/>
  <c r="BT11" i="12"/>
  <c r="BT99" i="12"/>
  <c r="Y12" i="12"/>
  <c r="BT49" i="12"/>
  <c r="BT89" i="12"/>
  <c r="BT13" i="12"/>
  <c r="BT81" i="12"/>
  <c r="BT35" i="12"/>
  <c r="BT20" i="12"/>
  <c r="BT56" i="12"/>
  <c r="BT94" i="12"/>
  <c r="BT40" i="12"/>
  <c r="BT67" i="12"/>
  <c r="BT61" i="12"/>
  <c r="BT32" i="12"/>
  <c r="BT63" i="12"/>
  <c r="BT88" i="12"/>
  <c r="BT24" i="12"/>
  <c r="BT4" i="12"/>
  <c r="BT43" i="12"/>
  <c r="BT71" i="12"/>
  <c r="BT79" i="12"/>
  <c r="BT75" i="12"/>
  <c r="BT50" i="12"/>
  <c r="BT96" i="12"/>
  <c r="BT83" i="12"/>
  <c r="BT29" i="12"/>
  <c r="BT53" i="12"/>
  <c r="BT77" i="12"/>
  <c r="BT80" i="12"/>
  <c r="BT15" i="12"/>
  <c r="BT27" i="12"/>
  <c r="BT23" i="12"/>
  <c r="BT28" i="12"/>
  <c r="BT51" i="12"/>
  <c r="BT62" i="12"/>
  <c r="BT21" i="12"/>
  <c r="BT68" i="12"/>
  <c r="BT76" i="12"/>
  <c r="BT42" i="12"/>
  <c r="BT82" i="12"/>
  <c r="BT36" i="12"/>
  <c r="BT19" i="12"/>
  <c r="BT101" i="12"/>
  <c r="BT9" i="12"/>
  <c r="BT84" i="12"/>
  <c r="BT60" i="12"/>
  <c r="BT47" i="12"/>
  <c r="BT38" i="12"/>
  <c r="BT66" i="12"/>
  <c r="BT5" i="12"/>
  <c r="BT86" i="12"/>
  <c r="BT70" i="12"/>
  <c r="BT16" i="12"/>
  <c r="BT73" i="12"/>
  <c r="BT37" i="12"/>
  <c r="BT12" i="12"/>
  <c r="BT103" i="12"/>
  <c r="BT69" i="12"/>
  <c r="BT48" i="12"/>
  <c r="BT72" i="12"/>
  <c r="BT17" i="12"/>
  <c r="AY72" i="12"/>
  <c r="AY58" i="12"/>
  <c r="AY68" i="12"/>
  <c r="AY24" i="12"/>
  <c r="AY36" i="12"/>
  <c r="AY50" i="12"/>
  <c r="AY40" i="12"/>
  <c r="AY55" i="12"/>
  <c r="AY80" i="12"/>
  <c r="AY63" i="12"/>
  <c r="AY91" i="12"/>
  <c r="AY45" i="12"/>
  <c r="AY46" i="12"/>
  <c r="AY31" i="12"/>
  <c r="AY74" i="12"/>
  <c r="AY93" i="12"/>
  <c r="AY102" i="12"/>
  <c r="AY70" i="12"/>
  <c r="AY67" i="12"/>
  <c r="AY44" i="12"/>
  <c r="AY62" i="12"/>
  <c r="AY89" i="12"/>
  <c r="AY94" i="12"/>
  <c r="AY34" i="12"/>
  <c r="Y81" i="12"/>
  <c r="AY48" i="12"/>
  <c r="AY86" i="12"/>
  <c r="AY57" i="12"/>
  <c r="AY43" i="12"/>
  <c r="AY54" i="12"/>
  <c r="AY64" i="12"/>
  <c r="AY100" i="12"/>
  <c r="AY51" i="12"/>
  <c r="AY8" i="12"/>
  <c r="AY98" i="12"/>
  <c r="AY99" i="12"/>
  <c r="AY84" i="12"/>
  <c r="AY35" i="12"/>
  <c r="AY96" i="12"/>
  <c r="AY78" i="12"/>
  <c r="AY9" i="12"/>
  <c r="AY97" i="12"/>
  <c r="AY52" i="12"/>
  <c r="AY76" i="12"/>
  <c r="AY11" i="12"/>
  <c r="AY83" i="12"/>
  <c r="AY101" i="12"/>
  <c r="AY85" i="12"/>
  <c r="AY38" i="12"/>
  <c r="AY69" i="12"/>
  <c r="AY90" i="12"/>
  <c r="AY41" i="12"/>
  <c r="AY6" i="12"/>
  <c r="AY82" i="12"/>
  <c r="AY30" i="12"/>
  <c r="AY60" i="12"/>
  <c r="AY66" i="12"/>
  <c r="AY4" i="12"/>
  <c r="AY32" i="12"/>
  <c r="AY27" i="12"/>
  <c r="AY18" i="12"/>
  <c r="AY81" i="12"/>
  <c r="AY5" i="12"/>
  <c r="AY71" i="12"/>
  <c r="AY21" i="12"/>
  <c r="AY10" i="12"/>
  <c r="AY88" i="12"/>
  <c r="AY103" i="12"/>
  <c r="AY61" i="12"/>
  <c r="AY28" i="12"/>
  <c r="AY49" i="12"/>
  <c r="AY73" i="12"/>
  <c r="AY92" i="12"/>
  <c r="AY13" i="12"/>
  <c r="AY47" i="12"/>
  <c r="AY77" i="12"/>
  <c r="AY37" i="12"/>
  <c r="AY56" i="12"/>
  <c r="AY23" i="12"/>
  <c r="AY29" i="12"/>
  <c r="AY7" i="12"/>
  <c r="AY65" i="12"/>
  <c r="AY42" i="12"/>
  <c r="AY79" i="12"/>
  <c r="AY22" i="12"/>
  <c r="AY39" i="12"/>
  <c r="AY95" i="12"/>
  <c r="AY33" i="12"/>
  <c r="AY59" i="12"/>
  <c r="AY17" i="12"/>
  <c r="AY53" i="12"/>
  <c r="AY25" i="12"/>
  <c r="AY14" i="12"/>
  <c r="AY19" i="12"/>
  <c r="AY12" i="12"/>
  <c r="AY15" i="12"/>
  <c r="AY16" i="12"/>
  <c r="AY20" i="12"/>
  <c r="AY75" i="12"/>
  <c r="BC26" i="12"/>
  <c r="AK75" i="12"/>
  <c r="AK92" i="12"/>
  <c r="AK44" i="12"/>
  <c r="AK98" i="12"/>
  <c r="CK78" i="12"/>
  <c r="Y73" i="12"/>
  <c r="Y33" i="12"/>
  <c r="Y72" i="12"/>
  <c r="G26" i="12"/>
  <c r="Y17" i="12"/>
  <c r="CD26" i="12"/>
  <c r="Y95" i="12"/>
  <c r="Y57" i="12"/>
  <c r="Y42" i="12"/>
  <c r="Y9" i="12"/>
  <c r="Y103" i="12"/>
  <c r="BA44" i="12"/>
  <c r="AK49" i="12"/>
  <c r="AK86" i="12"/>
  <c r="S25" i="12"/>
  <c r="CE26" i="12"/>
  <c r="Y52" i="12"/>
  <c r="Y21" i="12"/>
  <c r="Y76" i="12"/>
  <c r="Y10" i="12"/>
  <c r="CK35" i="12"/>
  <c r="AI26" i="12"/>
  <c r="CK56" i="12"/>
  <c r="L26" i="12"/>
  <c r="BH59" i="12"/>
  <c r="BH78" i="12"/>
  <c r="CK46" i="12"/>
  <c r="CK99" i="12"/>
  <c r="AQ13" i="12"/>
  <c r="AB26" i="12"/>
  <c r="T26" i="12"/>
  <c r="BH102" i="12"/>
  <c r="AK26" i="12"/>
  <c r="AE72" i="12"/>
  <c r="BH16" i="12"/>
  <c r="BH57" i="12"/>
  <c r="BH34" i="12"/>
  <c r="AE60" i="12"/>
  <c r="BH61" i="12"/>
  <c r="BH4" i="12"/>
  <c r="AQ12" i="12"/>
  <c r="BH35" i="12"/>
  <c r="BH84" i="12"/>
  <c r="BH68" i="12"/>
  <c r="BH70" i="12"/>
  <c r="BH71" i="12"/>
  <c r="CK42" i="12"/>
  <c r="BG26" i="12"/>
  <c r="AQ49" i="12"/>
  <c r="CK102" i="12"/>
  <c r="AF27" i="12"/>
  <c r="CA26" i="12"/>
  <c r="CK27" i="12"/>
  <c r="BS26" i="12"/>
  <c r="AQ7" i="12"/>
  <c r="BH60" i="12"/>
  <c r="BZ33" i="12"/>
  <c r="BH47" i="12"/>
  <c r="BH37" i="12"/>
  <c r="BH76" i="12"/>
  <c r="BH45" i="12"/>
  <c r="BH40" i="12"/>
  <c r="BH31" i="12"/>
  <c r="BH73" i="12"/>
  <c r="BH44" i="12"/>
  <c r="BH21" i="12"/>
  <c r="AE70" i="12"/>
  <c r="CK12" i="12"/>
  <c r="CK28" i="12"/>
  <c r="CK53" i="12"/>
  <c r="BX92" i="12"/>
  <c r="CK19" i="12"/>
  <c r="CK36" i="12"/>
  <c r="CK34" i="12"/>
  <c r="CK67" i="12"/>
  <c r="CK7" i="12"/>
  <c r="CK39" i="12"/>
  <c r="CK100" i="12"/>
  <c r="CK17" i="12"/>
  <c r="BX46" i="12"/>
  <c r="BX31" i="12"/>
  <c r="BN49" i="12"/>
  <c r="CK66" i="12"/>
  <c r="CK76" i="12"/>
  <c r="CK30" i="12"/>
  <c r="CJ26" i="12"/>
  <c r="CF26" i="12"/>
  <c r="AZ26" i="12"/>
  <c r="V26" i="12"/>
  <c r="CK101" i="12"/>
  <c r="CK71" i="12"/>
  <c r="CK98" i="12"/>
  <c r="CK59" i="12"/>
  <c r="CK62" i="12"/>
  <c r="AK69" i="12"/>
  <c r="CK87" i="12"/>
  <c r="AL26" i="12"/>
  <c r="AU26" i="12"/>
  <c r="Y78" i="12"/>
  <c r="Y18" i="12"/>
  <c r="Y35" i="12"/>
  <c r="CK63" i="12"/>
  <c r="CK9" i="12"/>
  <c r="CK85" i="12"/>
  <c r="U26" i="12"/>
  <c r="AM26" i="12"/>
  <c r="AF26" i="12"/>
  <c r="CK26" i="12"/>
  <c r="BX50" i="12"/>
  <c r="CK43" i="12"/>
  <c r="CK41" i="12"/>
  <c r="CK58" i="12"/>
  <c r="CK40" i="12"/>
  <c r="CK77" i="12"/>
  <c r="M26" i="12"/>
  <c r="K26" i="12"/>
  <c r="BX56" i="12"/>
  <c r="AK47" i="12"/>
  <c r="AM7" i="12"/>
  <c r="M53" i="12"/>
  <c r="BN103" i="12"/>
  <c r="M45" i="12"/>
  <c r="CK70" i="12"/>
  <c r="CK94" i="12"/>
  <c r="CK45" i="12"/>
  <c r="AS26" i="12"/>
  <c r="H26" i="12"/>
  <c r="AK14" i="12"/>
  <c r="AP26" i="12"/>
  <c r="N26" i="12"/>
  <c r="CK61" i="12"/>
  <c r="CK50" i="12"/>
  <c r="CK32" i="12"/>
  <c r="CK21" i="12"/>
  <c r="Y99" i="12"/>
  <c r="CK6" i="12"/>
  <c r="Y96" i="12"/>
  <c r="BY26" i="12"/>
  <c r="Y61" i="12"/>
  <c r="Y94" i="12"/>
  <c r="Y66" i="12"/>
  <c r="Y39" i="12"/>
  <c r="Y16" i="12"/>
  <c r="Y5" i="12"/>
  <c r="CK29" i="12"/>
  <c r="CK86" i="12"/>
  <c r="BN18" i="12"/>
  <c r="AR26" i="12"/>
  <c r="F8" i="12"/>
  <c r="F26" i="12"/>
  <c r="CB68" i="12"/>
  <c r="CB26" i="12"/>
  <c r="AV26" i="12"/>
  <c r="Q27" i="12"/>
  <c r="Q26" i="12"/>
  <c r="BD26" i="12"/>
  <c r="AW26" i="12"/>
  <c r="AH26" i="12"/>
  <c r="BA20" i="12"/>
  <c r="AQ103" i="12"/>
  <c r="AQ20" i="12"/>
  <c r="BH64" i="12"/>
  <c r="BH30" i="12"/>
  <c r="BH9" i="12"/>
  <c r="BH17" i="12"/>
  <c r="AE80" i="12"/>
  <c r="BH7" i="12"/>
  <c r="BH99" i="12"/>
  <c r="BH14" i="12"/>
  <c r="P30" i="12"/>
  <c r="BH15" i="12"/>
  <c r="BH83" i="12"/>
  <c r="BH6" i="12"/>
  <c r="BA55" i="12"/>
  <c r="BH23" i="12"/>
  <c r="BH10" i="12"/>
  <c r="Q28" i="12"/>
  <c r="BP26" i="12"/>
  <c r="BR26" i="12"/>
  <c r="AD26" i="12"/>
  <c r="BM75" i="12"/>
  <c r="BM26" i="12"/>
  <c r="AA26" i="12"/>
  <c r="CG26" i="12"/>
  <c r="W26" i="12"/>
  <c r="BV26" i="12"/>
  <c r="BH26" i="12"/>
  <c r="AQ26" i="12"/>
  <c r="BN26" i="12"/>
  <c r="CC26" i="12"/>
  <c r="BA26" i="12"/>
  <c r="P26" i="12"/>
  <c r="BL26" i="12"/>
  <c r="AN73" i="12"/>
  <c r="AN26" i="12"/>
  <c r="BQ26" i="12"/>
  <c r="AX26" i="12"/>
  <c r="AO19" i="12"/>
  <c r="AO26" i="12"/>
  <c r="CH26" i="12"/>
  <c r="BA80" i="12"/>
  <c r="BA94" i="12"/>
  <c r="AQ31" i="12"/>
  <c r="BH72" i="12"/>
  <c r="BH48" i="12"/>
  <c r="BH5" i="12"/>
  <c r="BH11" i="12"/>
  <c r="AQ66" i="12"/>
  <c r="BH39" i="12"/>
  <c r="BH95" i="12"/>
  <c r="BH85" i="12"/>
  <c r="BH20" i="12"/>
  <c r="BH52" i="12"/>
  <c r="BH58" i="12"/>
  <c r="BA13" i="12"/>
  <c r="BH27" i="12"/>
  <c r="BH93" i="12"/>
  <c r="AE9" i="12"/>
  <c r="R26" i="12"/>
  <c r="CI91" i="12"/>
  <c r="CI26" i="12"/>
  <c r="P54" i="12"/>
  <c r="S61" i="12"/>
  <c r="S26" i="12"/>
  <c r="BW26" i="12"/>
  <c r="AJ26" i="12"/>
  <c r="BK18" i="12"/>
  <c r="BK26" i="12"/>
  <c r="BF26" i="12"/>
  <c r="AG26" i="12"/>
  <c r="BB26" i="12"/>
  <c r="BI26" i="12"/>
  <c r="Z26" i="12"/>
  <c r="X26" i="12"/>
  <c r="AE26" i="12"/>
  <c r="BU26" i="12"/>
  <c r="Y26" i="12"/>
  <c r="T90" i="12"/>
  <c r="BU98" i="12"/>
  <c r="BZ98" i="12"/>
  <c r="M65" i="12"/>
  <c r="AE92" i="12"/>
  <c r="AQ75" i="12"/>
  <c r="BH79" i="12"/>
  <c r="BH66" i="12"/>
  <c r="BH81" i="12"/>
  <c r="BH54" i="12"/>
  <c r="BH42" i="12"/>
  <c r="BH49" i="12"/>
  <c r="BZ8" i="12"/>
  <c r="BU38" i="12"/>
  <c r="BH100" i="12"/>
  <c r="BH51" i="12"/>
  <c r="BH29" i="12"/>
  <c r="CB37" i="12"/>
  <c r="AQ52" i="12"/>
  <c r="BH67" i="12"/>
  <c r="BH36" i="12"/>
  <c r="BH32" i="12"/>
  <c r="BH89" i="12"/>
  <c r="BH90" i="12"/>
  <c r="BH19" i="12"/>
  <c r="BH50" i="12"/>
  <c r="BH80" i="12"/>
  <c r="BH94" i="12"/>
  <c r="BH28" i="12"/>
  <c r="BH38" i="12"/>
  <c r="BH46" i="12"/>
  <c r="BH82" i="12"/>
  <c r="AQ10" i="12"/>
  <c r="F57" i="12"/>
  <c r="BH55" i="12"/>
  <c r="BH92" i="12"/>
  <c r="BH101" i="12"/>
  <c r="BH91" i="12"/>
  <c r="AE78" i="12"/>
  <c r="BU93" i="12"/>
  <c r="Z77" i="12"/>
  <c r="W64" i="12"/>
  <c r="AF76" i="12"/>
  <c r="BU86" i="12"/>
  <c r="CC99" i="12"/>
  <c r="AE50" i="12"/>
  <c r="AQ78" i="12"/>
  <c r="CB21" i="12"/>
  <c r="AQ48" i="12"/>
  <c r="BH86" i="12"/>
  <c r="BH33" i="12"/>
  <c r="BH53" i="12"/>
  <c r="BH63" i="12"/>
  <c r="BH41" i="12"/>
  <c r="BH75" i="12"/>
  <c r="BZ52" i="12"/>
  <c r="BH62" i="12"/>
  <c r="BH13" i="12"/>
  <c r="M35" i="12"/>
  <c r="AQ96" i="12"/>
  <c r="AQ45" i="12"/>
  <c r="BH97" i="12"/>
  <c r="BH103" i="12"/>
  <c r="BH24" i="12"/>
  <c r="BH8" i="12"/>
  <c r="BH77" i="12"/>
  <c r="BH25" i="12"/>
  <c r="BZ58" i="12"/>
  <c r="BH65" i="12"/>
  <c r="BH96" i="12"/>
  <c r="BH87" i="12"/>
  <c r="BH88" i="12"/>
  <c r="BH22" i="12"/>
  <c r="BH98" i="12"/>
  <c r="BH74" i="12"/>
  <c r="AQ89" i="12"/>
  <c r="BH56" i="12"/>
  <c r="BH18" i="12"/>
  <c r="BH43" i="12"/>
  <c r="BH12" i="12"/>
  <c r="AE41" i="12"/>
  <c r="AQ19" i="12"/>
  <c r="AK88" i="12"/>
  <c r="BU8" i="12"/>
  <c r="M57" i="12"/>
  <c r="AK101" i="12"/>
  <c r="BN84" i="12"/>
  <c r="BK28" i="12"/>
  <c r="Q50" i="12"/>
  <c r="AK67" i="12"/>
  <c r="Y46" i="12"/>
  <c r="Y41" i="12"/>
  <c r="Y23" i="12"/>
  <c r="Y22" i="12"/>
  <c r="Y54" i="12"/>
  <c r="Y36" i="12"/>
  <c r="Y6" i="12"/>
  <c r="Y85" i="12"/>
  <c r="Y59" i="12"/>
  <c r="Y90" i="12"/>
  <c r="Y53" i="12"/>
  <c r="AK66" i="12"/>
  <c r="Y80" i="12"/>
  <c r="M76" i="12"/>
  <c r="AK28" i="12"/>
  <c r="AK31" i="12"/>
  <c r="BU80" i="12"/>
  <c r="BU46" i="12"/>
  <c r="BN92" i="12"/>
  <c r="M9" i="12"/>
  <c r="M74" i="12"/>
  <c r="M46" i="12"/>
  <c r="AK102" i="12"/>
  <c r="AK54" i="12"/>
  <c r="AK33" i="12"/>
  <c r="BN76" i="12"/>
  <c r="BN37" i="12"/>
  <c r="AR76" i="12"/>
  <c r="BK25" i="12"/>
  <c r="Q59" i="12"/>
  <c r="AK6" i="12"/>
  <c r="BD77" i="12"/>
  <c r="Z69" i="12"/>
  <c r="Y49" i="12"/>
  <c r="Y24" i="12"/>
  <c r="Y93" i="12"/>
  <c r="AK30" i="12"/>
  <c r="Y30" i="12"/>
  <c r="Y89" i="12"/>
  <c r="Y43" i="12"/>
  <c r="Y27" i="12"/>
  <c r="Y63" i="12"/>
  <c r="Y64" i="12"/>
  <c r="Y48" i="12"/>
  <c r="Y13" i="12"/>
  <c r="Y29" i="12"/>
  <c r="Y86" i="12"/>
  <c r="Y56" i="12"/>
  <c r="Y87" i="12"/>
  <c r="Y82" i="12"/>
  <c r="Y62" i="12"/>
  <c r="Y77" i="12"/>
  <c r="Y4" i="12"/>
  <c r="Y31" i="12"/>
  <c r="Y20" i="12"/>
  <c r="Y67" i="12"/>
  <c r="T63" i="12"/>
  <c r="Y68" i="12"/>
  <c r="Y45" i="12"/>
  <c r="AG87" i="12"/>
  <c r="AK5" i="12"/>
  <c r="BU48" i="12"/>
  <c r="BN86" i="12"/>
  <c r="BN72" i="12"/>
  <c r="M84" i="12"/>
  <c r="AK41" i="12"/>
  <c r="BN9" i="12"/>
  <c r="AR54" i="12"/>
  <c r="AK77" i="12"/>
  <c r="Y102" i="12"/>
  <c r="AK18" i="12"/>
  <c r="Y100" i="12"/>
  <c r="Y14" i="12"/>
  <c r="Y74" i="12"/>
  <c r="Y65" i="12"/>
  <c r="Y98" i="12"/>
  <c r="Y70" i="12"/>
  <c r="Y69" i="12"/>
  <c r="Y34" i="12"/>
  <c r="Y7" i="12"/>
  <c r="Y88" i="12"/>
  <c r="U66" i="12"/>
  <c r="M12" i="12"/>
  <c r="M86" i="12"/>
  <c r="AK32" i="12"/>
  <c r="AK37" i="12"/>
  <c r="AK19" i="12"/>
  <c r="BU19" i="12"/>
  <c r="BU58" i="12"/>
  <c r="BU14" i="12"/>
  <c r="BN4" i="12"/>
  <c r="M61" i="12"/>
  <c r="CC60" i="12"/>
  <c r="AK57" i="12"/>
  <c r="AK59" i="12"/>
  <c r="AK94" i="12"/>
  <c r="CB86" i="12"/>
  <c r="CC63" i="12"/>
  <c r="BN55" i="12"/>
  <c r="AK20" i="12"/>
  <c r="BN12" i="12"/>
  <c r="Y28" i="12"/>
  <c r="Y101" i="12"/>
  <c r="Y97" i="12"/>
  <c r="BF41" i="12"/>
  <c r="Y92" i="12"/>
  <c r="Y91" i="12"/>
  <c r="Y40" i="12"/>
  <c r="Y71" i="12"/>
  <c r="Y58" i="12"/>
  <c r="Y38" i="12"/>
  <c r="Y83" i="12"/>
  <c r="Y44" i="12"/>
  <c r="Y79" i="12"/>
  <c r="Y60" i="12"/>
  <c r="Y25" i="12"/>
  <c r="Y75" i="12"/>
  <c r="Y37" i="12"/>
  <c r="Y19" i="12"/>
  <c r="Y15" i="12"/>
  <c r="Y50" i="12"/>
  <c r="Y84" i="12"/>
  <c r="Y11" i="12"/>
  <c r="Y55" i="12"/>
  <c r="Y32" i="12"/>
  <c r="Y51" i="12"/>
  <c r="CB33" i="12"/>
  <c r="CC93" i="12"/>
  <c r="Z74" i="12"/>
  <c r="CC96" i="12"/>
  <c r="AE21" i="12"/>
  <c r="CB54" i="12"/>
  <c r="AQ81" i="12"/>
  <c r="AQ71" i="12"/>
  <c r="CC81" i="12"/>
  <c r="AE33" i="12"/>
  <c r="AQ17" i="12"/>
  <c r="AQ29" i="12"/>
  <c r="AQ40" i="12"/>
  <c r="BZ32" i="12"/>
  <c r="BA24" i="12"/>
  <c r="AE95" i="12"/>
  <c r="AQ38" i="12"/>
  <c r="AQ57" i="12"/>
  <c r="BZ99" i="12"/>
  <c r="AQ79" i="12"/>
  <c r="AQ68" i="12"/>
  <c r="BA91" i="12"/>
  <c r="CC78" i="12"/>
  <c r="CC86" i="12"/>
  <c r="CC61" i="12"/>
  <c r="AE43" i="12"/>
  <c r="AE7" i="12"/>
  <c r="BK20" i="12"/>
  <c r="Z89" i="12"/>
  <c r="Z36" i="12"/>
  <c r="Z16" i="12"/>
  <c r="AF8" i="12"/>
  <c r="CB23" i="12"/>
  <c r="CC17" i="12"/>
  <c r="CC39" i="12"/>
  <c r="BK97" i="12"/>
  <c r="AS23" i="12"/>
  <c r="Z6" i="12"/>
  <c r="Z80" i="12"/>
  <c r="Z81" i="12"/>
  <c r="BA85" i="12"/>
  <c r="CC21" i="12"/>
  <c r="AQ93" i="12"/>
  <c r="AQ90" i="12"/>
  <c r="AQ28" i="12"/>
  <c r="BA14" i="12"/>
  <c r="CC42" i="12"/>
  <c r="AQ100" i="12"/>
  <c r="AQ15" i="12"/>
  <c r="AQ16" i="12"/>
  <c r="BZ91" i="12"/>
  <c r="BA57" i="12"/>
  <c r="AE42" i="12"/>
  <c r="AQ74" i="12"/>
  <c r="AQ87" i="12"/>
  <c r="AQ46" i="12"/>
  <c r="CC76" i="12"/>
  <c r="CC68" i="12"/>
  <c r="AE76" i="12"/>
  <c r="AE25" i="12"/>
  <c r="AE55" i="12"/>
  <c r="BK37" i="12"/>
  <c r="BW28" i="12"/>
  <c r="W101" i="12"/>
  <c r="Z92" i="12"/>
  <c r="Z75" i="12"/>
  <c r="CH11" i="12"/>
  <c r="CH10" i="12"/>
  <c r="CB10" i="12"/>
  <c r="CB75" i="12"/>
  <c r="CB92" i="12"/>
  <c r="CB76" i="12"/>
  <c r="CB42" i="12"/>
  <c r="CB69" i="12"/>
  <c r="CB51" i="12"/>
  <c r="CB27" i="12"/>
  <c r="CB96" i="12"/>
  <c r="CB32" i="12"/>
  <c r="CB19" i="12"/>
  <c r="AM61" i="12"/>
  <c r="CB36" i="12"/>
  <c r="CB78" i="12"/>
  <c r="CH14" i="12"/>
  <c r="BZ17" i="12"/>
  <c r="BZ44" i="12"/>
  <c r="BZ88" i="12"/>
  <c r="T38" i="12"/>
  <c r="W54" i="12"/>
  <c r="CC37" i="12"/>
  <c r="CC57" i="12"/>
  <c r="CC89" i="12"/>
  <c r="CC64" i="12"/>
  <c r="CC29" i="12"/>
  <c r="CC95" i="12"/>
  <c r="CB64" i="12"/>
  <c r="CG25" i="12"/>
  <c r="P74" i="12"/>
  <c r="P29" i="12"/>
  <c r="CC24" i="12"/>
  <c r="U48" i="12"/>
  <c r="CB5" i="12"/>
  <c r="CB22" i="12"/>
  <c r="CC62" i="12"/>
  <c r="AM56" i="12"/>
  <c r="T33" i="12"/>
  <c r="CB35" i="12"/>
  <c r="CB77" i="12"/>
  <c r="CH9" i="12"/>
  <c r="BZ35" i="12"/>
  <c r="BZ29" i="12"/>
  <c r="BZ73" i="12"/>
  <c r="BZ18" i="12"/>
  <c r="BZ82" i="12"/>
  <c r="BZ20" i="12"/>
  <c r="BP68" i="12"/>
  <c r="T45" i="12"/>
  <c r="CB31" i="12"/>
  <c r="CB65" i="12"/>
  <c r="BZ28" i="12"/>
  <c r="CB47" i="12"/>
  <c r="CC58" i="12"/>
  <c r="CC80" i="12"/>
  <c r="CC72" i="12"/>
  <c r="CC10" i="12"/>
  <c r="CC11" i="12"/>
  <c r="CC36" i="12"/>
  <c r="CC15" i="12"/>
  <c r="CC32" i="12"/>
  <c r="CC66" i="12"/>
  <c r="Q36" i="12"/>
  <c r="Q39" i="12"/>
  <c r="Q66" i="12"/>
  <c r="Q45" i="12"/>
  <c r="BA29" i="12"/>
  <c r="BA86" i="12"/>
  <c r="BA95" i="12"/>
  <c r="BA56" i="12"/>
  <c r="BA7" i="12"/>
  <c r="CB88" i="12"/>
  <c r="BS58" i="12"/>
  <c r="BX65" i="12"/>
  <c r="BX71" i="12"/>
  <c r="CK31" i="12"/>
  <c r="CK90" i="12"/>
  <c r="CK37" i="12"/>
  <c r="CK91" i="12"/>
  <c r="CK89" i="12"/>
  <c r="CK60" i="12"/>
  <c r="CK82" i="12"/>
  <c r="CK54" i="12"/>
  <c r="CK97" i="12"/>
  <c r="CK11" i="12"/>
  <c r="CK93" i="12"/>
  <c r="CK49" i="12"/>
  <c r="CK4" i="12"/>
  <c r="CK88" i="12"/>
  <c r="CK47" i="12"/>
  <c r="CK64" i="12"/>
  <c r="CK24" i="12"/>
  <c r="CK83" i="12"/>
  <c r="CK5" i="12"/>
  <c r="CK65" i="12"/>
  <c r="CK13" i="12"/>
  <c r="CK75" i="12"/>
  <c r="CK51" i="12"/>
  <c r="CK18" i="12"/>
  <c r="CK81" i="12"/>
  <c r="CK80" i="12"/>
  <c r="CK22" i="12"/>
  <c r="CK74" i="12"/>
  <c r="CK33" i="12"/>
  <c r="CK16" i="12"/>
  <c r="CK57" i="12"/>
  <c r="CK84" i="12"/>
  <c r="CK92" i="12"/>
  <c r="CK52" i="12"/>
  <c r="CK55" i="12"/>
  <c r="CK25" i="12"/>
  <c r="CK103" i="12"/>
  <c r="CK48" i="12"/>
  <c r="CK23" i="12"/>
  <c r="CK95" i="12"/>
  <c r="CK38" i="12"/>
  <c r="CK73" i="12"/>
  <c r="CK72" i="12"/>
  <c r="CK14" i="12"/>
  <c r="CK8" i="12"/>
  <c r="CK20" i="12"/>
  <c r="CK96" i="12"/>
  <c r="CK15" i="12"/>
  <c r="CK79" i="12"/>
  <c r="CK10" i="12"/>
  <c r="CK69" i="12"/>
  <c r="BZ15" i="12"/>
  <c r="BZ45" i="12"/>
  <c r="BZ89" i="12"/>
  <c r="BZ55" i="12"/>
  <c r="BZ69" i="12"/>
  <c r="BZ38" i="12"/>
  <c r="BZ27" i="12"/>
  <c r="BZ53" i="12"/>
  <c r="BZ34" i="12"/>
  <c r="AM62" i="12"/>
  <c r="AM24" i="12"/>
  <c r="AM55" i="12"/>
  <c r="AM102" i="12"/>
  <c r="AM63" i="12"/>
  <c r="CC88" i="12"/>
  <c r="CC73" i="12"/>
  <c r="CC12" i="12"/>
  <c r="CC92" i="12"/>
  <c r="CC25" i="12"/>
  <c r="CC6" i="12"/>
  <c r="CC102" i="12"/>
  <c r="CC50" i="12"/>
  <c r="CC43" i="12"/>
  <c r="CC20" i="12"/>
  <c r="CC83" i="12"/>
  <c r="CC48" i="12"/>
  <c r="CC38" i="12"/>
  <c r="CC69" i="12"/>
  <c r="CC4" i="12"/>
  <c r="CC53" i="12"/>
  <c r="CC85" i="12"/>
  <c r="CC56" i="12"/>
  <c r="CC18" i="12"/>
  <c r="CC34" i="12"/>
  <c r="CC22" i="12"/>
  <c r="CC101" i="12"/>
  <c r="CC8" i="12"/>
  <c r="CC28" i="12"/>
  <c r="CC27" i="12"/>
  <c r="CC49" i="12"/>
  <c r="CC23" i="12"/>
  <c r="CC55" i="12"/>
  <c r="CC75" i="12"/>
  <c r="CC94" i="12"/>
  <c r="CC70" i="12"/>
  <c r="CC51" i="12"/>
  <c r="CC9" i="12"/>
  <c r="CC90" i="12"/>
  <c r="CC16" i="12"/>
  <c r="CC71" i="12"/>
  <c r="CC84" i="12"/>
  <c r="CC91" i="12"/>
  <c r="CC33" i="12"/>
  <c r="CC97" i="12"/>
  <c r="CC74" i="12"/>
  <c r="CC45" i="12"/>
  <c r="CC47" i="12"/>
  <c r="CC59" i="12"/>
  <c r="CC5" i="12"/>
  <c r="CB91" i="12"/>
  <c r="CB41" i="12"/>
  <c r="CH99" i="12"/>
  <c r="CC30" i="12"/>
  <c r="CC65" i="12"/>
  <c r="CB89" i="12"/>
  <c r="CB63" i="12"/>
  <c r="BZ86" i="12"/>
  <c r="BZ5" i="12"/>
  <c r="BZ24" i="12"/>
  <c r="U57" i="12"/>
  <c r="AM89" i="12"/>
  <c r="CC87" i="12"/>
  <c r="CB48" i="12"/>
  <c r="BZ103" i="12"/>
  <c r="BZ54" i="12"/>
  <c r="CC13" i="12"/>
  <c r="CC40" i="12"/>
  <c r="CC77" i="12"/>
  <c r="CC7" i="12"/>
  <c r="CC35" i="12"/>
  <c r="CC44" i="12"/>
  <c r="W10" i="12"/>
  <c r="CB66" i="12"/>
  <c r="CB9" i="12"/>
  <c r="CH20" i="12"/>
  <c r="CC67" i="12"/>
  <c r="CC14" i="12"/>
  <c r="W88" i="12"/>
  <c r="CB56" i="12"/>
  <c r="CB7" i="12"/>
  <c r="CH24" i="12"/>
  <c r="BZ96" i="12"/>
  <c r="BZ62" i="12"/>
  <c r="BZ13" i="12"/>
  <c r="BZ78" i="12"/>
  <c r="BZ43" i="12"/>
  <c r="BZ66" i="12"/>
  <c r="U78" i="12"/>
  <c r="AM47" i="12"/>
  <c r="CC100" i="12"/>
  <c r="CB95" i="12"/>
  <c r="CH53" i="12"/>
  <c r="BZ10" i="12"/>
  <c r="CB29" i="12"/>
  <c r="BZ12" i="12"/>
  <c r="CC41" i="12"/>
  <c r="CC54" i="12"/>
  <c r="CC52" i="12"/>
  <c r="CC46" i="12"/>
  <c r="CC79" i="12"/>
  <c r="CC103" i="12"/>
  <c r="CC31" i="12"/>
  <c r="CC19" i="12"/>
  <c r="CC98" i="12"/>
  <c r="BM6" i="12"/>
  <c r="BW77" i="12"/>
  <c r="P32" i="12"/>
  <c r="P85" i="12"/>
  <c r="M56" i="12"/>
  <c r="M14" i="12"/>
  <c r="M27" i="12"/>
  <c r="M102" i="12"/>
  <c r="M95" i="12"/>
  <c r="M81" i="12"/>
  <c r="M33" i="12"/>
  <c r="M78" i="12"/>
  <c r="M97" i="12"/>
  <c r="M44" i="12"/>
  <c r="M5" i="12"/>
  <c r="M6" i="12"/>
  <c r="BN50" i="12"/>
  <c r="BN45" i="12"/>
  <c r="BN8" i="12"/>
  <c r="BN11" i="12"/>
  <c r="BN22" i="12"/>
  <c r="BN20" i="12"/>
  <c r="BN88" i="12"/>
  <c r="BN99" i="12"/>
  <c r="BN83" i="12"/>
  <c r="BN79" i="12"/>
  <c r="BN10" i="12"/>
  <c r="BN78" i="12"/>
  <c r="BN41" i="12"/>
  <c r="BN35" i="12"/>
  <c r="BN17" i="12"/>
  <c r="N100" i="12"/>
  <c r="W90" i="12"/>
  <c r="CA4" i="12"/>
  <c r="Y8" i="12"/>
  <c r="F73" i="12"/>
  <c r="U59" i="12"/>
  <c r="CE25" i="12"/>
  <c r="AQ101" i="12"/>
  <c r="AQ21" i="12"/>
  <c r="AF39" i="12"/>
  <c r="AF102" i="12"/>
  <c r="AF45" i="12"/>
  <c r="AF66" i="12"/>
  <c r="AF50" i="12"/>
  <c r="AF84" i="12"/>
  <c r="AF22" i="12"/>
  <c r="AF72" i="12"/>
  <c r="AF4" i="12"/>
  <c r="AF21" i="12"/>
  <c r="AF81" i="12"/>
  <c r="AF15" i="12"/>
  <c r="Z100" i="12"/>
  <c r="Z37" i="12"/>
  <c r="Z11" i="12"/>
  <c r="Z20" i="12"/>
  <c r="Z73" i="12"/>
  <c r="Z58" i="12"/>
  <c r="Z41" i="12"/>
  <c r="Z90" i="12"/>
  <c r="Z95" i="12"/>
  <c r="Z85" i="12"/>
  <c r="Z34" i="12"/>
  <c r="Z78" i="12"/>
  <c r="Z71" i="12"/>
  <c r="Z51" i="12"/>
  <c r="Z60" i="12"/>
  <c r="Z39" i="12"/>
  <c r="Z38" i="12"/>
  <c r="Z19" i="12"/>
  <c r="Z55" i="12"/>
  <c r="Z21" i="12"/>
  <c r="Z4" i="12"/>
  <c r="Z62" i="12"/>
  <c r="Z46" i="12"/>
  <c r="Z99" i="12"/>
  <c r="AK11" i="12"/>
  <c r="AK79" i="12"/>
  <c r="AK24" i="12"/>
  <c r="AK65" i="12"/>
  <c r="AK58" i="12"/>
  <c r="AK48" i="12"/>
  <c r="AK43" i="12"/>
  <c r="AK80" i="12"/>
  <c r="AK100" i="12"/>
  <c r="AK35" i="12"/>
  <c r="AK62" i="12"/>
  <c r="AK96" i="12"/>
  <c r="AK50" i="12"/>
  <c r="AK42" i="12"/>
  <c r="AK40" i="12"/>
  <c r="AK17" i="12"/>
  <c r="AK82" i="12"/>
  <c r="AK46" i="12"/>
  <c r="AK87" i="12"/>
  <c r="AK29" i="12"/>
  <c r="AK56" i="12"/>
  <c r="AK51" i="12"/>
  <c r="AK36" i="12"/>
  <c r="AK99" i="12"/>
  <c r="AK22" i="12"/>
  <c r="AK89" i="12"/>
  <c r="AK10" i="12"/>
  <c r="AK95" i="12"/>
  <c r="AK21" i="12"/>
  <c r="AK68" i="12"/>
  <c r="AK74" i="12"/>
  <c r="AK15" i="12"/>
  <c r="AE75" i="12"/>
  <c r="AE65" i="12"/>
  <c r="W55" i="12"/>
  <c r="AQ67" i="12"/>
  <c r="AQ97" i="12"/>
  <c r="AQ4" i="12"/>
  <c r="AQ64" i="12"/>
  <c r="AQ41" i="12"/>
  <c r="M42" i="12"/>
  <c r="AM9" i="12"/>
  <c r="AE87" i="12"/>
  <c r="AQ63" i="12"/>
  <c r="AQ82" i="12"/>
  <c r="AQ11" i="12"/>
  <c r="AQ91" i="12"/>
  <c r="AK85" i="12"/>
  <c r="AK72" i="12"/>
  <c r="AK12" i="12"/>
  <c r="AK73" i="12"/>
  <c r="AK45" i="12"/>
  <c r="AK7" i="12"/>
  <c r="AM14" i="12"/>
  <c r="AM86" i="12"/>
  <c r="AM31" i="12"/>
  <c r="AM48" i="12"/>
  <c r="W77" i="12"/>
  <c r="M38" i="12"/>
  <c r="M59" i="12"/>
  <c r="M70" i="12"/>
  <c r="M98" i="12"/>
  <c r="M7" i="12"/>
  <c r="M17" i="12"/>
  <c r="M83" i="12"/>
  <c r="M87" i="12"/>
  <c r="M101" i="12"/>
  <c r="M29" i="12"/>
  <c r="AE90" i="12"/>
  <c r="AE73" i="12"/>
  <c r="AQ54" i="12"/>
  <c r="AQ102" i="12"/>
  <c r="AQ6" i="12"/>
  <c r="AQ37" i="12"/>
  <c r="AQ99" i="12"/>
  <c r="AK64" i="12"/>
  <c r="AK55" i="12"/>
  <c r="AK78" i="12"/>
  <c r="AK52" i="12"/>
  <c r="AK93" i="12"/>
  <c r="BQ27" i="12"/>
  <c r="AQ84" i="12"/>
  <c r="AQ25" i="12"/>
  <c r="AQ69" i="12"/>
  <c r="BA61" i="12"/>
  <c r="AE84" i="12"/>
  <c r="AE82" i="12"/>
  <c r="AE85" i="12"/>
  <c r="AE34" i="12"/>
  <c r="CE49" i="12"/>
  <c r="AK84" i="12"/>
  <c r="AK25" i="12"/>
  <c r="AK9" i="12"/>
  <c r="AK13" i="12"/>
  <c r="BZ56" i="12"/>
  <c r="BZ36" i="12"/>
  <c r="BZ97" i="12"/>
  <c r="BZ23" i="12"/>
  <c r="BZ50" i="12"/>
  <c r="BZ102" i="12"/>
  <c r="BZ61" i="12"/>
  <c r="BZ79" i="12"/>
  <c r="BZ22" i="12"/>
  <c r="BZ101" i="12"/>
  <c r="BZ7" i="12"/>
  <c r="BZ9" i="12"/>
  <c r="BZ42" i="12"/>
  <c r="BZ75" i="12"/>
  <c r="BZ40" i="12"/>
  <c r="BZ77" i="12"/>
  <c r="BW100" i="12"/>
  <c r="BW50" i="12"/>
  <c r="BW87" i="12"/>
  <c r="Z84" i="12"/>
  <c r="Z32" i="12"/>
  <c r="Z97" i="12"/>
  <c r="Z94" i="12"/>
  <c r="Z98" i="12"/>
  <c r="Z25" i="12"/>
  <c r="AQ92" i="12"/>
  <c r="Z31" i="12"/>
  <c r="AK103" i="12"/>
  <c r="AK71" i="12"/>
  <c r="AF54" i="12"/>
  <c r="AF16" i="12"/>
  <c r="AF67" i="12"/>
  <c r="AF7" i="12"/>
  <c r="AR93" i="12"/>
  <c r="AR20" i="12"/>
  <c r="AR14" i="12"/>
  <c r="AE27" i="12"/>
  <c r="AE53" i="12"/>
  <c r="AE54" i="12"/>
  <c r="AE22" i="12"/>
  <c r="AE96" i="12"/>
  <c r="AE39" i="12"/>
  <c r="AE38" i="12"/>
  <c r="AE46" i="12"/>
  <c r="AE29" i="12"/>
  <c r="AE6" i="12"/>
  <c r="AE79" i="12"/>
  <c r="AE51" i="12"/>
  <c r="AE28" i="12"/>
  <c r="AE40" i="12"/>
  <c r="AE36" i="12"/>
  <c r="AE66" i="12"/>
  <c r="AE88" i="12"/>
  <c r="AE101" i="12"/>
  <c r="AE94" i="12"/>
  <c r="AE11" i="12"/>
  <c r="AE12" i="12"/>
  <c r="AQ24" i="12"/>
  <c r="AQ53" i="12"/>
  <c r="AQ39" i="12"/>
  <c r="AQ98" i="12"/>
  <c r="AQ27" i="12"/>
  <c r="AQ77" i="12"/>
  <c r="AQ8" i="12"/>
  <c r="AQ58" i="12"/>
  <c r="AQ44" i="12"/>
  <c r="AQ23" i="12"/>
  <c r="AQ65" i="12"/>
  <c r="AQ70" i="12"/>
  <c r="AQ32" i="12"/>
  <c r="AQ55" i="12"/>
  <c r="AQ34" i="12"/>
  <c r="AQ83" i="12"/>
  <c r="AQ73" i="12"/>
  <c r="AQ61" i="12"/>
  <c r="AQ86" i="12"/>
  <c r="AQ14" i="12"/>
  <c r="AQ35" i="12"/>
  <c r="AQ18" i="12"/>
  <c r="M64" i="12"/>
  <c r="AE69" i="12"/>
  <c r="AE63" i="12"/>
  <c r="W56" i="12"/>
  <c r="AQ88" i="12"/>
  <c r="AQ30" i="12"/>
  <c r="AQ22" i="12"/>
  <c r="AQ36" i="12"/>
  <c r="AQ47" i="12"/>
  <c r="M8" i="12"/>
  <c r="AE83" i="12"/>
  <c r="AE30" i="12"/>
  <c r="AQ62" i="12"/>
  <c r="AQ59" i="12"/>
  <c r="AQ9" i="12"/>
  <c r="AQ43" i="12"/>
  <c r="AQ56" i="12"/>
  <c r="AK16" i="12"/>
  <c r="AK81" i="12"/>
  <c r="AK61" i="12"/>
  <c r="AK4" i="12"/>
  <c r="AK34" i="12"/>
  <c r="AM18" i="12"/>
  <c r="AM15" i="12"/>
  <c r="AM98" i="12"/>
  <c r="AM39" i="12"/>
  <c r="M20" i="12"/>
  <c r="M19" i="12"/>
  <c r="M88" i="12"/>
  <c r="M16" i="12"/>
  <c r="M30" i="12"/>
  <c r="M51" i="12"/>
  <c r="M100" i="12"/>
  <c r="M92" i="12"/>
  <c r="AE20" i="12"/>
  <c r="AQ50" i="12"/>
  <c r="AQ76" i="12"/>
  <c r="AQ85" i="12"/>
  <c r="AQ60" i="12"/>
  <c r="AQ80" i="12"/>
  <c r="AK27" i="12"/>
  <c r="AK83" i="12"/>
  <c r="AK60" i="12"/>
  <c r="AK39" i="12"/>
  <c r="AK70" i="12"/>
  <c r="AK23" i="12"/>
  <c r="AQ72" i="12"/>
  <c r="AQ94" i="12"/>
  <c r="AQ5" i="12"/>
  <c r="AE97" i="12"/>
  <c r="AE56" i="12"/>
  <c r="AE45" i="12"/>
  <c r="AE71" i="12"/>
  <c r="AE102" i="12"/>
  <c r="AK76" i="12"/>
  <c r="AK8" i="12"/>
  <c r="AK38" i="12"/>
  <c r="AK90" i="12"/>
  <c r="BA19" i="12"/>
  <c r="BA76" i="12"/>
  <c r="BA25" i="12"/>
  <c r="BA41" i="12"/>
  <c r="BA8" i="12"/>
  <c r="BA18" i="12"/>
  <c r="BA63" i="12"/>
  <c r="BA103" i="12"/>
  <c r="BA42" i="12"/>
  <c r="AQ95" i="12"/>
  <c r="Z65" i="12"/>
  <c r="CG49" i="12"/>
  <c r="Z5" i="12"/>
  <c r="Z59" i="12"/>
  <c r="Z27" i="12"/>
  <c r="Z66" i="12"/>
  <c r="Z54" i="12"/>
  <c r="AQ42" i="12"/>
  <c r="AQ33" i="12"/>
  <c r="AK53" i="12"/>
  <c r="AK63" i="12"/>
  <c r="AF20" i="12"/>
  <c r="BI48" i="12"/>
  <c r="BI88" i="12"/>
  <c r="BI72" i="12"/>
  <c r="BI83" i="12"/>
  <c r="AF28" i="12"/>
  <c r="AJ67" i="12"/>
  <c r="H89" i="12"/>
  <c r="AH18" i="12"/>
  <c r="CK44" i="12"/>
  <c r="BS50" i="12"/>
  <c r="T81" i="12"/>
  <c r="BG39" i="12"/>
  <c r="BA100" i="12"/>
  <c r="BA45" i="12"/>
  <c r="BA4" i="12"/>
  <c r="BA79" i="12"/>
  <c r="BA17" i="12"/>
  <c r="BA88" i="12"/>
  <c r="BA27" i="12"/>
  <c r="BA66" i="12"/>
  <c r="BA64" i="12"/>
  <c r="BA23" i="12"/>
  <c r="BA50" i="12"/>
  <c r="BA46" i="12"/>
  <c r="BA28" i="12"/>
  <c r="BA51" i="12"/>
  <c r="BA99" i="12"/>
  <c r="BA72" i="12"/>
  <c r="BA35" i="12"/>
  <c r="BA93" i="12"/>
  <c r="BA58" i="12"/>
  <c r="BA89" i="12"/>
  <c r="BA11" i="12"/>
  <c r="BA49" i="12"/>
  <c r="BA78" i="12"/>
  <c r="BA82" i="12"/>
  <c r="BA16" i="12"/>
  <c r="BA102" i="12"/>
  <c r="BA22" i="12"/>
  <c r="BA70" i="12"/>
  <c r="BA92" i="12"/>
  <c r="BA71" i="12"/>
  <c r="BA84" i="12"/>
  <c r="BA67" i="12"/>
  <c r="BA47" i="12"/>
  <c r="BA48" i="12"/>
  <c r="BA75" i="12"/>
  <c r="BA31" i="12"/>
  <c r="BA77" i="12"/>
  <c r="BA59" i="12"/>
  <c r="BX72" i="12"/>
  <c r="BX68" i="12"/>
  <c r="AG81" i="12"/>
  <c r="AG10" i="12"/>
  <c r="AG21" i="12"/>
  <c r="P20" i="12"/>
  <c r="P10" i="12"/>
  <c r="P100" i="12"/>
  <c r="P66" i="12"/>
  <c r="P52" i="12"/>
  <c r="P70" i="12"/>
  <c r="P87" i="12"/>
  <c r="P9" i="12"/>
  <c r="P21" i="12"/>
  <c r="P25" i="12"/>
  <c r="P59" i="12"/>
  <c r="P33" i="12"/>
  <c r="P40" i="12"/>
  <c r="P31" i="12"/>
  <c r="CB50" i="12"/>
  <c r="CB18" i="12"/>
  <c r="CB60" i="12"/>
  <c r="CB73" i="12"/>
  <c r="CB30" i="12"/>
  <c r="CB46" i="12"/>
  <c r="CB100" i="12"/>
  <c r="CB45" i="12"/>
  <c r="CB79" i="12"/>
  <c r="CB102" i="12"/>
  <c r="CB70" i="12"/>
  <c r="CB61" i="12"/>
  <c r="CB40" i="12"/>
  <c r="CB67" i="12"/>
  <c r="CB101" i="12"/>
  <c r="CB15" i="12"/>
  <c r="CB55" i="12"/>
  <c r="CB72" i="12"/>
  <c r="CB13" i="12"/>
  <c r="CB93" i="12"/>
  <c r="CB83" i="12"/>
  <c r="CB39" i="12"/>
  <c r="CB62" i="12"/>
  <c r="BA73" i="12"/>
  <c r="T14" i="12"/>
  <c r="W98" i="12"/>
  <c r="W7" i="12"/>
  <c r="CB12" i="12"/>
  <c r="CB53" i="12"/>
  <c r="CB4" i="12"/>
  <c r="CB87" i="12"/>
  <c r="CH22" i="12"/>
  <c r="CH59" i="12"/>
  <c r="BA21" i="12"/>
  <c r="AM23" i="12"/>
  <c r="CA65" i="12"/>
  <c r="W72" i="12"/>
  <c r="CB81" i="12"/>
  <c r="CB6" i="12"/>
  <c r="CB57" i="12"/>
  <c r="CB82" i="12"/>
  <c r="CB24" i="12"/>
  <c r="BX53" i="12"/>
  <c r="BX13" i="12"/>
  <c r="CH18" i="12"/>
  <c r="BS66" i="12"/>
  <c r="U23" i="12"/>
  <c r="U82" i="12"/>
  <c r="P47" i="12"/>
  <c r="T31" i="12"/>
  <c r="T50" i="12"/>
  <c r="AM11" i="12"/>
  <c r="AM34" i="12"/>
  <c r="AM42" i="12"/>
  <c r="AM40" i="12"/>
  <c r="AM45" i="12"/>
  <c r="AM91" i="12"/>
  <c r="AM60" i="12"/>
  <c r="AM58" i="12"/>
  <c r="AM22" i="12"/>
  <c r="CG84" i="12"/>
  <c r="BA32" i="12"/>
  <c r="BA53" i="12"/>
  <c r="W67" i="12"/>
  <c r="CB52" i="12"/>
  <c r="CB85" i="12"/>
  <c r="CB11" i="12"/>
  <c r="CB84" i="12"/>
  <c r="CB20" i="12"/>
  <c r="BX23" i="12"/>
  <c r="CH91" i="12"/>
  <c r="CB94" i="12"/>
  <c r="CB58" i="12"/>
  <c r="CB74" i="12"/>
  <c r="P42" i="12"/>
  <c r="BS25" i="12"/>
  <c r="BA39" i="12"/>
  <c r="BA37" i="12"/>
  <c r="BA52" i="12"/>
  <c r="BA83" i="12"/>
  <c r="BA9" i="12"/>
  <c r="BA74" i="12"/>
  <c r="BA34" i="12"/>
  <c r="BA5" i="12"/>
  <c r="BA62" i="12"/>
  <c r="BS24" i="12"/>
  <c r="AG56" i="12"/>
  <c r="P78" i="12"/>
  <c r="BM53" i="12"/>
  <c r="BM43" i="12"/>
  <c r="BZ59" i="12"/>
  <c r="BZ41" i="12"/>
  <c r="BZ21" i="12"/>
  <c r="BZ94" i="12"/>
  <c r="BZ93" i="12"/>
  <c r="BZ39" i="12"/>
  <c r="BZ57" i="12"/>
  <c r="BZ6" i="12"/>
  <c r="BZ37" i="12"/>
  <c r="BZ51" i="12"/>
  <c r="BZ30" i="12"/>
  <c r="BZ49" i="12"/>
  <c r="BZ65" i="12"/>
  <c r="BZ83" i="12"/>
  <c r="BZ63" i="12"/>
  <c r="BZ64" i="12"/>
  <c r="BZ14" i="12"/>
  <c r="P80" i="12"/>
  <c r="BO54" i="12"/>
  <c r="BO52" i="12"/>
  <c r="CB25" i="12"/>
  <c r="CB99" i="12"/>
  <c r="P79" i="12"/>
  <c r="P51" i="12"/>
  <c r="AR18" i="12"/>
  <c r="AR96" i="12"/>
  <c r="AR6" i="12"/>
  <c r="AR72" i="12"/>
  <c r="AR79" i="12"/>
  <c r="AR22" i="12"/>
  <c r="AE99" i="12"/>
  <c r="AE10" i="12"/>
  <c r="AE52" i="12"/>
  <c r="AE103" i="12"/>
  <c r="AE23" i="12"/>
  <c r="AE31" i="12"/>
  <c r="AE67" i="12"/>
  <c r="AE32" i="12"/>
  <c r="AE37" i="12"/>
  <c r="AE15" i="12"/>
  <c r="AE35" i="12"/>
  <c r="AE8" i="12"/>
  <c r="AE19" i="12"/>
  <c r="AE13" i="12"/>
  <c r="AE74" i="12"/>
  <c r="AE47" i="12"/>
  <c r="AE17" i="12"/>
  <c r="AE5" i="12"/>
  <c r="AE59" i="12"/>
  <c r="AE44" i="12"/>
  <c r="AE57" i="12"/>
  <c r="AE62" i="12"/>
  <c r="AE48" i="12"/>
  <c r="AE61" i="12"/>
  <c r="AE14" i="12"/>
  <c r="AE64" i="12"/>
  <c r="AE100" i="12"/>
  <c r="AE81" i="12"/>
  <c r="AE24" i="12"/>
  <c r="AE93" i="12"/>
  <c r="AE89" i="12"/>
  <c r="AE68" i="12"/>
  <c r="AE98" i="12"/>
  <c r="AE91" i="12"/>
  <c r="AE16" i="12"/>
  <c r="AE18" i="12"/>
  <c r="AE49" i="12"/>
  <c r="AE77" i="12"/>
  <c r="AE86" i="12"/>
  <c r="AE4" i="12"/>
  <c r="BF24" i="12"/>
  <c r="BA81" i="12"/>
  <c r="CA7" i="12"/>
  <c r="BA33" i="12"/>
  <c r="BA38" i="12"/>
  <c r="AM8" i="12"/>
  <c r="CA45" i="12"/>
  <c r="W82" i="12"/>
  <c r="W52" i="12"/>
  <c r="CB97" i="12"/>
  <c r="CB14" i="12"/>
  <c r="CB71" i="12"/>
  <c r="CB28" i="12"/>
  <c r="BX7" i="12"/>
  <c r="CH100" i="12"/>
  <c r="BA36" i="12"/>
  <c r="BA15" i="12"/>
  <c r="U29" i="12"/>
  <c r="W102" i="12"/>
  <c r="CB49" i="12"/>
  <c r="CB34" i="12"/>
  <c r="CB43" i="12"/>
  <c r="CB8" i="12"/>
  <c r="BX59" i="12"/>
  <c r="CH19" i="12"/>
  <c r="CH33" i="12"/>
  <c r="BS39" i="12"/>
  <c r="AM25" i="12"/>
  <c r="AM92" i="12"/>
  <c r="AM38" i="12"/>
  <c r="AM73" i="12"/>
  <c r="AM76" i="12"/>
  <c r="AM90" i="12"/>
  <c r="AM85" i="12"/>
  <c r="AM13" i="12"/>
  <c r="CH46" i="12"/>
  <c r="BA68" i="12"/>
  <c r="BA97" i="12"/>
  <c r="W61" i="12"/>
  <c r="CB17" i="12"/>
  <c r="CB59" i="12"/>
  <c r="CB38" i="12"/>
  <c r="CB90" i="12"/>
  <c r="BX57" i="12"/>
  <c r="CB80" i="12"/>
  <c r="CB98" i="12"/>
  <c r="CB103" i="12"/>
  <c r="BA96" i="12"/>
  <c r="BA40" i="12"/>
  <c r="BA10" i="12"/>
  <c r="BA6" i="12"/>
  <c r="BA54" i="12"/>
  <c r="BA101" i="12"/>
  <c r="BA65" i="12"/>
  <c r="BA30" i="12"/>
  <c r="BA87" i="12"/>
  <c r="BA69" i="12"/>
  <c r="W37" i="12"/>
  <c r="S9" i="12"/>
  <c r="AG101" i="12"/>
  <c r="P95" i="12"/>
  <c r="V73" i="12"/>
  <c r="CB16" i="12"/>
  <c r="CB44" i="12"/>
  <c r="P46" i="12"/>
  <c r="M73" i="12"/>
  <c r="M89" i="12"/>
  <c r="AK97" i="12"/>
  <c r="AF17" i="12"/>
  <c r="AI33" i="12"/>
  <c r="AF96" i="12"/>
  <c r="AD21" i="12"/>
  <c r="U14" i="12"/>
  <c r="T68" i="12"/>
  <c r="BO27" i="12"/>
  <c r="BO9" i="12"/>
  <c r="BO81" i="12"/>
  <c r="BO88" i="12"/>
  <c r="CH23" i="12"/>
  <c r="CH61" i="12"/>
  <c r="CH49" i="12"/>
  <c r="CH74" i="12"/>
  <c r="CH48" i="12"/>
  <c r="CH76" i="12"/>
  <c r="CH5" i="12"/>
  <c r="CH16" i="12"/>
  <c r="CH51" i="12"/>
  <c r="CH7" i="12"/>
  <c r="CH64" i="12"/>
  <c r="BS11" i="12"/>
  <c r="BS81" i="12"/>
  <c r="BS15" i="12"/>
  <c r="BS98" i="12"/>
  <c r="BS33" i="12"/>
  <c r="BS65" i="12"/>
  <c r="BS55" i="12"/>
  <c r="BS94" i="12"/>
  <c r="BX17" i="12"/>
  <c r="BX77" i="12"/>
  <c r="BX74" i="12"/>
  <c r="BX84" i="12"/>
  <c r="BX45" i="12"/>
  <c r="BX6" i="12"/>
  <c r="BX100" i="12"/>
  <c r="BX91" i="12"/>
  <c r="BX37" i="12"/>
  <c r="BX79" i="12"/>
  <c r="BX66" i="12"/>
  <c r="BX16" i="12"/>
  <c r="BX95" i="12"/>
  <c r="P68" i="12"/>
  <c r="P72" i="12"/>
  <c r="P44" i="12"/>
  <c r="P92" i="12"/>
  <c r="P84" i="12"/>
  <c r="P90" i="12"/>
  <c r="P82" i="12"/>
  <c r="P81" i="12"/>
  <c r="P38" i="12"/>
  <c r="P69" i="12"/>
  <c r="P58" i="12"/>
  <c r="P48" i="12"/>
  <c r="P94" i="12"/>
  <c r="P57" i="12"/>
  <c r="P63" i="12"/>
  <c r="P61" i="12"/>
  <c r="P56" i="12"/>
  <c r="P8" i="12"/>
  <c r="P14" i="12"/>
  <c r="P4" i="12"/>
  <c r="P101" i="12"/>
  <c r="P91" i="12"/>
  <c r="P99" i="12"/>
  <c r="P37" i="12"/>
  <c r="P53" i="12"/>
  <c r="P39" i="12"/>
  <c r="P62" i="12"/>
  <c r="P24" i="12"/>
  <c r="P64" i="12"/>
  <c r="P98" i="12"/>
  <c r="P41" i="12"/>
  <c r="P102" i="12"/>
  <c r="P88" i="12"/>
  <c r="P89" i="12"/>
  <c r="P55" i="12"/>
  <c r="P15" i="12"/>
  <c r="P67" i="12"/>
  <c r="P6" i="12"/>
  <c r="P16" i="12"/>
  <c r="P27" i="12"/>
  <c r="P28" i="12"/>
  <c r="P76" i="12"/>
  <c r="P73" i="12"/>
  <c r="P34" i="12"/>
  <c r="P12" i="12"/>
  <c r="BU70" i="12"/>
  <c r="U67" i="12"/>
  <c r="BX101" i="12"/>
  <c r="BX18" i="12"/>
  <c r="CH90" i="12"/>
  <c r="CH40" i="12"/>
  <c r="CH75" i="12"/>
  <c r="BU40" i="12"/>
  <c r="U35" i="12"/>
  <c r="BX38" i="12"/>
  <c r="BX21" i="12"/>
  <c r="CH4" i="12"/>
  <c r="CH87" i="12"/>
  <c r="CH92" i="12"/>
  <c r="BS88" i="12"/>
  <c r="U72" i="12"/>
  <c r="U12" i="12"/>
  <c r="U74" i="12"/>
  <c r="BU28" i="12"/>
  <c r="BU64" i="12"/>
  <c r="BU83" i="12"/>
  <c r="BU27" i="12"/>
  <c r="BN65" i="12"/>
  <c r="P65" i="12"/>
  <c r="T72" i="12"/>
  <c r="T99" i="12"/>
  <c r="T55" i="12"/>
  <c r="AW27" i="12"/>
  <c r="BN42" i="12"/>
  <c r="BN77" i="12"/>
  <c r="BN98" i="12"/>
  <c r="BN61" i="12"/>
  <c r="BN62" i="12"/>
  <c r="BN13" i="12"/>
  <c r="CH83" i="12"/>
  <c r="T30" i="12"/>
  <c r="BX82" i="12"/>
  <c r="CH71" i="12"/>
  <c r="CH44" i="12"/>
  <c r="BS40" i="12"/>
  <c r="BX99" i="12"/>
  <c r="BX8" i="12"/>
  <c r="P60" i="12"/>
  <c r="BN89" i="12"/>
  <c r="BN59" i="12"/>
  <c r="BN70" i="12"/>
  <c r="P97" i="12"/>
  <c r="P96" i="12"/>
  <c r="P23" i="12"/>
  <c r="BS32" i="12"/>
  <c r="BN96" i="12"/>
  <c r="BN44" i="12"/>
  <c r="BN56" i="12"/>
  <c r="BK78" i="12"/>
  <c r="BO78" i="12"/>
  <c r="AI31" i="12"/>
  <c r="AG100" i="12"/>
  <c r="AG86" i="12"/>
  <c r="BX28" i="12"/>
  <c r="BN64" i="12"/>
  <c r="P93" i="12"/>
  <c r="P45" i="12"/>
  <c r="BM11" i="12"/>
  <c r="BM28" i="12"/>
  <c r="BM49" i="12"/>
  <c r="BM69" i="12"/>
  <c r="BM36" i="12"/>
  <c r="BN5" i="12"/>
  <c r="P13" i="12"/>
  <c r="P49" i="12"/>
  <c r="BN93" i="12"/>
  <c r="BF44" i="12"/>
  <c r="BF68" i="12"/>
  <c r="P17" i="12"/>
  <c r="P18" i="12"/>
  <c r="P103" i="12"/>
  <c r="P50" i="12"/>
  <c r="AG12" i="12"/>
  <c r="AG42" i="12"/>
  <c r="AG8" i="12"/>
  <c r="AG9" i="12"/>
  <c r="AG96" i="12"/>
  <c r="AG47" i="12"/>
  <c r="AG90" i="12"/>
  <c r="AG89" i="12"/>
  <c r="AG34" i="12"/>
  <c r="X4" i="12"/>
  <c r="X61" i="12"/>
  <c r="X92" i="12"/>
  <c r="CE68" i="12"/>
  <c r="CE7" i="12"/>
  <c r="CE13" i="12"/>
  <c r="BK93" i="12"/>
  <c r="BK72" i="12"/>
  <c r="BK21" i="12"/>
  <c r="BK73" i="12"/>
  <c r="BK11" i="12"/>
  <c r="BK98" i="12"/>
  <c r="BK74" i="12"/>
  <c r="BK24" i="12"/>
  <c r="BK35" i="12"/>
  <c r="BK52" i="12"/>
  <c r="BU102" i="12"/>
  <c r="BU78" i="12"/>
  <c r="BI67" i="12"/>
  <c r="BI96" i="12"/>
  <c r="BI44" i="12"/>
  <c r="BI20" i="12"/>
  <c r="BI71" i="12"/>
  <c r="BI27" i="12"/>
  <c r="BN32" i="12"/>
  <c r="BN28" i="12"/>
  <c r="BN101" i="12"/>
  <c r="BN75" i="12"/>
  <c r="BN25" i="12"/>
  <c r="BN16" i="12"/>
  <c r="BN68" i="12"/>
  <c r="BN15" i="12"/>
  <c r="BN36" i="12"/>
  <c r="BN97" i="12"/>
  <c r="BN91" i="12"/>
  <c r="BN29" i="12"/>
  <c r="BN23" i="12"/>
  <c r="BN87" i="12"/>
  <c r="BN34" i="12"/>
  <c r="BN57" i="12"/>
  <c r="BN63" i="12"/>
  <c r="BN74" i="12"/>
  <c r="BN47" i="12"/>
  <c r="BN7" i="12"/>
  <c r="BN58" i="12"/>
  <c r="BN100" i="12"/>
  <c r="BN80" i="12"/>
  <c r="BN71" i="12"/>
  <c r="BN85" i="12"/>
  <c r="BN21" i="12"/>
  <c r="BN24" i="12"/>
  <c r="BN60" i="12"/>
  <c r="BN81" i="12"/>
  <c r="BN39" i="12"/>
  <c r="BN69" i="12"/>
  <c r="BN38" i="12"/>
  <c r="BN30" i="12"/>
  <c r="BN14" i="12"/>
  <c r="BN6" i="12"/>
  <c r="BN46" i="12"/>
  <c r="BN40" i="12"/>
  <c r="BN27" i="12"/>
  <c r="BN19" i="12"/>
  <c r="T9" i="12"/>
  <c r="U103" i="12"/>
  <c r="BX94" i="12"/>
  <c r="BX60" i="12"/>
  <c r="CH72" i="12"/>
  <c r="CH50" i="12"/>
  <c r="CH54" i="12"/>
  <c r="U94" i="12"/>
  <c r="BX67" i="12"/>
  <c r="BX70" i="12"/>
  <c r="BX44" i="12"/>
  <c r="CH37" i="12"/>
  <c r="CH47" i="12"/>
  <c r="CH73" i="12"/>
  <c r="BS63" i="12"/>
  <c r="BS103" i="12"/>
  <c r="U63" i="12"/>
  <c r="U15" i="12"/>
  <c r="U27" i="12"/>
  <c r="BU43" i="12"/>
  <c r="BU6" i="12"/>
  <c r="BU61" i="12"/>
  <c r="BU74" i="12"/>
  <c r="BU52" i="12"/>
  <c r="P83" i="12"/>
  <c r="T23" i="12"/>
  <c r="T61" i="12"/>
  <c r="T12" i="12"/>
  <c r="BN67" i="12"/>
  <c r="BN73" i="12"/>
  <c r="BN66" i="12"/>
  <c r="BN52" i="12"/>
  <c r="BN53" i="12"/>
  <c r="BN94" i="12"/>
  <c r="BS85" i="12"/>
  <c r="BX11" i="12"/>
  <c r="CH27" i="12"/>
  <c r="CH12" i="12"/>
  <c r="BS93" i="12"/>
  <c r="BX97" i="12"/>
  <c r="P75" i="12"/>
  <c r="BN54" i="12"/>
  <c r="BN31" i="12"/>
  <c r="BN51" i="12"/>
  <c r="P5" i="12"/>
  <c r="P43" i="12"/>
  <c r="BS47" i="12"/>
  <c r="BN90" i="12"/>
  <c r="BN95" i="12"/>
  <c r="BN102" i="12"/>
  <c r="CH62" i="12"/>
  <c r="BK103" i="12"/>
  <c r="BK45" i="12"/>
  <c r="BK70" i="12"/>
  <c r="CE45" i="12"/>
  <c r="BO69" i="12"/>
  <c r="AG14" i="12"/>
  <c r="BN33" i="12"/>
  <c r="P77" i="12"/>
  <c r="P35" i="12"/>
  <c r="P11" i="12"/>
  <c r="P7" i="12"/>
  <c r="BN82" i="12"/>
  <c r="P86" i="12"/>
  <c r="BX55" i="12"/>
  <c r="P71" i="12"/>
  <c r="P22" i="12"/>
  <c r="P36" i="12"/>
  <c r="BN43" i="12"/>
  <c r="AU48" i="12"/>
  <c r="AZ58" i="12"/>
  <c r="L99" i="12"/>
  <c r="CA15" i="12"/>
  <c r="CA93" i="12"/>
  <c r="CA78" i="12"/>
  <c r="CA38" i="12"/>
  <c r="CA34" i="12"/>
  <c r="CA87" i="12"/>
  <c r="CA23" i="12"/>
  <c r="CA79" i="12"/>
  <c r="U75" i="12"/>
  <c r="U97" i="12"/>
  <c r="U47" i="12"/>
  <c r="U7" i="12"/>
  <c r="U11" i="12"/>
  <c r="U16" i="12"/>
  <c r="U13" i="12"/>
  <c r="U100" i="12"/>
  <c r="U40" i="12"/>
  <c r="U24" i="12"/>
  <c r="U5" i="12"/>
  <c r="U41" i="12"/>
  <c r="U36" i="12"/>
  <c r="U90" i="12"/>
  <c r="U83" i="12"/>
  <c r="U34" i="12"/>
  <c r="U44" i="12"/>
  <c r="U86" i="12"/>
  <c r="U52" i="12"/>
  <c r="U91" i="12"/>
  <c r="U92" i="12"/>
  <c r="AR68" i="12"/>
  <c r="AR92" i="12"/>
  <c r="AR66" i="12"/>
  <c r="AR74" i="12"/>
  <c r="AR48" i="12"/>
  <c r="AR45" i="12"/>
  <c r="AR12" i="12"/>
  <c r="AR81" i="12"/>
  <c r="AR56" i="12"/>
  <c r="AR70" i="12"/>
  <c r="AR42" i="12"/>
  <c r="AR32" i="12"/>
  <c r="AR103" i="12"/>
  <c r="AR75" i="12"/>
  <c r="AR50" i="12"/>
  <c r="AR52" i="12"/>
  <c r="AR21" i="12"/>
  <c r="AR17" i="12"/>
  <c r="AR84" i="12"/>
  <c r="AR77" i="12"/>
  <c r="AR83" i="12"/>
  <c r="AR91" i="12"/>
  <c r="AR86" i="12"/>
  <c r="AR53" i="12"/>
  <c r="AR69" i="12"/>
  <c r="AR100" i="12"/>
  <c r="AR63" i="12"/>
  <c r="AR40" i="12"/>
  <c r="AR49" i="12"/>
  <c r="AR8" i="12"/>
  <c r="AR13" i="12"/>
  <c r="AR95" i="12"/>
  <c r="AR59" i="12"/>
  <c r="AR37" i="12"/>
  <c r="AR46" i="12"/>
  <c r="AR58" i="12"/>
  <c r="AR9" i="12"/>
  <c r="AR97" i="12"/>
  <c r="AR51" i="12"/>
  <c r="AR23" i="12"/>
  <c r="AR33" i="12"/>
  <c r="AR64" i="12"/>
  <c r="AR5" i="12"/>
  <c r="AR39" i="12"/>
  <c r="AR38" i="12"/>
  <c r="AR73" i="12"/>
  <c r="AR55" i="12"/>
  <c r="AR44" i="12"/>
  <c r="AR62" i="12"/>
  <c r="AR65" i="12"/>
  <c r="CA70" i="12"/>
  <c r="U21" i="12"/>
  <c r="U9" i="12"/>
  <c r="U37" i="12"/>
  <c r="U70" i="12"/>
  <c r="U56" i="12"/>
  <c r="U43" i="12"/>
  <c r="U42" i="12"/>
  <c r="U46" i="12"/>
  <c r="U77" i="12"/>
  <c r="U54" i="12"/>
  <c r="AR78" i="12"/>
  <c r="AR11" i="12"/>
  <c r="AR7" i="12"/>
  <c r="AR85" i="12"/>
  <c r="AR88" i="12"/>
  <c r="AR19" i="12"/>
  <c r="CA33" i="12"/>
  <c r="BF33" i="12"/>
  <c r="BF34" i="12"/>
  <c r="BF11" i="12"/>
  <c r="BF23" i="12"/>
  <c r="BF86" i="12"/>
  <c r="BF32" i="12"/>
  <c r="BF16" i="12"/>
  <c r="CF21" i="12"/>
  <c r="CF37" i="12"/>
  <c r="CF34" i="12"/>
  <c r="BI84" i="12"/>
  <c r="BI76" i="12"/>
  <c r="BI95" i="12"/>
  <c r="BI50" i="12"/>
  <c r="BI23" i="12"/>
  <c r="BI78" i="12"/>
  <c r="BI86" i="12"/>
  <c r="BI18" i="12"/>
  <c r="BI77" i="12"/>
  <c r="BI46" i="12"/>
  <c r="BI92" i="12"/>
  <c r="BI14" i="12"/>
  <c r="BI94" i="12"/>
  <c r="BI65" i="12"/>
  <c r="BI80" i="12"/>
  <c r="BI81" i="12"/>
  <c r="BI63" i="12"/>
  <c r="BI38" i="12"/>
  <c r="BI41" i="12"/>
  <c r="BI37" i="12"/>
  <c r="BI15" i="12"/>
  <c r="BI22" i="12"/>
  <c r="BI73" i="12"/>
  <c r="BI52" i="12"/>
  <c r="BI5" i="12"/>
  <c r="BI75" i="12"/>
  <c r="BI85" i="12"/>
  <c r="BI43" i="12"/>
  <c r="BI53" i="12"/>
  <c r="BI35" i="12"/>
  <c r="BI69" i="12"/>
  <c r="BI51" i="12"/>
  <c r="BI59" i="12"/>
  <c r="BI19" i="12"/>
  <c r="BI34" i="12"/>
  <c r="BI24" i="12"/>
  <c r="BI21" i="12"/>
  <c r="BI7" i="12"/>
  <c r="BI56" i="12"/>
  <c r="X29" i="12"/>
  <c r="U85" i="12"/>
  <c r="U33" i="12"/>
  <c r="U6" i="12"/>
  <c r="BP29" i="12"/>
  <c r="CA54" i="12"/>
  <c r="U96" i="12"/>
  <c r="U4" i="12"/>
  <c r="U60" i="12"/>
  <c r="U80" i="12"/>
  <c r="U19" i="12"/>
  <c r="U87" i="12"/>
  <c r="U76" i="12"/>
  <c r="U30" i="12"/>
  <c r="U55" i="12"/>
  <c r="U28" i="12"/>
  <c r="U89" i="12"/>
  <c r="U84" i="12"/>
  <c r="U101" i="12"/>
  <c r="U73" i="12"/>
  <c r="U64" i="12"/>
  <c r="X36" i="12"/>
  <c r="BF56" i="12"/>
  <c r="U38" i="12"/>
  <c r="BI103" i="12"/>
  <c r="BI25" i="12"/>
  <c r="BI55" i="12"/>
  <c r="AR101" i="12"/>
  <c r="AR36" i="12"/>
  <c r="AR89" i="12"/>
  <c r="AR28" i="12"/>
  <c r="AR61" i="12"/>
  <c r="AR71" i="12"/>
  <c r="AR16" i="12"/>
  <c r="AR82" i="12"/>
  <c r="AR102" i="12"/>
  <c r="AR60" i="12"/>
  <c r="AR98" i="12"/>
  <c r="AR31" i="12"/>
  <c r="AR67" i="12"/>
  <c r="CA71" i="12"/>
  <c r="CA14" i="12"/>
  <c r="BI98" i="12"/>
  <c r="BI61" i="12"/>
  <c r="U20" i="12"/>
  <c r="K81" i="12"/>
  <c r="K56" i="12"/>
  <c r="AZ67" i="12"/>
  <c r="AZ54" i="12"/>
  <c r="AZ42" i="12"/>
  <c r="U79" i="12"/>
  <c r="U25" i="12"/>
  <c r="U49" i="12"/>
  <c r="U102" i="12"/>
  <c r="U62" i="12"/>
  <c r="U69" i="12"/>
  <c r="U61" i="12"/>
  <c r="CA44" i="12"/>
  <c r="CA46" i="12"/>
  <c r="U31" i="12"/>
  <c r="AR10" i="12"/>
  <c r="AR41" i="12"/>
  <c r="AR80" i="12"/>
  <c r="AR15" i="12"/>
  <c r="AR57" i="12"/>
  <c r="AR94" i="12"/>
  <c r="CA59" i="12"/>
  <c r="CA31" i="12"/>
  <c r="X60" i="12"/>
  <c r="X102" i="12"/>
  <c r="U50" i="12"/>
  <c r="CD93" i="12"/>
  <c r="CD81" i="12"/>
  <c r="CD60" i="12"/>
  <c r="X16" i="12"/>
  <c r="U8" i="12"/>
  <c r="U51" i="12"/>
  <c r="U81" i="12"/>
  <c r="BP50" i="12"/>
  <c r="CA95" i="12"/>
  <c r="X10" i="12"/>
  <c r="U98" i="12"/>
  <c r="U32" i="12"/>
  <c r="U65" i="12"/>
  <c r="U22" i="12"/>
  <c r="U39" i="12"/>
  <c r="U71" i="12"/>
  <c r="U68" i="12"/>
  <c r="U53" i="12"/>
  <c r="U88" i="12"/>
  <c r="U45" i="12"/>
  <c r="U93" i="12"/>
  <c r="U10" i="12"/>
  <c r="U18" i="12"/>
  <c r="U95" i="12"/>
  <c r="U99" i="12"/>
  <c r="BF54" i="12"/>
  <c r="BF29" i="12"/>
  <c r="U17" i="12"/>
  <c r="BI39" i="12"/>
  <c r="BI9" i="12"/>
  <c r="BI29" i="12"/>
  <c r="AR29" i="12"/>
  <c r="AR34" i="12"/>
  <c r="AR99" i="12"/>
  <c r="AR4" i="12"/>
  <c r="AR90" i="12"/>
  <c r="AR35" i="12"/>
  <c r="AR24" i="12"/>
  <c r="AR43" i="12"/>
  <c r="AR25" i="12"/>
  <c r="AR30" i="12"/>
  <c r="AR47" i="12"/>
  <c r="AR27" i="12"/>
  <c r="CA96" i="12"/>
  <c r="X56" i="12"/>
  <c r="BI10" i="12"/>
  <c r="CE99" i="12"/>
  <c r="CE54" i="12"/>
  <c r="CE72" i="12"/>
  <c r="CE60" i="12"/>
  <c r="CE65" i="12"/>
  <c r="CE69" i="12"/>
  <c r="CE32" i="12"/>
  <c r="CE17" i="12"/>
  <c r="CE86" i="12"/>
  <c r="CE57" i="12"/>
  <c r="CE43" i="12"/>
  <c r="CE62" i="12"/>
  <c r="CE59" i="12"/>
  <c r="BK27" i="12"/>
  <c r="BK16" i="12"/>
  <c r="BK6" i="12"/>
  <c r="BK10" i="12"/>
  <c r="BK50" i="12"/>
  <c r="BK31" i="12"/>
  <c r="BK15" i="12"/>
  <c r="BK47" i="12"/>
  <c r="BK84" i="12"/>
  <c r="BK59" i="12"/>
  <c r="BK89" i="12"/>
  <c r="BK53" i="12"/>
  <c r="BK30" i="12"/>
  <c r="BK64" i="12"/>
  <c r="BK57" i="12"/>
  <c r="BK13" i="12"/>
  <c r="BK29" i="12"/>
  <c r="BK75" i="12"/>
  <c r="BK69" i="12"/>
  <c r="BK77" i="12"/>
  <c r="BK22" i="12"/>
  <c r="BK17" i="12"/>
  <c r="BK99" i="12"/>
  <c r="BK90" i="12"/>
  <c r="BK62" i="12"/>
  <c r="BK58" i="12"/>
  <c r="BK81" i="12"/>
  <c r="BK5" i="12"/>
  <c r="BK65" i="12"/>
  <c r="BI45" i="12"/>
  <c r="BI97" i="12"/>
  <c r="U58" i="12"/>
  <c r="T10" i="12"/>
  <c r="T96" i="12"/>
  <c r="T78" i="12"/>
  <c r="T51" i="12"/>
  <c r="T52" i="12"/>
  <c r="T41" i="12"/>
  <c r="L89" i="12"/>
  <c r="BM46" i="12"/>
  <c r="BO47" i="12"/>
  <c r="AG67" i="12"/>
  <c r="AG57" i="12"/>
  <c r="AG52" i="12"/>
  <c r="AG44" i="12"/>
  <c r="AG45" i="12"/>
  <c r="AG11" i="12"/>
  <c r="AG59" i="12"/>
  <c r="AG71" i="12"/>
  <c r="AG62" i="12"/>
  <c r="AG13" i="12"/>
  <c r="AG82" i="12"/>
  <c r="AG20" i="12"/>
  <c r="AG91" i="12"/>
  <c r="AG36" i="12"/>
  <c r="AG63" i="12"/>
  <c r="AG29" i="12"/>
  <c r="AG7" i="12"/>
  <c r="AG31" i="12"/>
  <c r="AG23" i="12"/>
  <c r="AF88" i="12"/>
  <c r="AF101" i="12"/>
  <c r="AF35" i="12"/>
  <c r="AF18" i="12"/>
  <c r="AF48" i="12"/>
  <c r="AF10" i="12"/>
  <c r="AF29" i="12"/>
  <c r="AF85" i="12"/>
  <c r="AF77" i="12"/>
  <c r="AF23" i="12"/>
  <c r="AF32" i="12"/>
  <c r="AF74" i="12"/>
  <c r="AF47" i="12"/>
  <c r="AF62" i="12"/>
  <c r="AF52" i="12"/>
  <c r="AF56" i="12"/>
  <c r="AF43" i="12"/>
  <c r="AF49" i="12"/>
  <c r="AF75" i="12"/>
  <c r="AF13" i="12"/>
  <c r="AF89" i="12"/>
  <c r="AF36" i="12"/>
  <c r="AF42" i="12"/>
  <c r="AF99" i="12"/>
  <c r="AF83" i="12"/>
  <c r="Z61" i="12"/>
  <c r="Z83" i="12"/>
  <c r="Z63" i="12"/>
  <c r="Z18" i="12"/>
  <c r="Z43" i="12"/>
  <c r="Z87" i="12"/>
  <c r="Z82" i="12"/>
  <c r="Z67" i="12"/>
  <c r="Z17" i="12"/>
  <c r="Z102" i="12"/>
  <c r="Z96" i="12"/>
  <c r="Z79" i="12"/>
  <c r="Z44" i="12"/>
  <c r="Z35" i="12"/>
  <c r="Z22" i="12"/>
  <c r="Z49" i="12"/>
  <c r="Z8" i="12"/>
  <c r="Z28" i="12"/>
  <c r="Z76" i="12"/>
  <c r="Z91" i="12"/>
  <c r="Z45" i="12"/>
  <c r="Z48" i="12"/>
  <c r="Z88" i="12"/>
  <c r="Z40" i="12"/>
  <c r="Z15" i="12"/>
  <c r="Z10" i="12"/>
  <c r="Z101" i="12"/>
  <c r="Z57" i="12"/>
  <c r="Z93" i="12"/>
  <c r="Z52" i="12"/>
  <c r="Z70" i="12"/>
  <c r="Z13" i="12"/>
  <c r="Z33" i="12"/>
  <c r="Z86" i="12"/>
  <c r="Z29" i="12"/>
  <c r="Z42" i="12"/>
  <c r="Z23" i="12"/>
  <c r="Z47" i="12"/>
  <c r="Z72" i="12"/>
  <c r="Z50" i="12"/>
  <c r="Z24" i="12"/>
  <c r="Z14" i="12"/>
  <c r="Z30" i="12"/>
  <c r="Z56" i="12"/>
  <c r="Z9" i="12"/>
  <c r="Z53" i="12"/>
  <c r="Z103" i="12"/>
  <c r="Z7" i="12"/>
  <c r="Z64" i="12"/>
  <c r="Z12" i="12"/>
  <c r="BM32" i="12"/>
  <c r="BM33" i="12"/>
  <c r="BM19" i="12"/>
  <c r="BO98" i="12"/>
  <c r="BO59" i="12"/>
  <c r="BO20" i="12"/>
  <c r="CG101" i="12"/>
  <c r="AB7" i="12"/>
  <c r="V45" i="12"/>
  <c r="AZ48" i="12"/>
  <c r="CD75" i="12"/>
  <c r="CD41" i="12"/>
  <c r="CD21" i="12"/>
  <c r="CD74" i="12"/>
  <c r="CD12" i="12"/>
  <c r="CD87" i="12"/>
  <c r="CD34" i="12"/>
  <c r="CD9" i="12"/>
  <c r="CD66" i="12"/>
  <c r="CD57" i="12"/>
  <c r="CD54" i="12"/>
  <c r="CD36" i="12"/>
  <c r="CD68" i="12"/>
  <c r="CD53" i="12"/>
  <c r="CD84" i="12"/>
  <c r="CD22" i="12"/>
  <c r="CD8" i="12"/>
  <c r="CD20" i="12"/>
  <c r="CD95" i="12"/>
  <c r="CD25" i="12"/>
  <c r="CD40" i="12"/>
  <c r="CD82" i="12"/>
  <c r="CD50" i="12"/>
  <c r="CD73" i="12"/>
  <c r="CD5" i="12"/>
  <c r="CD91" i="12"/>
  <c r="CD35" i="12"/>
  <c r="CD85" i="12"/>
  <c r="CD101" i="12"/>
  <c r="CD62" i="12"/>
  <c r="CD6" i="12"/>
  <c r="CD42" i="12"/>
  <c r="CD18" i="12"/>
  <c r="CD44" i="12"/>
  <c r="CD89" i="12"/>
  <c r="CD32" i="12"/>
  <c r="CD28" i="12"/>
  <c r="CD64" i="12"/>
  <c r="F17" i="12"/>
  <c r="F69" i="12"/>
  <c r="F100" i="12"/>
  <c r="F74" i="12"/>
  <c r="F71" i="12"/>
  <c r="F33" i="12"/>
  <c r="F56" i="12"/>
  <c r="F22" i="12"/>
  <c r="F90" i="12"/>
  <c r="F51" i="12"/>
  <c r="F29" i="12"/>
  <c r="CG97" i="12"/>
  <c r="F45" i="12"/>
  <c r="CD23" i="12"/>
  <c r="X86" i="12"/>
  <c r="X66" i="12"/>
  <c r="X99" i="12"/>
  <c r="X89" i="12"/>
  <c r="X72" i="12"/>
  <c r="X70" i="12"/>
  <c r="X94" i="12"/>
  <c r="X76" i="12"/>
  <c r="X82" i="12"/>
  <c r="X69" i="12"/>
  <c r="X34" i="12"/>
  <c r="X25" i="12"/>
  <c r="X67" i="12"/>
  <c r="X13" i="12"/>
  <c r="X40" i="12"/>
  <c r="X43" i="12"/>
  <c r="X80" i="12"/>
  <c r="X81" i="12"/>
  <c r="X39" i="12"/>
  <c r="X90" i="12"/>
  <c r="X18" i="12"/>
  <c r="X103" i="12"/>
  <c r="X9" i="12"/>
  <c r="X5" i="12"/>
  <c r="X87" i="12"/>
  <c r="X41" i="12"/>
  <c r="X47" i="12"/>
  <c r="X98" i="12"/>
  <c r="X24" i="12"/>
  <c r="X42" i="12"/>
  <c r="X52" i="12"/>
  <c r="X93" i="12"/>
  <c r="X88" i="12"/>
  <c r="X38" i="12"/>
  <c r="X96" i="12"/>
  <c r="CG60" i="12"/>
  <c r="BF80" i="12"/>
  <c r="BF15" i="12"/>
  <c r="BF37" i="12"/>
  <c r="BF31" i="12"/>
  <c r="BF7" i="12"/>
  <c r="X21" i="12"/>
  <c r="F75" i="12"/>
  <c r="F32" i="12"/>
  <c r="X6" i="12"/>
  <c r="X20" i="12"/>
  <c r="X51" i="12"/>
  <c r="CD16" i="12"/>
  <c r="CD19" i="12"/>
  <c r="CD69" i="12"/>
  <c r="AB92" i="12"/>
  <c r="AB39" i="12"/>
  <c r="AB91" i="12"/>
  <c r="BS89" i="12"/>
  <c r="BS36" i="12"/>
  <c r="BS78" i="12"/>
  <c r="BS56" i="12"/>
  <c r="BS22" i="12"/>
  <c r="BS23" i="12"/>
  <c r="BS9" i="12"/>
  <c r="BS41" i="12"/>
  <c r="BS64" i="12"/>
  <c r="BS77" i="12"/>
  <c r="BS96" i="12"/>
  <c r="BS43" i="12"/>
  <c r="BS14" i="12"/>
  <c r="BS60" i="12"/>
  <c r="BS61" i="12"/>
  <c r="BS87" i="12"/>
  <c r="BS13" i="12"/>
  <c r="BS62" i="12"/>
  <c r="BS82" i="12"/>
  <c r="BS28" i="12"/>
  <c r="BS72" i="12"/>
  <c r="BS18" i="12"/>
  <c r="BX20" i="12"/>
  <c r="BX40" i="12"/>
  <c r="BX25" i="12"/>
  <c r="BX48" i="12"/>
  <c r="BX9" i="12"/>
  <c r="BX4" i="12"/>
  <c r="BX93" i="12"/>
  <c r="BX102" i="12"/>
  <c r="BX86" i="12"/>
  <c r="BX34" i="12"/>
  <c r="BX83" i="12"/>
  <c r="BX10" i="12"/>
  <c r="BX19" i="12"/>
  <c r="BX73" i="12"/>
  <c r="BX63" i="12"/>
  <c r="BX78" i="12"/>
  <c r="BX22" i="12"/>
  <c r="BX36" i="12"/>
  <c r="BX43" i="12"/>
  <c r="BX41" i="12"/>
  <c r="BX103" i="12"/>
  <c r="BX64" i="12"/>
  <c r="BX14" i="12"/>
  <c r="BX80" i="12"/>
  <c r="BX75" i="12"/>
  <c r="BX39" i="12"/>
  <c r="BX90" i="12"/>
  <c r="BX15" i="12"/>
  <c r="BX62" i="12"/>
  <c r="BX81" i="12"/>
  <c r="BX35" i="12"/>
  <c r="BX98" i="12"/>
  <c r="BX69" i="12"/>
  <c r="BX96" i="12"/>
  <c r="BX47" i="12"/>
  <c r="BX52" i="12"/>
  <c r="BX85" i="12"/>
  <c r="BX51" i="12"/>
  <c r="BX24" i="12"/>
  <c r="BX30" i="12"/>
  <c r="BX54" i="12"/>
  <c r="BX33" i="12"/>
  <c r="BX29" i="12"/>
  <c r="BX49" i="12"/>
  <c r="BX42" i="12"/>
  <c r="BX89" i="12"/>
  <c r="BX12" i="12"/>
  <c r="BX58" i="12"/>
  <c r="BX32" i="12"/>
  <c r="BX88" i="12"/>
  <c r="BX76" i="12"/>
  <c r="BX61" i="12"/>
  <c r="BX5" i="12"/>
  <c r="BX87" i="12"/>
  <c r="BX27" i="12"/>
  <c r="CG64" i="12"/>
  <c r="CG91" i="12"/>
  <c r="CG18" i="12"/>
  <c r="CG81" i="12"/>
  <c r="CG30" i="12"/>
  <c r="CG42" i="12"/>
  <c r="CG11" i="12"/>
  <c r="CG32" i="12"/>
  <c r="BV28" i="12"/>
  <c r="BV38" i="12"/>
  <c r="V85" i="12"/>
  <c r="V39" i="12"/>
  <c r="V4" i="12"/>
  <c r="CG70" i="12"/>
  <c r="CG67" i="12"/>
  <c r="F49" i="12"/>
  <c r="CD97" i="12"/>
  <c r="CD45" i="12"/>
  <c r="BF74" i="12"/>
  <c r="BF9" i="12"/>
  <c r="BF94" i="12"/>
  <c r="BF70" i="12"/>
  <c r="BF5" i="12"/>
  <c r="BF43" i="12"/>
  <c r="BF78" i="12"/>
  <c r="BF13" i="12"/>
  <c r="BF30" i="12"/>
  <c r="BF35" i="12"/>
  <c r="BF39" i="12"/>
  <c r="BF66" i="12"/>
  <c r="BF67" i="12"/>
  <c r="BF88" i="12"/>
  <c r="BF18" i="12"/>
  <c r="BF12" i="12"/>
  <c r="BF84" i="12"/>
  <c r="BF59" i="12"/>
  <c r="BF8" i="12"/>
  <c r="BF91" i="12"/>
  <c r="BF22" i="12"/>
  <c r="BF55" i="12"/>
  <c r="BF98" i="12"/>
  <c r="BF96" i="12"/>
  <c r="BF65" i="12"/>
  <c r="CF62" i="12"/>
  <c r="CF79" i="12"/>
  <c r="CF66" i="12"/>
  <c r="CF97" i="12"/>
  <c r="CF88" i="12"/>
  <c r="CF6" i="12"/>
  <c r="CF32" i="12"/>
  <c r="CF10" i="12"/>
  <c r="CF15" i="12"/>
  <c r="BP72" i="12"/>
  <c r="F67" i="12"/>
  <c r="X62" i="12"/>
  <c r="X73" i="12"/>
  <c r="CG39" i="12"/>
  <c r="CG37" i="12"/>
  <c r="BF28" i="12"/>
  <c r="BF85" i="12"/>
  <c r="BF95" i="12"/>
  <c r="BF21" i="12"/>
  <c r="BF77" i="12"/>
  <c r="BF92" i="12"/>
  <c r="F44" i="12"/>
  <c r="F83" i="12"/>
  <c r="X63" i="12"/>
  <c r="X85" i="12"/>
  <c r="X58" i="12"/>
  <c r="CD47" i="12"/>
  <c r="CD88" i="12"/>
  <c r="CD102" i="12"/>
  <c r="V86" i="12"/>
  <c r="BP36" i="12"/>
  <c r="BP10" i="12"/>
  <c r="BP97" i="12"/>
  <c r="AD36" i="12"/>
  <c r="AD80" i="12"/>
  <c r="S7" i="12"/>
  <c r="S13" i="12"/>
  <c r="S40" i="12"/>
  <c r="V81" i="12"/>
  <c r="V88" i="12"/>
  <c r="V28" i="12"/>
  <c r="V8" i="12"/>
  <c r="V74" i="12"/>
  <c r="V38" i="12"/>
  <c r="L73" i="12"/>
  <c r="L10" i="12"/>
  <c r="L90" i="12"/>
  <c r="BI99" i="12"/>
  <c r="BI102" i="12"/>
  <c r="BI47" i="12"/>
  <c r="BI40" i="12"/>
  <c r="BI32" i="12"/>
  <c r="BI68" i="12"/>
  <c r="BI79" i="12"/>
  <c r="BI100" i="12"/>
  <c r="BI36" i="12"/>
  <c r="BI64" i="12"/>
  <c r="BI74" i="12"/>
  <c r="BI101" i="12"/>
  <c r="BI90" i="12"/>
  <c r="BI54" i="12"/>
  <c r="BI16" i="12"/>
  <c r="BI66" i="12"/>
  <c r="BI58" i="12"/>
  <c r="BI93" i="12"/>
  <c r="BI60" i="12"/>
  <c r="BI17" i="12"/>
  <c r="BI33" i="12"/>
  <c r="BI87" i="12"/>
  <c r="BI8" i="12"/>
  <c r="BI31" i="12"/>
  <c r="BI62" i="12"/>
  <c r="BI28" i="12"/>
  <c r="BI30" i="12"/>
  <c r="BI91" i="12"/>
  <c r="BI49" i="12"/>
  <c r="BI57" i="12"/>
  <c r="BI42" i="12"/>
  <c r="BI6" i="12"/>
  <c r="BI70" i="12"/>
  <c r="BI4" i="12"/>
  <c r="BI12" i="12"/>
  <c r="BI11" i="12"/>
  <c r="BI82" i="12"/>
  <c r="BI89" i="12"/>
  <c r="AX35" i="12"/>
  <c r="AF79" i="12"/>
  <c r="AF63" i="12"/>
  <c r="AF9" i="12"/>
  <c r="AF12" i="12"/>
  <c r="AF6" i="12"/>
  <c r="AF90" i="12"/>
  <c r="AF41" i="12"/>
  <c r="AF71" i="12"/>
  <c r="AF93" i="12"/>
  <c r="AF25" i="12"/>
  <c r="AF44" i="12"/>
  <c r="AF24" i="12"/>
  <c r="AF87" i="12"/>
  <c r="AF103" i="12"/>
  <c r="AF57" i="12"/>
  <c r="AF80" i="12"/>
  <c r="AF69" i="12"/>
  <c r="AF73" i="12"/>
  <c r="AF33" i="12"/>
  <c r="AF60" i="12"/>
  <c r="AF14" i="12"/>
  <c r="AF82" i="12"/>
  <c r="AF55" i="12"/>
  <c r="AF70" i="12"/>
  <c r="AF97" i="12"/>
  <c r="AF64" i="12"/>
  <c r="AF68" i="12"/>
  <c r="AF98" i="12"/>
  <c r="AF34" i="12"/>
  <c r="AF86" i="12"/>
  <c r="AF40" i="12"/>
  <c r="AF61" i="12"/>
  <c r="AF19" i="12"/>
  <c r="AF100" i="12"/>
  <c r="AF91" i="12"/>
  <c r="AF95" i="12"/>
  <c r="AF30" i="12"/>
  <c r="AF65" i="12"/>
  <c r="AF31" i="12"/>
  <c r="AF59" i="12"/>
  <c r="AF53" i="12"/>
  <c r="AF37" i="12"/>
  <c r="AF11" i="12"/>
  <c r="AF58" i="12"/>
  <c r="AF92" i="12"/>
  <c r="AF46" i="12"/>
  <c r="AF38" i="12"/>
  <c r="AF5" i="12"/>
  <c r="AF51" i="12"/>
  <c r="AF94" i="12"/>
  <c r="AZ21" i="12"/>
  <c r="AZ46" i="12"/>
  <c r="AZ98" i="12"/>
  <c r="AZ69" i="12"/>
  <c r="AZ89" i="12"/>
  <c r="AZ53" i="12"/>
  <c r="R7" i="12"/>
  <c r="AV103" i="12"/>
  <c r="CA12" i="12"/>
  <c r="BV86" i="12"/>
  <c r="CI31" i="12"/>
  <c r="CI59" i="12"/>
  <c r="CI11" i="12"/>
  <c r="CI10" i="12"/>
  <c r="AL34" i="12"/>
  <c r="AL15" i="12"/>
  <c r="BM67" i="12"/>
  <c r="BM88" i="12"/>
  <c r="BM84" i="12"/>
  <c r="BM8" i="12"/>
  <c r="BM24" i="12"/>
  <c r="BM39" i="12"/>
  <c r="BM7" i="12"/>
  <c r="BM78" i="12"/>
  <c r="BM80" i="12"/>
  <c r="BM4" i="12"/>
  <c r="BM21" i="12"/>
  <c r="BM14" i="12"/>
  <c r="BM54" i="12"/>
  <c r="BM73" i="12"/>
  <c r="BM93" i="12"/>
  <c r="BM12" i="12"/>
  <c r="BM25" i="12"/>
  <c r="BM51" i="12"/>
  <c r="BM58" i="12"/>
  <c r="BM30" i="12"/>
  <c r="BM76" i="12"/>
  <c r="BM94" i="12"/>
  <c r="BM5" i="12"/>
  <c r="BM42" i="12"/>
  <c r="BM65" i="12"/>
  <c r="BM27" i="12"/>
  <c r="BM103" i="12"/>
  <c r="BM64" i="12"/>
  <c r="BM66" i="12"/>
  <c r="BM83" i="12"/>
  <c r="BM61" i="12"/>
  <c r="BM41" i="12"/>
  <c r="BM100" i="12"/>
  <c r="BM60" i="12"/>
  <c r="BM63" i="12"/>
  <c r="BM79" i="12"/>
  <c r="BM55" i="12"/>
  <c r="BM23" i="12"/>
  <c r="BM102" i="12"/>
  <c r="BM72" i="12"/>
  <c r="BM71" i="12"/>
  <c r="BM87" i="12"/>
  <c r="BM86" i="12"/>
  <c r="BM90" i="12"/>
  <c r="BM77" i="12"/>
  <c r="BM57" i="12"/>
  <c r="BM98" i="12"/>
  <c r="BM40" i="12"/>
  <c r="BM38" i="12"/>
  <c r="BM56" i="12"/>
  <c r="F7" i="12"/>
  <c r="F12" i="12"/>
  <c r="F76" i="12"/>
  <c r="F88" i="12"/>
  <c r="F19" i="12"/>
  <c r="F35" i="12"/>
  <c r="F16" i="12"/>
  <c r="F66" i="12"/>
  <c r="F31" i="12"/>
  <c r="F72" i="12"/>
  <c r="F10" i="12"/>
  <c r="F79" i="12"/>
  <c r="F40" i="12"/>
  <c r="F37" i="12"/>
  <c r="F92" i="12"/>
  <c r="K94" i="12"/>
  <c r="F99" i="12"/>
  <c r="F91" i="12"/>
  <c r="F93" i="12"/>
  <c r="F60" i="12"/>
  <c r="F14" i="12"/>
  <c r="F81" i="12"/>
  <c r="F48" i="12"/>
  <c r="F24" i="12"/>
  <c r="F82" i="12"/>
  <c r="BM22" i="12"/>
  <c r="BM45" i="12"/>
  <c r="BM70" i="12"/>
  <c r="BM9" i="12"/>
  <c r="BM44" i="12"/>
  <c r="BM62" i="12"/>
  <c r="BM68" i="12"/>
  <c r="L69" i="12"/>
  <c r="L59" i="12"/>
  <c r="AH80" i="12"/>
  <c r="AH82" i="12"/>
  <c r="BS73" i="12"/>
  <c r="BS90" i="12"/>
  <c r="BS38" i="12"/>
  <c r="BS4" i="12"/>
  <c r="BS69" i="12"/>
  <c r="BS35" i="12"/>
  <c r="BS21" i="12"/>
  <c r="BS10" i="12"/>
  <c r="BS67" i="12"/>
  <c r="F62" i="12"/>
  <c r="F65" i="12"/>
  <c r="M28" i="12"/>
  <c r="CA83" i="12"/>
  <c r="CA62" i="12"/>
  <c r="K61" i="12"/>
  <c r="CH39" i="12"/>
  <c r="CH25" i="12"/>
  <c r="CH60" i="12"/>
  <c r="CH57" i="12"/>
  <c r="CH95" i="12"/>
  <c r="CH102" i="12"/>
  <c r="F23" i="12"/>
  <c r="F21" i="12"/>
  <c r="M10" i="12"/>
  <c r="CA68" i="12"/>
  <c r="CA24" i="12"/>
  <c r="K19" i="12"/>
  <c r="CH86" i="12"/>
  <c r="CH13" i="12"/>
  <c r="CH89" i="12"/>
  <c r="CH58" i="12"/>
  <c r="CH97" i="12"/>
  <c r="CH8" i="12"/>
  <c r="BS68" i="12"/>
  <c r="BS101" i="12"/>
  <c r="BS46" i="12"/>
  <c r="BS53" i="12"/>
  <c r="BS57" i="12"/>
  <c r="BS7" i="12"/>
  <c r="CH31" i="12"/>
  <c r="CH93" i="12"/>
  <c r="CH65" i="12"/>
  <c r="BS37" i="12"/>
  <c r="BS44" i="12"/>
  <c r="M32" i="12"/>
  <c r="M36" i="12"/>
  <c r="M47" i="12"/>
  <c r="M13" i="12"/>
  <c r="M39" i="12"/>
  <c r="M48" i="12"/>
  <c r="M69" i="12"/>
  <c r="M54" i="12"/>
  <c r="M62" i="12"/>
  <c r="M80" i="12"/>
  <c r="M40" i="12"/>
  <c r="M58" i="12"/>
  <c r="M91" i="12"/>
  <c r="M43" i="12"/>
  <c r="M41" i="12"/>
  <c r="M50" i="12"/>
  <c r="M49" i="12"/>
  <c r="M22" i="12"/>
  <c r="M75" i="12"/>
  <c r="F97" i="12"/>
  <c r="M4" i="12"/>
  <c r="CA41" i="12"/>
  <c r="K87" i="12"/>
  <c r="CH41" i="12"/>
  <c r="CH80" i="12"/>
  <c r="CH78" i="12"/>
  <c r="CH42" i="12"/>
  <c r="CH34" i="12"/>
  <c r="CH81" i="12"/>
  <c r="BS27" i="12"/>
  <c r="BS34" i="12"/>
  <c r="BS29" i="12"/>
  <c r="BS31" i="12"/>
  <c r="BS5" i="12"/>
  <c r="BS79" i="12"/>
  <c r="BS95" i="12"/>
  <c r="BS86" i="12"/>
  <c r="BS16" i="12"/>
  <c r="BS70" i="12"/>
  <c r="BS80" i="12"/>
  <c r="BS12" i="12"/>
  <c r="BS99" i="12"/>
  <c r="K31" i="12"/>
  <c r="K20" i="12"/>
  <c r="K45" i="12"/>
  <c r="F58" i="12"/>
  <c r="F42" i="12"/>
  <c r="F101" i="12"/>
  <c r="F18" i="12"/>
  <c r="F80" i="12"/>
  <c r="F15" i="12"/>
  <c r="F11" i="12"/>
  <c r="F59" i="12"/>
  <c r="F9" i="12"/>
  <c r="F98" i="12"/>
  <c r="F64" i="12"/>
  <c r="F47" i="12"/>
  <c r="F38" i="12"/>
  <c r="F50" i="12"/>
  <c r="F36" i="12"/>
  <c r="CH82" i="12"/>
  <c r="BS8" i="12"/>
  <c r="BS6" i="12"/>
  <c r="CA94" i="12"/>
  <c r="CA8" i="12"/>
  <c r="CA39" i="12"/>
  <c r="AH19" i="12"/>
  <c r="R61" i="12"/>
  <c r="BM96" i="12"/>
  <c r="BM10" i="12"/>
  <c r="BM16" i="12"/>
  <c r="BM89" i="12"/>
  <c r="BM31" i="12"/>
  <c r="BM91" i="12"/>
  <c r="BM35" i="12"/>
  <c r="BM20" i="12"/>
  <c r="BM81" i="12"/>
  <c r="BM82" i="12"/>
  <c r="BM85" i="12"/>
  <c r="L83" i="12"/>
  <c r="L28" i="12"/>
  <c r="L38" i="12"/>
  <c r="AZ41" i="12"/>
  <c r="AZ91" i="12"/>
  <c r="L27" i="12"/>
  <c r="L76" i="12"/>
  <c r="L93" i="12"/>
  <c r="L82" i="12"/>
  <c r="L94" i="12"/>
  <c r="L100" i="12"/>
  <c r="L102" i="12"/>
  <c r="L16" i="12"/>
  <c r="L36" i="12"/>
  <c r="L56" i="12"/>
  <c r="L32" i="12"/>
  <c r="L64" i="12"/>
  <c r="L18" i="12"/>
  <c r="L78" i="12"/>
  <c r="L22" i="12"/>
  <c r="L68" i="12"/>
  <c r="L85" i="12"/>
  <c r="L21" i="12"/>
  <c r="L8" i="12"/>
  <c r="L20" i="12"/>
  <c r="L50" i="12"/>
  <c r="L12" i="12"/>
  <c r="L51" i="12"/>
  <c r="L87" i="12"/>
  <c r="L23" i="12"/>
  <c r="L7" i="12"/>
  <c r="L79" i="12"/>
  <c r="L35" i="12"/>
  <c r="L15" i="12"/>
  <c r="L65" i="12"/>
  <c r="L77" i="12"/>
  <c r="L49" i="12"/>
  <c r="L37" i="12"/>
  <c r="L47" i="12"/>
  <c r="L25" i="12"/>
  <c r="L44" i="12"/>
  <c r="L19" i="12"/>
  <c r="L61" i="12"/>
  <c r="L101" i="12"/>
  <c r="L9" i="12"/>
  <c r="L34" i="12"/>
  <c r="L55" i="12"/>
  <c r="L70" i="12"/>
  <c r="L14" i="12"/>
  <c r="L52" i="12"/>
  <c r="F89" i="12"/>
  <c r="F87" i="12"/>
  <c r="F78" i="12"/>
  <c r="K79" i="12"/>
  <c r="K90" i="12"/>
  <c r="F63" i="12"/>
  <c r="F102" i="12"/>
  <c r="F94" i="12"/>
  <c r="F39" i="12"/>
  <c r="F77" i="12"/>
  <c r="F68" i="12"/>
  <c r="F55" i="12"/>
  <c r="F27" i="12"/>
  <c r="BM34" i="12"/>
  <c r="BM17" i="12"/>
  <c r="BM52" i="12"/>
  <c r="BM59" i="12"/>
  <c r="BM13" i="12"/>
  <c r="BM48" i="12"/>
  <c r="L31" i="12"/>
  <c r="M82" i="12"/>
  <c r="M93" i="12"/>
  <c r="M72" i="12"/>
  <c r="M96" i="12"/>
  <c r="CA100" i="12"/>
  <c r="CA19" i="12"/>
  <c r="CA86" i="12"/>
  <c r="CA32" i="12"/>
  <c r="CA25" i="12"/>
  <c r="CA48" i="12"/>
  <c r="CA61" i="12"/>
  <c r="CA82" i="12"/>
  <c r="CA58" i="12"/>
  <c r="CA85" i="12"/>
  <c r="CA49" i="12"/>
  <c r="CA27" i="12"/>
  <c r="CA51" i="12"/>
  <c r="CA40" i="12"/>
  <c r="CA10" i="12"/>
  <c r="CA80" i="12"/>
  <c r="CA103" i="12"/>
  <c r="CA36" i="12"/>
  <c r="CA5" i="12"/>
  <c r="CA60" i="12"/>
  <c r="CA16" i="12"/>
  <c r="CA63" i="12"/>
  <c r="CA22" i="12"/>
  <c r="CH68" i="12"/>
  <c r="CH15" i="12"/>
  <c r="CH70" i="12"/>
  <c r="CH101" i="12"/>
  <c r="CH103" i="12"/>
  <c r="CH63" i="12"/>
  <c r="CH17" i="12"/>
  <c r="CH28" i="12"/>
  <c r="CH66" i="12"/>
  <c r="BV76" i="12"/>
  <c r="BV88" i="12"/>
  <c r="BV66" i="12"/>
  <c r="F61" i="12"/>
  <c r="M85" i="12"/>
  <c r="M31" i="12"/>
  <c r="CA66" i="12"/>
  <c r="CA101" i="12"/>
  <c r="K69" i="12"/>
  <c r="CH67" i="12"/>
  <c r="CH6" i="12"/>
  <c r="CH79" i="12"/>
  <c r="CH36" i="12"/>
  <c r="CH88" i="12"/>
  <c r="CH94" i="12"/>
  <c r="F41" i="12"/>
  <c r="M67" i="12"/>
  <c r="M77" i="12"/>
  <c r="CA52" i="12"/>
  <c r="CA74" i="12"/>
  <c r="K73" i="12"/>
  <c r="CH69" i="12"/>
  <c r="CH84" i="12"/>
  <c r="CH29" i="12"/>
  <c r="CH21" i="12"/>
  <c r="CH45" i="12"/>
  <c r="CH30" i="12"/>
  <c r="CH55" i="12"/>
  <c r="BS59" i="12"/>
  <c r="BS49" i="12"/>
  <c r="BS100" i="12"/>
  <c r="BS75" i="12"/>
  <c r="BS74" i="12"/>
  <c r="BS48" i="12"/>
  <c r="CH32" i="12"/>
  <c r="CH35" i="12"/>
  <c r="BS20" i="12"/>
  <c r="BS45" i="12"/>
  <c r="BS91" i="12"/>
  <c r="M52" i="12"/>
  <c r="M63" i="12"/>
  <c r="M25" i="12"/>
  <c r="M79" i="12"/>
  <c r="M94" i="12"/>
  <c r="M15" i="12"/>
  <c r="M23" i="12"/>
  <c r="M11" i="12"/>
  <c r="M90" i="12"/>
  <c r="M24" i="12"/>
  <c r="M55" i="12"/>
  <c r="M68" i="12"/>
  <c r="M60" i="12"/>
  <c r="M34" i="12"/>
  <c r="M99" i="12"/>
  <c r="M66" i="12"/>
  <c r="M71" i="12"/>
  <c r="M103" i="12"/>
  <c r="F70" i="12"/>
  <c r="M21" i="12"/>
  <c r="CA57" i="12"/>
  <c r="CA76" i="12"/>
  <c r="CH38" i="12"/>
  <c r="CH56" i="12"/>
  <c r="CH77" i="12"/>
  <c r="CH43" i="12"/>
  <c r="CH85" i="12"/>
  <c r="CH52" i="12"/>
  <c r="BS76" i="12"/>
  <c r="BS17" i="12"/>
  <c r="BS83" i="12"/>
  <c r="BS84" i="12"/>
  <c r="BS30" i="12"/>
  <c r="BS52" i="12"/>
  <c r="BS54" i="12"/>
  <c r="BS102" i="12"/>
  <c r="BS97" i="12"/>
  <c r="BS51" i="12"/>
  <c r="BS92" i="12"/>
  <c r="BS19" i="12"/>
  <c r="K84" i="12"/>
  <c r="F54" i="12"/>
  <c r="F85" i="12"/>
  <c r="F34" i="12"/>
  <c r="F46" i="12"/>
  <c r="F28" i="12"/>
  <c r="F96" i="12"/>
  <c r="F25" i="12"/>
  <c r="F53" i="12"/>
  <c r="F6" i="12"/>
  <c r="F30" i="12"/>
  <c r="F13" i="12"/>
  <c r="F84" i="12"/>
  <c r="F43" i="12"/>
  <c r="F20" i="12"/>
  <c r="F86" i="12"/>
  <c r="F52" i="12"/>
  <c r="M18" i="12"/>
  <c r="CH98" i="12"/>
  <c r="BS42" i="12"/>
  <c r="BS71" i="12"/>
  <c r="CA89" i="12"/>
  <c r="CA77" i="12"/>
  <c r="CA90" i="12"/>
  <c r="CA81" i="12"/>
  <c r="CA13" i="12"/>
  <c r="CA56" i="12"/>
  <c r="BM74" i="12"/>
  <c r="BM95" i="12"/>
  <c r="BM99" i="12"/>
  <c r="BM29" i="12"/>
  <c r="BM50" i="12"/>
  <c r="BM92" i="12"/>
  <c r="BM15" i="12"/>
  <c r="BM37" i="12"/>
  <c r="BM97" i="12"/>
  <c r="BM18" i="12"/>
  <c r="BM47" i="12"/>
  <c r="BM101" i="12"/>
  <c r="AX66" i="12"/>
  <c r="L103" i="12"/>
  <c r="L74" i="12"/>
  <c r="L43" i="12"/>
  <c r="R90" i="12"/>
  <c r="R89" i="12"/>
  <c r="R58" i="12"/>
  <c r="H29" i="12"/>
  <c r="H72" i="12"/>
  <c r="H86" i="12"/>
  <c r="AD44" i="12"/>
  <c r="AD98" i="12"/>
  <c r="AD94" i="12"/>
  <c r="AD32" i="12"/>
  <c r="AD43" i="12"/>
  <c r="AD20" i="12"/>
  <c r="AD86" i="12"/>
  <c r="AD70" i="12"/>
  <c r="AD102" i="12"/>
  <c r="AZ7" i="12"/>
  <c r="AZ70" i="12"/>
  <c r="AZ74" i="12"/>
  <c r="AZ14" i="12"/>
  <c r="AZ59" i="12"/>
  <c r="AZ57" i="12"/>
  <c r="AZ49" i="12"/>
  <c r="AZ39" i="12"/>
  <c r="AZ62" i="12"/>
  <c r="AZ56" i="12"/>
  <c r="AZ9" i="12"/>
  <c r="AZ31" i="12"/>
  <c r="AZ28" i="12"/>
  <c r="AZ51" i="12"/>
  <c r="AZ44" i="12"/>
  <c r="AZ18" i="12"/>
  <c r="AZ43" i="12"/>
  <c r="AZ38" i="12"/>
  <c r="AZ12" i="12"/>
  <c r="AZ64" i="12"/>
  <c r="AZ97" i="12"/>
  <c r="AZ30" i="12"/>
  <c r="AZ92" i="12"/>
  <c r="AZ20" i="12"/>
  <c r="AZ100" i="12"/>
  <c r="AZ93" i="12"/>
  <c r="AZ29" i="12"/>
  <c r="AZ88" i="12"/>
  <c r="AZ86" i="12"/>
  <c r="AZ81" i="12"/>
  <c r="AZ68" i="12"/>
  <c r="AZ61" i="12"/>
  <c r="AZ95" i="12"/>
  <c r="AZ13" i="12"/>
  <c r="AZ78" i="12"/>
  <c r="AZ63" i="12"/>
  <c r="AZ66" i="12"/>
  <c r="F95" i="12"/>
  <c r="BO71" i="12"/>
  <c r="BO75" i="12"/>
  <c r="BO25" i="12"/>
  <c r="BO14" i="12"/>
  <c r="BO80" i="12"/>
  <c r="BO53" i="12"/>
  <c r="BO7" i="12"/>
  <c r="BO60" i="12"/>
  <c r="BO45" i="12"/>
  <c r="BO43" i="12"/>
  <c r="BO100" i="12"/>
  <c r="BO12" i="12"/>
  <c r="BO34" i="12"/>
  <c r="CF27" i="12"/>
  <c r="CF48" i="12"/>
  <c r="CF89" i="12"/>
  <c r="CF91" i="12"/>
  <c r="CF33" i="12"/>
  <c r="CF95" i="12"/>
  <c r="CF71" i="12"/>
  <c r="CF85" i="12"/>
  <c r="CF16" i="12"/>
  <c r="CF43" i="12"/>
  <c r="CF90" i="12"/>
  <c r="CF5" i="12"/>
  <c r="CF36" i="12"/>
  <c r="CF69" i="12"/>
  <c r="AO38" i="12"/>
  <c r="AO45" i="12"/>
  <c r="BV57" i="12"/>
  <c r="BV39" i="12"/>
  <c r="BV75" i="12"/>
  <c r="BV87" i="12"/>
  <c r="BV25" i="12"/>
  <c r="BV82" i="12"/>
  <c r="AA62" i="12"/>
  <c r="AX37" i="12"/>
  <c r="CD27" i="12"/>
  <c r="CD78" i="12"/>
  <c r="CD100" i="12"/>
  <c r="CD56" i="12"/>
  <c r="CD24" i="12"/>
  <c r="CD10" i="12"/>
  <c r="CD70" i="12"/>
  <c r="CD55" i="12"/>
  <c r="CD83" i="12"/>
  <c r="CD98" i="12"/>
  <c r="CD43" i="12"/>
  <c r="CD51" i="12"/>
  <c r="CD103" i="12"/>
  <c r="CD14" i="12"/>
  <c r="CD46" i="12"/>
  <c r="CD71" i="12"/>
  <c r="CD4" i="12"/>
  <c r="CD59" i="12"/>
  <c r="CD13" i="12"/>
  <c r="CD61" i="12"/>
  <c r="CD15" i="12"/>
  <c r="CD37" i="12"/>
  <c r="CD30" i="12"/>
  <c r="CD63" i="12"/>
  <c r="CD96" i="12"/>
  <c r="CD67" i="12"/>
  <c r="CD92" i="12"/>
  <c r="CD86" i="12"/>
  <c r="CD58" i="12"/>
  <c r="CD94" i="12"/>
  <c r="CD31" i="12"/>
  <c r="CD72" i="12"/>
  <c r="CD33" i="12"/>
  <c r="CD38" i="12"/>
  <c r="CD80" i="12"/>
  <c r="CD17" i="12"/>
  <c r="CD99" i="12"/>
  <c r="CD29" i="12"/>
  <c r="CD76" i="12"/>
  <c r="CD49" i="12"/>
  <c r="CD39" i="12"/>
  <c r="CD52" i="12"/>
  <c r="CD90" i="12"/>
  <c r="CD7" i="12"/>
  <c r="CD11" i="12"/>
  <c r="CD48" i="12"/>
  <c r="CD79" i="12"/>
  <c r="CD77" i="12"/>
  <c r="CD65" i="12"/>
  <c r="AB17" i="12"/>
  <c r="AB69" i="12"/>
  <c r="AB59" i="12"/>
  <c r="AO97" i="12"/>
  <c r="AH103" i="12"/>
  <c r="AS89" i="12"/>
  <c r="AI10" i="12"/>
  <c r="AI52" i="12"/>
  <c r="AI43" i="12"/>
  <c r="AI70" i="12"/>
  <c r="AI54" i="12"/>
  <c r="AI32" i="12"/>
  <c r="AI16" i="12"/>
  <c r="AI5" i="12"/>
  <c r="AI9" i="12"/>
  <c r="AI30" i="12"/>
  <c r="AI14" i="12"/>
  <c r="AI17" i="12"/>
  <c r="AI35" i="12"/>
  <c r="AI100" i="12"/>
  <c r="AI12" i="12"/>
  <c r="AI8" i="12"/>
  <c r="AI87" i="12"/>
  <c r="AI84" i="12"/>
  <c r="Q101" i="12"/>
  <c r="Q41" i="12"/>
  <c r="Q12" i="12"/>
  <c r="Q99" i="12"/>
  <c r="Q38" i="12"/>
  <c r="Q9" i="12"/>
  <c r="Q91" i="12"/>
  <c r="Q23" i="12"/>
  <c r="Q86" i="12"/>
  <c r="Q75" i="12"/>
  <c r="Q88" i="12"/>
  <c r="Q16" i="12"/>
  <c r="Q21" i="12"/>
  <c r="Q25" i="12"/>
  <c r="Q95" i="12"/>
  <c r="Q92" i="12"/>
  <c r="Q83" i="12"/>
  <c r="Q61" i="12"/>
  <c r="Q85" i="12"/>
  <c r="Q78" i="12"/>
  <c r="Q22" i="12"/>
  <c r="Q79" i="12"/>
  <c r="Q70" i="12"/>
  <c r="Q14" i="12"/>
  <c r="Q81" i="12"/>
  <c r="Q54" i="12"/>
  <c r="Q82" i="12"/>
  <c r="Q55" i="12"/>
  <c r="Q74" i="12"/>
  <c r="Q49" i="12"/>
  <c r="V67" i="12"/>
  <c r="V76" i="12"/>
  <c r="V51" i="12"/>
  <c r="V66" i="12"/>
  <c r="V49" i="12"/>
  <c r="V59" i="12"/>
  <c r="V102" i="12"/>
  <c r="V64" i="12"/>
  <c r="V41" i="12"/>
  <c r="V63" i="12"/>
  <c r="V43" i="12"/>
  <c r="V29" i="12"/>
  <c r="V96" i="12"/>
  <c r="V56" i="12"/>
  <c r="V35" i="12"/>
  <c r="V50" i="12"/>
  <c r="V22" i="12"/>
  <c r="V14" i="12"/>
  <c r="V101" i="12"/>
  <c r="V30" i="12"/>
  <c r="V16" i="12"/>
  <c r="V82" i="12"/>
  <c r="V15" i="12"/>
  <c r="V90" i="12"/>
  <c r="V69" i="12"/>
  <c r="V92" i="12"/>
  <c r="V52" i="12"/>
  <c r="V47" i="12"/>
  <c r="V9" i="12"/>
  <c r="V10" i="12"/>
  <c r="V98" i="12"/>
  <c r="V48" i="12"/>
  <c r="V20" i="12"/>
  <c r="V37" i="12"/>
  <c r="V6" i="12"/>
  <c r="V58" i="12"/>
  <c r="V89" i="12"/>
  <c r="V40" i="12"/>
  <c r="V12" i="12"/>
  <c r="V31" i="12"/>
  <c r="V61" i="12"/>
  <c r="V7" i="12"/>
  <c r="V60" i="12"/>
  <c r="V23" i="12"/>
  <c r="V34" i="12"/>
  <c r="V57" i="12"/>
  <c r="V13" i="12"/>
  <c r="V99" i="12"/>
  <c r="V65" i="12"/>
  <c r="AB68" i="12"/>
  <c r="AB80" i="12"/>
  <c r="AB66" i="12"/>
  <c r="AB64" i="12"/>
  <c r="AB99" i="12"/>
  <c r="AB83" i="12"/>
  <c r="AB42" i="12"/>
  <c r="AB97" i="12"/>
  <c r="AB88" i="12"/>
  <c r="AB16" i="12"/>
  <c r="AB13" i="12"/>
  <c r="AB4" i="12"/>
  <c r="AB14" i="12"/>
  <c r="AB51" i="12"/>
  <c r="AB21" i="12"/>
  <c r="AB53" i="12"/>
  <c r="AB36" i="12"/>
  <c r="AB38" i="12"/>
  <c r="AB9" i="12"/>
  <c r="AB75" i="12"/>
  <c r="AB48" i="12"/>
  <c r="AB34" i="12"/>
  <c r="AB25" i="12"/>
  <c r="AB67" i="12"/>
  <c r="AB58" i="12"/>
  <c r="AB74" i="12"/>
  <c r="AB89" i="12"/>
  <c r="AB57" i="12"/>
  <c r="AB32" i="12"/>
  <c r="AB45" i="12"/>
  <c r="AB82" i="12"/>
  <c r="AB29" i="12"/>
  <c r="AB6" i="12"/>
  <c r="AB30" i="12"/>
  <c r="AB20" i="12"/>
  <c r="AB101" i="12"/>
  <c r="AB79" i="12"/>
  <c r="AB11" i="12"/>
  <c r="AB12" i="12"/>
  <c r="AB50" i="12"/>
  <c r="AB54" i="12"/>
  <c r="AB31" i="12"/>
  <c r="AB41" i="12"/>
  <c r="AB76" i="12"/>
  <c r="AB84" i="12"/>
  <c r="AB23" i="12"/>
  <c r="AB40" i="12"/>
  <c r="AB90" i="12"/>
  <c r="AB60" i="12"/>
  <c r="AB10" i="12"/>
  <c r="AB100" i="12"/>
  <c r="AB81" i="12"/>
  <c r="AB44" i="12"/>
  <c r="AB49" i="12"/>
  <c r="AB85" i="12"/>
  <c r="AB18" i="12"/>
  <c r="AB102" i="12"/>
  <c r="AB5" i="12"/>
  <c r="AB93" i="12"/>
  <c r="AB65" i="12"/>
  <c r="AB27" i="12"/>
  <c r="AB47" i="12"/>
  <c r="AB15" i="12"/>
  <c r="AB63" i="12"/>
  <c r="AB73" i="12"/>
  <c r="AB52" i="12"/>
  <c r="AB72" i="12"/>
  <c r="AB22" i="12"/>
  <c r="AB71" i="12"/>
  <c r="AB78" i="12"/>
  <c r="AB70" i="12"/>
  <c r="AB56" i="12"/>
  <c r="AB35" i="12"/>
  <c r="BU11" i="12"/>
  <c r="BU87" i="12"/>
  <c r="BU67" i="12"/>
  <c r="BU44" i="12"/>
  <c r="AU38" i="12"/>
  <c r="AU88" i="12"/>
  <c r="AU53" i="12"/>
  <c r="AU102" i="12"/>
  <c r="AU12" i="12"/>
  <c r="AU65" i="12"/>
  <c r="BU54" i="12"/>
  <c r="BU71" i="12"/>
  <c r="BU9" i="12"/>
  <c r="BU89" i="12"/>
  <c r="BU49" i="12"/>
  <c r="BU92" i="12"/>
  <c r="BU103" i="12"/>
  <c r="BU73" i="12"/>
  <c r="BU65" i="12"/>
  <c r="BU79" i="12"/>
  <c r="BU82" i="12"/>
  <c r="AH7" i="12"/>
  <c r="AH94" i="12"/>
  <c r="Q77" i="12"/>
  <c r="Q44" i="12"/>
  <c r="Q60" i="12"/>
  <c r="V70" i="12"/>
  <c r="V44" i="12"/>
  <c r="V62" i="12"/>
  <c r="V17" i="12"/>
  <c r="V42" i="12"/>
  <c r="V91" i="12"/>
  <c r="V68" i="12"/>
  <c r="AB61" i="12"/>
  <c r="AB43" i="12"/>
  <c r="AB77" i="12"/>
  <c r="AS37" i="12"/>
  <c r="AU33" i="12"/>
  <c r="BV68" i="12"/>
  <c r="BV92" i="12"/>
  <c r="BV41" i="12"/>
  <c r="BV13" i="12"/>
  <c r="BV90" i="12"/>
  <c r="BV12" i="12"/>
  <c r="BV70" i="12"/>
  <c r="BV83" i="12"/>
  <c r="BV60" i="12"/>
  <c r="BV43" i="12"/>
  <c r="BV40" i="12"/>
  <c r="BV15" i="12"/>
  <c r="BV91" i="12"/>
  <c r="BV54" i="12"/>
  <c r="BV47" i="12"/>
  <c r="BV19" i="12"/>
  <c r="BV85" i="12"/>
  <c r="BV16" i="12"/>
  <c r="BV7" i="12"/>
  <c r="BV72" i="12"/>
  <c r="BV64" i="12"/>
  <c r="BV11" i="12"/>
  <c r="BV31" i="12"/>
  <c r="BV94" i="12"/>
  <c r="BV49" i="12"/>
  <c r="BV27" i="12"/>
  <c r="BV103" i="12"/>
  <c r="BV79" i="12"/>
  <c r="BV51" i="12"/>
  <c r="BV44" i="12"/>
  <c r="BV58" i="12"/>
  <c r="BV89" i="12"/>
  <c r="BV53" i="12"/>
  <c r="BV24" i="12"/>
  <c r="BV18" i="12"/>
  <c r="BV102" i="12"/>
  <c r="BV8" i="12"/>
  <c r="BV95" i="12"/>
  <c r="BV45" i="12"/>
  <c r="BV17" i="12"/>
  <c r="BV100" i="12"/>
  <c r="BV55" i="12"/>
  <c r="BV14" i="12"/>
  <c r="BV36" i="12"/>
  <c r="BV33" i="12"/>
  <c r="BV10" i="12"/>
  <c r="BV30" i="12"/>
  <c r="BV73" i="12"/>
  <c r="BV98" i="12"/>
  <c r="BV93" i="12"/>
  <c r="BV32" i="12"/>
  <c r="BV52" i="12"/>
  <c r="BV37" i="12"/>
  <c r="BV81" i="12"/>
  <c r="BV20" i="12"/>
  <c r="BV29" i="12"/>
  <c r="BV62" i="12"/>
  <c r="BV42" i="12"/>
  <c r="BV5" i="12"/>
  <c r="BV59" i="12"/>
  <c r="BV21" i="12"/>
  <c r="BV74" i="12"/>
  <c r="BV63" i="12"/>
  <c r="BV99" i="12"/>
  <c r="BV48" i="12"/>
  <c r="BV6" i="12"/>
  <c r="BV97" i="12"/>
  <c r="BV35" i="12"/>
  <c r="BV84" i="12"/>
  <c r="BV46" i="12"/>
  <c r="BV80" i="12"/>
  <c r="BV101" i="12"/>
  <c r="BV4" i="12"/>
  <c r="BU50" i="12"/>
  <c r="BU22" i="12"/>
  <c r="T93" i="12"/>
  <c r="BU75" i="12"/>
  <c r="BU7" i="12"/>
  <c r="BU90" i="12"/>
  <c r="BU35" i="12"/>
  <c r="BU59" i="12"/>
  <c r="BU36" i="12"/>
  <c r="BU81" i="12"/>
  <c r="BU94" i="12"/>
  <c r="T19" i="12"/>
  <c r="T8" i="12"/>
  <c r="T34" i="12"/>
  <c r="T35" i="12"/>
  <c r="T74" i="12"/>
  <c r="T13" i="12"/>
  <c r="BU63" i="12"/>
  <c r="BU24" i="12"/>
  <c r="T57" i="12"/>
  <c r="BR27" i="12"/>
  <c r="AH84" i="12"/>
  <c r="AH35" i="12"/>
  <c r="Q65" i="12"/>
  <c r="Q11" i="12"/>
  <c r="Q53" i="12"/>
  <c r="Q17" i="12"/>
  <c r="Q51" i="12"/>
  <c r="Q56" i="12"/>
  <c r="Q10" i="12"/>
  <c r="Q63" i="12"/>
  <c r="V55" i="12"/>
  <c r="V75" i="12"/>
  <c r="V95" i="12"/>
  <c r="V83" i="12"/>
  <c r="V100" i="12"/>
  <c r="V103" i="12"/>
  <c r="V33" i="12"/>
  <c r="V21" i="12"/>
  <c r="V32" i="12"/>
  <c r="V94" i="12"/>
  <c r="V24" i="12"/>
  <c r="V36" i="12"/>
  <c r="V27" i="12"/>
  <c r="AB55" i="12"/>
  <c r="AB28" i="12"/>
  <c r="AB19" i="12"/>
  <c r="AB37" i="12"/>
  <c r="AB87" i="12"/>
  <c r="AB98" i="12"/>
  <c r="AI96" i="12"/>
  <c r="BV65" i="12"/>
  <c r="BV50" i="12"/>
  <c r="BV23" i="12"/>
  <c r="BV61" i="12"/>
  <c r="BV34" i="12"/>
  <c r="BV56" i="12"/>
  <c r="BV69" i="12"/>
  <c r="AU44" i="12"/>
  <c r="AU81" i="12"/>
  <c r="AO33" i="12"/>
  <c r="AH68" i="12"/>
  <c r="AH25" i="12"/>
  <c r="AH8" i="12"/>
  <c r="AH53" i="12"/>
  <c r="AH60" i="12"/>
  <c r="AH29" i="12"/>
  <c r="AH65" i="12"/>
  <c r="AH96" i="12"/>
  <c r="AH83" i="12"/>
  <c r="AH49" i="12"/>
  <c r="AH40" i="12"/>
  <c r="BG27" i="12"/>
  <c r="BG35" i="12"/>
  <c r="BG45" i="12"/>
  <c r="BG79" i="12"/>
  <c r="BG21" i="12"/>
  <c r="AS98" i="12"/>
  <c r="AS35" i="12"/>
  <c r="AS50" i="12"/>
  <c r="AS65" i="12"/>
  <c r="AS92" i="12"/>
  <c r="AS83" i="12"/>
  <c r="AS63" i="12"/>
  <c r="AS93" i="12"/>
  <c r="AS101" i="12"/>
  <c r="AS54" i="12"/>
  <c r="BC25" i="12"/>
  <c r="BC42" i="12"/>
  <c r="BY86" i="12"/>
  <c r="BY80" i="12"/>
  <c r="BU95" i="12"/>
  <c r="BU31" i="12"/>
  <c r="BU101" i="12"/>
  <c r="BU62" i="12"/>
  <c r="BU88" i="12"/>
  <c r="BU47" i="12"/>
  <c r="BU5" i="12"/>
  <c r="BU30" i="12"/>
  <c r="BU41" i="12"/>
  <c r="BU18" i="12"/>
  <c r="BU96" i="12"/>
  <c r="BU32" i="12"/>
  <c r="AH47" i="12"/>
  <c r="Q33" i="12"/>
  <c r="Q72" i="12"/>
  <c r="Q46" i="12"/>
  <c r="Q18" i="12"/>
  <c r="V77" i="12"/>
  <c r="V5" i="12"/>
  <c r="V54" i="12"/>
  <c r="V78" i="12"/>
  <c r="V72" i="12"/>
  <c r="V87" i="12"/>
  <c r="AB95" i="12"/>
  <c r="AB8" i="12"/>
  <c r="AB96" i="12"/>
  <c r="AB94" i="12"/>
  <c r="AI85" i="12"/>
  <c r="BG22" i="12"/>
  <c r="AN69" i="12"/>
  <c r="AN102" i="12"/>
  <c r="AN45" i="12"/>
  <c r="BU60" i="12"/>
  <c r="AO51" i="12"/>
  <c r="AO27" i="12"/>
  <c r="AO44" i="12"/>
  <c r="AO78" i="12"/>
  <c r="AO82" i="12"/>
  <c r="AO67" i="12"/>
  <c r="AO30" i="12"/>
  <c r="AO31" i="12"/>
  <c r="AO34" i="12"/>
  <c r="AO15" i="12"/>
  <c r="AO32" i="12"/>
  <c r="AO18" i="12"/>
  <c r="AO76" i="12"/>
  <c r="AO84" i="12"/>
  <c r="AO39" i="12"/>
  <c r="AO4" i="12"/>
  <c r="AO79" i="12"/>
  <c r="AO70" i="12"/>
  <c r="AO7" i="12"/>
  <c r="AO75" i="12"/>
  <c r="AO8" i="12"/>
  <c r="T91" i="12"/>
  <c r="BU77" i="12"/>
  <c r="BU20" i="12"/>
  <c r="BU21" i="12"/>
  <c r="BU99" i="12"/>
  <c r="BU16" i="12"/>
  <c r="BU34" i="12"/>
  <c r="BU15" i="12"/>
  <c r="BU13" i="12"/>
  <c r="BU25" i="12"/>
  <c r="BU84" i="12"/>
  <c r="BU57" i="12"/>
  <c r="T59" i="12"/>
  <c r="T56" i="12"/>
  <c r="T40" i="12"/>
  <c r="BU72" i="12"/>
  <c r="T103" i="12"/>
  <c r="BP87" i="12"/>
  <c r="BP42" i="12"/>
  <c r="BU33" i="12"/>
  <c r="T70" i="12"/>
  <c r="BU66" i="12"/>
  <c r="BU42" i="12"/>
  <c r="BU56" i="12"/>
  <c r="BU4" i="12"/>
  <c r="BU39" i="12"/>
  <c r="BU17" i="12"/>
  <c r="BU68" i="12"/>
  <c r="BU97" i="12"/>
  <c r="BU55" i="12"/>
  <c r="BU37" i="12"/>
  <c r="BU51" i="12"/>
  <c r="BU91" i="12"/>
  <c r="BU85" i="12"/>
  <c r="BU23" i="12"/>
  <c r="BU76" i="12"/>
  <c r="BU29" i="12"/>
  <c r="BU53" i="12"/>
  <c r="BU100" i="12"/>
  <c r="BU45" i="12"/>
  <c r="T100" i="12"/>
  <c r="T98" i="12"/>
  <c r="T42" i="12"/>
  <c r="T32" i="12"/>
  <c r="T102" i="12"/>
  <c r="T69" i="12"/>
  <c r="T83" i="12"/>
  <c r="T47" i="12"/>
  <c r="T29" i="12"/>
  <c r="BU12" i="12"/>
  <c r="BU69" i="12"/>
  <c r="T79" i="12"/>
  <c r="AH57" i="12"/>
  <c r="AH14" i="12"/>
  <c r="AH50" i="12"/>
  <c r="Q6" i="12"/>
  <c r="Q34" i="12"/>
  <c r="Q29" i="12"/>
  <c r="Q24" i="12"/>
  <c r="Q4" i="12"/>
  <c r="Q57" i="12"/>
  <c r="Q52" i="12"/>
  <c r="Q69" i="12"/>
  <c r="V25" i="12"/>
  <c r="V46" i="12"/>
  <c r="V53" i="12"/>
  <c r="V11" i="12"/>
  <c r="V71" i="12"/>
  <c r="V79" i="12"/>
  <c r="V18" i="12"/>
  <c r="V80" i="12"/>
  <c r="V93" i="12"/>
  <c r="V19" i="12"/>
  <c r="V84" i="12"/>
  <c r="V97" i="12"/>
  <c r="AB86" i="12"/>
  <c r="AB46" i="12"/>
  <c r="AB62" i="12"/>
  <c r="AB24" i="12"/>
  <c r="AB103" i="12"/>
  <c r="AB33" i="12"/>
  <c r="AI64" i="12"/>
  <c r="AI77" i="12"/>
  <c r="AS12" i="12"/>
  <c r="BV77" i="12"/>
  <c r="BV96" i="12"/>
  <c r="BV71" i="12"/>
  <c r="BV78" i="12"/>
  <c r="BV9" i="12"/>
  <c r="BV22" i="12"/>
  <c r="BV67" i="12"/>
  <c r="AU43" i="12"/>
  <c r="AU69" i="12"/>
  <c r="AO21" i="12"/>
  <c r="CI82" i="12"/>
  <c r="CI6" i="12"/>
  <c r="CI87" i="12"/>
  <c r="CI95" i="12"/>
  <c r="CI65" i="12"/>
  <c r="AL54" i="12"/>
  <c r="AL18" i="12"/>
  <c r="BD5" i="12"/>
  <c r="BD29" i="12"/>
  <c r="AU50" i="12"/>
  <c r="AU94" i="12"/>
  <c r="AU14" i="12"/>
  <c r="AU59" i="12"/>
  <c r="AU103" i="12"/>
  <c r="AU91" i="12"/>
  <c r="AU52" i="12"/>
  <c r="AU30" i="12"/>
  <c r="AU49" i="12"/>
  <c r="AU35" i="12"/>
  <c r="AU45" i="12"/>
  <c r="AU99" i="12"/>
  <c r="AU10" i="12"/>
  <c r="AV75" i="12"/>
  <c r="S68" i="12"/>
  <c r="S53" i="12"/>
  <c r="S96" i="12"/>
  <c r="S98" i="12"/>
  <c r="S58" i="12"/>
  <c r="S16" i="12"/>
  <c r="S24" i="12"/>
  <c r="S8" i="12"/>
  <c r="S84" i="12"/>
  <c r="S55" i="12"/>
  <c r="S103" i="12"/>
  <c r="S11" i="12"/>
  <c r="S46" i="12"/>
  <c r="S21" i="12"/>
  <c r="S23" i="12"/>
  <c r="S74" i="12"/>
  <c r="S73" i="12"/>
  <c r="S60" i="12"/>
  <c r="S95" i="12"/>
  <c r="S88" i="12"/>
  <c r="S80" i="12"/>
  <c r="S15" i="12"/>
  <c r="S10" i="12"/>
  <c r="S70" i="12"/>
  <c r="S32" i="12"/>
  <c r="S76" i="12"/>
  <c r="S67" i="12"/>
  <c r="S4" i="12"/>
  <c r="S72" i="12"/>
  <c r="S47" i="12"/>
  <c r="S94" i="12"/>
  <c r="S12" i="12"/>
  <c r="S6" i="12"/>
  <c r="S51" i="12"/>
  <c r="S50" i="12"/>
  <c r="S57" i="12"/>
  <c r="S31" i="12"/>
  <c r="S87" i="12"/>
  <c r="S22" i="12"/>
  <c r="S63" i="12"/>
  <c r="S71" i="12"/>
  <c r="S38" i="12"/>
  <c r="S64" i="12"/>
  <c r="S83" i="12"/>
  <c r="S35" i="12"/>
  <c r="S92" i="12"/>
  <c r="S19" i="12"/>
  <c r="S86" i="12"/>
  <c r="S28" i="12"/>
  <c r="S90" i="12"/>
  <c r="S54" i="12"/>
  <c r="S33" i="12"/>
  <c r="S45" i="12"/>
  <c r="S39" i="12"/>
  <c r="S89" i="12"/>
  <c r="S43" i="12"/>
  <c r="S78" i="12"/>
  <c r="S52" i="12"/>
  <c r="S48" i="12"/>
  <c r="S37" i="12"/>
  <c r="S14" i="12"/>
  <c r="S29" i="12"/>
  <c r="S65" i="12"/>
  <c r="S69" i="12"/>
  <c r="S101" i="12"/>
  <c r="S75" i="12"/>
  <c r="S49" i="12"/>
  <c r="S85" i="12"/>
  <c r="S66" i="12"/>
  <c r="S81" i="12"/>
  <c r="S17" i="12"/>
  <c r="S93" i="12"/>
  <c r="S36" i="12"/>
  <c r="S44" i="12"/>
  <c r="AA64" i="12"/>
  <c r="AA77" i="12"/>
  <c r="AA54" i="12"/>
  <c r="AA89" i="12"/>
  <c r="AA80" i="12"/>
  <c r="AA65" i="12"/>
  <c r="AA91" i="12"/>
  <c r="AA72" i="12"/>
  <c r="AA63" i="12"/>
  <c r="AA85" i="12"/>
  <c r="AA70" i="12"/>
  <c r="AA8" i="12"/>
  <c r="AA51" i="12"/>
  <c r="AA94" i="12"/>
  <c r="AA52" i="12"/>
  <c r="AX102" i="12"/>
  <c r="AX93" i="12"/>
  <c r="AX59" i="12"/>
  <c r="AX55" i="12"/>
  <c r="AX17" i="12"/>
  <c r="AX51" i="12"/>
  <c r="AX38" i="12"/>
  <c r="AX21" i="12"/>
  <c r="AX98" i="12"/>
  <c r="AX90" i="12"/>
  <c r="AX103" i="12"/>
  <c r="AX99" i="12"/>
  <c r="AX96" i="12"/>
  <c r="AX57" i="12"/>
  <c r="AX58" i="12"/>
  <c r="AX86" i="12"/>
  <c r="AX24" i="12"/>
  <c r="AX54" i="12"/>
  <c r="AX60" i="12"/>
  <c r="AX95" i="12"/>
  <c r="AX7" i="12"/>
  <c r="AX48" i="12"/>
  <c r="AX71" i="12"/>
  <c r="AX23" i="12"/>
  <c r="AX18" i="12"/>
  <c r="AX80" i="12"/>
  <c r="AX94" i="12"/>
  <c r="AX61" i="12"/>
  <c r="AX69" i="12"/>
  <c r="AX20" i="12"/>
  <c r="AX78" i="12"/>
  <c r="AX67" i="12"/>
  <c r="AX52" i="12"/>
  <c r="AX42" i="12"/>
  <c r="AX84" i="12"/>
  <c r="AX8" i="12"/>
  <c r="AX10" i="12"/>
  <c r="AX97" i="12"/>
  <c r="AX33" i="12"/>
  <c r="AX41" i="12"/>
  <c r="AX4" i="12"/>
  <c r="AX29" i="12"/>
  <c r="AX28" i="12"/>
  <c r="AX11" i="12"/>
  <c r="AX79" i="12"/>
  <c r="AX87" i="12"/>
  <c r="AX36" i="12"/>
  <c r="AX27" i="12"/>
  <c r="AX25" i="12"/>
  <c r="AX85" i="12"/>
  <c r="AX45" i="12"/>
  <c r="AX74" i="12"/>
  <c r="AX31" i="12"/>
  <c r="AX46" i="12"/>
  <c r="AX47" i="12"/>
  <c r="AX92" i="12"/>
  <c r="AX82" i="12"/>
  <c r="AX15" i="12"/>
  <c r="AX64" i="12"/>
  <c r="AX56" i="12"/>
  <c r="AX68" i="12"/>
  <c r="AX101" i="12"/>
  <c r="AX76" i="12"/>
  <c r="AX13" i="12"/>
  <c r="AX100" i="12"/>
  <c r="AX75" i="12"/>
  <c r="AX14" i="12"/>
  <c r="AX53" i="12"/>
  <c r="AX6" i="12"/>
  <c r="AX44" i="12"/>
  <c r="AX91" i="12"/>
  <c r="AX32" i="12"/>
  <c r="AX34" i="12"/>
  <c r="AX16" i="12"/>
  <c r="AX30" i="12"/>
  <c r="AX5" i="12"/>
  <c r="AX62" i="12"/>
  <c r="AX83" i="12"/>
  <c r="AX70" i="12"/>
  <c r="AX88" i="12"/>
  <c r="AX39" i="12"/>
  <c r="AX63" i="12"/>
  <c r="AX73" i="12"/>
  <c r="AX40" i="12"/>
  <c r="CG68" i="12"/>
  <c r="CG35" i="12"/>
  <c r="CG53" i="12"/>
  <c r="CG63" i="12"/>
  <c r="CG103" i="12"/>
  <c r="CG76" i="12"/>
  <c r="CG10" i="12"/>
  <c r="CG24" i="12"/>
  <c r="CG82" i="12"/>
  <c r="CG45" i="12"/>
  <c r="CG96" i="12"/>
  <c r="CG41" i="12"/>
  <c r="CG8" i="12"/>
  <c r="CG7" i="12"/>
  <c r="CG90" i="12"/>
  <c r="CG92" i="12"/>
  <c r="CG36" i="12"/>
  <c r="CG9" i="12"/>
  <c r="CG74" i="12"/>
  <c r="CG71" i="12"/>
  <c r="CG17" i="12"/>
  <c r="CG33" i="12"/>
  <c r="CG48" i="12"/>
  <c r="CG12" i="12"/>
  <c r="CG65" i="12"/>
  <c r="G69" i="12"/>
  <c r="G73" i="12"/>
  <c r="G52" i="12"/>
  <c r="G51" i="12"/>
  <c r="G34" i="12"/>
  <c r="G47" i="12"/>
  <c r="G94" i="12"/>
  <c r="G17" i="12"/>
  <c r="R36" i="12"/>
  <c r="R80" i="12"/>
  <c r="R75" i="12"/>
  <c r="R24" i="12"/>
  <c r="R60" i="12"/>
  <c r="R97" i="12"/>
  <c r="R54" i="12"/>
  <c r="R41" i="12"/>
  <c r="R17" i="12"/>
  <c r="R92" i="12"/>
  <c r="R16" i="12"/>
  <c r="R51" i="12"/>
  <c r="R37" i="12"/>
  <c r="R13" i="12"/>
  <c r="R30" i="12"/>
  <c r="R59" i="12"/>
  <c r="R70" i="12"/>
  <c r="R83" i="12"/>
  <c r="K102" i="12"/>
  <c r="K71" i="12"/>
  <c r="K18" i="12"/>
  <c r="K55" i="12"/>
  <c r="K96" i="12"/>
  <c r="K48" i="12"/>
  <c r="K30" i="12"/>
  <c r="K54" i="12"/>
  <c r="K36" i="12"/>
  <c r="K11" i="12"/>
  <c r="K98" i="12"/>
  <c r="K27" i="12"/>
  <c r="K38" i="12"/>
  <c r="K28" i="12"/>
  <c r="K47" i="12"/>
  <c r="K21" i="12"/>
  <c r="K89" i="12"/>
  <c r="K22" i="12"/>
  <c r="K8" i="12"/>
  <c r="K83" i="12"/>
  <c r="K49" i="12"/>
  <c r="K91" i="12"/>
  <c r="K78" i="12"/>
  <c r="K37" i="12"/>
  <c r="K57" i="12"/>
  <c r="K44" i="12"/>
  <c r="K17" i="12"/>
  <c r="K41" i="12"/>
  <c r="K9" i="12"/>
  <c r="K46" i="12"/>
  <c r="K32" i="12"/>
  <c r="K5" i="12"/>
  <c r="K35" i="12"/>
  <c r="K93" i="12"/>
  <c r="K33" i="12"/>
  <c r="K16" i="12"/>
  <c r="K86" i="12"/>
  <c r="K72" i="12"/>
  <c r="K4" i="12"/>
  <c r="K70" i="12"/>
  <c r="K101" i="12"/>
  <c r="K59" i="12"/>
  <c r="K80" i="12"/>
  <c r="K60" i="12"/>
  <c r="K82" i="12"/>
  <c r="CG47" i="12"/>
  <c r="CG50" i="12"/>
  <c r="CG88" i="12"/>
  <c r="CG98" i="12"/>
  <c r="CG44" i="12"/>
  <c r="CG15" i="12"/>
  <c r="CG62" i="12"/>
  <c r="CG4" i="12"/>
  <c r="K24" i="12"/>
  <c r="K66" i="12"/>
  <c r="K12" i="12"/>
  <c r="K65" i="12"/>
  <c r="K42" i="12"/>
  <c r="R48" i="12"/>
  <c r="R55" i="12"/>
  <c r="S5" i="12"/>
  <c r="S34" i="12"/>
  <c r="S41" i="12"/>
  <c r="S59" i="12"/>
  <c r="S77" i="12"/>
  <c r="S30" i="12"/>
  <c r="AA101" i="12"/>
  <c r="AA69" i="12"/>
  <c r="AX65" i="12"/>
  <c r="AX43" i="12"/>
  <c r="BD83" i="12"/>
  <c r="BD67" i="12"/>
  <c r="BC58" i="12"/>
  <c r="BY97" i="12"/>
  <c r="K68" i="12"/>
  <c r="K52" i="12"/>
  <c r="CG54" i="12"/>
  <c r="CG78" i="12"/>
  <c r="CG89" i="12"/>
  <c r="CG13" i="12"/>
  <c r="CG57" i="12"/>
  <c r="CG23" i="12"/>
  <c r="CG58" i="12"/>
  <c r="CG61" i="12"/>
  <c r="CG43" i="12"/>
  <c r="CG56" i="12"/>
  <c r="CG22" i="12"/>
  <c r="CG52" i="12"/>
  <c r="CG46" i="12"/>
  <c r="CG66" i="12"/>
  <c r="CG72" i="12"/>
  <c r="CG83" i="12"/>
  <c r="CG29" i="12"/>
  <c r="CG77" i="12"/>
  <c r="CG69" i="12"/>
  <c r="K74" i="12"/>
  <c r="K40" i="12"/>
  <c r="K23" i="12"/>
  <c r="K63" i="12"/>
  <c r="K95" i="12"/>
  <c r="K103" i="12"/>
  <c r="K76" i="12"/>
  <c r="K15" i="12"/>
  <c r="K29" i="12"/>
  <c r="K99" i="12"/>
  <c r="R98" i="12"/>
  <c r="R18" i="12"/>
  <c r="R20" i="12"/>
  <c r="R62" i="12"/>
  <c r="S56" i="12"/>
  <c r="S91" i="12"/>
  <c r="S62" i="12"/>
  <c r="S18" i="12"/>
  <c r="S79" i="12"/>
  <c r="S82" i="12"/>
  <c r="S27" i="12"/>
  <c r="AA59" i="12"/>
  <c r="AX19" i="12"/>
  <c r="AX81" i="12"/>
  <c r="AX72" i="12"/>
  <c r="G15" i="12"/>
  <c r="K34" i="12"/>
  <c r="BD68" i="12"/>
  <c r="BD35" i="12"/>
  <c r="BD75" i="12"/>
  <c r="BD37" i="12"/>
  <c r="BD31" i="12"/>
  <c r="BD60" i="12"/>
  <c r="BD34" i="12"/>
  <c r="BD100" i="12"/>
  <c r="BD41" i="12"/>
  <c r="BD9" i="12"/>
  <c r="BD46" i="12"/>
  <c r="BD96" i="12"/>
  <c r="BD98" i="12"/>
  <c r="BD90" i="12"/>
  <c r="BD33" i="12"/>
  <c r="BD57" i="12"/>
  <c r="BD88" i="12"/>
  <c r="BD30" i="12"/>
  <c r="BD50" i="12"/>
  <c r="BD80" i="12"/>
  <c r="BD19" i="12"/>
  <c r="BD38" i="12"/>
  <c r="BD23" i="12"/>
  <c r="BD102" i="12"/>
  <c r="BD70" i="12"/>
  <c r="BD51" i="12"/>
  <c r="BD12" i="12"/>
  <c r="BD39" i="12"/>
  <c r="BD78" i="12"/>
  <c r="BD8" i="12"/>
  <c r="BD15" i="12"/>
  <c r="BD72" i="12"/>
  <c r="BD73" i="12"/>
  <c r="BD103" i="12"/>
  <c r="BD20" i="12"/>
  <c r="BD13" i="12"/>
  <c r="BD82" i="12"/>
  <c r="BD94" i="12"/>
  <c r="BD59" i="12"/>
  <c r="BD76" i="12"/>
  <c r="BD11" i="12"/>
  <c r="BD53" i="12"/>
  <c r="BC32" i="12"/>
  <c r="BC6" i="12"/>
  <c r="BC72" i="12"/>
  <c r="BC38" i="12"/>
  <c r="BC33" i="12"/>
  <c r="BC73" i="12"/>
  <c r="BC56" i="12"/>
  <c r="BC81" i="12"/>
  <c r="BC17" i="12"/>
  <c r="BC68" i="12"/>
  <c r="BC30" i="12"/>
  <c r="BC54" i="12"/>
  <c r="BC28" i="12"/>
  <c r="BC46" i="12"/>
  <c r="BC4" i="12"/>
  <c r="BC20" i="12"/>
  <c r="BC97" i="12"/>
  <c r="BC102" i="12"/>
  <c r="BC89" i="12"/>
  <c r="BC12" i="12"/>
  <c r="BC95" i="12"/>
  <c r="BC45" i="12"/>
  <c r="BC96" i="12"/>
  <c r="BC9" i="12"/>
  <c r="BC16" i="12"/>
  <c r="BC86" i="12"/>
  <c r="BC83" i="12"/>
  <c r="BC11" i="12"/>
  <c r="BC67" i="12"/>
  <c r="BC43" i="12"/>
  <c r="BC66" i="12"/>
  <c r="BC53" i="12"/>
  <c r="BC80" i="12"/>
  <c r="BY81" i="12"/>
  <c r="BY83" i="12"/>
  <c r="BY55" i="12"/>
  <c r="BY85" i="12"/>
  <c r="BY8" i="12"/>
  <c r="BY10" i="12"/>
  <c r="BY24" i="12"/>
  <c r="BY72" i="12"/>
  <c r="BY103" i="12"/>
  <c r="BY102" i="12"/>
  <c r="BY14" i="12"/>
  <c r="BY66" i="12"/>
  <c r="BY42" i="12"/>
  <c r="BY56" i="12"/>
  <c r="BY63" i="12"/>
  <c r="BY74" i="12"/>
  <c r="BY84" i="12"/>
  <c r="BY52" i="12"/>
  <c r="BY25" i="12"/>
  <c r="BY30" i="12"/>
  <c r="BY15" i="12"/>
  <c r="BY31" i="12"/>
  <c r="BY5" i="12"/>
  <c r="BY39" i="12"/>
  <c r="BY53" i="12"/>
  <c r="K92" i="12"/>
  <c r="CG31" i="12"/>
  <c r="CG79" i="12"/>
  <c r="CG40" i="12"/>
  <c r="CG28" i="12"/>
  <c r="CG80" i="12"/>
  <c r="CG94" i="12"/>
  <c r="CG20" i="12"/>
  <c r="CG87" i="12"/>
  <c r="CG51" i="12"/>
  <c r="CG75" i="12"/>
  <c r="K14" i="12"/>
  <c r="K75" i="12"/>
  <c r="K97" i="12"/>
  <c r="K77" i="12"/>
  <c r="K62" i="12"/>
  <c r="K100" i="12"/>
  <c r="R10" i="12"/>
  <c r="R45" i="12"/>
  <c r="R27" i="12"/>
  <c r="AX50" i="12"/>
  <c r="K10" i="12"/>
  <c r="K25" i="12"/>
  <c r="K39" i="12"/>
  <c r="BP85" i="12"/>
  <c r="BP41" i="12"/>
  <c r="BP67" i="12"/>
  <c r="K64" i="12"/>
  <c r="K53" i="12"/>
  <c r="CG14" i="12"/>
  <c r="CG21" i="12"/>
  <c r="CG95" i="12"/>
  <c r="CG59" i="12"/>
  <c r="CG102" i="12"/>
  <c r="CG100" i="12"/>
  <c r="CG86" i="12"/>
  <c r="CG16" i="12"/>
  <c r="CG5" i="12"/>
  <c r="CG34" i="12"/>
  <c r="CG85" i="12"/>
  <c r="CG73" i="12"/>
  <c r="CG38" i="12"/>
  <c r="CG93" i="12"/>
  <c r="CG19" i="12"/>
  <c r="CG6" i="12"/>
  <c r="CG55" i="12"/>
  <c r="CG99" i="12"/>
  <c r="CG27" i="12"/>
  <c r="K13" i="12"/>
  <c r="K6" i="12"/>
  <c r="K50" i="12"/>
  <c r="K88" i="12"/>
  <c r="K58" i="12"/>
  <c r="K43" i="12"/>
  <c r="K51" i="12"/>
  <c r="K85" i="12"/>
  <c r="K7" i="12"/>
  <c r="R94" i="12"/>
  <c r="R103" i="12"/>
  <c r="R28" i="12"/>
  <c r="R40" i="12"/>
  <c r="R93" i="12"/>
  <c r="S99" i="12"/>
  <c r="S102" i="12"/>
  <c r="S100" i="12"/>
  <c r="S42" i="12"/>
  <c r="S97" i="12"/>
  <c r="S20" i="12"/>
  <c r="AA39" i="12"/>
  <c r="AX89" i="12"/>
  <c r="AX49" i="12"/>
  <c r="AX77" i="12"/>
  <c r="BD81" i="12"/>
  <c r="BD47" i="12"/>
  <c r="BC41" i="12"/>
  <c r="BY75" i="12"/>
  <c r="R102" i="12"/>
  <c r="R67" i="12"/>
  <c r="R73" i="12"/>
  <c r="R53" i="12"/>
  <c r="R43" i="12"/>
  <c r="R71" i="12"/>
  <c r="R91" i="12"/>
  <c r="R99" i="12"/>
  <c r="R4" i="12"/>
  <c r="R84" i="12"/>
  <c r="R5" i="12"/>
  <c r="R66" i="12"/>
  <c r="R19" i="12"/>
  <c r="R87" i="12"/>
  <c r="R76" i="12"/>
  <c r="R64" i="12"/>
  <c r="R33" i="12"/>
  <c r="R44" i="12"/>
  <c r="R78" i="12"/>
  <c r="R47" i="12"/>
  <c r="R68" i="12"/>
  <c r="R52" i="12"/>
  <c r="R34" i="12"/>
  <c r="R21" i="12"/>
  <c r="R23" i="12"/>
  <c r="R77" i="12"/>
  <c r="R79" i="12"/>
  <c r="R46" i="12"/>
  <c r="R95" i="12"/>
  <c r="R100" i="12"/>
  <c r="R86" i="12"/>
  <c r="R6" i="12"/>
  <c r="R50" i="12"/>
  <c r="R22" i="12"/>
  <c r="R32" i="12"/>
  <c r="R25" i="12"/>
  <c r="R14" i="12"/>
  <c r="R8" i="12"/>
  <c r="R69" i="12"/>
  <c r="H83" i="12"/>
  <c r="H96" i="12"/>
  <c r="H49" i="12"/>
  <c r="H4" i="12"/>
  <c r="H75" i="12"/>
  <c r="H102" i="12"/>
  <c r="H31" i="12"/>
  <c r="H22" i="12"/>
  <c r="H65" i="12"/>
  <c r="H62" i="12"/>
  <c r="H94" i="12"/>
  <c r="H50" i="12"/>
  <c r="H11" i="12"/>
  <c r="AD67" i="12"/>
  <c r="AD27" i="12"/>
  <c r="AD89" i="12"/>
  <c r="AD76" i="12"/>
  <c r="AD87" i="12"/>
  <c r="AD59" i="12"/>
  <c r="AD29" i="12"/>
  <c r="AD47" i="12"/>
  <c r="AD93" i="12"/>
  <c r="AD83" i="12"/>
  <c r="AD54" i="12"/>
  <c r="AD85" i="12"/>
  <c r="AD79" i="12"/>
  <c r="AD37" i="12"/>
  <c r="AD103" i="12"/>
  <c r="AD61" i="12"/>
  <c r="AD34" i="12"/>
  <c r="AD66" i="12"/>
  <c r="AD71" i="12"/>
  <c r="AD82" i="12"/>
  <c r="AD68" i="12"/>
  <c r="AD84" i="12"/>
  <c r="AD49" i="12"/>
  <c r="AD64" i="12"/>
  <c r="AD16" i="12"/>
  <c r="AD57" i="12"/>
  <c r="AD10" i="12"/>
  <c r="AD52" i="12"/>
  <c r="AD58" i="12"/>
  <c r="AD25" i="12"/>
  <c r="AD40" i="12"/>
  <c r="AD45" i="12"/>
  <c r="AD15" i="12"/>
  <c r="AD100" i="12"/>
  <c r="AD39" i="12"/>
  <c r="AD19" i="12"/>
  <c r="AD99" i="12"/>
  <c r="AD4" i="12"/>
  <c r="AD35" i="12"/>
  <c r="AD69" i="12"/>
  <c r="AD96" i="12"/>
  <c r="AD91" i="12"/>
  <c r="AD7" i="12"/>
  <c r="AD24" i="12"/>
  <c r="AD72" i="12"/>
  <c r="AD53" i="12"/>
  <c r="AD51" i="12"/>
  <c r="AD62" i="12"/>
  <c r="AD65" i="12"/>
  <c r="AD92" i="12"/>
  <c r="AD77" i="12"/>
  <c r="AD75" i="12"/>
  <c r="AD23" i="12"/>
  <c r="AD95" i="12"/>
  <c r="AD30" i="12"/>
  <c r="AD101" i="12"/>
  <c r="AD31" i="12"/>
  <c r="AD42" i="12"/>
  <c r="BW69" i="12"/>
  <c r="BW9" i="12"/>
  <c r="BW63" i="12"/>
  <c r="BW44" i="12"/>
  <c r="BW98" i="12"/>
  <c r="BW14" i="12"/>
  <c r="BW27" i="12"/>
  <c r="BW37" i="12"/>
  <c r="BW31" i="12"/>
  <c r="BW19" i="12"/>
  <c r="BW82" i="12"/>
  <c r="BW15" i="12"/>
  <c r="W49" i="12"/>
  <c r="W94" i="12"/>
  <c r="CE27" i="12"/>
  <c r="CE101" i="12"/>
  <c r="CE76" i="12"/>
  <c r="CE38" i="12"/>
  <c r="CE50" i="12"/>
  <c r="CE9" i="12"/>
  <c r="CE15" i="12"/>
  <c r="CE96" i="12"/>
  <c r="CE64" i="12"/>
  <c r="CE35" i="12"/>
  <c r="CE47" i="12"/>
  <c r="CE6" i="12"/>
  <c r="CE11" i="12"/>
  <c r="CE102" i="12"/>
  <c r="CE79" i="12"/>
  <c r="CE41" i="12"/>
  <c r="CE53" i="12"/>
  <c r="CE22" i="12"/>
  <c r="CE18" i="12"/>
  <c r="CE82" i="12"/>
  <c r="CE19" i="12"/>
  <c r="CE37" i="12"/>
  <c r="CE28" i="12"/>
  <c r="CE33" i="12"/>
  <c r="CE21" i="12"/>
  <c r="CE67" i="12"/>
  <c r="CE95" i="12"/>
  <c r="CE52" i="12"/>
  <c r="CE16" i="12"/>
  <c r="CE31" i="12"/>
  <c r="CE87" i="12"/>
  <c r="CE14" i="12"/>
  <c r="CE85" i="12"/>
  <c r="CE48" i="12"/>
  <c r="CE12" i="12"/>
  <c r="CE24" i="12"/>
  <c r="CE78" i="12"/>
  <c r="CE10" i="12"/>
  <c r="CE98" i="12"/>
  <c r="CE56" i="12"/>
  <c r="CE20" i="12"/>
  <c r="CE34" i="12"/>
  <c r="CE90" i="12"/>
  <c r="CE23" i="12"/>
  <c r="CE51" i="12"/>
  <c r="CE92" i="12"/>
  <c r="CE100" i="12"/>
  <c r="CE84" i="12"/>
  <c r="CE44" i="12"/>
  <c r="CE81" i="12"/>
  <c r="CE73" i="12"/>
  <c r="CE91" i="12"/>
  <c r="CE58" i="12"/>
  <c r="CE66" i="12"/>
  <c r="CE88" i="12"/>
  <c r="CE70" i="12"/>
  <c r="CE77" i="12"/>
  <c r="CE4" i="12"/>
  <c r="CE94" i="12"/>
  <c r="CE63" i="12"/>
  <c r="CE46" i="12"/>
  <c r="CE5" i="12"/>
  <c r="CE93" i="12"/>
  <c r="CE75" i="12"/>
  <c r="CE39" i="12"/>
  <c r="CE89" i="12"/>
  <c r="CE71" i="12"/>
  <c r="CE42" i="12"/>
  <c r="CE97" i="12"/>
  <c r="CE80" i="12"/>
  <c r="CE61" i="12"/>
  <c r="CE30" i="12"/>
  <c r="CE103" i="12"/>
  <c r="CE8" i="12"/>
  <c r="BK68" i="12"/>
  <c r="BK61" i="12"/>
  <c r="BK100" i="12"/>
  <c r="BK43" i="12"/>
  <c r="BK76" i="12"/>
  <c r="BK96" i="12"/>
  <c r="BK87" i="12"/>
  <c r="BK33" i="12"/>
  <c r="BK85" i="12"/>
  <c r="BK9" i="12"/>
  <c r="BK8" i="12"/>
  <c r="BK83" i="12"/>
  <c r="BK92" i="12"/>
  <c r="BK82" i="12"/>
  <c r="BK66" i="12"/>
  <c r="BK46" i="12"/>
  <c r="BK4" i="12"/>
  <c r="BK94" i="12"/>
  <c r="BK49" i="12"/>
  <c r="BK60" i="12"/>
  <c r="BK23" i="12"/>
  <c r="BK48" i="12"/>
  <c r="BK19" i="12"/>
  <c r="BK40" i="12"/>
  <c r="BK36" i="12"/>
  <c r="BK67" i="12"/>
  <c r="BK80" i="12"/>
  <c r="BK86" i="12"/>
  <c r="BK39" i="12"/>
  <c r="BK88" i="12"/>
  <c r="BK79" i="12"/>
  <c r="BK38" i="12"/>
  <c r="BK95" i="12"/>
  <c r="BK91" i="12"/>
  <c r="BK42" i="12"/>
  <c r="BK71" i="12"/>
  <c r="BK14" i="12"/>
  <c r="BK55" i="12"/>
  <c r="BK54" i="12"/>
  <c r="BK63" i="12"/>
  <c r="BK12" i="12"/>
  <c r="BK102" i="12"/>
  <c r="BK51" i="12"/>
  <c r="BK41" i="12"/>
  <c r="BK34" i="12"/>
  <c r="BK101" i="12"/>
  <c r="BK56" i="12"/>
  <c r="BK44" i="12"/>
  <c r="BK32" i="12"/>
  <c r="BK7" i="12"/>
  <c r="CF42" i="12"/>
  <c r="CF67" i="12"/>
  <c r="CF70" i="12"/>
  <c r="CF31" i="12"/>
  <c r="CF86" i="12"/>
  <c r="CF74" i="12"/>
  <c r="CF8" i="12"/>
  <c r="CF18" i="12"/>
  <c r="CF82" i="12"/>
  <c r="CF77" i="12"/>
  <c r="CF22" i="12"/>
  <c r="CF40" i="12"/>
  <c r="CF11" i="12"/>
  <c r="CF57" i="12"/>
  <c r="CF64" i="12"/>
  <c r="CF58" i="12"/>
  <c r="CF12" i="12"/>
  <c r="CF78" i="12"/>
  <c r="CF55" i="12"/>
  <c r="CF9" i="12"/>
  <c r="CF102" i="12"/>
  <c r="CF45" i="12"/>
  <c r="CF23" i="12"/>
  <c r="CF35" i="12"/>
  <c r="CF49" i="12"/>
  <c r="CF59" i="12"/>
  <c r="CF81" i="12"/>
  <c r="CF54" i="12"/>
  <c r="CF46" i="12"/>
  <c r="CF63" i="12"/>
  <c r="CF80" i="12"/>
  <c r="CF44" i="12"/>
  <c r="CF7" i="12"/>
  <c r="CF98" i="12"/>
  <c r="CF4" i="12"/>
  <c r="CF19" i="12"/>
  <c r="CF51" i="12"/>
  <c r="CF84" i="12"/>
  <c r="CF50" i="12"/>
  <c r="CF93" i="12"/>
  <c r="CF94" i="12"/>
  <c r="CF38" i="12"/>
  <c r="CF83" i="12"/>
  <c r="CF13" i="12"/>
  <c r="CF72" i="12"/>
  <c r="CF99" i="12"/>
  <c r="CF53" i="12"/>
  <c r="CF76" i="12"/>
  <c r="CF52" i="12"/>
  <c r="CF65" i="12"/>
  <c r="CF20" i="12"/>
  <c r="CF101" i="12"/>
  <c r="CF56" i="12"/>
  <c r="CF17" i="12"/>
  <c r="CF75" i="12"/>
  <c r="CF39" i="12"/>
  <c r="CF92" i="12"/>
  <c r="CF29" i="12"/>
  <c r="CF24" i="12"/>
  <c r="CF60" i="12"/>
  <c r="CF28" i="12"/>
  <c r="CF68" i="12"/>
  <c r="CF41" i="12"/>
  <c r="CF14" i="12"/>
  <c r="CF61" i="12"/>
  <c r="CF25" i="12"/>
  <c r="CF47" i="12"/>
  <c r="CF100" i="12"/>
  <c r="CF87" i="12"/>
  <c r="CF73" i="12"/>
  <c r="CF30" i="12"/>
  <c r="CF96" i="12"/>
  <c r="CF103" i="12"/>
  <c r="AH90" i="12"/>
  <c r="AH62" i="12"/>
  <c r="AH23" i="12"/>
  <c r="AH56" i="12"/>
  <c r="AH15" i="12"/>
  <c r="AH101" i="12"/>
  <c r="AH99" i="12"/>
  <c r="AH102" i="12"/>
  <c r="AH16" i="12"/>
  <c r="AH70" i="12"/>
  <c r="AH93" i="12"/>
  <c r="AH33" i="12"/>
  <c r="AH27" i="12"/>
  <c r="AH72" i="12"/>
  <c r="AH43" i="12"/>
  <c r="AH13" i="12"/>
  <c r="AH32" i="12"/>
  <c r="AH74" i="12"/>
  <c r="AH75" i="12"/>
  <c r="AH42" i="12"/>
  <c r="AH97" i="12"/>
  <c r="AH59" i="12"/>
  <c r="AH39" i="12"/>
  <c r="AH76" i="12"/>
  <c r="AH38" i="12"/>
  <c r="CA91" i="12"/>
  <c r="CA17" i="12"/>
  <c r="CA28" i="12"/>
  <c r="CA88" i="12"/>
  <c r="CA6" i="12"/>
  <c r="CA9" i="12"/>
  <c r="CA67" i="12"/>
  <c r="CA37" i="12"/>
  <c r="CA35" i="12"/>
  <c r="CA29" i="12"/>
  <c r="CA20" i="12"/>
  <c r="CA98" i="12"/>
  <c r="CA47" i="12"/>
  <c r="CA102" i="12"/>
  <c r="CA92" i="12"/>
  <c r="CA64" i="12"/>
  <c r="CA55" i="12"/>
  <c r="CA21" i="12"/>
  <c r="CA53" i="12"/>
  <c r="CA43" i="12"/>
  <c r="CA42" i="12"/>
  <c r="CA50" i="12"/>
  <c r="CA84" i="12"/>
  <c r="CA99" i="12"/>
  <c r="CA11" i="12"/>
  <c r="CA72" i="12"/>
  <c r="CA73" i="12"/>
  <c r="CA18" i="12"/>
  <c r="CA69" i="12"/>
  <c r="CA97" i="12"/>
  <c r="CA75" i="12"/>
  <c r="CA30" i="12"/>
  <c r="AD14" i="12"/>
  <c r="AD46" i="12"/>
  <c r="AD41" i="12"/>
  <c r="AD17" i="12"/>
  <c r="AD60" i="12"/>
  <c r="CE74" i="12"/>
  <c r="CE29" i="12"/>
  <c r="CE40" i="12"/>
  <c r="CE83" i="12"/>
  <c r="CE55" i="12"/>
  <c r="CE36" i="12"/>
  <c r="H57" i="12"/>
  <c r="BW25" i="12"/>
  <c r="AI46" i="12"/>
  <c r="AI67" i="12"/>
  <c r="AI72" i="12"/>
  <c r="AI39" i="12"/>
  <c r="AI95" i="12"/>
  <c r="AI81" i="12"/>
  <c r="AI91" i="12"/>
  <c r="AI99" i="12"/>
  <c r="AI89" i="12"/>
  <c r="AI4" i="12"/>
  <c r="AI57" i="12"/>
  <c r="AI76" i="12"/>
  <c r="AI19" i="12"/>
  <c r="AI65" i="12"/>
  <c r="AI61" i="12"/>
  <c r="AI82" i="12"/>
  <c r="AI69" i="12"/>
  <c r="AI58" i="12"/>
  <c r="AI40" i="12"/>
  <c r="AI78" i="12"/>
  <c r="AI53" i="12"/>
  <c r="AI101" i="12"/>
  <c r="AI80" i="12"/>
  <c r="AI90" i="12"/>
  <c r="AI71" i="12"/>
  <c r="AI15" i="12"/>
  <c r="AI44" i="12"/>
  <c r="AH67" i="12"/>
  <c r="Q67" i="12"/>
  <c r="Q100" i="12"/>
  <c r="Q47" i="12"/>
  <c r="Q19" i="12"/>
  <c r="Q40" i="12"/>
  <c r="Q58" i="12"/>
  <c r="Q13" i="12"/>
  <c r="Q98" i="12"/>
  <c r="Q43" i="12"/>
  <c r="Q15" i="12"/>
  <c r="Q37" i="12"/>
  <c r="Q89" i="12"/>
  <c r="Q8" i="12"/>
  <c r="Q84" i="12"/>
  <c r="Q35" i="12"/>
  <c r="Q7" i="12"/>
  <c r="Q64" i="12"/>
  <c r="Q32" i="12"/>
  <c r="Q93" i="12"/>
  <c r="Q68" i="12"/>
  <c r="Q80" i="12"/>
  <c r="Q31" i="12"/>
  <c r="Q103" i="12"/>
  <c r="Q20" i="12"/>
  <c r="Q48" i="12"/>
  <c r="Q5" i="12"/>
  <c r="Q76" i="12"/>
  <c r="Q94" i="12"/>
  <c r="Q102" i="12"/>
  <c r="Q97" i="12"/>
  <c r="Q30" i="12"/>
  <c r="Q90" i="12"/>
  <c r="Q96" i="12"/>
  <c r="Q71" i="12"/>
  <c r="Q87" i="12"/>
  <c r="Q73" i="12"/>
  <c r="Q42" i="12"/>
  <c r="Q62" i="12"/>
  <c r="N95" i="12"/>
  <c r="BP84" i="12"/>
  <c r="BP74" i="12"/>
  <c r="BP31" i="12"/>
  <c r="BP32" i="12"/>
  <c r="BP34" i="12"/>
  <c r="AL39" i="12"/>
  <c r="AL68" i="12"/>
  <c r="AL78" i="12"/>
  <c r="AL95" i="12"/>
  <c r="AL13" i="12"/>
  <c r="AL92" i="12"/>
  <c r="AL65" i="12"/>
  <c r="AL4" i="12"/>
  <c r="AL83" i="12"/>
  <c r="AL49" i="12"/>
  <c r="AL53" i="12"/>
  <c r="AL99" i="12"/>
  <c r="W57" i="12"/>
  <c r="W80" i="12"/>
  <c r="W58" i="12"/>
  <c r="W71" i="12"/>
  <c r="W59" i="12"/>
  <c r="W99" i="12"/>
  <c r="W16" i="12"/>
  <c r="W89" i="12"/>
  <c r="W31" i="12"/>
  <c r="W87" i="12"/>
  <c r="W40" i="12"/>
  <c r="N39" i="12"/>
  <c r="AM96" i="12"/>
  <c r="W4" i="12"/>
  <c r="W53" i="12"/>
  <c r="W78" i="12"/>
  <c r="BP38" i="12"/>
  <c r="BP57" i="12"/>
  <c r="BP6" i="12"/>
  <c r="BP54" i="12"/>
  <c r="BP47" i="12"/>
  <c r="BP62" i="12"/>
  <c r="BP58" i="12"/>
  <c r="BP79" i="12"/>
  <c r="BP77" i="12"/>
  <c r="BP59" i="12"/>
  <c r="AM67" i="12"/>
  <c r="W73" i="12"/>
  <c r="W9" i="12"/>
  <c r="AM19" i="12"/>
  <c r="AM83" i="12"/>
  <c r="AM28" i="12"/>
  <c r="AM5" i="12"/>
  <c r="AM93" i="12"/>
  <c r="AM88" i="12"/>
  <c r="AM87" i="12"/>
  <c r="AM72" i="12"/>
  <c r="AM79" i="12"/>
  <c r="AM57" i="12"/>
  <c r="AM80" i="12"/>
  <c r="AM70" i="12"/>
  <c r="AM27" i="12"/>
  <c r="AM94" i="12"/>
  <c r="AM74" i="12"/>
  <c r="AM77" i="12"/>
  <c r="AM100" i="12"/>
  <c r="W20" i="12"/>
  <c r="W22" i="12"/>
  <c r="AL7" i="12"/>
  <c r="AL5" i="12"/>
  <c r="AL33" i="12"/>
  <c r="BF27" i="12"/>
  <c r="BF99" i="12"/>
  <c r="BF73" i="12"/>
  <c r="BF71" i="12"/>
  <c r="BF87" i="12"/>
  <c r="BF25" i="12"/>
  <c r="BF42" i="12"/>
  <c r="BF101" i="12"/>
  <c r="BF61" i="12"/>
  <c r="BF64" i="12"/>
  <c r="BF83" i="12"/>
  <c r="BF19" i="12"/>
  <c r="BF36" i="12"/>
  <c r="BF103" i="12"/>
  <c r="BF76" i="12"/>
  <c r="BF75" i="12"/>
  <c r="BF90" i="12"/>
  <c r="BF40" i="12"/>
  <c r="BF10" i="12"/>
  <c r="BF79" i="12"/>
  <c r="BF47" i="12"/>
  <c r="BF102" i="12"/>
  <c r="BF62" i="12"/>
  <c r="BF46" i="12"/>
  <c r="BF57" i="12"/>
  <c r="BF69" i="12"/>
  <c r="BF89" i="12"/>
  <c r="BF49" i="12"/>
  <c r="BF48" i="12"/>
  <c r="BF60" i="12"/>
  <c r="BF81" i="12"/>
  <c r="BF52" i="12"/>
  <c r="BF100" i="12"/>
  <c r="BF45" i="12"/>
  <c r="BF38" i="12"/>
  <c r="BF50" i="12"/>
  <c r="BF72" i="12"/>
  <c r="BF93" i="12"/>
  <c r="BF53" i="12"/>
  <c r="BF51" i="12"/>
  <c r="BF63" i="12"/>
  <c r="BF6" i="12"/>
  <c r="BF4" i="12"/>
  <c r="BF97" i="12"/>
  <c r="BF58" i="12"/>
  <c r="BF17" i="12"/>
  <c r="BF82" i="12"/>
  <c r="BF14" i="12"/>
  <c r="BF20" i="12"/>
  <c r="X30" i="12"/>
  <c r="X22" i="12"/>
  <c r="X74" i="12"/>
  <c r="X35" i="12"/>
  <c r="X78" i="12"/>
  <c r="X101" i="12"/>
  <c r="X15" i="12"/>
  <c r="X28" i="12"/>
  <c r="X54" i="12"/>
  <c r="X53" i="12"/>
  <c r="X84" i="12"/>
  <c r="X45" i="12"/>
  <c r="X65" i="12"/>
  <c r="X14" i="12"/>
  <c r="X91" i="12"/>
  <c r="X59" i="12"/>
  <c r="X19" i="12"/>
  <c r="X23" i="12"/>
  <c r="X11" i="12"/>
  <c r="X12" i="12"/>
  <c r="X37" i="12"/>
  <c r="X68" i="12"/>
  <c r="X46" i="12"/>
  <c r="X75" i="12"/>
  <c r="X33" i="12"/>
  <c r="X95" i="12"/>
  <c r="X44" i="12"/>
  <c r="X27" i="12"/>
  <c r="X77" i="12"/>
  <c r="X48" i="12"/>
  <c r="X100" i="12"/>
  <c r="X49" i="12"/>
  <c r="X31" i="12"/>
  <c r="X32" i="12"/>
  <c r="X97" i="12"/>
  <c r="X83" i="12"/>
  <c r="X8" i="12"/>
  <c r="X55" i="12"/>
  <c r="X79" i="12"/>
  <c r="X64" i="12"/>
  <c r="X50" i="12"/>
  <c r="X71" i="12"/>
  <c r="X7" i="12"/>
  <c r="X57" i="12"/>
  <c r="AS67" i="12"/>
  <c r="AS61" i="12"/>
  <c r="AS64" i="12"/>
  <c r="AS11" i="12"/>
  <c r="AS62" i="12"/>
  <c r="AS25" i="12"/>
  <c r="AS102" i="12"/>
  <c r="AS69" i="12"/>
  <c r="AS71" i="12"/>
  <c r="AS31" i="12"/>
  <c r="AS49" i="12"/>
  <c r="AS6" i="12"/>
  <c r="AS45" i="12"/>
  <c r="AS47" i="12"/>
  <c r="AS9" i="12"/>
  <c r="BP16" i="12"/>
  <c r="BP93" i="12"/>
  <c r="BP8" i="12"/>
  <c r="BP88" i="12"/>
  <c r="BP43" i="12"/>
  <c r="BP27" i="12"/>
  <c r="AV13" i="12"/>
  <c r="AV8" i="12"/>
  <c r="AV94" i="12"/>
  <c r="AV89" i="12"/>
  <c r="AV76" i="12"/>
  <c r="AV79" i="12"/>
  <c r="AV18" i="12"/>
  <c r="AV85" i="12"/>
  <c r="AV102" i="12"/>
  <c r="AM99" i="12"/>
  <c r="AM17" i="12"/>
  <c r="AM68" i="12"/>
  <c r="AM41" i="12"/>
  <c r="AM75" i="12"/>
  <c r="AM103" i="12"/>
  <c r="AM71" i="12"/>
  <c r="AM4" i="12"/>
  <c r="AM44" i="12"/>
  <c r="AM54" i="12"/>
  <c r="AM29" i="12"/>
  <c r="AM101" i="12"/>
  <c r="AM65" i="12"/>
  <c r="W100" i="12"/>
  <c r="W86" i="12"/>
  <c r="W15" i="12"/>
  <c r="BP98" i="12"/>
  <c r="BP22" i="12"/>
  <c r="BP30" i="12"/>
  <c r="BP7" i="12"/>
  <c r="BP92" i="12"/>
  <c r="BP20" i="12"/>
  <c r="BP100" i="12"/>
  <c r="BP12" i="12"/>
  <c r="BP19" i="12"/>
  <c r="BP89" i="12"/>
  <c r="AM51" i="12"/>
  <c r="AM43" i="12"/>
  <c r="W34" i="12"/>
  <c r="W83" i="12"/>
  <c r="W24" i="12"/>
  <c r="AM52" i="12"/>
  <c r="AM37" i="12"/>
  <c r="AM12" i="12"/>
  <c r="AM81" i="12"/>
  <c r="AM33" i="12"/>
  <c r="AM10" i="12"/>
  <c r="AM32" i="12"/>
  <c r="AM21" i="12"/>
  <c r="AM6" i="12"/>
  <c r="AM49" i="12"/>
  <c r="AM59" i="12"/>
  <c r="AM97" i="12"/>
  <c r="AM36" i="12"/>
  <c r="AM82" i="12"/>
  <c r="AM64" i="12"/>
  <c r="AM16" i="12"/>
  <c r="AM53" i="12"/>
  <c r="AM50" i="12"/>
  <c r="W39" i="12"/>
  <c r="W38" i="12"/>
  <c r="W63" i="12"/>
  <c r="AL59" i="12"/>
  <c r="AL51" i="12"/>
  <c r="AL80" i="12"/>
  <c r="AV71" i="12"/>
  <c r="AV54" i="12"/>
  <c r="AP41" i="12"/>
  <c r="G78" i="12"/>
  <c r="G39" i="12"/>
  <c r="G96" i="12"/>
  <c r="G44" i="12"/>
  <c r="G29" i="12"/>
  <c r="G10" i="12"/>
  <c r="G74" i="12"/>
  <c r="G54" i="12"/>
  <c r="G58" i="12"/>
  <c r="G40" i="12"/>
  <c r="G33" i="12"/>
  <c r="BD69" i="12"/>
  <c r="BD89" i="12"/>
  <c r="BD92" i="12"/>
  <c r="BD97" i="12"/>
  <c r="BD28" i="12"/>
  <c r="BD44" i="12"/>
  <c r="BD101" i="12"/>
  <c r="BD87" i="12"/>
  <c r="BD85" i="12"/>
  <c r="BD64" i="12"/>
  <c r="BD24" i="12"/>
  <c r="BD22" i="12"/>
  <c r="BD99" i="12"/>
  <c r="BD74" i="12"/>
  <c r="BD62" i="12"/>
  <c r="BD58" i="12"/>
  <c r="BD14" i="12"/>
  <c r="BD10" i="12"/>
  <c r="BD84" i="12"/>
  <c r="BD40" i="12"/>
  <c r="BD54" i="12"/>
  <c r="BD7" i="12"/>
  <c r="BD25" i="12"/>
  <c r="BD42" i="12"/>
  <c r="BD65" i="12"/>
  <c r="BD27" i="12"/>
  <c r="BD95" i="12"/>
  <c r="BD71" i="12"/>
  <c r="BD52" i="12"/>
  <c r="BD48" i="12"/>
  <c r="BD86" i="12"/>
  <c r="BD6" i="12"/>
  <c r="BD91" i="12"/>
  <c r="BD63" i="12"/>
  <c r="BD49" i="12"/>
  <c r="BD45" i="12"/>
  <c r="BD79" i="12"/>
  <c r="BD16" i="12"/>
  <c r="BD93" i="12"/>
  <c r="BD55" i="12"/>
  <c r="BD36" i="12"/>
  <c r="BD32" i="12"/>
  <c r="BD66" i="12"/>
  <c r="BD18" i="12"/>
  <c r="BD43" i="12"/>
  <c r="BD4" i="12"/>
  <c r="BD21" i="12"/>
  <c r="BD17" i="12"/>
  <c r="BD61" i="12"/>
  <c r="BD56" i="12"/>
  <c r="AX9" i="12"/>
  <c r="AX22" i="12"/>
  <c r="AX12" i="12"/>
  <c r="N64" i="12"/>
  <c r="N85" i="12"/>
  <c r="N17" i="12"/>
  <c r="N63" i="12"/>
  <c r="N20" i="12"/>
  <c r="N24" i="12"/>
  <c r="N13" i="12"/>
  <c r="N27" i="12"/>
  <c r="N74" i="12"/>
  <c r="AU68" i="12"/>
  <c r="AU9" i="12"/>
  <c r="AU42" i="12"/>
  <c r="AU62" i="12"/>
  <c r="AU20" i="12"/>
  <c r="AU98" i="12"/>
  <c r="AU16" i="12"/>
  <c r="AU8" i="12"/>
  <c r="AU34" i="12"/>
  <c r="AU97" i="12"/>
  <c r="AU70" i="12"/>
  <c r="AU18" i="12"/>
  <c r="AU73" i="12"/>
  <c r="AU37" i="12"/>
  <c r="AU23" i="12"/>
  <c r="AU36" i="12"/>
  <c r="AU51" i="12"/>
  <c r="AU40" i="12"/>
  <c r="AU4" i="12"/>
  <c r="AU71" i="12"/>
  <c r="AU57" i="12"/>
  <c r="AU19" i="12"/>
  <c r="AU47" i="12"/>
  <c r="AU31" i="12"/>
  <c r="AU17" i="12"/>
  <c r="AU92" i="12"/>
  <c r="AU66" i="12"/>
  <c r="AU101" i="12"/>
  <c r="AU93" i="12"/>
  <c r="AU55" i="12"/>
  <c r="AU78" i="12"/>
  <c r="AU82" i="12"/>
  <c r="AU58" i="12"/>
  <c r="AU46" i="12"/>
  <c r="AU21" i="12"/>
  <c r="AU63" i="12"/>
  <c r="AU96" i="12"/>
  <c r="AU86" i="12"/>
  <c r="AU100" i="12"/>
  <c r="AU54" i="12"/>
  <c r="AU95" i="12"/>
  <c r="AU76" i="12"/>
  <c r="AU64" i="12"/>
  <c r="AU11" i="12"/>
  <c r="AU87" i="12"/>
  <c r="AU41" i="12"/>
  <c r="AU25" i="12"/>
  <c r="AU75" i="12"/>
  <c r="AU72" i="12"/>
  <c r="AU5" i="12"/>
  <c r="AU61" i="12"/>
  <c r="AU29" i="12"/>
  <c r="AU90" i="12"/>
  <c r="AU24" i="12"/>
  <c r="AU67" i="12"/>
  <c r="AU6" i="12"/>
  <c r="AU7" i="12"/>
  <c r="AU28" i="12"/>
  <c r="AU32" i="12"/>
  <c r="AU15" i="12"/>
  <c r="AU22" i="12"/>
  <c r="AU77" i="12"/>
  <c r="AU27" i="12"/>
  <c r="AU85" i="12"/>
  <c r="AU13" i="12"/>
  <c r="AU80" i="12"/>
  <c r="AU89" i="12"/>
  <c r="AU74" i="12"/>
  <c r="AU84" i="12"/>
  <c r="AU56" i="12"/>
  <c r="AU60" i="12"/>
  <c r="AU83" i="12"/>
  <c r="AU79" i="12"/>
  <c r="AU39" i="12"/>
  <c r="G100" i="12"/>
  <c r="G8" i="12"/>
  <c r="G97" i="12"/>
  <c r="G102" i="12"/>
  <c r="G86" i="12"/>
  <c r="G71" i="12"/>
  <c r="G30" i="12"/>
  <c r="G90" i="12"/>
  <c r="G35" i="12"/>
  <c r="G46" i="12"/>
  <c r="G61" i="12"/>
  <c r="G57" i="12"/>
  <c r="G76" i="12"/>
  <c r="G77" i="12"/>
  <c r="G19" i="12"/>
  <c r="G16" i="12"/>
  <c r="G67" i="12"/>
  <c r="G82" i="12"/>
  <c r="G72" i="12"/>
  <c r="G84" i="12"/>
  <c r="G81" i="12"/>
  <c r="G41" i="12"/>
  <c r="G87" i="12"/>
  <c r="G14" i="12"/>
  <c r="G64" i="12"/>
  <c r="G93" i="12"/>
  <c r="G6" i="12"/>
  <c r="G11" i="12"/>
  <c r="G9" i="12"/>
  <c r="G38" i="12"/>
  <c r="G36" i="12"/>
  <c r="G95" i="12"/>
  <c r="G65" i="12"/>
  <c r="G37" i="12"/>
  <c r="G53" i="12"/>
  <c r="G66" i="12"/>
  <c r="G42" i="12"/>
  <c r="G59" i="12"/>
  <c r="G49" i="12"/>
  <c r="G75" i="12"/>
  <c r="G32" i="12"/>
  <c r="G45" i="12"/>
  <c r="G99" i="12"/>
  <c r="G80" i="12"/>
  <c r="G68" i="12"/>
  <c r="AS96" i="12"/>
  <c r="AS79" i="12"/>
  <c r="AS21" i="12"/>
  <c r="AS10" i="12"/>
  <c r="AS48" i="12"/>
  <c r="AS86" i="12"/>
  <c r="AS13" i="12"/>
  <c r="AS74" i="12"/>
  <c r="AS43" i="12"/>
  <c r="AS80" i="12"/>
  <c r="AS81" i="12"/>
  <c r="AS88" i="12"/>
  <c r="AS82" i="12"/>
  <c r="AS100" i="12"/>
  <c r="AS73" i="12"/>
  <c r="AS59" i="12"/>
  <c r="AS14" i="12"/>
  <c r="AS7" i="12"/>
  <c r="AS94" i="12"/>
  <c r="AS95" i="12"/>
  <c r="AS76" i="12"/>
  <c r="AS56" i="12"/>
  <c r="AS78" i="12"/>
  <c r="AS34" i="12"/>
  <c r="AS28" i="12"/>
  <c r="AS91" i="12"/>
  <c r="AS22" i="12"/>
  <c r="AS97" i="12"/>
  <c r="AN30" i="12"/>
  <c r="AN78" i="12"/>
  <c r="AN17" i="12"/>
  <c r="AN76" i="12"/>
  <c r="AN65" i="12"/>
  <c r="AN24" i="12"/>
  <c r="AN52" i="12"/>
  <c r="AN40" i="12"/>
  <c r="AN4" i="12"/>
  <c r="AN94" i="12"/>
  <c r="CI68" i="12"/>
  <c r="CI4" i="12"/>
  <c r="CI86" i="12"/>
  <c r="CI84" i="12"/>
  <c r="CI8" i="12"/>
  <c r="CI41" i="12"/>
  <c r="CI101" i="12"/>
  <c r="CI18" i="12"/>
  <c r="CI100" i="12"/>
  <c r="CI90" i="12"/>
  <c r="CI44" i="12"/>
  <c r="CI69" i="12"/>
  <c r="CI49" i="12"/>
  <c r="CI13" i="12"/>
  <c r="CI34" i="12"/>
  <c r="CI62" i="12"/>
  <c r="BG53" i="12"/>
  <c r="BG34" i="12"/>
  <c r="BG4" i="12"/>
  <c r="BG64" i="12"/>
  <c r="BG90" i="12"/>
  <c r="BG6" i="12"/>
  <c r="BG69" i="12"/>
  <c r="BY32" i="12"/>
  <c r="BY9" i="12"/>
  <c r="BY16" i="12"/>
  <c r="AO58" i="12"/>
  <c r="AO68" i="12"/>
  <c r="AO62" i="12"/>
  <c r="AO46" i="12"/>
  <c r="AO13" i="12"/>
  <c r="AO101" i="12"/>
  <c r="AO56" i="12"/>
  <c r="AO89" i="12"/>
  <c r="AO11" i="12"/>
  <c r="AO17" i="12"/>
  <c r="AO71" i="12"/>
  <c r="AO73" i="12"/>
  <c r="AO72" i="12"/>
  <c r="AO99" i="12"/>
  <c r="AO94" i="12"/>
  <c r="AO83" i="12"/>
  <c r="AO6" i="12"/>
  <c r="AO36" i="12"/>
  <c r="AO102" i="12"/>
  <c r="AO63" i="12"/>
  <c r="AO54" i="12"/>
  <c r="AO55" i="12"/>
  <c r="AO60" i="12"/>
  <c r="AO53" i="12"/>
  <c r="AO65" i="12"/>
  <c r="AO35" i="12"/>
  <c r="AO24" i="12"/>
  <c r="AO20" i="12"/>
  <c r="AO22" i="12"/>
  <c r="AO16" i="12"/>
  <c r="AO98" i="12"/>
  <c r="AO48" i="12"/>
  <c r="AO64" i="12"/>
  <c r="AO90" i="12"/>
  <c r="AO43" i="12"/>
  <c r="AO87" i="12"/>
  <c r="AO28" i="12"/>
  <c r="AO85" i="12"/>
  <c r="AO93" i="12"/>
  <c r="L67" i="12"/>
  <c r="L66" i="12"/>
  <c r="L17" i="12"/>
  <c r="L98" i="12"/>
  <c r="L33" i="12"/>
  <c r="L54" i="12"/>
  <c r="L88" i="12"/>
  <c r="L45" i="12"/>
  <c r="L46" i="12"/>
  <c r="L72" i="12"/>
  <c r="L97" i="12"/>
  <c r="L57" i="12"/>
  <c r="L81" i="12"/>
  <c r="L60" i="12"/>
  <c r="L62" i="12"/>
  <c r="L42" i="12"/>
  <c r="L13" i="12"/>
  <c r="L96" i="12"/>
  <c r="L92" i="12"/>
  <c r="L58" i="12"/>
  <c r="L30" i="12"/>
  <c r="L86" i="12"/>
  <c r="L4" i="12"/>
  <c r="L29" i="12"/>
  <c r="L39" i="12"/>
  <c r="L6" i="12"/>
  <c r="L24" i="12"/>
  <c r="L5" i="12"/>
  <c r="L53" i="12"/>
  <c r="L63" i="12"/>
  <c r="L80" i="12"/>
  <c r="L91" i="12"/>
  <c r="L11" i="12"/>
  <c r="L84" i="12"/>
  <c r="L40" i="12"/>
  <c r="L95" i="12"/>
  <c r="L41" i="12"/>
  <c r="L75" i="12"/>
  <c r="L71" i="12"/>
  <c r="L48" i="12"/>
  <c r="AO61" i="12"/>
  <c r="AO5" i="12"/>
  <c r="AO57" i="12"/>
  <c r="AO23" i="12"/>
  <c r="AO66" i="12"/>
  <c r="AO91" i="12"/>
  <c r="AO52" i="12"/>
  <c r="AO96" i="12"/>
  <c r="AO80" i="12"/>
  <c r="W27" i="12"/>
  <c r="W17" i="12"/>
  <c r="W84" i="12"/>
  <c r="W93" i="12"/>
  <c r="W11" i="12"/>
  <c r="W41" i="12"/>
  <c r="W36" i="12"/>
  <c r="W65" i="12"/>
  <c r="W79" i="12"/>
  <c r="W13" i="12"/>
  <c r="W68" i="12"/>
  <c r="W32" i="12"/>
  <c r="AG68" i="12"/>
  <c r="AG99" i="12"/>
  <c r="AG39" i="12"/>
  <c r="AG38" i="12"/>
  <c r="AG40" i="12"/>
  <c r="AG93" i="12"/>
  <c r="AG25" i="12"/>
  <c r="AG84" i="12"/>
  <c r="AG74" i="12"/>
  <c r="AG53" i="12"/>
  <c r="AG64" i="12"/>
  <c r="AG61" i="12"/>
  <c r="AG76" i="12"/>
  <c r="AG70" i="12"/>
  <c r="AG50" i="12"/>
  <c r="AG32" i="12"/>
  <c r="AG72" i="12"/>
  <c r="AG60" i="12"/>
  <c r="AG37" i="12"/>
  <c r="AG92" i="12"/>
  <c r="AG95" i="12"/>
  <c r="AG4" i="12"/>
  <c r="AG83" i="12"/>
  <c r="AG85" i="12"/>
  <c r="AG51" i="12"/>
  <c r="T95" i="12"/>
  <c r="T4" i="12"/>
  <c r="T53" i="12"/>
  <c r="T5" i="12"/>
  <c r="T20" i="12"/>
  <c r="T71" i="12"/>
  <c r="T58" i="12"/>
  <c r="T36" i="12"/>
  <c r="W47" i="12"/>
  <c r="W103" i="12"/>
  <c r="W70" i="12"/>
  <c r="W43" i="12"/>
  <c r="W69" i="12"/>
  <c r="T84" i="12"/>
  <c r="T60" i="12"/>
  <c r="W62" i="12"/>
  <c r="W85" i="12"/>
  <c r="W50" i="12"/>
  <c r="W8" i="12"/>
  <c r="W44" i="12"/>
  <c r="T75" i="12"/>
  <c r="T48" i="12"/>
  <c r="T43" i="12"/>
  <c r="T73" i="12"/>
  <c r="T17" i="12"/>
  <c r="T92" i="12"/>
  <c r="T25" i="12"/>
  <c r="T11" i="12"/>
  <c r="T49" i="12"/>
  <c r="T82" i="12"/>
  <c r="T54" i="12"/>
  <c r="T37" i="12"/>
  <c r="T46" i="12"/>
  <c r="T15" i="12"/>
  <c r="T44" i="12"/>
  <c r="T6" i="12"/>
  <c r="T62" i="12"/>
  <c r="T18" i="12"/>
  <c r="T76" i="12"/>
  <c r="W30" i="12"/>
  <c r="T22" i="12"/>
  <c r="W91" i="12"/>
  <c r="W92" i="12"/>
  <c r="W42" i="12"/>
  <c r="W48" i="12"/>
  <c r="W19" i="12"/>
  <c r="W12" i="12"/>
  <c r="W66" i="12"/>
  <c r="W51" i="12"/>
  <c r="W23" i="12"/>
  <c r="W29" i="12"/>
  <c r="W35" i="12"/>
  <c r="W5" i="12"/>
  <c r="W45" i="12"/>
  <c r="AG65" i="12"/>
  <c r="AG54" i="12"/>
  <c r="AG88" i="12"/>
  <c r="AG94" i="12"/>
  <c r="AG18" i="12"/>
  <c r="AG73" i="12"/>
  <c r="AG35" i="12"/>
  <c r="AG16" i="12"/>
  <c r="AG77" i="12"/>
  <c r="AG43" i="12"/>
  <c r="AG97" i="12"/>
  <c r="AG6" i="12"/>
  <c r="AG19" i="12"/>
  <c r="AG79" i="12"/>
  <c r="AG17" i="12"/>
  <c r="AG49" i="12"/>
  <c r="AG15" i="12"/>
  <c r="AG55" i="12"/>
  <c r="AG69" i="12"/>
  <c r="T27" i="12"/>
  <c r="T80" i="12"/>
  <c r="W75" i="12"/>
  <c r="W33" i="12"/>
  <c r="W96" i="12"/>
  <c r="W81" i="12"/>
  <c r="T65" i="12"/>
  <c r="T28" i="12"/>
  <c r="T88" i="12"/>
  <c r="T16" i="12"/>
  <c r="T21" i="12"/>
  <c r="T86" i="12"/>
  <c r="T7" i="12"/>
  <c r="T64" i="12"/>
  <c r="T89" i="12"/>
  <c r="T39" i="12"/>
  <c r="T66" i="12"/>
  <c r="T87" i="12"/>
  <c r="T94" i="12"/>
  <c r="T97" i="12"/>
  <c r="T77" i="12"/>
  <c r="T85" i="12"/>
  <c r="T101" i="12"/>
  <c r="T67" i="12"/>
  <c r="W76" i="12"/>
  <c r="W14" i="12"/>
  <c r="T24" i="12"/>
  <c r="W97" i="12"/>
  <c r="W25" i="12"/>
  <c r="W28" i="12"/>
  <c r="W95" i="12"/>
  <c r="W18" i="12"/>
  <c r="W21" i="12"/>
  <c r="W60" i="12"/>
  <c r="W74" i="12"/>
  <c r="W6" i="12"/>
  <c r="W46" i="12"/>
  <c r="AG75" i="12"/>
  <c r="AG58" i="12"/>
  <c r="AG5" i="12"/>
  <c r="AG48" i="12"/>
  <c r="AG24" i="12"/>
  <c r="AG28" i="12"/>
  <c r="AG98" i="12"/>
  <c r="AG30" i="12"/>
  <c r="AG41" i="12"/>
  <c r="AG103" i="12"/>
  <c r="AG33" i="12"/>
  <c r="AG102" i="12"/>
  <c r="AG22" i="12"/>
  <c r="AG46" i="12"/>
  <c r="AG66" i="12"/>
  <c r="AG78" i="12"/>
  <c r="AG80" i="12"/>
  <c r="AG27" i="12"/>
  <c r="AS68" i="12"/>
  <c r="AS52" i="12"/>
  <c r="AS16" i="12"/>
  <c r="AS41" i="12"/>
  <c r="AS5" i="12"/>
  <c r="AS87" i="12"/>
  <c r="AS75" i="12"/>
  <c r="AS58" i="12"/>
  <c r="AS72" i="12"/>
  <c r="AS99" i="12"/>
  <c r="AS40" i="12"/>
  <c r="AS4" i="12"/>
  <c r="AS17" i="12"/>
  <c r="AS19" i="12"/>
  <c r="AS29" i="12"/>
  <c r="AS8" i="12"/>
  <c r="AS60" i="12"/>
  <c r="AS55" i="12"/>
  <c r="AS44" i="12"/>
  <c r="H27" i="12"/>
  <c r="H53" i="12"/>
  <c r="H5" i="12"/>
  <c r="H68" i="12"/>
  <c r="H93" i="12"/>
  <c r="H23" i="12"/>
  <c r="H87" i="12"/>
  <c r="H56" i="12"/>
  <c r="H51" i="12"/>
  <c r="H91" i="12"/>
  <c r="H64" i="12"/>
  <c r="H15" i="12"/>
  <c r="H25" i="12"/>
  <c r="H98" i="12"/>
  <c r="H79" i="12"/>
  <c r="H30" i="12"/>
  <c r="H80" i="12"/>
  <c r="H17" i="12"/>
  <c r="H21" i="12"/>
  <c r="H40" i="12"/>
  <c r="H9" i="12"/>
  <c r="H35" i="12"/>
  <c r="H58" i="12"/>
  <c r="H92" i="12"/>
  <c r="H14" i="12"/>
  <c r="H67" i="12"/>
  <c r="H76" i="12"/>
  <c r="H24" i="12"/>
  <c r="H16" i="12"/>
  <c r="H61" i="12"/>
  <c r="H32" i="12"/>
  <c r="H20" i="12"/>
  <c r="H54" i="12"/>
  <c r="H44" i="12"/>
  <c r="H45" i="12"/>
  <c r="H10" i="12"/>
  <c r="H7" i="12"/>
  <c r="H38" i="12"/>
  <c r="H85" i="12"/>
  <c r="H42" i="12"/>
  <c r="H48" i="12"/>
  <c r="H12" i="12"/>
  <c r="H6" i="12"/>
  <c r="H63" i="12"/>
  <c r="H82" i="12"/>
  <c r="H71" i="12"/>
  <c r="H8" i="12"/>
  <c r="H74" i="12"/>
  <c r="H36" i="12"/>
  <c r="H52" i="12"/>
  <c r="H73" i="12"/>
  <c r="H100" i="12"/>
  <c r="H13" i="12"/>
  <c r="H66" i="12"/>
  <c r="H43" i="12"/>
  <c r="H28" i="12"/>
  <c r="H84" i="12"/>
  <c r="H81" i="12"/>
  <c r="H97" i="12"/>
  <c r="H59" i="12"/>
  <c r="H39" i="12"/>
  <c r="H103" i="12"/>
  <c r="H69" i="12"/>
  <c r="H47" i="12"/>
  <c r="H60" i="12"/>
  <c r="H88" i="12"/>
  <c r="H18" i="12"/>
  <c r="H95" i="12"/>
  <c r="H90" i="12"/>
  <c r="H70" i="12"/>
  <c r="H55" i="12"/>
  <c r="H37" i="12"/>
  <c r="H101" i="12"/>
  <c r="H78" i="12"/>
  <c r="H33" i="12"/>
  <c r="BW30" i="12"/>
  <c r="BW38" i="12"/>
  <c r="BW66" i="12"/>
  <c r="BW90" i="12"/>
  <c r="BW47" i="12"/>
  <c r="BW51" i="12"/>
  <c r="BW68" i="12"/>
  <c r="BW8" i="12"/>
  <c r="BW21" i="12"/>
  <c r="BW88" i="12"/>
  <c r="BW53" i="12"/>
  <c r="BW59" i="12"/>
  <c r="BW55" i="12"/>
  <c r="BW64" i="12"/>
  <c r="BW20" i="12"/>
  <c r="BW85" i="12"/>
  <c r="BW97" i="12"/>
  <c r="BW71" i="12"/>
  <c r="BW32" i="12"/>
  <c r="BW60" i="12"/>
  <c r="BW22" i="12"/>
  <c r="BW56" i="12"/>
  <c r="BW40" i="12"/>
  <c r="BW10" i="12"/>
  <c r="BW65" i="12"/>
  <c r="BW17" i="12"/>
  <c r="BW76" i="12"/>
  <c r="BW46" i="12"/>
  <c r="BW62" i="12"/>
  <c r="BW33" i="12"/>
  <c r="BW18" i="12"/>
  <c r="BW89" i="12"/>
  <c r="BW93" i="12"/>
  <c r="BW73" i="12"/>
  <c r="BW78" i="12"/>
  <c r="BW84" i="12"/>
  <c r="BW61" i="12"/>
  <c r="BW12" i="12"/>
  <c r="BW49" i="12"/>
  <c r="BW102" i="12"/>
  <c r="BW11" i="12"/>
  <c r="BW45" i="12"/>
  <c r="BW36" i="12"/>
  <c r="BW75" i="12"/>
  <c r="BW43" i="12"/>
  <c r="BW95" i="12"/>
  <c r="BW79" i="12"/>
  <c r="BW4" i="12"/>
  <c r="BW91" i="12"/>
  <c r="BW42" i="12"/>
  <c r="BW57" i="12"/>
  <c r="BW54" i="12"/>
  <c r="BW80" i="12"/>
  <c r="BW74" i="12"/>
  <c r="BW70" i="12"/>
  <c r="BW92" i="12"/>
  <c r="BW58" i="12"/>
  <c r="BW52" i="12"/>
  <c r="BW48" i="12"/>
  <c r="BW7" i="12"/>
  <c r="BW99" i="12"/>
  <c r="BW67" i="12"/>
  <c r="BW101" i="12"/>
  <c r="BW41" i="12"/>
  <c r="BW94" i="12"/>
  <c r="BW81" i="12"/>
  <c r="BW39" i="12"/>
  <c r="BW5" i="12"/>
  <c r="BW86" i="12"/>
  <c r="BW34" i="12"/>
  <c r="BW29" i="12"/>
  <c r="BW83" i="12"/>
  <c r="BW23" i="12"/>
  <c r="BW16" i="12"/>
  <c r="BC27" i="12"/>
  <c r="BC101" i="12"/>
  <c r="BC44" i="12"/>
  <c r="BC23" i="12"/>
  <c r="BC8" i="12"/>
  <c r="BC39" i="12"/>
  <c r="BC55" i="12"/>
  <c r="BC62" i="12"/>
  <c r="BC94" i="12"/>
  <c r="BC61" i="12"/>
  <c r="BC36" i="12"/>
  <c r="BC31" i="12"/>
  <c r="BC76" i="12"/>
  <c r="BC77" i="12"/>
  <c r="BC48" i="12"/>
  <c r="BC37" i="12"/>
  <c r="BC82" i="12"/>
  <c r="BC84" i="12"/>
  <c r="BC50" i="12"/>
  <c r="BC35" i="12"/>
  <c r="BC88" i="12"/>
  <c r="BC91" i="12"/>
  <c r="BC87" i="12"/>
  <c r="BC22" i="12"/>
  <c r="BC65" i="12"/>
  <c r="BC69" i="12"/>
  <c r="BC10" i="12"/>
  <c r="BC79" i="12"/>
  <c r="BC60" i="12"/>
  <c r="BC99" i="12"/>
  <c r="BC90" i="12"/>
  <c r="BC5" i="12"/>
  <c r="BC59" i="12"/>
  <c r="BC14" i="12"/>
  <c r="BC15" i="12"/>
  <c r="BC24" i="12"/>
  <c r="BC19" i="12"/>
  <c r="BC85" i="12"/>
  <c r="BC29" i="12"/>
  <c r="BC21" i="12"/>
  <c r="BC70" i="12"/>
  <c r="BC78" i="12"/>
  <c r="BC92" i="12"/>
  <c r="BC51" i="12"/>
  <c r="BC74" i="12"/>
  <c r="BC47" i="12"/>
  <c r="BC75" i="12"/>
  <c r="BC40" i="12"/>
  <c r="BC13" i="12"/>
  <c r="BC7" i="12"/>
  <c r="BY68" i="12"/>
  <c r="BY27" i="12"/>
  <c r="BY92" i="12"/>
  <c r="BY64" i="12"/>
  <c r="BY33" i="12"/>
  <c r="BY58" i="12"/>
  <c r="BY22" i="12"/>
  <c r="BY34" i="12"/>
  <c r="BY93" i="12"/>
  <c r="BY60" i="12"/>
  <c r="BY69" i="12"/>
  <c r="BY87" i="12"/>
  <c r="BY20" i="12"/>
  <c r="BY17" i="12"/>
  <c r="BY23" i="12"/>
  <c r="BY77" i="12"/>
  <c r="BY28" i="12"/>
  <c r="BY101" i="12"/>
  <c r="BY95" i="12"/>
  <c r="BY82" i="12"/>
  <c r="BY57" i="12"/>
  <c r="BY89" i="12"/>
  <c r="BY62" i="12"/>
  <c r="BY91" i="12"/>
  <c r="BY79" i="12"/>
  <c r="BY38" i="12"/>
  <c r="BY13" i="12"/>
  <c r="BY45" i="12"/>
  <c r="BY40" i="12"/>
  <c r="BY19" i="12"/>
  <c r="BY88" i="12"/>
  <c r="BY99" i="12"/>
  <c r="BY46" i="12"/>
  <c r="BY67" i="12"/>
  <c r="BY48" i="12"/>
  <c r="BY4" i="12"/>
  <c r="BY70" i="12"/>
  <c r="BY6" i="12"/>
  <c r="BY98" i="12"/>
  <c r="BY49" i="12"/>
  <c r="BY76" i="12"/>
  <c r="BY54" i="12"/>
  <c r="BY78" i="12"/>
  <c r="BY96" i="12"/>
  <c r="BY71" i="12"/>
  <c r="BY43" i="12"/>
  <c r="BY61" i="12"/>
  <c r="BY35" i="12"/>
  <c r="BY47" i="12"/>
  <c r="BY90" i="12"/>
  <c r="BY11" i="12"/>
  <c r="BY12" i="12"/>
  <c r="BY94" i="12"/>
  <c r="BY50" i="12"/>
  <c r="BY41" i="12"/>
  <c r="BY65" i="12"/>
  <c r="G5" i="12"/>
  <c r="G92" i="12"/>
  <c r="G60" i="12"/>
  <c r="G31" i="12"/>
  <c r="G70" i="12"/>
  <c r="G7" i="12"/>
  <c r="G98" i="12"/>
  <c r="G56" i="12"/>
  <c r="G20" i="12"/>
  <c r="G24" i="12"/>
  <c r="G83" i="12"/>
  <c r="G13" i="12"/>
  <c r="R65" i="12"/>
  <c r="R57" i="12"/>
  <c r="R11" i="12"/>
  <c r="R49" i="12"/>
  <c r="R38" i="12"/>
  <c r="R31" i="12"/>
  <c r="R85" i="12"/>
  <c r="R35" i="12"/>
  <c r="R12" i="12"/>
  <c r="R88" i="12"/>
  <c r="R29" i="12"/>
  <c r="R81" i="12"/>
  <c r="R42" i="12"/>
  <c r="R15" i="12"/>
  <c r="R82" i="12"/>
  <c r="R63" i="12"/>
  <c r="R56" i="12"/>
  <c r="R96" i="12"/>
  <c r="R9" i="12"/>
  <c r="R39" i="12"/>
  <c r="R101" i="12"/>
  <c r="R74" i="12"/>
  <c r="R72" i="12"/>
  <c r="AA19" i="12"/>
  <c r="AA95" i="12"/>
  <c r="AA48" i="12"/>
  <c r="AA84" i="12"/>
  <c r="AA14" i="12"/>
  <c r="AD81" i="12"/>
  <c r="AD5" i="12"/>
  <c r="AD63" i="12"/>
  <c r="AD6" i="12"/>
  <c r="AD50" i="12"/>
  <c r="AD11" i="12"/>
  <c r="AD88" i="12"/>
  <c r="AD56" i="12"/>
  <c r="AD9" i="12"/>
  <c r="AD22" i="12"/>
  <c r="AD8" i="12"/>
  <c r="AD74" i="12"/>
  <c r="AD18" i="12"/>
  <c r="AD38" i="12"/>
  <c r="AD12" i="12"/>
  <c r="AD97" i="12"/>
  <c r="AD13" i="12"/>
  <c r="AD78" i="12"/>
  <c r="AD55" i="12"/>
  <c r="AD33" i="12"/>
  <c r="AD48" i="12"/>
  <c r="AD90" i="12"/>
  <c r="AD28" i="12"/>
  <c r="AD73" i="12"/>
  <c r="G43" i="12"/>
  <c r="G21" i="12"/>
  <c r="G103" i="12"/>
  <c r="G91" i="12"/>
  <c r="G101" i="12"/>
  <c r="G63" i="12"/>
  <c r="G23" i="12"/>
  <c r="G62" i="12"/>
  <c r="G88" i="12"/>
  <c r="G12" i="12"/>
  <c r="G48" i="12"/>
  <c r="G89" i="12"/>
  <c r="G25" i="12"/>
  <c r="G22" i="12"/>
  <c r="G4" i="12"/>
  <c r="G79" i="12"/>
  <c r="G18" i="12"/>
  <c r="G55" i="12"/>
  <c r="G50" i="12"/>
  <c r="G28" i="12"/>
  <c r="G85" i="12"/>
  <c r="G27" i="12"/>
  <c r="BC64" i="12"/>
  <c r="BC34" i="12"/>
  <c r="BC103" i="12"/>
  <c r="BC57" i="12"/>
  <c r="BC52" i="12"/>
  <c r="BC100" i="12"/>
  <c r="BC49" i="12"/>
  <c r="BC93" i="12"/>
  <c r="BC98" i="12"/>
  <c r="BC63" i="12"/>
  <c r="BC18" i="12"/>
  <c r="BC71" i="12"/>
  <c r="BY51" i="12"/>
  <c r="BY100" i="12"/>
  <c r="BY73" i="12"/>
  <c r="BY18" i="12"/>
  <c r="BY21" i="12"/>
  <c r="BY36" i="12"/>
  <c r="BY7" i="12"/>
  <c r="BY29" i="12"/>
  <c r="BY44" i="12"/>
  <c r="BY37" i="12"/>
  <c r="BY59" i="12"/>
  <c r="H19" i="12"/>
  <c r="H99" i="12"/>
  <c r="H77" i="12"/>
  <c r="H34" i="12"/>
  <c r="H41" i="12"/>
  <c r="H46" i="12"/>
  <c r="BW6" i="12"/>
  <c r="BW103" i="12"/>
  <c r="BW24" i="12"/>
  <c r="BW72" i="12"/>
  <c r="BW96" i="12"/>
  <c r="BW35" i="12"/>
  <c r="BW13" i="12"/>
  <c r="AO9" i="12"/>
  <c r="AO69" i="12"/>
  <c r="AO47" i="12"/>
  <c r="AO103" i="12"/>
  <c r="AO40" i="12"/>
  <c r="AO50" i="12"/>
  <c r="AO74" i="12"/>
  <c r="AO95" i="12"/>
  <c r="AO37" i="12"/>
  <c r="AO100" i="12"/>
  <c r="AO49" i="12"/>
  <c r="AO12" i="12"/>
  <c r="AO77" i="12"/>
  <c r="AO41" i="12"/>
  <c r="AO88" i="12"/>
  <c r="AO81" i="12"/>
  <c r="AO29" i="12"/>
  <c r="AO10" i="12"/>
  <c r="AO92" i="12"/>
  <c r="AO59" i="12"/>
  <c r="AO86" i="12"/>
  <c r="AO42" i="12"/>
  <c r="AO25" i="12"/>
  <c r="AO14" i="12"/>
  <c r="AP27" i="12"/>
  <c r="AP20" i="12"/>
  <c r="AP17" i="12"/>
  <c r="AP42" i="12"/>
  <c r="CI12" i="12"/>
  <c r="CI21" i="12"/>
  <c r="CI60" i="12"/>
  <c r="CI71" i="12"/>
  <c r="CI45" i="12"/>
  <c r="CI99" i="12"/>
  <c r="CI63" i="12"/>
  <c r="CI39" i="12"/>
  <c r="CI85" i="12"/>
  <c r="CI98" i="12"/>
  <c r="CI42" i="12"/>
  <c r="CI89" i="12"/>
  <c r="AL28" i="12"/>
  <c r="AL88" i="12"/>
  <c r="AL46" i="12"/>
  <c r="AL19" i="12"/>
  <c r="AL66" i="12"/>
  <c r="AL57" i="12"/>
  <c r="AL20" i="12"/>
  <c r="AL42" i="12"/>
  <c r="AL31" i="12"/>
  <c r="AL77" i="12"/>
  <c r="AL67" i="12"/>
  <c r="AN19" i="12"/>
  <c r="AN100" i="12"/>
  <c r="AN15" i="12"/>
  <c r="AN50" i="12"/>
  <c r="AN93" i="12"/>
  <c r="AP47" i="12"/>
  <c r="N102" i="12"/>
  <c r="N11" i="12"/>
  <c r="N33" i="12"/>
  <c r="N93" i="12"/>
  <c r="N66" i="12"/>
  <c r="N21" i="12"/>
  <c r="N68" i="12"/>
  <c r="N47" i="12"/>
  <c r="N22" i="12"/>
  <c r="N99" i="12"/>
  <c r="N18" i="12"/>
  <c r="N4" i="12"/>
  <c r="N7" i="12"/>
  <c r="N51" i="12"/>
  <c r="N83" i="12"/>
  <c r="N72" i="12"/>
  <c r="N8" i="12"/>
  <c r="N44" i="12"/>
  <c r="N52" i="12"/>
  <c r="N40" i="12"/>
  <c r="N88" i="12"/>
  <c r="N87" i="12"/>
  <c r="N58" i="12"/>
  <c r="N49" i="12"/>
  <c r="N36" i="12"/>
  <c r="AL63" i="12"/>
  <c r="AL29" i="12"/>
  <c r="AL21" i="12"/>
  <c r="AL35" i="12"/>
  <c r="AL8" i="12"/>
  <c r="AL86" i="12"/>
  <c r="AL45" i="12"/>
  <c r="AL84" i="12"/>
  <c r="AJ91" i="12"/>
  <c r="N42" i="12"/>
  <c r="N84" i="12"/>
  <c r="N25" i="12"/>
  <c r="N94" i="12"/>
  <c r="N59" i="12"/>
  <c r="N92" i="12"/>
  <c r="N48" i="12"/>
  <c r="N9" i="12"/>
  <c r="N96" i="12"/>
  <c r="N65" i="12"/>
  <c r="AN87" i="12"/>
  <c r="AN85" i="12"/>
  <c r="AN25" i="12"/>
  <c r="AN77" i="12"/>
  <c r="AN81" i="12"/>
  <c r="AN16" i="12"/>
  <c r="AN71" i="12"/>
  <c r="AN61" i="12"/>
  <c r="AN18" i="12"/>
  <c r="AN53" i="12"/>
  <c r="AN68" i="12"/>
  <c r="AN47" i="12"/>
  <c r="AN32" i="12"/>
  <c r="AN21" i="12"/>
  <c r="AN43" i="12"/>
  <c r="AN29" i="12"/>
  <c r="AN9" i="12"/>
  <c r="AN35" i="12"/>
  <c r="AN20" i="12"/>
  <c r="AN28" i="12"/>
  <c r="AN90" i="12"/>
  <c r="AN101" i="12"/>
  <c r="AN91" i="12"/>
  <c r="BP35" i="12"/>
  <c r="BP11" i="12"/>
  <c r="BP51" i="12"/>
  <c r="BP5" i="12"/>
  <c r="BP13" i="12"/>
  <c r="BP23" i="12"/>
  <c r="BP80" i="12"/>
  <c r="BP75" i="12"/>
  <c r="BP60" i="12"/>
  <c r="BP55" i="12"/>
  <c r="BP4" i="12"/>
  <c r="BP25" i="12"/>
  <c r="BP91" i="12"/>
  <c r="CI28" i="12"/>
  <c r="CI78" i="12"/>
  <c r="CI33" i="12"/>
  <c r="CI25" i="12"/>
  <c r="CI38" i="12"/>
  <c r="CI56" i="12"/>
  <c r="CI5" i="12"/>
  <c r="CI24" i="12"/>
  <c r="CI48" i="12"/>
  <c r="CI14" i="12"/>
  <c r="CI35" i="12"/>
  <c r="CI52" i="12"/>
  <c r="AL17" i="12"/>
  <c r="AL23" i="12"/>
  <c r="AL40" i="12"/>
  <c r="AL58" i="12"/>
  <c r="AL94" i="12"/>
  <c r="AL50" i="12"/>
  <c r="AL30" i="12"/>
  <c r="AL24" i="12"/>
  <c r="AL60" i="12"/>
  <c r="AN6" i="12"/>
  <c r="AN74" i="12"/>
  <c r="AN34" i="12"/>
  <c r="AN88" i="12"/>
  <c r="AN23" i="12"/>
  <c r="AN70" i="12"/>
  <c r="AN96" i="12"/>
  <c r="AP98" i="12"/>
  <c r="AZ72" i="12"/>
  <c r="AZ10" i="12"/>
  <c r="AZ84" i="12"/>
  <c r="AZ35" i="12"/>
  <c r="AZ19" i="12"/>
  <c r="AZ103" i="12"/>
  <c r="AZ4" i="12"/>
  <c r="AZ76" i="12"/>
  <c r="AZ99" i="12"/>
  <c r="AZ11" i="12"/>
  <c r="AZ102" i="12"/>
  <c r="AZ34" i="12"/>
  <c r="AZ5" i="12"/>
  <c r="AZ73" i="12"/>
  <c r="AZ45" i="12"/>
  <c r="AZ85" i="12"/>
  <c r="AZ33" i="12"/>
  <c r="AZ75" i="12"/>
  <c r="AZ6" i="12"/>
  <c r="AZ60" i="12"/>
  <c r="AZ47" i="12"/>
  <c r="AZ17" i="12"/>
  <c r="AZ80" i="12"/>
  <c r="AZ65" i="12"/>
  <c r="AZ27" i="12"/>
  <c r="AZ90" i="12"/>
  <c r="AZ24" i="12"/>
  <c r="AZ96" i="12"/>
  <c r="AZ79" i="12"/>
  <c r="AZ94" i="12"/>
  <c r="AZ77" i="12"/>
  <c r="AZ40" i="12"/>
  <c r="AZ36" i="12"/>
  <c r="AZ83" i="12"/>
  <c r="AZ71" i="12"/>
  <c r="AZ82" i="12"/>
  <c r="AZ50" i="12"/>
  <c r="AZ25" i="12"/>
  <c r="AZ22" i="12"/>
  <c r="AZ55" i="12"/>
  <c r="AZ23" i="12"/>
  <c r="AZ37" i="12"/>
  <c r="AZ8" i="12"/>
  <c r="AZ87" i="12"/>
  <c r="AZ101" i="12"/>
  <c r="AZ16" i="12"/>
  <c r="AZ32" i="12"/>
  <c r="AZ15" i="12"/>
  <c r="AZ52" i="12"/>
  <c r="N57" i="12"/>
  <c r="N37" i="12"/>
  <c r="N30" i="12"/>
  <c r="N32" i="12"/>
  <c r="N12" i="12"/>
  <c r="N67" i="12"/>
  <c r="N46" i="12"/>
  <c r="N29" i="12"/>
  <c r="N6" i="12"/>
  <c r="N10" i="12"/>
  <c r="N55" i="12"/>
  <c r="N81" i="12"/>
  <c r="N75" i="12"/>
  <c r="N73" i="12"/>
  <c r="N23" i="12"/>
  <c r="N89" i="12"/>
  <c r="N97" i="12"/>
  <c r="N61" i="12"/>
  <c r="N98" i="12"/>
  <c r="N62" i="12"/>
  <c r="N60" i="12"/>
  <c r="N78" i="12"/>
  <c r="N43" i="12"/>
  <c r="N71" i="12"/>
  <c r="AV15" i="12"/>
  <c r="AV44" i="12"/>
  <c r="AV53" i="12"/>
  <c r="AV61" i="12"/>
  <c r="N14" i="12"/>
  <c r="N35" i="12"/>
  <c r="N101" i="12"/>
  <c r="N41" i="12"/>
  <c r="N50" i="12"/>
  <c r="N70" i="12"/>
  <c r="N69" i="12"/>
  <c r="N80" i="12"/>
  <c r="N34" i="12"/>
  <c r="N86" i="12"/>
  <c r="N79" i="12"/>
  <c r="N19" i="12"/>
  <c r="N31" i="12"/>
  <c r="N77" i="12"/>
  <c r="N28" i="12"/>
  <c r="N5" i="12"/>
  <c r="N56" i="12"/>
  <c r="N45" i="12"/>
  <c r="N15" i="12"/>
  <c r="AA27" i="12"/>
  <c r="N38" i="12"/>
  <c r="N103" i="12"/>
  <c r="N53" i="12"/>
  <c r="N91" i="12"/>
  <c r="N16" i="12"/>
  <c r="N82" i="12"/>
  <c r="N90" i="12"/>
  <c r="N54" i="12"/>
  <c r="N76" i="12"/>
  <c r="AJ89" i="12"/>
  <c r="AJ35" i="12"/>
  <c r="AJ9" i="12"/>
  <c r="AJ79" i="12"/>
  <c r="AJ24" i="12"/>
  <c r="AJ46" i="12"/>
  <c r="AJ11" i="12"/>
  <c r="AJ69" i="12"/>
  <c r="BR92" i="12"/>
  <c r="BR93" i="12"/>
  <c r="AA75" i="12"/>
  <c r="AA47" i="12"/>
  <c r="AA33" i="12"/>
  <c r="AA23" i="12"/>
  <c r="AA102" i="12"/>
  <c r="AA29" i="12"/>
  <c r="AA55" i="12"/>
  <c r="AA18" i="12"/>
  <c r="AA37" i="12"/>
  <c r="AA4" i="12"/>
  <c r="AA5" i="12"/>
  <c r="AA86" i="12"/>
  <c r="AJ22" i="12"/>
  <c r="AJ72" i="12"/>
  <c r="AJ49" i="12"/>
  <c r="AJ86" i="12"/>
  <c r="AJ85" i="12"/>
  <c r="AJ39" i="12"/>
  <c r="AJ87" i="12"/>
  <c r="AJ97" i="12"/>
  <c r="BO19" i="12"/>
  <c r="BO94" i="12"/>
  <c r="BO48" i="12"/>
  <c r="BO72" i="12"/>
  <c r="BO92" i="12"/>
  <c r="BO39" i="12"/>
  <c r="BO22" i="12"/>
  <c r="BO11" i="12"/>
  <c r="BO46" i="12"/>
  <c r="BO6" i="12"/>
  <c r="BO67" i="12"/>
  <c r="BO58" i="12"/>
  <c r="BG36" i="12"/>
  <c r="BG48" i="12"/>
  <c r="BG5" i="12"/>
  <c r="BG61" i="12"/>
  <c r="BG55" i="12"/>
  <c r="BG59" i="12"/>
  <c r="BG57" i="12"/>
  <c r="BG86" i="12"/>
  <c r="BG70" i="12"/>
  <c r="BG25" i="12"/>
  <c r="BG98" i="12"/>
  <c r="BG66" i="12"/>
  <c r="BR45" i="12"/>
  <c r="BR21" i="12"/>
  <c r="BR101" i="12"/>
  <c r="BR69" i="12"/>
  <c r="BR20" i="12"/>
  <c r="BR23" i="12"/>
  <c r="BR32" i="12"/>
  <c r="BR91" i="12"/>
  <c r="BR37" i="12"/>
  <c r="BR25" i="12"/>
  <c r="BR5" i="12"/>
  <c r="BR35" i="12"/>
  <c r="BR33" i="12"/>
  <c r="BR98" i="12"/>
  <c r="BR44" i="12"/>
  <c r="BR7" i="12"/>
  <c r="BL4" i="12"/>
  <c r="BL83" i="12"/>
  <c r="BL85" i="12"/>
  <c r="BL75" i="12"/>
  <c r="BL96" i="12"/>
  <c r="BL54" i="12"/>
  <c r="BL17" i="12"/>
  <c r="BL22" i="12"/>
  <c r="BL89" i="12"/>
  <c r="BL39" i="12"/>
  <c r="BL6" i="12"/>
  <c r="BL38" i="12"/>
  <c r="BP9" i="12"/>
  <c r="BP14" i="12"/>
  <c r="BP52" i="12"/>
  <c r="BP99" i="12"/>
  <c r="BP70" i="12"/>
  <c r="BP37" i="12"/>
  <c r="BP28" i="12"/>
  <c r="BP45" i="12"/>
  <c r="BP86" i="12"/>
  <c r="BP18" i="12"/>
  <c r="BP21" i="12"/>
  <c r="BP15" i="12"/>
  <c r="BP39" i="12"/>
  <c r="BP103" i="12"/>
  <c r="BP33" i="12"/>
  <c r="BP44" i="12"/>
  <c r="BP61" i="12"/>
  <c r="BP76" i="12"/>
  <c r="BP69" i="12"/>
  <c r="AH10" i="12"/>
  <c r="AH86" i="12"/>
  <c r="AH95" i="12"/>
  <c r="AH44" i="12"/>
  <c r="AH20" i="12"/>
  <c r="AH22" i="12"/>
  <c r="AH71" i="12"/>
  <c r="AH37" i="12"/>
  <c r="AH88" i="12"/>
  <c r="AH6" i="12"/>
  <c r="AH45" i="12"/>
  <c r="AH46" i="12"/>
  <c r="AH28" i="12"/>
  <c r="AH89" i="12"/>
  <c r="AH11" i="12"/>
  <c r="AH55" i="12"/>
  <c r="AH34" i="12"/>
  <c r="AH78" i="12"/>
  <c r="AH41" i="12"/>
  <c r="AH58" i="12"/>
  <c r="AH61" i="12"/>
  <c r="AH12" i="12"/>
  <c r="AH36" i="12"/>
  <c r="AH77" i="12"/>
  <c r="AH69" i="12"/>
  <c r="AA66" i="12"/>
  <c r="AA90" i="12"/>
  <c r="AA32" i="12"/>
  <c r="AA58" i="12"/>
  <c r="AA78" i="12"/>
  <c r="AA13" i="12"/>
  <c r="AA7" i="12"/>
  <c r="AA96" i="12"/>
  <c r="AA25" i="12"/>
  <c r="AA9" i="12"/>
  <c r="AA45" i="12"/>
  <c r="AA92" i="12"/>
  <c r="AA15" i="12"/>
  <c r="AA88" i="12"/>
  <c r="AA31" i="12"/>
  <c r="AA17" i="12"/>
  <c r="AA53" i="12"/>
  <c r="AA98" i="12"/>
  <c r="AA20" i="12"/>
  <c r="AA6" i="12"/>
  <c r="AA34" i="12"/>
  <c r="AA21" i="12"/>
  <c r="AA57" i="12"/>
  <c r="AA93" i="12"/>
  <c r="AA68" i="12"/>
  <c r="AJ12" i="12"/>
  <c r="AJ41" i="12"/>
  <c r="AJ52" i="12"/>
  <c r="AJ14" i="12"/>
  <c r="AJ17" i="12"/>
  <c r="AJ36" i="12"/>
  <c r="AJ102" i="12"/>
  <c r="AJ58" i="12"/>
  <c r="AJ99" i="12"/>
  <c r="AJ37" i="12"/>
  <c r="AJ34" i="12"/>
  <c r="AJ7" i="12"/>
  <c r="AJ55" i="12"/>
  <c r="AJ25" i="12"/>
  <c r="AJ77" i="12"/>
  <c r="AJ28" i="12"/>
  <c r="AJ94" i="12"/>
  <c r="AJ80" i="12"/>
  <c r="AJ27" i="12"/>
  <c r="BO95" i="12"/>
  <c r="BO31" i="12"/>
  <c r="BO21" i="12"/>
  <c r="BO36" i="12"/>
  <c r="BO102" i="12"/>
  <c r="BO79" i="12"/>
  <c r="BO62" i="12"/>
  <c r="BO35" i="12"/>
  <c r="BO85" i="12"/>
  <c r="BO83" i="12"/>
  <c r="BO86" i="12"/>
  <c r="BO4" i="12"/>
  <c r="BO77" i="12"/>
  <c r="BO96" i="12"/>
  <c r="BO103" i="12"/>
  <c r="BO82" i="12"/>
  <c r="BO15" i="12"/>
  <c r="BO50" i="12"/>
  <c r="BO91" i="12"/>
  <c r="BO93" i="12"/>
  <c r="BO76" i="12"/>
  <c r="BO37" i="12"/>
  <c r="BO63" i="12"/>
  <c r="BO87" i="12"/>
  <c r="BO57" i="12"/>
  <c r="AI36" i="12"/>
  <c r="AI103" i="12"/>
  <c r="AI56" i="12"/>
  <c r="AI21" i="12"/>
  <c r="AI92" i="12"/>
  <c r="AI68" i="12"/>
  <c r="AI94" i="12"/>
  <c r="AI50" i="12"/>
  <c r="AI42" i="12"/>
  <c r="AI37" i="12"/>
  <c r="AI41" i="12"/>
  <c r="AI29" i="12"/>
  <c r="AI47" i="12"/>
  <c r="AI6" i="12"/>
  <c r="AI98" i="12"/>
  <c r="AI51" i="12"/>
  <c r="AI34" i="12"/>
  <c r="AI74" i="12"/>
  <c r="AI93" i="12"/>
  <c r="AI88" i="12"/>
  <c r="AI59" i="12"/>
  <c r="AI24" i="12"/>
  <c r="AI49" i="12"/>
  <c r="AI55" i="12"/>
  <c r="AI27" i="12"/>
  <c r="BG71" i="12"/>
  <c r="BG83" i="12"/>
  <c r="BG44" i="12"/>
  <c r="BG88" i="12"/>
  <c r="BG24" i="12"/>
  <c r="BG103" i="12"/>
  <c r="BG41" i="12"/>
  <c r="BG82" i="12"/>
  <c r="BG8" i="12"/>
  <c r="BG94" i="12"/>
  <c r="BG33" i="12"/>
  <c r="AP4" i="12"/>
  <c r="AP44" i="12"/>
  <c r="AP37" i="12"/>
  <c r="BR54" i="12"/>
  <c r="BR71" i="12"/>
  <c r="BR72" i="12"/>
  <c r="CJ27" i="12"/>
  <c r="CJ101" i="12"/>
  <c r="CJ76" i="12"/>
  <c r="CJ48" i="12"/>
  <c r="CJ50" i="12"/>
  <c r="CJ19" i="12"/>
  <c r="CJ75" i="12"/>
  <c r="CJ99" i="12"/>
  <c r="CJ79" i="12"/>
  <c r="CJ51" i="12"/>
  <c r="CJ60" i="12"/>
  <c r="CJ25" i="12"/>
  <c r="CJ8" i="12"/>
  <c r="CJ93" i="12"/>
  <c r="CJ35" i="12"/>
  <c r="CJ6" i="12"/>
  <c r="CJ95" i="12"/>
  <c r="CJ21" i="12"/>
  <c r="CJ87" i="12"/>
  <c r="CJ78" i="12"/>
  <c r="CJ5" i="12"/>
  <c r="CJ55" i="12"/>
  <c r="CJ22" i="12"/>
  <c r="CJ69" i="12"/>
  <c r="CJ53" i="12"/>
  <c r="CJ9" i="12"/>
  <c r="CJ59" i="12"/>
  <c r="CJ15" i="12"/>
  <c r="CJ86" i="12"/>
  <c r="CJ96" i="12"/>
  <c r="CJ34" i="12"/>
  <c r="CJ84" i="12"/>
  <c r="CJ14" i="12"/>
  <c r="CJ85" i="12"/>
  <c r="CJ39" i="12"/>
  <c r="CJ64" i="12"/>
  <c r="CJ30" i="12"/>
  <c r="CJ33" i="12"/>
  <c r="CJ16" i="12"/>
  <c r="CJ7" i="12"/>
  <c r="CJ90" i="12"/>
  <c r="CJ17" i="12"/>
  <c r="CJ67" i="12"/>
  <c r="CJ37" i="12"/>
  <c r="CJ31" i="12"/>
  <c r="CJ42" i="12"/>
  <c r="CJ70" i="12"/>
  <c r="CJ13" i="12"/>
  <c r="CJ83" i="12"/>
  <c r="CJ74" i="12"/>
  <c r="CJ80" i="12"/>
  <c r="CJ49" i="12"/>
  <c r="CJ11" i="12"/>
  <c r="CJ47" i="12"/>
  <c r="CJ45" i="12"/>
  <c r="CJ63" i="12"/>
  <c r="CJ65" i="12"/>
  <c r="CJ98" i="12"/>
  <c r="CJ66" i="12"/>
  <c r="CJ91" i="12"/>
  <c r="CJ57" i="12"/>
  <c r="CJ81" i="12"/>
  <c r="CJ52" i="12"/>
  <c r="CJ61" i="12"/>
  <c r="CJ58" i="12"/>
  <c r="CJ72" i="12"/>
  <c r="CJ97" i="12"/>
  <c r="CJ88" i="12"/>
  <c r="CJ103" i="12"/>
  <c r="CJ12" i="12"/>
  <c r="CJ82" i="12"/>
  <c r="CJ102" i="12"/>
  <c r="CJ41" i="12"/>
  <c r="CJ20" i="12"/>
  <c r="CJ36" i="12"/>
  <c r="CJ73" i="12"/>
  <c r="CJ54" i="12"/>
  <c r="CJ10" i="12"/>
  <c r="CJ29" i="12"/>
  <c r="CJ43" i="12"/>
  <c r="CJ100" i="12"/>
  <c r="CJ62" i="12"/>
  <c r="CJ32" i="12"/>
  <c r="CJ4" i="12"/>
  <c r="CJ94" i="12"/>
  <c r="CJ38" i="12"/>
  <c r="CJ40" i="12"/>
  <c r="CJ24" i="12"/>
  <c r="CJ18" i="12"/>
  <c r="CJ28" i="12"/>
  <c r="CJ92" i="12"/>
  <c r="CJ77" i="12"/>
  <c r="CJ46" i="12"/>
  <c r="CJ89" i="12"/>
  <c r="CJ23" i="12"/>
  <c r="CJ71" i="12"/>
  <c r="CJ56" i="12"/>
  <c r="CJ68" i="12"/>
  <c r="CJ44" i="12"/>
  <c r="AS27" i="12"/>
  <c r="AS90" i="12"/>
  <c r="AS36" i="12"/>
  <c r="AS33" i="12"/>
  <c r="AS42" i="12"/>
  <c r="AS66" i="12"/>
  <c r="AS18" i="12"/>
  <c r="AS85" i="12"/>
  <c r="AS32" i="12"/>
  <c r="AS30" i="12"/>
  <c r="AS39" i="12"/>
  <c r="AS57" i="12"/>
  <c r="AS15" i="12"/>
  <c r="AS77" i="12"/>
  <c r="AS103" i="12"/>
  <c r="AS20" i="12"/>
  <c r="AS24" i="12"/>
  <c r="AS38" i="12"/>
  <c r="AS53" i="12"/>
  <c r="AS84" i="12"/>
  <c r="AS51" i="12"/>
  <c r="AS70" i="12"/>
  <c r="AS46" i="12"/>
  <c r="AP24" i="12"/>
  <c r="AP86" i="12"/>
  <c r="AP91" i="12"/>
  <c r="AP32" i="12"/>
  <c r="AP54" i="12"/>
  <c r="AP94" i="12"/>
  <c r="AP92" i="12"/>
  <c r="AP59" i="12"/>
  <c r="AP21" i="12"/>
  <c r="AP95" i="12"/>
  <c r="AP6" i="12"/>
  <c r="AP16" i="12"/>
  <c r="BA12" i="12"/>
  <c r="BA98" i="12"/>
  <c r="BA43" i="12"/>
  <c r="BL56" i="12"/>
  <c r="AM95" i="12"/>
  <c r="AM20" i="12"/>
  <c r="AM35" i="12"/>
  <c r="AM78" i="12"/>
  <c r="AM30" i="12"/>
  <c r="AM69" i="12"/>
  <c r="AM46" i="12"/>
  <c r="AM66" i="12"/>
  <c r="BL91" i="12"/>
  <c r="BL18" i="12"/>
  <c r="BL31" i="12"/>
  <c r="BL90" i="12"/>
  <c r="BL12" i="12"/>
  <c r="BL74" i="12"/>
  <c r="BL94" i="12"/>
  <c r="BL53" i="12"/>
  <c r="BL69" i="12"/>
  <c r="BL64" i="12"/>
  <c r="BL28" i="12"/>
  <c r="AJ21" i="12"/>
  <c r="AJ70" i="12"/>
  <c r="AJ19" i="12"/>
  <c r="AJ16" i="12"/>
  <c r="AJ47" i="12"/>
  <c r="AJ62" i="12"/>
  <c r="AJ64" i="12"/>
  <c r="AJ76" i="12"/>
  <c r="AJ40" i="12"/>
  <c r="AJ59" i="12"/>
  <c r="BR11" i="12"/>
  <c r="BL52" i="12"/>
  <c r="BL37" i="12"/>
  <c r="BL59" i="12"/>
  <c r="BL14" i="12"/>
  <c r="BL20" i="12"/>
  <c r="BL86" i="12"/>
  <c r="BL10" i="12"/>
  <c r="BL15" i="12"/>
  <c r="BL25" i="12"/>
  <c r="BL79" i="12"/>
  <c r="BL7" i="12"/>
  <c r="BL24" i="12"/>
  <c r="BL36" i="12"/>
  <c r="BL103" i="12"/>
  <c r="BL66" i="12"/>
  <c r="BL71" i="12"/>
  <c r="BL72" i="12"/>
  <c r="BL42" i="12"/>
  <c r="BL23" i="12"/>
  <c r="BL70" i="12"/>
  <c r="BL82" i="12"/>
  <c r="BL30" i="12"/>
  <c r="BL93" i="12"/>
  <c r="BL29" i="12"/>
  <c r="BL80" i="12"/>
  <c r="BL60" i="12"/>
  <c r="BL63" i="12"/>
  <c r="BL32" i="12"/>
  <c r="BL34" i="12"/>
  <c r="BL51" i="12"/>
  <c r="BL5" i="12"/>
  <c r="BL55" i="12"/>
  <c r="BL67" i="12"/>
  <c r="BL46" i="12"/>
  <c r="BL61" i="12"/>
  <c r="BL49" i="12"/>
  <c r="BL50" i="12"/>
  <c r="BL47" i="12"/>
  <c r="BL99" i="12"/>
  <c r="BL8" i="12"/>
  <c r="BL16" i="12"/>
  <c r="BL33" i="12"/>
  <c r="BL58" i="12"/>
  <c r="BL73" i="12"/>
  <c r="BL40" i="12"/>
  <c r="BL27" i="12"/>
  <c r="BL44" i="12"/>
  <c r="BL88" i="12"/>
  <c r="BL21" i="12"/>
  <c r="BL11" i="12"/>
  <c r="BG68" i="12"/>
  <c r="BG12" i="12"/>
  <c r="BG100" i="12"/>
  <c r="BG29" i="12"/>
  <c r="BG84" i="12"/>
  <c r="BG54" i="12"/>
  <c r="BG46" i="12"/>
  <c r="BG42" i="12"/>
  <c r="BG102" i="12"/>
  <c r="BG80" i="12"/>
  <c r="BG96" i="12"/>
  <c r="BG93" i="12"/>
  <c r="BG32" i="12"/>
  <c r="BG38" i="12"/>
  <c r="BG63" i="12"/>
  <c r="BG49" i="12"/>
  <c r="BG73" i="12"/>
  <c r="BG92" i="12"/>
  <c r="BG37" i="12"/>
  <c r="BG7" i="12"/>
  <c r="BG75" i="12"/>
  <c r="BG60" i="12"/>
  <c r="BG23" i="12"/>
  <c r="BG91" i="12"/>
  <c r="BG67" i="12"/>
  <c r="BG47" i="12"/>
  <c r="BG18" i="12"/>
  <c r="BG14" i="12"/>
  <c r="BG13" i="12"/>
  <c r="BG20" i="12"/>
  <c r="BG77" i="12"/>
  <c r="BG9" i="12"/>
  <c r="BG89" i="12"/>
  <c r="BG51" i="12"/>
  <c r="BG97" i="12"/>
  <c r="BG11" i="12"/>
  <c r="BG85" i="12"/>
  <c r="BG10" i="12"/>
  <c r="BG30" i="12"/>
  <c r="BG43" i="12"/>
  <c r="BG50" i="12"/>
  <c r="BG74" i="12"/>
  <c r="BG99" i="12"/>
  <c r="BG76" i="12"/>
  <c r="BG87" i="12"/>
  <c r="BG15" i="12"/>
  <c r="BG52" i="12"/>
  <c r="BG40" i="12"/>
  <c r="BG56" i="12"/>
  <c r="BL45" i="12"/>
  <c r="BL87" i="12"/>
  <c r="BL76" i="12"/>
  <c r="BL41" i="12"/>
  <c r="BL102" i="12"/>
  <c r="BL81" i="12"/>
  <c r="BL68" i="12"/>
  <c r="BL100" i="12"/>
  <c r="BL78" i="12"/>
  <c r="BL62" i="12"/>
  <c r="BL98" i="12"/>
  <c r="BL9" i="12"/>
  <c r="AA56" i="12"/>
  <c r="AA28" i="12"/>
  <c r="AA42" i="12"/>
  <c r="AA81" i="12"/>
  <c r="AA74" i="12"/>
  <c r="AA71" i="12"/>
  <c r="AA100" i="12"/>
  <c r="AA82" i="12"/>
  <c r="AA83" i="12"/>
  <c r="AA22" i="12"/>
  <c r="AA41" i="12"/>
  <c r="AA67" i="12"/>
  <c r="AJ60" i="12"/>
  <c r="AJ18" i="12"/>
  <c r="AJ51" i="12"/>
  <c r="AJ53" i="12"/>
  <c r="AJ15" i="12"/>
  <c r="AJ8" i="12"/>
  <c r="AJ71" i="12"/>
  <c r="AJ92" i="12"/>
  <c r="AJ96" i="12"/>
  <c r="AJ29" i="12"/>
  <c r="AJ68" i="12"/>
  <c r="BO33" i="12"/>
  <c r="BO65" i="12"/>
  <c r="BO68" i="12"/>
  <c r="BO8" i="12"/>
  <c r="BO10" i="12"/>
  <c r="BO18" i="12"/>
  <c r="BO29" i="12"/>
  <c r="BO56" i="12"/>
  <c r="BO5" i="12"/>
  <c r="BO32" i="12"/>
  <c r="BO97" i="12"/>
  <c r="BO74" i="12"/>
  <c r="BO40" i="12"/>
  <c r="AH85" i="12"/>
  <c r="AH51" i="12"/>
  <c r="AH5" i="12"/>
  <c r="AH92" i="12"/>
  <c r="AH64" i="12"/>
  <c r="AH79" i="12"/>
  <c r="AH30" i="12"/>
  <c r="AH66" i="12"/>
  <c r="AH81" i="12"/>
  <c r="AH9" i="12"/>
  <c r="AH98" i="12"/>
  <c r="AH4" i="12"/>
  <c r="AH48" i="12"/>
  <c r="AH100" i="12"/>
  <c r="AH87" i="12"/>
  <c r="AH24" i="12"/>
  <c r="AH63" i="12"/>
  <c r="AH73" i="12"/>
  <c r="AH17" i="12"/>
  <c r="AH54" i="12"/>
  <c r="AH21" i="12"/>
  <c r="AH31" i="12"/>
  <c r="AH52" i="12"/>
  <c r="AH91" i="12"/>
  <c r="AA10" i="12"/>
  <c r="AA12" i="12"/>
  <c r="AA73" i="12"/>
  <c r="AA87" i="12"/>
  <c r="AA11" i="12"/>
  <c r="AA49" i="12"/>
  <c r="AA30" i="12"/>
  <c r="AA16" i="12"/>
  <c r="AA44" i="12"/>
  <c r="AA24" i="12"/>
  <c r="AA61" i="12"/>
  <c r="AA97" i="12"/>
  <c r="AA36" i="12"/>
  <c r="AA40" i="12"/>
  <c r="AA50" i="12"/>
  <c r="AA35" i="12"/>
  <c r="AA76" i="12"/>
  <c r="AA99" i="12"/>
  <c r="AA43" i="12"/>
  <c r="AA46" i="12"/>
  <c r="AA60" i="12"/>
  <c r="AA38" i="12"/>
  <c r="AA79" i="12"/>
  <c r="AA103" i="12"/>
  <c r="AJ50" i="12"/>
  <c r="AJ42" i="12"/>
  <c r="AJ66" i="12"/>
  <c r="AJ20" i="12"/>
  <c r="AJ6" i="12"/>
  <c r="AJ82" i="12"/>
  <c r="AJ57" i="12"/>
  <c r="AJ31" i="12"/>
  <c r="AJ84" i="12"/>
  <c r="AJ56" i="12"/>
  <c r="AJ78" i="12"/>
  <c r="AJ23" i="12"/>
  <c r="AJ93" i="12"/>
  <c r="AJ4" i="12"/>
  <c r="AJ90" i="12"/>
  <c r="AJ75" i="12"/>
  <c r="AJ43" i="12"/>
  <c r="BO23" i="12"/>
  <c r="BO16" i="12"/>
  <c r="BO101" i="12"/>
  <c r="BO55" i="12"/>
  <c r="BO28" i="12"/>
  <c r="BO42" i="12"/>
  <c r="BO24" i="12"/>
  <c r="BO89" i="12"/>
  <c r="BO13" i="12"/>
  <c r="BO99" i="12"/>
  <c r="BO70" i="12"/>
  <c r="BO61" i="12"/>
  <c r="BO73" i="12"/>
  <c r="BO66" i="12"/>
  <c r="BO84" i="12"/>
  <c r="BO90" i="12"/>
  <c r="BO44" i="12"/>
  <c r="BO49" i="12"/>
  <c r="BO64" i="12"/>
  <c r="BO51" i="12"/>
  <c r="BO17" i="12"/>
  <c r="BO30" i="12"/>
  <c r="BO41" i="12"/>
  <c r="BO38" i="12"/>
  <c r="AI11" i="12"/>
  <c r="AI79" i="12"/>
  <c r="AI28" i="12"/>
  <c r="AI60" i="12"/>
  <c r="AI23" i="12"/>
  <c r="AI48" i="12"/>
  <c r="AI38" i="12"/>
  <c r="AI75" i="12"/>
  <c r="AI7" i="12"/>
  <c r="AI62" i="12"/>
  <c r="AI102" i="12"/>
  <c r="AI20" i="12"/>
  <c r="AI13" i="12"/>
  <c r="AI22" i="12"/>
  <c r="AI25" i="12"/>
  <c r="AI63" i="12"/>
  <c r="AI18" i="12"/>
  <c r="AI83" i="12"/>
  <c r="AI66" i="12"/>
  <c r="AI73" i="12"/>
  <c r="AI86" i="12"/>
  <c r="AI45" i="12"/>
  <c r="AI97" i="12"/>
  <c r="BG65" i="12"/>
  <c r="BG95" i="12"/>
  <c r="BG28" i="12"/>
  <c r="BG101" i="12"/>
  <c r="BG17" i="12"/>
  <c r="BG81" i="12"/>
  <c r="BG16" i="12"/>
  <c r="BG19" i="12"/>
  <c r="BG31" i="12"/>
  <c r="BG78" i="12"/>
  <c r="BG58" i="12"/>
  <c r="BG62" i="12"/>
  <c r="BG72" i="12"/>
  <c r="AP81" i="12"/>
  <c r="AP50" i="12"/>
  <c r="AP33" i="12"/>
  <c r="AP67" i="12"/>
  <c r="BR58" i="12"/>
  <c r="BR47" i="12"/>
  <c r="BR18" i="12"/>
  <c r="AN67" i="12"/>
  <c r="AN84" i="12"/>
  <c r="AN31" i="12"/>
  <c r="AN11" i="12"/>
  <c r="AN92" i="12"/>
  <c r="AN83" i="12"/>
  <c r="AN13" i="12"/>
  <c r="AN80" i="12"/>
  <c r="AN97" i="12"/>
  <c r="AN7" i="12"/>
  <c r="AN57" i="12"/>
  <c r="AN66" i="12"/>
  <c r="AN54" i="12"/>
  <c r="AN72" i="12"/>
  <c r="AN82" i="12"/>
  <c r="AN89" i="12"/>
  <c r="AN38" i="12"/>
  <c r="AN37" i="12"/>
  <c r="AN8" i="12"/>
  <c r="AN44" i="12"/>
  <c r="AN62" i="12"/>
  <c r="AN36" i="12"/>
  <c r="AN55" i="12"/>
  <c r="AN39" i="12"/>
  <c r="AN98" i="12"/>
  <c r="AN27" i="12"/>
  <c r="AN99" i="12"/>
  <c r="AN63" i="12"/>
  <c r="AN49" i="12"/>
  <c r="AN58" i="12"/>
  <c r="AN79" i="12"/>
  <c r="AN5" i="12"/>
  <c r="AN95" i="12"/>
  <c r="AN59" i="12"/>
  <c r="AN46" i="12"/>
  <c r="AN48" i="12"/>
  <c r="AN60" i="12"/>
  <c r="AN56" i="12"/>
  <c r="AN103" i="12"/>
  <c r="AN51" i="12"/>
  <c r="AN33" i="12"/>
  <c r="AN42" i="12"/>
  <c r="AN75" i="12"/>
  <c r="AN22" i="12"/>
  <c r="AN86" i="12"/>
  <c r="AN10" i="12"/>
  <c r="AN41" i="12"/>
  <c r="AN12" i="12"/>
  <c r="AN14" i="12"/>
  <c r="AN64" i="12"/>
  <c r="CI67" i="12"/>
  <c r="CI73" i="12"/>
  <c r="CI36" i="12"/>
  <c r="CI20" i="12"/>
  <c r="CI72" i="12"/>
  <c r="CI30" i="12"/>
  <c r="CI43" i="12"/>
  <c r="CI66" i="12"/>
  <c r="CI32" i="12"/>
  <c r="CI16" i="12"/>
  <c r="CI53" i="12"/>
  <c r="CI88" i="12"/>
  <c r="CI19" i="12"/>
  <c r="CI77" i="12"/>
  <c r="CI40" i="12"/>
  <c r="CI17" i="12"/>
  <c r="CI37" i="12"/>
  <c r="CI9" i="12"/>
  <c r="CI55" i="12"/>
  <c r="CI81" i="12"/>
  <c r="CI46" i="12"/>
  <c r="CI94" i="12"/>
  <c r="CI47" i="12"/>
  <c r="CI15" i="12"/>
  <c r="CI27" i="12"/>
  <c r="CI96" i="12"/>
  <c r="CI70" i="12"/>
  <c r="CI61" i="12"/>
  <c r="CI54" i="12"/>
  <c r="CI93" i="12"/>
  <c r="CI79" i="12"/>
  <c r="CI92" i="12"/>
  <c r="CI64" i="12"/>
  <c r="CI58" i="12"/>
  <c r="CI51" i="12"/>
  <c r="CI97" i="12"/>
  <c r="CI50" i="12"/>
  <c r="CI102" i="12"/>
  <c r="CI80" i="12"/>
  <c r="CI74" i="12"/>
  <c r="CI57" i="12"/>
  <c r="CI7" i="12"/>
  <c r="CI22" i="12"/>
  <c r="CI103" i="12"/>
  <c r="CI76" i="12"/>
  <c r="CI29" i="12"/>
  <c r="CI83" i="12"/>
  <c r="CI23" i="12"/>
  <c r="CI75" i="12"/>
  <c r="AL69" i="12"/>
  <c r="AL62" i="12"/>
  <c r="AL61" i="12"/>
  <c r="AL90" i="12"/>
  <c r="AL71" i="12"/>
  <c r="AL79" i="12"/>
  <c r="AL37" i="12"/>
  <c r="AL82" i="12"/>
  <c r="AL75" i="12"/>
  <c r="AL96" i="12"/>
  <c r="AL103" i="12"/>
  <c r="AL87" i="12"/>
  <c r="AL55" i="12"/>
  <c r="AL85" i="12"/>
  <c r="AL98" i="12"/>
  <c r="AL97" i="12"/>
  <c r="AL81" i="12"/>
  <c r="AL48" i="12"/>
  <c r="AL41" i="12"/>
  <c r="AL100" i="12"/>
  <c r="AL101" i="12"/>
  <c r="AL9" i="12"/>
  <c r="AL64" i="12"/>
  <c r="AL76" i="12"/>
  <c r="AL32" i="12"/>
  <c r="AL27" i="12"/>
  <c r="AL72" i="12"/>
  <c r="AL73" i="12"/>
  <c r="AL91" i="12"/>
  <c r="AL6" i="12"/>
  <c r="AL38" i="12"/>
  <c r="AL22" i="12"/>
  <c r="AL56" i="12"/>
  <c r="AL89" i="12"/>
  <c r="AL93" i="12"/>
  <c r="AL102" i="12"/>
  <c r="AL11" i="12"/>
  <c r="AL52" i="12"/>
  <c r="AL16" i="12"/>
  <c r="AL44" i="12"/>
  <c r="AL10" i="12"/>
  <c r="AL47" i="12"/>
  <c r="AL43" i="12"/>
  <c r="AL70" i="12"/>
  <c r="AL14" i="12"/>
  <c r="AL25" i="12"/>
  <c r="AL12" i="12"/>
  <c r="AL74" i="12"/>
  <c r="AL36" i="12"/>
  <c r="BA90" i="12"/>
  <c r="BL43" i="12"/>
  <c r="BL57" i="12"/>
  <c r="BL13" i="12"/>
  <c r="BL97" i="12"/>
  <c r="BL65" i="12"/>
  <c r="BL35" i="12"/>
  <c r="BL92" i="12"/>
  <c r="BL48" i="12"/>
  <c r="BL84" i="12"/>
  <c r="BL77" i="12"/>
  <c r="BL19" i="12"/>
  <c r="BL95" i="12"/>
  <c r="AV101" i="12"/>
  <c r="AV47" i="12"/>
  <c r="AV66" i="12"/>
  <c r="AV78" i="12"/>
  <c r="AV25" i="12"/>
  <c r="AV55" i="12"/>
  <c r="AV56" i="12"/>
  <c r="AV70" i="12"/>
  <c r="AV72" i="12"/>
  <c r="AV41" i="12"/>
  <c r="AV9" i="12"/>
  <c r="AV10" i="12"/>
  <c r="AV39" i="12"/>
  <c r="AV37" i="12"/>
  <c r="AV16" i="12"/>
  <c r="AV93" i="12"/>
  <c r="AV22" i="12"/>
  <c r="AV43" i="12"/>
  <c r="AV27" i="12"/>
  <c r="AV98" i="12"/>
  <c r="AV81" i="12"/>
  <c r="AV40" i="12"/>
  <c r="AV45" i="12"/>
  <c r="AV42" i="12"/>
  <c r="AV35" i="12"/>
  <c r="AV34" i="12"/>
  <c r="AV83" i="12"/>
  <c r="AV82" i="12"/>
  <c r="AV11" i="12"/>
  <c r="AV49" i="12"/>
  <c r="AV95" i="12"/>
  <c r="AV86" i="12"/>
  <c r="AV33" i="12"/>
  <c r="AV99" i="12"/>
  <c r="AV74" i="12"/>
  <c r="AV92" i="12"/>
  <c r="AV7" i="12"/>
  <c r="AV67" i="12"/>
  <c r="AV57" i="12"/>
  <c r="AV58" i="12"/>
  <c r="AV77" i="12"/>
  <c r="AV17" i="12"/>
  <c r="AV84" i="12"/>
  <c r="AV87" i="12"/>
  <c r="AV28" i="12"/>
  <c r="AV6" i="12"/>
  <c r="AV91" i="12"/>
  <c r="AV51" i="12"/>
  <c r="AV23" i="12"/>
  <c r="AV50" i="12"/>
  <c r="AV69" i="12"/>
  <c r="AV38" i="12"/>
  <c r="AV21" i="12"/>
  <c r="AV19" i="12"/>
  <c r="AV14" i="12"/>
  <c r="AV52" i="12"/>
  <c r="AV59" i="12"/>
  <c r="AV29" i="12"/>
  <c r="AV46" i="12"/>
  <c r="AV65" i="12"/>
  <c r="AV90" i="12"/>
  <c r="AV20" i="12"/>
  <c r="AV12" i="12"/>
  <c r="AV32" i="12"/>
  <c r="AV4" i="12"/>
  <c r="AV63" i="12"/>
  <c r="AV73" i="12"/>
  <c r="AV36" i="12"/>
  <c r="AV24" i="12"/>
  <c r="AV30" i="12"/>
  <c r="AV80" i="12"/>
  <c r="AV96" i="12"/>
  <c r="AV64" i="12"/>
  <c r="AV60" i="12"/>
  <c r="AV31" i="12"/>
  <c r="AV5" i="12"/>
  <c r="AV48" i="12"/>
  <c r="AV62" i="12"/>
  <c r="AV100" i="12"/>
  <c r="AV88" i="12"/>
  <c r="AV68" i="12"/>
  <c r="BZ67" i="12"/>
  <c r="BZ74" i="12"/>
  <c r="BZ31" i="12"/>
  <c r="BZ90" i="12"/>
  <c r="BZ80" i="12"/>
  <c r="BZ11" i="12"/>
  <c r="BZ16" i="12"/>
  <c r="BZ68" i="12"/>
  <c r="BZ4" i="12"/>
  <c r="BZ25" i="12"/>
  <c r="BZ47" i="12"/>
  <c r="BZ71" i="12"/>
  <c r="BZ95" i="12"/>
  <c r="BZ72" i="12"/>
  <c r="BZ76" i="12"/>
  <c r="BZ85" i="12"/>
  <c r="BZ70" i="12"/>
  <c r="BZ46" i="12"/>
  <c r="BZ19" i="12"/>
  <c r="BZ60" i="12"/>
  <c r="BZ81" i="12"/>
  <c r="BZ48" i="12"/>
  <c r="BZ87" i="12"/>
  <c r="BZ84" i="12"/>
  <c r="BZ100" i="12"/>
  <c r="BZ92" i="12"/>
  <c r="AC27" i="12"/>
  <c r="AC88" i="12"/>
  <c r="AC39" i="12"/>
  <c r="AC15" i="12"/>
  <c r="AC74" i="12"/>
  <c r="AC82" i="12"/>
  <c r="AC12" i="12"/>
  <c r="AC84" i="12"/>
  <c r="AC35" i="12"/>
  <c r="AC11" i="12"/>
  <c r="AC64" i="12"/>
  <c r="AC77" i="12"/>
  <c r="AC4" i="12"/>
  <c r="AC76" i="12"/>
  <c r="AC99" i="12"/>
  <c r="AC102" i="12"/>
  <c r="AC45" i="12"/>
  <c r="AC61" i="12"/>
  <c r="AC17" i="12"/>
  <c r="AC7" i="12"/>
  <c r="AC93" i="12"/>
  <c r="AC38" i="12"/>
  <c r="AC23" i="12"/>
  <c r="AC36" i="12"/>
  <c r="AC14" i="12"/>
  <c r="AC95" i="12"/>
  <c r="AC92" i="12"/>
  <c r="AC49" i="12"/>
  <c r="AC90" i="12"/>
  <c r="AC13" i="12"/>
  <c r="AC75" i="12"/>
  <c r="AC34" i="12"/>
  <c r="AC21" i="12"/>
  <c r="AC24" i="12"/>
  <c r="AC94" i="12"/>
  <c r="AC66" i="12"/>
  <c r="AC33" i="12"/>
  <c r="AC41" i="12"/>
  <c r="AC9" i="12"/>
  <c r="AC70" i="12"/>
  <c r="AC8" i="12"/>
  <c r="AC20" i="12"/>
  <c r="AC73" i="12"/>
  <c r="AC69" i="12"/>
  <c r="AC72" i="12"/>
  <c r="AC56" i="12"/>
  <c r="AC30" i="12"/>
  <c r="AC44" i="12"/>
  <c r="AC101" i="12"/>
  <c r="AC51" i="12"/>
  <c r="AC71" i="12"/>
  <c r="AC79" i="12"/>
  <c r="AC16" i="12"/>
  <c r="AC81" i="12"/>
  <c r="AC40" i="12"/>
  <c r="AC83" i="12"/>
  <c r="AC42" i="12"/>
  <c r="AC80" i="12"/>
  <c r="AC28" i="12"/>
  <c r="AC18" i="12"/>
  <c r="AC48" i="12"/>
  <c r="AC63" i="12"/>
  <c r="AC68" i="12"/>
  <c r="AC32" i="12"/>
  <c r="AC89" i="12"/>
  <c r="AC57" i="12"/>
  <c r="AC59" i="12"/>
  <c r="AC10" i="12"/>
  <c r="AC85" i="12"/>
  <c r="AC50" i="12"/>
  <c r="AC67" i="12"/>
  <c r="AC55" i="12"/>
  <c r="AC96" i="12"/>
  <c r="AC86" i="12"/>
  <c r="AC6" i="12"/>
  <c r="AC98" i="12"/>
  <c r="AC53" i="12"/>
  <c r="AC54" i="12"/>
  <c r="AC100" i="12"/>
  <c r="AC43" i="12"/>
  <c r="AC52" i="12"/>
  <c r="AC60" i="12"/>
  <c r="AC22" i="12"/>
  <c r="AC58" i="12"/>
  <c r="AC62" i="12"/>
  <c r="AC47" i="12"/>
  <c r="AC103" i="12"/>
  <c r="AC65" i="12"/>
  <c r="AC78" i="12"/>
  <c r="AC37" i="12"/>
  <c r="AC25" i="12"/>
  <c r="AC91" i="12"/>
  <c r="AC46" i="12"/>
  <c r="AC5" i="12"/>
  <c r="AC19" i="12"/>
  <c r="AC87" i="12"/>
  <c r="AC31" i="12"/>
  <c r="AC97" i="12"/>
  <c r="AC29" i="12"/>
  <c r="I68" i="12"/>
  <c r="I46" i="12"/>
  <c r="I19" i="12"/>
  <c r="I55" i="12"/>
  <c r="I49" i="12"/>
  <c r="I48" i="12"/>
  <c r="I16" i="12"/>
  <c r="I85" i="12"/>
  <c r="I32" i="12"/>
  <c r="I91" i="12"/>
  <c r="I51" i="12"/>
  <c r="I102" i="12"/>
  <c r="I17" i="12"/>
  <c r="I82" i="12"/>
  <c r="I8" i="12"/>
  <c r="I81" i="12"/>
  <c r="I25" i="12"/>
  <c r="I56" i="12"/>
  <c r="I58" i="12"/>
  <c r="I38" i="12"/>
  <c r="I90" i="12"/>
  <c r="I98" i="12"/>
  <c r="I29" i="12"/>
  <c r="I24" i="12"/>
  <c r="I92" i="12"/>
  <c r="I5" i="12"/>
  <c r="I54" i="12"/>
  <c r="I34" i="12"/>
  <c r="I35" i="12"/>
  <c r="I74" i="12"/>
  <c r="I84" i="12"/>
  <c r="I28" i="12"/>
  <c r="I93" i="12"/>
  <c r="I63" i="12"/>
  <c r="I103" i="12"/>
  <c r="I23" i="12"/>
  <c r="I57" i="12"/>
  <c r="I96" i="12"/>
  <c r="I30" i="12"/>
  <c r="I95" i="12"/>
  <c r="I62" i="12"/>
  <c r="I20" i="12"/>
  <c r="I11" i="12"/>
  <c r="I27" i="12"/>
  <c r="I53" i="12"/>
  <c r="I73" i="12"/>
  <c r="I9" i="12"/>
  <c r="I41" i="12"/>
  <c r="I71" i="12"/>
  <c r="I83" i="12"/>
  <c r="I22" i="12"/>
  <c r="I61" i="12"/>
  <c r="I100" i="12"/>
  <c r="I50" i="12"/>
  <c r="I86" i="12"/>
  <c r="I72" i="12"/>
  <c r="I64" i="12"/>
  <c r="I70" i="12"/>
  <c r="I97" i="12"/>
  <c r="I14" i="12"/>
  <c r="I60" i="12"/>
  <c r="I65" i="12"/>
  <c r="I45" i="12"/>
  <c r="I15" i="12"/>
  <c r="I43" i="12"/>
  <c r="I77" i="12"/>
  <c r="I75" i="12"/>
  <c r="I69" i="12"/>
  <c r="I94" i="12"/>
  <c r="I4" i="12"/>
  <c r="I89" i="12"/>
  <c r="I52" i="12"/>
  <c r="I80" i="12"/>
  <c r="I10" i="12"/>
  <c r="I21" i="12"/>
  <c r="I42" i="12"/>
  <c r="I6" i="12"/>
  <c r="I66" i="12"/>
  <c r="I37" i="12"/>
  <c r="I87" i="12"/>
  <c r="I47" i="12"/>
  <c r="I67" i="12"/>
  <c r="I33" i="12"/>
  <c r="I36" i="12"/>
  <c r="I31" i="12"/>
  <c r="I39" i="12"/>
  <c r="I101" i="12"/>
  <c r="I44" i="12"/>
  <c r="I13" i="12"/>
  <c r="I88" i="12"/>
  <c r="I99" i="12"/>
  <c r="I40" i="12"/>
  <c r="I59" i="12"/>
  <c r="I76" i="12"/>
  <c r="I79" i="12"/>
  <c r="I12" i="12"/>
  <c r="I7" i="12"/>
  <c r="I78" i="12"/>
  <c r="I18" i="12"/>
  <c r="BQ39" i="12"/>
  <c r="BQ43" i="12"/>
  <c r="BQ40" i="12"/>
  <c r="BQ86" i="12"/>
  <c r="BQ82" i="12"/>
  <c r="BQ5" i="12"/>
  <c r="BQ103" i="12"/>
  <c r="BQ32" i="12"/>
  <c r="BQ69" i="12"/>
  <c r="AW55" i="12"/>
  <c r="AW88" i="12"/>
  <c r="AW18" i="12"/>
  <c r="AW84" i="12"/>
  <c r="AW42" i="12"/>
  <c r="AW90" i="12"/>
  <c r="AW98" i="12"/>
  <c r="AW45" i="12"/>
  <c r="AW80" i="12"/>
  <c r="AW22" i="12"/>
  <c r="AW66" i="12"/>
  <c r="AW67" i="12"/>
  <c r="AT69" i="12"/>
  <c r="AT97" i="12"/>
  <c r="AT53" i="12"/>
  <c r="AT21" i="12"/>
  <c r="AT18" i="12"/>
  <c r="AT100" i="12"/>
  <c r="AT62" i="12"/>
  <c r="AT93" i="12"/>
  <c r="AT49" i="12"/>
  <c r="AT17" i="12"/>
  <c r="AT101" i="12"/>
  <c r="AT84" i="12"/>
  <c r="AT14" i="12"/>
  <c r="AT96" i="12"/>
  <c r="AT41" i="12"/>
  <c r="AT9" i="12"/>
  <c r="AT72" i="12"/>
  <c r="AT76" i="12"/>
  <c r="AT59" i="12"/>
  <c r="AT55" i="12"/>
  <c r="AT6" i="12"/>
  <c r="AT94" i="12"/>
  <c r="AT25" i="12"/>
  <c r="AT36" i="12"/>
  <c r="AT13" i="12"/>
  <c r="AT86" i="12"/>
  <c r="AT66" i="12"/>
  <c r="AT82" i="12"/>
  <c r="AT92" i="12"/>
  <c r="AT98" i="12"/>
  <c r="AT34" i="12"/>
  <c r="AT20" i="12"/>
  <c r="AT4" i="12"/>
  <c r="AT47" i="12"/>
  <c r="AT68" i="12"/>
  <c r="AT70" i="12"/>
  <c r="AT87" i="12"/>
  <c r="AT54" i="12"/>
  <c r="AT28" i="12"/>
  <c r="AT30" i="12"/>
  <c r="AT19" i="12"/>
  <c r="AT95" i="12"/>
  <c r="AT58" i="12"/>
  <c r="AT51" i="12"/>
  <c r="AT23" i="12"/>
  <c r="AT88" i="12"/>
  <c r="AT11" i="12"/>
  <c r="AT83" i="12"/>
  <c r="AT52" i="12"/>
  <c r="AT38" i="12"/>
  <c r="AT7" i="12"/>
  <c r="AT50" i="12"/>
  <c r="AT15" i="12"/>
  <c r="AT10" i="12"/>
  <c r="AT45" i="12"/>
  <c r="AT89" i="12"/>
  <c r="AT40" i="12"/>
  <c r="AT56" i="12"/>
  <c r="AT12" i="12"/>
  <c r="AT67" i="12"/>
  <c r="AT80" i="12"/>
  <c r="AT42" i="12"/>
  <c r="AT35" i="12"/>
  <c r="AT90" i="12"/>
  <c r="AT43" i="12"/>
  <c r="AT103" i="12"/>
  <c r="AT77" i="12"/>
  <c r="AT39" i="12"/>
  <c r="AT32" i="12"/>
  <c r="AT85" i="12"/>
  <c r="AT16" i="12"/>
  <c r="AT102" i="12"/>
  <c r="AT57" i="12"/>
  <c r="AT24" i="12"/>
  <c r="AT22" i="12"/>
  <c r="AT75" i="12"/>
  <c r="AT8" i="12"/>
  <c r="AT91" i="12"/>
  <c r="AT44" i="12"/>
  <c r="AT73" i="12"/>
  <c r="AT29" i="12"/>
  <c r="AT78" i="12"/>
  <c r="AT61" i="12"/>
  <c r="AT27" i="12"/>
  <c r="AT37" i="12"/>
  <c r="AT5" i="12"/>
  <c r="AT71" i="12"/>
  <c r="AT31" i="12"/>
  <c r="AT33" i="12"/>
  <c r="AT60" i="12"/>
  <c r="AT63" i="12"/>
  <c r="AT74" i="12"/>
  <c r="AT64" i="12"/>
  <c r="AT46" i="12"/>
  <c r="AT48" i="12"/>
  <c r="AT99" i="12"/>
  <c r="AT79" i="12"/>
  <c r="AT81" i="12"/>
  <c r="AT65" i="12"/>
  <c r="BP65" i="12"/>
  <c r="BP71" i="12"/>
  <c r="BP49" i="12"/>
  <c r="BP102" i="12"/>
  <c r="BP48" i="12"/>
  <c r="BP53" i="12"/>
  <c r="BP101" i="12"/>
  <c r="BP17" i="12"/>
  <c r="BP40" i="12"/>
  <c r="BP81" i="12"/>
  <c r="BP64" i="12"/>
  <c r="BP63" i="12"/>
  <c r="BP95" i="12"/>
  <c r="BP46" i="12"/>
  <c r="BP66" i="12"/>
  <c r="BP90" i="12"/>
  <c r="BP78" i="12"/>
  <c r="BP73" i="12"/>
  <c r="BP24" i="12"/>
  <c r="BP56" i="12"/>
  <c r="BP94" i="12"/>
  <c r="BP96" i="12"/>
  <c r="BP82" i="12"/>
  <c r="BP83" i="12"/>
  <c r="AJ65" i="12"/>
  <c r="AJ61" i="12"/>
  <c r="AJ100" i="12"/>
  <c r="AJ101" i="12"/>
  <c r="AJ98" i="12"/>
  <c r="AJ74" i="12"/>
  <c r="AJ88" i="12"/>
  <c r="AJ103" i="12"/>
  <c r="AJ81" i="12"/>
  <c r="AJ38" i="12"/>
  <c r="AJ32" i="12"/>
  <c r="AJ63" i="12"/>
  <c r="AJ95" i="12"/>
  <c r="AJ30" i="12"/>
  <c r="AJ10" i="12"/>
  <c r="AJ44" i="12"/>
  <c r="AJ45" i="12"/>
  <c r="AJ73" i="12"/>
  <c r="AJ5" i="12"/>
  <c r="AJ33" i="12"/>
  <c r="AJ13" i="12"/>
  <c r="AJ54" i="12"/>
  <c r="AJ48" i="12"/>
  <c r="AJ83" i="12"/>
  <c r="BQ65" i="12"/>
  <c r="BQ91" i="12"/>
  <c r="BQ56" i="12"/>
  <c r="BQ72" i="12"/>
  <c r="BQ11" i="12"/>
  <c r="BQ84" i="12"/>
  <c r="BQ36" i="12"/>
  <c r="BQ29" i="12"/>
  <c r="BQ9" i="12"/>
  <c r="BQ51" i="12"/>
  <c r="BQ10" i="12"/>
  <c r="BQ71" i="12"/>
  <c r="BQ20" i="12"/>
  <c r="BQ96" i="12"/>
  <c r="BQ22" i="12"/>
  <c r="BQ89" i="12"/>
  <c r="BQ44" i="12"/>
  <c r="BQ19" i="12"/>
  <c r="BQ100" i="12"/>
  <c r="BQ25" i="12"/>
  <c r="BQ63" i="12"/>
  <c r="BQ57" i="12"/>
  <c r="BQ90" i="12"/>
  <c r="BQ34" i="12"/>
  <c r="BQ68" i="12"/>
  <c r="AW65" i="12"/>
  <c r="AW30" i="12"/>
  <c r="AW101" i="12"/>
  <c r="AW96" i="12"/>
  <c r="AW53" i="12"/>
  <c r="AW79" i="12"/>
  <c r="AW9" i="12"/>
  <c r="AW86" i="12"/>
  <c r="AW62" i="12"/>
  <c r="AW40" i="12"/>
  <c r="AW97" i="12"/>
  <c r="AW38" i="12"/>
  <c r="AW25" i="12"/>
  <c r="AW71" i="12"/>
  <c r="AW50" i="12"/>
  <c r="AW78" i="12"/>
  <c r="AW102" i="12"/>
  <c r="AW19" i="12"/>
  <c r="AW15" i="12"/>
  <c r="AW59" i="12"/>
  <c r="AW37" i="12"/>
  <c r="AW72" i="12"/>
  <c r="AW100" i="12"/>
  <c r="AW8" i="12"/>
  <c r="AW68" i="12"/>
  <c r="AP65" i="12"/>
  <c r="AP22" i="12"/>
  <c r="AP34" i="12"/>
  <c r="AP10" i="12"/>
  <c r="AP45" i="12"/>
  <c r="AP75" i="12"/>
  <c r="AP8" i="12"/>
  <c r="AP58" i="12"/>
  <c r="AP31" i="12"/>
  <c r="AP13" i="12"/>
  <c r="AP96" i="12"/>
  <c r="AP78" i="12"/>
  <c r="AP52" i="12"/>
  <c r="AP46" i="12"/>
  <c r="AP25" i="12"/>
  <c r="AP5" i="12"/>
  <c r="AP85" i="12"/>
  <c r="AP70" i="12"/>
  <c r="AP7" i="12"/>
  <c r="AP40" i="12"/>
  <c r="AP28" i="12"/>
  <c r="AP9" i="12"/>
  <c r="AP90" i="12"/>
  <c r="AP74" i="12"/>
  <c r="AP69" i="12"/>
  <c r="BR65" i="12"/>
  <c r="BR79" i="12"/>
  <c r="BR49" i="12"/>
  <c r="BR8" i="12"/>
  <c r="BR36" i="12"/>
  <c r="BR99" i="12"/>
  <c r="BR82" i="12"/>
  <c r="BR31" i="12"/>
  <c r="BR50" i="12"/>
  <c r="BR4" i="12"/>
  <c r="BR90" i="12"/>
  <c r="BR30" i="12"/>
  <c r="BR55" i="12"/>
  <c r="BR10" i="12"/>
  <c r="BR40" i="12"/>
  <c r="BR62" i="12"/>
  <c r="BR14" i="12"/>
  <c r="BR61" i="12"/>
  <c r="BR46" i="12"/>
  <c r="BR17" i="12"/>
  <c r="BR102" i="12"/>
  <c r="BR66" i="12"/>
  <c r="BR83" i="12"/>
  <c r="BR103" i="12"/>
  <c r="BR81" i="12"/>
  <c r="BJ27" i="12"/>
  <c r="BJ86" i="12"/>
  <c r="BJ45" i="12"/>
  <c r="BJ13" i="12"/>
  <c r="BJ101" i="12"/>
  <c r="BJ28" i="12"/>
  <c r="BJ15" i="12"/>
  <c r="BJ96" i="12"/>
  <c r="BJ49" i="12"/>
  <c r="BJ17" i="12"/>
  <c r="BJ18" i="12"/>
  <c r="BJ46" i="12"/>
  <c r="BJ78" i="12"/>
  <c r="BJ5" i="12"/>
  <c r="BJ91" i="12"/>
  <c r="BJ100" i="12"/>
  <c r="BJ76" i="12"/>
  <c r="BJ60" i="12"/>
  <c r="BJ82" i="12"/>
  <c r="BJ9" i="12"/>
  <c r="BJ66" i="12"/>
  <c r="BJ22" i="12"/>
  <c r="BJ4" i="12"/>
  <c r="BJ21" i="12"/>
  <c r="BJ67" i="12"/>
  <c r="BJ70" i="12"/>
  <c r="BJ29" i="12"/>
  <c r="BJ81" i="12"/>
  <c r="BJ63" i="12"/>
  <c r="BJ59" i="12"/>
  <c r="BJ43" i="12"/>
  <c r="BJ74" i="12"/>
  <c r="BJ33" i="12"/>
  <c r="BJ85" i="12"/>
  <c r="BJ71" i="12"/>
  <c r="BJ87" i="12"/>
  <c r="BJ47" i="12"/>
  <c r="BJ80" i="12"/>
  <c r="BJ48" i="12"/>
  <c r="BJ16" i="12"/>
  <c r="BJ57" i="12"/>
  <c r="BJ32" i="12"/>
  <c r="BJ84" i="12"/>
  <c r="BJ83" i="12"/>
  <c r="BJ51" i="12"/>
  <c r="BJ19" i="12"/>
  <c r="BJ25" i="12"/>
  <c r="BJ98" i="12"/>
  <c r="BJ62" i="12"/>
  <c r="BJ69" i="12"/>
  <c r="BJ90" i="12"/>
  <c r="BJ55" i="12"/>
  <c r="BJ54" i="12"/>
  <c r="BJ23" i="12"/>
  <c r="BJ20" i="12"/>
  <c r="BJ68" i="12"/>
  <c r="BJ94" i="12"/>
  <c r="BJ58" i="12"/>
  <c r="BJ64" i="12"/>
  <c r="BJ31" i="12"/>
  <c r="BJ34" i="12"/>
  <c r="BJ30" i="12"/>
  <c r="BJ37" i="12"/>
  <c r="BJ79" i="12"/>
  <c r="BJ6" i="12"/>
  <c r="BJ95" i="12"/>
  <c r="BJ50" i="12"/>
  <c r="BJ14" i="12"/>
  <c r="BJ41" i="12"/>
  <c r="BJ88" i="12"/>
  <c r="BJ11" i="12"/>
  <c r="BJ73" i="12"/>
  <c r="BJ72" i="12"/>
  <c r="BJ89" i="12"/>
  <c r="BJ36" i="12"/>
  <c r="BJ102" i="12"/>
  <c r="BJ92" i="12"/>
  <c r="BJ7" i="12"/>
  <c r="BJ103" i="12"/>
  <c r="BJ44" i="12"/>
  <c r="BJ35" i="12"/>
  <c r="BJ77" i="12"/>
  <c r="BJ12" i="12"/>
  <c r="BJ93" i="12"/>
  <c r="BJ52" i="12"/>
  <c r="BJ40" i="12"/>
  <c r="BJ39" i="12"/>
  <c r="BJ10" i="12"/>
  <c r="BJ61" i="12"/>
  <c r="BJ8" i="12"/>
  <c r="BJ38" i="12"/>
  <c r="BJ42" i="12"/>
  <c r="BJ56" i="12"/>
  <c r="BJ53" i="12"/>
  <c r="BJ97" i="12"/>
  <c r="BJ75" i="12"/>
  <c r="BJ99" i="12"/>
  <c r="BJ24" i="12"/>
  <c r="BJ65" i="12"/>
  <c r="BQ101" i="12"/>
  <c r="BQ73" i="12"/>
  <c r="BQ76" i="12"/>
  <c r="BQ17" i="12"/>
  <c r="BQ70" i="12"/>
  <c r="BQ12" i="12"/>
  <c r="BQ75" i="12"/>
  <c r="BQ81" i="12"/>
  <c r="AW49" i="12"/>
  <c r="AW99" i="12"/>
  <c r="AW56" i="12"/>
  <c r="AW28" i="12"/>
  <c r="AW11" i="12"/>
  <c r="AW89" i="12"/>
  <c r="BB65" i="12"/>
  <c r="BB27" i="12"/>
  <c r="BB68" i="12"/>
  <c r="BB66" i="12"/>
  <c r="BB60" i="12"/>
  <c r="BB100" i="12"/>
  <c r="BB24" i="12"/>
  <c r="BB50" i="12"/>
  <c r="BB78" i="12"/>
  <c r="BB62" i="12"/>
  <c r="BB40" i="12"/>
  <c r="BB73" i="12"/>
  <c r="BB51" i="12"/>
  <c r="BB28" i="12"/>
  <c r="BB72" i="12"/>
  <c r="BB22" i="12"/>
  <c r="BB84" i="12"/>
  <c r="BB55" i="12"/>
  <c r="BB80" i="12"/>
  <c r="BB19" i="12"/>
  <c r="BB61" i="12"/>
  <c r="BB54" i="12"/>
  <c r="BB49" i="12"/>
  <c r="BB99" i="12"/>
  <c r="BB14" i="12"/>
  <c r="BB23" i="12"/>
  <c r="BB59" i="12"/>
  <c r="BB42" i="12"/>
  <c r="BB57" i="12"/>
  <c r="BB89" i="12"/>
  <c r="BB20" i="12"/>
  <c r="BB48" i="12"/>
  <c r="BB46" i="12"/>
  <c r="BB90" i="12"/>
  <c r="BB67" i="12"/>
  <c r="BB53" i="12"/>
  <c r="BB92" i="12"/>
  <c r="BB36" i="12"/>
  <c r="BB83" i="12"/>
  <c r="BB6" i="12"/>
  <c r="BB102" i="12"/>
  <c r="BB86" i="12"/>
  <c r="BB88" i="12"/>
  <c r="BB4" i="12"/>
  <c r="BB91" i="12"/>
  <c r="BB96" i="12"/>
  <c r="BB45" i="12"/>
  <c r="BB41" i="12"/>
  <c r="BB10" i="12"/>
  <c r="BB29" i="12"/>
  <c r="BB74" i="12"/>
  <c r="BB56" i="12"/>
  <c r="BB75" i="12"/>
  <c r="BB21" i="12"/>
  <c r="BB76" i="12"/>
  <c r="BB16" i="12"/>
  <c r="BB25" i="12"/>
  <c r="BB35" i="12"/>
  <c r="BB85" i="12"/>
  <c r="BB93" i="12"/>
  <c r="BB82" i="12"/>
  <c r="BB11" i="12"/>
  <c r="BB8" i="12"/>
  <c r="BB12" i="12"/>
  <c r="BB7" i="12"/>
  <c r="BB34" i="12"/>
  <c r="BB31" i="12"/>
  <c r="BB70" i="12"/>
  <c r="BB101" i="12"/>
  <c r="BB77" i="12"/>
  <c r="BB97" i="12"/>
  <c r="BB5" i="12"/>
  <c r="BB81" i="12"/>
  <c r="BB47" i="12"/>
  <c r="BB87" i="12"/>
  <c r="BB64" i="12"/>
  <c r="BB95" i="12"/>
  <c r="BB39" i="12"/>
  <c r="BB17" i="12"/>
  <c r="BB63" i="12"/>
  <c r="BB13" i="12"/>
  <c r="BB43" i="12"/>
  <c r="BB69" i="12"/>
  <c r="BB94" i="12"/>
  <c r="BB98" i="12"/>
  <c r="BB9" i="12"/>
  <c r="BB15" i="12"/>
  <c r="BB32" i="12"/>
  <c r="BB37" i="12"/>
  <c r="BB79" i="12"/>
  <c r="BB52" i="12"/>
  <c r="BB58" i="12"/>
  <c r="BB44" i="12"/>
  <c r="BB38" i="12"/>
  <c r="BB30" i="12"/>
  <c r="BB33" i="12"/>
  <c r="BB103" i="12"/>
  <c r="BB71" i="12"/>
  <c r="BB18" i="12"/>
  <c r="O27" i="12"/>
  <c r="O102" i="12"/>
  <c r="O57" i="12"/>
  <c r="O55" i="12"/>
  <c r="O71" i="12"/>
  <c r="O34" i="12"/>
  <c r="O63" i="12"/>
  <c r="O103" i="12"/>
  <c r="O61" i="12"/>
  <c r="O58" i="12"/>
  <c r="O75" i="12"/>
  <c r="O47" i="12"/>
  <c r="O11" i="12"/>
  <c r="O86" i="12"/>
  <c r="O21" i="12"/>
  <c r="O59" i="12"/>
  <c r="O74" i="12"/>
  <c r="O9" i="12"/>
  <c r="O98" i="12"/>
  <c r="O80" i="12"/>
  <c r="O84" i="12"/>
  <c r="O30" i="12"/>
  <c r="O54" i="12"/>
  <c r="O19" i="12"/>
  <c r="O93" i="12"/>
  <c r="O67" i="12"/>
  <c r="O99" i="12"/>
  <c r="O41" i="12"/>
  <c r="O36" i="12"/>
  <c r="O48" i="12"/>
  <c r="O7" i="12"/>
  <c r="O16" i="12"/>
  <c r="O101" i="12"/>
  <c r="O45" i="12"/>
  <c r="O39" i="12"/>
  <c r="O51" i="12"/>
  <c r="O10" i="12"/>
  <c r="O77" i="12"/>
  <c r="O79" i="12"/>
  <c r="O15" i="12"/>
  <c r="O53" i="12"/>
  <c r="O64" i="12"/>
  <c r="O50" i="12"/>
  <c r="O37" i="12"/>
  <c r="O38" i="12"/>
  <c r="O62" i="12"/>
  <c r="O14" i="12"/>
  <c r="O70" i="12"/>
  <c r="O42" i="12"/>
  <c r="O68" i="12"/>
  <c r="O78" i="12"/>
  <c r="O95" i="12"/>
  <c r="O13" i="12"/>
  <c r="O25" i="12"/>
  <c r="O31" i="12"/>
  <c r="O4" i="12"/>
  <c r="O82" i="12"/>
  <c r="O29" i="12"/>
  <c r="O17" i="12"/>
  <c r="O32" i="12"/>
  <c r="O40" i="12"/>
  <c r="O8" i="12"/>
  <c r="O33" i="12"/>
  <c r="O35" i="12"/>
  <c r="O12" i="12"/>
  <c r="O90" i="12"/>
  <c r="O22" i="12"/>
  <c r="O20" i="12"/>
  <c r="O76" i="12"/>
  <c r="O66" i="12"/>
  <c r="O56" i="12"/>
  <c r="O89" i="12"/>
  <c r="O5" i="12"/>
  <c r="O23" i="12"/>
  <c r="O83" i="12"/>
  <c r="O44" i="12"/>
  <c r="O94" i="12"/>
  <c r="O72" i="12"/>
  <c r="O28" i="12"/>
  <c r="O49" i="12"/>
  <c r="O81" i="12"/>
  <c r="O43" i="12"/>
  <c r="O91" i="12"/>
  <c r="O60" i="12"/>
  <c r="O96" i="12"/>
  <c r="O18" i="12"/>
  <c r="O69" i="12"/>
  <c r="O92" i="12"/>
  <c r="O85" i="12"/>
  <c r="O6" i="12"/>
  <c r="O52" i="12"/>
  <c r="O87" i="12"/>
  <c r="O65" i="12"/>
  <c r="O88" i="12"/>
  <c r="O100" i="12"/>
  <c r="O46" i="12"/>
  <c r="O97" i="12"/>
  <c r="O24" i="12"/>
  <c r="O73" i="12"/>
  <c r="BQ7" i="12"/>
  <c r="BQ62" i="12"/>
  <c r="BQ80" i="12"/>
  <c r="BQ14" i="12"/>
  <c r="BQ88" i="12"/>
  <c r="BQ4" i="12"/>
  <c r="BQ85" i="12"/>
  <c r="BQ55" i="12"/>
  <c r="BQ50" i="12"/>
  <c r="BQ79" i="12"/>
  <c r="BQ45" i="12"/>
  <c r="BQ24" i="12"/>
  <c r="BQ52" i="12"/>
  <c r="BQ58" i="12"/>
  <c r="BQ99" i="12"/>
  <c r="BQ54" i="12"/>
  <c r="BQ77" i="12"/>
  <c r="BQ15" i="12"/>
  <c r="BQ61" i="12"/>
  <c r="BQ21" i="12"/>
  <c r="BQ16" i="12"/>
  <c r="BQ48" i="12"/>
  <c r="BQ92" i="12"/>
  <c r="BQ60" i="12"/>
  <c r="BQ67" i="12"/>
  <c r="AW7" i="12"/>
  <c r="AW91" i="12"/>
  <c r="AW34" i="12"/>
  <c r="AW39" i="12"/>
  <c r="AW17" i="12"/>
  <c r="AW32" i="12"/>
  <c r="AW35" i="12"/>
  <c r="AW58" i="12"/>
  <c r="AW75" i="12"/>
  <c r="AW23" i="12"/>
  <c r="AW95" i="12"/>
  <c r="AW24" i="12"/>
  <c r="AW12" i="12"/>
  <c r="AW44" i="12"/>
  <c r="AW85" i="12"/>
  <c r="AW51" i="12"/>
  <c r="AW61" i="12"/>
  <c r="AW87" i="12"/>
  <c r="AW4" i="12"/>
  <c r="AW36" i="12"/>
  <c r="AW77" i="12"/>
  <c r="AW74" i="12"/>
  <c r="AW93" i="12"/>
  <c r="AW69" i="12"/>
  <c r="AP55" i="12"/>
  <c r="AP12" i="12"/>
  <c r="AP29" i="12"/>
  <c r="AP60" i="12"/>
  <c r="AP11" i="12"/>
  <c r="AP61" i="12"/>
  <c r="AP43" i="12"/>
  <c r="AP71" i="12"/>
  <c r="AP51" i="12"/>
  <c r="AP57" i="12"/>
  <c r="AP93" i="12"/>
  <c r="AP14" i="12"/>
  <c r="AP19" i="12"/>
  <c r="AP63" i="12"/>
  <c r="AP38" i="12"/>
  <c r="AP49" i="12"/>
  <c r="AP102" i="12"/>
  <c r="AP23" i="12"/>
  <c r="AP30" i="12"/>
  <c r="AP66" i="12"/>
  <c r="AP48" i="12"/>
  <c r="AP53" i="12"/>
  <c r="AP89" i="12"/>
  <c r="AP68" i="12"/>
  <c r="BR94" i="12"/>
  <c r="BR63" i="12"/>
  <c r="BR39" i="12"/>
  <c r="BR41" i="12"/>
  <c r="BR56" i="12"/>
  <c r="BR70" i="12"/>
  <c r="BR59" i="12"/>
  <c r="BR89" i="12"/>
  <c r="BR42" i="12"/>
  <c r="BR22" i="12"/>
  <c r="BR29" i="12"/>
  <c r="BR74" i="12"/>
  <c r="BR57" i="12"/>
  <c r="BR6" i="12"/>
  <c r="BR53" i="12"/>
  <c r="BR76" i="12"/>
  <c r="BR87" i="12"/>
  <c r="BR75" i="12"/>
  <c r="BR19" i="12"/>
  <c r="BR52" i="12"/>
  <c r="BR100" i="12"/>
  <c r="BR77" i="12"/>
  <c r="BR68" i="12"/>
  <c r="BR67" i="12"/>
  <c r="BQ13" i="12"/>
  <c r="BQ47" i="12"/>
  <c r="BQ87" i="12"/>
  <c r="BQ33" i="12"/>
  <c r="BQ59" i="12"/>
  <c r="BQ74" i="12"/>
  <c r="BQ35" i="12"/>
  <c r="AW16" i="12"/>
  <c r="AW57" i="12"/>
  <c r="AW6" i="12"/>
  <c r="AW13" i="12"/>
  <c r="AW70" i="12"/>
  <c r="AW5" i="12"/>
  <c r="AW63" i="12"/>
  <c r="BQ46" i="12"/>
  <c r="BQ31" i="12"/>
  <c r="BQ49" i="12"/>
  <c r="BQ23" i="12"/>
  <c r="BQ6" i="12"/>
  <c r="BQ41" i="12"/>
  <c r="BQ18" i="12"/>
  <c r="BQ93" i="12"/>
  <c r="BQ8" i="12"/>
  <c r="BQ95" i="12"/>
  <c r="BQ42" i="12"/>
  <c r="BQ66" i="12"/>
  <c r="BQ94" i="12"/>
  <c r="BQ97" i="12"/>
  <c r="BQ53" i="12"/>
  <c r="BQ28" i="12"/>
  <c r="BQ98" i="12"/>
  <c r="BQ30" i="12"/>
  <c r="BQ83" i="12"/>
  <c r="BQ37" i="12"/>
  <c r="BQ38" i="12"/>
  <c r="BQ64" i="12"/>
  <c r="BQ78" i="12"/>
  <c r="BQ102" i="12"/>
  <c r="AW48" i="12"/>
  <c r="AW14" i="12"/>
  <c r="AW64" i="12"/>
  <c r="AW76" i="12"/>
  <c r="AW54" i="12"/>
  <c r="AW73" i="12"/>
  <c r="AW41" i="12"/>
  <c r="AW43" i="12"/>
  <c r="AW47" i="12"/>
  <c r="AW81" i="12"/>
  <c r="AW10" i="12"/>
  <c r="AW83" i="12"/>
  <c r="AW46" i="12"/>
  <c r="AW31" i="12"/>
  <c r="AW60" i="12"/>
  <c r="AW92" i="12"/>
  <c r="AW29" i="12"/>
  <c r="AW82" i="12"/>
  <c r="AW33" i="12"/>
  <c r="AW20" i="12"/>
  <c r="AW52" i="12"/>
  <c r="AW94" i="12"/>
  <c r="AW21" i="12"/>
  <c r="AW103" i="12"/>
  <c r="AP100" i="12"/>
  <c r="AP87" i="12"/>
  <c r="AP82" i="12"/>
  <c r="AP35" i="12"/>
  <c r="AP56" i="12"/>
  <c r="AP97" i="12"/>
  <c r="AP39" i="12"/>
  <c r="AP18" i="12"/>
  <c r="AP88" i="12"/>
  <c r="AP77" i="12"/>
  <c r="AP79" i="12"/>
  <c r="AP103" i="12"/>
  <c r="AP15" i="12"/>
  <c r="AP62" i="12"/>
  <c r="AP80" i="12"/>
  <c r="AP64" i="12"/>
  <c r="AP73" i="12"/>
  <c r="AP101" i="12"/>
  <c r="AP36" i="12"/>
  <c r="AP83" i="12"/>
  <c r="AP84" i="12"/>
  <c r="AP72" i="12"/>
  <c r="AP76" i="12"/>
  <c r="AP99" i="12"/>
  <c r="BR51" i="12"/>
  <c r="BR28" i="12"/>
  <c r="BR43" i="12"/>
  <c r="BR96" i="12"/>
  <c r="BR95" i="12"/>
  <c r="BR34" i="12"/>
  <c r="BR88" i="12"/>
  <c r="BR15" i="12"/>
  <c r="BR24" i="12"/>
  <c r="BR13" i="12"/>
  <c r="BR48" i="12"/>
  <c r="BR78" i="12"/>
  <c r="BR73" i="12"/>
  <c r="BR64" i="12"/>
  <c r="BR12" i="12"/>
  <c r="BR86" i="12"/>
  <c r="BR60" i="12"/>
  <c r="BR9" i="12"/>
  <c r="BR16" i="12"/>
  <c r="BR80" i="12"/>
  <c r="BR84" i="12"/>
  <c r="BR38" i="12"/>
  <c r="BR85" i="12"/>
  <c r="BR97"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Anthony Okunak</author>
    <author>ezzel002</author>
  </authors>
  <commentList>
    <comment ref="V2" authorId="0" shapeId="0" xr:uid="{A022B502-1BFD-D14C-B03C-3A755D18E25D}">
      <text>
        <r>
          <rPr>
            <b/>
            <sz val="10"/>
            <color rgb="FF000000"/>
            <rFont val="Tahoma"/>
            <family val="2"/>
          </rPr>
          <t>Anthony Okunak:</t>
        </r>
        <r>
          <rPr>
            <sz val="10"/>
            <color rgb="FF000000"/>
            <rFont val="Tahoma"/>
            <family val="2"/>
          </rPr>
          <t xml:space="preserve">
</t>
        </r>
        <r>
          <rPr>
            <sz val="10"/>
            <color rgb="FF000000"/>
            <rFont val="Calibri"/>
            <scheme val="minor"/>
          </rPr>
          <t>Provider 34-0036 does not appear in the orignal CMS FFY18 Standardizing File data.</t>
        </r>
        <r>
          <rPr>
            <sz val="10"/>
            <color rgb="FF000000"/>
            <rFont val="Calibri"/>
            <scheme val="minor"/>
          </rPr>
          <t xml:space="preserve">
</t>
        </r>
      </text>
    </comment>
    <comment ref="BX2" authorId="1" shapeId="0" xr:uid="{00000000-0006-0000-0100-000001000000}">
      <text>
        <r>
          <rPr>
            <sz val="8"/>
            <color rgb="FF000000"/>
            <rFont val="Tahoma"/>
            <family val="2"/>
          </rPr>
          <t>Provider 34-0153 does not appear in the orignal CMS FFY18 Standardizing File data.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ezzel002</author>
  </authors>
  <commentList>
    <comment ref="S2083" authorId="0" shapeId="0" xr:uid="{437B7F0A-4DB8-E640-8123-CA58BEDE6681}">
      <text>
        <r>
          <rPr>
            <sz val="8"/>
            <color rgb="FF000000"/>
            <rFont val="Tahoma"/>
            <family val="2"/>
          </rPr>
          <t>Source = Blank; therefore, hard-code as 1.00</t>
        </r>
        <r>
          <rPr>
            <sz val="9"/>
            <color rgb="FF000000"/>
            <rFont val="Tahoma"/>
            <family val="2"/>
          </rPr>
          <t xml:space="preserve">
</t>
        </r>
      </text>
    </comment>
    <comment ref="S2098" authorId="0" shapeId="0" xr:uid="{B9156543-8EE3-524B-BE6E-B2BA1D246707}">
      <text>
        <r>
          <rPr>
            <sz val="8"/>
            <color rgb="FF000000"/>
            <rFont val="Tahoma"/>
            <family val="2"/>
          </rPr>
          <t>Source = Blank; therefore, hard-code as 1.00</t>
        </r>
        <r>
          <rPr>
            <sz val="9"/>
            <color rgb="FF000000"/>
            <rFont val="Tahoma"/>
            <family val="2"/>
          </rPr>
          <t xml:space="preserve">
</t>
        </r>
      </text>
    </comment>
    <comment ref="S2102" authorId="0" shapeId="0" xr:uid="{60864012-D12F-AC47-A8D4-736ED48E1B8B}">
      <text>
        <r>
          <rPr>
            <sz val="8"/>
            <color rgb="FF000000"/>
            <rFont val="Tahoma"/>
            <family val="2"/>
          </rPr>
          <t>Source = Blank; therefore, hard-code as 1.00</t>
        </r>
        <r>
          <rPr>
            <sz val="9"/>
            <color rgb="FF000000"/>
            <rFont val="Tahoma"/>
            <family val="2"/>
          </rPr>
          <t xml:space="preserve">
</t>
        </r>
      </text>
    </comment>
    <comment ref="T2102" authorId="0" shapeId="0" xr:uid="{77066AA5-B6BD-6A40-9921-32FE5CEBB1B2}">
      <text>
        <r>
          <rPr>
            <sz val="8"/>
            <color rgb="FF000000"/>
            <rFont val="Tahoma"/>
            <family val="2"/>
          </rPr>
          <t>Source = N/A; therefore, hard-code as 0.00</t>
        </r>
        <r>
          <rPr>
            <sz val="9"/>
            <color rgb="FF000000"/>
            <rFont val="Tahoma"/>
            <family val="2"/>
          </rPr>
          <t xml:space="preserve">
</t>
        </r>
      </text>
    </comment>
    <comment ref="T2113" authorId="0" shapeId="0" xr:uid="{C41C9DDF-76D8-4F48-B628-C68E1A719A10}">
      <text>
        <r>
          <rPr>
            <sz val="8"/>
            <color rgb="FF000000"/>
            <rFont val="Tahoma"/>
            <family val="2"/>
          </rPr>
          <t>Source = N/A; therefore, hard-code as 0.00</t>
        </r>
        <r>
          <rPr>
            <sz val="9"/>
            <color rgb="FF000000"/>
            <rFont val="Tahoma"/>
            <family val="2"/>
          </rPr>
          <t xml:space="preserve">
</t>
        </r>
      </text>
    </comment>
    <comment ref="S2115" authorId="0" shapeId="0" xr:uid="{6BC8BA34-043D-6C48-BF68-43C8487F5B01}">
      <text>
        <r>
          <rPr>
            <sz val="8"/>
            <color rgb="FF000000"/>
            <rFont val="Tahoma"/>
            <family val="2"/>
          </rPr>
          <t>Source = Blank; therefore, hard-code as 1.00</t>
        </r>
        <r>
          <rPr>
            <sz val="9"/>
            <color rgb="FF000000"/>
            <rFont val="Tahoma"/>
            <family val="2"/>
          </rPr>
          <t xml:space="preserve">
</t>
        </r>
      </text>
    </comment>
    <comment ref="T2128" authorId="0" shapeId="0" xr:uid="{86C14ACB-076C-8E49-963C-EB0CA1806986}">
      <text>
        <r>
          <rPr>
            <sz val="8"/>
            <color rgb="FF000000"/>
            <rFont val="Tahoma"/>
            <family val="2"/>
          </rPr>
          <t>Source = N/A; therefore, hard-code as 0.00</t>
        </r>
        <r>
          <rPr>
            <sz val="9"/>
            <color rgb="FF000000"/>
            <rFont val="Tahoma"/>
            <family val="2"/>
          </rPr>
          <t xml:space="preserve">
</t>
        </r>
      </text>
    </comment>
    <comment ref="S2130" authorId="0" shapeId="0" xr:uid="{0DA7F2F2-5C00-394D-AF49-288D1F78A8AD}">
      <text>
        <r>
          <rPr>
            <sz val="8"/>
            <color rgb="FF000000"/>
            <rFont val="Tahoma"/>
            <family val="2"/>
          </rPr>
          <t>Source = Blank; therefore, hard-code as 1.00</t>
        </r>
        <r>
          <rPr>
            <sz val="9"/>
            <color rgb="FF000000"/>
            <rFont val="Tahoma"/>
            <family val="2"/>
          </rPr>
          <t xml:space="preserve">
</t>
        </r>
      </text>
    </comment>
    <comment ref="T2130" authorId="0" shapeId="0" xr:uid="{36233C8D-30D2-4A44-8404-D15952C71B95}">
      <text>
        <r>
          <rPr>
            <sz val="8"/>
            <color rgb="FF000000"/>
            <rFont val="Tahoma"/>
            <family val="2"/>
          </rPr>
          <t>Source = N/A; therefore, hard-code as 0.00</t>
        </r>
        <r>
          <rPr>
            <sz val="9"/>
            <color rgb="FF000000"/>
            <rFont val="Tahoma"/>
            <family val="2"/>
          </rPr>
          <t xml:space="preserve">
</t>
        </r>
      </text>
    </comment>
    <comment ref="T2147" authorId="0" shapeId="0" xr:uid="{C4DD33FB-F9BD-BE47-9E54-9FBA2E8FBCD8}">
      <text>
        <r>
          <rPr>
            <sz val="8"/>
            <color rgb="FF000000"/>
            <rFont val="Tahoma"/>
            <family val="2"/>
          </rPr>
          <t>Source = N/A; therefore, hard-code as 0.00</t>
        </r>
        <r>
          <rPr>
            <sz val="9"/>
            <color rgb="FF000000"/>
            <rFont val="Tahoma"/>
            <family val="2"/>
          </rPr>
          <t xml:space="preserve">
</t>
        </r>
      </text>
    </comment>
    <comment ref="S2150" authorId="0" shapeId="0" xr:uid="{AA0C5A29-91C7-444B-BCFF-569B2BAF5963}">
      <text>
        <r>
          <rPr>
            <sz val="8"/>
            <color rgb="FF000000"/>
            <rFont val="Tahoma"/>
            <family val="2"/>
          </rPr>
          <t>Source = Blank; therefore, hard-code as 1.00</t>
        </r>
        <r>
          <rPr>
            <sz val="9"/>
            <color rgb="FF000000"/>
            <rFont val="Tahoma"/>
            <family val="2"/>
          </rPr>
          <t xml:space="preserve">
</t>
        </r>
      </text>
    </comment>
    <comment ref="T2150" authorId="0" shapeId="0" xr:uid="{CC7EDE96-0337-E947-B915-29CAAC796F29}">
      <text>
        <r>
          <rPr>
            <sz val="8"/>
            <color rgb="FF000000"/>
            <rFont val="Tahoma"/>
            <family val="2"/>
          </rPr>
          <t>Source = N/A; therefore, hard-code as 0.00</t>
        </r>
        <r>
          <rPr>
            <sz val="9"/>
            <color rgb="FF000000"/>
            <rFont val="Tahoma"/>
            <family val="2"/>
          </rPr>
          <t xml:space="preserve">
</t>
        </r>
      </text>
    </comment>
    <comment ref="S2154" authorId="0" shapeId="0" xr:uid="{D7870037-7A0E-7548-B5C4-0723EF0BC709}">
      <text>
        <r>
          <rPr>
            <sz val="8"/>
            <color rgb="FF000000"/>
            <rFont val="Tahoma"/>
            <family val="2"/>
          </rPr>
          <t>Source = Blank; therefore, hard-code as 1.00</t>
        </r>
        <r>
          <rPr>
            <sz val="9"/>
            <color rgb="FF000000"/>
            <rFont val="Tahoma"/>
            <family val="2"/>
          </rPr>
          <t xml:space="preserve">
</t>
        </r>
      </text>
    </comment>
    <comment ref="T2156" authorId="0" shapeId="0" xr:uid="{22EF32B8-335B-D84C-9763-5197405261F6}">
      <text>
        <r>
          <rPr>
            <sz val="8"/>
            <color rgb="FF000000"/>
            <rFont val="Tahoma"/>
            <family val="2"/>
          </rPr>
          <t>Source = N/A; therefore, hard-code as 0.00</t>
        </r>
        <r>
          <rPr>
            <sz val="9"/>
            <color rgb="FF000000"/>
            <rFont val="Tahoma"/>
            <family val="2"/>
          </rPr>
          <t xml:space="preserve">
</t>
        </r>
      </text>
    </comment>
    <comment ref="S2160" authorId="0" shapeId="0" xr:uid="{18D126BF-1EC8-BB47-8E20-8DDFB994BCEC}">
      <text>
        <r>
          <rPr>
            <sz val="8"/>
            <color rgb="FF000000"/>
            <rFont val="Tahoma"/>
            <family val="2"/>
          </rPr>
          <t>Source = Blank; therefore, hard-code as 1.00</t>
        </r>
        <r>
          <rPr>
            <sz val="9"/>
            <color rgb="FF000000"/>
            <rFont val="Tahoma"/>
            <family val="2"/>
          </rPr>
          <t xml:space="preserve">
</t>
        </r>
      </text>
    </comment>
    <comment ref="T2160" authorId="0" shapeId="0" xr:uid="{4DD96AE0-BE5A-424B-B347-E82CF1032845}">
      <text>
        <r>
          <rPr>
            <sz val="8"/>
            <color rgb="FF000000"/>
            <rFont val="Tahoma"/>
            <family val="2"/>
          </rPr>
          <t>Source = N/A; therefore, hard-code as 0.00</t>
        </r>
        <r>
          <rPr>
            <sz val="9"/>
            <color rgb="FF000000"/>
            <rFont val="Tahoma"/>
            <family val="2"/>
          </rPr>
          <t xml:space="preserve">
</t>
        </r>
      </text>
    </comment>
    <comment ref="S2161" authorId="0" shapeId="0" xr:uid="{7F153583-9A8C-CE4E-8AA2-3DC95BF99AD0}">
      <text>
        <r>
          <rPr>
            <sz val="8"/>
            <color rgb="FF000000"/>
            <rFont val="Tahoma"/>
            <family val="2"/>
          </rPr>
          <t>Source = Blank; therefore, hard-code as 1.00</t>
        </r>
        <r>
          <rPr>
            <sz val="9"/>
            <color rgb="FF000000"/>
            <rFont val="Tahoma"/>
            <family val="2"/>
          </rPr>
          <t xml:space="preserve">
</t>
        </r>
      </text>
    </comment>
    <comment ref="T2161" authorId="0" shapeId="0" xr:uid="{99DF2C3D-6A40-B645-90C4-AE1D52F10E20}">
      <text>
        <r>
          <rPr>
            <sz val="8"/>
            <color rgb="FF000000"/>
            <rFont val="Tahoma"/>
            <family val="2"/>
          </rPr>
          <t>Not on sournce file; therefore, hard-code as 0.00</t>
        </r>
        <r>
          <rPr>
            <sz val="9"/>
            <color rgb="FF000000"/>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vbp_payment_provider_07_16_2015" type="6" refreshedVersion="4" background="1" saveData="1">
    <textPr codePage="437" sourceFile="C:\Users\bh2559\Desktop\FY2016 PPSR Files\Production Files\Performance\6_Payment File\vbp_payment_provider_07_16_2015.csv" tab="0" comma="1">
      <textFields count="10">
        <textField type="text"/>
        <textField type="text"/>
        <textField type="text"/>
        <textField type="text"/>
        <textField type="text"/>
        <textField type="text"/>
        <textField type="text"/>
        <textField type="text"/>
        <textField type="text"/>
        <textField type="text"/>
      </textFields>
    </textPr>
  </connection>
  <connection id="2" xr16:uid="{00000000-0015-0000-FFFF-FFFF01000000}" name="vbp_payment_provider_07_16_20151" type="6" refreshedVersion="4" background="1" saveData="1">
    <textPr codePage="437" sourceFile="C:\Users\bh2559\Desktop\FY2016 PPSR Files\Production Files\Performance\6_Payment File\vbp_payment_provider_07_16_2015.csv" tab="0" comma="1">
      <textFields count="10">
        <textField type="text"/>
        <textField type="text"/>
        <textField type="text"/>
        <textField type="text"/>
        <textField type="text"/>
        <textField type="text"/>
        <textField type="text"/>
        <textField type="text"/>
        <textField type="text"/>
        <textField type="text"/>
      </textFields>
    </textPr>
  </connection>
</connections>
</file>

<file path=xl/sharedStrings.xml><?xml version="1.0" encoding="utf-8"?>
<sst xmlns="http://schemas.openxmlformats.org/spreadsheetml/2006/main" count="62240" uniqueCount="11499">
  <si>
    <t>PROV</t>
  </si>
  <si>
    <t>Medicaid Days</t>
  </si>
  <si>
    <t>SSI Days</t>
  </si>
  <si>
    <t>Factor 3</t>
  </si>
  <si>
    <t>Claims Average</t>
  </si>
  <si>
    <t>Estimated Per Claim Amount</t>
  </si>
  <si>
    <t>010001</t>
  </si>
  <si>
    <t>YES</t>
  </si>
  <si>
    <t>010005</t>
  </si>
  <si>
    <t>010006</t>
  </si>
  <si>
    <t>010007</t>
  </si>
  <si>
    <t>N/A</t>
  </si>
  <si>
    <t>NO</t>
  </si>
  <si>
    <t>010011</t>
  </si>
  <si>
    <t>010012</t>
  </si>
  <si>
    <t>SCH</t>
  </si>
  <si>
    <t>010016</t>
  </si>
  <si>
    <t>010019</t>
  </si>
  <si>
    <t>010021</t>
  </si>
  <si>
    <t>010022</t>
  </si>
  <si>
    <t>010023</t>
  </si>
  <si>
    <t>010024</t>
  </si>
  <si>
    <t>010029</t>
  </si>
  <si>
    <t>010033</t>
  </si>
  <si>
    <t>010034</t>
  </si>
  <si>
    <t>010035</t>
  </si>
  <si>
    <t>010036</t>
  </si>
  <si>
    <t>010038</t>
  </si>
  <si>
    <t>010039</t>
  </si>
  <si>
    <t>010040</t>
  </si>
  <si>
    <t>010044</t>
  </si>
  <si>
    <t>010045</t>
  </si>
  <si>
    <t>010046</t>
  </si>
  <si>
    <t>010047</t>
  </si>
  <si>
    <t>010049</t>
  </si>
  <si>
    <t>010052</t>
  </si>
  <si>
    <t>010055</t>
  </si>
  <si>
    <t>010056</t>
  </si>
  <si>
    <t>010059</t>
  </si>
  <si>
    <t>010061</t>
  </si>
  <si>
    <t>010062</t>
  </si>
  <si>
    <t>010069</t>
  </si>
  <si>
    <t>010073</t>
  </si>
  <si>
    <t>010078</t>
  </si>
  <si>
    <t>010079</t>
  </si>
  <si>
    <t>010083</t>
  </si>
  <si>
    <t>010085</t>
  </si>
  <si>
    <t>010086</t>
  </si>
  <si>
    <t>010087</t>
  </si>
  <si>
    <t>010089</t>
  </si>
  <si>
    <t>010090</t>
  </si>
  <si>
    <t>010091</t>
  </si>
  <si>
    <t>010092</t>
  </si>
  <si>
    <t>010097</t>
  </si>
  <si>
    <t>010099</t>
  </si>
  <si>
    <t>010100</t>
  </si>
  <si>
    <t>010101</t>
  </si>
  <si>
    <t>010103</t>
  </si>
  <si>
    <t>010104</t>
  </si>
  <si>
    <t>010108</t>
  </si>
  <si>
    <t>010112</t>
  </si>
  <si>
    <t>010113</t>
  </si>
  <si>
    <t>010114</t>
  </si>
  <si>
    <t>010118</t>
  </si>
  <si>
    <t>010120</t>
  </si>
  <si>
    <t>010125</t>
  </si>
  <si>
    <t>010126</t>
  </si>
  <si>
    <t>010129</t>
  </si>
  <si>
    <t>010130</t>
  </si>
  <si>
    <t>010131</t>
  </si>
  <si>
    <t>010139</t>
  </si>
  <si>
    <t>010144</t>
  </si>
  <si>
    <t>010146</t>
  </si>
  <si>
    <t>010148</t>
  </si>
  <si>
    <t>010149</t>
  </si>
  <si>
    <t>010150</t>
  </si>
  <si>
    <t>010157</t>
  </si>
  <si>
    <t>010158</t>
  </si>
  <si>
    <t>010164</t>
  </si>
  <si>
    <t>010168</t>
  </si>
  <si>
    <t>010169</t>
  </si>
  <si>
    <t>020001</t>
  </si>
  <si>
    <t>020006</t>
  </si>
  <si>
    <t>020008</t>
  </si>
  <si>
    <t>020012</t>
  </si>
  <si>
    <t>020017</t>
  </si>
  <si>
    <t>020024</t>
  </si>
  <si>
    <t>020026</t>
  </si>
  <si>
    <t>030001</t>
  </si>
  <si>
    <t>030002</t>
  </si>
  <si>
    <t>030006</t>
  </si>
  <si>
    <t>030007</t>
  </si>
  <si>
    <t>030010</t>
  </si>
  <si>
    <t>030011</t>
  </si>
  <si>
    <t>030012</t>
  </si>
  <si>
    <t>030013</t>
  </si>
  <si>
    <t>030014</t>
  </si>
  <si>
    <t>030016</t>
  </si>
  <si>
    <t>030022</t>
  </si>
  <si>
    <t>030023</t>
  </si>
  <si>
    <t>030024</t>
  </si>
  <si>
    <t>030030</t>
  </si>
  <si>
    <t>030033</t>
  </si>
  <si>
    <t>030036</t>
  </si>
  <si>
    <t>030037</t>
  </si>
  <si>
    <t>030038</t>
  </si>
  <si>
    <t>030043</t>
  </si>
  <si>
    <t>030055</t>
  </si>
  <si>
    <t>030061</t>
  </si>
  <si>
    <t>030062</t>
  </si>
  <si>
    <t>030064</t>
  </si>
  <si>
    <t>030065</t>
  </si>
  <si>
    <t>030068</t>
  </si>
  <si>
    <t>030069</t>
  </si>
  <si>
    <t>030073</t>
  </si>
  <si>
    <t>030078</t>
  </si>
  <si>
    <t>030083</t>
  </si>
  <si>
    <t>030084</t>
  </si>
  <si>
    <t>030085</t>
  </si>
  <si>
    <t>030087</t>
  </si>
  <si>
    <t>030088</t>
  </si>
  <si>
    <t>030089</t>
  </si>
  <si>
    <t>030092</t>
  </si>
  <si>
    <t>030093</t>
  </si>
  <si>
    <t>030094</t>
  </si>
  <si>
    <t>030101</t>
  </si>
  <si>
    <t>030103</t>
  </si>
  <si>
    <t>030105</t>
  </si>
  <si>
    <t>030107</t>
  </si>
  <si>
    <t>030110</t>
  </si>
  <si>
    <t>030111</t>
  </si>
  <si>
    <t>030112</t>
  </si>
  <si>
    <t>030114</t>
  </si>
  <si>
    <t>030115</t>
  </si>
  <si>
    <t>030117</t>
  </si>
  <si>
    <t>030118</t>
  </si>
  <si>
    <t>030119</t>
  </si>
  <si>
    <t>030120</t>
  </si>
  <si>
    <t>030121</t>
  </si>
  <si>
    <t>030122</t>
  </si>
  <si>
    <t>030123</t>
  </si>
  <si>
    <t>030130</t>
  </si>
  <si>
    <t>030131</t>
  </si>
  <si>
    <t>030134</t>
  </si>
  <si>
    <t>040001</t>
  </si>
  <si>
    <t>040002</t>
  </si>
  <si>
    <t>040004</t>
  </si>
  <si>
    <t>040007</t>
  </si>
  <si>
    <t>040010</t>
  </si>
  <si>
    <t>040011</t>
  </si>
  <si>
    <t>040014</t>
  </si>
  <si>
    <t>040015</t>
  </si>
  <si>
    <t>040016</t>
  </si>
  <si>
    <t>040017</t>
  </si>
  <si>
    <t>040018</t>
  </si>
  <si>
    <t>040019</t>
  </si>
  <si>
    <t>040020</t>
  </si>
  <si>
    <t>040022</t>
  </si>
  <si>
    <t>040026</t>
  </si>
  <si>
    <t>040027</t>
  </si>
  <si>
    <t>040029</t>
  </si>
  <si>
    <t>040036</t>
  </si>
  <si>
    <t>040039</t>
  </si>
  <si>
    <t>040041</t>
  </si>
  <si>
    <t>040051</t>
  </si>
  <si>
    <t>040055</t>
  </si>
  <si>
    <t>040062</t>
  </si>
  <si>
    <t>040067</t>
  </si>
  <si>
    <t>040069</t>
  </si>
  <si>
    <t>040071</t>
  </si>
  <si>
    <t>040072</t>
  </si>
  <si>
    <t>040074</t>
  </si>
  <si>
    <t>040076</t>
  </si>
  <si>
    <t>040078</t>
  </si>
  <si>
    <t>040084</t>
  </si>
  <si>
    <t>040085</t>
  </si>
  <si>
    <t>040088</t>
  </si>
  <si>
    <t>040114</t>
  </si>
  <si>
    <t>040118</t>
  </si>
  <si>
    <t>040119</t>
  </si>
  <si>
    <t>040134</t>
  </si>
  <si>
    <t>040137</t>
  </si>
  <si>
    <t>040147</t>
  </si>
  <si>
    <t>040152</t>
  </si>
  <si>
    <t>040153</t>
  </si>
  <si>
    <t>050002</t>
  </si>
  <si>
    <t>050006</t>
  </si>
  <si>
    <t>050007</t>
  </si>
  <si>
    <t>050008</t>
  </si>
  <si>
    <t>050009</t>
  </si>
  <si>
    <t>050013</t>
  </si>
  <si>
    <t>050014</t>
  </si>
  <si>
    <t>050017</t>
  </si>
  <si>
    <t>050018</t>
  </si>
  <si>
    <t>050022</t>
  </si>
  <si>
    <t>050025</t>
  </si>
  <si>
    <t>050026</t>
  </si>
  <si>
    <t>050028</t>
  </si>
  <si>
    <t>050030</t>
  </si>
  <si>
    <t>050036</t>
  </si>
  <si>
    <t>050038</t>
  </si>
  <si>
    <t>050039</t>
  </si>
  <si>
    <t>050040</t>
  </si>
  <si>
    <t>050042</t>
  </si>
  <si>
    <t>050043</t>
  </si>
  <si>
    <t>050045</t>
  </si>
  <si>
    <t>050047</t>
  </si>
  <si>
    <t>050054</t>
  </si>
  <si>
    <t>050055</t>
  </si>
  <si>
    <t>050056</t>
  </si>
  <si>
    <t>050057</t>
  </si>
  <si>
    <t>050058</t>
  </si>
  <si>
    <t>050060</t>
  </si>
  <si>
    <t>050063</t>
  </si>
  <si>
    <t>050067</t>
  </si>
  <si>
    <t>050069</t>
  </si>
  <si>
    <t>050070</t>
  </si>
  <si>
    <t>050071</t>
  </si>
  <si>
    <t>050072</t>
  </si>
  <si>
    <t>050073</t>
  </si>
  <si>
    <t>050075</t>
  </si>
  <si>
    <t>050076</t>
  </si>
  <si>
    <t>050077</t>
  </si>
  <si>
    <t>050078</t>
  </si>
  <si>
    <t>050082</t>
  </si>
  <si>
    <t>050084</t>
  </si>
  <si>
    <t>050089</t>
  </si>
  <si>
    <t>050090</t>
  </si>
  <si>
    <t>050091</t>
  </si>
  <si>
    <t>050093</t>
  </si>
  <si>
    <t>050099</t>
  </si>
  <si>
    <t>050100</t>
  </si>
  <si>
    <t>050101</t>
  </si>
  <si>
    <t>050102</t>
  </si>
  <si>
    <t>050103</t>
  </si>
  <si>
    <t>050104</t>
  </si>
  <si>
    <t>050107</t>
  </si>
  <si>
    <t>050108</t>
  </si>
  <si>
    <t>050110</t>
  </si>
  <si>
    <t>050112</t>
  </si>
  <si>
    <t>050113</t>
  </si>
  <si>
    <t>050115</t>
  </si>
  <si>
    <t>050116</t>
  </si>
  <si>
    <t>050118</t>
  </si>
  <si>
    <t>050121</t>
  </si>
  <si>
    <t>050122</t>
  </si>
  <si>
    <t>050124</t>
  </si>
  <si>
    <t>050125</t>
  </si>
  <si>
    <t>050126</t>
  </si>
  <si>
    <t>050127</t>
  </si>
  <si>
    <t>050129</t>
  </si>
  <si>
    <t>050131</t>
  </si>
  <si>
    <t>050132</t>
  </si>
  <si>
    <t>050133</t>
  </si>
  <si>
    <t>050136</t>
  </si>
  <si>
    <t>050137</t>
  </si>
  <si>
    <t>050138</t>
  </si>
  <si>
    <t>050139</t>
  </si>
  <si>
    <t>050140</t>
  </si>
  <si>
    <t>050145</t>
  </si>
  <si>
    <t>050149</t>
  </si>
  <si>
    <t>050150</t>
  </si>
  <si>
    <t>050152</t>
  </si>
  <si>
    <t>050153</t>
  </si>
  <si>
    <t>050158</t>
  </si>
  <si>
    <t>050159</t>
  </si>
  <si>
    <t>050167</t>
  </si>
  <si>
    <t>050168</t>
  </si>
  <si>
    <t>050169</t>
  </si>
  <si>
    <t>050174</t>
  </si>
  <si>
    <t>050179</t>
  </si>
  <si>
    <t>050180</t>
  </si>
  <si>
    <t>050189</t>
  </si>
  <si>
    <t>050191</t>
  </si>
  <si>
    <t>050192</t>
  </si>
  <si>
    <t>050194</t>
  </si>
  <si>
    <t>050195</t>
  </si>
  <si>
    <t>050197</t>
  </si>
  <si>
    <t>050204</t>
  </si>
  <si>
    <t>050211</t>
  </si>
  <si>
    <t>050222</t>
  </si>
  <si>
    <t>050224</t>
  </si>
  <si>
    <t>050225</t>
  </si>
  <si>
    <t>050226</t>
  </si>
  <si>
    <t>050228</t>
  </si>
  <si>
    <t>050230</t>
  </si>
  <si>
    <t>050231</t>
  </si>
  <si>
    <t>050232</t>
  </si>
  <si>
    <t>050234</t>
  </si>
  <si>
    <t>050235</t>
  </si>
  <si>
    <t>050236</t>
  </si>
  <si>
    <t>050238</t>
  </si>
  <si>
    <t>050239</t>
  </si>
  <si>
    <t>050242</t>
  </si>
  <si>
    <t>050243</t>
  </si>
  <si>
    <t>050245</t>
  </si>
  <si>
    <t>050248</t>
  </si>
  <si>
    <t>050254</t>
  </si>
  <si>
    <t>050257</t>
  </si>
  <si>
    <t>050261</t>
  </si>
  <si>
    <t>050262</t>
  </si>
  <si>
    <t>050272</t>
  </si>
  <si>
    <t>050276</t>
  </si>
  <si>
    <t>050278</t>
  </si>
  <si>
    <t>050279</t>
  </si>
  <si>
    <t>050280</t>
  </si>
  <si>
    <t>050281</t>
  </si>
  <si>
    <t>050283</t>
  </si>
  <si>
    <t>050289</t>
  </si>
  <si>
    <t>050290</t>
  </si>
  <si>
    <t>050291</t>
  </si>
  <si>
    <t>050292</t>
  </si>
  <si>
    <t>050295</t>
  </si>
  <si>
    <t>050296</t>
  </si>
  <si>
    <t>050298</t>
  </si>
  <si>
    <t>050300</t>
  </si>
  <si>
    <t>050301</t>
  </si>
  <si>
    <t>050305</t>
  </si>
  <si>
    <t>050308</t>
  </si>
  <si>
    <t>050309</t>
  </si>
  <si>
    <t>050313</t>
  </si>
  <si>
    <t>050315</t>
  </si>
  <si>
    <t>050320</t>
  </si>
  <si>
    <t>050324</t>
  </si>
  <si>
    <t>050327</t>
  </si>
  <si>
    <t>050329</t>
  </si>
  <si>
    <t>050334</t>
  </si>
  <si>
    <t>050335</t>
  </si>
  <si>
    <t>050336</t>
  </si>
  <si>
    <t>050342</t>
  </si>
  <si>
    <t>050348</t>
  </si>
  <si>
    <t>050350</t>
  </si>
  <si>
    <t>050351</t>
  </si>
  <si>
    <t>050352</t>
  </si>
  <si>
    <t>050353</t>
  </si>
  <si>
    <t>050357</t>
  </si>
  <si>
    <t>050359</t>
  </si>
  <si>
    <t>050360</t>
  </si>
  <si>
    <t>050367</t>
  </si>
  <si>
    <t>050373</t>
  </si>
  <si>
    <t>050376</t>
  </si>
  <si>
    <t>050380</t>
  </si>
  <si>
    <t>050382</t>
  </si>
  <si>
    <t>050390</t>
  </si>
  <si>
    <t>050393</t>
  </si>
  <si>
    <t>050394</t>
  </si>
  <si>
    <t>050396</t>
  </si>
  <si>
    <t>050407</t>
  </si>
  <si>
    <t>050411</t>
  </si>
  <si>
    <t>050414</t>
  </si>
  <si>
    <t>050417</t>
  </si>
  <si>
    <t>050423</t>
  </si>
  <si>
    <t>050424</t>
  </si>
  <si>
    <t>050425</t>
  </si>
  <si>
    <t>050426</t>
  </si>
  <si>
    <t>050438</t>
  </si>
  <si>
    <t>050441</t>
  </si>
  <si>
    <t>050444</t>
  </si>
  <si>
    <t>050454</t>
  </si>
  <si>
    <t>050455</t>
  </si>
  <si>
    <t>050457</t>
  </si>
  <si>
    <t>050464</t>
  </si>
  <si>
    <t>050468</t>
  </si>
  <si>
    <t>050471</t>
  </si>
  <si>
    <t>050481</t>
  </si>
  <si>
    <t>050485</t>
  </si>
  <si>
    <t>050488</t>
  </si>
  <si>
    <t>050492</t>
  </si>
  <si>
    <t>050496</t>
  </si>
  <si>
    <t>050498</t>
  </si>
  <si>
    <t>050502</t>
  </si>
  <si>
    <t>050503</t>
  </si>
  <si>
    <t>050506</t>
  </si>
  <si>
    <t>050510</t>
  </si>
  <si>
    <t>050512</t>
  </si>
  <si>
    <t>050515</t>
  </si>
  <si>
    <t>050516</t>
  </si>
  <si>
    <t>050517</t>
  </si>
  <si>
    <t>050523</t>
  </si>
  <si>
    <t>050526</t>
  </si>
  <si>
    <t>050528</t>
  </si>
  <si>
    <t>050534</t>
  </si>
  <si>
    <t>050537</t>
  </si>
  <si>
    <t>050541</t>
  </si>
  <si>
    <t>050543</t>
  </si>
  <si>
    <t>050549</t>
  </si>
  <si>
    <t>050551</t>
  </si>
  <si>
    <t>050557</t>
  </si>
  <si>
    <t>050561</t>
  </si>
  <si>
    <t>050567</t>
  </si>
  <si>
    <t>050568</t>
  </si>
  <si>
    <t>050570</t>
  </si>
  <si>
    <t>050573</t>
  </si>
  <si>
    <t>050575</t>
  </si>
  <si>
    <t>050580</t>
  </si>
  <si>
    <t>050581</t>
  </si>
  <si>
    <t>050586</t>
  </si>
  <si>
    <t>050588</t>
  </si>
  <si>
    <t>050589</t>
  </si>
  <si>
    <t>050590</t>
  </si>
  <si>
    <t>050597</t>
  </si>
  <si>
    <t>050599</t>
  </si>
  <si>
    <t>050603</t>
  </si>
  <si>
    <t>050604</t>
  </si>
  <si>
    <t>050608</t>
  </si>
  <si>
    <t>050609</t>
  </si>
  <si>
    <t>050616</t>
  </si>
  <si>
    <t>050624</t>
  </si>
  <si>
    <t>050625</t>
  </si>
  <si>
    <t>050633</t>
  </si>
  <si>
    <t>050636</t>
  </si>
  <si>
    <t>050641</t>
  </si>
  <si>
    <t>050663</t>
  </si>
  <si>
    <t>050674</t>
  </si>
  <si>
    <t>050677</t>
  </si>
  <si>
    <t>050678</t>
  </si>
  <si>
    <t>050684</t>
  </si>
  <si>
    <t>050686</t>
  </si>
  <si>
    <t>050688</t>
  </si>
  <si>
    <t>050689</t>
  </si>
  <si>
    <t>050690</t>
  </si>
  <si>
    <t>050696</t>
  </si>
  <si>
    <t>050697</t>
  </si>
  <si>
    <t>050701</t>
  </si>
  <si>
    <t>050704</t>
  </si>
  <si>
    <t>050708</t>
  </si>
  <si>
    <t>050709</t>
  </si>
  <si>
    <t>050710</t>
  </si>
  <si>
    <t>050714</t>
  </si>
  <si>
    <t>050717</t>
  </si>
  <si>
    <t>050723</t>
  </si>
  <si>
    <t>050724</t>
  </si>
  <si>
    <t>050726</t>
  </si>
  <si>
    <t>050727</t>
  </si>
  <si>
    <t>050735</t>
  </si>
  <si>
    <t>050736</t>
  </si>
  <si>
    <t>050737</t>
  </si>
  <si>
    <t>050738</t>
  </si>
  <si>
    <t>050739</t>
  </si>
  <si>
    <t>050740</t>
  </si>
  <si>
    <t>050742</t>
  </si>
  <si>
    <t>050744</t>
  </si>
  <si>
    <t>050745</t>
  </si>
  <si>
    <t>050746</t>
  </si>
  <si>
    <t>050747</t>
  </si>
  <si>
    <t>050748</t>
  </si>
  <si>
    <t>050755</t>
  </si>
  <si>
    <t>050757</t>
  </si>
  <si>
    <t>050758</t>
  </si>
  <si>
    <t>050760</t>
  </si>
  <si>
    <t>050761</t>
  </si>
  <si>
    <t>050764</t>
  </si>
  <si>
    <t>050765</t>
  </si>
  <si>
    <t>050769</t>
  </si>
  <si>
    <t>050770</t>
  </si>
  <si>
    <t>050771</t>
  </si>
  <si>
    <t>050772</t>
  </si>
  <si>
    <t>050773</t>
  </si>
  <si>
    <t>060001</t>
  </si>
  <si>
    <t>060003</t>
  </si>
  <si>
    <t>060004</t>
  </si>
  <si>
    <t>060006</t>
  </si>
  <si>
    <t>060008</t>
  </si>
  <si>
    <t>060009</t>
  </si>
  <si>
    <t>060010</t>
  </si>
  <si>
    <t>060011</t>
  </si>
  <si>
    <t>060012</t>
  </si>
  <si>
    <t>060013</t>
  </si>
  <si>
    <t>060014</t>
  </si>
  <si>
    <t>060015</t>
  </si>
  <si>
    <t>060016</t>
  </si>
  <si>
    <t>060020</t>
  </si>
  <si>
    <t>060022</t>
  </si>
  <si>
    <t>060023</t>
  </si>
  <si>
    <t>060024</t>
  </si>
  <si>
    <t>060027</t>
  </si>
  <si>
    <t>060028</t>
  </si>
  <si>
    <t>060030</t>
  </si>
  <si>
    <t>060031</t>
  </si>
  <si>
    <t>060032</t>
  </si>
  <si>
    <t>060034</t>
  </si>
  <si>
    <t>060036</t>
  </si>
  <si>
    <t>060044</t>
  </si>
  <si>
    <t>060049</t>
  </si>
  <si>
    <t>060054</t>
  </si>
  <si>
    <t>060064</t>
  </si>
  <si>
    <t>060065</t>
  </si>
  <si>
    <t>060075</t>
  </si>
  <si>
    <t>060076</t>
  </si>
  <si>
    <t>060096</t>
  </si>
  <si>
    <t>060100</t>
  </si>
  <si>
    <t>060103</t>
  </si>
  <si>
    <t>060104</t>
  </si>
  <si>
    <t>060112</t>
  </si>
  <si>
    <t>060113</t>
  </si>
  <si>
    <t>060114</t>
  </si>
  <si>
    <t>060116</t>
  </si>
  <si>
    <t>060117</t>
  </si>
  <si>
    <t>060118</t>
  </si>
  <si>
    <t>060119</t>
  </si>
  <si>
    <t>060124</t>
  </si>
  <si>
    <t>060125</t>
  </si>
  <si>
    <t>070002</t>
  </si>
  <si>
    <t>070003</t>
  </si>
  <si>
    <t>070004</t>
  </si>
  <si>
    <t>070005</t>
  </si>
  <si>
    <t>070006</t>
  </si>
  <si>
    <t>070007</t>
  </si>
  <si>
    <t>070008</t>
  </si>
  <si>
    <t>070010</t>
  </si>
  <si>
    <t>070011</t>
  </si>
  <si>
    <t>070012</t>
  </si>
  <si>
    <t>070016</t>
  </si>
  <si>
    <t>070017</t>
  </si>
  <si>
    <t>070018</t>
  </si>
  <si>
    <t>070019</t>
  </si>
  <si>
    <t>070020</t>
  </si>
  <si>
    <t>070021</t>
  </si>
  <si>
    <t>070022</t>
  </si>
  <si>
    <t>070024</t>
  </si>
  <si>
    <t>070025</t>
  </si>
  <si>
    <t>070027</t>
  </si>
  <si>
    <t>070028</t>
  </si>
  <si>
    <t>070029</t>
  </si>
  <si>
    <t>070031</t>
  </si>
  <si>
    <t>070033</t>
  </si>
  <si>
    <t>070034</t>
  </si>
  <si>
    <t>070035</t>
  </si>
  <si>
    <t>070036</t>
  </si>
  <si>
    <t>080001</t>
  </si>
  <si>
    <t>080003</t>
  </si>
  <si>
    <t>080004</t>
  </si>
  <si>
    <t>080006</t>
  </si>
  <si>
    <t>080007</t>
  </si>
  <si>
    <t>080009</t>
  </si>
  <si>
    <t>090001</t>
  </si>
  <si>
    <t>090003</t>
  </si>
  <si>
    <t>090004</t>
  </si>
  <si>
    <t>090005</t>
  </si>
  <si>
    <t>090006</t>
  </si>
  <si>
    <t>090008</t>
  </si>
  <si>
    <t>090011</t>
  </si>
  <si>
    <t xml:space="preserve">MS-DRG </t>
  </si>
  <si>
    <t>MDC</t>
  </si>
  <si>
    <t>TYPE</t>
  </si>
  <si>
    <t>MS-DRG Title</t>
  </si>
  <si>
    <t>Weights</t>
  </si>
  <si>
    <t>No</t>
  </si>
  <si>
    <t>PRE</t>
  </si>
  <si>
    <t>SURG</t>
  </si>
  <si>
    <t>HEART TRANSPLANT OR IMPLANT OF HEART ASSIST SYSTEM W MCC</t>
  </si>
  <si>
    <t>HEART TRANSPLANT OR IMPLANT OF HEART ASSIST SYSTEM W/O MCC</t>
  </si>
  <si>
    <t>Yes</t>
  </si>
  <si>
    <t>LIVER TRANSPLANT W MCC OR INTESTINAL TRANSPLANT</t>
  </si>
  <si>
    <t>LIVER TRANSPLANT W/O MCC</t>
  </si>
  <si>
    <t>LUNG TRANSPLANT</t>
  </si>
  <si>
    <t>SIMULTANEOUS PANCREAS/KIDNEY TRANSPLANT</t>
  </si>
  <si>
    <t>PANCREAS TRANSPLANT</t>
  </si>
  <si>
    <t>TRACHEOSTOMY FOR FACE,MOUTH &amp; NECK DIAGNOSES W MCC</t>
  </si>
  <si>
    <t>TRACHEOSTOMY FOR FACE,MOUTH &amp; NECK DIAGNOSES W CC</t>
  </si>
  <si>
    <t>TRACHEOSTOMY FOR FACE,MOUTH &amp; NECK DIAGNOSES W/O CC/MCC</t>
  </si>
  <si>
    <t>ALLOGENEIC BONE MARROW TRANSPLANT</t>
  </si>
  <si>
    <t>AUTOLOGOUS BONE MARROW TRANSPLANT W CC/MCC</t>
  </si>
  <si>
    <t>AUTOLOGOUS BONE MARROW TRANSPLANT W/O CC/MCC</t>
  </si>
  <si>
    <t>01</t>
  </si>
  <si>
    <t>INTRACRANIAL VASCULAR PROCEDURES W PDX HEMORRHAGE W MCC</t>
  </si>
  <si>
    <t>INTRACRANIAL VASCULAR PROCEDURES W PDX HEMORRHAGE W CC</t>
  </si>
  <si>
    <t>INTRACRANIAL VASCULAR PROCEDURES W PDX HEMORRHAGE W/O CC/MCC</t>
  </si>
  <si>
    <t>CRANIO W MAJOR DEV IMPL/ACUTE COMPLEX CNS PDX W/O MCC</t>
  </si>
  <si>
    <t>CRANIOTOMY &amp; ENDOVASCULAR INTRACRANIAL PROCEDURES W MCC</t>
  </si>
  <si>
    <t>CRANIOTOMY &amp; ENDOVASCULAR INTRACRANIAL PROCEDURES W CC</t>
  </si>
  <si>
    <t>CRANIOTOMY &amp; ENDOVASCULAR INTRACRANIAL PROCEDURES W/O CC/MCC</t>
  </si>
  <si>
    <t>SPINAL PROCEDURES W MCC</t>
  </si>
  <si>
    <t>SPINAL PROCEDURES W CC OR SPINAL NEUROSTIMULATORS</t>
  </si>
  <si>
    <t>SPINAL PROCEDURES W/O CC/MCC</t>
  </si>
  <si>
    <t>VENTRICULAR SHUNT PROCEDURES W MCC</t>
  </si>
  <si>
    <t>VENTRICULAR SHUNT PROCEDURES W CC</t>
  </si>
  <si>
    <t>VENTRICULAR SHUNT PROCEDURES W/O CC/MCC</t>
  </si>
  <si>
    <t>CAROTID ARTERY STENT PROCEDURE W MCC</t>
  </si>
  <si>
    <t>CAROTID ARTERY STENT PROCEDURE W CC</t>
  </si>
  <si>
    <t>CAROTID ARTERY STENT PROCEDURE W/O CC/MCC</t>
  </si>
  <si>
    <t>EXTRACRANIAL PROCEDURES W MCC</t>
  </si>
  <si>
    <t>EXTRACRANIAL PROCEDURES W CC</t>
  </si>
  <si>
    <t>EXTRACRANIAL PROCEDURES W/O CC/MCC</t>
  </si>
  <si>
    <t>PERIPH/CRANIAL NERVE &amp; OTHER NERV SYST PROC W MCC</t>
  </si>
  <si>
    <t>PERIPH/CRANIAL NERVE &amp; OTHER NERV SYST PROC W CC OR PERIPH NEUROSTIM</t>
  </si>
  <si>
    <t>PERIPH/CRANIAL NERVE &amp; OTHER NERV SYST PROC W/O CC/MCC</t>
  </si>
  <si>
    <t>MED</t>
  </si>
  <si>
    <t>SPINAL DISORDERS &amp; INJURIES W CC/MCC</t>
  </si>
  <si>
    <t>SPINAL DISORDERS &amp; INJURIES W/O CC/MCC</t>
  </si>
  <si>
    <t>NERVOUS SYSTEM NEOPLASMS W MCC</t>
  </si>
  <si>
    <t>NERVOUS SYSTEM NEOPLASMS W/O MCC</t>
  </si>
  <si>
    <t>DEGENERATIVE NERVOUS SYSTEM DISORDERS W MCC</t>
  </si>
  <si>
    <t>DEGENERATIVE NERVOUS SYSTEM DISORDERS W/O MCC</t>
  </si>
  <si>
    <t>MULTIPLE SCLEROSIS &amp; CEREBELLAR ATAXIA W MCC</t>
  </si>
  <si>
    <t>MULTIPLE SCLEROSIS &amp; CEREBELLAR ATAXIA W CC</t>
  </si>
  <si>
    <t>MULTIPLE SCLEROSIS &amp; CEREBELLAR ATAXIA W/O CC/MCC</t>
  </si>
  <si>
    <t>INTRACRANIAL HEMORRHAGE OR CEREBRAL INFARCTION W MCC</t>
  </si>
  <si>
    <t>INTRACRANIAL HEMORRHAGE OR CEREBRAL INFARCTION W CC OR TPA IN 24 HRS</t>
  </si>
  <si>
    <t>INTRACRANIAL HEMORRHAGE OR CEREBRAL INFARCTION W/O CC/MCC</t>
  </si>
  <si>
    <t>NONSPECIFIC CVA &amp; PRECEREBRAL OCCLUSION W/O INFARCT W MCC</t>
  </si>
  <si>
    <t>NONSPECIFIC CVA &amp; PRECEREBRAL OCCLUSION W/O INFARCT W/O MCC</t>
  </si>
  <si>
    <t>NONSPECIFIC CEREBROVASCULAR DISORDERS W MCC</t>
  </si>
  <si>
    <t>NONSPECIFIC CEREBROVASCULAR DISORDERS W CC</t>
  </si>
  <si>
    <t>NONSPECIFIC CEREBROVASCULAR DISORDERS W/O CC/MCC</t>
  </si>
  <si>
    <t>CRANIAL &amp; PERIPHERAL NERVE DISORDERS W MCC</t>
  </si>
  <si>
    <t>CRANIAL &amp; PERIPHERAL NERVE DISORDERS W/O MCC</t>
  </si>
  <si>
    <t>VIRAL MENINGITIS W CC/MCC</t>
  </si>
  <si>
    <t>VIRAL MENINGITIS W/O CC/MCC</t>
  </si>
  <si>
    <t>HYPERTENSIVE ENCEPHALOPATHY W MCC</t>
  </si>
  <si>
    <t>HYPERTENSIVE ENCEPHALOPATHY W CC</t>
  </si>
  <si>
    <t>HYPERTENSIVE ENCEPHALOPATHY W/O CC/MCC</t>
  </si>
  <si>
    <t>NONTRAUMATIC STUPOR &amp; COMA W MCC</t>
  </si>
  <si>
    <t>NONTRAUMATIC STUPOR &amp; COMA W/O MCC</t>
  </si>
  <si>
    <t>TRAUMATIC STUPOR &amp; COMA, COMA &gt;1 HR W MCC</t>
  </si>
  <si>
    <t>TRAUMATIC STUPOR &amp; COMA, COMA &gt;1 HR W CC</t>
  </si>
  <si>
    <t>TRAUMATIC STUPOR &amp; COMA, COMA &gt;1 HR W/O CC/MCC</t>
  </si>
  <si>
    <t>TRAUMATIC STUPOR &amp; COMA, COMA &lt;1 HR W MCC</t>
  </si>
  <si>
    <t>TRAUMATIC STUPOR &amp; COMA, COMA &lt;1 HR W CC</t>
  </si>
  <si>
    <t>TRAUMATIC STUPOR &amp; COMA, COMA &lt;1 HR W/O CC/MCC</t>
  </si>
  <si>
    <t>CONCUSSION W MCC</t>
  </si>
  <si>
    <t>CONCUSSION W CC</t>
  </si>
  <si>
    <t>CONCUSSION W/O CC/MCC</t>
  </si>
  <si>
    <t>OTHER DISORDERS OF NERVOUS SYSTEM W MCC</t>
  </si>
  <si>
    <t>OTHER DISORDERS OF NERVOUS SYSTEM W CC</t>
  </si>
  <si>
    <t>OTHER DISORDERS OF NERVOUS SYSTEM W/O CC/MCC</t>
  </si>
  <si>
    <t>BACTERIAL &amp; TUBERCULOUS INFECTIONS OF NERVOUS SYSTEM W MCC</t>
  </si>
  <si>
    <t>BACTERIAL &amp; TUBERCULOUS INFECTIONS OF NERVOUS SYSTEM W CC</t>
  </si>
  <si>
    <t>BACTERIAL &amp; TUBERCULOUS INFECTIONS OF NERVOUS SYSTEM W/O CC/MCC</t>
  </si>
  <si>
    <t>NON-BACTERIAL INFECT OF NERVOUS SYS EXC VIRAL MENINGITIS W MCC</t>
  </si>
  <si>
    <t>NON-BACTERIAL INFECT OF NERVOUS SYS EXC VIRAL MENINGITIS W CC</t>
  </si>
  <si>
    <t>NON-BACTERIAL INFECT OF NERVOUS SYS EXC VIRAL MENINGITIS W/O CC/MCC</t>
  </si>
  <si>
    <t>SEIZURES W MCC</t>
  </si>
  <si>
    <t>SEIZURES W/O MCC</t>
  </si>
  <si>
    <t>HEADACHES W MCC</t>
  </si>
  <si>
    <t>HEADACHES W/O MCC</t>
  </si>
  <si>
    <t>02</t>
  </si>
  <si>
    <t>ORBITAL PROCEDURES W CC/MCC</t>
  </si>
  <si>
    <t>ORBITAL PROCEDURES W/O CC/MCC</t>
  </si>
  <si>
    <t>EXTRAOCULAR PROCEDURES EXCEPT ORBIT</t>
  </si>
  <si>
    <t>INTRAOCULAR PROCEDURES W CC/MCC</t>
  </si>
  <si>
    <t>INTRAOCULAR PROCEDURES W/O CC/MCC</t>
  </si>
  <si>
    <t>ACUTE MAJOR EYE INFECTIONS W CC/MCC</t>
  </si>
  <si>
    <t>ACUTE MAJOR EYE INFECTIONS W/O CC/MCC</t>
  </si>
  <si>
    <t>NEUROLOGICAL EYE DISORDERS</t>
  </si>
  <si>
    <t>OTHER DISORDERS OF THE EYE W MCC</t>
  </si>
  <si>
    <t>OTHER DISORDERS OF THE EYE W/O MCC</t>
  </si>
  <si>
    <t>03</t>
  </si>
  <si>
    <t>MAJOR HEAD &amp; NECK PROCEDURES W CC/MCC OR MAJOR DEVICE</t>
  </si>
  <si>
    <t>MAJOR HEAD &amp; NECK PROCEDURES W/O CC/MCC</t>
  </si>
  <si>
    <t>CRANIAL/FACIAL PROCEDURES W CC/MCC</t>
  </si>
  <si>
    <t>CRANIAL/FACIAL PROCEDURES W/O CC/MCC</t>
  </si>
  <si>
    <t>OTHER EAR, NOSE, MOUTH &amp; THROAT O.R. PROCEDURES W CC/MCC</t>
  </si>
  <si>
    <t>OTHER EAR, NOSE, MOUTH &amp; THROAT O.R. PROCEDURES W/O CC/MCC</t>
  </si>
  <si>
    <t>SINUS &amp; MASTOID PROCEDURES W CC/MCC</t>
  </si>
  <si>
    <t>SINUS &amp; MASTOID PROCEDURES W/O CC/MCC</t>
  </si>
  <si>
    <t>MOUTH PROCEDURES W CC/MCC</t>
  </si>
  <si>
    <t>MOUTH PROCEDURES W/O CC/MCC</t>
  </si>
  <si>
    <t>SALIVARY GLAND PROCEDURES</t>
  </si>
  <si>
    <t>EAR, NOSE, MOUTH &amp; THROAT MALIGNANCY W MCC</t>
  </si>
  <si>
    <t>EAR, NOSE, MOUTH &amp; THROAT MALIGNANCY W CC</t>
  </si>
  <si>
    <t>EAR, NOSE, MOUTH &amp; THROAT MALIGNANCY W/O CC/MCC</t>
  </si>
  <si>
    <t>DYSEQUILIBRIUM</t>
  </si>
  <si>
    <t>EPISTAXIS W MCC</t>
  </si>
  <si>
    <t>EPISTAXIS W/O MCC</t>
  </si>
  <si>
    <t>OTITIS MEDIA &amp; URI W MCC</t>
  </si>
  <si>
    <t>OTITIS MEDIA &amp; URI W/O MCC</t>
  </si>
  <si>
    <t>OTHER EAR, NOSE, MOUTH &amp; THROAT DIAGNOSES W MCC</t>
  </si>
  <si>
    <t>OTHER EAR, NOSE, MOUTH &amp; THROAT DIAGNOSES W CC</t>
  </si>
  <si>
    <t>OTHER EAR, NOSE, MOUTH &amp; THROAT DIAGNOSES W/O CC/MCC</t>
  </si>
  <si>
    <t>DENTAL &amp; ORAL DISEASES W MCC</t>
  </si>
  <si>
    <t>DENTAL &amp; ORAL DISEASES W CC</t>
  </si>
  <si>
    <t>DENTAL &amp; ORAL DISEASES W/O CC/MCC</t>
  </si>
  <si>
    <t>04</t>
  </si>
  <si>
    <t>MAJOR CHEST PROCEDURES W MCC</t>
  </si>
  <si>
    <t>MAJOR CHEST PROCEDURES W CC</t>
  </si>
  <si>
    <t>MAJOR CHEST PROCEDURES W/O CC/MCC</t>
  </si>
  <si>
    <t>OTHER RESP SYSTEM O.R. PROCEDURES W MCC</t>
  </si>
  <si>
    <t>OTHER RESP SYSTEM O.R. PROCEDURES W CC</t>
  </si>
  <si>
    <t>OTHER RESP SYSTEM O.R. PROCEDURES W/O CC/MCC</t>
  </si>
  <si>
    <t>PULMONARY EMBOLISM W MCC</t>
  </si>
  <si>
    <t>PULMONARY EMBOLISM W/O MCC</t>
  </si>
  <si>
    <t>RESPIRATORY INFECTIONS &amp; INFLAMMATIONS W MCC</t>
  </si>
  <si>
    <t>RESPIRATORY INFECTIONS &amp; INFLAMMATIONS W CC</t>
  </si>
  <si>
    <t>RESPIRATORY INFECTIONS &amp; INFLAMMATIONS W/O CC/MCC</t>
  </si>
  <si>
    <t>RESPIRATORY NEOPLASMS W MCC</t>
  </si>
  <si>
    <t>RESPIRATORY NEOPLASMS W CC</t>
  </si>
  <si>
    <t>RESPIRATORY NEOPLASMS W/O CC/MCC</t>
  </si>
  <si>
    <t>MAJOR CHEST TRAUMA W MCC</t>
  </si>
  <si>
    <t>MAJOR CHEST TRAUMA W CC</t>
  </si>
  <si>
    <t>MAJOR CHEST TRAUMA W/O CC/MCC</t>
  </si>
  <si>
    <t>PLEURAL EFFUSION W MCC</t>
  </si>
  <si>
    <t>PLEURAL EFFUSION W CC</t>
  </si>
  <si>
    <t>PLEURAL EFFUSION W/O CC/MCC</t>
  </si>
  <si>
    <t>PULMONARY EDEMA &amp; RESPIRATORY FAILURE</t>
  </si>
  <si>
    <t>CHRONIC OBSTRUCTIVE PULMONARY DISEASE W MCC</t>
  </si>
  <si>
    <t>CHRONIC OBSTRUCTIVE PULMONARY DISEASE W CC</t>
  </si>
  <si>
    <t>CHRONIC OBSTRUCTIVE PULMONARY DISEASE W/O CC/MCC</t>
  </si>
  <si>
    <t>SIMPLE PNEUMONIA &amp; PLEURISY W MCC</t>
  </si>
  <si>
    <t>SIMPLE PNEUMONIA &amp; PLEURISY W CC</t>
  </si>
  <si>
    <t>SIMPLE PNEUMONIA &amp; PLEURISY W/O CC/MCC</t>
  </si>
  <si>
    <t>INTERSTITIAL LUNG DISEASE W MCC</t>
  </si>
  <si>
    <t>INTERSTITIAL LUNG DISEASE W CC</t>
  </si>
  <si>
    <t>INTERSTITIAL LUNG DISEASE W/O CC/MCC</t>
  </si>
  <si>
    <t>PNEUMOTHORAX W MCC</t>
  </si>
  <si>
    <t>PNEUMOTHORAX W CC</t>
  </si>
  <si>
    <t>PNEUMOTHORAX W/O CC/MCC</t>
  </si>
  <si>
    <t>BRONCHITIS &amp; ASTHMA W CC/MCC</t>
  </si>
  <si>
    <t>BRONCHITIS &amp; ASTHMA W/O CC/MCC</t>
  </si>
  <si>
    <t>RESPIRATORY SIGNS &amp; SYMPTOMS</t>
  </si>
  <si>
    <t>OTHER RESPIRATORY SYSTEM DIAGNOSES W MCC</t>
  </si>
  <si>
    <t>OTHER RESPIRATORY SYSTEM DIAGNOSES W/O MCC</t>
  </si>
  <si>
    <t>05</t>
  </si>
  <si>
    <t>OTHER HEART ASSIST SYSTEM IMPLANT</t>
  </si>
  <si>
    <t>CARDIAC VALVE &amp; OTH MAJ CARDIOTHORACIC PROC W CARD CATH W MCC</t>
  </si>
  <si>
    <t>CARDIAC VALVE &amp; OTH MAJ CARDIOTHORACIC PROC W CARD CATH W CC</t>
  </si>
  <si>
    <t>CARDIAC VALVE &amp; OTH MAJ CARDIOTHORACIC PROC W CARD CATH W/O CC/MCC</t>
  </si>
  <si>
    <t>CARDIAC VALVE &amp; OTH MAJ CARDIOTHORACIC PROC W/O CARD CATH W MCC</t>
  </si>
  <si>
    <t>CARDIAC VALVE &amp; OTH MAJ CARDIOTHORACIC PROC W/O CARD CATH W CC</t>
  </si>
  <si>
    <t>CARDIAC VALVE &amp; OTH MAJ CARDIOTHORACIC PROC W/O CARD CATH W/O CC/MCC</t>
  </si>
  <si>
    <t>CARDIAC DEFIB IMPLANT W CARDIAC CATH W AMI/HF/SHOCK W MCC</t>
  </si>
  <si>
    <t>CARDIAC DEFIB IMPLANT W CARDIAC CATH W AMI/HF/SHOCK W/O MCC</t>
  </si>
  <si>
    <t>CARDIAC DEFIB IMPLANT W CARDIAC CATH W/O AMI/HF/SHOCK W MCC</t>
  </si>
  <si>
    <t>CARDIAC DEFIB IMPLANT W CARDIAC CATH W/O AMI/HF/SHOCK W/O MCC</t>
  </si>
  <si>
    <t>CARDIAC DEFIBRILLATOR IMPLANT W/O CARDIAC CATH W MCC</t>
  </si>
  <si>
    <t>CARDIAC DEFIBRILLATOR IMPLANT W/O CARDIAC CATH W/O MCC</t>
  </si>
  <si>
    <t>OTHER CARDIOTHORACIC PROCEDURES W MCC</t>
  </si>
  <si>
    <t>CORONARY BYPASS W PTCA W MCC</t>
  </si>
  <si>
    <t>CORONARY BYPASS W PTCA W/O MCC</t>
  </si>
  <si>
    <t>CORONARY BYPASS W CARDIAC CATH W MCC</t>
  </si>
  <si>
    <t>CORONARY BYPASS W CARDIAC CATH W/O MCC</t>
  </si>
  <si>
    <t>CORONARY BYPASS W/O CARDIAC CATH W MCC</t>
  </si>
  <si>
    <t>CORONARY BYPASS W/O CARDIAC CATH W/O MCC</t>
  </si>
  <si>
    <t>AMPUTATION FOR CIRC SYS DISORDERS EXC UPPER LIMB &amp; TOE W MCC</t>
  </si>
  <si>
    <t>AMPUTATION FOR CIRC SYS DISORDERS EXC UPPER LIMB &amp; TOE W CC</t>
  </si>
  <si>
    <t>AMPUTATION FOR CIRC SYS DISORDERS EXC UPPER LIMB &amp; TOE W/O CC/MCC</t>
  </si>
  <si>
    <t>PERMANENT CARDIAC PACEMAKER IMPLANT W MCC</t>
  </si>
  <si>
    <t>PERMANENT CARDIAC PACEMAKER IMPLANT W CC</t>
  </si>
  <si>
    <t>PERMANENT CARDIAC PACEMAKER IMPLANT W/O CC/MCC</t>
  </si>
  <si>
    <t>AICD GENERATOR PROCEDURES</t>
  </si>
  <si>
    <t>PERC CARDIOVASC PROC W DRUG-ELUTING STENT W/O MCC</t>
  </si>
  <si>
    <t>PERC CARDIOVASC PROC W NON-DRUG-ELUTING STENT W/O MCC</t>
  </si>
  <si>
    <t>PERC CARDIOVASC PROC W/O CORONARY ARTERY STENT W MCC</t>
  </si>
  <si>
    <t>PERC CARDIOVASC PROC W/O CORONARY ARTERY STENT W/O MCC</t>
  </si>
  <si>
    <t>OTHER VASCULAR PROCEDURES W MCC</t>
  </si>
  <si>
    <t>OTHER VASCULAR PROCEDURES W CC</t>
  </si>
  <si>
    <t>OTHER VASCULAR PROCEDURES W/O CC/MCC</t>
  </si>
  <si>
    <t>UPPER LIMB &amp; TOE AMPUTATION FOR CIRC SYSTEM DISORDERS W MCC</t>
  </si>
  <si>
    <t>UPPER LIMB &amp; TOE AMPUTATION FOR CIRC SYSTEM DISORDERS W CC</t>
  </si>
  <si>
    <t>UPPER LIMB &amp; TOE AMPUTATION FOR CIRC SYSTEM DISORDERS W/O CC/MCC</t>
  </si>
  <si>
    <t>CARDIAC PACEMAKER DEVICE REPLACEMENT W MCC</t>
  </si>
  <si>
    <t>CARDIAC PACEMAKER DEVICE REPLACEMENT W/O MCC</t>
  </si>
  <si>
    <t>CARDIAC PACEMAKER REVISION EXCEPT DEVICE REPLACEMENT W MCC</t>
  </si>
  <si>
    <t>CARDIAC PACEMAKER REVISION EXCEPT DEVICE REPLACEMENT W CC</t>
  </si>
  <si>
    <t>CARDIAC PACEMAKER REVISION EXCEPT DEVICE REPLACEMENT W/O CC/MCC</t>
  </si>
  <si>
    <t>VEIN LIGATION &amp; STRIPPING</t>
  </si>
  <si>
    <t>OTHER CIRCULATORY SYSTEM O.R. PROCEDURES</t>
  </si>
  <si>
    <t>AICD LEAD PROCEDURES</t>
  </si>
  <si>
    <t>ENDOVASCULAR CARDIAC VALVE REPLACEMENT W MCC</t>
  </si>
  <si>
    <t>ENDOVASCULAR CARDIAC VALVE REPLACEMENT W/O MCC</t>
  </si>
  <si>
    <t>ACUTE MYOCARDIAL INFARCTION, DISCHARGED ALIVE W MCC</t>
  </si>
  <si>
    <t>ACUTE MYOCARDIAL INFARCTION, DISCHARGED ALIVE W CC</t>
  </si>
  <si>
    <t>ACUTE MYOCARDIAL INFARCTION, DISCHARGED ALIVE W/O CC/MCC</t>
  </si>
  <si>
    <t>ACUTE MYOCARDIAL INFARCTION, EXPIRED W MCC</t>
  </si>
  <si>
    <t>ACUTE MYOCARDIAL INFARCTION, EXPIRED W CC</t>
  </si>
  <si>
    <t>ACUTE MYOCARDIAL INFARCTION, EXPIRED W/O CC/MCC</t>
  </si>
  <si>
    <t>CIRCULATORY DISORDERS EXCEPT AMI, W CARD CATH W MCC</t>
  </si>
  <si>
    <t>CIRCULATORY DISORDERS EXCEPT AMI, W CARD CATH W/O MCC</t>
  </si>
  <si>
    <t>ACUTE &amp; SUBACUTE ENDOCARDITIS W MCC</t>
  </si>
  <si>
    <t>ACUTE &amp; SUBACUTE ENDOCARDITIS W CC</t>
  </si>
  <si>
    <t>ACUTE &amp; SUBACUTE ENDOCARDITIS W/O CC/MCC</t>
  </si>
  <si>
    <t>HEART FAILURE &amp; SHOCK W MCC</t>
  </si>
  <si>
    <t>HEART FAILURE &amp; SHOCK W CC</t>
  </si>
  <si>
    <t>HEART FAILURE &amp; SHOCK W/O CC/MCC</t>
  </si>
  <si>
    <t>DEEP VEIN THROMBOPHLEBITIS W CC/MCC</t>
  </si>
  <si>
    <t>DEEP VEIN THROMBOPHLEBITIS W/O CC/MCC</t>
  </si>
  <si>
    <t>CARDIAC ARREST, UNEXPLAINED W MCC</t>
  </si>
  <si>
    <t>CARDIAC ARREST, UNEXPLAINED W CC</t>
  </si>
  <si>
    <t>CARDIAC ARREST, UNEXPLAINED W/O CC/MCC</t>
  </si>
  <si>
    <t>PERIPHERAL VASCULAR DISORDERS W MCC</t>
  </si>
  <si>
    <t>PERIPHERAL VASCULAR DISORDERS W CC</t>
  </si>
  <si>
    <t>PERIPHERAL VASCULAR DISORDERS W/O CC/MCC</t>
  </si>
  <si>
    <t>ATHEROSCLEROSIS W MCC</t>
  </si>
  <si>
    <t>ATHEROSCLEROSIS W/O MCC</t>
  </si>
  <si>
    <t>HYPERTENSION W MCC</t>
  </si>
  <si>
    <t>HYPERTENSION W/O MCC</t>
  </si>
  <si>
    <t>CARDIAC CONGENITAL &amp; VALVULAR DISORDERS W MCC</t>
  </si>
  <si>
    <t>CARDIAC CONGENITAL &amp; VALVULAR DISORDERS W/O MCC</t>
  </si>
  <si>
    <t>CARDIAC ARRHYTHMIA &amp; CONDUCTION DISORDERS W MCC</t>
  </si>
  <si>
    <t>CARDIAC ARRHYTHMIA &amp; CONDUCTION DISORDERS W CC</t>
  </si>
  <si>
    <t>CARDIAC ARRHYTHMIA &amp; CONDUCTION DISORDERS W/O CC/MCC</t>
  </si>
  <si>
    <t>ANGINA PECTORIS</t>
  </si>
  <si>
    <t>SYNCOPE &amp; COLLAPSE</t>
  </si>
  <si>
    <t>CHEST PAIN</t>
  </si>
  <si>
    <t>OTHER CIRCULATORY SYSTEM DIAGNOSES W MCC</t>
  </si>
  <si>
    <t>OTHER CIRCULATORY SYSTEM DIAGNOSES W CC</t>
  </si>
  <si>
    <t>OTHER CIRCULATORY SYSTEM DIAGNOSES W/O CC/MCC</t>
  </si>
  <si>
    <t>06</t>
  </si>
  <si>
    <t>STOMACH, ESOPHAGEAL &amp; DUODENAL PROC W MCC</t>
  </si>
  <si>
    <t>STOMACH, ESOPHAGEAL &amp; DUODENAL PROC W CC</t>
  </si>
  <si>
    <t>STOMACH, ESOPHAGEAL &amp; DUODENAL PROC W/O CC/MCC</t>
  </si>
  <si>
    <t>MAJOR SMALL &amp; LARGE BOWEL PROCEDURES W MCC</t>
  </si>
  <si>
    <t>MAJOR SMALL &amp; LARGE BOWEL PROCEDURES W CC</t>
  </si>
  <si>
    <t>MAJOR SMALL &amp; LARGE BOWEL PROCEDURES W/O CC/MCC</t>
  </si>
  <si>
    <t>RECTAL RESECTION W MCC</t>
  </si>
  <si>
    <t>RECTAL RESECTION W CC</t>
  </si>
  <si>
    <t>RECTAL RESECTION W/O CC/MCC</t>
  </si>
  <si>
    <t>PERITONEAL ADHESIOLYSIS W MCC</t>
  </si>
  <si>
    <t>PERITONEAL ADHESIOLYSIS W CC</t>
  </si>
  <si>
    <t>PERITONEAL ADHESIOLYSIS W/O CC/MCC</t>
  </si>
  <si>
    <t>APPENDECTOMY W COMPLICATED PRINCIPAL DIAG W MCC</t>
  </si>
  <si>
    <t>APPENDECTOMY W COMPLICATED PRINCIPAL DIAG W CC</t>
  </si>
  <si>
    <t>APPENDECTOMY W COMPLICATED PRINCIPAL DIAG W/O CC/MCC</t>
  </si>
  <si>
    <t>APPENDECTOMY W/O COMPLICATED PRINCIPAL DIAG W MCC</t>
  </si>
  <si>
    <t>APPENDECTOMY W/O COMPLICATED PRINCIPAL DIAG W CC</t>
  </si>
  <si>
    <t>APPENDECTOMY W/O COMPLICATED PRINCIPAL DIAG W/O CC/MCC</t>
  </si>
  <si>
    <t>MINOR SMALL &amp; LARGE BOWEL PROCEDURES W MCC</t>
  </si>
  <si>
    <t>MINOR SMALL &amp; LARGE BOWEL PROCEDURES W CC</t>
  </si>
  <si>
    <t>MINOR SMALL &amp; LARGE BOWEL PROCEDURES W/O CC/MCC</t>
  </si>
  <si>
    <t>ANAL &amp; STOMAL PROCEDURES W MCC</t>
  </si>
  <si>
    <t>ANAL &amp; STOMAL PROCEDURES W CC</t>
  </si>
  <si>
    <t>ANAL &amp; STOMAL PROCEDURES W/O CC/MCC</t>
  </si>
  <si>
    <t>INGUINAL &amp; FEMORAL HERNIA PROCEDURES W MCC</t>
  </si>
  <si>
    <t>INGUINAL &amp; FEMORAL HERNIA PROCEDURES W CC</t>
  </si>
  <si>
    <t>INGUINAL &amp; FEMORAL HERNIA PROCEDURES W/O CC/MCC</t>
  </si>
  <si>
    <t>HERNIA PROCEDURES EXCEPT INGUINAL &amp; FEMORAL W MCC</t>
  </si>
  <si>
    <t>HERNIA PROCEDURES EXCEPT INGUINAL &amp; FEMORAL W CC</t>
  </si>
  <si>
    <t>HERNIA PROCEDURES EXCEPT INGUINAL &amp; FEMORAL W/O CC/MCC</t>
  </si>
  <si>
    <t>OTHER DIGESTIVE SYSTEM O.R. PROCEDURES W MCC</t>
  </si>
  <si>
    <t>OTHER DIGESTIVE SYSTEM O.R. PROCEDURES W CC</t>
  </si>
  <si>
    <t>OTHER DIGESTIVE SYSTEM O.R. PROCEDURES W/O CC/MCC</t>
  </si>
  <si>
    <t>MAJOR ESOPHAGEAL DISORDERS W MCC</t>
  </si>
  <si>
    <t>MAJOR ESOPHAGEAL DISORDERS W CC</t>
  </si>
  <si>
    <t>MAJOR ESOPHAGEAL DISORDERS W/O CC/MCC</t>
  </si>
  <si>
    <t>MAJOR GASTROINTESTINAL DISORDERS &amp; PERITONEAL INFECTIONS W MCC</t>
  </si>
  <si>
    <t>MAJOR GASTROINTESTINAL DISORDERS &amp; PERITONEAL INFECTIONS W CC</t>
  </si>
  <si>
    <t>MAJOR GASTROINTESTINAL DISORDERS &amp; PERITONEAL INFECTIONS W/O CC/MCC</t>
  </si>
  <si>
    <t>DIGESTIVE MALIGNANCY W MCC</t>
  </si>
  <si>
    <t>DIGESTIVE MALIGNANCY W CC</t>
  </si>
  <si>
    <t>DIGESTIVE MALIGNANCY W/O CC/MCC</t>
  </si>
  <si>
    <t>G.I. HEMORRHAGE W MCC</t>
  </si>
  <si>
    <t>G.I. HEMORRHAGE W CC</t>
  </si>
  <si>
    <t>G.I. HEMORRHAGE W/O CC/MCC</t>
  </si>
  <si>
    <t>COMPLICATED PEPTIC ULCER W MCC</t>
  </si>
  <si>
    <t>COMPLICATED PEPTIC ULCER W CC</t>
  </si>
  <si>
    <t>COMPLICATED PEPTIC ULCER W/O CC/MCC</t>
  </si>
  <si>
    <t>UNCOMPLICATED PEPTIC ULCER W MCC</t>
  </si>
  <si>
    <t>UNCOMPLICATED PEPTIC ULCER W/O MCC</t>
  </si>
  <si>
    <t>INFLAMMATORY BOWEL DISEASE W MCC</t>
  </si>
  <si>
    <t>INFLAMMATORY BOWEL DISEASE W CC</t>
  </si>
  <si>
    <t>INFLAMMATORY BOWEL DISEASE W/O CC/MCC</t>
  </si>
  <si>
    <t>G.I. OBSTRUCTION W MCC</t>
  </si>
  <si>
    <t>G.I. OBSTRUCTION W CC</t>
  </si>
  <si>
    <t>G.I. OBSTRUCTION W/O CC/MCC</t>
  </si>
  <si>
    <t>ESOPHAGITIS, GASTROENT &amp; MISC DIGEST DISORDERS W MCC</t>
  </si>
  <si>
    <t>ESOPHAGITIS, GASTROENT &amp; MISC DIGEST DISORDERS W/O MCC</t>
  </si>
  <si>
    <t>OTHER DIGESTIVE SYSTEM DIAGNOSES W MCC</t>
  </si>
  <si>
    <t>OTHER DIGESTIVE SYSTEM DIAGNOSES W CC</t>
  </si>
  <si>
    <t>OTHER DIGESTIVE SYSTEM DIAGNOSES W/O CC/MCC</t>
  </si>
  <si>
    <t>07</t>
  </si>
  <si>
    <t>PANCREAS, LIVER &amp; SHUNT PROCEDURES W MCC</t>
  </si>
  <si>
    <t>PANCREAS, LIVER &amp; SHUNT PROCEDURES W CC</t>
  </si>
  <si>
    <t>PANCREAS, LIVER &amp; SHUNT PROCEDURES W/O CC/MCC</t>
  </si>
  <si>
    <t>BILIARY TRACT PROC EXCEPT ONLY CHOLECYST W OR W/O C.D.E. W MCC</t>
  </si>
  <si>
    <t>BILIARY TRACT PROC EXCEPT ONLY CHOLECYST W OR W/O C.D.E. W CC</t>
  </si>
  <si>
    <t>BILIARY TRACT PROC EXCEPT ONLY CHOLECYST W OR W/O C.D.E. W/O CC/MCC</t>
  </si>
  <si>
    <t>CHOLECYSTECTOMY W C.D.E. W MCC</t>
  </si>
  <si>
    <t>CHOLECYSTECTOMY W C.D.E. W CC</t>
  </si>
  <si>
    <t>CHOLECYSTECTOMY W C.D.E. W/O CC/MCC</t>
  </si>
  <si>
    <t>CHOLECYSTECTOMY EXCEPT BY LAPAROSCOPE W/O C.D.E. W MCC</t>
  </si>
  <si>
    <t>CHOLECYSTECTOMY EXCEPT BY LAPAROSCOPE W/O C.D.E. W CC</t>
  </si>
  <si>
    <t>CHOLECYSTECTOMY EXCEPT BY LAPAROSCOPE W/O C.D.E. W/O CC/MCC</t>
  </si>
  <si>
    <t>LAPAROSCOPIC CHOLECYSTECTOMY W/O C.D.E. W MCC</t>
  </si>
  <si>
    <t>LAPAROSCOPIC CHOLECYSTECTOMY W/O C.D.E. W CC</t>
  </si>
  <si>
    <t>LAPAROSCOPIC CHOLECYSTECTOMY W/O C.D.E. W/O CC/MCC</t>
  </si>
  <si>
    <t>HEPATOBILIARY DIAGNOSTIC PROCEDURES W MCC</t>
  </si>
  <si>
    <t>HEPATOBILIARY DIAGNOSTIC PROCEDURES W CC</t>
  </si>
  <si>
    <t>HEPATOBILIARY DIAGNOSTIC PROCEDURES W/O CC/MCC</t>
  </si>
  <si>
    <t>OTHER HEPATOBILIARY OR PANCREAS O.R. PROCEDURES W MCC</t>
  </si>
  <si>
    <t>OTHER HEPATOBILIARY OR PANCREAS O.R. PROCEDURES W CC</t>
  </si>
  <si>
    <t>OTHER HEPATOBILIARY OR PANCREAS O.R. PROCEDURES W/O CC/MCC</t>
  </si>
  <si>
    <t>CIRRHOSIS &amp; ALCOHOLIC HEPATITIS W MCC</t>
  </si>
  <si>
    <t>CIRRHOSIS &amp; ALCOHOLIC HEPATITIS W CC</t>
  </si>
  <si>
    <t>CIRRHOSIS &amp; ALCOHOLIC HEPATITIS W/O CC/MCC</t>
  </si>
  <si>
    <t>MALIGNANCY OF HEPATOBILIARY SYSTEM OR PANCREAS W MCC</t>
  </si>
  <si>
    <t>MALIGNANCY OF HEPATOBILIARY SYSTEM OR PANCREAS W CC</t>
  </si>
  <si>
    <t>MALIGNANCY OF HEPATOBILIARY SYSTEM OR PANCREAS W/O CC/MCC</t>
  </si>
  <si>
    <t>DISORDERS OF PANCREAS EXCEPT MALIGNANCY W MCC</t>
  </si>
  <si>
    <t>DISORDERS OF PANCREAS EXCEPT MALIGNANCY W CC</t>
  </si>
  <si>
    <t>DISORDERS OF PANCREAS EXCEPT MALIGNANCY W/O CC/MCC</t>
  </si>
  <si>
    <t>DISORDERS OF LIVER EXCEPT MALIG,CIRR,ALC HEPA W MCC</t>
  </si>
  <si>
    <t>DISORDERS OF LIVER EXCEPT MALIG,CIRR,ALC HEPA W CC</t>
  </si>
  <si>
    <t>DISORDERS OF LIVER EXCEPT MALIG,CIRR,ALC HEPA W/O CC/MCC</t>
  </si>
  <si>
    <t>DISORDERS OF THE BILIARY TRACT W MCC</t>
  </si>
  <si>
    <t>DISORDERS OF THE BILIARY TRACT W CC</t>
  </si>
  <si>
    <t>DISORDERS OF THE BILIARY TRACT W/O CC/MCC</t>
  </si>
  <si>
    <t>08</t>
  </si>
  <si>
    <t>COMBINED ANTERIOR/POSTERIOR SPINAL FUSION W MCC</t>
  </si>
  <si>
    <t>COMBINED ANTERIOR/POSTERIOR SPINAL FUSION W CC</t>
  </si>
  <si>
    <t>COMBINED ANTERIOR/POSTERIOR SPINAL FUSION W/O CC/MCC</t>
  </si>
  <si>
    <t>SPINAL FUSION EXCEPT CERVICAL W MCC</t>
  </si>
  <si>
    <t>SPINAL FUSION EXCEPT CERVICAL W/O MCC</t>
  </si>
  <si>
    <t>BILATERAL OR MULTIPLE MAJOR JOINT PROCS OF LOWER EXTREMITY W MCC</t>
  </si>
  <si>
    <t>BILATERAL OR MULTIPLE MAJOR JOINT PROCS OF LOWER EXTREMITY W/O MCC</t>
  </si>
  <si>
    <t>WND DEBRID &amp; SKN GRFT EXC HAND, FOR MUSCULO-CONN TISS DIS W MCC</t>
  </si>
  <si>
    <t>WND DEBRID &amp; SKN GRFT EXC HAND, FOR MUSCULO-CONN TISS DIS W CC</t>
  </si>
  <si>
    <t>WND DEBRID &amp; SKN GRFT EXC HAND, FOR MUSCULO-CONN TISS DIS W/O CC/MCC</t>
  </si>
  <si>
    <t>REVISION OF HIP OR KNEE REPLACEMENT W MCC</t>
  </si>
  <si>
    <t>REVISION OF HIP OR KNEE REPLACEMENT W CC</t>
  </si>
  <si>
    <t>REVISION OF HIP OR KNEE REPLACEMENT W/O CC/MCC</t>
  </si>
  <si>
    <t>CERVICAL SPINAL FUSION W MCC</t>
  </si>
  <si>
    <t>CERVICAL SPINAL FUSION W CC</t>
  </si>
  <si>
    <t>CERVICAL SPINAL FUSION W/O CC/MCC</t>
  </si>
  <si>
    <t>AMPUTATION FOR MUSCULOSKELETAL SYS &amp; CONN TISSUE DIS W MCC</t>
  </si>
  <si>
    <t>AMPUTATION FOR MUSCULOSKELETAL SYS &amp; CONN TISSUE DIS W CC</t>
  </si>
  <si>
    <t>AMPUTATION FOR MUSCULOSKELETAL SYS &amp; CONN TISSUE DIS W/O CC/MCC</t>
  </si>
  <si>
    <t>BIOPSIES OF MUSCULOSKELETAL SYSTEM &amp; CONNECTIVE TISSUE W MCC</t>
  </si>
  <si>
    <t>BIOPSIES OF MUSCULOSKELETAL SYSTEM &amp; CONNECTIVE TISSUE W CC</t>
  </si>
  <si>
    <t>BIOPSIES OF MUSCULOSKELETAL SYSTEM &amp; CONNECTIVE TISSUE W/O CC/MCC</t>
  </si>
  <si>
    <t>HIP &amp; FEMUR PROCEDURES EXCEPT MAJOR JOINT W MCC</t>
  </si>
  <si>
    <t>HIP &amp; FEMUR PROCEDURES EXCEPT MAJOR JOINT W CC</t>
  </si>
  <si>
    <t>HIP &amp; FEMUR PROCEDURES EXCEPT MAJOR JOINT W/O CC/MCC</t>
  </si>
  <si>
    <t>MAJOR JOINT/LIMB REATTACHMENT PROCEDURE OF UPPER EXTREMITIES</t>
  </si>
  <si>
    <t>KNEE PROCEDURES W PDX OF INFECTION W MCC</t>
  </si>
  <si>
    <t>KNEE PROCEDURES W PDX OF INFECTION W CC</t>
  </si>
  <si>
    <t>KNEE PROCEDURES W PDX OF INFECTION W/O CC/MCC</t>
  </si>
  <si>
    <t>KNEE PROCEDURES W/O PDX OF INFECTION W CC/MCC</t>
  </si>
  <si>
    <t>KNEE PROCEDURES W/O PDX OF INFECTION W/O CC/MCC</t>
  </si>
  <si>
    <t>LOWER EXTREM &amp; HUMER PROC EXCEPT HIP,FOOT,FEMUR W MCC</t>
  </si>
  <si>
    <t>LOWER EXTREM &amp; HUMER PROC EXCEPT HIP,FOOT,FEMUR W CC</t>
  </si>
  <si>
    <t>LOWER EXTREM &amp; HUMER PROC EXCEPT HIP,FOOT,FEMUR W/O CC/MCC</t>
  </si>
  <si>
    <t>LOCAL EXCISION &amp; REMOVAL INT FIX DEVICES EXC HIP &amp; FEMUR W MCC</t>
  </si>
  <si>
    <t>LOCAL EXCISION &amp; REMOVAL INT FIX DEVICES EXC HIP &amp; FEMUR W CC</t>
  </si>
  <si>
    <t>LOCAL EXCISION &amp; REMOVAL INT FIX DEVICES EXC HIP &amp; FEMUR W/O CC/MCC</t>
  </si>
  <si>
    <t>LOCAL EXCISION &amp; REMOVAL INT FIX DEVICES OF HIP &amp; FEMUR W CC/MCC</t>
  </si>
  <si>
    <t>LOCAL EXCISION &amp; REMOVAL INT FIX DEVICES OF HIP &amp; FEMUR W/O CC/MCC</t>
  </si>
  <si>
    <t>SOFT TISSUE PROCEDURES W MCC</t>
  </si>
  <si>
    <t>SOFT TISSUE PROCEDURES W CC</t>
  </si>
  <si>
    <t>SOFT TISSUE PROCEDURES W/O CC/MCC</t>
  </si>
  <si>
    <t>FOOT PROCEDURES W MCC</t>
  </si>
  <si>
    <t>FOOT PROCEDURES W CC</t>
  </si>
  <si>
    <t>FOOT PROCEDURES W/O CC/MCC</t>
  </si>
  <si>
    <t>MAJOR THUMB OR JOINT PROCEDURES</t>
  </si>
  <si>
    <t>MAJOR SHOULDER OR ELBOW JOINT PROCEDURES W CC/MCC</t>
  </si>
  <si>
    <t>MAJOR SHOULDER OR ELBOW JOINT PROCEDURES W/O CC/MCC</t>
  </si>
  <si>
    <t>ARTHROSCOPY</t>
  </si>
  <si>
    <t>SHOULDER,ELBOW OR FOREARM PROC,EXC MAJOR JOINT PROC W MCC</t>
  </si>
  <si>
    <t>SHOULDER,ELBOW OR FOREARM PROC,EXC MAJOR JOINT PROC W CC</t>
  </si>
  <si>
    <t>SHOULDER,ELBOW OR FOREARM PROC,EXC MAJOR JOINT PROC W/O CC/MCC</t>
  </si>
  <si>
    <t>HAND OR WRIST PROC, EXCEPT MAJOR THUMB OR JOINT PROC W CC/MCC</t>
  </si>
  <si>
    <t>HAND OR WRIST PROC, EXCEPT MAJOR THUMB OR JOINT PROC W/O CC/MCC</t>
  </si>
  <si>
    <t>OTHER MUSCULOSKELET SYS &amp; CONN TISS O.R. PROC W MCC</t>
  </si>
  <si>
    <t>OTHER MUSCULOSKELET SYS &amp; CONN TISS O.R. PROC W CC</t>
  </si>
  <si>
    <t>OTHER MUSCULOSKELET SYS &amp; CONN TISS O.R. PROC W/O CC/MCC</t>
  </si>
  <si>
    <t>BACK &amp; NECK PROC EXC SPINAL FUSION W MCC OR DISC DEVICE/NEUROSTIM</t>
  </si>
  <si>
    <t>BACK &amp; NECK PROC EXC SPINAL FUSION W/O CC/MCC</t>
  </si>
  <si>
    <t>FRACTURES OF FEMUR W MCC</t>
  </si>
  <si>
    <t>FRACTURES OF FEMUR W/O MCC</t>
  </si>
  <si>
    <t>FRACTURES OF HIP &amp; PELVIS W MCC</t>
  </si>
  <si>
    <t>FRACTURES OF HIP &amp; PELVIS W/O MCC</t>
  </si>
  <si>
    <t>SPRAINS, STRAINS, &amp; DISLOCATIONS OF HIP, PELVIS &amp; THIGH W CC/MCC</t>
  </si>
  <si>
    <t>SPRAINS, STRAINS, &amp; DISLOCATIONS OF HIP, PELVIS &amp; THIGH W/O CC/MCC</t>
  </si>
  <si>
    <t>OSTEOMYELITIS W MCC</t>
  </si>
  <si>
    <t>OSTEOMYELITIS W CC</t>
  </si>
  <si>
    <t>OSTEOMYELITIS W/O CC/MCC</t>
  </si>
  <si>
    <t>PATHOLOGICAL FRACTURES &amp; MUSCULOSKELET &amp; CONN TISS MALIG W MCC</t>
  </si>
  <si>
    <t>PATHOLOGICAL FRACTURES &amp; MUSCULOSKELET &amp; CONN TISS MALIG W CC</t>
  </si>
  <si>
    <t>PATHOLOGICAL FRACTURES &amp; MUSCULOSKELET &amp; CONN TISS MALIG W/O CC/MCC</t>
  </si>
  <si>
    <t>CONNECTIVE TISSUE DISORDERS W MCC</t>
  </si>
  <si>
    <t>CONNECTIVE TISSUE DISORDERS W CC</t>
  </si>
  <si>
    <t>CONNECTIVE TISSUE DISORDERS W/O CC/MCC</t>
  </si>
  <si>
    <t>SEPTIC ARTHRITIS W MCC</t>
  </si>
  <si>
    <t>SEPTIC ARTHRITIS W CC</t>
  </si>
  <si>
    <t>SEPTIC ARTHRITIS W/O CC/MCC</t>
  </si>
  <si>
    <t>MEDICAL BACK PROBLEMS W MCC</t>
  </si>
  <si>
    <t>MEDICAL BACK PROBLEMS W/O MCC</t>
  </si>
  <si>
    <t>BONE DISEASES &amp; ARTHROPATHIES W MCC</t>
  </si>
  <si>
    <t>BONE DISEASES &amp; ARTHROPATHIES W/O MCC</t>
  </si>
  <si>
    <t>SIGNS &amp; SYMPTOMS OF MUSCULOSKELETAL SYSTEM &amp; CONN TISSUE W MCC</t>
  </si>
  <si>
    <t>SIGNS &amp; SYMPTOMS OF MUSCULOSKELETAL SYSTEM &amp; CONN TISSUE W/O MCC</t>
  </si>
  <si>
    <t>TENDONITIS, MYOSITIS &amp; BURSITIS W MCC</t>
  </si>
  <si>
    <t>TENDONITIS, MYOSITIS &amp; BURSITIS W/O MCC</t>
  </si>
  <si>
    <t>AFTERCARE, MUSCULOSKELETAL SYSTEM &amp; CONNECTIVE TISSUE W MCC</t>
  </si>
  <si>
    <t>AFTERCARE, MUSCULOSKELETAL SYSTEM &amp; CONNECTIVE TISSUE W CC</t>
  </si>
  <si>
    <t>AFTERCARE, MUSCULOSKELETAL SYSTEM &amp; CONNECTIVE TISSUE W/O CC/MCC</t>
  </si>
  <si>
    <t>FX, SPRN, STRN &amp; DISL EXCEPT FEMUR, HIP, PELVIS &amp; THIGH W MCC</t>
  </si>
  <si>
    <t>FX, SPRN, STRN &amp; DISL EXCEPT FEMUR, HIP, PELVIS &amp; THIGH W/O MCC</t>
  </si>
  <si>
    <t>OTHER MUSCULOSKELETAL SYS &amp; CONNECTIVE TISSUE DIAGNOSES W MCC</t>
  </si>
  <si>
    <t>OTHER MUSCULOSKELETAL SYS &amp; CONNECTIVE TISSUE DIAGNOSES W CC</t>
  </si>
  <si>
    <t>OTHER MUSCULOSKELETAL SYS &amp; CONNECTIVE TISSUE DIAGNOSES W/O CC/MCC</t>
  </si>
  <si>
    <t>09</t>
  </si>
  <si>
    <t>SKIN DEBRIDEMENT W MCC</t>
  </si>
  <si>
    <t>SKIN DEBRIDEMENT W CC</t>
  </si>
  <si>
    <t>SKIN DEBRIDEMENT W/O CC/MCC</t>
  </si>
  <si>
    <t>SKIN GRAFT FOR SKIN ULCER OR CELLULITIS W MCC</t>
  </si>
  <si>
    <t>SKIN GRAFT FOR SKIN ULCER OR CELLULITIS W CC</t>
  </si>
  <si>
    <t>SKIN GRAFT FOR SKIN ULCER OR CELLULITIS W/O CC/MCC</t>
  </si>
  <si>
    <t>SKIN GRAFT EXC FOR SKIN ULCER OR CELLULITIS W MCC</t>
  </si>
  <si>
    <t>SKIN GRAFT EXC FOR SKIN ULCER OR CELLULITIS W CC</t>
  </si>
  <si>
    <t>SKIN GRAFT EXC FOR SKIN ULCER OR CELLULITIS W/O CC/MCC</t>
  </si>
  <si>
    <t>OTHER SKIN, SUBCUT TISS &amp; BREAST PROC W MCC</t>
  </si>
  <si>
    <t>OTHER SKIN, SUBCUT TISS &amp; BREAST PROC W CC</t>
  </si>
  <si>
    <t>OTHER SKIN, SUBCUT TISS &amp; BREAST PROC W/O CC/MCC</t>
  </si>
  <si>
    <t>MASTECTOMY FOR MALIGNANCY W CC/MCC</t>
  </si>
  <si>
    <t>MASTECTOMY FOR MALIGNANCY W/O CC/MCC</t>
  </si>
  <si>
    <t>BREAST BIOPSY, LOCAL EXCISION &amp; OTHER BREAST PROCEDURES W CC/MCC</t>
  </si>
  <si>
    <t>BREAST BIOPSY, LOCAL EXCISION &amp; OTHER BREAST PROCEDURES W/O CC/MCC</t>
  </si>
  <si>
    <t>SKIN ULCERS W MCC</t>
  </si>
  <si>
    <t>SKIN ULCERS W CC</t>
  </si>
  <si>
    <t>SKIN ULCERS W/O CC/MCC</t>
  </si>
  <si>
    <t>MAJOR SKIN DISORDERS W MCC</t>
  </si>
  <si>
    <t>MAJOR SKIN DISORDERS W/O MCC</t>
  </si>
  <si>
    <t>MALIGNANT BREAST DISORDERS W MCC</t>
  </si>
  <si>
    <t>MALIGNANT BREAST DISORDERS W CC</t>
  </si>
  <si>
    <t>MALIGNANT BREAST DISORDERS W/O CC/MCC</t>
  </si>
  <si>
    <t>NON-MALIGNANT BREAST DISORDERS W CC/MCC</t>
  </si>
  <si>
    <t>NON-MALIGNANT BREAST DISORDERS W/O CC/MCC</t>
  </si>
  <si>
    <t>CELLULITIS W MCC</t>
  </si>
  <si>
    <t>CELLULITIS W/O MCC</t>
  </si>
  <si>
    <t>TRAUMA TO THE SKIN, SUBCUT TISS &amp; BREAST W MCC</t>
  </si>
  <si>
    <t>TRAUMA TO THE SKIN, SUBCUT TISS &amp; BREAST W/O MCC</t>
  </si>
  <si>
    <t>MINOR SKIN DISORDERS W MCC</t>
  </si>
  <si>
    <t>MINOR SKIN DISORDERS W/O MCC</t>
  </si>
  <si>
    <t>ADRENAL &amp; PITUITARY PROCEDURES W CC/MCC</t>
  </si>
  <si>
    <t>ADRENAL &amp; PITUITARY PROCEDURES W/O CC/MCC</t>
  </si>
  <si>
    <t>AMPUTAT OF LOWER LIMB FOR ENDOCRINE,NUTRIT,&amp; METABOL DIS W MCC</t>
  </si>
  <si>
    <t>AMPUTAT OF LOWER LIMB FOR ENDOCRINE,NUTRIT,&amp; METABOL DIS W CC</t>
  </si>
  <si>
    <t>AMPUTAT OF LOWER LIMB FOR ENDOCRINE,NUTRIT,&amp; METABOL DIS W/O CC/MCC</t>
  </si>
  <si>
    <t>O.R. PROCEDURES FOR OBESITY W MCC</t>
  </si>
  <si>
    <t>O.R. PROCEDURES FOR OBESITY W CC</t>
  </si>
  <si>
    <t>O.R. PROCEDURES FOR OBESITY W/O CC/MCC</t>
  </si>
  <si>
    <t>SKIN GRAFTS &amp; WOUND DEBRID FOR ENDOC, NUTRIT &amp; METAB DIS W MCC</t>
  </si>
  <si>
    <t>SKIN GRAFTS &amp; WOUND DEBRID FOR ENDOC, NUTRIT &amp; METAB DIS W CC</t>
  </si>
  <si>
    <t>SKIN GRAFTS &amp; WOUND DEBRID FOR ENDOC, NUTRIT &amp; METAB DIS W/O CC/MCC</t>
  </si>
  <si>
    <t>THYROID, PARATHYROID &amp; THYROGLOSSAL PROCEDURES W MCC</t>
  </si>
  <si>
    <t>THYROID, PARATHYROID &amp; THYROGLOSSAL PROCEDURES W CC</t>
  </si>
  <si>
    <t>THYROID, PARATHYROID &amp; THYROGLOSSAL PROCEDURES W/O CC/MCC</t>
  </si>
  <si>
    <t>OTHER ENDOCRINE, NUTRIT &amp; METAB O.R. PROC W MCC</t>
  </si>
  <si>
    <t>OTHER ENDOCRINE, NUTRIT &amp; METAB O.R. PROC W CC</t>
  </si>
  <si>
    <t>OTHER ENDOCRINE, NUTRIT &amp; METAB O.R. PROC W/O CC/MCC</t>
  </si>
  <si>
    <t>DIABETES W MCC</t>
  </si>
  <si>
    <t>DIABETES W CC</t>
  </si>
  <si>
    <t>DIABETES W/O CC/MCC</t>
  </si>
  <si>
    <t>MISC DISORDERS OF NUTRITION,METABOLISM,FLUIDS/ELECTROLYTES W MCC</t>
  </si>
  <si>
    <t>MISC DISORDERS OF NUTRITION,METABOLISM,FLUIDS/ELECTROLYTES W/O MCC</t>
  </si>
  <si>
    <t>INBORN AND OTHER DISORDERS OF METABOLISM</t>
  </si>
  <si>
    <t>ENDOCRINE DISORDERS W MCC</t>
  </si>
  <si>
    <t>ENDOCRINE DISORDERS W CC</t>
  </si>
  <si>
    <t>ENDOCRINE DISORDERS W/O CC/MCC</t>
  </si>
  <si>
    <t>KIDNEY TRANSPLANT</t>
  </si>
  <si>
    <t>MAJOR BLADDER PROCEDURES W MCC</t>
  </si>
  <si>
    <t>MAJOR BLADDER PROCEDURES W CC</t>
  </si>
  <si>
    <t>MAJOR BLADDER PROCEDURES W/O CC/MCC</t>
  </si>
  <si>
    <t>KIDNEY &amp; URETER PROCEDURES FOR NEOPLASM W MCC</t>
  </si>
  <si>
    <t>KIDNEY &amp; URETER PROCEDURES FOR NEOPLASM W CC</t>
  </si>
  <si>
    <t>KIDNEY &amp; URETER PROCEDURES FOR NEOPLASM W/O CC/MCC</t>
  </si>
  <si>
    <t>KIDNEY &amp; URETER PROCEDURES FOR NON-NEOPLASM W MCC</t>
  </si>
  <si>
    <t>KIDNEY &amp; URETER PROCEDURES FOR NON-NEOPLASM W CC</t>
  </si>
  <si>
    <t>KIDNEY &amp; URETER PROCEDURES FOR NON-NEOPLASM W/O CC/MCC</t>
  </si>
  <si>
    <t>MINOR BLADDER PROCEDURES W MCC</t>
  </si>
  <si>
    <t>MINOR BLADDER PROCEDURES W CC</t>
  </si>
  <si>
    <t>MINOR BLADDER PROCEDURES W/O CC/MCC</t>
  </si>
  <si>
    <t>PROSTATECTOMY W MCC</t>
  </si>
  <si>
    <t>PROSTATECTOMY W CC</t>
  </si>
  <si>
    <t>PROSTATECTOMY W/O CC/MCC</t>
  </si>
  <si>
    <t>TRANSURETHRAL PROCEDURES W MCC</t>
  </si>
  <si>
    <t>TRANSURETHRAL PROCEDURES W CC</t>
  </si>
  <si>
    <t>TRANSURETHRAL PROCEDURES W/O CC/MCC</t>
  </si>
  <si>
    <t>URETHRAL PROCEDURES W CC/MCC</t>
  </si>
  <si>
    <t>URETHRAL PROCEDURES W/O CC/MCC</t>
  </si>
  <si>
    <t>OTHER KIDNEY &amp; URINARY TRACT PROCEDURES W MCC</t>
  </si>
  <si>
    <t>OTHER KIDNEY &amp; URINARY TRACT PROCEDURES W CC</t>
  </si>
  <si>
    <t>OTHER KIDNEY &amp; URINARY TRACT PROCEDURES W/O CC/MCC</t>
  </si>
  <si>
    <t>RENAL FAILURE W MCC</t>
  </si>
  <si>
    <t>RENAL FAILURE W CC</t>
  </si>
  <si>
    <t>RENAL FAILURE W/O CC/MCC</t>
  </si>
  <si>
    <t>ADMIT FOR RENAL DIALYSIS</t>
  </si>
  <si>
    <t>KIDNEY &amp; URINARY TRACT NEOPLASMS W MCC</t>
  </si>
  <si>
    <t>KIDNEY &amp; URINARY TRACT NEOPLASMS W CC</t>
  </si>
  <si>
    <t>KIDNEY &amp; URINARY TRACT NEOPLASMS W/O CC/MCC</t>
  </si>
  <si>
    <t>KIDNEY &amp; URINARY TRACT INFECTIONS W MCC</t>
  </si>
  <si>
    <t>KIDNEY &amp; URINARY TRACT INFECTIONS W/O MCC</t>
  </si>
  <si>
    <t>URINARY STONES W ESW LITHOTRIPSY W CC/MCC</t>
  </si>
  <si>
    <t>URINARY STONES W ESW LITHOTRIPSY W/O CC/MCC</t>
  </si>
  <si>
    <t>URINARY STONES W/O ESW LITHOTRIPSY W MCC</t>
  </si>
  <si>
    <t>URINARY STONES W/O ESW LITHOTRIPSY W/O MCC</t>
  </si>
  <si>
    <t>KIDNEY &amp; URINARY TRACT SIGNS &amp; SYMPTOMS W MCC</t>
  </si>
  <si>
    <t>KIDNEY &amp; URINARY TRACT SIGNS &amp; SYMPTOMS W/O MCC</t>
  </si>
  <si>
    <t>URETHRAL STRICTURE</t>
  </si>
  <si>
    <t>OTHER KIDNEY &amp; URINARY TRACT DIAGNOSES W MCC</t>
  </si>
  <si>
    <t>OTHER KIDNEY &amp; URINARY TRACT DIAGNOSES W CC</t>
  </si>
  <si>
    <t>OTHER KIDNEY &amp; URINARY TRACT DIAGNOSES W/O CC/MCC</t>
  </si>
  <si>
    <t>MAJOR MALE PELVIC PROCEDURES W CC/MCC</t>
  </si>
  <si>
    <t>MAJOR MALE PELVIC PROCEDURES W/O CC/MCC</t>
  </si>
  <si>
    <t>PENIS PROCEDURES W CC/MCC</t>
  </si>
  <si>
    <t>PENIS PROCEDURES W/O CC/MCC</t>
  </si>
  <si>
    <t>TESTES PROCEDURES W CC/MCC</t>
  </si>
  <si>
    <t>TESTES PROCEDURES W/O CC/MCC</t>
  </si>
  <si>
    <t>TRANSURETHRAL PROSTATECTOMY W CC/MCC</t>
  </si>
  <si>
    <t>TRANSURETHRAL PROSTATECTOMY W/O CC/MCC</t>
  </si>
  <si>
    <t>OTHER MALE REPRODUCTIVE SYSTEM O.R. PROC FOR MALIGNANCY W CC/MCC</t>
  </si>
  <si>
    <t>OTHER MALE REPRODUCTIVE SYSTEM O.R. PROC FOR MALIGNANCY W/O CC/MCC</t>
  </si>
  <si>
    <t>OTHER MALE REPRODUCTIVE SYSTEM O.R. PROC EXC MALIGNANCY W CC/MCC</t>
  </si>
  <si>
    <t>OTHER MALE REPRODUCTIVE SYSTEM O.R. PROC EXC MALIGNANCY W/O CC/MCC</t>
  </si>
  <si>
    <t>MALIGNANCY, MALE REPRODUCTIVE SYSTEM W MCC</t>
  </si>
  <si>
    <t>MALIGNANCY, MALE REPRODUCTIVE SYSTEM W CC</t>
  </si>
  <si>
    <t>MALIGNANCY, MALE REPRODUCTIVE SYSTEM W/O CC/MCC</t>
  </si>
  <si>
    <t>BENIGN PROSTATIC HYPERTROPHY W MCC</t>
  </si>
  <si>
    <t>BENIGN PROSTATIC HYPERTROPHY W/O MCC</t>
  </si>
  <si>
    <t>INFLAMMATION OF THE MALE REPRODUCTIVE SYSTEM W MCC</t>
  </si>
  <si>
    <t>INFLAMMATION OF THE MALE REPRODUCTIVE SYSTEM W/O MCC</t>
  </si>
  <si>
    <t>OTHER MALE REPRODUCTIVE SYSTEM DIAGNOSES W CC/MCC</t>
  </si>
  <si>
    <t>OTHER MALE REPRODUCTIVE SYSTEM DIAGNOSES W/O CC/MCC</t>
  </si>
  <si>
    <t>PELVIC EVISCERATION, RAD HYSTERECTOMY &amp; RAD VULVECTOMY W CC/MCC</t>
  </si>
  <si>
    <t>PELVIC EVISCERATION, RAD HYSTERECTOMY &amp; RAD VULVECTOMY W/O CC/MCC</t>
  </si>
  <si>
    <t>UTERINE &amp; ADNEXA PROC FOR OVARIAN OR ADNEXAL MALIGNANCY W MCC</t>
  </si>
  <si>
    <t>UTERINE &amp; ADNEXA PROC FOR OVARIAN OR ADNEXAL MALIGNANCY W CC</t>
  </si>
  <si>
    <t>UTERINE &amp; ADNEXA PROC FOR OVARIAN OR ADNEXAL MALIGNANCY W/O CC/MCC</t>
  </si>
  <si>
    <t>UTERINE,ADNEXA PROC FOR NON-OVARIAN/ADNEXAL MALIG W MCC</t>
  </si>
  <si>
    <t>UTERINE,ADNEXA PROC FOR NON-OVARIAN/ADNEXAL MALIG W CC</t>
  </si>
  <si>
    <t>UTERINE,ADNEXA PROC FOR NON-OVARIAN/ADNEXAL MALIG W/O CC/MCC</t>
  </si>
  <si>
    <t>UTERINE &amp; ADNEXA PROC FOR NON-MALIGNANCY W CC/MCC</t>
  </si>
  <si>
    <t>UTERINE &amp; ADNEXA PROC FOR NON-MALIGNANCY W/O CC/MCC</t>
  </si>
  <si>
    <t>D&amp;C, CONIZATION, LAPAROSCOPY &amp; TUBAL INTERRUPTION W CC/MCC</t>
  </si>
  <si>
    <t>D&amp;C, CONIZATION, LAPAROSCOPY &amp; TUBAL INTERRUPTION W/O CC/MCC</t>
  </si>
  <si>
    <t>VAGINA, CERVIX &amp; VULVA PROCEDURES W CC/MCC</t>
  </si>
  <si>
    <t>VAGINA, CERVIX &amp; VULVA PROCEDURES W/O CC/MCC</t>
  </si>
  <si>
    <t>FEMALE REPRODUCTIVE SYSTEM RECONSTRUCTIVE PROCEDURES</t>
  </si>
  <si>
    <t>OTHER FEMALE REPRODUCTIVE SYSTEM O.R. PROCEDURES W CC/MCC</t>
  </si>
  <si>
    <t>OTHER FEMALE REPRODUCTIVE SYSTEM O.R. PROCEDURES W/O CC/MCC</t>
  </si>
  <si>
    <t>MALIGNANCY, FEMALE REPRODUCTIVE SYSTEM W MCC</t>
  </si>
  <si>
    <t>MALIGNANCY, FEMALE REPRODUCTIVE SYSTEM W CC</t>
  </si>
  <si>
    <t>MALIGNANCY, FEMALE REPRODUCTIVE SYSTEM W/O CC/MCC</t>
  </si>
  <si>
    <t>INFECTIONS, FEMALE REPRODUCTIVE SYSTEM W MCC</t>
  </si>
  <si>
    <t>INFECTIONS, FEMALE REPRODUCTIVE SYSTEM W CC</t>
  </si>
  <si>
    <t>INFECTIONS, FEMALE REPRODUCTIVE SYSTEM W/O CC/MCC</t>
  </si>
  <si>
    <t>MENSTRUAL &amp; OTHER FEMALE REPRODUCTIVE SYSTEM DISORDERS W CC/MCC</t>
  </si>
  <si>
    <t>MENSTRUAL &amp; OTHER FEMALE REPRODUCTIVE SYSTEM DISORDERS W/O CC/MCC</t>
  </si>
  <si>
    <t>CESAREAN SECTION W CC/MCC</t>
  </si>
  <si>
    <t>CESAREAN SECTION W/O CC/MCC</t>
  </si>
  <si>
    <t>VAGINAL DELIVERY W STERILIZATION &amp;/OR D&amp;C</t>
  </si>
  <si>
    <t>VAGINAL DELIVERY W O.R. PROC EXCEPT STERIL &amp;/OR D&amp;C</t>
  </si>
  <si>
    <t>POSTPARTUM &amp; POST ABORTION DIAGNOSES W O.R. PROCEDURE</t>
  </si>
  <si>
    <t>ABORTION W D&amp;C, ASPIRATION CURETTAGE OR HYSTEROTOMY</t>
  </si>
  <si>
    <t>VAGINAL DELIVERY W COMPLICATING DIAGNOSES</t>
  </si>
  <si>
    <t>VAGINAL DELIVERY W/O COMPLICATING DIAGNOSES</t>
  </si>
  <si>
    <t>POSTPARTUM &amp; POST ABORTION DIAGNOSES W/O O.R. PROCEDURE</t>
  </si>
  <si>
    <t>ECTOPIC PREGNANCY</t>
  </si>
  <si>
    <t>THREATENED ABORTION</t>
  </si>
  <si>
    <t>ABORTION W/O D&amp;C</t>
  </si>
  <si>
    <t>FALSE LABOR</t>
  </si>
  <si>
    <t>OTHER ANTEPARTUM DIAGNOSES W MEDICAL COMPLICATIONS</t>
  </si>
  <si>
    <t>OTHER ANTEPARTUM DIAGNOSES W/O MEDICAL COMPLICATIONS</t>
  </si>
  <si>
    <t>NEONATES, DIED OR TRANSFERRED TO ANOTHER ACUTE CARE FACILITY</t>
  </si>
  <si>
    <t>EXTREME IMMATURITY OR RESPIRATORY DISTRESS SYNDROME, NEONATE</t>
  </si>
  <si>
    <t>PREMATURITY W MAJOR PROBLEMS</t>
  </si>
  <si>
    <t>PREMATURITY W/O MAJOR PROBLEMS</t>
  </si>
  <si>
    <t>FULL TERM NEONATE W MAJOR PROBLEMS</t>
  </si>
  <si>
    <t>NEONATE W OTHER SIGNIFICANT PROBLEMS</t>
  </si>
  <si>
    <t>NORMAL NEWBORN</t>
  </si>
  <si>
    <t>SPLENECTOMY W MCC</t>
  </si>
  <si>
    <t>SPLENECTOMY W CC</t>
  </si>
  <si>
    <t>SPLENECTOMY W/O CC/MCC</t>
  </si>
  <si>
    <t>OTHER O.R. PROC OF THE BLOOD &amp; BLOOD FORMING ORGANS W MCC</t>
  </si>
  <si>
    <t>OTHER O.R. PROC OF THE BLOOD &amp; BLOOD FORMING ORGANS W CC</t>
  </si>
  <si>
    <t>OTHER O.R. PROC OF THE BLOOD &amp; BLOOD FORMING ORGANS W/O CC/MCC</t>
  </si>
  <si>
    <t>MAJOR HEMATOL/IMMUN DIAG EXC SICKLE CELL CRISIS &amp; COAGUL W MCC</t>
  </si>
  <si>
    <t>MAJOR HEMATOL/IMMUN DIAG EXC SICKLE CELL CRISIS &amp; COAGUL W CC</t>
  </si>
  <si>
    <t>MAJOR HEMATOL/IMMUN DIAG EXC SICKLE CELL CRISIS &amp; COAGUL W/O CC/MCC</t>
  </si>
  <si>
    <t>RED BLOOD CELL DISORDERS W MCC</t>
  </si>
  <si>
    <t>RED BLOOD CELL DISORDERS W/O MCC</t>
  </si>
  <si>
    <t>COAGULATION DISORDERS</t>
  </si>
  <si>
    <t>RETICULOENDOTHELIAL &amp; IMMUNITY DISORDERS W MCC</t>
  </si>
  <si>
    <t>RETICULOENDOTHELIAL &amp; IMMUNITY DISORDERS W CC</t>
  </si>
  <si>
    <t>RETICULOENDOTHELIAL &amp; IMMUNITY DISORDERS W/O CC/MCC</t>
  </si>
  <si>
    <t>LYMPHOMA &amp; LEUKEMIA W MAJOR O.R. PROCEDURE W MCC</t>
  </si>
  <si>
    <t>LYMPHOMA &amp; LEUKEMIA W MAJOR O.R. PROCEDURE W CC</t>
  </si>
  <si>
    <t>LYMPHOMA &amp; LEUKEMIA W MAJOR O.R. PROCEDURE W/O CC/MCC</t>
  </si>
  <si>
    <t>MYELOPROLIF DISORD OR POORLY DIFF NEOPL W MAJ O.R. PROC W MCC</t>
  </si>
  <si>
    <t>MYELOPROLIF DISORD OR POORLY DIFF NEOPL W MAJ O.R. PROC W CC</t>
  </si>
  <si>
    <t>MYELOPROLIF DISORD OR POORLY DIFF NEOPL W MAJ O.R. PROC W/O CC/MCC</t>
  </si>
  <si>
    <t>ACUTE LEUKEMIA W/O MAJOR O.R. PROCEDURE W MCC</t>
  </si>
  <si>
    <t>ACUTE LEUKEMIA W/O MAJOR O.R. PROCEDURE W CC</t>
  </si>
  <si>
    <t>ACUTE LEUKEMIA W/O MAJOR O.R. PROCEDURE W/O CC/MCC</t>
  </si>
  <si>
    <t>CHEMO W ACUTE LEUKEMIA AS SDX OR W HIGH DOSE CHEMO AGENT W MCC</t>
  </si>
  <si>
    <t>CHEMO W ACUTE LEUKEMIA AS SDX W CC OR HIGH DOSE CHEMO AGENT</t>
  </si>
  <si>
    <t>CHEMO W ACUTE LEUKEMIA AS SDX W/O CC/MCC</t>
  </si>
  <si>
    <t>LYMPHOMA &amp; NON-ACUTE LEUKEMIA W MCC</t>
  </si>
  <si>
    <t>LYMPHOMA &amp; NON-ACUTE LEUKEMIA W CC</t>
  </si>
  <si>
    <t>LYMPHOMA &amp; NON-ACUTE LEUKEMIA W/O CC/MCC</t>
  </si>
  <si>
    <t>OTHER MYELOPROLIF DIS OR POORLY DIFF NEOPL DIAG W MCC</t>
  </si>
  <si>
    <t>OTHER MYELOPROLIF DIS OR POORLY DIFF NEOPL DIAG W CC</t>
  </si>
  <si>
    <t>OTHER MYELOPROLIF DIS OR POORLY DIFF NEOPL DIAG W/O CC/MCC</t>
  </si>
  <si>
    <t>CHEMOTHERAPY W/O ACUTE LEUKEMIA AS SECONDARY DIAGNOSIS W MCC</t>
  </si>
  <si>
    <t>CHEMOTHERAPY W/O ACUTE LEUKEMIA AS SECONDARY DIAGNOSIS W CC</t>
  </si>
  <si>
    <t>CHEMOTHERAPY W/O ACUTE LEUKEMIA AS SECONDARY DIAGNOSIS W/O CC/MCC</t>
  </si>
  <si>
    <t>RADIOTHERAPY</t>
  </si>
  <si>
    <t>INFECTIOUS &amp; PARASITIC DISEASES W O.R. PROCEDURE W MCC</t>
  </si>
  <si>
    <t>INFECTIOUS &amp; PARASITIC DISEASES W O.R. PROCEDURE W CC</t>
  </si>
  <si>
    <t>INFECTIOUS &amp; PARASITIC DISEASES W O.R. PROCEDURE W/O CC/MCC</t>
  </si>
  <si>
    <t>POSTOPERATIVE OR POST-TRAUMATIC INFECTIONS W O.R. PROC W MCC</t>
  </si>
  <si>
    <t>POSTOPERATIVE OR POST-TRAUMATIC INFECTIONS W O.R. PROC W CC</t>
  </si>
  <si>
    <t>POSTOPERATIVE OR POST-TRAUMATIC INFECTIONS W O.R. PROC W/O CC/MCC</t>
  </si>
  <si>
    <t>POSTOPERATIVE &amp; POST-TRAUMATIC INFECTIONS W MCC</t>
  </si>
  <si>
    <t>POSTOPERATIVE &amp; POST-TRAUMATIC INFECTIONS W/O MCC</t>
  </si>
  <si>
    <t>FEVER</t>
  </si>
  <si>
    <t>VIRAL ILLNESS W MCC</t>
  </si>
  <si>
    <t>VIRAL ILLNESS W/O MCC</t>
  </si>
  <si>
    <t>OTHER INFECTIOUS &amp; PARASITIC DISEASES DIAGNOSES W MCC</t>
  </si>
  <si>
    <t>OTHER INFECTIOUS &amp; PARASITIC DISEASES DIAGNOSES W CC</t>
  </si>
  <si>
    <t>OTHER INFECTIOUS &amp; PARASITIC DISEASES DIAGNOSES W/O CC/MCC</t>
  </si>
  <si>
    <t>O.R. PROCEDURE W PRINCIPAL DIAGNOSES OF MENTAL ILLNESS</t>
  </si>
  <si>
    <t>ACUTE ADJUSTMENT REACTION &amp; PSYCHOSOCIAL DYSFUNCTION</t>
  </si>
  <si>
    <t>DEPRESSIVE NEUROSES</t>
  </si>
  <si>
    <t>NEUROSES EXCEPT DEPRESSIVE</t>
  </si>
  <si>
    <t>DISORDERS OF PERSONALITY &amp; IMPULSE CONTROL</t>
  </si>
  <si>
    <t>PSYCHOSES</t>
  </si>
  <si>
    <t>BEHAVIORAL &amp; DEVELOPMENTAL DISORDERS</t>
  </si>
  <si>
    <t>OTHER MENTAL DISORDER DIAGNOSES</t>
  </si>
  <si>
    <t>ALCOHOL/DRUG ABUSE OR DEPENDENCE, LEFT AMA</t>
  </si>
  <si>
    <t>ALCOHOL/DRUG ABUSE OR DEPENDENCE W REHABILITATION THERAPY</t>
  </si>
  <si>
    <t>ALCOHOL/DRUG ABUSE OR DEPENDENCE W/O REHABILITATION THERAPY W MCC</t>
  </si>
  <si>
    <t>ALCOHOL/DRUG ABUSE OR DEPENDENCE W/O REHABILITATION THERAPY W/O MCC</t>
  </si>
  <si>
    <t>WOUND DEBRIDEMENTS FOR INJURIES W MCC</t>
  </si>
  <si>
    <t>WOUND DEBRIDEMENTS FOR INJURIES W CC</t>
  </si>
  <si>
    <t>WOUND DEBRIDEMENTS FOR INJURIES W/O CC/MCC</t>
  </si>
  <si>
    <t>SKIN GRAFTS FOR INJURIES W CC/MCC</t>
  </si>
  <si>
    <t>SKIN GRAFTS FOR INJURIES W/O CC/MCC</t>
  </si>
  <si>
    <t>HAND PROCEDURES FOR INJURIES</t>
  </si>
  <si>
    <t>OTHER O.R. PROCEDURES FOR INJURIES W MCC</t>
  </si>
  <si>
    <t>OTHER O.R. PROCEDURES FOR INJURIES W CC</t>
  </si>
  <si>
    <t>OTHER O.R. PROCEDURES FOR INJURIES W/O CC/MCC</t>
  </si>
  <si>
    <t>TRAUMATIC INJURY W MCC</t>
  </si>
  <si>
    <t>TRAUMATIC INJURY W/O MCC</t>
  </si>
  <si>
    <t>ALLERGIC REACTIONS W MCC</t>
  </si>
  <si>
    <t>ALLERGIC REACTIONS W/O MCC</t>
  </si>
  <si>
    <t>POISONING &amp; TOXIC EFFECTS OF DRUGS W MCC</t>
  </si>
  <si>
    <t>POISONING &amp; TOXIC EFFECTS OF DRUGS W/O MCC</t>
  </si>
  <si>
    <t>COMPLICATIONS OF TREATMENT W MCC</t>
  </si>
  <si>
    <t>COMPLICATIONS OF TREATMENT W CC</t>
  </si>
  <si>
    <t>COMPLICATIONS OF TREATMENT W/O CC/MCC</t>
  </si>
  <si>
    <t>OTHER INJURY, POISONING &amp; TOXIC EFFECT DIAG W MCC</t>
  </si>
  <si>
    <t>OTHER INJURY, POISONING &amp; TOXIC EFFECT DIAG W/O MCC</t>
  </si>
  <si>
    <t>FULL THICKNESS BURN W SKIN GRAFT OR INHAL INJ W CC/MCC</t>
  </si>
  <si>
    <t>FULL THICKNESS BURN W SKIN GRAFT OR INHAL INJ W/O CC/MCC</t>
  </si>
  <si>
    <t>FULL THICKNESS BURN W/O SKIN GRFT OR INHAL INJ</t>
  </si>
  <si>
    <t>NON-EXTENSIVE BURNS</t>
  </si>
  <si>
    <t>O.R. PROC W DIAGNOSES OF OTHER CONTACT W HEALTH SERVICES W MCC</t>
  </si>
  <si>
    <t>O.R. PROC W DIAGNOSES OF OTHER CONTACT W HEALTH SERVICES W CC</t>
  </si>
  <si>
    <t>O.R. PROC W DIAGNOSES OF OTHER CONTACT W HEALTH SERVICES W/O CC/MCC</t>
  </si>
  <si>
    <t>REHABILITATION W CC/MCC</t>
  </si>
  <si>
    <t>REHABILITATION W/O CC/MCC</t>
  </si>
  <si>
    <t>SIGNS &amp; SYMPTOMS W MCC</t>
  </si>
  <si>
    <t>SIGNS &amp; SYMPTOMS W/O MCC</t>
  </si>
  <si>
    <t>AFTERCARE W CC/MCC</t>
  </si>
  <si>
    <t>AFTERCARE W/O CC/MCC</t>
  </si>
  <si>
    <t>OTHER FACTORS INFLUENCING HEALTH STATUS</t>
  </si>
  <si>
    <t>CRANIOTOMY FOR MULTIPLE SIGNIFICANT TRAUMA</t>
  </si>
  <si>
    <t>LIMB REATTACHMENT, HIP &amp; FEMUR PROC FOR MULTIPLE SIGNIFICANT TRAUMA</t>
  </si>
  <si>
    <t>OTHER O.R. PROCEDURES FOR MULTIPLE SIGNIFICANT TRAUMA W MCC</t>
  </si>
  <si>
    <t>OTHER O.R. PROCEDURES FOR MULTIPLE SIGNIFICANT TRAUMA W CC</t>
  </si>
  <si>
    <t>OTHER O.R. PROCEDURES FOR MULTIPLE SIGNIFICANT TRAUMA W/O CC/MCC</t>
  </si>
  <si>
    <t>OTHER MULTIPLE SIGNIFICANT TRAUMA W MCC</t>
  </si>
  <si>
    <t>OTHER MULTIPLE SIGNIFICANT TRAUMA W CC</t>
  </si>
  <si>
    <t>OTHER MULTIPLE SIGNIFICANT TRAUMA W/O CC/MCC</t>
  </si>
  <si>
    <t>HIV W EXTENSIVE O.R. PROCEDURE W MCC</t>
  </si>
  <si>
    <t>HIV W EXTENSIVE O.R. PROCEDURE W/O MCC</t>
  </si>
  <si>
    <t>HIV W MAJOR RELATED CONDITION W MCC</t>
  </si>
  <si>
    <t>HIV W MAJOR RELATED CONDITION W CC</t>
  </si>
  <si>
    <t>HIV W MAJOR RELATED CONDITION W/O CC/MCC</t>
  </si>
  <si>
    <t>HIV W OR W/O OTHER RELATED CONDITION</t>
  </si>
  <si>
    <t>EXTENSIVE O.R. PROCEDURE UNRELATED TO PRINCIPAL DIAGNOSIS W MCC</t>
  </si>
  <si>
    <t>EXTENSIVE O.R. PROCEDURE UNRELATED TO PRINCIPAL DIAGNOSIS W CC</t>
  </si>
  <si>
    <t>EXTENSIVE O.R. PROCEDURE UNRELATED TO PRINCIPAL DIAGNOSIS W/O CC/MCC</t>
  </si>
  <si>
    <t>NON-EXTENSIVE O.R. PROC UNRELATED TO PRINCIPAL DIAGNOSIS W MCC</t>
  </si>
  <si>
    <t>NON-EXTENSIVE O.R. PROC UNRELATED TO PRINCIPAL DIAGNOSIS W CC</t>
  </si>
  <si>
    <t>NON-EXTENSIVE O.R. PROC UNRELATED TO PRINCIPAL DIAGNOSIS W/O CC/MCC</t>
  </si>
  <si>
    <t>**</t>
  </si>
  <si>
    <t>PRINCIPAL DIAGNOSIS INVALID AS DISCHARGE DIAGNOSIS</t>
  </si>
  <si>
    <t>UNGROUPABLE</t>
  </si>
  <si>
    <t>CMS Certification Number (CCN)</t>
  </si>
  <si>
    <t>State</t>
  </si>
  <si>
    <t>Wage Index</t>
  </si>
  <si>
    <t>GAF</t>
  </si>
  <si>
    <t>CALIFORNIA</t>
  </si>
  <si>
    <t>CA</t>
  </si>
  <si>
    <t>COLORADO</t>
  </si>
  <si>
    <t>CO</t>
  </si>
  <si>
    <t>CONNECTICUT</t>
  </si>
  <si>
    <t>CT</t>
  </si>
  <si>
    <t>NY</t>
  </si>
  <si>
    <t>FLORIDA</t>
  </si>
  <si>
    <t>FL</t>
  </si>
  <si>
    <t>ILLINOIS</t>
  </si>
  <si>
    <t>IL</t>
  </si>
  <si>
    <t>MO</t>
  </si>
  <si>
    <t>IOWA</t>
  </si>
  <si>
    <t>KANSAS</t>
  </si>
  <si>
    <t>KS</t>
  </si>
  <si>
    <t>KENTUCKY</t>
  </si>
  <si>
    <t>KY</t>
  </si>
  <si>
    <t>TN</t>
  </si>
  <si>
    <t>LOUISIANA</t>
  </si>
  <si>
    <t>LA</t>
  </si>
  <si>
    <t>MASSACHUSETTS</t>
  </si>
  <si>
    <t>MA</t>
  </si>
  <si>
    <t>MICHIGAN</t>
  </si>
  <si>
    <t>MI</t>
  </si>
  <si>
    <t>MINNESOTA</t>
  </si>
  <si>
    <t>IA</t>
  </si>
  <si>
    <t>MISSISSIPPI</t>
  </si>
  <si>
    <t>AL</t>
  </si>
  <si>
    <t>MISSOURI</t>
  </si>
  <si>
    <t>AR</t>
  </si>
  <si>
    <t>NEBRASKA</t>
  </si>
  <si>
    <t>NEVADA</t>
  </si>
  <si>
    <t>NV</t>
  </si>
  <si>
    <t>NEW HAMPSHIRE</t>
  </si>
  <si>
    <t>VT</t>
  </si>
  <si>
    <t>NEW YORK</t>
  </si>
  <si>
    <t>NORTH CAROLINA</t>
  </si>
  <si>
    <t>NC</t>
  </si>
  <si>
    <t>NORTH DAKOTA</t>
  </si>
  <si>
    <t>ND</t>
  </si>
  <si>
    <t>OHIO</t>
  </si>
  <si>
    <t>OH</t>
  </si>
  <si>
    <t>PA</t>
  </si>
  <si>
    <t>OKLAHOMA</t>
  </si>
  <si>
    <t>OK</t>
  </si>
  <si>
    <t>OREGON</t>
  </si>
  <si>
    <t>OR</t>
  </si>
  <si>
    <t>PENNSYLVANIA</t>
  </si>
  <si>
    <t>SOUTH CAROLINA</t>
  </si>
  <si>
    <t>SC</t>
  </si>
  <si>
    <t>TENNESSEE</t>
  </si>
  <si>
    <t>MS</t>
  </si>
  <si>
    <t>TEXAS</t>
  </si>
  <si>
    <t>TX</t>
  </si>
  <si>
    <t>VIRGINIA</t>
  </si>
  <si>
    <t>VA</t>
  </si>
  <si>
    <t>WV</t>
  </si>
  <si>
    <t>WASHINGTON</t>
  </si>
  <si>
    <t>WA</t>
  </si>
  <si>
    <t>WEST VIRGINIA</t>
  </si>
  <si>
    <t>WYOMING</t>
  </si>
  <si>
    <t>NE</t>
  </si>
  <si>
    <t>10420</t>
  </si>
  <si>
    <t>Akron, OH</t>
  </si>
  <si>
    <t>10500</t>
  </si>
  <si>
    <t>Albany, GA</t>
  </si>
  <si>
    <t>GA</t>
  </si>
  <si>
    <t>10740</t>
  </si>
  <si>
    <t>Albuquerque, NM</t>
  </si>
  <si>
    <t>NM</t>
  </si>
  <si>
    <t>10780</t>
  </si>
  <si>
    <t>Alexandria, LA</t>
  </si>
  <si>
    <t>10900</t>
  </si>
  <si>
    <t>Allentown-Bethlehem-Easton, PA-NJ</t>
  </si>
  <si>
    <t>11100</t>
  </si>
  <si>
    <t>Amarillo, TX</t>
  </si>
  <si>
    <t>11180</t>
  </si>
  <si>
    <t>Ames, IA</t>
  </si>
  <si>
    <t>11244</t>
  </si>
  <si>
    <t>Anaheim-Santa Ana-Irvine, CA</t>
  </si>
  <si>
    <t>11460</t>
  </si>
  <si>
    <t>Ann Arbor, MI</t>
  </si>
  <si>
    <t>11500</t>
  </si>
  <si>
    <t>Anniston-Oxford-Jacksonville, AL</t>
  </si>
  <si>
    <t>11700</t>
  </si>
  <si>
    <t>Asheville, NC</t>
  </si>
  <si>
    <t>12020</t>
  </si>
  <si>
    <t>Athens-Clarke County, GA</t>
  </si>
  <si>
    <t>12060</t>
  </si>
  <si>
    <t>Atlanta-Sandy Springs-Roswell, GA</t>
  </si>
  <si>
    <t>12100</t>
  </si>
  <si>
    <t>Atlantic City-Hammonton, NJ</t>
  </si>
  <si>
    <t>NJ</t>
  </si>
  <si>
    <t>12260</t>
  </si>
  <si>
    <t>Augusta-Richmond County, GA-SC</t>
  </si>
  <si>
    <t>12420</t>
  </si>
  <si>
    <t>Austin-Round Rock, TX</t>
  </si>
  <si>
    <t>12620</t>
  </si>
  <si>
    <t>Bangor, ME</t>
  </si>
  <si>
    <t>ME</t>
  </si>
  <si>
    <t>12940</t>
  </si>
  <si>
    <t>Baton Rouge, LA</t>
  </si>
  <si>
    <t>12980</t>
  </si>
  <si>
    <t>Battle Creek, MI</t>
  </si>
  <si>
    <t>13020</t>
  </si>
  <si>
    <t>Bay City, MI</t>
  </si>
  <si>
    <t>13140</t>
  </si>
  <si>
    <t>Beaumont-Port Arthur, TX</t>
  </si>
  <si>
    <t>13780</t>
  </si>
  <si>
    <t>Binghamton, NY</t>
  </si>
  <si>
    <t>13820</t>
  </si>
  <si>
    <t>Birmingham-Hoover, AL</t>
  </si>
  <si>
    <t>13980</t>
  </si>
  <si>
    <t>Blacksburg-Christiansburg-Radford, VA</t>
  </si>
  <si>
    <t>14010</t>
  </si>
  <si>
    <t>Bloomington, IL</t>
  </si>
  <si>
    <t>14020</t>
  </si>
  <si>
    <t>Bloomington, IN</t>
  </si>
  <si>
    <t>IN</t>
  </si>
  <si>
    <t>14260</t>
  </si>
  <si>
    <t>Boise City, ID</t>
  </si>
  <si>
    <t>ID</t>
  </si>
  <si>
    <t>14454</t>
  </si>
  <si>
    <t>Boston, MA</t>
  </si>
  <si>
    <t>RI</t>
  </si>
  <si>
    <t>14540</t>
  </si>
  <si>
    <t>Bowling Green, KY</t>
  </si>
  <si>
    <t>14740</t>
  </si>
  <si>
    <t>Bremerton-Silverdale, WA</t>
  </si>
  <si>
    <t>14860</t>
  </si>
  <si>
    <t>Bridgeport-Stamford-Norwalk, CT</t>
  </si>
  <si>
    <t>15380</t>
  </si>
  <si>
    <t>Buffalo-Cheektowaga-Niagara Falls, NY</t>
  </si>
  <si>
    <t>15540</t>
  </si>
  <si>
    <t>Burlington-South Burlington, VT</t>
  </si>
  <si>
    <t>15764</t>
  </si>
  <si>
    <t>Cambridge-Newton-Framingham, MA</t>
  </si>
  <si>
    <t>NH</t>
  </si>
  <si>
    <t>15940</t>
  </si>
  <si>
    <t>Canton-Massillon, OH</t>
  </si>
  <si>
    <t>16020</t>
  </si>
  <si>
    <t>Cape Girardeau, MO-IL</t>
  </si>
  <si>
    <t>16180</t>
  </si>
  <si>
    <t>Carson City, NV</t>
  </si>
  <si>
    <t>16220</t>
  </si>
  <si>
    <t>Casper, WY</t>
  </si>
  <si>
    <t>SD</t>
  </si>
  <si>
    <t>WY</t>
  </si>
  <si>
    <t>16580</t>
  </si>
  <si>
    <t>Champaign-Urbana, IL</t>
  </si>
  <si>
    <t>16700</t>
  </si>
  <si>
    <t>Charleston-North Charleston, SC</t>
  </si>
  <si>
    <t>16740</t>
  </si>
  <si>
    <t>Charlotte-Concord-Gastonia, NC-SC</t>
  </si>
  <si>
    <t>16820</t>
  </si>
  <si>
    <t>Charlottesville, VA</t>
  </si>
  <si>
    <t>16860</t>
  </si>
  <si>
    <t>Chattanooga, TN-GA</t>
  </si>
  <si>
    <t>16974</t>
  </si>
  <si>
    <t>Chicago-Naperville-Arlington Heights, IL</t>
  </si>
  <si>
    <t>17140</t>
  </si>
  <si>
    <t>Cincinnati, OH-KY-IN</t>
  </si>
  <si>
    <t>17300</t>
  </si>
  <si>
    <t>Clarksville, TN-KY</t>
  </si>
  <si>
    <t>17460</t>
  </si>
  <si>
    <t>Cleveland-Elyria, OH</t>
  </si>
  <si>
    <t>17780</t>
  </si>
  <si>
    <t>College Station-Bryan, TX</t>
  </si>
  <si>
    <t>17900</t>
  </si>
  <si>
    <t>Columbia, SC</t>
  </si>
  <si>
    <t>17980</t>
  </si>
  <si>
    <t>Columbus, GA-AL</t>
  </si>
  <si>
    <t>18140</t>
  </si>
  <si>
    <t>Columbus, OH</t>
  </si>
  <si>
    <t>18580</t>
  </si>
  <si>
    <t>Corpus Christi, TX</t>
  </si>
  <si>
    <t>19124</t>
  </si>
  <si>
    <t>Dallas-Plano-Irving, TX</t>
  </si>
  <si>
    <t>19340</t>
  </si>
  <si>
    <t>Davenport-Moline-Rock Island, IA-IL</t>
  </si>
  <si>
    <t>19380</t>
  </si>
  <si>
    <t>Dayton, OH</t>
  </si>
  <si>
    <t>19740</t>
  </si>
  <si>
    <t>Denver-Aurora-Lakewood, CO</t>
  </si>
  <si>
    <t>19780</t>
  </si>
  <si>
    <t>Des Moines-West Des Moines, IA</t>
  </si>
  <si>
    <t>20100</t>
  </si>
  <si>
    <t>Dover, DE</t>
  </si>
  <si>
    <t>DE</t>
  </si>
  <si>
    <t>20500</t>
  </si>
  <si>
    <t>Durham-Chapel Hill, NC</t>
  </si>
  <si>
    <t>20524</t>
  </si>
  <si>
    <t>Dutchess County-Putnam County, NY</t>
  </si>
  <si>
    <t>20740</t>
  </si>
  <si>
    <t>Eau Claire, WI</t>
  </si>
  <si>
    <t>WI</t>
  </si>
  <si>
    <t>20994</t>
  </si>
  <si>
    <t>Elgin, IL</t>
  </si>
  <si>
    <t>21660</t>
  </si>
  <si>
    <t>Eugene, OR</t>
  </si>
  <si>
    <t>21780</t>
  </si>
  <si>
    <t>Evansville, IN-KY</t>
  </si>
  <si>
    <t>22020</t>
  </si>
  <si>
    <t>Fargo, ND-MN</t>
  </si>
  <si>
    <t>Fayetteville, NC</t>
  </si>
  <si>
    <t>22220</t>
  </si>
  <si>
    <t>Fayetteville-Springdale-Rogers, AR-MO</t>
  </si>
  <si>
    <t>22420</t>
  </si>
  <si>
    <t>Flint, MI</t>
  </si>
  <si>
    <t>22500</t>
  </si>
  <si>
    <t>Florence, SC</t>
  </si>
  <si>
    <t>22744</t>
  </si>
  <si>
    <t>Fort Lauderdale-Pompano Beach-Deerfield Beach, FL</t>
  </si>
  <si>
    <t>23060</t>
  </si>
  <si>
    <t>Fort Wayne, IN</t>
  </si>
  <si>
    <t>23104</t>
  </si>
  <si>
    <t>Fort Worth-Arlington, TX</t>
  </si>
  <si>
    <t>23540</t>
  </si>
  <si>
    <t>Gainesville, FL</t>
  </si>
  <si>
    <t>23844</t>
  </si>
  <si>
    <t>Gary, IN</t>
  </si>
  <si>
    <t>24020</t>
  </si>
  <si>
    <t>Glens Falls, NY</t>
  </si>
  <si>
    <t>24340</t>
  </si>
  <si>
    <t>Grand Rapids-Wyoming, MI</t>
  </si>
  <si>
    <t>24540</t>
  </si>
  <si>
    <t>Greeley, CO</t>
  </si>
  <si>
    <t>24580</t>
  </si>
  <si>
    <t>Green Bay, WI</t>
  </si>
  <si>
    <t>Greensboro-High Point, NC</t>
  </si>
  <si>
    <t>Greenville, NC</t>
  </si>
  <si>
    <t>24860</t>
  </si>
  <si>
    <t>Greenville-Anderson-Mauldin, SC</t>
  </si>
  <si>
    <t>25420</t>
  </si>
  <si>
    <t>Harrisburg-Carlisle, PA</t>
  </si>
  <si>
    <t>25540</t>
  </si>
  <si>
    <t>Hartford-West Hartford-East Hartford, CT</t>
  </si>
  <si>
    <t>Hickory-Lenoir-Morganton, NC</t>
  </si>
  <si>
    <t>26300</t>
  </si>
  <si>
    <t>Hot Springs, AR</t>
  </si>
  <si>
    <t>26420</t>
  </si>
  <si>
    <t>Houston-The Woodlands-Sugar Land, TX</t>
  </si>
  <si>
    <t>26580</t>
  </si>
  <si>
    <t>Huntington-Ashland, WV-KY-OH</t>
  </si>
  <si>
    <t>26620</t>
  </si>
  <si>
    <t>Huntsville, AL</t>
  </si>
  <si>
    <t>26820</t>
  </si>
  <si>
    <t>Idaho Falls, ID</t>
  </si>
  <si>
    <t>26900</t>
  </si>
  <si>
    <t>Indianapolis-Carmel-Anderson, IN</t>
  </si>
  <si>
    <t>26980</t>
  </si>
  <si>
    <t>Iowa City, IA</t>
  </si>
  <si>
    <t>27060</t>
  </si>
  <si>
    <t>Ithaca, NY</t>
  </si>
  <si>
    <t>27140</t>
  </si>
  <si>
    <t>Jackson, MS</t>
  </si>
  <si>
    <t>27180</t>
  </si>
  <si>
    <t>Jackson, TN</t>
  </si>
  <si>
    <t>27260</t>
  </si>
  <si>
    <t>Jacksonville, FL</t>
  </si>
  <si>
    <t>27620</t>
  </si>
  <si>
    <t>Jefferson City, MO</t>
  </si>
  <si>
    <t>27900</t>
  </si>
  <si>
    <t>Joplin, MO</t>
  </si>
  <si>
    <t>28020</t>
  </si>
  <si>
    <t>Kalamazoo-Portage, MI</t>
  </si>
  <si>
    <t>28140</t>
  </si>
  <si>
    <t>Kansas City, MO-KS</t>
  </si>
  <si>
    <t>28420</t>
  </si>
  <si>
    <t>Kennewick-Richland, WA</t>
  </si>
  <si>
    <t>28660</t>
  </si>
  <si>
    <t>Killeen-Temple, TX</t>
  </si>
  <si>
    <t>28700</t>
  </si>
  <si>
    <t>Kingsport-Bristol-Bristol, TN-VA</t>
  </si>
  <si>
    <t>28940</t>
  </si>
  <si>
    <t>Knoxville, TN</t>
  </si>
  <si>
    <t>29180</t>
  </si>
  <si>
    <t>Lafayette, LA</t>
  </si>
  <si>
    <t>29340</t>
  </si>
  <si>
    <t>Lake Charles, LA</t>
  </si>
  <si>
    <t>29404</t>
  </si>
  <si>
    <t>Lake County-Kenosha County, IL-WI</t>
  </si>
  <si>
    <t>29460</t>
  </si>
  <si>
    <t>Lakeland-Winter Haven, FL</t>
  </si>
  <si>
    <t>29540</t>
  </si>
  <si>
    <t>Lancaster, PA</t>
  </si>
  <si>
    <t>29620</t>
  </si>
  <si>
    <t>Lansing-East Lansing, MI</t>
  </si>
  <si>
    <t>29820</t>
  </si>
  <si>
    <t>Las Vegas-Henderson-Paradise, NV</t>
  </si>
  <si>
    <t>AZ</t>
  </si>
  <si>
    <t>30020</t>
  </si>
  <si>
    <t>Lawton, OK</t>
  </si>
  <si>
    <t>30460</t>
  </si>
  <si>
    <t>Lexington-Fayette, KY</t>
  </si>
  <si>
    <t>30620</t>
  </si>
  <si>
    <t>Lima, OH</t>
  </si>
  <si>
    <t>30700</t>
  </si>
  <si>
    <t>Lincoln, NE</t>
  </si>
  <si>
    <t>30780</t>
  </si>
  <si>
    <t>Little Rock-North Little Rock-Conway, AR</t>
  </si>
  <si>
    <t>30980</t>
  </si>
  <si>
    <t>Longview, TX</t>
  </si>
  <si>
    <t>31084</t>
  </si>
  <si>
    <t>Los Angeles-Long Beach-Glendale, CA</t>
  </si>
  <si>
    <t>31140</t>
  </si>
  <si>
    <t>Louisville/Jefferson County, KY-IN</t>
  </si>
  <si>
    <t>31340</t>
  </si>
  <si>
    <t>Lynchburg, VA</t>
  </si>
  <si>
    <t>31420</t>
  </si>
  <si>
    <t>31540</t>
  </si>
  <si>
    <t>Madison, WI</t>
  </si>
  <si>
    <t>31700</t>
  </si>
  <si>
    <t>Manchester-Nashua, NH</t>
  </si>
  <si>
    <t>32780</t>
  </si>
  <si>
    <t>Medford, OR</t>
  </si>
  <si>
    <t>32820</t>
  </si>
  <si>
    <t>Memphis, TN-MS-AR</t>
  </si>
  <si>
    <t>33124</t>
  </si>
  <si>
    <t>Miami-Miami Beach-Kendall, FL</t>
  </si>
  <si>
    <t>33260</t>
  </si>
  <si>
    <t>Midland, TX</t>
  </si>
  <si>
    <t>33340</t>
  </si>
  <si>
    <t>Milwaukee-Waukesha-West Allis, WI</t>
  </si>
  <si>
    <t>33460</t>
  </si>
  <si>
    <t>Minneapolis-St. Paul-Bloomington, MN-WI</t>
  </si>
  <si>
    <t>MN</t>
  </si>
  <si>
    <t>33540</t>
  </si>
  <si>
    <t>Missoula, MT</t>
  </si>
  <si>
    <t>MT</t>
  </si>
  <si>
    <t>33700</t>
  </si>
  <si>
    <t>Modesto, CA</t>
  </si>
  <si>
    <t>33740</t>
  </si>
  <si>
    <t>Monroe, LA</t>
  </si>
  <si>
    <t>33860</t>
  </si>
  <si>
    <t>Montgomery, AL</t>
  </si>
  <si>
    <t>33874</t>
  </si>
  <si>
    <t>Montgomery County-Bucks County-Chester County, PA</t>
  </si>
  <si>
    <t>34060</t>
  </si>
  <si>
    <t>Morgantown, WV</t>
  </si>
  <si>
    <t>34740</t>
  </si>
  <si>
    <t>Muskegon, MI</t>
  </si>
  <si>
    <t>34980</t>
  </si>
  <si>
    <t>Nashville-Davidson--Murfreesboro--Franklin, TN</t>
  </si>
  <si>
    <t>35004</t>
  </si>
  <si>
    <t>Nassau County-Suffolk County, NY</t>
  </si>
  <si>
    <t>35084</t>
  </si>
  <si>
    <t>Newark, NJ-PA</t>
  </si>
  <si>
    <t>35300</t>
  </si>
  <si>
    <t>New Haven-Milford, CT</t>
  </si>
  <si>
    <t>35380</t>
  </si>
  <si>
    <t>New Orleans-Metairie, LA</t>
  </si>
  <si>
    <t>35614</t>
  </si>
  <si>
    <t>New York-Jersey City-White Plains, NY-NJ</t>
  </si>
  <si>
    <t>35840</t>
  </si>
  <si>
    <t>North Port-Sarasota-Bradenton, FL</t>
  </si>
  <si>
    <t>36084</t>
  </si>
  <si>
    <t>Oakland-Hayward-Berkeley, CA</t>
  </si>
  <si>
    <t>36140</t>
  </si>
  <si>
    <t>Ocean City, NJ</t>
  </si>
  <si>
    <t>36220</t>
  </si>
  <si>
    <t>Odessa, TX</t>
  </si>
  <si>
    <t>36420</t>
  </si>
  <si>
    <t>Oklahoma City, OK</t>
  </si>
  <si>
    <t>36500</t>
  </si>
  <si>
    <t>Olympia-Tumwater, WA</t>
  </si>
  <si>
    <t>36540</t>
  </si>
  <si>
    <t>Omaha-Council Bluffs, NE-IA</t>
  </si>
  <si>
    <t>36740</t>
  </si>
  <si>
    <t>Orlando-Kissimmee-Sanford, FL</t>
  </si>
  <si>
    <t>37100</t>
  </si>
  <si>
    <t>Oxnard-Thousand Oaks-Ventura, CA</t>
  </si>
  <si>
    <t>37460</t>
  </si>
  <si>
    <t>Panama City, FL</t>
  </si>
  <si>
    <t>37860</t>
  </si>
  <si>
    <t>Pensacola-Ferry Pass-Brent, FL</t>
  </si>
  <si>
    <t>37964</t>
  </si>
  <si>
    <t>Philadelphia, PA</t>
  </si>
  <si>
    <t>38060</t>
  </si>
  <si>
    <t>Phoenix-Mesa-Scottsdale, AZ</t>
  </si>
  <si>
    <t>38220</t>
  </si>
  <si>
    <t>Pine Bluff, AR</t>
  </si>
  <si>
    <t>38300</t>
  </si>
  <si>
    <t>Pittsburgh, PA</t>
  </si>
  <si>
    <t>38340</t>
  </si>
  <si>
    <t>Pittsfield, MA</t>
  </si>
  <si>
    <t>38540</t>
  </si>
  <si>
    <t>Pocatello, ID</t>
  </si>
  <si>
    <t>38860</t>
  </si>
  <si>
    <t>Portland-South Portland, ME</t>
  </si>
  <si>
    <t>38900</t>
  </si>
  <si>
    <t>Portland-Vancouver-Hillsboro, OR-WA</t>
  </si>
  <si>
    <t>38940</t>
  </si>
  <si>
    <t>Port St. Lucie, FL</t>
  </si>
  <si>
    <t>39140</t>
  </si>
  <si>
    <t>Prescott, AZ</t>
  </si>
  <si>
    <t>39340</t>
  </si>
  <si>
    <t>Provo-Orem, UT</t>
  </si>
  <si>
    <t>UT</t>
  </si>
  <si>
    <t>39580</t>
  </si>
  <si>
    <t>Raleigh, NC</t>
  </si>
  <si>
    <t>39740</t>
  </si>
  <si>
    <t>Reading, PA</t>
  </si>
  <si>
    <t>39820</t>
  </si>
  <si>
    <t>Redding, CA</t>
  </si>
  <si>
    <t>40060</t>
  </si>
  <si>
    <t>Richmond, VA</t>
  </si>
  <si>
    <t>40140</t>
  </si>
  <si>
    <t>Riverside-San Bernardino-Ontario, CA</t>
  </si>
  <si>
    <t>40220</t>
  </si>
  <si>
    <t>Roanoke, VA</t>
  </si>
  <si>
    <t>40340</t>
  </si>
  <si>
    <t>Rochester, MN</t>
  </si>
  <si>
    <t>40380</t>
  </si>
  <si>
    <t>Rochester, NY</t>
  </si>
  <si>
    <t>40420</t>
  </si>
  <si>
    <t>Rockford, IL</t>
  </si>
  <si>
    <t>40484</t>
  </si>
  <si>
    <t>Rockingham County-Strafford County, NH</t>
  </si>
  <si>
    <t>40900</t>
  </si>
  <si>
    <t>Sacramento--Roseville--Arden-Arcade, CA</t>
  </si>
  <si>
    <t>40980</t>
  </si>
  <si>
    <t>Saginaw, MI</t>
  </si>
  <si>
    <t>41060</t>
  </si>
  <si>
    <t>St. Cloud, MN</t>
  </si>
  <si>
    <t>41140</t>
  </si>
  <si>
    <t>St. Joseph, MO-KS</t>
  </si>
  <si>
    <t>41180</t>
  </si>
  <si>
    <t>St. Louis, MO-IL</t>
  </si>
  <si>
    <t>41620</t>
  </si>
  <si>
    <t>Salt Lake City, UT</t>
  </si>
  <si>
    <t>41700</t>
  </si>
  <si>
    <t>San Antonio-New Braunfels, TX</t>
  </si>
  <si>
    <t>41940</t>
  </si>
  <si>
    <t>San Jose-Sunnyvale-Santa Clara, CA</t>
  </si>
  <si>
    <t>42020</t>
  </si>
  <si>
    <t>San Luis Obispo-Paso Robles-Arroyo Grande, CA</t>
  </si>
  <si>
    <t>42100</t>
  </si>
  <si>
    <t>Santa Cruz-Watsonville, CA</t>
  </si>
  <si>
    <t>42140</t>
  </si>
  <si>
    <t>Santa Fe, NM</t>
  </si>
  <si>
    <t>42220</t>
  </si>
  <si>
    <t>Santa Rosa, CA</t>
  </si>
  <si>
    <t>42340</t>
  </si>
  <si>
    <t>Savannah, GA</t>
  </si>
  <si>
    <t>42644</t>
  </si>
  <si>
    <t>Seattle-Bellevue-Everett, WA</t>
  </si>
  <si>
    <t>43300</t>
  </si>
  <si>
    <t>Sherman-Denison, TX</t>
  </si>
  <si>
    <t>43524</t>
  </si>
  <si>
    <t>Silver Spring-Frederick-Rockville, MD</t>
  </si>
  <si>
    <t>43580</t>
  </si>
  <si>
    <t>Sioux City, IA-NE-SD</t>
  </si>
  <si>
    <t>43780</t>
  </si>
  <si>
    <t>South Bend-Mishawaka, IN-MI</t>
  </si>
  <si>
    <t>44060</t>
  </si>
  <si>
    <t>Spokane-Spokane Valley, WA</t>
  </si>
  <si>
    <t>44140</t>
  </si>
  <si>
    <t>Springfield, MA</t>
  </si>
  <si>
    <t>44180</t>
  </si>
  <si>
    <t>Springfield, MO</t>
  </si>
  <si>
    <t>44300</t>
  </si>
  <si>
    <t>State College, PA</t>
  </si>
  <si>
    <t>44700</t>
  </si>
  <si>
    <t>Stockton-Lodi, CA</t>
  </si>
  <si>
    <t>44940</t>
  </si>
  <si>
    <t>Sumter, SC</t>
  </si>
  <si>
    <t>45060</t>
  </si>
  <si>
    <t>Syracuse, NY</t>
  </si>
  <si>
    <t>45104</t>
  </si>
  <si>
    <t>Tacoma-Lakewood, WA</t>
  </si>
  <si>
    <t>45220</t>
  </si>
  <si>
    <t>Tallahassee, FL</t>
  </si>
  <si>
    <t>45300</t>
  </si>
  <si>
    <t>Tampa-St. Petersburg-Clearwater, FL</t>
  </si>
  <si>
    <t>45780</t>
  </si>
  <si>
    <t>Toledo, OH</t>
  </si>
  <si>
    <t>46140</t>
  </si>
  <si>
    <t>Tulsa, OK</t>
  </si>
  <si>
    <t>46220</t>
  </si>
  <si>
    <t>Tuscaloosa, AL</t>
  </si>
  <si>
    <t>46340</t>
  </si>
  <si>
    <t>Tyler, TX</t>
  </si>
  <si>
    <t>47260</t>
  </si>
  <si>
    <t>Virginia Beach-Norfolk-Newport News, VA-NC</t>
  </si>
  <si>
    <t>47580</t>
  </si>
  <si>
    <t>Warner Robins, GA</t>
  </si>
  <si>
    <t>47894</t>
  </si>
  <si>
    <t>Washington-Arlington-Alexandria, DC-VA-MD-WV</t>
  </si>
  <si>
    <t>48424</t>
  </si>
  <si>
    <t>West Palm Beach-Boca Raton-Delray Beach, FL</t>
  </si>
  <si>
    <t>48620</t>
  </si>
  <si>
    <t>Wichita, KS</t>
  </si>
  <si>
    <t>48700</t>
  </si>
  <si>
    <t>Williamsport, PA</t>
  </si>
  <si>
    <t>48864</t>
  </si>
  <si>
    <t>Wilmington, DE-MD-NJ</t>
  </si>
  <si>
    <t>48900</t>
  </si>
  <si>
    <t>Wilmington, NC</t>
  </si>
  <si>
    <t>49660</t>
  </si>
  <si>
    <t>Youngstown-Warren-Boardman, OH-PA</t>
  </si>
  <si>
    <t>AK</t>
  </si>
  <si>
    <t>HI</t>
  </si>
  <si>
    <t>MD</t>
  </si>
  <si>
    <t>PR</t>
  </si>
  <si>
    <t>Abilene, TX</t>
  </si>
  <si>
    <t>Aguadilla-Isabela, PR</t>
  </si>
  <si>
    <t>10540</t>
  </si>
  <si>
    <t>Albany, OR</t>
  </si>
  <si>
    <t>10580</t>
  </si>
  <si>
    <t>Albany-Schenectady-Troy, NY</t>
  </si>
  <si>
    <t>Altoona, PA</t>
  </si>
  <si>
    <t>11260</t>
  </si>
  <si>
    <t>Anchorage, AK</t>
  </si>
  <si>
    <t>11540</t>
  </si>
  <si>
    <t>Appleton, WI</t>
  </si>
  <si>
    <t>Arecibo, PR</t>
  </si>
  <si>
    <t>Auburn-Opelika, AL</t>
  </si>
  <si>
    <t>Bakersfield, CA</t>
  </si>
  <si>
    <t>Baltimore-Columbia-Towson, MD</t>
  </si>
  <si>
    <t>Barnstable Town, MA</t>
  </si>
  <si>
    <t>Beckley, WV</t>
  </si>
  <si>
    <t>Bellingham, WA</t>
  </si>
  <si>
    <t>Bend-Redmond, OR</t>
  </si>
  <si>
    <t>Billings, MT</t>
  </si>
  <si>
    <t>Bismarck, ND</t>
  </si>
  <si>
    <t>Bloomsburg-Berwick, PA</t>
  </si>
  <si>
    <t>14500</t>
  </si>
  <si>
    <t>Boulder, CO</t>
  </si>
  <si>
    <t>15180</t>
  </si>
  <si>
    <t>Brownsville-Harlingen, TX</t>
  </si>
  <si>
    <t>15260</t>
  </si>
  <si>
    <t>Brunswick, GA</t>
  </si>
  <si>
    <t>Burlington, NC</t>
  </si>
  <si>
    <t>California-Lexington Park, MD</t>
  </si>
  <si>
    <t>Camden, NJ</t>
  </si>
  <si>
    <t>Cape Coral-Fort Myers, FL</t>
  </si>
  <si>
    <t>16060</t>
  </si>
  <si>
    <t>Carbondale-Marion, IL</t>
  </si>
  <si>
    <t>16300</t>
  </si>
  <si>
    <t>Cedar Rapids, IA</t>
  </si>
  <si>
    <t>Chambersburg-Waynesboro, PA</t>
  </si>
  <si>
    <t>Charleston, WV</t>
  </si>
  <si>
    <t>Cheyenne, WY</t>
  </si>
  <si>
    <t>Chico, CA</t>
  </si>
  <si>
    <t>Cleveland, TN</t>
  </si>
  <si>
    <t>Coeur d'Alene, ID</t>
  </si>
  <si>
    <t>Colorado Springs, CO</t>
  </si>
  <si>
    <t>17860</t>
  </si>
  <si>
    <t>Columbia, MO</t>
  </si>
  <si>
    <t>Columbus, IN</t>
  </si>
  <si>
    <t>18700</t>
  </si>
  <si>
    <t>Corvallis, OR</t>
  </si>
  <si>
    <t>18880</t>
  </si>
  <si>
    <t>Crestview-Fort Walton Beach-Destin, FL</t>
  </si>
  <si>
    <t>Cumberland, MD-WV</t>
  </si>
  <si>
    <t>Dalton, GA</t>
  </si>
  <si>
    <t>19180</t>
  </si>
  <si>
    <t>Danville, IL</t>
  </si>
  <si>
    <t>19300</t>
  </si>
  <si>
    <t>Daphne-Fairhope-Foley, AL</t>
  </si>
  <si>
    <t>Decatur, AL</t>
  </si>
  <si>
    <t>19500</t>
  </si>
  <si>
    <t>Decatur, IL</t>
  </si>
  <si>
    <t>Deltona-Daytona Beach-Ormond Beach, FL</t>
  </si>
  <si>
    <t>Detroit-Dearborn-Livonia, MI</t>
  </si>
  <si>
    <t>20020</t>
  </si>
  <si>
    <t>Dothan, AL</t>
  </si>
  <si>
    <t>Dubuque, IA</t>
  </si>
  <si>
    <t>Duluth, MN-WI</t>
  </si>
  <si>
    <t>East Stroudsburg, PA</t>
  </si>
  <si>
    <t>El Centro, CA</t>
  </si>
  <si>
    <t>21060</t>
  </si>
  <si>
    <t>Elizabethtown-Fort Knox, KY</t>
  </si>
  <si>
    <t>21140</t>
  </si>
  <si>
    <t>Elkhart-Goshen, IN</t>
  </si>
  <si>
    <t>Elmira, NY</t>
  </si>
  <si>
    <t>El Paso, TX</t>
  </si>
  <si>
    <t>Erie, PA</t>
  </si>
  <si>
    <t>Fairbanks, AK</t>
  </si>
  <si>
    <t>Farmington, NM</t>
  </si>
  <si>
    <t>Flagstaff, AZ</t>
  </si>
  <si>
    <t>Florence-Muscle Shoals, AL</t>
  </si>
  <si>
    <t>Fond du Lac, WI</t>
  </si>
  <si>
    <t>Fort Collins, CO</t>
  </si>
  <si>
    <t>Fort Smith, AR-OK</t>
  </si>
  <si>
    <t>Fresno, CA</t>
  </si>
  <si>
    <t>23460</t>
  </si>
  <si>
    <t>Gadsden, AL</t>
  </si>
  <si>
    <t>23580</t>
  </si>
  <si>
    <t>Gainesville, GA</t>
  </si>
  <si>
    <t>Gettysburg, PA</t>
  </si>
  <si>
    <t>Goldsboro, NC</t>
  </si>
  <si>
    <t>Grand Forks, ND-MN</t>
  </si>
  <si>
    <t>24260</t>
  </si>
  <si>
    <t>Grand Island, NE</t>
  </si>
  <si>
    <t>24300</t>
  </si>
  <si>
    <t>Grand Junction, CO</t>
  </si>
  <si>
    <t>24420</t>
  </si>
  <si>
    <t>Grants Pass, OR</t>
  </si>
  <si>
    <t>Great Falls, MT</t>
  </si>
  <si>
    <t>Guayama, PR</t>
  </si>
  <si>
    <t>Gulfport-Biloxi-Pascagoula, MS</t>
  </si>
  <si>
    <t>Hagerstown-Martinsburg, MD-WV</t>
  </si>
  <si>
    <t>25220</t>
  </si>
  <si>
    <t>Hammond, LA</t>
  </si>
  <si>
    <t>Hanford-Corcoran, CA</t>
  </si>
  <si>
    <t>Harrisonburg, VA</t>
  </si>
  <si>
    <t>25620</t>
  </si>
  <si>
    <t>Hattiesburg, MS</t>
  </si>
  <si>
    <t>Hilton Head Island-Bluffton-Beaufort, SC</t>
  </si>
  <si>
    <t>26140</t>
  </si>
  <si>
    <t>Homosassa Springs, FL</t>
  </si>
  <si>
    <t>26380</t>
  </si>
  <si>
    <t>Houma-Thibodaux, LA</t>
  </si>
  <si>
    <t>Jackson, MI</t>
  </si>
  <si>
    <t>Jacksonville, NC</t>
  </si>
  <si>
    <t>Janesville-Beloit, WI</t>
  </si>
  <si>
    <t>Johnson City, TN</t>
  </si>
  <si>
    <t>Johnstown, PA</t>
  </si>
  <si>
    <t>Jonesboro, AR</t>
  </si>
  <si>
    <t>Kahului-Wailuku-Lahaina, HI</t>
  </si>
  <si>
    <t>Kankakee, IL</t>
  </si>
  <si>
    <t>Kingston, NY</t>
  </si>
  <si>
    <t>Kokomo, IN</t>
  </si>
  <si>
    <t>La Crosse-Onalaska, WI-MN</t>
  </si>
  <si>
    <t>Lafayette-West Lafayette, IN</t>
  </si>
  <si>
    <t>Lake Havasu City-Kingman, AZ</t>
  </si>
  <si>
    <t>Laredo, TX</t>
  </si>
  <si>
    <t>Las Cruces, NM</t>
  </si>
  <si>
    <t>Lawrence, KS</t>
  </si>
  <si>
    <t>Lebanon, PA</t>
  </si>
  <si>
    <t>Lewiston, ID-WA</t>
  </si>
  <si>
    <t>Lewiston-Auburn, ME</t>
  </si>
  <si>
    <t>Logan, UT-ID</t>
  </si>
  <si>
    <t>Longview, WA</t>
  </si>
  <si>
    <t>31180</t>
  </si>
  <si>
    <t>Lubbock, TX</t>
  </si>
  <si>
    <t>Madera, CA</t>
  </si>
  <si>
    <t>Manhattan, KS</t>
  </si>
  <si>
    <t>Mankato-North Mankato, MN</t>
  </si>
  <si>
    <t>Mansfield, OH</t>
  </si>
  <si>
    <t>McAllen-Edinburg-Mission, TX</t>
  </si>
  <si>
    <t>Merced, CA</t>
  </si>
  <si>
    <t>Michigan City-La Porte, IN</t>
  </si>
  <si>
    <t>Midland, MI</t>
  </si>
  <si>
    <t>33660</t>
  </si>
  <si>
    <t>Mobile, AL</t>
  </si>
  <si>
    <t>Monroe, MI</t>
  </si>
  <si>
    <t>34100</t>
  </si>
  <si>
    <t>Morristown, TN</t>
  </si>
  <si>
    <t>34580</t>
  </si>
  <si>
    <t>Mount Vernon-Anacortes, WA</t>
  </si>
  <si>
    <t>34620</t>
  </si>
  <si>
    <t>Muncie, IN</t>
  </si>
  <si>
    <t>34820</t>
  </si>
  <si>
    <t>Myrtle Beach-Conway-North Myrtle Beach, SC-NC</t>
  </si>
  <si>
    <t>34900</t>
  </si>
  <si>
    <t>Napa, CA</t>
  </si>
  <si>
    <t>34940</t>
  </si>
  <si>
    <t>Naples-Immokalee-Marco Island, FL</t>
  </si>
  <si>
    <t>New Bern, NC</t>
  </si>
  <si>
    <t>Niles-Benton Harbor, MI</t>
  </si>
  <si>
    <t>Norwich-New London, CT</t>
  </si>
  <si>
    <t>Ocala, FL</t>
  </si>
  <si>
    <t>Ogden-Clearfield, UT</t>
  </si>
  <si>
    <t>36780</t>
  </si>
  <si>
    <t>Oshkosh-Neenah, WI</t>
  </si>
  <si>
    <t>Owensboro, KY</t>
  </si>
  <si>
    <t>Palm Bay-Melbourne-Titusville, FL</t>
  </si>
  <si>
    <t>37620</t>
  </si>
  <si>
    <t>Parkersburg-Vienna, WV</t>
  </si>
  <si>
    <t>Peoria, IL</t>
  </si>
  <si>
    <t>Ponce, PR</t>
  </si>
  <si>
    <t>Providence-Warwick, RI-MA</t>
  </si>
  <si>
    <t>39380</t>
  </si>
  <si>
    <t>Pueblo, CO</t>
  </si>
  <si>
    <t>39460</t>
  </si>
  <si>
    <t>Punta Gorda, FL</t>
  </si>
  <si>
    <t>39540</t>
  </si>
  <si>
    <t>Racine, WI</t>
  </si>
  <si>
    <t>Rapid City, SD</t>
  </si>
  <si>
    <t>Reno, NV</t>
  </si>
  <si>
    <t>Rocky Mount, NC</t>
  </si>
  <si>
    <t>Rome, GA</t>
  </si>
  <si>
    <t>St. George, UT</t>
  </si>
  <si>
    <t>Salem, OR</t>
  </si>
  <si>
    <t>Salinas, CA</t>
  </si>
  <si>
    <t>Salisbury, MD-DE</t>
  </si>
  <si>
    <t>San Angelo, TX</t>
  </si>
  <si>
    <t>San Diego-Carlsbad, CA</t>
  </si>
  <si>
    <t>San Francisco-Redwood City-South San Francisco, CA</t>
  </si>
  <si>
    <t>San Juan-Carolina-Caguas, PR</t>
  </si>
  <si>
    <t>San Rafael, CA</t>
  </si>
  <si>
    <t>42200</t>
  </si>
  <si>
    <t>Santa Maria-Santa Barbara, CA</t>
  </si>
  <si>
    <t>Scranton--Wilkes-Barre--Hazleton, PA</t>
  </si>
  <si>
    <t>Sebastian-Vero Beach, FL</t>
  </si>
  <si>
    <t>Sebring, FL</t>
  </si>
  <si>
    <t>Sheboygan, WI</t>
  </si>
  <si>
    <t>Shreveport-Bossier City, LA</t>
  </si>
  <si>
    <t>Sierra Vista-Douglas, AZ</t>
  </si>
  <si>
    <t>Sioux Falls, SD</t>
  </si>
  <si>
    <t>Spartanburg, SC</t>
  </si>
  <si>
    <t>Springfield, IL</t>
  </si>
  <si>
    <t>44220</t>
  </si>
  <si>
    <t>Springfield, OH</t>
  </si>
  <si>
    <t>Staunton-Waynesboro, VA</t>
  </si>
  <si>
    <t>Terre Haute, IN</t>
  </si>
  <si>
    <t>45500</t>
  </si>
  <si>
    <t>Texarkana, TX-AR</t>
  </si>
  <si>
    <t>45540</t>
  </si>
  <si>
    <t>The Villages, FL</t>
  </si>
  <si>
    <t>45820</t>
  </si>
  <si>
    <t>Topeka, KS</t>
  </si>
  <si>
    <t>45940</t>
  </si>
  <si>
    <t>Trenton, NJ</t>
  </si>
  <si>
    <t>46060</t>
  </si>
  <si>
    <t>Tucson, AZ</t>
  </si>
  <si>
    <t>Urban Honolulu, HI</t>
  </si>
  <si>
    <t>Utica-Rome, NY</t>
  </si>
  <si>
    <t>Valdosta, GA</t>
  </si>
  <si>
    <t>Vallejo-Fairfield, CA</t>
  </si>
  <si>
    <t>Victoria, TX</t>
  </si>
  <si>
    <t>Vineland-Bridgeton, NJ</t>
  </si>
  <si>
    <t>Visalia-Porterville, CA</t>
  </si>
  <si>
    <t>Waco, TX</t>
  </si>
  <si>
    <t>Walla Walla, WA</t>
  </si>
  <si>
    <t>Warren-Troy-Farmington Hills, MI</t>
  </si>
  <si>
    <t>DC</t>
  </si>
  <si>
    <t>Waterloo-Cedar Falls, IA</t>
  </si>
  <si>
    <t>Watertown-Fort Drum, NY</t>
  </si>
  <si>
    <t>Wausau, WI</t>
  </si>
  <si>
    <t>Weirton-Steubenville, WV-OH</t>
  </si>
  <si>
    <t>Wenatchee, WA</t>
  </si>
  <si>
    <t>Wheeling, WV-OH</t>
  </si>
  <si>
    <t>Wichita Falls, TX</t>
  </si>
  <si>
    <t>49020</t>
  </si>
  <si>
    <t>Winchester, VA-WV</t>
  </si>
  <si>
    <t>Winston-Salem, NC</t>
  </si>
  <si>
    <t>Worcester, MA-CT</t>
  </si>
  <si>
    <t>Yakima, WA</t>
  </si>
  <si>
    <t>York-Hanover, PA</t>
  </si>
  <si>
    <t>Yuba City, CA</t>
  </si>
  <si>
    <t>Yuma, AZ</t>
  </si>
  <si>
    <t>Labor</t>
  </si>
  <si>
    <t>Nonlabor</t>
  </si>
  <si>
    <t>Rates if Wage Index Greater Than 1</t>
  </si>
  <si>
    <t>Rates if Wage Index Less Than or Equal to 1</t>
  </si>
  <si>
    <t>Not Applicable</t>
  </si>
  <si>
    <t>Rate</t>
  </si>
  <si>
    <t>National</t>
  </si>
  <si>
    <t>FIELD</t>
  </si>
  <si>
    <t>NAME</t>
  </si>
  <si>
    <t>Provider Number</t>
  </si>
  <si>
    <t>WIDX</t>
  </si>
  <si>
    <t>Wage Index for Provider</t>
  </si>
  <si>
    <t>COLA</t>
  </si>
  <si>
    <t>Cost of Living Adjustment</t>
  </si>
  <si>
    <t>DSH</t>
  </si>
  <si>
    <t>Disproportionate Share Ratio</t>
  </si>
  <si>
    <t>CASES</t>
  </si>
  <si>
    <t xml:space="preserve">Number of Cases </t>
  </si>
  <si>
    <t>NEWCBSA</t>
  </si>
  <si>
    <t>CMI</t>
  </si>
  <si>
    <t>DSHSTDCP</t>
  </si>
  <si>
    <t>Disproportionate Share Ratio Adjusted for Capital</t>
  </si>
  <si>
    <t>COLASTDCP</t>
  </si>
  <si>
    <t>Cost of Living Adjustment Adjusted for Capital</t>
  </si>
  <si>
    <t>TCHADJCP</t>
  </si>
  <si>
    <t xml:space="preserve">IME Adjustment for Capital </t>
  </si>
  <si>
    <t>TCHADJ</t>
  </si>
  <si>
    <t>IME Adjustment for Operating</t>
  </si>
  <si>
    <t>OPCCR</t>
  </si>
  <si>
    <t>Operating Cost to Charge Ratio</t>
  </si>
  <si>
    <t>CPCCR</t>
  </si>
  <si>
    <t>Capital Cost to Charge Ratio</t>
  </si>
  <si>
    <t>WIDXPR</t>
  </si>
  <si>
    <t>STCNTY</t>
  </si>
  <si>
    <t>State/County Code</t>
  </si>
  <si>
    <t>01340</t>
  </si>
  <si>
    <t>01470</t>
  </si>
  <si>
    <t>01380</t>
  </si>
  <si>
    <t>01190</t>
  </si>
  <si>
    <t>01200</t>
  </si>
  <si>
    <t>01360</t>
  </si>
  <si>
    <t>01240</t>
  </si>
  <si>
    <t>01580</t>
  </si>
  <si>
    <t>01160</t>
  </si>
  <si>
    <t>01220</t>
  </si>
  <si>
    <t>01090</t>
  </si>
  <si>
    <t>01500</t>
  </si>
  <si>
    <t>01080</t>
  </si>
  <si>
    <t>01150</t>
  </si>
  <si>
    <t>01400</t>
  </si>
  <si>
    <t>01550</t>
  </si>
  <si>
    <t>01250</t>
  </si>
  <si>
    <t>01210</t>
  </si>
  <si>
    <t>01070</t>
  </si>
  <si>
    <t>01440</t>
  </si>
  <si>
    <t>01270</t>
  </si>
  <si>
    <t>01460</t>
  </si>
  <si>
    <t>01280</t>
  </si>
  <si>
    <t>01060</t>
  </si>
  <si>
    <t>01310</t>
  </si>
  <si>
    <t>01610</t>
  </si>
  <si>
    <t>01510</t>
  </si>
  <si>
    <t>01030</t>
  </si>
  <si>
    <t>01390</t>
  </si>
  <si>
    <t>01350</t>
  </si>
  <si>
    <t>01300</t>
  </si>
  <si>
    <t>01020</t>
  </si>
  <si>
    <t>01130</t>
  </si>
  <si>
    <t>01410</t>
  </si>
  <si>
    <t>01010</t>
  </si>
  <si>
    <t>01480</t>
  </si>
  <si>
    <t>01630</t>
  </si>
  <si>
    <t>01120</t>
  </si>
  <si>
    <t>01620</t>
  </si>
  <si>
    <t>01320</t>
  </si>
  <si>
    <t>01260</t>
  </si>
  <si>
    <t>01600</t>
  </si>
  <si>
    <t>01650</t>
  </si>
  <si>
    <t>01000</t>
  </si>
  <si>
    <t>01530</t>
  </si>
  <si>
    <t>01050</t>
  </si>
  <si>
    <t>01450</t>
  </si>
  <si>
    <t>01230</t>
  </si>
  <si>
    <t>01490</t>
  </si>
  <si>
    <t>01660</t>
  </si>
  <si>
    <t>01540</t>
  </si>
  <si>
    <t>01570</t>
  </si>
  <si>
    <t>01590</t>
  </si>
  <si>
    <t>01170</t>
  </si>
  <si>
    <t>01290</t>
  </si>
  <si>
    <t>01560</t>
  </si>
  <si>
    <t>02020</t>
  </si>
  <si>
    <t>02170</t>
  </si>
  <si>
    <t>02110</t>
  </si>
  <si>
    <t>02090</t>
  </si>
  <si>
    <t>02290</t>
  </si>
  <si>
    <t>02122</t>
  </si>
  <si>
    <t>03060</t>
  </si>
  <si>
    <t>03090</t>
  </si>
  <si>
    <t>03120</t>
  </si>
  <si>
    <t>03130</t>
  </si>
  <si>
    <t>03100</t>
  </si>
  <si>
    <t>03020</t>
  </si>
  <si>
    <t>03030</t>
  </si>
  <si>
    <t>03010</t>
  </si>
  <si>
    <t>03070</t>
  </si>
  <si>
    <t>03080</t>
  </si>
  <si>
    <t>03040</t>
  </si>
  <si>
    <t>03000</t>
  </si>
  <si>
    <t>04030</t>
  </si>
  <si>
    <t>04350</t>
  </si>
  <si>
    <t>04710</t>
  </si>
  <si>
    <t>04590</t>
  </si>
  <si>
    <t>04740</t>
  </si>
  <si>
    <t>04720</t>
  </si>
  <si>
    <t>04560</t>
  </si>
  <si>
    <t>04040</t>
  </si>
  <si>
    <t>04160</t>
  </si>
  <si>
    <t>04610</t>
  </si>
  <si>
    <t>04150</t>
  </si>
  <si>
    <t>04250</t>
  </si>
  <si>
    <t>04020</t>
  </si>
  <si>
    <t>04220</t>
  </si>
  <si>
    <t>04270</t>
  </si>
  <si>
    <t>04570</t>
  </si>
  <si>
    <t>04170</t>
  </si>
  <si>
    <t>04600</t>
  </si>
  <si>
    <t>04510</t>
  </si>
  <si>
    <t>04210</t>
  </si>
  <si>
    <t>04650</t>
  </si>
  <si>
    <t>04130</t>
  </si>
  <si>
    <t>04460</t>
  </si>
  <si>
    <t>04340</t>
  </si>
  <si>
    <t>04000</t>
  </si>
  <si>
    <t>04290</t>
  </si>
  <si>
    <t>04330</t>
  </si>
  <si>
    <t>04620</t>
  </si>
  <si>
    <t>04530</t>
  </si>
  <si>
    <t>04690</t>
  </si>
  <si>
    <t>04310</t>
  </si>
  <si>
    <t>04280</t>
  </si>
  <si>
    <t>05000</t>
  </si>
  <si>
    <t>05110</t>
  </si>
  <si>
    <t>05510</t>
  </si>
  <si>
    <t>05480</t>
  </si>
  <si>
    <t>05380</t>
  </si>
  <si>
    <t>05020</t>
  </si>
  <si>
    <t>05500</t>
  </si>
  <si>
    <t>05440</t>
  </si>
  <si>
    <t>05200</t>
  </si>
  <si>
    <t>05430</t>
  </si>
  <si>
    <t>05470</t>
  </si>
  <si>
    <t>05030</t>
  </si>
  <si>
    <t>05140</t>
  </si>
  <si>
    <t>05530</t>
  </si>
  <si>
    <t>05620</t>
  </si>
  <si>
    <t>05120</t>
  </si>
  <si>
    <t>05660</t>
  </si>
  <si>
    <t>05640</t>
  </si>
  <si>
    <t>05090</t>
  </si>
  <si>
    <t>05600</t>
  </si>
  <si>
    <t>05400</t>
  </si>
  <si>
    <t>05060</t>
  </si>
  <si>
    <t>05580</t>
  </si>
  <si>
    <t>05490</t>
  </si>
  <si>
    <t>05460</t>
  </si>
  <si>
    <t>05590</t>
  </si>
  <si>
    <t>05520</t>
  </si>
  <si>
    <t>05150</t>
  </si>
  <si>
    <t>05670</t>
  </si>
  <si>
    <t>05310</t>
  </si>
  <si>
    <t>05680</t>
  </si>
  <si>
    <t>05370</t>
  </si>
  <si>
    <t>05390</t>
  </si>
  <si>
    <t>05540</t>
  </si>
  <si>
    <t>05210</t>
  </si>
  <si>
    <t>05080</t>
  </si>
  <si>
    <t>05550</t>
  </si>
  <si>
    <t>05450</t>
  </si>
  <si>
    <t>05330</t>
  </si>
  <si>
    <t>05410</t>
  </si>
  <si>
    <t>05650</t>
  </si>
  <si>
    <t>05070</t>
  </si>
  <si>
    <t>05050</t>
  </si>
  <si>
    <t>05340</t>
  </si>
  <si>
    <t>05300</t>
  </si>
  <si>
    <t>05610</t>
  </si>
  <si>
    <t>06610</t>
  </si>
  <si>
    <t>06060</t>
  </si>
  <si>
    <t>06000</t>
  </si>
  <si>
    <t>06420</t>
  </si>
  <si>
    <t>06010</t>
  </si>
  <si>
    <t>06290</t>
  </si>
  <si>
    <t>06340</t>
  </si>
  <si>
    <t>06150</t>
  </si>
  <si>
    <t>06500</t>
  </si>
  <si>
    <t>06330</t>
  </si>
  <si>
    <t>06210</t>
  </si>
  <si>
    <t>06200</t>
  </si>
  <si>
    <t>06380</t>
  </si>
  <si>
    <t>06020</t>
  </si>
  <si>
    <t>06440</t>
  </si>
  <si>
    <t>06080</t>
  </si>
  <si>
    <t>06430</t>
  </si>
  <si>
    <t>06530</t>
  </si>
  <si>
    <t>06140</t>
  </si>
  <si>
    <t>06220</t>
  </si>
  <si>
    <t>06370</t>
  </si>
  <si>
    <t>06180</t>
  </si>
  <si>
    <t>06170</t>
  </si>
  <si>
    <t>06580</t>
  </si>
  <si>
    <t>07010</t>
  </si>
  <si>
    <t>07070</t>
  </si>
  <si>
    <t>07020</t>
  </si>
  <si>
    <t>07040</t>
  </si>
  <si>
    <t>07000</t>
  </si>
  <si>
    <t>07050</t>
  </si>
  <si>
    <t>07060</t>
  </si>
  <si>
    <t>07030</t>
  </si>
  <si>
    <t>08010</t>
  </si>
  <si>
    <t>08000</t>
  </si>
  <si>
    <t>08020</t>
  </si>
  <si>
    <t>09000</t>
  </si>
  <si>
    <t>10150</t>
  </si>
  <si>
    <t>10490</t>
  </si>
  <si>
    <t>10470</t>
  </si>
  <si>
    <t>10120</t>
  </si>
  <si>
    <t>10350</t>
  </si>
  <si>
    <t>10630</t>
  </si>
  <si>
    <t>10100</t>
  </si>
  <si>
    <t>10040</t>
  </si>
  <si>
    <t>10080</t>
  </si>
  <si>
    <t>10160</t>
  </si>
  <si>
    <t>10020</t>
  </si>
  <si>
    <t>10510</t>
  </si>
  <si>
    <t>10400</t>
  </si>
  <si>
    <t>10050</t>
  </si>
  <si>
    <t>10070</t>
  </si>
  <si>
    <t>10560</t>
  </si>
  <si>
    <t>10270</t>
  </si>
  <si>
    <t>10340</t>
  </si>
  <si>
    <t>10520</t>
  </si>
  <si>
    <t>10450</t>
  </si>
  <si>
    <t>10410</t>
  </si>
  <si>
    <t>10280</t>
  </si>
  <si>
    <t>10570</t>
  </si>
  <si>
    <t>10260</t>
  </si>
  <si>
    <t>10650</t>
  </si>
  <si>
    <t>10110</t>
  </si>
  <si>
    <t>10300</t>
  </si>
  <si>
    <t>10610</t>
  </si>
  <si>
    <t>10480</t>
  </si>
  <si>
    <t>10000</t>
  </si>
  <si>
    <t>10170</t>
  </si>
  <si>
    <t>10010</t>
  </si>
  <si>
    <t>10360</t>
  </si>
  <si>
    <t>10370</t>
  </si>
  <si>
    <t>10440</t>
  </si>
  <si>
    <t>10310</t>
  </si>
  <si>
    <t>10430</t>
  </si>
  <si>
    <t>10130</t>
  </si>
  <si>
    <t>10090</t>
  </si>
  <si>
    <t>10530</t>
  </si>
  <si>
    <t>10550</t>
  </si>
  <si>
    <t>10460</t>
  </si>
  <si>
    <t>10590</t>
  </si>
  <si>
    <t>10220</t>
  </si>
  <si>
    <t>11970</t>
  </si>
  <si>
    <t>11920</t>
  </si>
  <si>
    <t>11940</t>
  </si>
  <si>
    <t>11200</t>
  </si>
  <si>
    <t>11461</t>
  </si>
  <si>
    <t>11390</t>
  </si>
  <si>
    <t>11250</t>
  </si>
  <si>
    <t>11370</t>
  </si>
  <si>
    <t>11190</t>
  </si>
  <si>
    <t>11910</t>
  </si>
  <si>
    <t>11790</t>
  </si>
  <si>
    <t>11220</t>
  </si>
  <si>
    <t>11490</t>
  </si>
  <si>
    <t>11430</t>
  </si>
  <si>
    <t>11462</t>
  </si>
  <si>
    <t>11840</t>
  </si>
  <si>
    <t>11550</t>
  </si>
  <si>
    <t>11060</t>
  </si>
  <si>
    <t>11860</t>
  </si>
  <si>
    <t>11861</t>
  </si>
  <si>
    <t>11290</t>
  </si>
  <si>
    <t>11890</t>
  </si>
  <si>
    <t>11610</t>
  </si>
  <si>
    <t>11810</t>
  </si>
  <si>
    <t>11870</t>
  </si>
  <si>
    <t>11050</t>
  </si>
  <si>
    <t>11930</t>
  </si>
  <si>
    <t>11772</t>
  </si>
  <si>
    <t>11913</t>
  </si>
  <si>
    <t>11780</t>
  </si>
  <si>
    <t>11600</t>
  </si>
  <si>
    <t>11000</t>
  </si>
  <si>
    <t>11070</t>
  </si>
  <si>
    <t>11140</t>
  </si>
  <si>
    <t>11470</t>
  </si>
  <si>
    <t>11950</t>
  </si>
  <si>
    <t>11530</t>
  </si>
  <si>
    <t>11291</t>
  </si>
  <si>
    <t>11841</t>
  </si>
  <si>
    <t>11380</t>
  </si>
  <si>
    <t>11900</t>
  </si>
  <si>
    <t>11620</t>
  </si>
  <si>
    <t>11311</t>
  </si>
  <si>
    <t>11340</t>
  </si>
  <si>
    <t>11300</t>
  </si>
  <si>
    <t>11090</t>
  </si>
  <si>
    <t>11440</t>
  </si>
  <si>
    <t>11702</t>
  </si>
  <si>
    <t>11080</t>
  </si>
  <si>
    <t>11150</t>
  </si>
  <si>
    <t>11510</t>
  </si>
  <si>
    <t>11960</t>
  </si>
  <si>
    <t>11660</t>
  </si>
  <si>
    <t>11901</t>
  </si>
  <si>
    <t>11601</t>
  </si>
  <si>
    <t>11360</t>
  </si>
  <si>
    <t>11831</t>
  </si>
  <si>
    <t>11441</t>
  </si>
  <si>
    <t>11170</t>
  </si>
  <si>
    <t>11030</t>
  </si>
  <si>
    <t>11280</t>
  </si>
  <si>
    <t>11400</t>
  </si>
  <si>
    <t>11701</t>
  </si>
  <si>
    <t>11450</t>
  </si>
  <si>
    <t>11710</t>
  </si>
  <si>
    <t>11591</t>
  </si>
  <si>
    <t>11851</t>
  </si>
  <si>
    <t>11471</t>
  </si>
  <si>
    <t>11451</t>
  </si>
  <si>
    <t>11812</t>
  </si>
  <si>
    <t>11320</t>
  </si>
  <si>
    <t>12050</t>
  </si>
  <si>
    <t>12010</t>
  </si>
  <si>
    <t>12040</t>
  </si>
  <si>
    <t>13410</t>
  </si>
  <si>
    <t>13340</t>
  </si>
  <si>
    <t>13000</t>
  </si>
  <si>
    <t>13130</t>
  </si>
  <si>
    <t>13090</t>
  </si>
  <si>
    <t>13320</t>
  </si>
  <si>
    <t>13270</t>
  </si>
  <si>
    <t>13050</t>
  </si>
  <si>
    <t>14370</t>
  </si>
  <si>
    <t>14680</t>
  </si>
  <si>
    <t>14989</t>
  </si>
  <si>
    <t>14141</t>
  </si>
  <si>
    <t>14990</t>
  </si>
  <si>
    <t>14600</t>
  </si>
  <si>
    <t>14800</t>
  </si>
  <si>
    <t>14000</t>
  </si>
  <si>
    <t>14950</t>
  </si>
  <si>
    <t>14580</t>
  </si>
  <si>
    <t>14530</t>
  </si>
  <si>
    <t>14330</t>
  </si>
  <si>
    <t>14690</t>
  </si>
  <si>
    <t>14560</t>
  </si>
  <si>
    <t>14988</t>
  </si>
  <si>
    <t>14490</t>
  </si>
  <si>
    <t>14920</t>
  </si>
  <si>
    <t>14770</t>
  </si>
  <si>
    <t>14900</t>
  </si>
  <si>
    <t>14570</t>
  </si>
  <si>
    <t>14630</t>
  </si>
  <si>
    <t>14090</t>
  </si>
  <si>
    <t>14982</t>
  </si>
  <si>
    <t>14400</t>
  </si>
  <si>
    <t>14640</t>
  </si>
  <si>
    <t>14980</t>
  </si>
  <si>
    <t>14250</t>
  </si>
  <si>
    <t>14650</t>
  </si>
  <si>
    <t>14660</t>
  </si>
  <si>
    <t>14050</t>
  </si>
  <si>
    <t>14130</t>
  </si>
  <si>
    <t>14880</t>
  </si>
  <si>
    <t>14970</t>
  </si>
  <si>
    <t>14610</t>
  </si>
  <si>
    <t>14470</t>
  </si>
  <si>
    <t>14460</t>
  </si>
  <si>
    <t>14140</t>
  </si>
  <si>
    <t>14910</t>
  </si>
  <si>
    <t>14991</t>
  </si>
  <si>
    <t>14890</t>
  </si>
  <si>
    <t>14170</t>
  </si>
  <si>
    <t>15400</t>
  </si>
  <si>
    <t>15440</t>
  </si>
  <si>
    <t>15780</t>
  </si>
  <si>
    <t>15310</t>
  </si>
  <si>
    <t>15450</t>
  </si>
  <si>
    <t>15330</t>
  </si>
  <si>
    <t>15090</t>
  </si>
  <si>
    <t>15700</t>
  </si>
  <si>
    <t>15010</t>
  </si>
  <si>
    <t>15190</t>
  </si>
  <si>
    <t>15530</t>
  </si>
  <si>
    <t>15830</t>
  </si>
  <si>
    <t>15480</t>
  </si>
  <si>
    <t>15320</t>
  </si>
  <si>
    <t>15630</t>
  </si>
  <si>
    <t>15290</t>
  </si>
  <si>
    <t>15410</t>
  </si>
  <si>
    <t>15210</t>
  </si>
  <si>
    <t>15160</t>
  </si>
  <si>
    <t>15880</t>
  </si>
  <si>
    <t>15520</t>
  </si>
  <si>
    <t>15280</t>
  </si>
  <si>
    <t>15130</t>
  </si>
  <si>
    <t>15200</t>
  </si>
  <si>
    <t>15350</t>
  </si>
  <si>
    <t>15080</t>
  </si>
  <si>
    <t>15890</t>
  </si>
  <si>
    <t>15490</t>
  </si>
  <si>
    <t>15810</t>
  </si>
  <si>
    <t>15140</t>
  </si>
  <si>
    <t>15470</t>
  </si>
  <si>
    <t>15170</t>
  </si>
  <si>
    <t>15340</t>
  </si>
  <si>
    <t>15720</t>
  </si>
  <si>
    <t>15910</t>
  </si>
  <si>
    <t>15740</t>
  </si>
  <si>
    <t>15050</t>
  </si>
  <si>
    <t>15020</t>
  </si>
  <si>
    <t>15420</t>
  </si>
  <si>
    <t>15560</t>
  </si>
  <si>
    <t>15860</t>
  </si>
  <si>
    <t>16630</t>
  </si>
  <si>
    <t>16130</t>
  </si>
  <si>
    <t>16550</t>
  </si>
  <si>
    <t>16690</t>
  </si>
  <si>
    <t>16930</t>
  </si>
  <si>
    <t>16760</t>
  </si>
  <si>
    <t>16770</t>
  </si>
  <si>
    <t>16510</t>
  </si>
  <si>
    <t>16840</t>
  </si>
  <si>
    <t>16490</t>
  </si>
  <si>
    <t>16810</t>
  </si>
  <si>
    <t>16560</t>
  </si>
  <si>
    <t>16280</t>
  </si>
  <si>
    <t>16160</t>
  </si>
  <si>
    <t>16890</t>
  </si>
  <si>
    <t>16200</t>
  </si>
  <si>
    <t>16290</t>
  </si>
  <si>
    <t>16960</t>
  </si>
  <si>
    <t>16780</t>
  </si>
  <si>
    <t>17180</t>
  </si>
  <si>
    <t>17510</t>
  </si>
  <si>
    <t>17620</t>
  </si>
  <si>
    <t>17840</t>
  </si>
  <si>
    <t>17250</t>
  </si>
  <si>
    <t>17290</t>
  </si>
  <si>
    <t>17880</t>
  </si>
  <si>
    <t>17070</t>
  </si>
  <si>
    <t>17770</t>
  </si>
  <si>
    <t>17270</t>
  </si>
  <si>
    <t>17750</t>
  </si>
  <si>
    <t>17950</t>
  </si>
  <si>
    <t>17986</t>
  </si>
  <si>
    <t>17450</t>
  </si>
  <si>
    <t>17050</t>
  </si>
  <si>
    <t>17870</t>
  </si>
  <si>
    <t>17560</t>
  </si>
  <si>
    <t>17150</t>
  </si>
  <si>
    <t>17390</t>
  </si>
  <si>
    <t>17600</t>
  </si>
  <si>
    <t>17330</t>
  </si>
  <si>
    <t>17490</t>
  </si>
  <si>
    <t>17220</t>
  </si>
  <si>
    <t>17800</t>
  </si>
  <si>
    <t>17170</t>
  </si>
  <si>
    <t>17640</t>
  </si>
  <si>
    <t>17280</t>
  </si>
  <si>
    <t>17040</t>
  </si>
  <si>
    <t>17100</t>
  </si>
  <si>
    <t>18180</t>
  </si>
  <si>
    <t>18660</t>
  </si>
  <si>
    <t>18350</t>
  </si>
  <si>
    <t>18090</t>
  </si>
  <si>
    <t>18330</t>
  </si>
  <si>
    <t>18620</t>
  </si>
  <si>
    <t>18460</t>
  </si>
  <si>
    <t>18986</t>
  </si>
  <si>
    <t>18978</t>
  </si>
  <si>
    <t>18040</t>
  </si>
  <si>
    <t>18975</t>
  </si>
  <si>
    <t>18800</t>
  </si>
  <si>
    <t>18060</t>
  </si>
  <si>
    <t>18770</t>
  </si>
  <si>
    <t>18890</t>
  </si>
  <si>
    <t>18170</t>
  </si>
  <si>
    <t>18960</t>
  </si>
  <si>
    <t>18440</t>
  </si>
  <si>
    <t>18290</t>
  </si>
  <si>
    <t>18550</t>
  </si>
  <si>
    <t>18250</t>
  </si>
  <si>
    <t>18970</t>
  </si>
  <si>
    <t>18070</t>
  </si>
  <si>
    <t>18080</t>
  </si>
  <si>
    <t>18100</t>
  </si>
  <si>
    <t>18750</t>
  </si>
  <si>
    <t>18470</t>
  </si>
  <si>
    <t>18230</t>
  </si>
  <si>
    <t>18340</t>
  </si>
  <si>
    <t>18500</t>
  </si>
  <si>
    <t>18860</t>
  </si>
  <si>
    <t>18420</t>
  </si>
  <si>
    <t>18570</t>
  </si>
  <si>
    <t>18480</t>
  </si>
  <si>
    <t>18990</t>
  </si>
  <si>
    <t>18981</t>
  </si>
  <si>
    <t>18240</t>
  </si>
  <si>
    <t>18530</t>
  </si>
  <si>
    <t>18270</t>
  </si>
  <si>
    <t>18977</t>
  </si>
  <si>
    <t>18720</t>
  </si>
  <si>
    <t>18850</t>
  </si>
  <si>
    <t>18260</t>
  </si>
  <si>
    <t>18974</t>
  </si>
  <si>
    <t>18410</t>
  </si>
  <si>
    <t>18361</t>
  </si>
  <si>
    <t>18360</t>
  </si>
  <si>
    <t>18630</t>
  </si>
  <si>
    <t>18972</t>
  </si>
  <si>
    <t>18920</t>
  </si>
  <si>
    <t>18120</t>
  </si>
  <si>
    <t>18000</t>
  </si>
  <si>
    <t>19580</t>
  </si>
  <si>
    <t>19270</t>
  </si>
  <si>
    <t>19220</t>
  </si>
  <si>
    <t>19280</t>
  </si>
  <si>
    <t>19350</t>
  </si>
  <si>
    <t>19540</t>
  </si>
  <si>
    <t>19390</t>
  </si>
  <si>
    <t>19360</t>
  </si>
  <si>
    <t>19090</t>
  </si>
  <si>
    <t>19520</t>
  </si>
  <si>
    <t>19480</t>
  </si>
  <si>
    <t>19160</t>
  </si>
  <si>
    <t>19190</t>
  </si>
  <si>
    <t>19560</t>
  </si>
  <si>
    <t>19250</t>
  </si>
  <si>
    <t>19510</t>
  </si>
  <si>
    <t>19080</t>
  </si>
  <si>
    <t>19000</t>
  </si>
  <si>
    <t>19050</t>
  </si>
  <si>
    <t>19260</t>
  </si>
  <si>
    <t>19440</t>
  </si>
  <si>
    <t>19610</t>
  </si>
  <si>
    <t>19590</t>
  </si>
  <si>
    <t>19630</t>
  </si>
  <si>
    <t>19040</t>
  </si>
  <si>
    <t>19010</t>
  </si>
  <si>
    <t>19130</t>
  </si>
  <si>
    <t>19330</t>
  </si>
  <si>
    <t>19150</t>
  </si>
  <si>
    <t>19200</t>
  </si>
  <si>
    <t>19290</t>
  </si>
  <si>
    <t>19410</t>
  </si>
  <si>
    <t>19570</t>
  </si>
  <si>
    <t>19430</t>
  </si>
  <si>
    <t>19100</t>
  </si>
  <si>
    <t>19170</t>
  </si>
  <si>
    <t>19420</t>
  </si>
  <si>
    <t>19070</t>
  </si>
  <si>
    <t>19020</t>
  </si>
  <si>
    <t>19110</t>
  </si>
  <si>
    <t>20090</t>
  </si>
  <si>
    <t>20070</t>
  </si>
  <si>
    <t>20010</t>
  </si>
  <si>
    <t>20150</t>
  </si>
  <si>
    <t>20000</t>
  </si>
  <si>
    <t>20030</t>
  </si>
  <si>
    <t>20050</t>
  </si>
  <si>
    <t>20040</t>
  </si>
  <si>
    <t>20060</t>
  </si>
  <si>
    <t>21210</t>
  </si>
  <si>
    <t>21030</t>
  </si>
  <si>
    <t>21160</t>
  </si>
  <si>
    <t>21150</t>
  </si>
  <si>
    <t>21100</t>
  </si>
  <si>
    <t>21120</t>
  </si>
  <si>
    <t>21020</t>
  </si>
  <si>
    <t>21110</t>
  </si>
  <si>
    <t>21220</t>
  </si>
  <si>
    <t>21010</t>
  </si>
  <si>
    <t>21000</t>
  </si>
  <si>
    <t>21180</t>
  </si>
  <si>
    <t>21070</t>
  </si>
  <si>
    <t>21080</t>
  </si>
  <si>
    <t>21200</t>
  </si>
  <si>
    <t>21040</t>
  </si>
  <si>
    <t>21190</t>
  </si>
  <si>
    <t>21130</t>
  </si>
  <si>
    <t>21230</t>
  </si>
  <si>
    <t>22170</t>
  </si>
  <si>
    <t>22090</t>
  </si>
  <si>
    <t>22040</t>
  </si>
  <si>
    <t>22000</t>
  </si>
  <si>
    <t>22080</t>
  </si>
  <si>
    <t>22060</t>
  </si>
  <si>
    <t>22160</t>
  </si>
  <si>
    <t>22070</t>
  </si>
  <si>
    <t>22010</t>
  </si>
  <si>
    <t>22150</t>
  </si>
  <si>
    <t>22130</t>
  </si>
  <si>
    <t>22120</t>
  </si>
  <si>
    <t>23810</t>
  </si>
  <si>
    <t>23690</t>
  </si>
  <si>
    <t>23600</t>
  </si>
  <si>
    <t>23450</t>
  </si>
  <si>
    <t>23620</t>
  </si>
  <si>
    <t>23740</t>
  </si>
  <si>
    <t>23380</t>
  </si>
  <si>
    <t>23100</t>
  </si>
  <si>
    <t>23110</t>
  </si>
  <si>
    <t>23280</t>
  </si>
  <si>
    <t>23730</t>
  </si>
  <si>
    <t>23030</t>
  </si>
  <si>
    <t>23290</t>
  </si>
  <si>
    <t>23400</t>
  </si>
  <si>
    <t>23070</t>
  </si>
  <si>
    <t>23080</t>
  </si>
  <si>
    <t>23800</t>
  </si>
  <si>
    <t>23490</t>
  </si>
  <si>
    <t>23510</t>
  </si>
  <si>
    <t>23210</t>
  </si>
  <si>
    <t>23190</t>
  </si>
  <si>
    <t>23720</t>
  </si>
  <si>
    <t>23120</t>
  </si>
  <si>
    <t>23360</t>
  </si>
  <si>
    <t>23830</t>
  </si>
  <si>
    <t>23790</t>
  </si>
  <si>
    <t>23370</t>
  </si>
  <si>
    <t>23530</t>
  </si>
  <si>
    <t>23640</t>
  </si>
  <si>
    <t>23270</t>
  </si>
  <si>
    <t>23570</t>
  </si>
  <si>
    <t>23340</t>
  </si>
  <si>
    <t>23230</t>
  </si>
  <si>
    <t>23300</t>
  </si>
  <si>
    <t>23520</t>
  </si>
  <si>
    <t>23310</t>
  </si>
  <si>
    <t>23770</t>
  </si>
  <si>
    <t>23240</t>
  </si>
  <si>
    <t>23680</t>
  </si>
  <si>
    <t>23320</t>
  </si>
  <si>
    <t>23170</t>
  </si>
  <si>
    <t>23430</t>
  </si>
  <si>
    <t>23550</t>
  </si>
  <si>
    <t>23160</t>
  </si>
  <si>
    <t>24680</t>
  </si>
  <si>
    <t>24180</t>
  </si>
  <si>
    <t>24240</t>
  </si>
  <si>
    <t>24290</t>
  </si>
  <si>
    <t>24520</t>
  </si>
  <si>
    <t>24200</t>
  </si>
  <si>
    <t>24720</t>
  </si>
  <si>
    <t>24610</t>
  </si>
  <si>
    <t>24230</t>
  </si>
  <si>
    <t>24840</t>
  </si>
  <si>
    <t>24810</t>
  </si>
  <si>
    <t>24550</t>
  </si>
  <si>
    <t>24090</t>
  </si>
  <si>
    <t>24730</t>
  </si>
  <si>
    <t>24650</t>
  </si>
  <si>
    <t>24170</t>
  </si>
  <si>
    <t>24850</t>
  </si>
  <si>
    <t>24330</t>
  </si>
  <si>
    <t>24060</t>
  </si>
  <si>
    <t>24030</t>
  </si>
  <si>
    <t>24690</t>
  </si>
  <si>
    <t>24010</t>
  </si>
  <si>
    <t>24490</t>
  </si>
  <si>
    <t>24700</t>
  </si>
  <si>
    <t>24450</t>
  </si>
  <si>
    <t>25240</t>
  </si>
  <si>
    <t>25700</t>
  </si>
  <si>
    <t>25400</t>
  </si>
  <si>
    <t>25720</t>
  </si>
  <si>
    <t>25230</t>
  </si>
  <si>
    <t>25010</t>
  </si>
  <si>
    <t>25460</t>
  </si>
  <si>
    <t>25210</t>
  </si>
  <si>
    <t>25080</t>
  </si>
  <si>
    <t>25300</t>
  </si>
  <si>
    <t>25770</t>
  </si>
  <si>
    <t>25470</t>
  </si>
  <si>
    <t>25790</t>
  </si>
  <si>
    <t>25740</t>
  </si>
  <si>
    <t>25350</t>
  </si>
  <si>
    <t>25190</t>
  </si>
  <si>
    <t>25440</t>
  </si>
  <si>
    <t>25290</t>
  </si>
  <si>
    <t>25130</t>
  </si>
  <si>
    <t>25490</t>
  </si>
  <si>
    <t>25580</t>
  </si>
  <si>
    <t>25560</t>
  </si>
  <si>
    <t>25520</t>
  </si>
  <si>
    <t>25330</t>
  </si>
  <si>
    <t>25310</t>
  </si>
  <si>
    <t>25800</t>
  </si>
  <si>
    <t>25120</t>
  </si>
  <si>
    <t>25370</t>
  </si>
  <si>
    <t>25760</t>
  </si>
  <si>
    <t>25170</t>
  </si>
  <si>
    <t>25750</t>
  </si>
  <si>
    <t>25000</t>
  </si>
  <si>
    <t>25450</t>
  </si>
  <si>
    <t>25050</t>
  </si>
  <si>
    <t>25660</t>
  </si>
  <si>
    <t>25600</t>
  </si>
  <si>
    <t>25410</t>
  </si>
  <si>
    <t>25430</t>
  </si>
  <si>
    <t>25630</t>
  </si>
  <si>
    <t>25680</t>
  </si>
  <si>
    <t>25530</t>
  </si>
  <si>
    <t>25160</t>
  </si>
  <si>
    <t>26480</t>
  </si>
  <si>
    <t>26260</t>
  </si>
  <si>
    <t>26910</t>
  </si>
  <si>
    <t>26100</t>
  </si>
  <si>
    <t>26790</t>
  </si>
  <si>
    <t>26250</t>
  </si>
  <si>
    <t>26340</t>
  </si>
  <si>
    <t>26800</t>
  </si>
  <si>
    <t>26940</t>
  </si>
  <si>
    <t>26000</t>
  </si>
  <si>
    <t>26490</t>
  </si>
  <si>
    <t>26989</t>
  </si>
  <si>
    <t>26630</t>
  </si>
  <si>
    <t>26470</t>
  </si>
  <si>
    <t>26950</t>
  </si>
  <si>
    <t>26060</t>
  </si>
  <si>
    <t>26730</t>
  </si>
  <si>
    <t>26350</t>
  </si>
  <si>
    <t>26240</t>
  </si>
  <si>
    <t>26520</t>
  </si>
  <si>
    <t>26990</t>
  </si>
  <si>
    <t>26230</t>
  </si>
  <si>
    <t>26030</t>
  </si>
  <si>
    <t>26090</t>
  </si>
  <si>
    <t>26770</t>
  </si>
  <si>
    <t>26870</t>
  </si>
  <si>
    <t>26450</t>
  </si>
  <si>
    <t>26988</t>
  </si>
  <si>
    <t>26500</t>
  </si>
  <si>
    <t>26150</t>
  </si>
  <si>
    <t>26982</t>
  </si>
  <si>
    <t>26930</t>
  </si>
  <si>
    <t>26110</t>
  </si>
  <si>
    <t>26720</t>
  </si>
  <si>
    <t>26970</t>
  </si>
  <si>
    <t>26911</t>
  </si>
  <si>
    <t>26985</t>
  </si>
  <si>
    <t>26410</t>
  </si>
  <si>
    <t>26821</t>
  </si>
  <si>
    <t>26130</t>
  </si>
  <si>
    <t>26180</t>
  </si>
  <si>
    <t>27240</t>
  </si>
  <si>
    <t>27550</t>
  </si>
  <si>
    <t>27310</t>
  </si>
  <si>
    <t>27460</t>
  </si>
  <si>
    <t>27200</t>
  </si>
  <si>
    <t>27150</t>
  </si>
  <si>
    <t>27170</t>
  </si>
  <si>
    <t>28540</t>
  </si>
  <si>
    <t>28090</t>
  </si>
  <si>
    <t>28270</t>
  </si>
  <si>
    <t>28390</t>
  </si>
  <si>
    <t>28000</t>
  </si>
  <si>
    <t>28780</t>
  </si>
  <si>
    <t>28550</t>
  </si>
  <si>
    <t>28260</t>
  </si>
  <si>
    <t>28760</t>
  </si>
  <si>
    <t>28590</t>
  </si>
  <si>
    <t>29150</t>
  </si>
  <si>
    <t>29090</t>
  </si>
  <si>
    <t>29010</t>
  </si>
  <si>
    <t>29000</t>
  </si>
  <si>
    <t>29030</t>
  </si>
  <si>
    <t>29120</t>
  </si>
  <si>
    <t>29110</t>
  </si>
  <si>
    <t>30060</t>
  </si>
  <si>
    <t>30040</t>
  </si>
  <si>
    <t>30000</t>
  </si>
  <si>
    <t>30050</t>
  </si>
  <si>
    <t>30080</t>
  </si>
  <si>
    <t>30070</t>
  </si>
  <si>
    <t>31100</t>
  </si>
  <si>
    <t>31200</t>
  </si>
  <si>
    <t>31230</t>
  </si>
  <si>
    <t>31250</t>
  </si>
  <si>
    <t>31320</t>
  </si>
  <si>
    <t>31270</t>
  </si>
  <si>
    <t>31160</t>
  </si>
  <si>
    <t>31300</t>
  </si>
  <si>
    <t>31260</t>
  </si>
  <si>
    <t>31370</t>
  </si>
  <si>
    <t>31360</t>
  </si>
  <si>
    <t>31150</t>
  </si>
  <si>
    <t>31190</t>
  </si>
  <si>
    <t>31290</t>
  </si>
  <si>
    <t>31310</t>
  </si>
  <si>
    <t>31000</t>
  </si>
  <si>
    <t>31350</t>
  </si>
  <si>
    <t>31390</t>
  </si>
  <si>
    <t>31220</t>
  </si>
  <si>
    <t>32000</t>
  </si>
  <si>
    <t>32240</t>
  </si>
  <si>
    <t>32230</t>
  </si>
  <si>
    <t>32170</t>
  </si>
  <si>
    <t>32220</t>
  </si>
  <si>
    <t>32020</t>
  </si>
  <si>
    <t>32190</t>
  </si>
  <si>
    <t>32270</t>
  </si>
  <si>
    <t>32080</t>
  </si>
  <si>
    <t>32060</t>
  </si>
  <si>
    <t>32040</t>
  </si>
  <si>
    <t>32070</t>
  </si>
  <si>
    <t>32131</t>
  </si>
  <si>
    <t>32150</t>
  </si>
  <si>
    <t>32120</t>
  </si>
  <si>
    <t>32090</t>
  </si>
  <si>
    <t>32025</t>
  </si>
  <si>
    <t>32200</t>
  </si>
  <si>
    <t>32210</t>
  </si>
  <si>
    <t>33000</t>
  </si>
  <si>
    <t>33240</t>
  </si>
  <si>
    <t>33800</t>
  </si>
  <si>
    <t>33900</t>
  </si>
  <si>
    <t>33020</t>
  </si>
  <si>
    <t>33030</t>
  </si>
  <si>
    <t>33590</t>
  </si>
  <si>
    <t>33331</t>
  </si>
  <si>
    <t>33230</t>
  </si>
  <si>
    <t>33420</t>
  </si>
  <si>
    <t>33400</t>
  </si>
  <si>
    <t>33610</t>
  </si>
  <si>
    <t>33770</t>
  </si>
  <si>
    <t>33080</t>
  </si>
  <si>
    <t>33370</t>
  </si>
  <si>
    <t>33510</t>
  </si>
  <si>
    <t>33380</t>
  </si>
  <si>
    <t>33530</t>
  </si>
  <si>
    <t>33500</t>
  </si>
  <si>
    <t>33290</t>
  </si>
  <si>
    <t>33270</t>
  </si>
  <si>
    <t>33570</t>
  </si>
  <si>
    <t>33070</t>
  </si>
  <si>
    <t>33200</t>
  </si>
  <si>
    <t>33010</t>
  </si>
  <si>
    <t>33040</t>
  </si>
  <si>
    <t>33620</t>
  </si>
  <si>
    <t>33360</t>
  </si>
  <si>
    <t>33520</t>
  </si>
  <si>
    <t>33690</t>
  </si>
  <si>
    <t>33650</t>
  </si>
  <si>
    <t>33330</t>
  </si>
  <si>
    <t>33060</t>
  </si>
  <si>
    <t>33210</t>
  </si>
  <si>
    <t>33600</t>
  </si>
  <si>
    <t>33750</t>
  </si>
  <si>
    <t>33630</t>
  </si>
  <si>
    <t>33560</t>
  </si>
  <si>
    <t>33640</t>
  </si>
  <si>
    <t>33050</t>
  </si>
  <si>
    <t>33350</t>
  </si>
  <si>
    <t>33090</t>
  </si>
  <si>
    <t>33580</t>
  </si>
  <si>
    <t>33280</t>
  </si>
  <si>
    <t>33730</t>
  </si>
  <si>
    <t>33710</t>
  </si>
  <si>
    <t>35070</t>
  </si>
  <si>
    <t>35500</t>
  </si>
  <si>
    <t>35080</t>
  </si>
  <si>
    <t>35170</t>
  </si>
  <si>
    <t>35390</t>
  </si>
  <si>
    <t>36310</t>
  </si>
  <si>
    <t>36020</t>
  </si>
  <si>
    <t>36250</t>
  </si>
  <si>
    <t>36010</t>
  </si>
  <si>
    <t>36800</t>
  </si>
  <si>
    <t>36520</t>
  </si>
  <si>
    <t>36760</t>
  </si>
  <si>
    <t>36040</t>
  </si>
  <si>
    <t>36290</t>
  </si>
  <si>
    <t>36880</t>
  </si>
  <si>
    <t>36050</t>
  </si>
  <si>
    <t>36860</t>
  </si>
  <si>
    <t>36170</t>
  </si>
  <si>
    <t>36610</t>
  </si>
  <si>
    <t>36430</t>
  </si>
  <si>
    <t>36190</t>
  </si>
  <si>
    <t>36080</t>
  </si>
  <si>
    <t>36490</t>
  </si>
  <si>
    <t>36580</t>
  </si>
  <si>
    <t>36270</t>
  </si>
  <si>
    <t>36790</t>
  </si>
  <si>
    <t>36550</t>
  </si>
  <si>
    <t>36510</t>
  </si>
  <si>
    <t>36400</t>
  </si>
  <si>
    <t>36770</t>
  </si>
  <si>
    <t>36820</t>
  </si>
  <si>
    <t>36230</t>
  </si>
  <si>
    <t>36680</t>
  </si>
  <si>
    <t>36060</t>
  </si>
  <si>
    <t>36110</t>
  </si>
  <si>
    <t>36750</t>
  </si>
  <si>
    <t>36530</t>
  </si>
  <si>
    <t>36810</t>
  </si>
  <si>
    <t>36330</t>
  </si>
  <si>
    <t>36440</t>
  </si>
  <si>
    <t>36730</t>
  </si>
  <si>
    <t>36150</t>
  </si>
  <si>
    <t>36710</t>
  </si>
  <si>
    <t>36870</t>
  </si>
  <si>
    <t>36030</t>
  </si>
  <si>
    <t>36480</t>
  </si>
  <si>
    <t>36850</t>
  </si>
  <si>
    <t>36390</t>
  </si>
  <si>
    <t>36720</t>
  </si>
  <si>
    <t>36660</t>
  </si>
  <si>
    <t>36560</t>
  </si>
  <si>
    <t>36130</t>
  </si>
  <si>
    <t>36280</t>
  </si>
  <si>
    <t>36470</t>
  </si>
  <si>
    <t>36300</t>
  </si>
  <si>
    <t>36210</t>
  </si>
  <si>
    <t>36460</t>
  </si>
  <si>
    <t>36120</t>
  </si>
  <si>
    <t>36450</t>
  </si>
  <si>
    <t>36200</t>
  </si>
  <si>
    <t>37710</t>
  </si>
  <si>
    <t>37760</t>
  </si>
  <si>
    <t>37570</t>
  </si>
  <si>
    <t>37350</t>
  </si>
  <si>
    <t>37130</t>
  </si>
  <si>
    <t>37080</t>
  </si>
  <si>
    <t>37540</t>
  </si>
  <si>
    <t>37060</t>
  </si>
  <si>
    <t>37480</t>
  </si>
  <si>
    <t>37230</t>
  </si>
  <si>
    <t>37730</t>
  </si>
  <si>
    <t>37040</t>
  </si>
  <si>
    <t>37610</t>
  </si>
  <si>
    <t>37320</t>
  </si>
  <si>
    <t>37680</t>
  </si>
  <si>
    <t>37500</t>
  </si>
  <si>
    <t>37190</t>
  </si>
  <si>
    <t>37600</t>
  </si>
  <si>
    <t>37280</t>
  </si>
  <si>
    <t>37650</t>
  </si>
  <si>
    <t>37390</t>
  </si>
  <si>
    <t>37180</t>
  </si>
  <si>
    <t>37090</t>
  </si>
  <si>
    <t>37440</t>
  </si>
  <si>
    <t>37590</t>
  </si>
  <si>
    <t>37700</t>
  </si>
  <si>
    <t>37250</t>
  </si>
  <si>
    <t>37150</t>
  </si>
  <si>
    <t>37550</t>
  </si>
  <si>
    <t>37170</t>
  </si>
  <si>
    <t>37380</t>
  </si>
  <si>
    <t>37750</t>
  </si>
  <si>
    <t>37630</t>
  </si>
  <si>
    <t>37110</t>
  </si>
  <si>
    <t>37670</t>
  </si>
  <si>
    <t>37200</t>
  </si>
  <si>
    <t>37690</t>
  </si>
  <si>
    <t>37510</t>
  </si>
  <si>
    <t>37370</t>
  </si>
  <si>
    <t>37240</t>
  </si>
  <si>
    <t>37430</t>
  </si>
  <si>
    <t>37720</t>
  </si>
  <si>
    <t>37450</t>
  </si>
  <si>
    <t>37000</t>
  </si>
  <si>
    <t>37660</t>
  </si>
  <si>
    <t>38320</t>
  </si>
  <si>
    <t>38160</t>
  </si>
  <si>
    <t>38330</t>
  </si>
  <si>
    <t>38140</t>
  </si>
  <si>
    <t>38250</t>
  </si>
  <si>
    <t>38010</t>
  </si>
  <si>
    <t>38190</t>
  </si>
  <si>
    <t>38210</t>
  </si>
  <si>
    <t>38090</t>
  </si>
  <si>
    <t>38230</t>
  </si>
  <si>
    <t>38350</t>
  </si>
  <si>
    <t>38020</t>
  </si>
  <si>
    <t>38080</t>
  </si>
  <si>
    <t>38170</t>
  </si>
  <si>
    <t>38050</t>
  </si>
  <si>
    <t>39420</t>
  </si>
  <si>
    <t>39010</t>
  </si>
  <si>
    <t>39250</t>
  </si>
  <si>
    <t>39270</t>
  </si>
  <si>
    <t>39450</t>
  </si>
  <si>
    <t>39320</t>
  </si>
  <si>
    <t>39560</t>
  </si>
  <si>
    <t>39720</t>
  </si>
  <si>
    <t>39190</t>
  </si>
  <si>
    <t>39620</t>
  </si>
  <si>
    <t>39650</t>
  </si>
  <si>
    <t>39080</t>
  </si>
  <si>
    <t>39680</t>
  </si>
  <si>
    <t>39330</t>
  </si>
  <si>
    <t>39750</t>
  </si>
  <si>
    <t>39110</t>
  </si>
  <si>
    <t>39510</t>
  </si>
  <si>
    <t>39800</t>
  </si>
  <si>
    <t>39470</t>
  </si>
  <si>
    <t>39230</t>
  </si>
  <si>
    <t>39440</t>
  </si>
  <si>
    <t>39120</t>
  </si>
  <si>
    <t>39000</t>
  </si>
  <si>
    <t>39280</t>
  </si>
  <si>
    <t>39240</t>
  </si>
  <si>
    <t>39210</t>
  </si>
  <si>
    <t>39130</t>
  </si>
  <si>
    <t>39290</t>
  </si>
  <si>
    <t>39600</t>
  </si>
  <si>
    <t>39730</t>
  </si>
  <si>
    <t>39220</t>
  </si>
  <si>
    <t>39520</t>
  </si>
  <si>
    <t>39160</t>
  </si>
  <si>
    <t>39260</t>
  </si>
  <si>
    <t>39100</t>
  </si>
  <si>
    <t>39760</t>
  </si>
  <si>
    <t>39480</t>
  </si>
  <si>
    <t>39350</t>
  </si>
  <si>
    <t>39770</t>
  </si>
  <si>
    <t>39370</t>
  </si>
  <si>
    <t>39590</t>
  </si>
  <si>
    <t>39070</t>
  </si>
  <si>
    <t>39150</t>
  </si>
  <si>
    <t>39390</t>
  </si>
  <si>
    <t>39530</t>
  </si>
  <si>
    <t>39790</t>
  </si>
  <si>
    <t>39400</t>
  </si>
  <si>
    <t>39550</t>
  </si>
  <si>
    <t>39200</t>
  </si>
  <si>
    <t>40640</t>
  </si>
  <si>
    <t>40560</t>
  </si>
  <si>
    <t>40280</t>
  </si>
  <si>
    <t>40400</t>
  </si>
  <si>
    <t>40170</t>
  </si>
  <si>
    <t>40480</t>
  </si>
  <si>
    <t>40050</t>
  </si>
  <si>
    <t>40630</t>
  </si>
  <si>
    <t>40080</t>
  </si>
  <si>
    <t>40110</t>
  </si>
  <si>
    <t>40030</t>
  </si>
  <si>
    <t>40070</t>
  </si>
  <si>
    <t>40130</t>
  </si>
  <si>
    <t>40770</t>
  </si>
  <si>
    <t>40490</t>
  </si>
  <si>
    <t>40150</t>
  </si>
  <si>
    <t>40450</t>
  </si>
  <si>
    <t>40730</t>
  </si>
  <si>
    <t>40260</t>
  </si>
  <si>
    <t>40710</t>
  </si>
  <si>
    <t>41030</t>
  </si>
  <si>
    <t>41020</t>
  </si>
  <si>
    <t>41050</t>
  </si>
  <si>
    <t>41010</t>
  </si>
  <si>
    <t>42450</t>
  </si>
  <si>
    <t>42090</t>
  </si>
  <si>
    <t>42160</t>
  </si>
  <si>
    <t>42410</t>
  </si>
  <si>
    <t>42360</t>
  </si>
  <si>
    <t>42150</t>
  </si>
  <si>
    <t>42380</t>
  </si>
  <si>
    <t>42050</t>
  </si>
  <si>
    <t>42390</t>
  </si>
  <si>
    <t>42110</t>
  </si>
  <si>
    <t>42210</t>
  </si>
  <si>
    <t>42030</t>
  </si>
  <si>
    <t>42280</t>
  </si>
  <si>
    <t>42290</t>
  </si>
  <si>
    <t>42430</t>
  </si>
  <si>
    <t>42270</t>
  </si>
  <si>
    <t>42250</t>
  </si>
  <si>
    <t>42350</t>
  </si>
  <si>
    <t>42330</t>
  </si>
  <si>
    <t>42120</t>
  </si>
  <si>
    <t>42060</t>
  </si>
  <si>
    <t>42370</t>
  </si>
  <si>
    <t>42130</t>
  </si>
  <si>
    <t>42420</t>
  </si>
  <si>
    <t>42230</t>
  </si>
  <si>
    <t>42240</t>
  </si>
  <si>
    <t>42310</t>
  </si>
  <si>
    <t>42010</t>
  </si>
  <si>
    <t>42260</t>
  </si>
  <si>
    <t>43140</t>
  </si>
  <si>
    <t>43050</t>
  </si>
  <si>
    <t>43670</t>
  </si>
  <si>
    <t>43170</t>
  </si>
  <si>
    <t>43060</t>
  </si>
  <si>
    <t>43320</t>
  </si>
  <si>
    <t>43490</t>
  </si>
  <si>
    <t>43400</t>
  </si>
  <si>
    <t>43510</t>
  </si>
  <si>
    <t>43560</t>
  </si>
  <si>
    <t>43200</t>
  </si>
  <si>
    <t>43600</t>
  </si>
  <si>
    <t>43630</t>
  </si>
  <si>
    <t>43410</t>
  </si>
  <si>
    <t>44850</t>
  </si>
  <si>
    <t>44560</t>
  </si>
  <si>
    <t>44820</t>
  </si>
  <si>
    <t>44150</t>
  </si>
  <si>
    <t>44380</t>
  </si>
  <si>
    <t>44170</t>
  </si>
  <si>
    <t>44900</t>
  </si>
  <si>
    <t>44040</t>
  </si>
  <si>
    <t>44810</t>
  </si>
  <si>
    <t>44460</t>
  </si>
  <si>
    <t>44080</t>
  </si>
  <si>
    <t>44090</t>
  </si>
  <si>
    <t>44270</t>
  </si>
  <si>
    <t>44290</t>
  </si>
  <si>
    <t>44930</t>
  </si>
  <si>
    <t>44310</t>
  </si>
  <si>
    <t>44720</t>
  </si>
  <si>
    <t>44360</t>
  </si>
  <si>
    <t>44000</t>
  </si>
  <si>
    <t>44620</t>
  </si>
  <si>
    <t>44670</t>
  </si>
  <si>
    <t>44210</t>
  </si>
  <si>
    <t>44260</t>
  </si>
  <si>
    <t>44780</t>
  </si>
  <si>
    <t>44540</t>
  </si>
  <si>
    <t>44740</t>
  </si>
  <si>
    <t>44530</t>
  </si>
  <si>
    <t>44440</t>
  </si>
  <si>
    <t>44120</t>
  </si>
  <si>
    <t>44250</t>
  </si>
  <si>
    <t>44910</t>
  </si>
  <si>
    <t>44890</t>
  </si>
  <si>
    <t>44570</t>
  </si>
  <si>
    <t>44730</t>
  </si>
  <si>
    <t>44190</t>
  </si>
  <si>
    <t>44590</t>
  </si>
  <si>
    <t>44770</t>
  </si>
  <si>
    <t>44240</t>
  </si>
  <si>
    <t>44610</t>
  </si>
  <si>
    <t>44320</t>
  </si>
  <si>
    <t>44510</t>
  </si>
  <si>
    <t>44350</t>
  </si>
  <si>
    <t>44520</t>
  </si>
  <si>
    <t>44650</t>
  </si>
  <si>
    <t>44830</t>
  </si>
  <si>
    <t>44390</t>
  </si>
  <si>
    <t>44010</t>
  </si>
  <si>
    <t>44200</t>
  </si>
  <si>
    <t>44880</t>
  </si>
  <si>
    <t>44230</t>
  </si>
  <si>
    <t>44370</t>
  </si>
  <si>
    <t>44490</t>
  </si>
  <si>
    <t>44340</t>
  </si>
  <si>
    <t>44050</t>
  </si>
  <si>
    <t>44660</t>
  </si>
  <si>
    <t>44920</t>
  </si>
  <si>
    <t>44070</t>
  </si>
  <si>
    <t>44410</t>
  </si>
  <si>
    <t>45480</t>
  </si>
  <si>
    <t>45840</t>
  </si>
  <si>
    <t>45734</t>
  </si>
  <si>
    <t>45960</t>
  </si>
  <si>
    <t>45190</t>
  </si>
  <si>
    <t>45390</t>
  </si>
  <si>
    <t>45550</t>
  </si>
  <si>
    <t>45948</t>
  </si>
  <si>
    <t>45240</t>
  </si>
  <si>
    <t>45953</t>
  </si>
  <si>
    <t>45620</t>
  </si>
  <si>
    <t>45700</t>
  </si>
  <si>
    <t>45610</t>
  </si>
  <si>
    <t>45570</t>
  </si>
  <si>
    <t>45910</t>
  </si>
  <si>
    <t>45770</t>
  </si>
  <si>
    <t>45830</t>
  </si>
  <si>
    <t>45120</t>
  </si>
  <si>
    <t>45822</t>
  </si>
  <si>
    <t>45130</t>
  </si>
  <si>
    <t>45180</t>
  </si>
  <si>
    <t>45721</t>
  </si>
  <si>
    <t>45921</t>
  </si>
  <si>
    <t>45113</t>
  </si>
  <si>
    <t>45892</t>
  </si>
  <si>
    <t>45981</t>
  </si>
  <si>
    <t>45340</t>
  </si>
  <si>
    <t>45791</t>
  </si>
  <si>
    <t>45563</t>
  </si>
  <si>
    <t>45581</t>
  </si>
  <si>
    <t>45971</t>
  </si>
  <si>
    <t>45650</t>
  </si>
  <si>
    <t>45451</t>
  </si>
  <si>
    <t>45794</t>
  </si>
  <si>
    <t>45100</t>
  </si>
  <si>
    <t>45010</t>
  </si>
  <si>
    <t>45720</t>
  </si>
  <si>
    <t>45946</t>
  </si>
  <si>
    <t>45392</t>
  </si>
  <si>
    <t>45743</t>
  </si>
  <si>
    <t>45845</t>
  </si>
  <si>
    <t>45952</t>
  </si>
  <si>
    <t>45874</t>
  </si>
  <si>
    <t>45651</t>
  </si>
  <si>
    <t>45281</t>
  </si>
  <si>
    <t>45750</t>
  </si>
  <si>
    <t>45170</t>
  </si>
  <si>
    <t>45843</t>
  </si>
  <si>
    <t>45860</t>
  </si>
  <si>
    <t>45842</t>
  </si>
  <si>
    <t>45020</t>
  </si>
  <si>
    <t>45954</t>
  </si>
  <si>
    <t>45761</t>
  </si>
  <si>
    <t>45801</t>
  </si>
  <si>
    <t>45911</t>
  </si>
  <si>
    <t>45562</t>
  </si>
  <si>
    <t>45654</t>
  </si>
  <si>
    <t>45680</t>
  </si>
  <si>
    <t>45070</t>
  </si>
  <si>
    <t>45973</t>
  </si>
  <si>
    <t>45631</t>
  </si>
  <si>
    <t>45947</t>
  </si>
  <si>
    <t>45730</t>
  </si>
  <si>
    <t>45541</t>
  </si>
  <si>
    <t>45757</t>
  </si>
  <si>
    <t>45564</t>
  </si>
  <si>
    <t>45530</t>
  </si>
  <si>
    <t>45930</t>
  </si>
  <si>
    <t>45949</t>
  </si>
  <si>
    <t>45490</t>
  </si>
  <si>
    <t>45670</t>
  </si>
  <si>
    <t>45290</t>
  </si>
  <si>
    <t>45312</t>
  </si>
  <si>
    <t>45470</t>
  </si>
  <si>
    <t>45531</t>
  </si>
  <si>
    <t>45640</t>
  </si>
  <si>
    <t>45850</t>
  </si>
  <si>
    <t>45913</t>
  </si>
  <si>
    <t>45758</t>
  </si>
  <si>
    <t>45310</t>
  </si>
  <si>
    <t>45450</t>
  </si>
  <si>
    <t>45893</t>
  </si>
  <si>
    <t>45942</t>
  </si>
  <si>
    <t>45790</t>
  </si>
  <si>
    <t>45881</t>
  </si>
  <si>
    <t>45391</t>
  </si>
  <si>
    <t>45800</t>
  </si>
  <si>
    <t>45901</t>
  </si>
  <si>
    <t>45810</t>
  </si>
  <si>
    <t>45582</t>
  </si>
  <si>
    <t>45841</t>
  </si>
  <si>
    <t>45690</t>
  </si>
  <si>
    <t>45632</t>
  </si>
  <si>
    <t>45660</t>
  </si>
  <si>
    <t>45961</t>
  </si>
  <si>
    <t>45110</t>
  </si>
  <si>
    <t>45653</t>
  </si>
  <si>
    <t>45420</t>
  </si>
  <si>
    <t>45552</t>
  </si>
  <si>
    <t>45885</t>
  </si>
  <si>
    <t>45260</t>
  </si>
  <si>
    <t>45430</t>
  </si>
  <si>
    <t>45410</t>
  </si>
  <si>
    <t>45661</t>
  </si>
  <si>
    <t>45900</t>
  </si>
  <si>
    <t>45751</t>
  </si>
  <si>
    <t>45970</t>
  </si>
  <si>
    <t>45879</t>
  </si>
  <si>
    <t>45744</t>
  </si>
  <si>
    <t>45000</t>
  </si>
  <si>
    <t>45941</t>
  </si>
  <si>
    <t>45590</t>
  </si>
  <si>
    <t>45652</t>
  </si>
  <si>
    <t>45795</t>
  </si>
  <si>
    <t>45871</t>
  </si>
  <si>
    <t>45711</t>
  </si>
  <si>
    <t>45943</t>
  </si>
  <si>
    <t>46240</t>
  </si>
  <si>
    <t>46170</t>
  </si>
  <si>
    <t>46280</t>
  </si>
  <si>
    <t>46100</t>
  </si>
  <si>
    <t>46030</t>
  </si>
  <si>
    <t>46020</t>
  </si>
  <si>
    <t>46010</t>
  </si>
  <si>
    <t>46260</t>
  </si>
  <si>
    <t>46200</t>
  </si>
  <si>
    <t>46230</t>
  </si>
  <si>
    <t>46050</t>
  </si>
  <si>
    <t>46210</t>
  </si>
  <si>
    <t>47110</t>
  </si>
  <si>
    <t>47030</t>
  </si>
  <si>
    <t>47100</t>
  </si>
  <si>
    <t>47120</t>
  </si>
  <si>
    <t>47010</t>
  </si>
  <si>
    <t>47050</t>
  </si>
  <si>
    <t>49661</t>
  </si>
  <si>
    <t>49830</t>
  </si>
  <si>
    <t>49421</t>
  </si>
  <si>
    <t>49962</t>
  </si>
  <si>
    <t>49641</t>
  </si>
  <si>
    <t>49191</t>
  </si>
  <si>
    <t>49520</t>
  </si>
  <si>
    <t>49410</t>
  </si>
  <si>
    <t>49711</t>
  </si>
  <si>
    <t>49070</t>
  </si>
  <si>
    <t>49230</t>
  </si>
  <si>
    <t>49451</t>
  </si>
  <si>
    <t>49551</t>
  </si>
  <si>
    <t>49342</t>
  </si>
  <si>
    <t>49300</t>
  </si>
  <si>
    <t>49801</t>
  </si>
  <si>
    <t>49791</t>
  </si>
  <si>
    <t>49930</t>
  </si>
  <si>
    <t>49650</t>
  </si>
  <si>
    <t>49860</t>
  </si>
  <si>
    <t>49011</t>
  </si>
  <si>
    <t>49622</t>
  </si>
  <si>
    <t>49771</t>
  </si>
  <si>
    <t>49530</t>
  </si>
  <si>
    <t>49892</t>
  </si>
  <si>
    <t>49750</t>
  </si>
  <si>
    <t>49838</t>
  </si>
  <si>
    <t>49060</t>
  </si>
  <si>
    <t>49950</t>
  </si>
  <si>
    <t>49921</t>
  </si>
  <si>
    <t>49920</t>
  </si>
  <si>
    <t>49291</t>
  </si>
  <si>
    <t>49961</t>
  </si>
  <si>
    <t>49701</t>
  </si>
  <si>
    <t>49241</t>
  </si>
  <si>
    <t>49561</t>
  </si>
  <si>
    <t>49280</t>
  </si>
  <si>
    <t>49330</t>
  </si>
  <si>
    <t>49730</t>
  </si>
  <si>
    <t>49328</t>
  </si>
  <si>
    <t>49411</t>
  </si>
  <si>
    <t>49270</t>
  </si>
  <si>
    <t>49580</t>
  </si>
  <si>
    <t>49288</t>
  </si>
  <si>
    <t>49891</t>
  </si>
  <si>
    <t>49290</t>
  </si>
  <si>
    <t>49600</t>
  </si>
  <si>
    <t>49980</t>
  </si>
  <si>
    <t>49970</t>
  </si>
  <si>
    <t>49343</t>
  </si>
  <si>
    <t>49770</t>
  </si>
  <si>
    <t>49194</t>
  </si>
  <si>
    <t>49130</t>
  </si>
  <si>
    <t>49360</t>
  </si>
  <si>
    <t>49670</t>
  </si>
  <si>
    <t>49800</t>
  </si>
  <si>
    <t>49200</t>
  </si>
  <si>
    <t>49890</t>
  </si>
  <si>
    <t>49880</t>
  </si>
  <si>
    <t>49470</t>
  </si>
  <si>
    <t>50160</t>
  </si>
  <si>
    <t>50350</t>
  </si>
  <si>
    <t>50280</t>
  </si>
  <si>
    <t>50380</t>
  </si>
  <si>
    <t>50300</t>
  </si>
  <si>
    <t>50030</t>
  </si>
  <si>
    <t>50200</t>
  </si>
  <si>
    <t>50260</t>
  </si>
  <si>
    <t>50330</t>
  </si>
  <si>
    <t>50360</t>
  </si>
  <si>
    <t>50130</t>
  </si>
  <si>
    <t>50120</t>
  </si>
  <si>
    <t>50170</t>
  </si>
  <si>
    <t>50070</t>
  </si>
  <si>
    <t>50310</t>
  </si>
  <si>
    <t>50050</t>
  </si>
  <si>
    <t>50020</t>
  </si>
  <si>
    <t>50040</t>
  </si>
  <si>
    <t>51300</t>
  </si>
  <si>
    <t>51120</t>
  </si>
  <si>
    <t>51160</t>
  </si>
  <si>
    <t>51050</t>
  </si>
  <si>
    <t>51010</t>
  </si>
  <si>
    <t>51260</t>
  </si>
  <si>
    <t>51250</t>
  </si>
  <si>
    <t>51190</t>
  </si>
  <si>
    <t>51140</t>
  </si>
  <si>
    <t>51410</t>
  </si>
  <si>
    <t>51200</t>
  </si>
  <si>
    <t>51340</t>
  </si>
  <si>
    <t>51270</t>
  </si>
  <si>
    <t>51240</t>
  </si>
  <si>
    <t>51220</t>
  </si>
  <si>
    <t>51530</t>
  </si>
  <si>
    <t>51400</t>
  </si>
  <si>
    <t>51510</t>
  </si>
  <si>
    <t>51290</t>
  </si>
  <si>
    <t>51330</t>
  </si>
  <si>
    <t>51390</t>
  </si>
  <si>
    <t>51230</t>
  </si>
  <si>
    <t>52480</t>
  </si>
  <si>
    <t>52310</t>
  </si>
  <si>
    <t>52660</t>
  </si>
  <si>
    <t>52430</t>
  </si>
  <si>
    <t>52020</t>
  </si>
  <si>
    <t>52170</t>
  </si>
  <si>
    <t>52080</t>
  </si>
  <si>
    <t>52420</t>
  </si>
  <si>
    <t>52290</t>
  </si>
  <si>
    <t>52440</t>
  </si>
  <si>
    <t>52220</t>
  </si>
  <si>
    <t>52360</t>
  </si>
  <si>
    <t>52700</t>
  </si>
  <si>
    <t>52350</t>
  </si>
  <si>
    <t>52580</t>
  </si>
  <si>
    <t>52650</t>
  </si>
  <si>
    <t>52100</t>
  </si>
  <si>
    <t>52690</t>
  </si>
  <si>
    <t>52040</t>
  </si>
  <si>
    <t>52390</t>
  </si>
  <si>
    <t>52550</t>
  </si>
  <si>
    <t>52500</t>
  </si>
  <si>
    <t>52520</t>
  </si>
  <si>
    <t>52270</t>
  </si>
  <si>
    <t>52130</t>
  </si>
  <si>
    <t>52120</t>
  </si>
  <si>
    <t>52190</t>
  </si>
  <si>
    <t>52630</t>
  </si>
  <si>
    <t>52280</t>
  </si>
  <si>
    <t>52370</t>
  </si>
  <si>
    <t>53020</t>
  </si>
  <si>
    <t>53160</t>
  </si>
  <si>
    <t>53060</t>
  </si>
  <si>
    <t>53180</t>
  </si>
  <si>
    <t>53120</t>
  </si>
  <si>
    <t>53100</t>
  </si>
  <si>
    <t>53190</t>
  </si>
  <si>
    <t>53000</t>
  </si>
  <si>
    <t>53200</t>
  </si>
  <si>
    <t>45511</t>
  </si>
  <si>
    <t>MTOPCCR</t>
  </si>
  <si>
    <t>MTCPCCR</t>
  </si>
  <si>
    <t>VBP</t>
  </si>
  <si>
    <t>Hospital Name (Fiscal Year)</t>
  </si>
  <si>
    <t xml:space="preserve">Medicare Provider Number:  </t>
  </si>
  <si>
    <t>(excl 2% Seq Adj)</t>
  </si>
  <si>
    <t>STANDARDIZED AMOUNT</t>
  </si>
  <si>
    <r>
      <t xml:space="preserve">Readmissions Adj Factor   </t>
    </r>
    <r>
      <rPr>
        <sz val="10"/>
        <color rgb="FFFF0000"/>
        <rFont val="Arial"/>
        <family val="2"/>
      </rPr>
      <t>##</t>
    </r>
  </si>
  <si>
    <r>
      <t xml:space="preserve">Value-Based Purchasing Adj Factor   </t>
    </r>
    <r>
      <rPr>
        <sz val="10"/>
        <color rgb="FFFF0000"/>
        <rFont val="Arial"/>
        <family val="2"/>
      </rPr>
      <t>##</t>
    </r>
  </si>
  <si>
    <r>
      <t xml:space="preserve">DSH AMOUNT (INTERIM) </t>
    </r>
    <r>
      <rPr>
        <sz val="8"/>
        <rFont val="Arial"/>
        <family val="2"/>
      </rPr>
      <t>(LINE 5 X Published %)</t>
    </r>
  </si>
  <si>
    <r>
      <t xml:space="preserve">IME AMOUNT (INTERIM) </t>
    </r>
    <r>
      <rPr>
        <sz val="8"/>
        <rFont val="Arial"/>
        <family val="2"/>
      </rPr>
      <t>(Line 5 X Published %)</t>
    </r>
  </si>
  <si>
    <t xml:space="preserve">NATIONAL LABOR RATE             </t>
  </si>
  <si>
    <t>LINE 2 x 1</t>
  </si>
  <si>
    <t xml:space="preserve">NATIONAL NON LABOR RATE     </t>
  </si>
  <si>
    <t>NATIONAL BASE RATE (LINE 3 + 4)</t>
  </si>
  <si>
    <t>5a</t>
  </si>
  <si>
    <t>5b</t>
  </si>
  <si>
    <r>
      <t xml:space="preserve">TOTAL BASE AMOUNT </t>
    </r>
    <r>
      <rPr>
        <sz val="8"/>
        <rFont val="Arial"/>
        <family val="2"/>
      </rPr>
      <t>(LINE 5 + 5a + 5b + 6 + 7) X DRGWt</t>
    </r>
  </si>
  <si>
    <r>
      <t xml:space="preserve">DSH Per Claim Add-On </t>
    </r>
    <r>
      <rPr>
        <sz val="7"/>
        <rFont val="Arial"/>
        <family val="2"/>
      </rPr>
      <t xml:space="preserve">(Uncomp Pymt Amt)   </t>
    </r>
    <r>
      <rPr>
        <sz val="10"/>
        <color rgb="FFFF0000"/>
        <rFont val="Arial"/>
        <family val="2"/>
      </rPr>
      <t>&amp;&amp;</t>
    </r>
  </si>
  <si>
    <t>8a</t>
  </si>
  <si>
    <r>
      <t xml:space="preserve">TOTAL BASE AMOUNT </t>
    </r>
    <r>
      <rPr>
        <sz val="8"/>
        <rFont val="Arial"/>
        <family val="2"/>
      </rPr>
      <t>(including Uncomp Care $s)</t>
    </r>
  </si>
  <si>
    <t xml:space="preserve"> ## = </t>
  </si>
  <si>
    <t>Applied to Base Rate only (i.e. not DSH or IME)</t>
  </si>
  <si>
    <t xml:space="preserve"> &amp;&amp; = </t>
  </si>
  <si>
    <t>Add to Total Claim Payment amount (after DRG Weight)</t>
  </si>
  <si>
    <t>CAPITAL AMOUNT</t>
  </si>
  <si>
    <t>CAPITAL DSH ADJ</t>
  </si>
  <si>
    <t>HOPITAL SPECIFIC</t>
  </si>
  <si>
    <t xml:space="preserve"> LINE 10 X 9</t>
  </si>
  <si>
    <t xml:space="preserve">FEDERAL PORTION                       </t>
  </si>
  <si>
    <t xml:space="preserve">LARGE URBAN AREA ADD-ON %  </t>
  </si>
  <si>
    <t>FEDERAL PORTION WITH ADD-ON %</t>
  </si>
  <si>
    <t>GAF%</t>
  </si>
  <si>
    <t>MANDATE % FEDERAL REG.</t>
  </si>
  <si>
    <t>LINE 14 X 15 X 16</t>
  </si>
  <si>
    <t>TOTAL CAPITAL (LINE 11 + 17)</t>
  </si>
  <si>
    <t>FED SPEC PORTION  (LINE 17)</t>
  </si>
  <si>
    <t>CAPTIAL IME (LINE 19 X 20)</t>
  </si>
  <si>
    <t>CAPITAL DSH (LINE 22 X 23)</t>
  </si>
  <si>
    <r>
      <t xml:space="preserve">TOTAL CAPITAL </t>
    </r>
    <r>
      <rPr>
        <sz val="8"/>
        <rFont val="Arial"/>
        <family val="2"/>
      </rPr>
      <t>(LINE 24 + 21 + 18) X DRGWt</t>
    </r>
  </si>
  <si>
    <t>Number</t>
  </si>
  <si>
    <t>DRG Code</t>
  </si>
  <si>
    <t>Description</t>
  </si>
  <si>
    <t>Weight</t>
  </si>
  <si>
    <r>
      <t xml:space="preserve">DSH Payment % (INTERIM) </t>
    </r>
    <r>
      <rPr>
        <sz val="8"/>
        <rFont val="Arial"/>
        <family val="2"/>
      </rPr>
      <t>(Published % per Stdizing File)</t>
    </r>
  </si>
  <si>
    <r>
      <t xml:space="preserve">IME Payment % (INTERIM) </t>
    </r>
    <r>
      <rPr>
        <sz val="8"/>
        <rFont val="Arial"/>
        <family val="2"/>
      </rPr>
      <t>(Published % per Stdizing File)</t>
    </r>
  </si>
  <si>
    <r>
      <t xml:space="preserve">Readmissions Adj Amount   </t>
    </r>
    <r>
      <rPr>
        <sz val="10"/>
        <color rgb="FFFF0000"/>
        <rFont val="Arial"/>
        <family val="2"/>
      </rPr>
      <t>##</t>
    </r>
  </si>
  <si>
    <r>
      <t xml:space="preserve">Value-Based Purchasing Adj Amount   </t>
    </r>
    <r>
      <rPr>
        <sz val="10"/>
        <color rgb="FFFF0000"/>
        <rFont val="Arial"/>
        <family val="2"/>
      </rPr>
      <t>##</t>
    </r>
  </si>
  <si>
    <t xml:space="preserve"> = linked to source data</t>
  </si>
  <si>
    <t xml:space="preserve">Blue Font </t>
  </si>
  <si>
    <t>Readmit</t>
  </si>
  <si>
    <t>DSH_UCC</t>
  </si>
  <si>
    <t>DSH-UCC Add-On</t>
  </si>
  <si>
    <t xml:space="preserve"> = hard-coded presumptive value as source data = N/A</t>
  </si>
  <si>
    <r>
      <t xml:space="preserve">CAPITAL IME ADJ </t>
    </r>
    <r>
      <rPr>
        <sz val="8"/>
        <rFont val="Arial"/>
        <family val="2"/>
      </rPr>
      <t>(per Stdizing File)</t>
    </r>
  </si>
  <si>
    <r>
      <t xml:space="preserve">CAPITAL DSH ADJ </t>
    </r>
    <r>
      <rPr>
        <sz val="8"/>
        <rFont val="Arial"/>
        <family val="2"/>
      </rPr>
      <t>(per Stdizing File)</t>
    </r>
  </si>
  <si>
    <t>CAPITAL IME ADJ</t>
  </si>
  <si>
    <t>WIF</t>
  </si>
  <si>
    <t>WIF (^^)</t>
  </si>
  <si>
    <t xml:space="preserve"> = does not account for Reclassifications; as applicable, will need revision to correct Tab source</t>
  </si>
  <si>
    <t xml:space="preserve"> (^^) </t>
  </si>
  <si>
    <t>050775</t>
  </si>
  <si>
    <t>050777</t>
  </si>
  <si>
    <t>050776</t>
  </si>
  <si>
    <r>
      <rPr>
        <b/>
        <vertAlign val="superscript"/>
        <sz val="11"/>
        <color rgb="FF000000"/>
        <rFont val="Calibri"/>
        <family val="2"/>
        <scheme val="minor"/>
      </rPr>
      <t>1</t>
    </r>
    <r>
      <rPr>
        <b/>
        <sz val="11"/>
        <color rgb="FF000000"/>
        <rFont val="Calibri"/>
        <family val="2"/>
        <scheme val="minor"/>
      </rPr>
      <t>CCN</t>
    </r>
  </si>
  <si>
    <t>Geographic CBSA</t>
  </si>
  <si>
    <t>Reclassified/Redesignated CBSA</t>
  </si>
  <si>
    <t>Lugar/NECMA</t>
  </si>
  <si>
    <t>MGCRB Reclass</t>
  </si>
  <si>
    <t>Hospital Reclassified as Rural Under Section 1886(d)(8)(E) of the Act (412.103)</t>
  </si>
  <si>
    <r>
      <rPr>
        <b/>
        <vertAlign val="superscript"/>
        <sz val="11"/>
        <rFont val="Calibri"/>
        <family val="2"/>
        <scheme val="minor"/>
      </rPr>
      <t>5</t>
    </r>
    <r>
      <rPr>
        <b/>
        <sz val="11"/>
        <rFont val="Calibri"/>
        <family val="2"/>
        <scheme val="minor"/>
      </rPr>
      <t>Out-Migration Adjustment</t>
    </r>
  </si>
  <si>
    <t>County Name</t>
  </si>
  <si>
    <t/>
  </si>
  <si>
    <t>HOUSTON</t>
  </si>
  <si>
    <t xml:space="preserve">   01</t>
  </si>
  <si>
    <t>Y</t>
  </si>
  <si>
    <t>MARSHALL</t>
  </si>
  <si>
    <t>22520</t>
  </si>
  <si>
    <t>LAUDERDALE</t>
  </si>
  <si>
    <t>COVINGTON</t>
  </si>
  <si>
    <t>CRENSHAW</t>
  </si>
  <si>
    <t>19460</t>
  </si>
  <si>
    <t>MORGAN</t>
  </si>
  <si>
    <t>JEFFERSON</t>
  </si>
  <si>
    <t>DE KALB</t>
  </si>
  <si>
    <t>CLARKE</t>
  </si>
  <si>
    <t>SHELBY</t>
  </si>
  <si>
    <t>COLBERT</t>
  </si>
  <si>
    <t>DALE</t>
  </si>
  <si>
    <t>CHEROKEE</t>
  </si>
  <si>
    <t>MONTGOMERY</t>
  </si>
  <si>
    <t>CHAMBERS</t>
  </si>
  <si>
    <t>COFFEE</t>
  </si>
  <si>
    <t>12220</t>
  </si>
  <si>
    <t>LEE</t>
  </si>
  <si>
    <t>RANDOLPH</t>
  </si>
  <si>
    <t>ELMORE</t>
  </si>
  <si>
    <t>CULLMAN</t>
  </si>
  <si>
    <t>CALHOUN</t>
  </si>
  <si>
    <t>MADISON</t>
  </si>
  <si>
    <t>ETOWAH</t>
  </si>
  <si>
    <t>MARION</t>
  </si>
  <si>
    <t>FAYETTE</t>
  </si>
  <si>
    <t>BUTLER</t>
  </si>
  <si>
    <t>BLOUNT</t>
  </si>
  <si>
    <t>GREENE</t>
  </si>
  <si>
    <t>TALLAPOOSA</t>
  </si>
  <si>
    <t>BIBB</t>
  </si>
  <si>
    <t>LAWRENCE</t>
  </si>
  <si>
    <t>JACKSON</t>
  </si>
  <si>
    <t>GENEVA</t>
  </si>
  <si>
    <t>BARBOUR</t>
  </si>
  <si>
    <t>CLAY</t>
  </si>
  <si>
    <t>LIMESTONE</t>
  </si>
  <si>
    <t>BALDWIN</t>
  </si>
  <si>
    <t>MOBILE</t>
  </si>
  <si>
    <t>WALKER</t>
  </si>
  <si>
    <t>TUSCALOOSA</t>
  </si>
  <si>
    <t>HALE</t>
  </si>
  <si>
    <t>ESCAMBIA</t>
  </si>
  <si>
    <t>TALLADEGA</t>
  </si>
  <si>
    <t>WILCOX</t>
  </si>
  <si>
    <t>AUTAUGA</t>
  </si>
  <si>
    <t>PICKENS</t>
  </si>
  <si>
    <t>BULLOCK</t>
  </si>
  <si>
    <t>MARENGO</t>
  </si>
  <si>
    <t>DALLAS</t>
  </si>
  <si>
    <t>MONROE</t>
  </si>
  <si>
    <t>WINSTON</t>
  </si>
  <si>
    <t>PIKE</t>
  </si>
  <si>
    <t>ST. CLAIR</t>
  </si>
  <si>
    <t>SUMTER</t>
  </si>
  <si>
    <t>CONECUH</t>
  </si>
  <si>
    <t xml:space="preserve">   25</t>
  </si>
  <si>
    <t>FRANKLIN</t>
  </si>
  <si>
    <t>LUGAR</t>
  </si>
  <si>
    <t>RUSSELL</t>
  </si>
  <si>
    <t>ANCHORAGE</t>
  </si>
  <si>
    <t>MATANUSKA-SUSITNA</t>
  </si>
  <si>
    <t xml:space="preserve">   02</t>
  </si>
  <si>
    <t>JUNEAU</t>
  </si>
  <si>
    <t>21820</t>
  </si>
  <si>
    <t>FAIRBANKS NORTH STAR</t>
  </si>
  <si>
    <t>YUKON-KOYUKUK</t>
  </si>
  <si>
    <t>KENAI PENINSULA</t>
  </si>
  <si>
    <t>MARICOPA</t>
  </si>
  <si>
    <t>PIMA</t>
  </si>
  <si>
    <t xml:space="preserve">   03</t>
  </si>
  <si>
    <t>YAVAPAI</t>
  </si>
  <si>
    <t>49740</t>
  </si>
  <si>
    <t>YUMA</t>
  </si>
  <si>
    <t>PINAL</t>
  </si>
  <si>
    <t>22380</t>
  </si>
  <si>
    <t>COCONINO</t>
  </si>
  <si>
    <t>GILA</t>
  </si>
  <si>
    <t>43420</t>
  </si>
  <si>
    <t>COCHISE</t>
  </si>
  <si>
    <t>29420</t>
  </si>
  <si>
    <t>MOHAVE</t>
  </si>
  <si>
    <t>NAVAJO</t>
  </si>
  <si>
    <t>GRAHAM</t>
  </si>
  <si>
    <t>APACHE</t>
  </si>
  <si>
    <t>BENTON</t>
  </si>
  <si>
    <t xml:space="preserve">   04</t>
  </si>
  <si>
    <t>JOHNSON</t>
  </si>
  <si>
    <t>PULASKI</t>
  </si>
  <si>
    <t>YELL</t>
  </si>
  <si>
    <t>WHITE</t>
  </si>
  <si>
    <t>POLK</t>
  </si>
  <si>
    <t>BOONE</t>
  </si>
  <si>
    <t>22900</t>
  </si>
  <si>
    <t>CRAWFORD</t>
  </si>
  <si>
    <t>ST. FRANCIS</t>
  </si>
  <si>
    <t>27860</t>
  </si>
  <si>
    <t>CRAIGHEAD</t>
  </si>
  <si>
    <t>GARLAND</t>
  </si>
  <si>
    <t>BAXTER</t>
  </si>
  <si>
    <t>FAULKNER</t>
  </si>
  <si>
    <t>POPE</t>
  </si>
  <si>
    <t>CRITTENDEN</t>
  </si>
  <si>
    <t>OUACHITA</t>
  </si>
  <si>
    <t>DREW</t>
  </si>
  <si>
    <t>SEBASTIAN</t>
  </si>
  <si>
    <t>COLUMBIA</t>
  </si>
  <si>
    <t xml:space="preserve">   26</t>
  </si>
  <si>
    <t>ARKANSAS</t>
  </si>
  <si>
    <t>HOT SPRING</t>
  </si>
  <si>
    <t>SALINE</t>
  </si>
  <si>
    <t>PHILLIPS</t>
  </si>
  <si>
    <t>UNION</t>
  </si>
  <si>
    <t>HEMPSTEAD</t>
  </si>
  <si>
    <t>INDEPENDENCE</t>
  </si>
  <si>
    <t>050B21</t>
  </si>
  <si>
    <t>23420</t>
  </si>
  <si>
    <t>FAIRFIELD</t>
  </si>
  <si>
    <t>ALAMEDA</t>
  </si>
  <si>
    <t xml:space="preserve">   05</t>
  </si>
  <si>
    <t>HUMBOLDT</t>
  </si>
  <si>
    <t>41884</t>
  </si>
  <si>
    <t>SAN MATEO</t>
  </si>
  <si>
    <t>SAN FRANCISCO</t>
  </si>
  <si>
    <t>NAPA</t>
  </si>
  <si>
    <t>AMADOR</t>
  </si>
  <si>
    <t>SAN LUIS OBISPO</t>
  </si>
  <si>
    <t>SACRAMENTO</t>
  </si>
  <si>
    <t>LOS ANGELES</t>
  </si>
  <si>
    <t>RIVERSIDE</t>
  </si>
  <si>
    <t>41740</t>
  </si>
  <si>
    <t>SAN DIEGO</t>
  </si>
  <si>
    <t>17020</t>
  </si>
  <si>
    <t>BUTTE</t>
  </si>
  <si>
    <t>12540</t>
  </si>
  <si>
    <t>KERN</t>
  </si>
  <si>
    <t>SANTA CLARA</t>
  </si>
  <si>
    <t>49700</t>
  </si>
  <si>
    <t>TEHAMA</t>
  </si>
  <si>
    <t>20940</t>
  </si>
  <si>
    <t>IMPERIAL</t>
  </si>
  <si>
    <t>VENTURA</t>
  </si>
  <si>
    <t>47300</t>
  </si>
  <si>
    <t>TULARE</t>
  </si>
  <si>
    <t>FRESNO</t>
  </si>
  <si>
    <t>STANISLAUS</t>
  </si>
  <si>
    <t>ORANGE</t>
  </si>
  <si>
    <t>CONTRA COSTA</t>
  </si>
  <si>
    <t>46700</t>
  </si>
  <si>
    <t>SOLANO</t>
  </si>
  <si>
    <t>SAN JOAQUIN</t>
  </si>
  <si>
    <t>SAN BERNARDINO</t>
  </si>
  <si>
    <t>SONOMA</t>
  </si>
  <si>
    <t>SANTA BARBARA</t>
  </si>
  <si>
    <t>25260</t>
  </si>
  <si>
    <t>KINGS</t>
  </si>
  <si>
    <t>YOLO</t>
  </si>
  <si>
    <t>42034</t>
  </si>
  <si>
    <t>MARIN</t>
  </si>
  <si>
    <t>YUBA</t>
  </si>
  <si>
    <t>41500</t>
  </si>
  <si>
    <t>MONTEREY</t>
  </si>
  <si>
    <t>SANTA CRUZ</t>
  </si>
  <si>
    <t>EL DORADO</t>
  </si>
  <si>
    <t>SHASTA</t>
  </si>
  <si>
    <t>SAN BENITO</t>
  </si>
  <si>
    <t>MENDOCINO</t>
  </si>
  <si>
    <t>PLACER</t>
  </si>
  <si>
    <t>TUOLUMNE</t>
  </si>
  <si>
    <t>DEL NORTE</t>
  </si>
  <si>
    <t>COLUSA</t>
  </si>
  <si>
    <t>32900</t>
  </si>
  <si>
    <t>MERCED</t>
  </si>
  <si>
    <t>31460</t>
  </si>
  <si>
    <t>MADERA</t>
  </si>
  <si>
    <t>SUTTER</t>
  </si>
  <si>
    <t>WELD</t>
  </si>
  <si>
    <t>BOULDER</t>
  </si>
  <si>
    <t>ADAMS</t>
  </si>
  <si>
    <t xml:space="preserve">   06</t>
  </si>
  <si>
    <t>MONTROSE</t>
  </si>
  <si>
    <t>ALAMOSA</t>
  </si>
  <si>
    <t>22660</t>
  </si>
  <si>
    <t>LARIMER</t>
  </si>
  <si>
    <t>DENVER</t>
  </si>
  <si>
    <t>PUEBLO</t>
  </si>
  <si>
    <t>LA PLATA</t>
  </si>
  <si>
    <t>FREMONT</t>
  </si>
  <si>
    <t>17820</t>
  </si>
  <si>
    <t>EL PASO</t>
  </si>
  <si>
    <t>MESA</t>
  </si>
  <si>
    <t>ARAPAHOE</t>
  </si>
  <si>
    <t>OTERO</t>
  </si>
  <si>
    <t>CHEYENNE</t>
  </si>
  <si>
    <t>ROUTT</t>
  </si>
  <si>
    <t>DELTA</t>
  </si>
  <si>
    <t>GARFIELD</t>
  </si>
  <si>
    <t>LOGAN</t>
  </si>
  <si>
    <t>EAGLE</t>
  </si>
  <si>
    <t>DOUGLAS</t>
  </si>
  <si>
    <t>SUMMIT</t>
  </si>
  <si>
    <t>070B22</t>
  </si>
  <si>
    <t>NEW HAVEN</t>
  </si>
  <si>
    <t>HARTFORD</t>
  </si>
  <si>
    <t>49340</t>
  </si>
  <si>
    <t>WINDHAM</t>
  </si>
  <si>
    <t xml:space="preserve">   07</t>
  </si>
  <si>
    <t>LITCHFIELD</t>
  </si>
  <si>
    <t>35980</t>
  </si>
  <si>
    <t>NEW LONDON</t>
  </si>
  <si>
    <t>TOLLAND</t>
  </si>
  <si>
    <t>MIDDLESEX</t>
  </si>
  <si>
    <t>NEW CASTLE</t>
  </si>
  <si>
    <t>41540</t>
  </si>
  <si>
    <t>SUSSEX</t>
  </si>
  <si>
    <t>KENT</t>
  </si>
  <si>
    <t>THE DISTRICT</t>
  </si>
  <si>
    <t>100B29</t>
  </si>
  <si>
    <t>BROWARD</t>
  </si>
  <si>
    <t>100B67</t>
  </si>
  <si>
    <t>MIAMI-DADE</t>
  </si>
  <si>
    <t>DUVAL</t>
  </si>
  <si>
    <t>PALM BEACH</t>
  </si>
  <si>
    <t>15980</t>
  </si>
  <si>
    <t>19660</t>
  </si>
  <si>
    <t>VOLUSIA</t>
  </si>
  <si>
    <t>COLLIER</t>
  </si>
  <si>
    <t>37340</t>
  </si>
  <si>
    <t>BREVARD</t>
  </si>
  <si>
    <t>CITRUS</t>
  </si>
  <si>
    <t>BAY</t>
  </si>
  <si>
    <t>PINELLAS</t>
  </si>
  <si>
    <t>MANATEE</t>
  </si>
  <si>
    <t>MARTIN</t>
  </si>
  <si>
    <t>PASCO</t>
  </si>
  <si>
    <t>CHARLOTTE</t>
  </si>
  <si>
    <t xml:space="preserve">   10</t>
  </si>
  <si>
    <t>SANTA ROSA</t>
  </si>
  <si>
    <t>42700</t>
  </si>
  <si>
    <t>HIGHLANDS</t>
  </si>
  <si>
    <t>LAKE</t>
  </si>
  <si>
    <t>OKALOOSA</t>
  </si>
  <si>
    <t>36100</t>
  </si>
  <si>
    <t>HILLSBOROUGH</t>
  </si>
  <si>
    <t>SARASOTA</t>
  </si>
  <si>
    <t>HERNANDO</t>
  </si>
  <si>
    <t>WALTON</t>
  </si>
  <si>
    <t>ST. JOHNS</t>
  </si>
  <si>
    <t>42680</t>
  </si>
  <si>
    <t>INDIAN RIVER</t>
  </si>
  <si>
    <t>TAYLOR</t>
  </si>
  <si>
    <t>OSCEOLA</t>
  </si>
  <si>
    <t>ALACHUA</t>
  </si>
  <si>
    <t>FLAGLER</t>
  </si>
  <si>
    <t>BAKER</t>
  </si>
  <si>
    <t>LEON</t>
  </si>
  <si>
    <t>LEVY</t>
  </si>
  <si>
    <t>NASSAU</t>
  </si>
  <si>
    <t>SEMINOLE</t>
  </si>
  <si>
    <t>DE SOTO</t>
  </si>
  <si>
    <t>PUTNAM</t>
  </si>
  <si>
    <t>ST. LUCIE</t>
  </si>
  <si>
    <t>OKEECHOBEE</t>
  </si>
  <si>
    <t>GULF</t>
  </si>
  <si>
    <t>19140</t>
  </si>
  <si>
    <t>WHITFIELD</t>
  </si>
  <si>
    <t xml:space="preserve">   11</t>
  </si>
  <si>
    <t>UPSON</t>
  </si>
  <si>
    <t>WARE</t>
  </si>
  <si>
    <t>CATOOSA</t>
  </si>
  <si>
    <t>FORSYTH</t>
  </si>
  <si>
    <t>DOUGHERTY</t>
  </si>
  <si>
    <t>CARROLL</t>
  </si>
  <si>
    <t>TROUP</t>
  </si>
  <si>
    <t>NEWTON</t>
  </si>
  <si>
    <t>GORDON</t>
  </si>
  <si>
    <t>CHATHAM</t>
  </si>
  <si>
    <t>GLYNN</t>
  </si>
  <si>
    <t>ELBERT</t>
  </si>
  <si>
    <t>RICHMOND</t>
  </si>
  <si>
    <t>HALL</t>
  </si>
  <si>
    <t>BARTOW</t>
  </si>
  <si>
    <t>SPALDING</t>
  </si>
  <si>
    <t>STEPHENS</t>
  </si>
  <si>
    <t>COBB</t>
  </si>
  <si>
    <t>THOMAS</t>
  </si>
  <si>
    <t>HABERSHAM</t>
  </si>
  <si>
    <t>PAULDING</t>
  </si>
  <si>
    <t>BARROW</t>
  </si>
  <si>
    <t>MURRAY</t>
  </si>
  <si>
    <t>40660</t>
  </si>
  <si>
    <t>CHATTOOGA</t>
  </si>
  <si>
    <t>11240</t>
  </si>
  <si>
    <t>FLOYD</t>
  </si>
  <si>
    <t>HART</t>
  </si>
  <si>
    <t>11581</t>
  </si>
  <si>
    <t>MUSCOGEE</t>
  </si>
  <si>
    <t>APPLING</t>
  </si>
  <si>
    <t>BEN HILL</t>
  </si>
  <si>
    <t>BULLOCH</t>
  </si>
  <si>
    <t>FULTON</t>
  </si>
  <si>
    <t>GWINNETT</t>
  </si>
  <si>
    <t>ROCKDALE</t>
  </si>
  <si>
    <t>DODGE</t>
  </si>
  <si>
    <t>TIFT</t>
  </si>
  <si>
    <t>COOK</t>
  </si>
  <si>
    <t>CRISP</t>
  </si>
  <si>
    <t>COLQUITT</t>
  </si>
  <si>
    <t>EMANUEL</t>
  </si>
  <si>
    <t>MC DUFFIE</t>
  </si>
  <si>
    <t>BERRIEN</t>
  </si>
  <si>
    <t>BURKE</t>
  </si>
  <si>
    <t>GRADY</t>
  </si>
  <si>
    <t>46660</t>
  </si>
  <si>
    <t>LOWNDES</t>
  </si>
  <si>
    <t>WAYNE</t>
  </si>
  <si>
    <t>LAURENS</t>
  </si>
  <si>
    <t>TOOMBS</t>
  </si>
  <si>
    <t>IRWIN</t>
  </si>
  <si>
    <t>DECATUR</t>
  </si>
  <si>
    <t>EVANS</t>
  </si>
  <si>
    <t>CAMDEN</t>
  </si>
  <si>
    <t>CLAYTON</t>
  </si>
  <si>
    <t>LUMPKIN</t>
  </si>
  <si>
    <t>FANNIN</t>
  </si>
  <si>
    <t>MACON</t>
  </si>
  <si>
    <t>HENRY</t>
  </si>
  <si>
    <t>GILMER</t>
  </si>
  <si>
    <t>COWETA</t>
  </si>
  <si>
    <t>46520</t>
  </si>
  <si>
    <t>HONOLULU</t>
  </si>
  <si>
    <t>27980</t>
  </si>
  <si>
    <t>MAUI</t>
  </si>
  <si>
    <t xml:space="preserve">   12</t>
  </si>
  <si>
    <t>HAWAII</t>
  </si>
  <si>
    <t>KAUAI</t>
  </si>
  <si>
    <t xml:space="preserve">   13</t>
  </si>
  <si>
    <t>TWIN FALLS</t>
  </si>
  <si>
    <t>30300</t>
  </si>
  <si>
    <t>NEZ PERCE</t>
  </si>
  <si>
    <t>ADA</t>
  </si>
  <si>
    <t>CANYON</t>
  </si>
  <si>
    <t>BONNEVILLE</t>
  </si>
  <si>
    <t>BANNOCK</t>
  </si>
  <si>
    <t>17660</t>
  </si>
  <si>
    <t>KOOTENAI</t>
  </si>
  <si>
    <t>BINGHAM</t>
  </si>
  <si>
    <t>140B10</t>
  </si>
  <si>
    <t xml:space="preserve">   14</t>
  </si>
  <si>
    <t>WILL</t>
  </si>
  <si>
    <t>WILLIAMSON</t>
  </si>
  <si>
    <t>37900</t>
  </si>
  <si>
    <t>PEORIA</t>
  </si>
  <si>
    <t>LA SALLE</t>
  </si>
  <si>
    <t>KANE</t>
  </si>
  <si>
    <t>EFFINGHAM</t>
  </si>
  <si>
    <t>KNOX</t>
  </si>
  <si>
    <t>WHITESIDE</t>
  </si>
  <si>
    <t>44100</t>
  </si>
  <si>
    <t>SANGAMON</t>
  </si>
  <si>
    <t>JERSEY</t>
  </si>
  <si>
    <t>MC DONOUGH</t>
  </si>
  <si>
    <t>CHAMPAIGN</t>
  </si>
  <si>
    <t>VERMILION</t>
  </si>
  <si>
    <t>GRUNDY</t>
  </si>
  <si>
    <t>MC HENRY</t>
  </si>
  <si>
    <t>TAZEWELL</t>
  </si>
  <si>
    <t>DU PAGE</t>
  </si>
  <si>
    <t>MC LEAN</t>
  </si>
  <si>
    <t>BOND</t>
  </si>
  <si>
    <t>BUREAU</t>
  </si>
  <si>
    <t>CLINTON</t>
  </si>
  <si>
    <t>RICHLAND</t>
  </si>
  <si>
    <t>28100</t>
  </si>
  <si>
    <t>KANKAKEE</t>
  </si>
  <si>
    <t>STEPHENSON</t>
  </si>
  <si>
    <t>LIVINGSTON</t>
  </si>
  <si>
    <t>IROQUOIS</t>
  </si>
  <si>
    <t>COLES</t>
  </si>
  <si>
    <t>WINNEBAGO</t>
  </si>
  <si>
    <t>ROCK ISLAND</t>
  </si>
  <si>
    <t>29200</t>
  </si>
  <si>
    <t>TIPPECANOE</t>
  </si>
  <si>
    <t>HENDRICKS</t>
  </si>
  <si>
    <t>33140</t>
  </si>
  <si>
    <t>LA PORTE</t>
  </si>
  <si>
    <t>29020</t>
  </si>
  <si>
    <t>HOWARD</t>
  </si>
  <si>
    <t>CLARK</t>
  </si>
  <si>
    <t xml:space="preserve">   15</t>
  </si>
  <si>
    <t>GRANT</t>
  </si>
  <si>
    <t>ST. JOSEPH</t>
  </si>
  <si>
    <t>ALLEN</t>
  </si>
  <si>
    <t>ELKHART</t>
  </si>
  <si>
    <t>45460</t>
  </si>
  <si>
    <t>VIGO</t>
  </si>
  <si>
    <t>PORTER</t>
  </si>
  <si>
    <t>HANCOCK</t>
  </si>
  <si>
    <t>HAMILTON</t>
  </si>
  <si>
    <t>DAVIESS</t>
  </si>
  <si>
    <t>18020</t>
  </si>
  <si>
    <t>CASS</t>
  </si>
  <si>
    <t>WELLS</t>
  </si>
  <si>
    <t>VANDERBURGH</t>
  </si>
  <si>
    <t>DEARBORN</t>
  </si>
  <si>
    <t>DELAWARE</t>
  </si>
  <si>
    <t>HUNTINGTON</t>
  </si>
  <si>
    <t>WHITLEY</t>
  </si>
  <si>
    <t>STARKE</t>
  </si>
  <si>
    <t>BARTHOLOMEW</t>
  </si>
  <si>
    <t>DUBOIS</t>
  </si>
  <si>
    <t>KOSCIUSKO</t>
  </si>
  <si>
    <t>NOBLE</t>
  </si>
  <si>
    <t>WARRICK</t>
  </si>
  <si>
    <t xml:space="preserve">   16</t>
  </si>
  <si>
    <t>MUSCATINE</t>
  </si>
  <si>
    <t>WEBSTER</t>
  </si>
  <si>
    <t>POTTAWATTAMIE</t>
  </si>
  <si>
    <t>STORY</t>
  </si>
  <si>
    <t>JASPER</t>
  </si>
  <si>
    <t>SCOTT</t>
  </si>
  <si>
    <t>47940</t>
  </si>
  <si>
    <t>BLACK HAWK</t>
  </si>
  <si>
    <t>LINN</t>
  </si>
  <si>
    <t>DES MOINES</t>
  </si>
  <si>
    <t xml:space="preserve">   24</t>
  </si>
  <si>
    <t>CERRO GORDO</t>
  </si>
  <si>
    <t>20220</t>
  </si>
  <si>
    <t>DUBUQUE</t>
  </si>
  <si>
    <t>WAPELLO</t>
  </si>
  <si>
    <t>DICKINSON</t>
  </si>
  <si>
    <t>WOODBURY</t>
  </si>
  <si>
    <t>POWESHIEK</t>
  </si>
  <si>
    <t xml:space="preserve">   17</t>
  </si>
  <si>
    <t>LYON</t>
  </si>
  <si>
    <t>LEAVENWORTH</t>
  </si>
  <si>
    <t xml:space="preserve">   28</t>
  </si>
  <si>
    <t>ELLIS</t>
  </si>
  <si>
    <t>SHAWNEE</t>
  </si>
  <si>
    <t>RENO</t>
  </si>
  <si>
    <t>FINNEY</t>
  </si>
  <si>
    <t>PRATT</t>
  </si>
  <si>
    <t>BARTON</t>
  </si>
  <si>
    <t>SUMNER</t>
  </si>
  <si>
    <t>WYANDOTTE</t>
  </si>
  <si>
    <t>BOURBON</t>
  </si>
  <si>
    <t>SEWARD</t>
  </si>
  <si>
    <t>GEARY</t>
  </si>
  <si>
    <t>MCPHERSON</t>
  </si>
  <si>
    <t>COFFEY</t>
  </si>
  <si>
    <t>HARVEY</t>
  </si>
  <si>
    <t>MIAMI</t>
  </si>
  <si>
    <t>LABETTE</t>
  </si>
  <si>
    <t>SEDGWICK</t>
  </si>
  <si>
    <t>29940</t>
  </si>
  <si>
    <t>31740</t>
  </si>
  <si>
    <t>RILEY</t>
  </si>
  <si>
    <t>COWLEY</t>
  </si>
  <si>
    <t>MORTON</t>
  </si>
  <si>
    <t>FORD</t>
  </si>
  <si>
    <t>CAMPBELL</t>
  </si>
  <si>
    <t xml:space="preserve">   18</t>
  </si>
  <si>
    <t xml:space="preserve">   49</t>
  </si>
  <si>
    <t>LETCHER</t>
  </si>
  <si>
    <t>MUHLENBERG</t>
  </si>
  <si>
    <t>BOYD</t>
  </si>
  <si>
    <t>LAUREL</t>
  </si>
  <si>
    <t>HARDIN</t>
  </si>
  <si>
    <t>WARREN</t>
  </si>
  <si>
    <t>BARREN</t>
  </si>
  <si>
    <t>ROWAN</t>
  </si>
  <si>
    <t>MASON</t>
  </si>
  <si>
    <t>BELL</t>
  </si>
  <si>
    <t>NELSON</t>
  </si>
  <si>
    <t>CALLOWAY</t>
  </si>
  <si>
    <t>PERRY</t>
  </si>
  <si>
    <t>KENTON</t>
  </si>
  <si>
    <t>GREENUP</t>
  </si>
  <si>
    <t>36980</t>
  </si>
  <si>
    <t>BOYLE</t>
  </si>
  <si>
    <t>HARLAN</t>
  </si>
  <si>
    <t>CHRISTIAN</t>
  </si>
  <si>
    <t>FLEMING</t>
  </si>
  <si>
    <t>HENDERSON</t>
  </si>
  <si>
    <t>GRAYSON</t>
  </si>
  <si>
    <t>HARRISON</t>
  </si>
  <si>
    <t>HOPKINS</t>
  </si>
  <si>
    <t>MC CRACKEN</t>
  </si>
  <si>
    <t>ROCKCASTLE</t>
  </si>
  <si>
    <t>GRAVES</t>
  </si>
  <si>
    <t>OLDHAM</t>
  </si>
  <si>
    <t>BREATHITT</t>
  </si>
  <si>
    <t>ADAIR</t>
  </si>
  <si>
    <t xml:space="preserve">   19</t>
  </si>
  <si>
    <t>LAFAYETTE</t>
  </si>
  <si>
    <t>IBERIA</t>
  </si>
  <si>
    <t>LAFOURCHE</t>
  </si>
  <si>
    <t>ORLEANS</t>
  </si>
  <si>
    <t>NATCHITOCHES</t>
  </si>
  <si>
    <t>TERREBONNE</t>
  </si>
  <si>
    <t>RAPIDES</t>
  </si>
  <si>
    <t>CALCASIEU</t>
  </si>
  <si>
    <t>ST. MARY</t>
  </si>
  <si>
    <t>TANGIPAHOA</t>
  </si>
  <si>
    <t>ST. LANDRY</t>
  </si>
  <si>
    <t>E. BATON ROUGE</t>
  </si>
  <si>
    <t>EVANGELINE</t>
  </si>
  <si>
    <t>JEFFRSON DAVIS</t>
  </si>
  <si>
    <t>CAMERON</t>
  </si>
  <si>
    <t>ST. TAMMANY</t>
  </si>
  <si>
    <t>43340</t>
  </si>
  <si>
    <t>CADDO</t>
  </si>
  <si>
    <t>ACADIA</t>
  </si>
  <si>
    <t>BEAUREGARD</t>
  </si>
  <si>
    <t>ST. CHARLES</t>
  </si>
  <si>
    <t>WEST CARROLL</t>
  </si>
  <si>
    <t>LINCOLN</t>
  </si>
  <si>
    <t>WINN</t>
  </si>
  <si>
    <t>AVOYELLES</t>
  </si>
  <si>
    <t>CLAIBORNE</t>
  </si>
  <si>
    <t>MOREHOUSE</t>
  </si>
  <si>
    <t>ASSUMPTION</t>
  </si>
  <si>
    <t>19030</t>
  </si>
  <si>
    <t>VERNON</t>
  </si>
  <si>
    <t>ST. BERNARD</t>
  </si>
  <si>
    <t>CALDWELL</t>
  </si>
  <si>
    <t>EAST FELICIANA</t>
  </si>
  <si>
    <t>EAST CARROLL</t>
  </si>
  <si>
    <t>SABINE</t>
  </si>
  <si>
    <t>BOSSIER</t>
  </si>
  <si>
    <t>ASCENSION</t>
  </si>
  <si>
    <t>PENOBSCOT</t>
  </si>
  <si>
    <t xml:space="preserve">   20</t>
  </si>
  <si>
    <t>CUMBERLAND</t>
  </si>
  <si>
    <t>AROOSTOOK</t>
  </si>
  <si>
    <t>YORK</t>
  </si>
  <si>
    <t>30340</t>
  </si>
  <si>
    <t>ANDROSCOGGIN</t>
  </si>
  <si>
    <t>KENNEBEC</t>
  </si>
  <si>
    <t>25180</t>
  </si>
  <si>
    <t>12580</t>
  </si>
  <si>
    <t>BALTIMORE CITY</t>
  </si>
  <si>
    <t>PRINCE GEORGES</t>
  </si>
  <si>
    <t>FREDERICK</t>
  </si>
  <si>
    <t>HARFORD</t>
  </si>
  <si>
    <t>BALTIMORE</t>
  </si>
  <si>
    <t xml:space="preserve">   21</t>
  </si>
  <si>
    <t>GARRETT</t>
  </si>
  <si>
    <t>WICOMICO</t>
  </si>
  <si>
    <t>ANNE ARUNDEL</t>
  </si>
  <si>
    <t>19060</t>
  </si>
  <si>
    <t>ALLEGANY</t>
  </si>
  <si>
    <t>15680</t>
  </si>
  <si>
    <t>ST. MARYS</t>
  </si>
  <si>
    <t>CECIL</t>
  </si>
  <si>
    <t>CHARLES</t>
  </si>
  <si>
    <t>TALBOT</t>
  </si>
  <si>
    <t>CALVERT</t>
  </si>
  <si>
    <t>SOMERSET</t>
  </si>
  <si>
    <t>WORCESTER</t>
  </si>
  <si>
    <t>220B74</t>
  </si>
  <si>
    <t>PLYMOUTH</t>
  </si>
  <si>
    <t>39300</t>
  </si>
  <si>
    <t>BRISTOL</t>
  </si>
  <si>
    <t>ESSEX</t>
  </si>
  <si>
    <t>12700</t>
  </si>
  <si>
    <t>BARNSTABLE</t>
  </si>
  <si>
    <t>HAMPSHIRE</t>
  </si>
  <si>
    <t xml:space="preserve">   22</t>
  </si>
  <si>
    <t>SUFFOLK</t>
  </si>
  <si>
    <t>HAMPDEN</t>
  </si>
  <si>
    <t>BERKSHIRE</t>
  </si>
  <si>
    <t>NORFOLK</t>
  </si>
  <si>
    <t>NANTUCKET</t>
  </si>
  <si>
    <t>230B04</t>
  </si>
  <si>
    <t>47664</t>
  </si>
  <si>
    <t>LAPEER</t>
  </si>
  <si>
    <t>19804</t>
  </si>
  <si>
    <t>OTTAWA</t>
  </si>
  <si>
    <t>MUSKEGON</t>
  </si>
  <si>
    <t xml:space="preserve">   23</t>
  </si>
  <si>
    <t>LENAWEE</t>
  </si>
  <si>
    <t>OAKLAND</t>
  </si>
  <si>
    <t>KALAMAZOO</t>
  </si>
  <si>
    <t>35660</t>
  </si>
  <si>
    <t>BRANCH</t>
  </si>
  <si>
    <t>GRATIOT</t>
  </si>
  <si>
    <t>MONTCALM</t>
  </si>
  <si>
    <t>ALPENA</t>
  </si>
  <si>
    <t>HILLSDALE</t>
  </si>
  <si>
    <t>BARRY</t>
  </si>
  <si>
    <t>WASHTENAW</t>
  </si>
  <si>
    <t>MACOMB</t>
  </si>
  <si>
    <t>MARQUETTE</t>
  </si>
  <si>
    <t>SAGINAW</t>
  </si>
  <si>
    <t>ISABELLA</t>
  </si>
  <si>
    <t>WEXFORD</t>
  </si>
  <si>
    <t>VAN BUREN</t>
  </si>
  <si>
    <t>27100</t>
  </si>
  <si>
    <t>MECOSTA</t>
  </si>
  <si>
    <t>OGEMAW</t>
  </si>
  <si>
    <t>GRAND TRAVERSE</t>
  </si>
  <si>
    <t>33780</t>
  </si>
  <si>
    <t>IOSCO</t>
  </si>
  <si>
    <t>EMMET</t>
  </si>
  <si>
    <t>HOUGHTON</t>
  </si>
  <si>
    <t>HURON</t>
  </si>
  <si>
    <t>SHIAWASSEE</t>
  </si>
  <si>
    <t>GENESEE</t>
  </si>
  <si>
    <t>OTSEGO</t>
  </si>
  <si>
    <t>INGHAM</t>
  </si>
  <si>
    <t>CLARE</t>
  </si>
  <si>
    <t>33220</t>
  </si>
  <si>
    <t>MIDLAND</t>
  </si>
  <si>
    <t>CHIPPEWA</t>
  </si>
  <si>
    <t>MANISTEE</t>
  </si>
  <si>
    <t>23500</t>
  </si>
  <si>
    <t>HENNEPIN</t>
  </si>
  <si>
    <t>20260</t>
  </si>
  <si>
    <t>ST. LOUIS</t>
  </si>
  <si>
    <t>OLMSTED</t>
  </si>
  <si>
    <t>DAKOTA</t>
  </si>
  <si>
    <t>GOODHUE</t>
  </si>
  <si>
    <t>ISANTI</t>
  </si>
  <si>
    <t>NOBLES</t>
  </si>
  <si>
    <t>STEARNS</t>
  </si>
  <si>
    <t>RAMSEY</t>
  </si>
  <si>
    <t>FREEBORN</t>
  </si>
  <si>
    <t>WINONA</t>
  </si>
  <si>
    <t>OTTER TAIL</t>
  </si>
  <si>
    <t>CARVER</t>
  </si>
  <si>
    <t>ITASCA</t>
  </si>
  <si>
    <t>STEELE</t>
  </si>
  <si>
    <t>RICE</t>
  </si>
  <si>
    <t>CROW WING</t>
  </si>
  <si>
    <t>WRIGHT</t>
  </si>
  <si>
    <t>KANDIYOHI</t>
  </si>
  <si>
    <t>31860</t>
  </si>
  <si>
    <t>BLUE EARTH</t>
  </si>
  <si>
    <t>BELTRAMI</t>
  </si>
  <si>
    <t>BECKER</t>
  </si>
  <si>
    <t>ANOKA</t>
  </si>
  <si>
    <t>MOWER</t>
  </si>
  <si>
    <t>SHERBURNE</t>
  </si>
  <si>
    <t>MC LEOD</t>
  </si>
  <si>
    <t>HINDS</t>
  </si>
  <si>
    <t>TISHOMINGO</t>
  </si>
  <si>
    <t>25060</t>
  </si>
  <si>
    <t>ALCORN</t>
  </si>
  <si>
    <t>GRENADA</t>
  </si>
  <si>
    <t>CHICKASAW</t>
  </si>
  <si>
    <t>GEORGE</t>
  </si>
  <si>
    <t>COAHOMA</t>
  </si>
  <si>
    <t>NESHOBA</t>
  </si>
  <si>
    <t>PRENTISS</t>
  </si>
  <si>
    <t>OKTIBBEHA</t>
  </si>
  <si>
    <t>JONES</t>
  </si>
  <si>
    <t>YALOBUSHA</t>
  </si>
  <si>
    <t>FORREST</t>
  </si>
  <si>
    <t>SHARKEY</t>
  </si>
  <si>
    <t>BOLIVAR</t>
  </si>
  <si>
    <t>SUNFLOWER</t>
  </si>
  <si>
    <t>RANKIN</t>
  </si>
  <si>
    <t>LEFLORE</t>
  </si>
  <si>
    <t>PEARL RIVER</t>
  </si>
  <si>
    <t>SIMPSON</t>
  </si>
  <si>
    <t>TATE</t>
  </si>
  <si>
    <t>PANOLA</t>
  </si>
  <si>
    <t>SMITH</t>
  </si>
  <si>
    <t>COOPER</t>
  </si>
  <si>
    <t>BUCHANAN</t>
  </si>
  <si>
    <t>PETTIS</t>
  </si>
  <si>
    <t>COLE</t>
  </si>
  <si>
    <t>DUNKLIN</t>
  </si>
  <si>
    <t>PHELPS</t>
  </si>
  <si>
    <t>ST. LOUIS CITY</t>
  </si>
  <si>
    <t>BATES</t>
  </si>
  <si>
    <t>NODAWAY</t>
  </si>
  <si>
    <t>LACLEDE</t>
  </si>
  <si>
    <t>AUDRAIN</t>
  </si>
  <si>
    <t>PEMISCOT</t>
  </si>
  <si>
    <t>HOWELL</t>
  </si>
  <si>
    <t>RIPLEY</t>
  </si>
  <si>
    <t>TANEY</t>
  </si>
  <si>
    <t>CAPE GIRARDEAU</t>
  </si>
  <si>
    <t>ST. FRANCOIS</t>
  </si>
  <si>
    <t>STODDARD</t>
  </si>
  <si>
    <t>CALLAWAY</t>
  </si>
  <si>
    <t xml:space="preserve">   27</t>
  </si>
  <si>
    <t>LEWIS AND CLARK</t>
  </si>
  <si>
    <t>13740</t>
  </si>
  <si>
    <t>YELLOWSTONE</t>
  </si>
  <si>
    <t>24500</t>
  </si>
  <si>
    <t>CASCADE</t>
  </si>
  <si>
    <t>MISSOULA</t>
  </si>
  <si>
    <t>SILVER BOW</t>
  </si>
  <si>
    <t>HILL</t>
  </si>
  <si>
    <t>FLATHEAD</t>
  </si>
  <si>
    <t>GALLATIN</t>
  </si>
  <si>
    <t>GLACIER</t>
  </si>
  <si>
    <t>LANCASTER</t>
  </si>
  <si>
    <t>BUFFALO</t>
  </si>
  <si>
    <t xml:space="preserve">   53</t>
  </si>
  <si>
    <t>SCOTT BLUFF</t>
  </si>
  <si>
    <t>SARPY</t>
  </si>
  <si>
    <t>PLATTE</t>
  </si>
  <si>
    <t>THURSTON</t>
  </si>
  <si>
    <t>39900</t>
  </si>
  <si>
    <t>WASHOE</t>
  </si>
  <si>
    <t xml:space="preserve">   29</t>
  </si>
  <si>
    <t>CHURCHILL</t>
  </si>
  <si>
    <t>ELKO</t>
  </si>
  <si>
    <t>CARSON CITY</t>
  </si>
  <si>
    <t>NYE</t>
  </si>
  <si>
    <t xml:space="preserve">   30</t>
  </si>
  <si>
    <t>NECMA</t>
  </si>
  <si>
    <t>MERRIMACK</t>
  </si>
  <si>
    <t>GRAFTON</t>
  </si>
  <si>
    <t>BELKNAP</t>
  </si>
  <si>
    <t>STRAFFORD</t>
  </si>
  <si>
    <t>ROCKINGHAM</t>
  </si>
  <si>
    <t>CHESHIRE</t>
  </si>
  <si>
    <t>BERGEN</t>
  </si>
  <si>
    <t>HUDSON</t>
  </si>
  <si>
    <t>HUNTERDON</t>
  </si>
  <si>
    <t>PASSAIC</t>
  </si>
  <si>
    <t>CAPE MAY</t>
  </si>
  <si>
    <t>15804</t>
  </si>
  <si>
    <t>MORRIS</t>
  </si>
  <si>
    <t>MERCER</t>
  </si>
  <si>
    <t>BURLINGTON</t>
  </si>
  <si>
    <t>47220</t>
  </si>
  <si>
    <t>MONMOUTH</t>
  </si>
  <si>
    <t>OCEAN</t>
  </si>
  <si>
    <t>ATLANTIC</t>
  </si>
  <si>
    <t>SALEM</t>
  </si>
  <si>
    <t>GLOUCESTER</t>
  </si>
  <si>
    <t>BERNALILLO</t>
  </si>
  <si>
    <t>SANTA FE</t>
  </si>
  <si>
    <t xml:space="preserve">   32</t>
  </si>
  <si>
    <t>SAN MIGUEL</t>
  </si>
  <si>
    <t>22140</t>
  </si>
  <si>
    <t>SAN JUAN</t>
  </si>
  <si>
    <t>CHAVES</t>
  </si>
  <si>
    <t>RIO ARRIBA</t>
  </si>
  <si>
    <t>TAOS</t>
  </si>
  <si>
    <t>29740</t>
  </si>
  <si>
    <t>DONA ANA</t>
  </si>
  <si>
    <t>CURRY</t>
  </si>
  <si>
    <t>EDDY</t>
  </si>
  <si>
    <t>LOS ALAMOS</t>
  </si>
  <si>
    <t>MCKINLEY</t>
  </si>
  <si>
    <t>LEA</t>
  </si>
  <si>
    <t>GUADALUPE</t>
  </si>
  <si>
    <t>CIBOLA</t>
  </si>
  <si>
    <t>ROOSEVELT</t>
  </si>
  <si>
    <t>SANDOVAL</t>
  </si>
  <si>
    <t>QUEENS</t>
  </si>
  <si>
    <t>ALBANY</t>
  </si>
  <si>
    <t>28740</t>
  </si>
  <si>
    <t>ULSTER</t>
  </si>
  <si>
    <t>ERIE</t>
  </si>
  <si>
    <t>WESTCHESTER</t>
  </si>
  <si>
    <t xml:space="preserve">   33</t>
  </si>
  <si>
    <t>BRONX</t>
  </si>
  <si>
    <t>BROOME</t>
  </si>
  <si>
    <t>DUTCHESS</t>
  </si>
  <si>
    <t>CHENANGO</t>
  </si>
  <si>
    <t>46540</t>
  </si>
  <si>
    <t>ONEIDA</t>
  </si>
  <si>
    <t>ONTARIO</t>
  </si>
  <si>
    <t>NIAGARA</t>
  </si>
  <si>
    <t>21300</t>
  </si>
  <si>
    <t>CHEMUNG</t>
  </si>
  <si>
    <t xml:space="preserve">   39</t>
  </si>
  <si>
    <t>CATTARAUGUS</t>
  </si>
  <si>
    <t>ROCKLAND</t>
  </si>
  <si>
    <t>ONONDAGA</t>
  </si>
  <si>
    <t>STEUBEN</t>
  </si>
  <si>
    <t>SCHENECTADY</t>
  </si>
  <si>
    <t>48060</t>
  </si>
  <si>
    <t>CHAUTAUQUA</t>
  </si>
  <si>
    <t>CORTLAND</t>
  </si>
  <si>
    <t>ST. LAWRENCE</t>
  </si>
  <si>
    <t>RENSSELAER</t>
  </si>
  <si>
    <t>LEWIS</t>
  </si>
  <si>
    <t>OSWEGO</t>
  </si>
  <si>
    <t>SARATOGA</t>
  </si>
  <si>
    <t>CAYUGA</t>
  </si>
  <si>
    <t>SCHOHARIE</t>
  </si>
  <si>
    <t>TOMPKINS</t>
  </si>
  <si>
    <t>SULLIVAN</t>
  </si>
  <si>
    <t>CABARRUS</t>
  </si>
  <si>
    <t>BUNCOMBE</t>
  </si>
  <si>
    <t>SURRY</t>
  </si>
  <si>
    <t>49180</t>
  </si>
  <si>
    <t>GUILFORD</t>
  </si>
  <si>
    <t>SCOTLAND</t>
  </si>
  <si>
    <t>RUTHERFORD</t>
  </si>
  <si>
    <t>CLEVELAND</t>
  </si>
  <si>
    <t>SAMPSON</t>
  </si>
  <si>
    <t>LENOIR</t>
  </si>
  <si>
    <t>DURHAM</t>
  </si>
  <si>
    <t>GASTON</t>
  </si>
  <si>
    <t>BEAUFORT</t>
  </si>
  <si>
    <t>IREDELL</t>
  </si>
  <si>
    <t>PITT</t>
  </si>
  <si>
    <t>ONSLOW</t>
  </si>
  <si>
    <t>ROBESON</t>
  </si>
  <si>
    <t>WATAUGA</t>
  </si>
  <si>
    <t>MECKLENBURG</t>
  </si>
  <si>
    <t>WILKES</t>
  </si>
  <si>
    <t>COLUMBUS</t>
  </si>
  <si>
    <t>WAKE</t>
  </si>
  <si>
    <t>ALAMANCE</t>
  </si>
  <si>
    <t>HARNETT</t>
  </si>
  <si>
    <t>ANSON</t>
  </si>
  <si>
    <t>DAVIDSON</t>
  </si>
  <si>
    <t>MC DOWELL</t>
  </si>
  <si>
    <t>JOHNSTON</t>
  </si>
  <si>
    <t>HERTFORD</t>
  </si>
  <si>
    <t>EDGECOMBE</t>
  </si>
  <si>
    <t>PASQUOTANK</t>
  </si>
  <si>
    <t>MOORE</t>
  </si>
  <si>
    <t>CATAWBA</t>
  </si>
  <si>
    <t>STANLY</t>
  </si>
  <si>
    <t>DUPLIN</t>
  </si>
  <si>
    <t>WILSON</t>
  </si>
  <si>
    <t>GRANVILLE</t>
  </si>
  <si>
    <t>CRAVEN</t>
  </si>
  <si>
    <t>VANCE</t>
  </si>
  <si>
    <t>NEW HANOVER</t>
  </si>
  <si>
    <t>CARTERET</t>
  </si>
  <si>
    <t>NASH</t>
  </si>
  <si>
    <t>HALIFAX</t>
  </si>
  <si>
    <t>SWAIN</t>
  </si>
  <si>
    <t>BRUNSWICK</t>
  </si>
  <si>
    <t>PERSON</t>
  </si>
  <si>
    <t>HAYWOOD</t>
  </si>
  <si>
    <t>13900</t>
  </si>
  <si>
    <t>BURLEIGH</t>
  </si>
  <si>
    <t xml:space="preserve">   35</t>
  </si>
  <si>
    <t>WARD</t>
  </si>
  <si>
    <t>24220</t>
  </si>
  <si>
    <t>GRAND FORKS</t>
  </si>
  <si>
    <t>ROLETTE</t>
  </si>
  <si>
    <t xml:space="preserve">   36</t>
  </si>
  <si>
    <t>ASHLAND</t>
  </si>
  <si>
    <t>SCIOTO</t>
  </si>
  <si>
    <t>TUSCARAWAS</t>
  </si>
  <si>
    <t>ATHENS</t>
  </si>
  <si>
    <t>WOOD</t>
  </si>
  <si>
    <t>AUGLAIZE</t>
  </si>
  <si>
    <t>CUYAHOGA</t>
  </si>
  <si>
    <t>MUSKINGUM</t>
  </si>
  <si>
    <t>DARKE</t>
  </si>
  <si>
    <t>LUCAS</t>
  </si>
  <si>
    <t>GALLIA</t>
  </si>
  <si>
    <t>TRUMBULL</t>
  </si>
  <si>
    <t>MAHONING</t>
  </si>
  <si>
    <t>STARK</t>
  </si>
  <si>
    <t>VAN WERT</t>
  </si>
  <si>
    <t>PORTAGE</t>
  </si>
  <si>
    <t>48540</t>
  </si>
  <si>
    <t>BELMONT</t>
  </si>
  <si>
    <t>SENECA</t>
  </si>
  <si>
    <t>MEDINA</t>
  </si>
  <si>
    <t>COLUMBIANA</t>
  </si>
  <si>
    <t>SANDUSKY</t>
  </si>
  <si>
    <t>COSHOCTON</t>
  </si>
  <si>
    <t>BROWN</t>
  </si>
  <si>
    <t>31900</t>
  </si>
  <si>
    <t>WILLIAMS</t>
  </si>
  <si>
    <t>ASHTABULA</t>
  </si>
  <si>
    <t>LORAIN</t>
  </si>
  <si>
    <t>HOLMES</t>
  </si>
  <si>
    <t>ROSS</t>
  </si>
  <si>
    <t>PICKAWAY</t>
  </si>
  <si>
    <t>GEAUGA</t>
  </si>
  <si>
    <t>GUERNSEY</t>
  </si>
  <si>
    <t>48260</t>
  </si>
  <si>
    <t>LICKING</t>
  </si>
  <si>
    <t>CLERMONT</t>
  </si>
  <si>
    <t>DEFIANCE</t>
  </si>
  <si>
    <t>TULSA</t>
  </si>
  <si>
    <t xml:space="preserve">   37</t>
  </si>
  <si>
    <t>WOODWARD</t>
  </si>
  <si>
    <t>KAY</t>
  </si>
  <si>
    <t>CANADIAN</t>
  </si>
  <si>
    <t>BRYAN</t>
  </si>
  <si>
    <t>MAYES</t>
  </si>
  <si>
    <t xml:space="preserve">   45</t>
  </si>
  <si>
    <t>BECKHAM</t>
  </si>
  <si>
    <t>PONTOTOC</t>
  </si>
  <si>
    <t>MUSKOGEE</t>
  </si>
  <si>
    <t>CUSTER</t>
  </si>
  <si>
    <t>PITTSBURG</t>
  </si>
  <si>
    <t>HARMON</t>
  </si>
  <si>
    <t>ROGERS</t>
  </si>
  <si>
    <t>LE FLORE</t>
  </si>
  <si>
    <t>CREEK</t>
  </si>
  <si>
    <t>CARTER</t>
  </si>
  <si>
    <t>MCCURTAIN</t>
  </si>
  <si>
    <t>PAYNE</t>
  </si>
  <si>
    <t>TILLMAN</t>
  </si>
  <si>
    <t>COMANCHE</t>
  </si>
  <si>
    <t>OKMULGEE</t>
  </si>
  <si>
    <t>CRAIG</t>
  </si>
  <si>
    <t>LATIMER</t>
  </si>
  <si>
    <t>WOODS</t>
  </si>
  <si>
    <t>PUSHMATAHA</t>
  </si>
  <si>
    <t>CHOCTAW</t>
  </si>
  <si>
    <t>SEQUOYAH</t>
  </si>
  <si>
    <t>POTTAWATOMIE</t>
  </si>
  <si>
    <t>KIOWA</t>
  </si>
  <si>
    <t>GARVIN</t>
  </si>
  <si>
    <t>MCCLAIN</t>
  </si>
  <si>
    <t>WAGONER</t>
  </si>
  <si>
    <t>MCINTOSH</t>
  </si>
  <si>
    <t xml:space="preserve">   38</t>
  </si>
  <si>
    <t>WASCO</t>
  </si>
  <si>
    <t>JOSEPHINE</t>
  </si>
  <si>
    <t>MULTNOMAH</t>
  </si>
  <si>
    <t>LANE</t>
  </si>
  <si>
    <t>41420</t>
  </si>
  <si>
    <t>YAMHILL</t>
  </si>
  <si>
    <t>CLACKAMAS</t>
  </si>
  <si>
    <t>13460</t>
  </si>
  <si>
    <t>DESCHUTES</t>
  </si>
  <si>
    <t>KLAMATH</t>
  </si>
  <si>
    <t>MALHEUR</t>
  </si>
  <si>
    <t>COOS</t>
  </si>
  <si>
    <t>390B42</t>
  </si>
  <si>
    <t>42540</t>
  </si>
  <si>
    <t>20700</t>
  </si>
  <si>
    <t>LACKAWANNA</t>
  </si>
  <si>
    <t>ALLEGHENY</t>
  </si>
  <si>
    <t>14100</t>
  </si>
  <si>
    <t>49620</t>
  </si>
  <si>
    <t>MONTOUR</t>
  </si>
  <si>
    <t>21500</t>
  </si>
  <si>
    <t>CARBON</t>
  </si>
  <si>
    <t>PHILADELPHIA</t>
  </si>
  <si>
    <t>SCHUYLKILL</t>
  </si>
  <si>
    <t>BUCKS</t>
  </si>
  <si>
    <t>BEAVER</t>
  </si>
  <si>
    <t>BERKS</t>
  </si>
  <si>
    <t>LYCOMING</t>
  </si>
  <si>
    <t>23900</t>
  </si>
  <si>
    <t>MIFFLIN</t>
  </si>
  <si>
    <t>LEHIGH</t>
  </si>
  <si>
    <t>CLEARFIELD</t>
  </si>
  <si>
    <t>HUNTINGDON</t>
  </si>
  <si>
    <t>11020</t>
  </si>
  <si>
    <t>BLAIR</t>
  </si>
  <si>
    <t>30140</t>
  </si>
  <si>
    <t>LEBANON</t>
  </si>
  <si>
    <t>DAUPHIN</t>
  </si>
  <si>
    <t>CHESTER</t>
  </si>
  <si>
    <t>BRADFORD</t>
  </si>
  <si>
    <t>NORTHUMBERLND</t>
  </si>
  <si>
    <t>27780</t>
  </si>
  <si>
    <t>VENANGO</t>
  </si>
  <si>
    <t>CLARION</t>
  </si>
  <si>
    <t>MC KEAN</t>
  </si>
  <si>
    <t>CAMBRIA</t>
  </si>
  <si>
    <t>BEDFORD</t>
  </si>
  <si>
    <t>LUZERNE</t>
  </si>
  <si>
    <t>16540</t>
  </si>
  <si>
    <t>WESTMORELAND</t>
  </si>
  <si>
    <t>NORTHAMPTON</t>
  </si>
  <si>
    <t>ARMSTRONG</t>
  </si>
  <si>
    <t>INDIANA</t>
  </si>
  <si>
    <t>CENTRE</t>
  </si>
  <si>
    <t>41980</t>
  </si>
  <si>
    <t>38660</t>
  </si>
  <si>
    <t>PONCE</t>
  </si>
  <si>
    <t>HUMACAO</t>
  </si>
  <si>
    <t>25020</t>
  </si>
  <si>
    <t>GUAYAMA</t>
  </si>
  <si>
    <t>10380</t>
  </si>
  <si>
    <t>LARES</t>
  </si>
  <si>
    <t>CAYEY</t>
  </si>
  <si>
    <t>32420</t>
  </si>
  <si>
    <t>MAYAGUEZ</t>
  </si>
  <si>
    <t>AIBONITO</t>
  </si>
  <si>
    <t>41900</t>
  </si>
  <si>
    <t>SAN GERMAN</t>
  </si>
  <si>
    <t>ARROYO</t>
  </si>
  <si>
    <t>BAYAMON</t>
  </si>
  <si>
    <t>AGUADILLA</t>
  </si>
  <si>
    <t>11640</t>
  </si>
  <si>
    <t>ARECIBO</t>
  </si>
  <si>
    <t>CAGUAS</t>
  </si>
  <si>
    <t>YAUCO</t>
  </si>
  <si>
    <t>MOCA</t>
  </si>
  <si>
    <t>CAROLINA</t>
  </si>
  <si>
    <t>MANATI</t>
  </si>
  <si>
    <t>VEGA BAJA</t>
  </si>
  <si>
    <t>LAS PIEDRAS</t>
  </si>
  <si>
    <t>FAJARDO</t>
  </si>
  <si>
    <t>UTUADO</t>
  </si>
  <si>
    <t>PROVIDENCE</t>
  </si>
  <si>
    <t>NEWPORT</t>
  </si>
  <si>
    <t>CHARLESTON</t>
  </si>
  <si>
    <t xml:space="preserve">   42</t>
  </si>
  <si>
    <t>DILLON</t>
  </si>
  <si>
    <t>43900</t>
  </si>
  <si>
    <t>SPARTANBURG</t>
  </si>
  <si>
    <t>OCONEE</t>
  </si>
  <si>
    <t>DARLINGTON</t>
  </si>
  <si>
    <t>BARNWELL</t>
  </si>
  <si>
    <t>GEORGETOWN</t>
  </si>
  <si>
    <t>GREENVILLE</t>
  </si>
  <si>
    <t>ANDERSON</t>
  </si>
  <si>
    <t>COLLETON</t>
  </si>
  <si>
    <t>KERSHAW</t>
  </si>
  <si>
    <t>HORRY</t>
  </si>
  <si>
    <t>FLORENCE</t>
  </si>
  <si>
    <t>NEWBERRY</t>
  </si>
  <si>
    <t>MARLBORO</t>
  </si>
  <si>
    <t>BAMBERG</t>
  </si>
  <si>
    <t>42040</t>
  </si>
  <si>
    <t>CHESTERFIELD</t>
  </si>
  <si>
    <t>25940</t>
  </si>
  <si>
    <t>ORANGEBURG</t>
  </si>
  <si>
    <t>CLARENDON</t>
  </si>
  <si>
    <t>GREENWOOD</t>
  </si>
  <si>
    <t>HAMPTON</t>
  </si>
  <si>
    <t>LEXINGTON</t>
  </si>
  <si>
    <t>AIKEN</t>
  </si>
  <si>
    <t xml:space="preserve">   43</t>
  </si>
  <si>
    <t>CODINGTON</t>
  </si>
  <si>
    <t>BROOKINGS</t>
  </si>
  <si>
    <t>YANKTON</t>
  </si>
  <si>
    <t>DAVISON</t>
  </si>
  <si>
    <t>HUGHES</t>
  </si>
  <si>
    <t>43620</t>
  </si>
  <si>
    <t>MINNEHAHA</t>
  </si>
  <si>
    <t>POTTER</t>
  </si>
  <si>
    <t>39660</t>
  </si>
  <si>
    <t>PENNINGTON</t>
  </si>
  <si>
    <t>DEWEY</t>
  </si>
  <si>
    <t>TODD</t>
  </si>
  <si>
    <t>27740</t>
  </si>
  <si>
    <t>UNICOI</t>
  </si>
  <si>
    <t xml:space="preserve">   44</t>
  </si>
  <si>
    <t>GILES</t>
  </si>
  <si>
    <t>HAMBLEN</t>
  </si>
  <si>
    <t>ROANE</t>
  </si>
  <si>
    <t>HAWKINS</t>
  </si>
  <si>
    <t>DICKSON</t>
  </si>
  <si>
    <t>GIBSON</t>
  </si>
  <si>
    <t>MC NAIRY</t>
  </si>
  <si>
    <t>MC MINN</t>
  </si>
  <si>
    <t>WEAKLEY</t>
  </si>
  <si>
    <t>ROBERTSON</t>
  </si>
  <si>
    <t>DYER</t>
  </si>
  <si>
    <t>MAURY</t>
  </si>
  <si>
    <t>SEVIER</t>
  </si>
  <si>
    <t>FENTRESS</t>
  </si>
  <si>
    <t>LOUDON</t>
  </si>
  <si>
    <t>OBION</t>
  </si>
  <si>
    <t>TIPTON</t>
  </si>
  <si>
    <t>COCKE</t>
  </si>
  <si>
    <t>HARDEMAN</t>
  </si>
  <si>
    <t>17420</t>
  </si>
  <si>
    <t>BRADLEY</t>
  </si>
  <si>
    <t>OVERTON</t>
  </si>
  <si>
    <t>CANNON</t>
  </si>
  <si>
    <t>21340</t>
  </si>
  <si>
    <t>KERR</t>
  </si>
  <si>
    <t>48660</t>
  </si>
  <si>
    <t>WICHITA</t>
  </si>
  <si>
    <t>BRAZOS</t>
  </si>
  <si>
    <t>GALVESTON</t>
  </si>
  <si>
    <t>47020</t>
  </si>
  <si>
    <t>VICTORIA</t>
  </si>
  <si>
    <t>29700</t>
  </si>
  <si>
    <t>WEBB</t>
  </si>
  <si>
    <t>HARRIS</t>
  </si>
  <si>
    <t>GREGG</t>
  </si>
  <si>
    <t>TARRANT</t>
  </si>
  <si>
    <t>LUBBOCK</t>
  </si>
  <si>
    <t>47380</t>
  </si>
  <si>
    <t>MC LENNAN</t>
  </si>
  <si>
    <t>NUECES</t>
  </si>
  <si>
    <t>NOLAN</t>
  </si>
  <si>
    <t>TRAVIS</t>
  </si>
  <si>
    <t>BEXAR</t>
  </si>
  <si>
    <t>BRAZORIA</t>
  </si>
  <si>
    <t>10180</t>
  </si>
  <si>
    <t>TITUS</t>
  </si>
  <si>
    <t>BEE</t>
  </si>
  <si>
    <t>YOUNG</t>
  </si>
  <si>
    <t>COOKE</t>
  </si>
  <si>
    <t>MAVERICK</t>
  </si>
  <si>
    <t>GRAY</t>
  </si>
  <si>
    <t>32580</t>
  </si>
  <si>
    <t>HIDALGO</t>
  </si>
  <si>
    <t>ECTOR</t>
  </si>
  <si>
    <t>BASTROP</t>
  </si>
  <si>
    <t>ANDREWS</t>
  </si>
  <si>
    <t>VAL VERDE</t>
  </si>
  <si>
    <t>DEAF SMITH</t>
  </si>
  <si>
    <t>KLEBERG</t>
  </si>
  <si>
    <t>ATASCOSA</t>
  </si>
  <si>
    <t>PECOS</t>
  </si>
  <si>
    <t>RED RIVER</t>
  </si>
  <si>
    <t>LAMAR</t>
  </si>
  <si>
    <t>BOWIE</t>
  </si>
  <si>
    <t>PARKER</t>
  </si>
  <si>
    <t>ANGELINA</t>
  </si>
  <si>
    <t>WHARTON</t>
  </si>
  <si>
    <t>LLANO</t>
  </si>
  <si>
    <t>GONZALES</t>
  </si>
  <si>
    <t>JACK</t>
  </si>
  <si>
    <t>AUSTIN</t>
  </si>
  <si>
    <t>WISE</t>
  </si>
  <si>
    <t>HAYS</t>
  </si>
  <si>
    <t>VAN ZANDT</t>
  </si>
  <si>
    <t>KAUFMAN</t>
  </si>
  <si>
    <t>FRIO</t>
  </si>
  <si>
    <t>LIBERTY</t>
  </si>
  <si>
    <t>FORT BEND</t>
  </si>
  <si>
    <t>41660</t>
  </si>
  <si>
    <t>TOM GREEN</t>
  </si>
  <si>
    <t>FALLS</t>
  </si>
  <si>
    <t>ERATH</t>
  </si>
  <si>
    <t>HUNT</t>
  </si>
  <si>
    <t>CHILDRESS</t>
  </si>
  <si>
    <t>TERRY</t>
  </si>
  <si>
    <t>COLLIN</t>
  </si>
  <si>
    <t>EASTLAND</t>
  </si>
  <si>
    <t>NAVARRO</t>
  </si>
  <si>
    <t>SOMERVELL</t>
  </si>
  <si>
    <t>TYLER</t>
  </si>
  <si>
    <t>MATAGORDA</t>
  </si>
  <si>
    <t>RUSK</t>
  </si>
  <si>
    <t>DAWSON</t>
  </si>
  <si>
    <t>MONTAGUE</t>
  </si>
  <si>
    <t>NACOGDOCHES</t>
  </si>
  <si>
    <t>PALO PINTO</t>
  </si>
  <si>
    <t>HEMPHILL</t>
  </si>
  <si>
    <t>WILBARGER</t>
  </si>
  <si>
    <t>BAYLOR</t>
  </si>
  <si>
    <t>HOOD</t>
  </si>
  <si>
    <t>DE WITT</t>
  </si>
  <si>
    <t>GILLESPIE</t>
  </si>
  <si>
    <t>SAN PATRICIO</t>
  </si>
  <si>
    <t>DIMMIT</t>
  </si>
  <si>
    <t>DENTON</t>
  </si>
  <si>
    <t>STARR</t>
  </si>
  <si>
    <t>FREESTONE</t>
  </si>
  <si>
    <t>LAMB</t>
  </si>
  <si>
    <t>ROCKWALL</t>
  </si>
  <si>
    <t>TRINITY</t>
  </si>
  <si>
    <t>HOCKLEY</t>
  </si>
  <si>
    <t>MILAM</t>
  </si>
  <si>
    <t>RANDALL</t>
  </si>
  <si>
    <t>JIM WELLS</t>
  </si>
  <si>
    <t>UPSHUR</t>
  </si>
  <si>
    <t>UTAH</t>
  </si>
  <si>
    <t>SALT LAKE</t>
  </si>
  <si>
    <t>36260</t>
  </si>
  <si>
    <t>WEBER</t>
  </si>
  <si>
    <t xml:space="preserve">   46</t>
  </si>
  <si>
    <t>41100</t>
  </si>
  <si>
    <t>IRON</t>
  </si>
  <si>
    <t>TOOELE</t>
  </si>
  <si>
    <t>30860</t>
  </si>
  <si>
    <t>CACHE</t>
  </si>
  <si>
    <t>BOX ELDER</t>
  </si>
  <si>
    <t>DUCHESNE</t>
  </si>
  <si>
    <t>UINTAH</t>
  </si>
  <si>
    <t>DAVIS</t>
  </si>
  <si>
    <t xml:space="preserve">   47</t>
  </si>
  <si>
    <t>CHITTENDEN</t>
  </si>
  <si>
    <t>RUTLAND</t>
  </si>
  <si>
    <t>BENNINGTON</t>
  </si>
  <si>
    <t>NORTON CITY</t>
  </si>
  <si>
    <t>25500</t>
  </si>
  <si>
    <t>HARRISONBURG CITY</t>
  </si>
  <si>
    <t>WINCHESTER CITY</t>
  </si>
  <si>
    <t>NORFOLK CITY</t>
  </si>
  <si>
    <t>CHARLOTTESVILLE CITY</t>
  </si>
  <si>
    <t>PORTSMOUTH CITY</t>
  </si>
  <si>
    <t>44420</t>
  </si>
  <si>
    <t>AUGUSTA</t>
  </si>
  <si>
    <t>CULPEPER</t>
  </si>
  <si>
    <t>HOPEWELL CITY</t>
  </si>
  <si>
    <t>LYNCHBURG CITY</t>
  </si>
  <si>
    <t>FREDERICKSBURG CITY</t>
  </si>
  <si>
    <t>FAUQUIER</t>
  </si>
  <si>
    <t>ROANOKE CITY</t>
  </si>
  <si>
    <t>RICHMOND CITY</t>
  </si>
  <si>
    <t>SMYTH</t>
  </si>
  <si>
    <t>ALEXANDRIA CITY</t>
  </si>
  <si>
    <t>NEWPORT NEWS CITY</t>
  </si>
  <si>
    <t>RADFORD CITY</t>
  </si>
  <si>
    <t>LOUDOUN</t>
  </si>
  <si>
    <t>SUFFOLK CITY</t>
  </si>
  <si>
    <t>PRINCE WILLIAM</t>
  </si>
  <si>
    <t>SALEM CITY</t>
  </si>
  <si>
    <t>ARLINGTON</t>
  </si>
  <si>
    <t>VIRGINIA BEACH CITY</t>
  </si>
  <si>
    <t>FALLS CHURCH CITY</t>
  </si>
  <si>
    <t>WILLIAMSBURG CITY</t>
  </si>
  <si>
    <t>PETERSBURG CITY</t>
  </si>
  <si>
    <t>DANVILLE CITY</t>
  </si>
  <si>
    <t>MARTINSVILLE CITY</t>
  </si>
  <si>
    <t>49090</t>
  </si>
  <si>
    <t>PRINCE EDWARD</t>
  </si>
  <si>
    <t>FRANKLIN CITY</t>
  </si>
  <si>
    <t>HAMPTON CITY</t>
  </si>
  <si>
    <t>EMPORIA CITY</t>
  </si>
  <si>
    <t>FAIRFAX CITY</t>
  </si>
  <si>
    <t>STAUNTON CITY</t>
  </si>
  <si>
    <t>FAIRFAX</t>
  </si>
  <si>
    <t>WYTHE</t>
  </si>
  <si>
    <t>GALAX CITY</t>
  </si>
  <si>
    <t>CHESAPEAKE CITY</t>
  </si>
  <si>
    <t>ALLEGHANY</t>
  </si>
  <si>
    <t>NOTTOWAY</t>
  </si>
  <si>
    <t>ROANOKE</t>
  </si>
  <si>
    <t>STAFFORD</t>
  </si>
  <si>
    <t>SPOTSYLVANIA</t>
  </si>
  <si>
    <t>JAMES CITY</t>
  </si>
  <si>
    <t>KING</t>
  </si>
  <si>
    <t>47460</t>
  </si>
  <si>
    <t>WALLA WALLA</t>
  </si>
  <si>
    <t>SKAGIT</t>
  </si>
  <si>
    <t>49420</t>
  </si>
  <si>
    <t>YAKIMA</t>
  </si>
  <si>
    <t>SNOHOMISH</t>
  </si>
  <si>
    <t>48300</t>
  </si>
  <si>
    <t>CHELAN</t>
  </si>
  <si>
    <t xml:space="preserve">   50</t>
  </si>
  <si>
    <t>PIERCE</t>
  </si>
  <si>
    <t>13380</t>
  </si>
  <si>
    <t>WHATCOM</t>
  </si>
  <si>
    <t>GRAYS HARBOR</t>
  </si>
  <si>
    <t>KITSAP</t>
  </si>
  <si>
    <t>31020</t>
  </si>
  <si>
    <t>COWLITZ</t>
  </si>
  <si>
    <t>SPOKANE</t>
  </si>
  <si>
    <t>CLALLAM</t>
  </si>
  <si>
    <t>MONONGALIA</t>
  </si>
  <si>
    <t xml:space="preserve">   51</t>
  </si>
  <si>
    <t>GREENBRIER</t>
  </si>
  <si>
    <t>CABELL</t>
  </si>
  <si>
    <t>BERKELEY</t>
  </si>
  <si>
    <t>16620</t>
  </si>
  <si>
    <t>KANAWHA</t>
  </si>
  <si>
    <t>13220</t>
  </si>
  <si>
    <t>RALEIGH</t>
  </si>
  <si>
    <t>WETZEL</t>
  </si>
  <si>
    <t>MINGO</t>
  </si>
  <si>
    <t>NICHOLAS</t>
  </si>
  <si>
    <t xml:space="preserve">   52</t>
  </si>
  <si>
    <t>29100</t>
  </si>
  <si>
    <t>LA CROSSE</t>
  </si>
  <si>
    <t>WAUKESHA</t>
  </si>
  <si>
    <t>OUTAGAMIE</t>
  </si>
  <si>
    <t>BARRON</t>
  </si>
  <si>
    <t>EAU CLAIRE</t>
  </si>
  <si>
    <t>KENOSHA</t>
  </si>
  <si>
    <t>OZAUKEE</t>
  </si>
  <si>
    <t>GREEN</t>
  </si>
  <si>
    <t>48140</t>
  </si>
  <si>
    <t>MARATHON</t>
  </si>
  <si>
    <t>MANITOWOC</t>
  </si>
  <si>
    <t>43100</t>
  </si>
  <si>
    <t>SHEBOYGAN</t>
  </si>
  <si>
    <t>MILWAUKEE</t>
  </si>
  <si>
    <t>SAUK</t>
  </si>
  <si>
    <t>RACINE</t>
  </si>
  <si>
    <t>27500</t>
  </si>
  <si>
    <t>ROCK</t>
  </si>
  <si>
    <t>DANE</t>
  </si>
  <si>
    <t>22540</t>
  </si>
  <si>
    <t>FOND DU LAC</t>
  </si>
  <si>
    <t>WALWORTH</t>
  </si>
  <si>
    <t>MARINETTE</t>
  </si>
  <si>
    <t>SHERIDAN</t>
  </si>
  <si>
    <t>SWEETWATER</t>
  </si>
  <si>
    <t>NATRONA</t>
  </si>
  <si>
    <t>16940</t>
  </si>
  <si>
    <t>LARAMIE</t>
  </si>
  <si>
    <t>TETON</t>
  </si>
  <si>
    <t>UINTA</t>
  </si>
  <si>
    <r>
      <rPr>
        <vertAlign val="superscript"/>
        <sz val="11"/>
        <color theme="1"/>
        <rFont val="Calibri"/>
        <family val="2"/>
        <scheme val="minor"/>
      </rPr>
      <t>1</t>
    </r>
    <r>
      <rPr>
        <sz val="11"/>
        <rFont val="Calibri"/>
        <family val="2"/>
        <scheme val="minor"/>
      </rPr>
      <t xml:space="preserve">The CCNs with a “B” in the 4th position indicate a campus of a MCH located in a different CBSA from the main provider.  The campus’s wages and hours are allocated to the CBSA of its physical location.  </t>
    </r>
  </si>
  <si>
    <t>The wage index reflects the CBSA of its location, or the MGCRB reclassified wage index, if applicable.  The case-mix index and average hourly wages are not separated by campus; they reflect the provider as a whole.</t>
  </si>
  <si>
    <r>
      <rPr>
        <vertAlign val="superscript"/>
        <sz val="11"/>
        <rFont val="Calibri"/>
        <family val="2"/>
        <scheme val="minor"/>
      </rPr>
      <t>4</t>
    </r>
    <r>
      <rPr>
        <sz val="11"/>
        <rFont val="Calibri"/>
        <family val="2"/>
        <scheme val="minor"/>
      </rPr>
      <t xml:space="preserve">A blank indicates wage data not available for the CCN for the fiscal year or all three fiscal years.  </t>
    </r>
  </si>
  <si>
    <r>
      <rPr>
        <vertAlign val="superscript"/>
        <sz val="11"/>
        <color theme="1"/>
        <rFont val="Calibri"/>
        <family val="2"/>
        <scheme val="minor"/>
      </rPr>
      <t>5</t>
    </r>
    <r>
      <rPr>
        <sz val="11"/>
        <rFont val="Calibri"/>
        <family val="2"/>
        <scheme val="minor"/>
      </rPr>
      <t>Hospitals cannot receive the out-migration adjustment if they are reclassified under section 1886(d)(10) of the Act or redesignated under section 1886(d)(8)(B) of the Act or redesignated under section 1886(d)(8)(E) of the Act.</t>
    </r>
  </si>
  <si>
    <t>Labor-related</t>
  </si>
  <si>
    <t>Nonlabor-related</t>
  </si>
  <si>
    <r>
      <t>National</t>
    </r>
    <r>
      <rPr>
        <vertAlign val="superscript"/>
        <sz val="10"/>
        <rFont val="Arial"/>
        <family val="2"/>
      </rPr>
      <t>1</t>
    </r>
  </si>
  <si>
    <t>CBSA</t>
  </si>
  <si>
    <t>Area Name</t>
  </si>
  <si>
    <t>State Code</t>
  </si>
  <si>
    <t>Reclassified Wage Index</t>
  </si>
  <si>
    <t>Reclassified GAF</t>
  </si>
  <si>
    <t>Eligible for Frontier Wage Index</t>
  </si>
  <si>
    <t>ALABAMA</t>
  </si>
  <si>
    <t>ALASKA</t>
  </si>
  <si>
    <t>ARIZONA</t>
  </si>
  <si>
    <t>GEORGIA</t>
  </si>
  <si>
    <t>IDAHO</t>
  </si>
  <si>
    <t>MAINE</t>
  </si>
  <si>
    <t>MARYLAND</t>
  </si>
  <si>
    <t>MONTANA</t>
  </si>
  <si>
    <t>NEW JERSEY</t>
  </si>
  <si>
    <t>NEW MEXICO</t>
  </si>
  <si>
    <t>PUERTO RICO</t>
  </si>
  <si>
    <t>RHODE ISLAND</t>
  </si>
  <si>
    <t>SOUTH DAKOTA</t>
  </si>
  <si>
    <t>VERMONT</t>
  </si>
  <si>
    <t>WISCONSIN</t>
  </si>
  <si>
    <t>Mayag¾ez, PR</t>
  </si>
  <si>
    <t>San Germßn, PR</t>
  </si>
  <si>
    <r>
      <rPr>
        <vertAlign val="superscript"/>
        <sz val="11"/>
        <color theme="1"/>
        <rFont val="Calibri"/>
        <family val="2"/>
        <scheme val="minor"/>
      </rPr>
      <t>1</t>
    </r>
    <r>
      <rPr>
        <sz val="11"/>
        <rFont val="Calibri"/>
        <family val="2"/>
        <scheme val="minor"/>
      </rPr>
      <t>This area has no average hourly wage because there are no short-term, acute care hospital wage data for the area.</t>
    </r>
  </si>
  <si>
    <r>
      <rPr>
        <vertAlign val="superscript"/>
        <sz val="11"/>
        <color theme="1"/>
        <rFont val="Calibri"/>
        <family val="2"/>
        <scheme val="minor"/>
      </rPr>
      <t>2</t>
    </r>
    <r>
      <rPr>
        <sz val="11"/>
        <rFont val="Calibri"/>
        <family val="2"/>
        <scheme val="minor"/>
      </rPr>
      <t>A blank indicates this area has no average hourly wage because there are no short-term, acute care hospital wage data for the area or all counties within the State or territory are classified as urban.</t>
    </r>
  </si>
  <si>
    <r>
      <rPr>
        <vertAlign val="superscript"/>
        <sz val="11"/>
        <color theme="1"/>
        <rFont val="Calibri"/>
        <family val="2"/>
        <scheme val="minor"/>
      </rPr>
      <t>3</t>
    </r>
    <r>
      <rPr>
        <sz val="11"/>
        <rFont val="Calibri"/>
        <family val="2"/>
        <scheme val="minor"/>
      </rPr>
      <t>Wage index does not include rural floor budget neutrality adjustment</t>
    </r>
  </si>
  <si>
    <t>Geometric mean LOS</t>
  </si>
  <si>
    <t>Arithmetic mean LOS</t>
  </si>
  <si>
    <t>ECMO OR TRACH W MV &gt;96 HRS OR PDX EXC FACE, MOUTH &amp; NECK W MAJ O.R.</t>
  </si>
  <si>
    <t>TRACH W MV &gt;96 HRS OR PDX EXC FACE, MOUTH &amp; NECK W/O MAJ O.R.</t>
  </si>
  <si>
    <t>RESPIRATORY SYSTEM DIAGNOSIS W VENTILATOR SUPPORT &gt;96 HOURS</t>
  </si>
  <si>
    <t>AORTIC AND HEART ASSIST PROCEDURES EXCEPT PULSATION BALLOON W MCC</t>
  </si>
  <si>
    <t>AORTIC AND HEART ASSIST PROCEDURES EXCEPT PULSATION BALLOON W/O MCC</t>
  </si>
  <si>
    <t>OTHER MAJOR CARDIOVASCULAR PROCEDURES W MCC</t>
  </si>
  <si>
    <t>OTHER MAJOR CARDIOVASCULAR PROCEDURES W CC</t>
  </si>
  <si>
    <t>OTHER MAJOR CARDIOVASCULAR PROCEDURES W/O CC/MCC</t>
  </si>
  <si>
    <t>PERCUTANEOUS INTRACARDIAC PROCEDURES W MCC</t>
  </si>
  <si>
    <t>PERCUTANEOUS INTRACARDIAC PROCEDURES W/O MCC</t>
  </si>
  <si>
    <t>SPINAL FUS EXC CERV W SPINAL CURV/MALIG/INFEC OR EXT FUS W MCC</t>
  </si>
  <si>
    <t>SPINAL FUS EXC CERV W SPINAL CURV/MALIG/INFEC OR EXT FUS W CC</t>
  </si>
  <si>
    <t>SPINAL FUS EXC CERV W SPINAL CURV/MALIG/INFEC OR EXT FUS W/O CC/MCC</t>
  </si>
  <si>
    <t>BACK &amp; NECK PROC EXC SPINAL FUSION W CC</t>
  </si>
  <si>
    <t>SEPTICEMIA OR SEVERE SEPSIS W MV &gt;96 HOURS</t>
  </si>
  <si>
    <t>SEPTICEMIA OR SEVERE SEPSIS W/O MV &gt;96 HOURS W MCC</t>
  </si>
  <si>
    <t>SEPTICEMIA OR SEVERE SEPSIS W/O MV &gt;96 HOURS W/O MCC</t>
  </si>
  <si>
    <t>EXTENSIVE BURNS OR FULL THICKNESS BURNS W MV &gt;96 HRS W SKIN GRAFT</t>
  </si>
  <si>
    <t>EXTENSIVE BURNS OR FULL THICKNESS BURNS W MV &gt;96 HRS W/O SKIN GRAFT</t>
  </si>
  <si>
    <t xml:space="preserve">FY14 Billed Case Mix Index  </t>
  </si>
  <si>
    <t>CBSA for FY 2016 - 2 digit CBSAs are rural and 5 digit CBSAs are urban</t>
  </si>
  <si>
    <r>
      <t>GAF</t>
    </r>
    <r>
      <rPr>
        <sz val="8"/>
        <color rgb="FFFF0000"/>
        <rFont val="Arial"/>
        <family val="2"/>
      </rPr>
      <t xml:space="preserve"> (= WIF ^.6848)</t>
    </r>
  </si>
  <si>
    <t>WIF ^.6848</t>
  </si>
  <si>
    <t>Table 15</t>
  </si>
  <si>
    <t>Table 16B</t>
  </si>
  <si>
    <t>DSH Supp Data</t>
  </si>
  <si>
    <t>Summary List of Other Adjustment Factors [Linked to Applicable Tables]</t>
  </si>
  <si>
    <t>Table 2_CN</t>
  </si>
  <si>
    <t xml:space="preserve"> ^^ = </t>
  </si>
  <si>
    <t>CMS Standardizing Table</t>
  </si>
  <si>
    <t>Extensive operating room procedure unrelated to principal diagnosis with MCC</t>
  </si>
  <si>
    <t>Aftercare with CC/MCC</t>
  </si>
  <si>
    <t>Signs &amp; symptoms without MCC</t>
  </si>
  <si>
    <t>Poisoning and toxic effects of drugs without MCC</t>
  </si>
  <si>
    <t>Poisoning and toxic effects of drugs with MCC</t>
  </si>
  <si>
    <t>Alcohol/drug abuse or dependence without rehabilitation therapy without MCC</t>
  </si>
  <si>
    <t>Psychoses</t>
  </si>
  <si>
    <t>Neuroses except depressive</t>
  </si>
  <si>
    <t>Depressive neuroses</t>
  </si>
  <si>
    <t>Septicemia or severe sepsis without mechanical ventilation &gt;96 hours without MCC</t>
  </si>
  <si>
    <t>Septicemia or severe sepsis without mechanical ventilation &gt;96 hours with MCC</t>
  </si>
  <si>
    <t>Infectious and parasitic diseases with operating room procedure with MCC</t>
  </si>
  <si>
    <t>Chemotherapy without acute leukemia as secondary diagnosis with CC</t>
  </si>
  <si>
    <t>Red blood cell disorders without MCC</t>
  </si>
  <si>
    <t>Normal newborn</t>
  </si>
  <si>
    <t>Neonate with other significant problems</t>
  </si>
  <si>
    <t>Full term neonate with major problems</t>
  </si>
  <si>
    <t>Prematurity without major problems</t>
  </si>
  <si>
    <t>Prematurity with major problems</t>
  </si>
  <si>
    <t>Extreme immaturity or respiratory distress syndrome, neonate</t>
  </si>
  <si>
    <t>Neonates, died or transferred to another acute care facility</t>
  </si>
  <si>
    <t>Other antepartum diagnoses with medical complications</t>
  </si>
  <si>
    <t>Vaginal delivery without complicating diagnoses</t>
  </si>
  <si>
    <t>Vaginal delivery with complicating diagnoses</t>
  </si>
  <si>
    <t>Vaginal delivery with sterilization and/or dilation and curettage</t>
  </si>
  <si>
    <t>Cesarean section without CC/MCC</t>
  </si>
  <si>
    <t>Cesarean section with CC/MCC</t>
  </si>
  <si>
    <t>Uterine and adnexa procedures for non-malignancy without CC/MCC</t>
  </si>
  <si>
    <t>Other kidney and urinary tract diagnoses with MCC</t>
  </si>
  <si>
    <t>Kidney and urinary tract infections without MCC</t>
  </si>
  <si>
    <t>Kidney and urinary tract infections with MCC</t>
  </si>
  <si>
    <t>Renal failure with CC</t>
  </si>
  <si>
    <t>Renal failure with MCC</t>
  </si>
  <si>
    <t>Miscellaneous disorders of nutrition, metabolism, fluids and electrolytes without MCC</t>
  </si>
  <si>
    <t>Miscellaneous disorders of nutrition, metabolism, fluids and electrolytes with MCC</t>
  </si>
  <si>
    <t>Diabetes without CC/MCC</t>
  </si>
  <si>
    <t>Diabetes with CC</t>
  </si>
  <si>
    <t>Diabetes with MCC</t>
  </si>
  <si>
    <t>Operating room procedures for obesity without CC/MCC</t>
  </si>
  <si>
    <t>Cellulitis without MCC</t>
  </si>
  <si>
    <t>Medical back problems without MCC</t>
  </si>
  <si>
    <t>Major joint and limb reattachment procedure of upper extremities</t>
  </si>
  <si>
    <t>Hip and femur procedures except major joint with CC</t>
  </si>
  <si>
    <t>Cervical spinal fusion without CC/MCC</t>
  </si>
  <si>
    <t>Major joint replacement or reattachment of lower extremity without MCC</t>
  </si>
  <si>
    <t>Spinal fusion except cervical without MCC</t>
  </si>
  <si>
    <t>Disorders of pancreas except malignancy without CC/MCC</t>
  </si>
  <si>
    <t>Disorders of pancreas except malignancy with CC</t>
  </si>
  <si>
    <t>Laparoscopic cholecystectomy without common duct exploration without CC/MCC</t>
  </si>
  <si>
    <t>Laparoscopic cholecystectomy without common duct exploration with CC</t>
  </si>
  <si>
    <t>Other digestive system diagnoses with CC</t>
  </si>
  <si>
    <t>Esophagitis, gastroenteritis and miscellaneous digestive disorders without MCC</t>
  </si>
  <si>
    <t>Esophagitis, gastroenteritis and miscellaneous digestive disorders with MCC</t>
  </si>
  <si>
    <t>Gastrointestinal obstruction without CC/MCC</t>
  </si>
  <si>
    <t>Gastrointestinal obstruction with CC</t>
  </si>
  <si>
    <t>Gastrointestinal hemorrhage with CC</t>
  </si>
  <si>
    <t>Gastrointestinal hemorrhage with MCC</t>
  </si>
  <si>
    <t>Major gastrointestinal disorders and peritoneal infections with CC</t>
  </si>
  <si>
    <t>Major small and large bowel procedures without CC/MCC</t>
  </si>
  <si>
    <t>Major small and large bowel procedures with CC</t>
  </si>
  <si>
    <t>Major small and large bowel procedures with MCC</t>
  </si>
  <si>
    <t>Other circulatory system diagnoses with MCC</t>
  </si>
  <si>
    <t>Chest pain</t>
  </si>
  <si>
    <t>Syncope and collapse</t>
  </si>
  <si>
    <t>Cardiac arrhythmia and conduction disorders without CC/MCC</t>
  </si>
  <si>
    <t>Cardiac arrhythmia and conduction disorders with CC</t>
  </si>
  <si>
    <t>Cardiac arrhythmia and conduction disorders with MCC</t>
  </si>
  <si>
    <t>Heart failure and shock without CC/MCC</t>
  </si>
  <si>
    <t>Heart failure and shock with CC</t>
  </si>
  <si>
    <t>Heart failure and shock with MCC</t>
  </si>
  <si>
    <t>Circulatory disorders except acute myocardial infarction, with cardiac catheterization without MCC</t>
  </si>
  <si>
    <t>Circulatory disorders except acute myocardial infarction, with cardiac catheterization with MCC</t>
  </si>
  <si>
    <t>Acute myocardial infarction, discharged alive with CC</t>
  </si>
  <si>
    <t>Acute myocardial infarction, discharged alive with MCC</t>
  </si>
  <si>
    <t>Percutaneous cardiovascular procedures with drug-eluting stent without MCC</t>
  </si>
  <si>
    <t>Percutaneous cardiovascular procedures with drug-eluting stent with MCC or four or more vessels or stents</t>
  </si>
  <si>
    <t>Respiratory system diagnosis with ventilator support greater than 96 hours</t>
  </si>
  <si>
    <t>Bronchitis and asthma without CC/MCC</t>
  </si>
  <si>
    <t>Bronchitis and asthma with CC/MCC</t>
  </si>
  <si>
    <t>Simple pneumonia and pleurisy without CC/MCC</t>
  </si>
  <si>
    <t>Simple pneumonia and pleurisy with CC</t>
  </si>
  <si>
    <t>Simple pneumonia and pleurisy with MCC</t>
  </si>
  <si>
    <t>Chronic obstructive pulmonary disease without CC/MCC</t>
  </si>
  <si>
    <t>Chronic obstructive pulmonary disease with CC</t>
  </si>
  <si>
    <t>Chronic obstructive pulmonary disease with MCC</t>
  </si>
  <si>
    <t>Pulmonary edema and respiratory failure</t>
  </si>
  <si>
    <t>Respiratory infections and inflammations with MCC</t>
  </si>
  <si>
    <t>Pulmonary embolism without MCC</t>
  </si>
  <si>
    <t>Pulmonary embolism with MCC</t>
  </si>
  <si>
    <t>Seizures without MCC</t>
  </si>
  <si>
    <t>Seizures with MCC</t>
  </si>
  <si>
    <t>Transient ischemia</t>
  </si>
  <si>
    <t>Intracranial hemorrhage or cerebral infarction without CC/MCC</t>
  </si>
  <si>
    <t>Intracranial hemorrhage or cerebral infarction with CC or tPA in 24 hours</t>
  </si>
  <si>
    <t>Intracranial hemorrhage or cerebral infarction with MCC</t>
  </si>
  <si>
    <t>Degenerative nervous system disorders without MCC</t>
  </si>
  <si>
    <t>COUNT</t>
  </si>
  <si>
    <t>DESCRIPTION</t>
  </si>
  <si>
    <t>Top 100 DRGs</t>
  </si>
  <si>
    <t>050778</t>
  </si>
  <si>
    <t>060126</t>
  </si>
  <si>
    <t xml:space="preserve">   34</t>
  </si>
  <si>
    <t>24660</t>
  </si>
  <si>
    <t>24140</t>
  </si>
  <si>
    <t>22180</t>
  </si>
  <si>
    <t>24780</t>
  </si>
  <si>
    <t>25860</t>
  </si>
  <si>
    <t>27340</t>
  </si>
  <si>
    <t>15500</t>
  </si>
  <si>
    <t>40580</t>
  </si>
  <si>
    <t>35100</t>
  </si>
  <si>
    <t>21420</t>
  </si>
  <si>
    <t>34120</t>
  </si>
  <si>
    <t>34850</t>
  </si>
  <si>
    <t>34400</t>
  </si>
  <si>
    <t>34950</t>
  </si>
  <si>
    <t>34800</t>
  </si>
  <si>
    <t>34330</t>
  </si>
  <si>
    <t>34790</t>
  </si>
  <si>
    <t>34490</t>
  </si>
  <si>
    <t>34440</t>
  </si>
  <si>
    <t>34520</t>
  </si>
  <si>
    <t>34220</t>
  </si>
  <si>
    <t>34810</t>
  </si>
  <si>
    <t>34530</t>
  </si>
  <si>
    <t>34250</t>
  </si>
  <si>
    <t>34310</t>
  </si>
  <si>
    <t>34350</t>
  </si>
  <si>
    <t>34340</t>
  </si>
  <si>
    <t>34480</t>
  </si>
  <si>
    <t>34730</t>
  </si>
  <si>
    <t>34130</t>
  </si>
  <si>
    <t>34660</t>
  </si>
  <si>
    <t>34770</t>
  </si>
  <si>
    <t>34590</t>
  </si>
  <si>
    <t>34780</t>
  </si>
  <si>
    <t>34670</t>
  </si>
  <si>
    <t>34960</t>
  </si>
  <si>
    <t>34230</t>
  </si>
  <si>
    <t>34910</t>
  </si>
  <si>
    <t>34000</t>
  </si>
  <si>
    <t>34420</t>
  </si>
  <si>
    <t>34110</t>
  </si>
  <si>
    <t>34030</t>
  </si>
  <si>
    <t>34280</t>
  </si>
  <si>
    <t>34550</t>
  </si>
  <si>
    <t>34500</t>
  </si>
  <si>
    <t>34450</t>
  </si>
  <si>
    <t>34760</t>
  </si>
  <si>
    <t>34320</t>
  </si>
  <si>
    <t>34690</t>
  </si>
  <si>
    <t>34170</t>
  </si>
  <si>
    <t>34830</t>
  </si>
  <si>
    <t>34300</t>
  </si>
  <si>
    <t>34750</t>
  </si>
  <si>
    <t>34970</t>
  </si>
  <si>
    <t>34380</t>
  </si>
  <si>
    <t>34890</t>
  </si>
  <si>
    <t>34240</t>
  </si>
  <si>
    <t>34640</t>
  </si>
  <si>
    <t>34150</t>
  </si>
  <si>
    <t>34540</t>
  </si>
  <si>
    <t>34630</t>
  </si>
  <si>
    <t>34410</t>
  </si>
  <si>
    <t>34860</t>
  </si>
  <si>
    <t>34090</t>
  </si>
  <si>
    <t>34720</t>
  </si>
  <si>
    <t>34430</t>
  </si>
  <si>
    <t>34460</t>
  </si>
  <si>
    <t>35420</t>
  </si>
  <si>
    <t>45320</t>
  </si>
  <si>
    <t>45222</t>
  </si>
  <si>
    <r>
      <rPr>
        <b/>
        <vertAlign val="superscript"/>
        <sz val="11"/>
        <color rgb="FF000000"/>
        <rFont val="Calibri"/>
        <family val="2"/>
        <scheme val="minor"/>
      </rPr>
      <t>4</t>
    </r>
    <r>
      <rPr>
        <b/>
        <sz val="11"/>
        <color rgb="FF000000"/>
        <rFont val="Calibri"/>
        <family val="2"/>
        <scheme val="minor"/>
      </rPr>
      <t>Average Hourly Wage FY 2017</t>
    </r>
  </si>
  <si>
    <t>LASALLE</t>
  </si>
  <si>
    <t>HOKE</t>
  </si>
  <si>
    <t>SIOUX</t>
  </si>
  <si>
    <t>390B15</t>
  </si>
  <si>
    <t>OGLALA LAKOTA</t>
  </si>
  <si>
    <t>670B62</t>
  </si>
  <si>
    <t>COMAL</t>
  </si>
  <si>
    <t>BURNET</t>
  </si>
  <si>
    <t>19</t>
  </si>
  <si>
    <t>28</t>
  </si>
  <si>
    <t>10</t>
  </si>
  <si>
    <t>11</t>
  </si>
  <si>
    <t>12</t>
  </si>
  <si>
    <t>13</t>
  </si>
  <si>
    <t>14</t>
  </si>
  <si>
    <t>18</t>
  </si>
  <si>
    <t>26</t>
  </si>
  <si>
    <t>15</t>
  </si>
  <si>
    <t>16</t>
  </si>
  <si>
    <t>17</t>
  </si>
  <si>
    <t>44</t>
  </si>
  <si>
    <t>20</t>
  </si>
  <si>
    <t>21</t>
  </si>
  <si>
    <t>22</t>
  </si>
  <si>
    <t>23</t>
  </si>
  <si>
    <t>24</t>
  </si>
  <si>
    <t>25</t>
  </si>
  <si>
    <t>27</t>
  </si>
  <si>
    <t>29</t>
  </si>
  <si>
    <t>30</t>
  </si>
  <si>
    <t>47</t>
  </si>
  <si>
    <t>31</t>
  </si>
  <si>
    <t>32</t>
  </si>
  <si>
    <t>33</t>
  </si>
  <si>
    <t>34</t>
  </si>
  <si>
    <t>35</t>
  </si>
  <si>
    <t>36</t>
  </si>
  <si>
    <t>39</t>
  </si>
  <si>
    <t>37</t>
  </si>
  <si>
    <t>38</t>
  </si>
  <si>
    <t>40</t>
  </si>
  <si>
    <t>41</t>
  </si>
  <si>
    <t>42</t>
  </si>
  <si>
    <t>43</t>
  </si>
  <si>
    <t>45</t>
  </si>
  <si>
    <t>46</t>
  </si>
  <si>
    <t>49</t>
  </si>
  <si>
    <t>51</t>
  </si>
  <si>
    <t>50</t>
  </si>
  <si>
    <t>52</t>
  </si>
  <si>
    <t>53</t>
  </si>
  <si>
    <t>Enid, OK</t>
  </si>
  <si>
    <t>Macon-Bibb County, GA</t>
  </si>
  <si>
    <t>RESPIRATORY SYSTEM DIAGNOSIS W VENTILATOR SUPPORT &lt;=96 HOURS</t>
  </si>
  <si>
    <t>OTHER CARDIOTHORACIC PROCEDURES W/O MCC</t>
  </si>
  <si>
    <t>ORGANIC DISTURBANCES &amp; INTELLECTUAL DISABILITY</t>
  </si>
  <si>
    <r>
      <t xml:space="preserve">WAGE INDEX </t>
    </r>
    <r>
      <rPr>
        <sz val="8"/>
        <rFont val="Arial"/>
        <family val="2"/>
      </rPr>
      <t>(per Final Rule CN Tables)</t>
    </r>
  </si>
  <si>
    <t>Dropped in 2018</t>
  </si>
  <si>
    <t>Added in 2018</t>
  </si>
  <si>
    <t>Respiratory system diagnosis with ventilator support less than or equal to 96 hours</t>
  </si>
  <si>
    <t>Hypertension without MCC</t>
  </si>
  <si>
    <t>Aftercare, musculoskeletal system and connective tissue with CC</t>
  </si>
  <si>
    <t>Other kidney and urinary tract diagnoses with CC</t>
  </si>
  <si>
    <t>TABLE 5.—LIST OF MEDICARE SEVERITY DIAGNOSIS-RELATED GROUPS (MS-DRGS), RELATIVE WEIGHTING FACTORS, 
AND GEOMETRIC AND ARITHMETIC MEAN LENGTH OF STAY—FY 2018 Correction Notice</t>
  </si>
  <si>
    <t>FY 2018 Final Post-Acute DRG</t>
  </si>
  <si>
    <t>FY 2018 Final Special Pay DRG</t>
  </si>
  <si>
    <t>CRANIOTOMY W MAJOR DEVICE IMPLANT OR ACUTE CNS PDX W MCC OR CHEMOTHERAPY IMPLANT OR EPILEPSY W NEUROSTIMULATOR</t>
  </si>
  <si>
    <t>ISCHEMIC STROKE, PRECEREBRAL OCCLUSION OR TRANSIENT ISCHEMIA W THROMBOLYTIC AGENT W MCC</t>
  </si>
  <si>
    <t>ISCHEMIC STROKE, PRECEREBRAL OCCLUSION OR TRANSIENT ISCHEMIA W THROMBOLYTIC AGENT W CC</t>
  </si>
  <si>
    <t>ISCHEMIC STROKE, PRECEREBRAL OCCLUSION OR TRANSIENT ISCHEMIA W THROMBOLYTIC AGENT W/O CC/MCC</t>
  </si>
  <si>
    <t>TRANSIENT ISCHEMIA W/O THROMBOLYTIC</t>
  </si>
  <si>
    <t>PERCUTANEOUS CARDIOVASCULAR PROCEDURES W DRUG-ELUTING STENT W MCC OR 4+ ARTERIES OR STENTS</t>
  </si>
  <si>
    <t>PERCUTANEOUS CARDIOVASCULAR PROCEDURES W NON-DRUG-ELUTING STENT W MCC OR 4+ ARTERIES OR STENTS</t>
  </si>
  <si>
    <t>MAJOR HIP AND KNEE JOINT REPLACEMENT OR REATTACHMENT OF LOWER EXTREMITY W MCC OR TOTAL ANKLE REPLACEMENT</t>
  </si>
  <si>
    <t>MAJOR HIP AND KNEE JOINT REPLACEMENT OR REATTACHMENT OF LOWER EXTREMITY W/O MCC</t>
  </si>
  <si>
    <t>LYMPHOMA &amp; NON-ACUTE LEUKEMIA W OTHER PROC W MCC</t>
  </si>
  <si>
    <t>LYMPHOMA &amp; NON-ACUTE LEUKEMIA W OTHER PROC W CC</t>
  </si>
  <si>
    <t>LYMPHOMA &amp; NON-ACUTE LEUKEMIA W OTHER PROC W/O CC/MCC</t>
  </si>
  <si>
    <t>MYELOPROLIFERATIVE DISORDERS OR POORLY DIFFERENTIATED NEOPLASMS W OTHER  PROCEDURE W CC/MCC</t>
  </si>
  <si>
    <t>MYELOPROLIFERATIVE DISORDERS OR POORLY DIFFERENTIATED NEOPLASMS W OTHER  PROCEDURE W/O CC/MCC</t>
  </si>
  <si>
    <t>**MS-DRGs 998 and 999 contain cases that could not be assigned to valid DRGs.</t>
  </si>
  <si>
    <t>FY 2018 Correction Notice: Implementation of Section 3133 of the Affordable Care Act - Medicare DSH - Supplemental Data</t>
  </si>
  <si>
    <t>Uncompensated Care Costs</t>
  </si>
  <si>
    <t>Total Uncompensated Care Amount</t>
  </si>
  <si>
    <t>Cost Reporting Years</t>
  </si>
  <si>
    <t>Projected to Receive DSH in FY 2018</t>
  </si>
  <si>
    <t>New</t>
  </si>
  <si>
    <t>010008</t>
  </si>
  <si>
    <t>010018</t>
  </si>
  <si>
    <t>010032</t>
  </si>
  <si>
    <t>010051</t>
  </si>
  <si>
    <t>010058</t>
  </si>
  <si>
    <t>010065</t>
  </si>
  <si>
    <t>010095</t>
  </si>
  <si>
    <t>010102</t>
  </si>
  <si>
    <t>010109</t>
  </si>
  <si>
    <t>010110</t>
  </si>
  <si>
    <t>010128</t>
  </si>
  <si>
    <t>010138</t>
  </si>
  <si>
    <t>010172</t>
  </si>
  <si>
    <t>*</t>
  </si>
  <si>
    <t>010173</t>
  </si>
  <si>
    <t>020018</t>
  </si>
  <si>
    <t>020027</t>
  </si>
  <si>
    <t>030067</t>
  </si>
  <si>
    <t>030071</t>
  </si>
  <si>
    <t>030074</t>
  </si>
  <si>
    <t>030077</t>
  </si>
  <si>
    <t>030108</t>
  </si>
  <si>
    <t>030113</t>
  </si>
  <si>
    <t>030132</t>
  </si>
  <si>
    <t>030135</t>
  </si>
  <si>
    <t>030136</t>
  </si>
  <si>
    <t>030137</t>
  </si>
  <si>
    <t>040047</t>
  </si>
  <si>
    <t>040050</t>
  </si>
  <si>
    <t>040132</t>
  </si>
  <si>
    <t>040154</t>
  </si>
  <si>
    <t>050024</t>
  </si>
  <si>
    <t>050096</t>
  </si>
  <si>
    <t>050128</t>
  </si>
  <si>
    <t>050135</t>
  </si>
  <si>
    <t>050146</t>
  </si>
  <si>
    <t>050205</t>
  </si>
  <si>
    <t>050378</t>
  </si>
  <si>
    <t>050397</t>
  </si>
  <si>
    <t>050434</t>
  </si>
  <si>
    <t>050435</t>
  </si>
  <si>
    <t>050448</t>
  </si>
  <si>
    <t>050531</t>
  </si>
  <si>
    <t>050545</t>
  </si>
  <si>
    <t>050546</t>
  </si>
  <si>
    <t>050547</t>
  </si>
  <si>
    <t>050548</t>
  </si>
  <si>
    <t>050552</t>
  </si>
  <si>
    <t>050618</t>
  </si>
  <si>
    <t>050644</t>
  </si>
  <si>
    <t>050660</t>
  </si>
  <si>
    <t>050668</t>
  </si>
  <si>
    <t>050751</t>
  </si>
  <si>
    <t>050754</t>
  </si>
  <si>
    <t>050763</t>
  </si>
  <si>
    <t>050766</t>
  </si>
  <si>
    <t>050767</t>
  </si>
  <si>
    <t>050779</t>
  </si>
  <si>
    <t>050780</t>
  </si>
  <si>
    <t>050781</t>
  </si>
  <si>
    <t>050782</t>
  </si>
  <si>
    <t>060043</t>
  </si>
  <si>
    <t>060071</t>
  </si>
  <si>
    <t>060107</t>
  </si>
  <si>
    <t>060127</t>
  </si>
  <si>
    <t>070038</t>
  </si>
  <si>
    <t>070039</t>
  </si>
  <si>
    <t>070040</t>
  </si>
  <si>
    <t>100001</t>
  </si>
  <si>
    <t>100002</t>
  </si>
  <si>
    <t>100006</t>
  </si>
  <si>
    <t>100007</t>
  </si>
  <si>
    <t>100008</t>
  </si>
  <si>
    <t>100009</t>
  </si>
  <si>
    <t>100012</t>
  </si>
  <si>
    <t>100014</t>
  </si>
  <si>
    <t>100017</t>
  </si>
  <si>
    <t>100018</t>
  </si>
  <si>
    <t>100019</t>
  </si>
  <si>
    <t>100022</t>
  </si>
  <si>
    <t>100023</t>
  </si>
  <si>
    <t>100025</t>
  </si>
  <si>
    <t>100026</t>
  </si>
  <si>
    <t>100028</t>
  </si>
  <si>
    <t>100029</t>
  </si>
  <si>
    <t>100030</t>
  </si>
  <si>
    <t>100032</t>
  </si>
  <si>
    <t>100034</t>
  </si>
  <si>
    <t>100035</t>
  </si>
  <si>
    <t>100038</t>
  </si>
  <si>
    <t>100039</t>
  </si>
  <si>
    <t>100040</t>
  </si>
  <si>
    <t>100043</t>
  </si>
  <si>
    <t>100044</t>
  </si>
  <si>
    <t>100045</t>
  </si>
  <si>
    <t>100046</t>
  </si>
  <si>
    <t>100047</t>
  </si>
  <si>
    <t>100048</t>
  </si>
  <si>
    <t>100049</t>
  </si>
  <si>
    <t>100050</t>
  </si>
  <si>
    <t>100051</t>
  </si>
  <si>
    <t>100052</t>
  </si>
  <si>
    <t>100053</t>
  </si>
  <si>
    <t>100054</t>
  </si>
  <si>
    <t>100055</t>
  </si>
  <si>
    <t>100057</t>
  </si>
  <si>
    <t>100062</t>
  </si>
  <si>
    <t>100063</t>
  </si>
  <si>
    <t>100067</t>
  </si>
  <si>
    <t>100068</t>
  </si>
  <si>
    <t>100069</t>
  </si>
  <si>
    <t>100070</t>
  </si>
  <si>
    <t>100071</t>
  </si>
  <si>
    <t>100072</t>
  </si>
  <si>
    <t>100073</t>
  </si>
  <si>
    <t>100075</t>
  </si>
  <si>
    <t>100077</t>
  </si>
  <si>
    <t>100079</t>
  </si>
  <si>
    <t>100080</t>
  </si>
  <si>
    <t>100081</t>
  </si>
  <si>
    <t>100084</t>
  </si>
  <si>
    <t>100086</t>
  </si>
  <si>
    <t>100087</t>
  </si>
  <si>
    <t>100088</t>
  </si>
  <si>
    <t>100090</t>
  </si>
  <si>
    <t>100092</t>
  </si>
  <si>
    <t>100093</t>
  </si>
  <si>
    <t>100099</t>
  </si>
  <si>
    <t>100102</t>
  </si>
  <si>
    <t>100105</t>
  </si>
  <si>
    <t>100106</t>
  </si>
  <si>
    <t>100107</t>
  </si>
  <si>
    <t>100109</t>
  </si>
  <si>
    <t>100110</t>
  </si>
  <si>
    <t>100113</t>
  </si>
  <si>
    <t>100117</t>
  </si>
  <si>
    <t>100118</t>
  </si>
  <si>
    <t>100121</t>
  </si>
  <si>
    <t>100122</t>
  </si>
  <si>
    <t>100124</t>
  </si>
  <si>
    <t>100125</t>
  </si>
  <si>
    <t>100126</t>
  </si>
  <si>
    <t>100127</t>
  </si>
  <si>
    <t>100128</t>
  </si>
  <si>
    <t>100130</t>
  </si>
  <si>
    <t>100131</t>
  </si>
  <si>
    <t>100132</t>
  </si>
  <si>
    <t>100134</t>
  </si>
  <si>
    <t>100135</t>
  </si>
  <si>
    <t>100137</t>
  </si>
  <si>
    <t>100140</t>
  </si>
  <si>
    <t>100142</t>
  </si>
  <si>
    <t>100150</t>
  </si>
  <si>
    <t>100151</t>
  </si>
  <si>
    <t>100154</t>
  </si>
  <si>
    <t>100156</t>
  </si>
  <si>
    <t>100157</t>
  </si>
  <si>
    <t>100161</t>
  </si>
  <si>
    <t>100166</t>
  </si>
  <si>
    <t>100167</t>
  </si>
  <si>
    <t>100168</t>
  </si>
  <si>
    <t>100173</t>
  </si>
  <si>
    <t>100175</t>
  </si>
  <si>
    <t>100176</t>
  </si>
  <si>
    <t>100177</t>
  </si>
  <si>
    <t>100179</t>
  </si>
  <si>
    <t>100180</t>
  </si>
  <si>
    <t>100181</t>
  </si>
  <si>
    <t>100183</t>
  </si>
  <si>
    <t>100187</t>
  </si>
  <si>
    <t>100189</t>
  </si>
  <si>
    <t>100191</t>
  </si>
  <si>
    <t>100200</t>
  </si>
  <si>
    <t>100204</t>
  </si>
  <si>
    <t>100206</t>
  </si>
  <si>
    <t>100209</t>
  </si>
  <si>
    <t>100211</t>
  </si>
  <si>
    <t>100212</t>
  </si>
  <si>
    <t>100213</t>
  </si>
  <si>
    <t>100217</t>
  </si>
  <si>
    <t>100220</t>
  </si>
  <si>
    <t>100223</t>
  </si>
  <si>
    <t>100224</t>
  </si>
  <si>
    <t>100226</t>
  </si>
  <si>
    <t>100228</t>
  </si>
  <si>
    <t>100230</t>
  </si>
  <si>
    <t>100231</t>
  </si>
  <si>
    <t>100232</t>
  </si>
  <si>
    <t>100236</t>
  </si>
  <si>
    <t>100238</t>
  </si>
  <si>
    <t>100239</t>
  </si>
  <si>
    <t>100240</t>
  </si>
  <si>
    <t>100242</t>
  </si>
  <si>
    <t>100243</t>
  </si>
  <si>
    <t>100244</t>
  </si>
  <si>
    <t>100246</t>
  </si>
  <si>
    <t>100248</t>
  </si>
  <si>
    <t>100249</t>
  </si>
  <si>
    <t>100252</t>
  </si>
  <si>
    <t>100253</t>
  </si>
  <si>
    <t>100254</t>
  </si>
  <si>
    <t>100255</t>
  </si>
  <si>
    <t>100256</t>
  </si>
  <si>
    <t>100258</t>
  </si>
  <si>
    <t>100259</t>
  </si>
  <si>
    <t>100260</t>
  </si>
  <si>
    <t>100264</t>
  </si>
  <si>
    <t>100265</t>
  </si>
  <si>
    <t>100266</t>
  </si>
  <si>
    <t>100267</t>
  </si>
  <si>
    <t>100268</t>
  </si>
  <si>
    <t>100269</t>
  </si>
  <si>
    <t>100271</t>
  </si>
  <si>
    <t>100275</t>
  </si>
  <si>
    <t>100276</t>
  </si>
  <si>
    <t>100277</t>
  </si>
  <si>
    <t>100281</t>
  </si>
  <si>
    <t>100284</t>
  </si>
  <si>
    <t>100285</t>
  </si>
  <si>
    <t>100286</t>
  </si>
  <si>
    <t>100287</t>
  </si>
  <si>
    <t>100288</t>
  </si>
  <si>
    <t>100289</t>
  </si>
  <si>
    <t>100290</t>
  </si>
  <si>
    <t>100291</t>
  </si>
  <si>
    <t>100292</t>
  </si>
  <si>
    <t>100296</t>
  </si>
  <si>
    <t>100298</t>
  </si>
  <si>
    <t>100299</t>
  </si>
  <si>
    <t>100302</t>
  </si>
  <si>
    <t>100307</t>
  </si>
  <si>
    <t>100313</t>
  </si>
  <si>
    <t>100314</t>
  </si>
  <si>
    <t>100315</t>
  </si>
  <si>
    <t>100316</t>
  </si>
  <si>
    <t>100319</t>
  </si>
  <si>
    <t>100320</t>
  </si>
  <si>
    <t>100321</t>
  </si>
  <si>
    <t>100322</t>
  </si>
  <si>
    <t>100327</t>
  </si>
  <si>
    <t>100328</t>
  </si>
  <si>
    <t>100329</t>
  </si>
  <si>
    <t>110001</t>
  </si>
  <si>
    <t>110002</t>
  </si>
  <si>
    <t>110003</t>
  </si>
  <si>
    <t>110005</t>
  </si>
  <si>
    <t>110006</t>
  </si>
  <si>
    <t>110007</t>
  </si>
  <si>
    <t>110008</t>
  </si>
  <si>
    <t>110010</t>
  </si>
  <si>
    <t>110011</t>
  </si>
  <si>
    <t>110015</t>
  </si>
  <si>
    <t>110016</t>
  </si>
  <si>
    <t>110018</t>
  </si>
  <si>
    <t>110023</t>
  </si>
  <si>
    <t>110024</t>
  </si>
  <si>
    <t>110025</t>
  </si>
  <si>
    <t>110026</t>
  </si>
  <si>
    <t>110027</t>
  </si>
  <si>
    <t>110028</t>
  </si>
  <si>
    <t>110029</t>
  </si>
  <si>
    <t>110030</t>
  </si>
  <si>
    <t>110031</t>
  </si>
  <si>
    <t>110032</t>
  </si>
  <si>
    <t>110034</t>
  </si>
  <si>
    <t>110035</t>
  </si>
  <si>
    <t>110036</t>
  </si>
  <si>
    <t>110038</t>
  </si>
  <si>
    <t>110039</t>
  </si>
  <si>
    <t>110040</t>
  </si>
  <si>
    <t>110041</t>
  </si>
  <si>
    <t>110042</t>
  </si>
  <si>
    <t>110043</t>
  </si>
  <si>
    <t>110044</t>
  </si>
  <si>
    <t>110045</t>
  </si>
  <si>
    <t>110046</t>
  </si>
  <si>
    <t>110050</t>
  </si>
  <si>
    <t>110051</t>
  </si>
  <si>
    <t>110054</t>
  </si>
  <si>
    <t>110059</t>
  </si>
  <si>
    <t>110064</t>
  </si>
  <si>
    <t>110069</t>
  </si>
  <si>
    <t>110071</t>
  </si>
  <si>
    <t>110073</t>
  </si>
  <si>
    <t>110074</t>
  </si>
  <si>
    <t>110075</t>
  </si>
  <si>
    <t>110076</t>
  </si>
  <si>
    <t>110078</t>
  </si>
  <si>
    <t>110079</t>
  </si>
  <si>
    <t>110082</t>
  </si>
  <si>
    <t>110083</t>
  </si>
  <si>
    <t>110086</t>
  </si>
  <si>
    <t>110087</t>
  </si>
  <si>
    <t>110089</t>
  </si>
  <si>
    <t>110091</t>
  </si>
  <si>
    <t>110092</t>
  </si>
  <si>
    <t>110095</t>
  </si>
  <si>
    <t>110100</t>
  </si>
  <si>
    <t>110101</t>
  </si>
  <si>
    <t>110104</t>
  </si>
  <si>
    <t>110105</t>
  </si>
  <si>
    <t>110107</t>
  </si>
  <si>
    <t>110109</t>
  </si>
  <si>
    <t>110111</t>
  </si>
  <si>
    <t>110113</t>
  </si>
  <si>
    <t>110115</t>
  </si>
  <si>
    <t>110121</t>
  </si>
  <si>
    <t>110122</t>
  </si>
  <si>
    <t>110124</t>
  </si>
  <si>
    <t>110125</t>
  </si>
  <si>
    <t>110128</t>
  </si>
  <si>
    <t>110129</t>
  </si>
  <si>
    <t>110130</t>
  </si>
  <si>
    <t>110132</t>
  </si>
  <si>
    <t>110135</t>
  </si>
  <si>
    <t>110142</t>
  </si>
  <si>
    <t>110143</t>
  </si>
  <si>
    <t>110146</t>
  </si>
  <si>
    <t>110150</t>
  </si>
  <si>
    <t>110153</t>
  </si>
  <si>
    <t>110161</t>
  </si>
  <si>
    <t>110164</t>
  </si>
  <si>
    <t>110165</t>
  </si>
  <si>
    <t>110168</t>
  </si>
  <si>
    <t>110177</t>
  </si>
  <si>
    <t>110183</t>
  </si>
  <si>
    <t>110184</t>
  </si>
  <si>
    <t>110187</t>
  </si>
  <si>
    <t>110189</t>
  </si>
  <si>
    <t>110190</t>
  </si>
  <si>
    <t>110191</t>
  </si>
  <si>
    <t>110192</t>
  </si>
  <si>
    <t>110194</t>
  </si>
  <si>
    <t>110198</t>
  </si>
  <si>
    <t>110200</t>
  </si>
  <si>
    <t>110201</t>
  </si>
  <si>
    <t>110205</t>
  </si>
  <si>
    <t>110209</t>
  </si>
  <si>
    <t>110215</t>
  </si>
  <si>
    <t>110225</t>
  </si>
  <si>
    <t>110226</t>
  </si>
  <si>
    <t>110229</t>
  </si>
  <si>
    <t>110230</t>
  </si>
  <si>
    <t>110233</t>
  </si>
  <si>
    <t>110234</t>
  </si>
  <si>
    <t>110235</t>
  </si>
  <si>
    <t>110236</t>
  </si>
  <si>
    <t>120001</t>
  </si>
  <si>
    <t>120002</t>
  </si>
  <si>
    <t>120004</t>
  </si>
  <si>
    <t>120005</t>
  </si>
  <si>
    <t>120006</t>
  </si>
  <si>
    <t>120007</t>
  </si>
  <si>
    <t>120011</t>
  </si>
  <si>
    <t>120014</t>
  </si>
  <si>
    <t>120019</t>
  </si>
  <si>
    <t>120022</t>
  </si>
  <si>
    <t>120026</t>
  </si>
  <si>
    <t>120028</t>
  </si>
  <si>
    <t>130002</t>
  </si>
  <si>
    <t>130003</t>
  </si>
  <si>
    <t>130006</t>
  </si>
  <si>
    <t>130007</t>
  </si>
  <si>
    <t>130013</t>
  </si>
  <si>
    <t>130014</t>
  </si>
  <si>
    <t>130018</t>
  </si>
  <si>
    <t>130025</t>
  </si>
  <si>
    <t>130028</t>
  </si>
  <si>
    <t>130049</t>
  </si>
  <si>
    <t>130063</t>
  </si>
  <si>
    <t>130065</t>
  </si>
  <si>
    <t>130066</t>
  </si>
  <si>
    <t>130067</t>
  </si>
  <si>
    <t>140001</t>
  </si>
  <si>
    <t>140002</t>
  </si>
  <si>
    <t>140007</t>
  </si>
  <si>
    <t>140008</t>
  </si>
  <si>
    <t>140010</t>
  </si>
  <si>
    <t>140011</t>
  </si>
  <si>
    <t>140012</t>
  </si>
  <si>
    <t>140013</t>
  </si>
  <si>
    <t>140015</t>
  </si>
  <si>
    <t>140018</t>
  </si>
  <si>
    <t>140019</t>
  </si>
  <si>
    <t>140029</t>
  </si>
  <si>
    <t>140030</t>
  </si>
  <si>
    <t>140032</t>
  </si>
  <si>
    <t>140033</t>
  </si>
  <si>
    <t>140034</t>
  </si>
  <si>
    <t>140040</t>
  </si>
  <si>
    <t>140043</t>
  </si>
  <si>
    <t>140046</t>
  </si>
  <si>
    <t>140048</t>
  </si>
  <si>
    <t>140049</t>
  </si>
  <si>
    <t>140052</t>
  </si>
  <si>
    <t>140053</t>
  </si>
  <si>
    <t>140054</t>
  </si>
  <si>
    <t>140058</t>
  </si>
  <si>
    <t>140059</t>
  </si>
  <si>
    <t>140062</t>
  </si>
  <si>
    <t>140063</t>
  </si>
  <si>
    <t>140064</t>
  </si>
  <si>
    <t>140065</t>
  </si>
  <si>
    <t>140067</t>
  </si>
  <si>
    <t>140068</t>
  </si>
  <si>
    <t>140077</t>
  </si>
  <si>
    <t>140080</t>
  </si>
  <si>
    <t>140082</t>
  </si>
  <si>
    <t>140083</t>
  </si>
  <si>
    <t>140084</t>
  </si>
  <si>
    <t>140088</t>
  </si>
  <si>
    <t>140089</t>
  </si>
  <si>
    <t>140091</t>
  </si>
  <si>
    <t>140093</t>
  </si>
  <si>
    <t>140095</t>
  </si>
  <si>
    <t>140100</t>
  </si>
  <si>
    <t>140101</t>
  </si>
  <si>
    <t>140103</t>
  </si>
  <si>
    <t>140110</t>
  </si>
  <si>
    <t>140113</t>
  </si>
  <si>
    <t>140114</t>
  </si>
  <si>
    <t>140115</t>
  </si>
  <si>
    <t>140116</t>
  </si>
  <si>
    <t>140117</t>
  </si>
  <si>
    <t>140118</t>
  </si>
  <si>
    <t>140119</t>
  </si>
  <si>
    <t>140120</t>
  </si>
  <si>
    <t>140122</t>
  </si>
  <si>
    <t>140124</t>
  </si>
  <si>
    <t>140125</t>
  </si>
  <si>
    <t>140127</t>
  </si>
  <si>
    <t>140130</t>
  </si>
  <si>
    <t>140133</t>
  </si>
  <si>
    <t>140135</t>
  </si>
  <si>
    <t>140137</t>
  </si>
  <si>
    <t>140143</t>
  </si>
  <si>
    <t>140145</t>
  </si>
  <si>
    <t>140147</t>
  </si>
  <si>
    <t>140148</t>
  </si>
  <si>
    <t>140150</t>
  </si>
  <si>
    <t>140151</t>
  </si>
  <si>
    <t>140155</t>
  </si>
  <si>
    <t>140158</t>
  </si>
  <si>
    <t>140160</t>
  </si>
  <si>
    <t>140161</t>
  </si>
  <si>
    <t>140162</t>
  </si>
  <si>
    <t>140164</t>
  </si>
  <si>
    <t>140166</t>
  </si>
  <si>
    <t>140167</t>
  </si>
  <si>
    <t>140172</t>
  </si>
  <si>
    <t>140174</t>
  </si>
  <si>
    <t>140176</t>
  </si>
  <si>
    <t>140177</t>
  </si>
  <si>
    <t>140179</t>
  </si>
  <si>
    <t>140180</t>
  </si>
  <si>
    <t>140181</t>
  </si>
  <si>
    <t>140182</t>
  </si>
  <si>
    <t>140184</t>
  </si>
  <si>
    <t>140185</t>
  </si>
  <si>
    <t>140186</t>
  </si>
  <si>
    <t>140187</t>
  </si>
  <si>
    <t>140189</t>
  </si>
  <si>
    <t>140191</t>
  </si>
  <si>
    <t>140197</t>
  </si>
  <si>
    <t>140200</t>
  </si>
  <si>
    <t>140202</t>
  </si>
  <si>
    <t>140206</t>
  </si>
  <si>
    <t>140208</t>
  </si>
  <si>
    <t>140209</t>
  </si>
  <si>
    <t>140210</t>
  </si>
  <si>
    <t>140211</t>
  </si>
  <si>
    <t>140213</t>
  </si>
  <si>
    <t>140217</t>
  </si>
  <si>
    <t>140223</t>
  </si>
  <si>
    <t>140224</t>
  </si>
  <si>
    <t>140228</t>
  </si>
  <si>
    <t>140231</t>
  </si>
  <si>
    <t>140233</t>
  </si>
  <si>
    <t>140234</t>
  </si>
  <si>
    <t>140239</t>
  </si>
  <si>
    <t>140240</t>
  </si>
  <si>
    <t>140242</t>
  </si>
  <si>
    <t>140250</t>
  </si>
  <si>
    <t>140251</t>
  </si>
  <si>
    <t>140252</t>
  </si>
  <si>
    <t>140258</t>
  </si>
  <si>
    <t>140275</t>
  </si>
  <si>
    <t>140276</t>
  </si>
  <si>
    <t>140280</t>
  </si>
  <si>
    <t>140281</t>
  </si>
  <si>
    <t>140286</t>
  </si>
  <si>
    <t>140288</t>
  </si>
  <si>
    <t>140289</t>
  </si>
  <si>
    <t>140290</t>
  </si>
  <si>
    <t>140291</t>
  </si>
  <si>
    <t>140292</t>
  </si>
  <si>
    <t>140294</t>
  </si>
  <si>
    <t>140300</t>
  </si>
  <si>
    <t>140304</t>
  </si>
  <si>
    <t>140307</t>
  </si>
  <si>
    <t>150001</t>
  </si>
  <si>
    <t>150002</t>
  </si>
  <si>
    <t>150004</t>
  </si>
  <si>
    <t>150005</t>
  </si>
  <si>
    <t>150006</t>
  </si>
  <si>
    <t>150007</t>
  </si>
  <si>
    <t>150008</t>
  </si>
  <si>
    <t>150009</t>
  </si>
  <si>
    <t>150010</t>
  </si>
  <si>
    <t>150011</t>
  </si>
  <si>
    <t>150012</t>
  </si>
  <si>
    <t>150015</t>
  </si>
  <si>
    <t>150017</t>
  </si>
  <si>
    <t>150018</t>
  </si>
  <si>
    <t>150021</t>
  </si>
  <si>
    <t>150022</t>
  </si>
  <si>
    <t>150023</t>
  </si>
  <si>
    <t>150024</t>
  </si>
  <si>
    <t>150026</t>
  </si>
  <si>
    <t>150030</t>
  </si>
  <si>
    <t>150034</t>
  </si>
  <si>
    <t>150035</t>
  </si>
  <si>
    <t>150037</t>
  </si>
  <si>
    <t>150038</t>
  </si>
  <si>
    <t>150042</t>
  </si>
  <si>
    <t>150044</t>
  </si>
  <si>
    <t>150045</t>
  </si>
  <si>
    <t>150046</t>
  </si>
  <si>
    <t>150047</t>
  </si>
  <si>
    <t>150048</t>
  </si>
  <si>
    <t>150051</t>
  </si>
  <si>
    <t>150056</t>
  </si>
  <si>
    <t>150057</t>
  </si>
  <si>
    <t>150058</t>
  </si>
  <si>
    <t>150059</t>
  </si>
  <si>
    <t>150061</t>
  </si>
  <si>
    <t>150064</t>
  </si>
  <si>
    <t>150065</t>
  </si>
  <si>
    <t>150069</t>
  </si>
  <si>
    <t>150072</t>
  </si>
  <si>
    <t>150074</t>
  </si>
  <si>
    <t>150075</t>
  </si>
  <si>
    <t>150076</t>
  </si>
  <si>
    <t>150082</t>
  </si>
  <si>
    <t>150084</t>
  </si>
  <si>
    <t>150086</t>
  </si>
  <si>
    <t>150088</t>
  </si>
  <si>
    <t>150089</t>
  </si>
  <si>
    <t>150090</t>
  </si>
  <si>
    <t>150091</t>
  </si>
  <si>
    <t>150097</t>
  </si>
  <si>
    <t>150100</t>
  </si>
  <si>
    <t>150101</t>
  </si>
  <si>
    <t>150102</t>
  </si>
  <si>
    <t>150104</t>
  </si>
  <si>
    <t>150109</t>
  </si>
  <si>
    <t>150112</t>
  </si>
  <si>
    <t>150113</t>
  </si>
  <si>
    <t>150115</t>
  </si>
  <si>
    <t>150125</t>
  </si>
  <si>
    <t>150126</t>
  </si>
  <si>
    <t>150128</t>
  </si>
  <si>
    <t>150133</t>
  </si>
  <si>
    <t>150146</t>
  </si>
  <si>
    <t>150149</t>
  </si>
  <si>
    <t>150150</t>
  </si>
  <si>
    <t>150153</t>
  </si>
  <si>
    <t>150157</t>
  </si>
  <si>
    <t>150158</t>
  </si>
  <si>
    <t>150160</t>
  </si>
  <si>
    <t>150161</t>
  </si>
  <si>
    <t>150162</t>
  </si>
  <si>
    <t>150163</t>
  </si>
  <si>
    <t>150165</t>
  </si>
  <si>
    <t>150166</t>
  </si>
  <si>
    <t>150167</t>
  </si>
  <si>
    <t>150168</t>
  </si>
  <si>
    <t>150169</t>
  </si>
  <si>
    <t>150172</t>
  </si>
  <si>
    <t>150173</t>
  </si>
  <si>
    <t>150175</t>
  </si>
  <si>
    <t>150176</t>
  </si>
  <si>
    <t>150177</t>
  </si>
  <si>
    <t>150178</t>
  </si>
  <si>
    <t>150179</t>
  </si>
  <si>
    <t>150181</t>
  </si>
  <si>
    <t>150182</t>
  </si>
  <si>
    <t>150183</t>
  </si>
  <si>
    <t>160001</t>
  </si>
  <si>
    <t>160005</t>
  </si>
  <si>
    <t>160008</t>
  </si>
  <si>
    <t>160013</t>
  </si>
  <si>
    <t>160016</t>
  </si>
  <si>
    <t>160024</t>
  </si>
  <si>
    <t>160028</t>
  </si>
  <si>
    <t>160029</t>
  </si>
  <si>
    <t>160030</t>
  </si>
  <si>
    <t>160032</t>
  </si>
  <si>
    <t>160033</t>
  </si>
  <si>
    <t>160040</t>
  </si>
  <si>
    <t>160045</t>
  </si>
  <si>
    <t>160047</t>
  </si>
  <si>
    <t>160057</t>
  </si>
  <si>
    <t>160058</t>
  </si>
  <si>
    <t>160064</t>
  </si>
  <si>
    <t>160067</t>
  </si>
  <si>
    <t>160069</t>
  </si>
  <si>
    <t>160079</t>
  </si>
  <si>
    <t>160080</t>
  </si>
  <si>
    <t>160082</t>
  </si>
  <si>
    <t>160083</t>
  </si>
  <si>
    <t>160089</t>
  </si>
  <si>
    <t>160101</t>
  </si>
  <si>
    <t>160104</t>
  </si>
  <si>
    <t>160110</t>
  </si>
  <si>
    <t>160112</t>
  </si>
  <si>
    <t>160117</t>
  </si>
  <si>
    <t>160122</t>
  </si>
  <si>
    <t>160124</t>
  </si>
  <si>
    <t>160146</t>
  </si>
  <si>
    <t>160147</t>
  </si>
  <si>
    <t>160153</t>
  </si>
  <si>
    <t>170001</t>
  </si>
  <si>
    <t>170006</t>
  </si>
  <si>
    <t>170009</t>
  </si>
  <si>
    <t>170012</t>
  </si>
  <si>
    <t>170013</t>
  </si>
  <si>
    <t>170014</t>
  </si>
  <si>
    <t>170016</t>
  </si>
  <si>
    <t>170017</t>
  </si>
  <si>
    <t>170020</t>
  </si>
  <si>
    <t>170023</t>
  </si>
  <si>
    <t>170027</t>
  </si>
  <si>
    <t>170039</t>
  </si>
  <si>
    <t>170040</t>
  </si>
  <si>
    <t>170049</t>
  </si>
  <si>
    <t>170058</t>
  </si>
  <si>
    <t>170068</t>
  </si>
  <si>
    <t>170074</t>
  </si>
  <si>
    <t>170075</t>
  </si>
  <si>
    <t>170086</t>
  </si>
  <si>
    <t>170094</t>
  </si>
  <si>
    <t>170103</t>
  </si>
  <si>
    <t>170104</t>
  </si>
  <si>
    <t>170105</t>
  </si>
  <si>
    <t>170109</t>
  </si>
  <si>
    <t>170110</t>
  </si>
  <si>
    <t>170120</t>
  </si>
  <si>
    <t>170122</t>
  </si>
  <si>
    <t>170123</t>
  </si>
  <si>
    <t>170133</t>
  </si>
  <si>
    <t>170137</t>
  </si>
  <si>
    <t>170142</t>
  </si>
  <si>
    <t>170145</t>
  </si>
  <si>
    <t>170146</t>
  </si>
  <si>
    <t>170150</t>
  </si>
  <si>
    <t>170166</t>
  </si>
  <si>
    <t>170175</t>
  </si>
  <si>
    <t>170176</t>
  </si>
  <si>
    <t>170180</t>
  </si>
  <si>
    <t>170182</t>
  </si>
  <si>
    <t>170183</t>
  </si>
  <si>
    <t>170185</t>
  </si>
  <si>
    <t>170186</t>
  </si>
  <si>
    <t>170187</t>
  </si>
  <si>
    <t>170188</t>
  </si>
  <si>
    <t>170190</t>
  </si>
  <si>
    <t>170191</t>
  </si>
  <si>
    <t>170194</t>
  </si>
  <si>
    <t>170196</t>
  </si>
  <si>
    <t>170197</t>
  </si>
  <si>
    <t>170198</t>
  </si>
  <si>
    <t>170199</t>
  </si>
  <si>
    <t>170200</t>
  </si>
  <si>
    <t>170201</t>
  </si>
  <si>
    <t>170203</t>
  </si>
  <si>
    <t>180001</t>
  </si>
  <si>
    <t>180002</t>
  </si>
  <si>
    <t>180004</t>
  </si>
  <si>
    <t>180005</t>
  </si>
  <si>
    <t>180009</t>
  </si>
  <si>
    <t>180010</t>
  </si>
  <si>
    <t>180011</t>
  </si>
  <si>
    <t>180012</t>
  </si>
  <si>
    <t>180013</t>
  </si>
  <si>
    <t>180016</t>
  </si>
  <si>
    <t>180017</t>
  </si>
  <si>
    <t>180018</t>
  </si>
  <si>
    <t>180019</t>
  </si>
  <si>
    <t>180020</t>
  </si>
  <si>
    <t>180021</t>
  </si>
  <si>
    <t>180024</t>
  </si>
  <si>
    <t>180025</t>
  </si>
  <si>
    <t>180027</t>
  </si>
  <si>
    <t>180029</t>
  </si>
  <si>
    <t>180035</t>
  </si>
  <si>
    <t>180036</t>
  </si>
  <si>
    <t>180038</t>
  </si>
  <si>
    <t>180040</t>
  </si>
  <si>
    <t>180043</t>
  </si>
  <si>
    <t>180044</t>
  </si>
  <si>
    <t>180045</t>
  </si>
  <si>
    <t>180046</t>
  </si>
  <si>
    <t>180048</t>
  </si>
  <si>
    <t>180049</t>
  </si>
  <si>
    <t>180050</t>
  </si>
  <si>
    <t>180051</t>
  </si>
  <si>
    <t>180053</t>
  </si>
  <si>
    <t>180056</t>
  </si>
  <si>
    <t>180064</t>
  </si>
  <si>
    <t>180066</t>
  </si>
  <si>
    <t>180067</t>
  </si>
  <si>
    <t>180069</t>
  </si>
  <si>
    <t>180070</t>
  </si>
  <si>
    <t>180078</t>
  </si>
  <si>
    <t>180079</t>
  </si>
  <si>
    <t>180080</t>
  </si>
  <si>
    <t>180087</t>
  </si>
  <si>
    <t>180088</t>
  </si>
  <si>
    <t>180092</t>
  </si>
  <si>
    <t>180093</t>
  </si>
  <si>
    <t>180095</t>
  </si>
  <si>
    <t>180101</t>
  </si>
  <si>
    <t>180102</t>
  </si>
  <si>
    <t>180103</t>
  </si>
  <si>
    <t>180104</t>
  </si>
  <si>
    <t>180105</t>
  </si>
  <si>
    <t>180106</t>
  </si>
  <si>
    <t>180115</t>
  </si>
  <si>
    <t>180116</t>
  </si>
  <si>
    <t>180117</t>
  </si>
  <si>
    <t>180124</t>
  </si>
  <si>
    <t>180127</t>
  </si>
  <si>
    <t>180128</t>
  </si>
  <si>
    <t>180130</t>
  </si>
  <si>
    <t>180132</t>
  </si>
  <si>
    <t>180138</t>
  </si>
  <si>
    <t>180139</t>
  </si>
  <si>
    <t>180141</t>
  </si>
  <si>
    <t>180143</t>
  </si>
  <si>
    <t>180149</t>
  </si>
  <si>
    <t>190002</t>
  </si>
  <si>
    <t>190003</t>
  </si>
  <si>
    <t>190004</t>
  </si>
  <si>
    <t>190005</t>
  </si>
  <si>
    <t>190006</t>
  </si>
  <si>
    <t>190007</t>
  </si>
  <si>
    <t>190008</t>
  </si>
  <si>
    <t>190011</t>
  </si>
  <si>
    <t>190013</t>
  </si>
  <si>
    <t>190014</t>
  </si>
  <si>
    <t>190015</t>
  </si>
  <si>
    <t>190017</t>
  </si>
  <si>
    <t>190019</t>
  </si>
  <si>
    <t>190020</t>
  </si>
  <si>
    <t>190025</t>
  </si>
  <si>
    <t>190026</t>
  </si>
  <si>
    <t>190027</t>
  </si>
  <si>
    <t>190034</t>
  </si>
  <si>
    <t>190036</t>
  </si>
  <si>
    <t>190039</t>
  </si>
  <si>
    <t>190040</t>
  </si>
  <si>
    <t>190041</t>
  </si>
  <si>
    <t>190044</t>
  </si>
  <si>
    <t>190045</t>
  </si>
  <si>
    <t>190046</t>
  </si>
  <si>
    <t>190050</t>
  </si>
  <si>
    <t>190053</t>
  </si>
  <si>
    <t>190054</t>
  </si>
  <si>
    <t>190060</t>
  </si>
  <si>
    <t>190064</t>
  </si>
  <si>
    <t>190065</t>
  </si>
  <si>
    <t>190079</t>
  </si>
  <si>
    <t>190081</t>
  </si>
  <si>
    <t>190086</t>
  </si>
  <si>
    <t>190088</t>
  </si>
  <si>
    <t>190090</t>
  </si>
  <si>
    <t>190098</t>
  </si>
  <si>
    <t>190099</t>
  </si>
  <si>
    <t>190102</t>
  </si>
  <si>
    <t>190106</t>
  </si>
  <si>
    <t>190111</t>
  </si>
  <si>
    <t>190114</t>
  </si>
  <si>
    <t>190116</t>
  </si>
  <si>
    <t>190118</t>
  </si>
  <si>
    <t>190125</t>
  </si>
  <si>
    <t>190128</t>
  </si>
  <si>
    <t>190133</t>
  </si>
  <si>
    <t>190140</t>
  </si>
  <si>
    <t>190144</t>
  </si>
  <si>
    <t>190145</t>
  </si>
  <si>
    <t>190146</t>
  </si>
  <si>
    <t>190151</t>
  </si>
  <si>
    <t>190160</t>
  </si>
  <si>
    <t>190164</t>
  </si>
  <si>
    <t>190167</t>
  </si>
  <si>
    <t>190176</t>
  </si>
  <si>
    <t>190183</t>
  </si>
  <si>
    <t>190184</t>
  </si>
  <si>
    <t>190190</t>
  </si>
  <si>
    <t>190199</t>
  </si>
  <si>
    <t>190201</t>
  </si>
  <si>
    <t>190202</t>
  </si>
  <si>
    <t>190204</t>
  </si>
  <si>
    <t>190205</t>
  </si>
  <si>
    <t>190208</t>
  </si>
  <si>
    <t>190218</t>
  </si>
  <si>
    <t>190236</t>
  </si>
  <si>
    <t>190241</t>
  </si>
  <si>
    <t>190242</t>
  </si>
  <si>
    <t>190245</t>
  </si>
  <si>
    <t>190246</t>
  </si>
  <si>
    <t>190250</t>
  </si>
  <si>
    <t>190251</t>
  </si>
  <si>
    <t>190255</t>
  </si>
  <si>
    <t>190256</t>
  </si>
  <si>
    <t>190259</t>
  </si>
  <si>
    <t>190263</t>
  </si>
  <si>
    <t>190266</t>
  </si>
  <si>
    <t>190267</t>
  </si>
  <si>
    <t>190268</t>
  </si>
  <si>
    <t>190270</t>
  </si>
  <si>
    <t>190274</t>
  </si>
  <si>
    <t>190278</t>
  </si>
  <si>
    <t>190297</t>
  </si>
  <si>
    <t>190298</t>
  </si>
  <si>
    <t>190300</t>
  </si>
  <si>
    <t>190302</t>
  </si>
  <si>
    <t>190303</t>
  </si>
  <si>
    <t>190304</t>
  </si>
  <si>
    <t>190307</t>
  </si>
  <si>
    <t>190308</t>
  </si>
  <si>
    <t>190312</t>
  </si>
  <si>
    <t>190313</t>
  </si>
  <si>
    <t>200001</t>
  </si>
  <si>
    <t>200002</t>
  </si>
  <si>
    <t>200008</t>
  </si>
  <si>
    <t>200009</t>
  </si>
  <si>
    <t>200018</t>
  </si>
  <si>
    <t>200019</t>
  </si>
  <si>
    <t>200020</t>
  </si>
  <si>
    <t>200021</t>
  </si>
  <si>
    <t>200024</t>
  </si>
  <si>
    <t>200031</t>
  </si>
  <si>
    <t>200033</t>
  </si>
  <si>
    <t>200034</t>
  </si>
  <si>
    <t>200037</t>
  </si>
  <si>
    <t>200039</t>
  </si>
  <si>
    <t>200041</t>
  </si>
  <si>
    <t>200050</t>
  </si>
  <si>
    <t>200052</t>
  </si>
  <si>
    <t>200063</t>
  </si>
  <si>
    <t>210065</t>
  </si>
  <si>
    <t>220001</t>
  </si>
  <si>
    <t>220002</t>
  </si>
  <si>
    <t>220008</t>
  </si>
  <si>
    <t>220010</t>
  </si>
  <si>
    <t>220011</t>
  </si>
  <si>
    <t>220012</t>
  </si>
  <si>
    <t>220015</t>
  </si>
  <si>
    <t>220016</t>
  </si>
  <si>
    <t>220017</t>
  </si>
  <si>
    <t>220019</t>
  </si>
  <si>
    <t>220020</t>
  </si>
  <si>
    <t>220024</t>
  </si>
  <si>
    <t>220029</t>
  </si>
  <si>
    <t>220030</t>
  </si>
  <si>
    <t>220031</t>
  </si>
  <si>
    <t>220033</t>
  </si>
  <si>
    <t>220035</t>
  </si>
  <si>
    <t>220036</t>
  </si>
  <si>
    <t>220046</t>
  </si>
  <si>
    <t>220049</t>
  </si>
  <si>
    <t>220050</t>
  </si>
  <si>
    <t>220051</t>
  </si>
  <si>
    <t>220052</t>
  </si>
  <si>
    <t>220058</t>
  </si>
  <si>
    <t>220060</t>
  </si>
  <si>
    <t>220062</t>
  </si>
  <si>
    <t>220063</t>
  </si>
  <si>
    <t>220065</t>
  </si>
  <si>
    <t>220066</t>
  </si>
  <si>
    <t>220070</t>
  </si>
  <si>
    <t>220071</t>
  </si>
  <si>
    <t>220073</t>
  </si>
  <si>
    <t>220074</t>
  </si>
  <si>
    <t>220075</t>
  </si>
  <si>
    <t>220077</t>
  </si>
  <si>
    <t>220080</t>
  </si>
  <si>
    <t>220083</t>
  </si>
  <si>
    <t>220084</t>
  </si>
  <si>
    <t>220086</t>
  </si>
  <si>
    <t>220088</t>
  </si>
  <si>
    <t>220090</t>
  </si>
  <si>
    <t>220095</t>
  </si>
  <si>
    <t>220098</t>
  </si>
  <si>
    <t>220100</t>
  </si>
  <si>
    <t>220101</t>
  </si>
  <si>
    <t>220105</t>
  </si>
  <si>
    <t>220108</t>
  </si>
  <si>
    <t>220110</t>
  </si>
  <si>
    <t>220111</t>
  </si>
  <si>
    <t>220116</t>
  </si>
  <si>
    <t>220119</t>
  </si>
  <si>
    <t>220126</t>
  </si>
  <si>
    <t>220135</t>
  </si>
  <si>
    <t>220154</t>
  </si>
  <si>
    <t>220162</t>
  </si>
  <si>
    <t>220163</t>
  </si>
  <si>
    <t>220171</t>
  </si>
  <si>
    <t>220175</t>
  </si>
  <si>
    <t>220176</t>
  </si>
  <si>
    <t>220177</t>
  </si>
  <si>
    <t>230002</t>
  </si>
  <si>
    <t>230003</t>
  </si>
  <si>
    <t>230005</t>
  </si>
  <si>
    <t>230013</t>
  </si>
  <si>
    <t>230015</t>
  </si>
  <si>
    <t>230017</t>
  </si>
  <si>
    <t>230019</t>
  </si>
  <si>
    <t>230020</t>
  </si>
  <si>
    <t>230021</t>
  </si>
  <si>
    <t>230022</t>
  </si>
  <si>
    <t>230024</t>
  </si>
  <si>
    <t>230029</t>
  </si>
  <si>
    <t>230030</t>
  </si>
  <si>
    <t>230031</t>
  </si>
  <si>
    <t>230035</t>
  </si>
  <si>
    <t>230036</t>
  </si>
  <si>
    <t>230037</t>
  </si>
  <si>
    <t>230038</t>
  </si>
  <si>
    <t>230040</t>
  </si>
  <si>
    <t>230041</t>
  </si>
  <si>
    <t>230046</t>
  </si>
  <si>
    <t>230047</t>
  </si>
  <si>
    <t>230053</t>
  </si>
  <si>
    <t>230054</t>
  </si>
  <si>
    <t>230055</t>
  </si>
  <si>
    <t>230058</t>
  </si>
  <si>
    <t>230059</t>
  </si>
  <si>
    <t>230066</t>
  </si>
  <si>
    <t>230069</t>
  </si>
  <si>
    <t>230070</t>
  </si>
  <si>
    <t>230071</t>
  </si>
  <si>
    <t>230072</t>
  </si>
  <si>
    <t>230075</t>
  </si>
  <si>
    <t>230077</t>
  </si>
  <si>
    <t>230078</t>
  </si>
  <si>
    <t>230080</t>
  </si>
  <si>
    <t>230081</t>
  </si>
  <si>
    <t>230085</t>
  </si>
  <si>
    <t>230089</t>
  </si>
  <si>
    <t>230092</t>
  </si>
  <si>
    <t>230093</t>
  </si>
  <si>
    <t>230095</t>
  </si>
  <si>
    <t>230096</t>
  </si>
  <si>
    <t>230097</t>
  </si>
  <si>
    <t>230099</t>
  </si>
  <si>
    <t>230100</t>
  </si>
  <si>
    <t>230101</t>
  </si>
  <si>
    <t>230104</t>
  </si>
  <si>
    <t>230105</t>
  </si>
  <si>
    <t>230108</t>
  </si>
  <si>
    <t>230110</t>
  </si>
  <si>
    <t>230117</t>
  </si>
  <si>
    <t>230118</t>
  </si>
  <si>
    <t>230121</t>
  </si>
  <si>
    <t>230130</t>
  </si>
  <si>
    <t>230132</t>
  </si>
  <si>
    <t>230133</t>
  </si>
  <si>
    <t>230141</t>
  </si>
  <si>
    <t>230142</t>
  </si>
  <si>
    <t>230144</t>
  </si>
  <si>
    <t>230146</t>
  </si>
  <si>
    <t>230151</t>
  </si>
  <si>
    <t>230156</t>
  </si>
  <si>
    <t>230165</t>
  </si>
  <si>
    <t>230167</t>
  </si>
  <si>
    <t>230174</t>
  </si>
  <si>
    <t>230176</t>
  </si>
  <si>
    <t>230180</t>
  </si>
  <si>
    <t>230193</t>
  </si>
  <si>
    <t>230195</t>
  </si>
  <si>
    <t>230197</t>
  </si>
  <si>
    <t>230207</t>
  </si>
  <si>
    <t>230208</t>
  </si>
  <si>
    <t>230216</t>
  </si>
  <si>
    <t>230217</t>
  </si>
  <si>
    <t>230222</t>
  </si>
  <si>
    <t>230227</t>
  </si>
  <si>
    <t>230230</t>
  </si>
  <si>
    <t>230236</t>
  </si>
  <si>
    <t>230239</t>
  </si>
  <si>
    <t>230241</t>
  </si>
  <si>
    <t>230244</t>
  </si>
  <si>
    <t>230254</t>
  </si>
  <si>
    <t>230259</t>
  </si>
  <si>
    <t>230264</t>
  </si>
  <si>
    <t>230269</t>
  </si>
  <si>
    <t>230270</t>
  </si>
  <si>
    <t>230273</t>
  </si>
  <si>
    <t>230275</t>
  </si>
  <si>
    <t>230277</t>
  </si>
  <si>
    <t>230279</t>
  </si>
  <si>
    <t>230297</t>
  </si>
  <si>
    <t>230301</t>
  </si>
  <si>
    <t>230302</t>
  </si>
  <si>
    <t>230303</t>
  </si>
  <si>
    <t>240001</t>
  </si>
  <si>
    <t>240002</t>
  </si>
  <si>
    <t>240004</t>
  </si>
  <si>
    <t>240006</t>
  </si>
  <si>
    <t>240010</t>
  </si>
  <si>
    <t>240014</t>
  </si>
  <si>
    <t>240018</t>
  </si>
  <si>
    <t>240019</t>
  </si>
  <si>
    <t>240020</t>
  </si>
  <si>
    <t>240022</t>
  </si>
  <si>
    <t>240030</t>
  </si>
  <si>
    <t>240036</t>
  </si>
  <si>
    <t>240038</t>
  </si>
  <si>
    <t>240040</t>
  </si>
  <si>
    <t>240043</t>
  </si>
  <si>
    <t>240044</t>
  </si>
  <si>
    <t>240047</t>
  </si>
  <si>
    <t>240050</t>
  </si>
  <si>
    <t>240052</t>
  </si>
  <si>
    <t>240053</t>
  </si>
  <si>
    <t>240056</t>
  </si>
  <si>
    <t>240057</t>
  </si>
  <si>
    <t>240059</t>
  </si>
  <si>
    <t>240063</t>
  </si>
  <si>
    <t>240064</t>
  </si>
  <si>
    <t>240066</t>
  </si>
  <si>
    <t>240069</t>
  </si>
  <si>
    <t>240071</t>
  </si>
  <si>
    <t>240075</t>
  </si>
  <si>
    <t>240076</t>
  </si>
  <si>
    <t>240078</t>
  </si>
  <si>
    <t>240080</t>
  </si>
  <si>
    <t>240084</t>
  </si>
  <si>
    <t>240088</t>
  </si>
  <si>
    <t>240093</t>
  </si>
  <si>
    <t>240100</t>
  </si>
  <si>
    <t>240101</t>
  </si>
  <si>
    <t>240104</t>
  </si>
  <si>
    <t>240106</t>
  </si>
  <si>
    <t>240115</t>
  </si>
  <si>
    <t>240141</t>
  </si>
  <si>
    <t>240166</t>
  </si>
  <si>
    <t>240187</t>
  </si>
  <si>
    <t>240196</t>
  </si>
  <si>
    <t>240206</t>
  </si>
  <si>
    <t>240207</t>
  </si>
  <si>
    <t>240210</t>
  </si>
  <si>
    <t>240213</t>
  </si>
  <si>
    <t>240214</t>
  </si>
  <si>
    <t>250001</t>
  </si>
  <si>
    <t>250002</t>
  </si>
  <si>
    <t>250004</t>
  </si>
  <si>
    <t>250006</t>
  </si>
  <si>
    <t>250007</t>
  </si>
  <si>
    <t>250009</t>
  </si>
  <si>
    <t>250010</t>
  </si>
  <si>
    <t>250012</t>
  </si>
  <si>
    <t>250015</t>
  </si>
  <si>
    <t>250017</t>
  </si>
  <si>
    <t>250018</t>
  </si>
  <si>
    <t>250019</t>
  </si>
  <si>
    <t>250020</t>
  </si>
  <si>
    <t>250025</t>
  </si>
  <si>
    <t>250027</t>
  </si>
  <si>
    <t>250031</t>
  </si>
  <si>
    <t>250034</t>
  </si>
  <si>
    <t>250036</t>
  </si>
  <si>
    <t>250038</t>
  </si>
  <si>
    <t>250040</t>
  </si>
  <si>
    <t>250042</t>
  </si>
  <si>
    <t>250043</t>
  </si>
  <si>
    <t>250044</t>
  </si>
  <si>
    <t>250048</t>
  </si>
  <si>
    <t>250049</t>
  </si>
  <si>
    <t>250050</t>
  </si>
  <si>
    <t>250051</t>
  </si>
  <si>
    <t>250057</t>
  </si>
  <si>
    <t>250058</t>
  </si>
  <si>
    <t>250059</t>
  </si>
  <si>
    <t>250060</t>
  </si>
  <si>
    <t>250061</t>
  </si>
  <si>
    <t>250067</t>
  </si>
  <si>
    <t>250069</t>
  </si>
  <si>
    <t>250072</t>
  </si>
  <si>
    <t>250077</t>
  </si>
  <si>
    <t>250078</t>
  </si>
  <si>
    <t>250079</t>
  </si>
  <si>
    <t>250081</t>
  </si>
  <si>
    <t>250082</t>
  </si>
  <si>
    <t>250084</t>
  </si>
  <si>
    <t>250085</t>
  </si>
  <si>
    <t>250093</t>
  </si>
  <si>
    <t>250094</t>
  </si>
  <si>
    <t>250095</t>
  </si>
  <si>
    <t>250096</t>
  </si>
  <si>
    <t>250097</t>
  </si>
  <si>
    <t>250099</t>
  </si>
  <si>
    <t>250100</t>
  </si>
  <si>
    <t>250102</t>
  </si>
  <si>
    <t>250104</t>
  </si>
  <si>
    <t>250117</t>
  </si>
  <si>
    <t>250123</t>
  </si>
  <si>
    <t>250124</t>
  </si>
  <si>
    <t>250126</t>
  </si>
  <si>
    <t>250127</t>
  </si>
  <si>
    <t>250128</t>
  </si>
  <si>
    <t>250134</t>
  </si>
  <si>
    <t>250136</t>
  </si>
  <si>
    <t>250138</t>
  </si>
  <si>
    <t>250141</t>
  </si>
  <si>
    <t>250151</t>
  </si>
  <si>
    <t>250152</t>
  </si>
  <si>
    <t>250162</t>
  </si>
  <si>
    <t>250163</t>
  </si>
  <si>
    <t>250167</t>
  </si>
  <si>
    <t>250168</t>
  </si>
  <si>
    <t>260001</t>
  </si>
  <si>
    <t>260004</t>
  </si>
  <si>
    <t>260005</t>
  </si>
  <si>
    <t>260006</t>
  </si>
  <si>
    <t>260009</t>
  </si>
  <si>
    <t>260011</t>
  </si>
  <si>
    <t>260015</t>
  </si>
  <si>
    <t>260017</t>
  </si>
  <si>
    <t>260020</t>
  </si>
  <si>
    <t>260022</t>
  </si>
  <si>
    <t>260023</t>
  </si>
  <si>
    <t>260024</t>
  </si>
  <si>
    <t>260025</t>
  </si>
  <si>
    <t>260027</t>
  </si>
  <si>
    <t>260032</t>
  </si>
  <si>
    <t>260034</t>
  </si>
  <si>
    <t>260040</t>
  </si>
  <si>
    <t>260047</t>
  </si>
  <si>
    <t>260048</t>
  </si>
  <si>
    <t>260050</t>
  </si>
  <si>
    <t>260052</t>
  </si>
  <si>
    <t>260057</t>
  </si>
  <si>
    <t>260059</t>
  </si>
  <si>
    <t>260061</t>
  </si>
  <si>
    <t>260062</t>
  </si>
  <si>
    <t>260064</t>
  </si>
  <si>
    <t>260065</t>
  </si>
  <si>
    <t>260068</t>
  </si>
  <si>
    <t>260070</t>
  </si>
  <si>
    <t>260074</t>
  </si>
  <si>
    <t>260077</t>
  </si>
  <si>
    <t>260078</t>
  </si>
  <si>
    <t>260080</t>
  </si>
  <si>
    <t>260081</t>
  </si>
  <si>
    <t>260085</t>
  </si>
  <si>
    <t>260091</t>
  </si>
  <si>
    <t>260094</t>
  </si>
  <si>
    <t>260095</t>
  </si>
  <si>
    <t>260096</t>
  </si>
  <si>
    <t>260097</t>
  </si>
  <si>
    <t>260102</t>
  </si>
  <si>
    <t>260104</t>
  </si>
  <si>
    <t>260105</t>
  </si>
  <si>
    <t>260108</t>
  </si>
  <si>
    <t>260110</t>
  </si>
  <si>
    <t>260113</t>
  </si>
  <si>
    <t>260116</t>
  </si>
  <si>
    <t>260119</t>
  </si>
  <si>
    <t>260137</t>
  </si>
  <si>
    <t>260138</t>
  </si>
  <si>
    <t>260141</t>
  </si>
  <si>
    <t>260142</t>
  </si>
  <si>
    <t>260147</t>
  </si>
  <si>
    <t>260160</t>
  </si>
  <si>
    <t>260162</t>
  </si>
  <si>
    <t>260163</t>
  </si>
  <si>
    <t>260175</t>
  </si>
  <si>
    <t>260176</t>
  </si>
  <si>
    <t>260177</t>
  </si>
  <si>
    <t>260179</t>
  </si>
  <si>
    <t>260180</t>
  </si>
  <si>
    <t>260183</t>
  </si>
  <si>
    <t>260186</t>
  </si>
  <si>
    <t>260190</t>
  </si>
  <si>
    <t>260191</t>
  </si>
  <si>
    <t>260193</t>
  </si>
  <si>
    <t>260195</t>
  </si>
  <si>
    <t>260200</t>
  </si>
  <si>
    <t>260209</t>
  </si>
  <si>
    <t>260210</t>
  </si>
  <si>
    <t>260214</t>
  </si>
  <si>
    <t>260216</t>
  </si>
  <si>
    <t>260219</t>
  </si>
  <si>
    <t>260227</t>
  </si>
  <si>
    <t>260230</t>
  </si>
  <si>
    <t>270003</t>
  </si>
  <si>
    <t>270004</t>
  </si>
  <si>
    <t>270012</t>
  </si>
  <si>
    <t>270014</t>
  </si>
  <si>
    <t>270017</t>
  </si>
  <si>
    <t>270023</t>
  </si>
  <si>
    <t>270032</t>
  </si>
  <si>
    <t>270049</t>
  </si>
  <si>
    <t>270051</t>
  </si>
  <si>
    <t>270057</t>
  </si>
  <si>
    <t>270074</t>
  </si>
  <si>
    <t>270086</t>
  </si>
  <si>
    <t>270087</t>
  </si>
  <si>
    <t>270089</t>
  </si>
  <si>
    <t>280003</t>
  </si>
  <si>
    <t>280009</t>
  </si>
  <si>
    <t>280013</t>
  </si>
  <si>
    <t>280020</t>
  </si>
  <si>
    <t>280023</t>
  </si>
  <si>
    <t>280032</t>
  </si>
  <si>
    <t>280040</t>
  </si>
  <si>
    <t>280060</t>
  </si>
  <si>
    <t>280061</t>
  </si>
  <si>
    <t>280065</t>
  </si>
  <si>
    <t>280077</t>
  </si>
  <si>
    <t>280081</t>
  </si>
  <si>
    <t>280105</t>
  </si>
  <si>
    <t>280111</t>
  </si>
  <si>
    <t>280119</t>
  </si>
  <si>
    <t>280125</t>
  </si>
  <si>
    <t>280127</t>
  </si>
  <si>
    <t>280128</t>
  </si>
  <si>
    <t>280129</t>
  </si>
  <si>
    <t>280130</t>
  </si>
  <si>
    <t>280131</t>
  </si>
  <si>
    <t>280132</t>
  </si>
  <si>
    <t>280133</t>
  </si>
  <si>
    <t>280134</t>
  </si>
  <si>
    <t>280136</t>
  </si>
  <si>
    <t>290001</t>
  </si>
  <si>
    <t>290002</t>
  </si>
  <si>
    <t>290003</t>
  </si>
  <si>
    <t>290005</t>
  </si>
  <si>
    <t>290006</t>
  </si>
  <si>
    <t>290007</t>
  </si>
  <si>
    <t>290008</t>
  </si>
  <si>
    <t>290009</t>
  </si>
  <si>
    <t>290012</t>
  </si>
  <si>
    <t>290019</t>
  </si>
  <si>
    <t>290020</t>
  </si>
  <si>
    <t>290021</t>
  </si>
  <si>
    <t>290022</t>
  </si>
  <si>
    <t>290032</t>
  </si>
  <si>
    <t>290039</t>
  </si>
  <si>
    <t>290041</t>
  </si>
  <si>
    <t>290042</t>
  </si>
  <si>
    <t>290045</t>
  </si>
  <si>
    <t>290046</t>
  </si>
  <si>
    <t>290047</t>
  </si>
  <si>
    <t>290049</t>
  </si>
  <si>
    <t>290051</t>
  </si>
  <si>
    <t>290053</t>
  </si>
  <si>
    <t>290054</t>
  </si>
  <si>
    <t>290056</t>
  </si>
  <si>
    <t>290057</t>
  </si>
  <si>
    <t>300001</t>
  </si>
  <si>
    <t>300003</t>
  </si>
  <si>
    <t>300005</t>
  </si>
  <si>
    <t>300011</t>
  </si>
  <si>
    <t>300012</t>
  </si>
  <si>
    <t>300014</t>
  </si>
  <si>
    <t>300017</t>
  </si>
  <si>
    <t>300018</t>
  </si>
  <si>
    <t>300019</t>
  </si>
  <si>
    <t>300020</t>
  </si>
  <si>
    <t>300023</t>
  </si>
  <si>
    <t>300029</t>
  </si>
  <si>
    <t>300034</t>
  </si>
  <si>
    <t>310001</t>
  </si>
  <si>
    <t>310002</t>
  </si>
  <si>
    <t>310003</t>
  </si>
  <si>
    <t>310005</t>
  </si>
  <si>
    <t>310006</t>
  </si>
  <si>
    <t>310008</t>
  </si>
  <si>
    <t>310009</t>
  </si>
  <si>
    <t>310010</t>
  </si>
  <si>
    <t>310011</t>
  </si>
  <si>
    <t>310012</t>
  </si>
  <si>
    <t>310014</t>
  </si>
  <si>
    <t>310015</t>
  </si>
  <si>
    <t>310016</t>
  </si>
  <si>
    <t>310017</t>
  </si>
  <si>
    <t>310019</t>
  </si>
  <si>
    <t>310021</t>
  </si>
  <si>
    <t>310022</t>
  </si>
  <si>
    <t>310024</t>
  </si>
  <si>
    <t>310025</t>
  </si>
  <si>
    <t>310027</t>
  </si>
  <si>
    <t>310028</t>
  </si>
  <si>
    <t>310029</t>
  </si>
  <si>
    <t>310031</t>
  </si>
  <si>
    <t>310032</t>
  </si>
  <si>
    <t>310034</t>
  </si>
  <si>
    <t>310038</t>
  </si>
  <si>
    <t>310039</t>
  </si>
  <si>
    <t>310040</t>
  </si>
  <si>
    <t>310041</t>
  </si>
  <si>
    <t>310044</t>
  </si>
  <si>
    <t>310045</t>
  </si>
  <si>
    <t>310047</t>
  </si>
  <si>
    <t>310048</t>
  </si>
  <si>
    <t>310050</t>
  </si>
  <si>
    <t>310051</t>
  </si>
  <si>
    <t>310052</t>
  </si>
  <si>
    <t>310054</t>
  </si>
  <si>
    <t>310057</t>
  </si>
  <si>
    <t>310058</t>
  </si>
  <si>
    <t>310060</t>
  </si>
  <si>
    <t>310061</t>
  </si>
  <si>
    <t>310064</t>
  </si>
  <si>
    <t>310069</t>
  </si>
  <si>
    <t>310070</t>
  </si>
  <si>
    <t>310073</t>
  </si>
  <si>
    <t>310074</t>
  </si>
  <si>
    <t>310075</t>
  </si>
  <si>
    <t>310076</t>
  </si>
  <si>
    <t>310081</t>
  </si>
  <si>
    <t>310083</t>
  </si>
  <si>
    <t>310084</t>
  </si>
  <si>
    <t>310086</t>
  </si>
  <si>
    <t>310091</t>
  </si>
  <si>
    <t>310092</t>
  </si>
  <si>
    <t>310096</t>
  </si>
  <si>
    <t>310108</t>
  </si>
  <si>
    <t>310110</t>
  </si>
  <si>
    <t>310111</t>
  </si>
  <si>
    <t>310112</t>
  </si>
  <si>
    <t>310113</t>
  </si>
  <si>
    <t>310115</t>
  </si>
  <si>
    <t>310118</t>
  </si>
  <si>
    <t>310119</t>
  </si>
  <si>
    <t>310130</t>
  </si>
  <si>
    <t>320001</t>
  </si>
  <si>
    <t>320002</t>
  </si>
  <si>
    <t>320003</t>
  </si>
  <si>
    <t>320004</t>
  </si>
  <si>
    <t>320005</t>
  </si>
  <si>
    <t>320006</t>
  </si>
  <si>
    <t>320009</t>
  </si>
  <si>
    <t>320011</t>
  </si>
  <si>
    <t>320013</t>
  </si>
  <si>
    <t>320016</t>
  </si>
  <si>
    <t>320017</t>
  </si>
  <si>
    <t>320018</t>
  </si>
  <si>
    <t>320021</t>
  </si>
  <si>
    <t>320022</t>
  </si>
  <si>
    <t>320030</t>
  </si>
  <si>
    <t>320033</t>
  </si>
  <si>
    <t>320038</t>
  </si>
  <si>
    <t>320057</t>
  </si>
  <si>
    <t>320058</t>
  </si>
  <si>
    <t>320059</t>
  </si>
  <si>
    <t>320060</t>
  </si>
  <si>
    <t>320061</t>
  </si>
  <si>
    <t>320062</t>
  </si>
  <si>
    <t>320063</t>
  </si>
  <si>
    <t>320065</t>
  </si>
  <si>
    <t>320067</t>
  </si>
  <si>
    <t>320070</t>
  </si>
  <si>
    <t>320074</t>
  </si>
  <si>
    <t>320084</t>
  </si>
  <si>
    <t>320085</t>
  </si>
  <si>
    <t>320086</t>
  </si>
  <si>
    <t>320089</t>
  </si>
  <si>
    <t>330003</t>
  </si>
  <si>
    <t>330004</t>
  </si>
  <si>
    <t>330005</t>
  </si>
  <si>
    <t>330006</t>
  </si>
  <si>
    <t>330008</t>
  </si>
  <si>
    <t>330009</t>
  </si>
  <si>
    <t>330011</t>
  </si>
  <si>
    <t>330013</t>
  </si>
  <si>
    <t>330014</t>
  </si>
  <si>
    <t>330019</t>
  </si>
  <si>
    <t>330023</t>
  </si>
  <si>
    <t>330024</t>
  </si>
  <si>
    <t>330027</t>
  </si>
  <si>
    <t>330028</t>
  </si>
  <si>
    <t>330030</t>
  </si>
  <si>
    <t>330033</t>
  </si>
  <si>
    <t>330043</t>
  </si>
  <si>
    <t>330044</t>
  </si>
  <si>
    <t>330045</t>
  </si>
  <si>
    <t>330046</t>
  </si>
  <si>
    <t>330047</t>
  </si>
  <si>
    <t>330049</t>
  </si>
  <si>
    <t>330055</t>
  </si>
  <si>
    <t>330056</t>
  </si>
  <si>
    <t>330057</t>
  </si>
  <si>
    <t>330058</t>
  </si>
  <si>
    <t>330059</t>
  </si>
  <si>
    <t>330061</t>
  </si>
  <si>
    <t>330065</t>
  </si>
  <si>
    <t>330073</t>
  </si>
  <si>
    <t>330074</t>
  </si>
  <si>
    <t>330078</t>
  </si>
  <si>
    <t>330079</t>
  </si>
  <si>
    <t>330080</t>
  </si>
  <si>
    <t>330084</t>
  </si>
  <si>
    <t>330085</t>
  </si>
  <si>
    <t>330086</t>
  </si>
  <si>
    <t>330088</t>
  </si>
  <si>
    <t>330090</t>
  </si>
  <si>
    <t>330094</t>
  </si>
  <si>
    <t>330096</t>
  </si>
  <si>
    <t>330100</t>
  </si>
  <si>
    <t>330101</t>
  </si>
  <si>
    <t>330102</t>
  </si>
  <si>
    <t>330103</t>
  </si>
  <si>
    <t>330104</t>
  </si>
  <si>
    <t>330106</t>
  </si>
  <si>
    <t>330107</t>
  </si>
  <si>
    <t>330108</t>
  </si>
  <si>
    <t>330111</t>
  </si>
  <si>
    <t>330115</t>
  </si>
  <si>
    <t>330119</t>
  </si>
  <si>
    <t>330125</t>
  </si>
  <si>
    <t>330126</t>
  </si>
  <si>
    <t>330127</t>
  </si>
  <si>
    <t>330128</t>
  </si>
  <si>
    <t>330132</t>
  </si>
  <si>
    <t>330135</t>
  </si>
  <si>
    <t>330136</t>
  </si>
  <si>
    <t>330140</t>
  </si>
  <si>
    <t>330141</t>
  </si>
  <si>
    <t>330144</t>
  </si>
  <si>
    <t>330151</t>
  </si>
  <si>
    <t>330153</t>
  </si>
  <si>
    <t>330154</t>
  </si>
  <si>
    <t>330157</t>
  </si>
  <si>
    <t>330158</t>
  </si>
  <si>
    <t>330160</t>
  </si>
  <si>
    <t>330162</t>
  </si>
  <si>
    <t>330163</t>
  </si>
  <si>
    <t>330164</t>
  </si>
  <si>
    <t>330166</t>
  </si>
  <si>
    <t>330167</t>
  </si>
  <si>
    <t>330169</t>
  </si>
  <si>
    <t>330175</t>
  </si>
  <si>
    <t>330177</t>
  </si>
  <si>
    <t>330180</t>
  </si>
  <si>
    <t>330181</t>
  </si>
  <si>
    <t>330182</t>
  </si>
  <si>
    <t>330184</t>
  </si>
  <si>
    <t>330185</t>
  </si>
  <si>
    <t>330188</t>
  </si>
  <si>
    <t>330191</t>
  </si>
  <si>
    <t>330193</t>
  </si>
  <si>
    <t>330194</t>
  </si>
  <si>
    <t>330195</t>
  </si>
  <si>
    <t>330196</t>
  </si>
  <si>
    <t>330197</t>
  </si>
  <si>
    <t>330198</t>
  </si>
  <si>
    <t>330199</t>
  </si>
  <si>
    <t>330201</t>
  </si>
  <si>
    <t>330202</t>
  </si>
  <si>
    <t>330203</t>
  </si>
  <si>
    <t>330204</t>
  </si>
  <si>
    <t>330205</t>
  </si>
  <si>
    <t>330208</t>
  </si>
  <si>
    <t>330211</t>
  </si>
  <si>
    <t>330213</t>
  </si>
  <si>
    <t>330214</t>
  </si>
  <si>
    <t>330215</t>
  </si>
  <si>
    <t>330218</t>
  </si>
  <si>
    <t>330219</t>
  </si>
  <si>
    <t>330221</t>
  </si>
  <si>
    <t>330222</t>
  </si>
  <si>
    <t>330223</t>
  </si>
  <si>
    <t>330224</t>
  </si>
  <si>
    <t>330226</t>
  </si>
  <si>
    <t>330229</t>
  </si>
  <si>
    <t>330231</t>
  </si>
  <si>
    <t>330232</t>
  </si>
  <si>
    <t>330233</t>
  </si>
  <si>
    <t>330234</t>
  </si>
  <si>
    <t>330235</t>
  </si>
  <si>
    <t>330236</t>
  </si>
  <si>
    <t>330238</t>
  </si>
  <si>
    <t>330239</t>
  </si>
  <si>
    <t>330240</t>
  </si>
  <si>
    <t>330241</t>
  </si>
  <si>
    <t>330245</t>
  </si>
  <si>
    <t>330246</t>
  </si>
  <si>
    <t>330250</t>
  </si>
  <si>
    <t>330259</t>
  </si>
  <si>
    <t>330261</t>
  </si>
  <si>
    <t>330263</t>
  </si>
  <si>
    <t>330264</t>
  </si>
  <si>
    <t>330265</t>
  </si>
  <si>
    <t>330267</t>
  </si>
  <si>
    <t>330268</t>
  </si>
  <si>
    <t>330270</t>
  </si>
  <si>
    <t>330273</t>
  </si>
  <si>
    <t>330276</t>
  </si>
  <si>
    <t>330277</t>
  </si>
  <si>
    <t>330279</t>
  </si>
  <si>
    <t>330285</t>
  </si>
  <si>
    <t>330286</t>
  </si>
  <si>
    <t>330304</t>
  </si>
  <si>
    <t>330307</t>
  </si>
  <si>
    <t>330331</t>
  </si>
  <si>
    <t>330332</t>
  </si>
  <si>
    <t>330340</t>
  </si>
  <si>
    <t>330350</t>
  </si>
  <si>
    <t>330354</t>
  </si>
  <si>
    <t>330385</t>
  </si>
  <si>
    <t>330386</t>
  </si>
  <si>
    <t>330387</t>
  </si>
  <si>
    <t>330393</t>
  </si>
  <si>
    <t>330394</t>
  </si>
  <si>
    <t>330395</t>
  </si>
  <si>
    <t>330396</t>
  </si>
  <si>
    <t>330397</t>
  </si>
  <si>
    <t>330399</t>
  </si>
  <si>
    <t>330401</t>
  </si>
  <si>
    <t>330403</t>
  </si>
  <si>
    <t>330405</t>
  </si>
  <si>
    <t>330406</t>
  </si>
  <si>
    <t>330408</t>
  </si>
  <si>
    <t>330409</t>
  </si>
  <si>
    <t>340001</t>
  </si>
  <si>
    <t>340002</t>
  </si>
  <si>
    <t>340003</t>
  </si>
  <si>
    <t>340004</t>
  </si>
  <si>
    <t>340008</t>
  </si>
  <si>
    <t>340010</t>
  </si>
  <si>
    <t>340011</t>
  </si>
  <si>
    <t>340013</t>
  </si>
  <si>
    <t>340014</t>
  </si>
  <si>
    <t>340015</t>
  </si>
  <si>
    <t>340016</t>
  </si>
  <si>
    <t>340017</t>
  </si>
  <si>
    <t>340020</t>
  </si>
  <si>
    <t>340021</t>
  </si>
  <si>
    <t>340023</t>
  </si>
  <si>
    <t>340024</t>
  </si>
  <si>
    <t>340027</t>
  </si>
  <si>
    <t>340028</t>
  </si>
  <si>
    <t>340030</t>
  </si>
  <si>
    <t>340032</t>
  </si>
  <si>
    <t>340037</t>
  </si>
  <si>
    <t>340039</t>
  </si>
  <si>
    <t>340040</t>
  </si>
  <si>
    <t>340041</t>
  </si>
  <si>
    <t>340042</t>
  </si>
  <si>
    <t>340047</t>
  </si>
  <si>
    <t>340049</t>
  </si>
  <si>
    <t>340050</t>
  </si>
  <si>
    <t>340051</t>
  </si>
  <si>
    <t>340053</t>
  </si>
  <si>
    <t>340060</t>
  </si>
  <si>
    <t>340061</t>
  </si>
  <si>
    <t>340064</t>
  </si>
  <si>
    <t>340068</t>
  </si>
  <si>
    <t>340069</t>
  </si>
  <si>
    <t>340070</t>
  </si>
  <si>
    <t>340071</t>
  </si>
  <si>
    <t>340073</t>
  </si>
  <si>
    <t>340075</t>
  </si>
  <si>
    <t>340084</t>
  </si>
  <si>
    <t>340085</t>
  </si>
  <si>
    <t>340087</t>
  </si>
  <si>
    <t>340090</t>
  </si>
  <si>
    <t>340091</t>
  </si>
  <si>
    <t>340096</t>
  </si>
  <si>
    <t>340097</t>
  </si>
  <si>
    <t>340098</t>
  </si>
  <si>
    <t>340099</t>
  </si>
  <si>
    <t>340106</t>
  </si>
  <si>
    <t>340107</t>
  </si>
  <si>
    <t>340109</t>
  </si>
  <si>
    <t>340113</t>
  </si>
  <si>
    <t>340114</t>
  </si>
  <si>
    <t>340115</t>
  </si>
  <si>
    <t>340116</t>
  </si>
  <si>
    <t>340119</t>
  </si>
  <si>
    <t>340120</t>
  </si>
  <si>
    <t>340123</t>
  </si>
  <si>
    <t>340126</t>
  </si>
  <si>
    <t>340127</t>
  </si>
  <si>
    <t>340129</t>
  </si>
  <si>
    <t>340130</t>
  </si>
  <si>
    <t>340131</t>
  </si>
  <si>
    <t>340132</t>
  </si>
  <si>
    <t>340133</t>
  </si>
  <si>
    <t>340141</t>
  </si>
  <si>
    <t>340142</t>
  </si>
  <si>
    <t>340143</t>
  </si>
  <si>
    <t>340144</t>
  </si>
  <si>
    <t>340145</t>
  </si>
  <si>
    <t>340147</t>
  </si>
  <si>
    <t>340148</t>
  </si>
  <si>
    <t>340151</t>
  </si>
  <si>
    <t>340155</t>
  </si>
  <si>
    <t>340156</t>
  </si>
  <si>
    <t>340158</t>
  </si>
  <si>
    <t>340159</t>
  </si>
  <si>
    <t>340160</t>
  </si>
  <si>
    <t>340166</t>
  </si>
  <si>
    <t>340168</t>
  </si>
  <si>
    <t>340171</t>
  </si>
  <si>
    <t>340173</t>
  </si>
  <si>
    <t>340183</t>
  </si>
  <si>
    <t>340184</t>
  </si>
  <si>
    <t>340186</t>
  </si>
  <si>
    <t>340187</t>
  </si>
  <si>
    <t>340188</t>
  </si>
  <si>
    <t>350002</t>
  </si>
  <si>
    <t>350006</t>
  </si>
  <si>
    <t>350011</t>
  </si>
  <si>
    <t>350015</t>
  </si>
  <si>
    <t>350019</t>
  </si>
  <si>
    <t>350063</t>
  </si>
  <si>
    <t>350064</t>
  </si>
  <si>
    <t>350070</t>
  </si>
  <si>
    <t>360001</t>
  </si>
  <si>
    <t>360002</t>
  </si>
  <si>
    <t>360003</t>
  </si>
  <si>
    <t>360006</t>
  </si>
  <si>
    <t>360008</t>
  </si>
  <si>
    <t>360009</t>
  </si>
  <si>
    <t>360010</t>
  </si>
  <si>
    <t>360011</t>
  </si>
  <si>
    <t>360012</t>
  </si>
  <si>
    <t>360013</t>
  </si>
  <si>
    <t>360014</t>
  </si>
  <si>
    <t>360016</t>
  </si>
  <si>
    <t>360017</t>
  </si>
  <si>
    <t>360020</t>
  </si>
  <si>
    <t>360025</t>
  </si>
  <si>
    <t>360026</t>
  </si>
  <si>
    <t>360027</t>
  </si>
  <si>
    <t>360029</t>
  </si>
  <si>
    <t>360032</t>
  </si>
  <si>
    <t>360035</t>
  </si>
  <si>
    <t>360036</t>
  </si>
  <si>
    <t>360037</t>
  </si>
  <si>
    <t>360039</t>
  </si>
  <si>
    <t>360040</t>
  </si>
  <si>
    <t>360041</t>
  </si>
  <si>
    <t>360044</t>
  </si>
  <si>
    <t>360046</t>
  </si>
  <si>
    <t>360048</t>
  </si>
  <si>
    <t>360051</t>
  </si>
  <si>
    <t>360052</t>
  </si>
  <si>
    <t>360054</t>
  </si>
  <si>
    <t>360055</t>
  </si>
  <si>
    <t>360056</t>
  </si>
  <si>
    <t>360058</t>
  </si>
  <si>
    <t>360059</t>
  </si>
  <si>
    <t>360064</t>
  </si>
  <si>
    <t>360065</t>
  </si>
  <si>
    <t>360066</t>
  </si>
  <si>
    <t>360068</t>
  </si>
  <si>
    <t>360070</t>
  </si>
  <si>
    <t>360071</t>
  </si>
  <si>
    <t>360072</t>
  </si>
  <si>
    <t>360074</t>
  </si>
  <si>
    <t>360075</t>
  </si>
  <si>
    <t>360076</t>
  </si>
  <si>
    <t>360077</t>
  </si>
  <si>
    <t>360078</t>
  </si>
  <si>
    <t>360079</t>
  </si>
  <si>
    <t>360080</t>
  </si>
  <si>
    <t>360081</t>
  </si>
  <si>
    <t>360082</t>
  </si>
  <si>
    <t>360084</t>
  </si>
  <si>
    <t>360085</t>
  </si>
  <si>
    <t>360086</t>
  </si>
  <si>
    <t>360087</t>
  </si>
  <si>
    <t>360089</t>
  </si>
  <si>
    <t>360090</t>
  </si>
  <si>
    <t>360091</t>
  </si>
  <si>
    <t>360092</t>
  </si>
  <si>
    <t>360095</t>
  </si>
  <si>
    <t>360096</t>
  </si>
  <si>
    <t>360098</t>
  </si>
  <si>
    <t>360107</t>
  </si>
  <si>
    <t>360109</t>
  </si>
  <si>
    <t>360112</t>
  </si>
  <si>
    <t>360118</t>
  </si>
  <si>
    <t>360121</t>
  </si>
  <si>
    <t>360123</t>
  </si>
  <si>
    <t>360125</t>
  </si>
  <si>
    <t>360131</t>
  </si>
  <si>
    <t>360132</t>
  </si>
  <si>
    <t>360133</t>
  </si>
  <si>
    <t>360134</t>
  </si>
  <si>
    <t>360137</t>
  </si>
  <si>
    <t>360141</t>
  </si>
  <si>
    <t>360143</t>
  </si>
  <si>
    <t>360144</t>
  </si>
  <si>
    <t>360145</t>
  </si>
  <si>
    <t>360147</t>
  </si>
  <si>
    <t>360148</t>
  </si>
  <si>
    <t>360150</t>
  </si>
  <si>
    <t>360151</t>
  </si>
  <si>
    <t>360152</t>
  </si>
  <si>
    <t>360153</t>
  </si>
  <si>
    <t>360155</t>
  </si>
  <si>
    <t>360156</t>
  </si>
  <si>
    <t>360159</t>
  </si>
  <si>
    <t>360161</t>
  </si>
  <si>
    <t>360163</t>
  </si>
  <si>
    <t>360170</t>
  </si>
  <si>
    <t>360172</t>
  </si>
  <si>
    <t>360174</t>
  </si>
  <si>
    <t>360175</t>
  </si>
  <si>
    <t>360179</t>
  </si>
  <si>
    <t>360180</t>
  </si>
  <si>
    <t>360185</t>
  </si>
  <si>
    <t>360189</t>
  </si>
  <si>
    <t>360192</t>
  </si>
  <si>
    <t>360197</t>
  </si>
  <si>
    <t>360203</t>
  </si>
  <si>
    <t>360210</t>
  </si>
  <si>
    <t>360211</t>
  </si>
  <si>
    <t>360218</t>
  </si>
  <si>
    <t>360230</t>
  </si>
  <si>
    <t>360234</t>
  </si>
  <si>
    <t>360236</t>
  </si>
  <si>
    <t>360239</t>
  </si>
  <si>
    <t>360241</t>
  </si>
  <si>
    <t>360242</t>
  </si>
  <si>
    <t>360245</t>
  </si>
  <si>
    <t>360247</t>
  </si>
  <si>
    <t>360259</t>
  </si>
  <si>
    <t>360261</t>
  </si>
  <si>
    <t>360262</t>
  </si>
  <si>
    <t>360263</t>
  </si>
  <si>
    <t>360266</t>
  </si>
  <si>
    <t>360270</t>
  </si>
  <si>
    <t>360274</t>
  </si>
  <si>
    <t>360276</t>
  </si>
  <si>
    <t>360347</t>
  </si>
  <si>
    <t>360348</t>
  </si>
  <si>
    <t>360351</t>
  </si>
  <si>
    <t>360352</t>
  </si>
  <si>
    <t>360354</t>
  </si>
  <si>
    <t>360355</t>
  </si>
  <si>
    <t>360358</t>
  </si>
  <si>
    <t>360359</t>
  </si>
  <si>
    <t>360360</t>
  </si>
  <si>
    <t>360361</t>
  </si>
  <si>
    <t>360362</t>
  </si>
  <si>
    <t>360363</t>
  </si>
  <si>
    <t>360364</t>
  </si>
  <si>
    <t>360365</t>
  </si>
  <si>
    <t>370001</t>
  </si>
  <si>
    <t>370002</t>
  </si>
  <si>
    <t>370004</t>
  </si>
  <si>
    <t>370006</t>
  </si>
  <si>
    <t>370007</t>
  </si>
  <si>
    <t>370008</t>
  </si>
  <si>
    <t>370011</t>
  </si>
  <si>
    <t>370013</t>
  </si>
  <si>
    <t>370014</t>
  </si>
  <si>
    <t>370015</t>
  </si>
  <si>
    <t>370016</t>
  </si>
  <si>
    <t>370018</t>
  </si>
  <si>
    <t>370019</t>
  </si>
  <si>
    <t>370020</t>
  </si>
  <si>
    <t>370022</t>
  </si>
  <si>
    <t>370023</t>
  </si>
  <si>
    <t>370025</t>
  </si>
  <si>
    <t>370026</t>
  </si>
  <si>
    <t>370028</t>
  </si>
  <si>
    <t>370029</t>
  </si>
  <si>
    <t>370030</t>
  </si>
  <si>
    <t>370032</t>
  </si>
  <si>
    <t>370034</t>
  </si>
  <si>
    <t>370036</t>
  </si>
  <si>
    <t>370037</t>
  </si>
  <si>
    <t>370039</t>
  </si>
  <si>
    <t>370041</t>
  </si>
  <si>
    <t>370047</t>
  </si>
  <si>
    <t>370048</t>
  </si>
  <si>
    <t>370049</t>
  </si>
  <si>
    <t>370051</t>
  </si>
  <si>
    <t>370054</t>
  </si>
  <si>
    <t>370056</t>
  </si>
  <si>
    <t>370057</t>
  </si>
  <si>
    <t>370065</t>
  </si>
  <si>
    <t>370072</t>
  </si>
  <si>
    <t>370078</t>
  </si>
  <si>
    <t>370080</t>
  </si>
  <si>
    <t>370083</t>
  </si>
  <si>
    <t>370089</t>
  </si>
  <si>
    <t>370091</t>
  </si>
  <si>
    <t>370093</t>
  </si>
  <si>
    <t>370094</t>
  </si>
  <si>
    <t>370097</t>
  </si>
  <si>
    <t>370099</t>
  </si>
  <si>
    <t>370100</t>
  </si>
  <si>
    <t>370103</t>
  </si>
  <si>
    <t>370106</t>
  </si>
  <si>
    <t>370112</t>
  </si>
  <si>
    <t>370113</t>
  </si>
  <si>
    <t>370114</t>
  </si>
  <si>
    <t>370138</t>
  </si>
  <si>
    <t>370139</t>
  </si>
  <si>
    <t>370149</t>
  </si>
  <si>
    <t>370153</t>
  </si>
  <si>
    <t>370156</t>
  </si>
  <si>
    <t>370158</t>
  </si>
  <si>
    <t>370166</t>
  </si>
  <si>
    <t>370169</t>
  </si>
  <si>
    <t>370170</t>
  </si>
  <si>
    <t>370171</t>
  </si>
  <si>
    <t>370172</t>
  </si>
  <si>
    <t>370173</t>
  </si>
  <si>
    <t>370178</t>
  </si>
  <si>
    <t>370180</t>
  </si>
  <si>
    <t>370183</t>
  </si>
  <si>
    <t>370190</t>
  </si>
  <si>
    <t>370192</t>
  </si>
  <si>
    <t>370199</t>
  </si>
  <si>
    <t>370201</t>
  </si>
  <si>
    <t>370202</t>
  </si>
  <si>
    <t>370203</t>
  </si>
  <si>
    <t>370206</t>
  </si>
  <si>
    <t>370210</t>
  </si>
  <si>
    <t>370211</t>
  </si>
  <si>
    <t>370212</t>
  </si>
  <si>
    <t>370214</t>
  </si>
  <si>
    <t>370215</t>
  </si>
  <si>
    <t>370216</t>
  </si>
  <si>
    <t>370218</t>
  </si>
  <si>
    <t>370220</t>
  </si>
  <si>
    <t>370222</t>
  </si>
  <si>
    <t>370225</t>
  </si>
  <si>
    <t>370227</t>
  </si>
  <si>
    <t>370228</t>
  </si>
  <si>
    <t>370229</t>
  </si>
  <si>
    <t>370233</t>
  </si>
  <si>
    <t>370234</t>
  </si>
  <si>
    <t>370235</t>
  </si>
  <si>
    <t>370236</t>
  </si>
  <si>
    <t>370237</t>
  </si>
  <si>
    <t>380001</t>
  </si>
  <si>
    <t>380002</t>
  </si>
  <si>
    <t>380004</t>
  </si>
  <si>
    <t>380005</t>
  </si>
  <si>
    <t>380007</t>
  </si>
  <si>
    <t>380009</t>
  </si>
  <si>
    <t>380014</t>
  </si>
  <si>
    <t>380017</t>
  </si>
  <si>
    <t>380018</t>
  </si>
  <si>
    <t>380020</t>
  </si>
  <si>
    <t>380021</t>
  </si>
  <si>
    <t>380022</t>
  </si>
  <si>
    <t>380025</t>
  </si>
  <si>
    <t>380027</t>
  </si>
  <si>
    <t>380029</t>
  </si>
  <si>
    <t>380033</t>
  </si>
  <si>
    <t>380037</t>
  </si>
  <si>
    <t>380038</t>
  </si>
  <si>
    <t>380040</t>
  </si>
  <si>
    <t>380047</t>
  </si>
  <si>
    <t>380050</t>
  </si>
  <si>
    <t>380051</t>
  </si>
  <si>
    <t>380052</t>
  </si>
  <si>
    <t>380056</t>
  </si>
  <si>
    <t>380060</t>
  </si>
  <si>
    <t>380061</t>
  </si>
  <si>
    <t>380071</t>
  </si>
  <si>
    <t>380075</t>
  </si>
  <si>
    <t>380082</t>
  </si>
  <si>
    <t>380089</t>
  </si>
  <si>
    <t>380090</t>
  </si>
  <si>
    <t>380091</t>
  </si>
  <si>
    <t>380102</t>
  </si>
  <si>
    <t>380103</t>
  </si>
  <si>
    <t>390001</t>
  </si>
  <si>
    <t>390002</t>
  </si>
  <si>
    <t>390003</t>
  </si>
  <si>
    <t>390004</t>
  </si>
  <si>
    <t>390006</t>
  </si>
  <si>
    <t>390008</t>
  </si>
  <si>
    <t>390009</t>
  </si>
  <si>
    <t>390012</t>
  </si>
  <si>
    <t>390013</t>
  </si>
  <si>
    <t>390016</t>
  </si>
  <si>
    <t>390025</t>
  </si>
  <si>
    <t>390026</t>
  </si>
  <si>
    <t>390027</t>
  </si>
  <si>
    <t>390028</t>
  </si>
  <si>
    <t>390030</t>
  </si>
  <si>
    <t>390031</t>
  </si>
  <si>
    <t>390032</t>
  </si>
  <si>
    <t>390035</t>
  </si>
  <si>
    <t>390036</t>
  </si>
  <si>
    <t>390037</t>
  </si>
  <si>
    <t>390039</t>
  </si>
  <si>
    <t>390041</t>
  </si>
  <si>
    <t>390042</t>
  </si>
  <si>
    <t>390043</t>
  </si>
  <si>
    <t>390044</t>
  </si>
  <si>
    <t>390045</t>
  </si>
  <si>
    <t>390046</t>
  </si>
  <si>
    <t>390048</t>
  </si>
  <si>
    <t>390049</t>
  </si>
  <si>
    <t>390050</t>
  </si>
  <si>
    <t>390052</t>
  </si>
  <si>
    <t>390056</t>
  </si>
  <si>
    <t>390057</t>
  </si>
  <si>
    <t>390058</t>
  </si>
  <si>
    <t>390061</t>
  </si>
  <si>
    <t>390062</t>
  </si>
  <si>
    <t>390063</t>
  </si>
  <si>
    <t>390065</t>
  </si>
  <si>
    <t>390066</t>
  </si>
  <si>
    <t>390067</t>
  </si>
  <si>
    <t>390068</t>
  </si>
  <si>
    <t>390070</t>
  </si>
  <si>
    <t>390071</t>
  </si>
  <si>
    <t>390072</t>
  </si>
  <si>
    <t>390073</t>
  </si>
  <si>
    <t>390076</t>
  </si>
  <si>
    <t>390079</t>
  </si>
  <si>
    <t>390080</t>
  </si>
  <si>
    <t>390081</t>
  </si>
  <si>
    <t>390084</t>
  </si>
  <si>
    <t>390086</t>
  </si>
  <si>
    <t>390090</t>
  </si>
  <si>
    <t>390091</t>
  </si>
  <si>
    <t>390093</t>
  </si>
  <si>
    <t>390096</t>
  </si>
  <si>
    <t>390097</t>
  </si>
  <si>
    <t>390100</t>
  </si>
  <si>
    <t>390101</t>
  </si>
  <si>
    <t>390102</t>
  </si>
  <si>
    <t>390104</t>
  </si>
  <si>
    <t>390107</t>
  </si>
  <si>
    <t>390110</t>
  </si>
  <si>
    <t>390111</t>
  </si>
  <si>
    <t>390112</t>
  </si>
  <si>
    <t>390113</t>
  </si>
  <si>
    <t>390114</t>
  </si>
  <si>
    <t>390115</t>
  </si>
  <si>
    <t>390116</t>
  </si>
  <si>
    <t>390117</t>
  </si>
  <si>
    <t>390118</t>
  </si>
  <si>
    <t>390119</t>
  </si>
  <si>
    <t>390122</t>
  </si>
  <si>
    <t>390123</t>
  </si>
  <si>
    <t>390125</t>
  </si>
  <si>
    <t>390127</t>
  </si>
  <si>
    <t>390130</t>
  </si>
  <si>
    <t>390133</t>
  </si>
  <si>
    <t>390137</t>
  </si>
  <si>
    <t>390138</t>
  </si>
  <si>
    <t>390139</t>
  </si>
  <si>
    <t>390142</t>
  </si>
  <si>
    <t>390145</t>
  </si>
  <si>
    <t>390146</t>
  </si>
  <si>
    <t>390147</t>
  </si>
  <si>
    <t>390150</t>
  </si>
  <si>
    <t>390151</t>
  </si>
  <si>
    <t>390153</t>
  </si>
  <si>
    <t>390154</t>
  </si>
  <si>
    <t>390156</t>
  </si>
  <si>
    <t>390157</t>
  </si>
  <si>
    <t>390160</t>
  </si>
  <si>
    <t>390162</t>
  </si>
  <si>
    <t>390163</t>
  </si>
  <si>
    <t>390164</t>
  </si>
  <si>
    <t>390168</t>
  </si>
  <si>
    <t>390173</t>
  </si>
  <si>
    <t>390174</t>
  </si>
  <si>
    <t>390178</t>
  </si>
  <si>
    <t>390179</t>
  </si>
  <si>
    <t>390180</t>
  </si>
  <si>
    <t>390183</t>
  </si>
  <si>
    <t>390184</t>
  </si>
  <si>
    <t>390185</t>
  </si>
  <si>
    <t>390192</t>
  </si>
  <si>
    <t>390194</t>
  </si>
  <si>
    <t>390195</t>
  </si>
  <si>
    <t>390196</t>
  </si>
  <si>
    <t>390197</t>
  </si>
  <si>
    <t>390198</t>
  </si>
  <si>
    <t>390199</t>
  </si>
  <si>
    <t>390201</t>
  </si>
  <si>
    <t>390203</t>
  </si>
  <si>
    <t>390204</t>
  </si>
  <si>
    <t>390211</t>
  </si>
  <si>
    <t>390217</t>
  </si>
  <si>
    <t>390219</t>
  </si>
  <si>
    <t>390220</t>
  </si>
  <si>
    <t>390222</t>
  </si>
  <si>
    <t>390223</t>
  </si>
  <si>
    <t>390225</t>
  </si>
  <si>
    <t>390226</t>
  </si>
  <si>
    <t>390228</t>
  </si>
  <si>
    <t>390231</t>
  </si>
  <si>
    <t>390233</t>
  </si>
  <si>
    <t>390236</t>
  </si>
  <si>
    <t>390237</t>
  </si>
  <si>
    <t>390256</t>
  </si>
  <si>
    <t>390258</t>
  </si>
  <si>
    <t>390263</t>
  </si>
  <si>
    <t>390265</t>
  </si>
  <si>
    <t>390266</t>
  </si>
  <si>
    <t>390267</t>
  </si>
  <si>
    <t>390268</t>
  </si>
  <si>
    <t>390270</t>
  </si>
  <si>
    <t>390272</t>
  </si>
  <si>
    <t>390278</t>
  </si>
  <si>
    <t>390290</t>
  </si>
  <si>
    <t>390302</t>
  </si>
  <si>
    <t>390304</t>
  </si>
  <si>
    <t>390307</t>
  </si>
  <si>
    <t>390312</t>
  </si>
  <si>
    <t>390314</t>
  </si>
  <si>
    <t>390316</t>
  </si>
  <si>
    <t>390321</t>
  </si>
  <si>
    <t>390322</t>
  </si>
  <si>
    <t>390323</t>
  </si>
  <si>
    <t>390324</t>
  </si>
  <si>
    <t>390325</t>
  </si>
  <si>
    <t>390326</t>
  </si>
  <si>
    <t>390327</t>
  </si>
  <si>
    <t>390328</t>
  </si>
  <si>
    <t>390329</t>
  </si>
  <si>
    <t>390330</t>
  </si>
  <si>
    <t>400001</t>
  </si>
  <si>
    <t>400003</t>
  </si>
  <si>
    <t>400004</t>
  </si>
  <si>
    <t>400005</t>
  </si>
  <si>
    <t>400006</t>
  </si>
  <si>
    <t>400007</t>
  </si>
  <si>
    <t>400009</t>
  </si>
  <si>
    <t>400010</t>
  </si>
  <si>
    <t>400011</t>
  </si>
  <si>
    <t>400012</t>
  </si>
  <si>
    <t>400013</t>
  </si>
  <si>
    <t>400014</t>
  </si>
  <si>
    <t>400015</t>
  </si>
  <si>
    <t>400016</t>
  </si>
  <si>
    <t>400018</t>
  </si>
  <si>
    <t>400019</t>
  </si>
  <si>
    <t>400021</t>
  </si>
  <si>
    <t>400022</t>
  </si>
  <si>
    <t>400026</t>
  </si>
  <si>
    <t>400032</t>
  </si>
  <si>
    <t>400044</t>
  </si>
  <si>
    <t>400048</t>
  </si>
  <si>
    <t>400061</t>
  </si>
  <si>
    <t>400079</t>
  </si>
  <si>
    <t>400087</t>
  </si>
  <si>
    <t>400098</t>
  </si>
  <si>
    <t>400102</t>
  </si>
  <si>
    <t>400103</t>
  </si>
  <si>
    <t>400104</t>
  </si>
  <si>
    <t>400105</t>
  </si>
  <si>
    <t>400106</t>
  </si>
  <si>
    <t>400109</t>
  </si>
  <si>
    <t>400110</t>
  </si>
  <si>
    <t>400111</t>
  </si>
  <si>
    <t>400112</t>
  </si>
  <si>
    <t>400113</t>
  </si>
  <si>
    <t>400114</t>
  </si>
  <si>
    <t>400115</t>
  </si>
  <si>
    <t>400117</t>
  </si>
  <si>
    <t>400118</t>
  </si>
  <si>
    <t>400120</t>
  </si>
  <si>
    <t>400121</t>
  </si>
  <si>
    <t>400122</t>
  </si>
  <si>
    <t>400123</t>
  </si>
  <si>
    <t>400124</t>
  </si>
  <si>
    <t>400125</t>
  </si>
  <si>
    <t>400126</t>
  </si>
  <si>
    <t>400127</t>
  </si>
  <si>
    <t>400128</t>
  </si>
  <si>
    <t>400130</t>
  </si>
  <si>
    <t>400131</t>
  </si>
  <si>
    <t>410001</t>
  </si>
  <si>
    <t>410004</t>
  </si>
  <si>
    <t>410005</t>
  </si>
  <si>
    <t>410006</t>
  </si>
  <si>
    <t>410007</t>
  </si>
  <si>
    <t>410008</t>
  </si>
  <si>
    <t>410009</t>
  </si>
  <si>
    <t>410010</t>
  </si>
  <si>
    <t>410011</t>
  </si>
  <si>
    <t>410012</t>
  </si>
  <si>
    <t>410013</t>
  </si>
  <si>
    <t>420002</t>
  </si>
  <si>
    <t>420004</t>
  </si>
  <si>
    <t>420005</t>
  </si>
  <si>
    <t>420007</t>
  </si>
  <si>
    <t>420009</t>
  </si>
  <si>
    <t>420010</t>
  </si>
  <si>
    <t>420011</t>
  </si>
  <si>
    <t>420015</t>
  </si>
  <si>
    <t>420016</t>
  </si>
  <si>
    <t>420018</t>
  </si>
  <si>
    <t>420019</t>
  </si>
  <si>
    <t>420020</t>
  </si>
  <si>
    <t>420023</t>
  </si>
  <si>
    <t>420026</t>
  </si>
  <si>
    <t>420027</t>
  </si>
  <si>
    <t>420030</t>
  </si>
  <si>
    <t>420033</t>
  </si>
  <si>
    <t>420036</t>
  </si>
  <si>
    <t>420037</t>
  </si>
  <si>
    <t>420038</t>
  </si>
  <si>
    <t>420043</t>
  </si>
  <si>
    <t>420048</t>
  </si>
  <si>
    <t>420049</t>
  </si>
  <si>
    <t>420051</t>
  </si>
  <si>
    <t>420053</t>
  </si>
  <si>
    <t>420054</t>
  </si>
  <si>
    <t>420055</t>
  </si>
  <si>
    <t>420057</t>
  </si>
  <si>
    <t>420065</t>
  </si>
  <si>
    <t>420066</t>
  </si>
  <si>
    <t>420067</t>
  </si>
  <si>
    <t>420068</t>
  </si>
  <si>
    <t>420070</t>
  </si>
  <si>
    <t>420071</t>
  </si>
  <si>
    <t>420072</t>
  </si>
  <si>
    <t>420073</t>
  </si>
  <si>
    <t>420078</t>
  </si>
  <si>
    <t>420079</t>
  </si>
  <si>
    <t>420080</t>
  </si>
  <si>
    <t>420082</t>
  </si>
  <si>
    <t>420083</t>
  </si>
  <si>
    <t>420085</t>
  </si>
  <si>
    <t>420086</t>
  </si>
  <si>
    <t>420087</t>
  </si>
  <si>
    <t>420089</t>
  </si>
  <si>
    <t>420091</t>
  </si>
  <si>
    <t>420098</t>
  </si>
  <si>
    <t>420101</t>
  </si>
  <si>
    <t>420102</t>
  </si>
  <si>
    <t>420103</t>
  </si>
  <si>
    <t>420104</t>
  </si>
  <si>
    <t>420105</t>
  </si>
  <si>
    <t>420106</t>
  </si>
  <si>
    <t>420107</t>
  </si>
  <si>
    <t>420108</t>
  </si>
  <si>
    <t>420109</t>
  </si>
  <si>
    <t>430005</t>
  </si>
  <si>
    <t>430008</t>
  </si>
  <si>
    <t>430012</t>
  </si>
  <si>
    <t>430013</t>
  </si>
  <si>
    <t>430014</t>
  </si>
  <si>
    <t>430015</t>
  </si>
  <si>
    <t>430016</t>
  </si>
  <si>
    <t>430027</t>
  </si>
  <si>
    <t>430048</t>
  </si>
  <si>
    <t>430077</t>
  </si>
  <si>
    <t>430081</t>
  </si>
  <si>
    <t>430082</t>
  </si>
  <si>
    <t>430083</t>
  </si>
  <si>
    <t>430084</t>
  </si>
  <si>
    <t>430089</t>
  </si>
  <si>
    <t>430090</t>
  </si>
  <si>
    <t>430091</t>
  </si>
  <si>
    <t>430092</t>
  </si>
  <si>
    <t>430093</t>
  </si>
  <si>
    <t>430095</t>
  </si>
  <si>
    <t>430096</t>
  </si>
  <si>
    <t>430097</t>
  </si>
  <si>
    <t>440001</t>
  </si>
  <si>
    <t>440002</t>
  </si>
  <si>
    <t>440003</t>
  </si>
  <si>
    <t>440006</t>
  </si>
  <si>
    <t>440007</t>
  </si>
  <si>
    <t>440008</t>
  </si>
  <si>
    <t>440009</t>
  </si>
  <si>
    <t>440010</t>
  </si>
  <si>
    <t>440011</t>
  </si>
  <si>
    <t>440012</t>
  </si>
  <si>
    <t>440015</t>
  </si>
  <si>
    <t>440016</t>
  </si>
  <si>
    <t>440017</t>
  </si>
  <si>
    <t>440018</t>
  </si>
  <si>
    <t>440020</t>
  </si>
  <si>
    <t>440025</t>
  </si>
  <si>
    <t>440029</t>
  </si>
  <si>
    <t>440030</t>
  </si>
  <si>
    <t>440031</t>
  </si>
  <si>
    <t>440032</t>
  </si>
  <si>
    <t>440033</t>
  </si>
  <si>
    <t>440034</t>
  </si>
  <si>
    <t>440035</t>
  </si>
  <si>
    <t>440039</t>
  </si>
  <si>
    <t>440040</t>
  </si>
  <si>
    <t>440046</t>
  </si>
  <si>
    <t>440047</t>
  </si>
  <si>
    <t>440048</t>
  </si>
  <si>
    <t>440049</t>
  </si>
  <si>
    <t>440050</t>
  </si>
  <si>
    <t>440053</t>
  </si>
  <si>
    <t>440056</t>
  </si>
  <si>
    <t>440057</t>
  </si>
  <si>
    <t>440058</t>
  </si>
  <si>
    <t>440059</t>
  </si>
  <si>
    <t>440060</t>
  </si>
  <si>
    <t>440061</t>
  </si>
  <si>
    <t>440063</t>
  </si>
  <si>
    <t>440065</t>
  </si>
  <si>
    <t>440067</t>
  </si>
  <si>
    <t>440068</t>
  </si>
  <si>
    <t>440070</t>
  </si>
  <si>
    <t>440072</t>
  </si>
  <si>
    <t>440073</t>
  </si>
  <si>
    <t>440081</t>
  </si>
  <si>
    <t>440082</t>
  </si>
  <si>
    <t>440083</t>
  </si>
  <si>
    <t>440084</t>
  </si>
  <si>
    <t>440091</t>
  </si>
  <si>
    <t>440102</t>
  </si>
  <si>
    <t>440104</t>
  </si>
  <si>
    <t>440109</t>
  </si>
  <si>
    <t>440110</t>
  </si>
  <si>
    <t>440111</t>
  </si>
  <si>
    <t>440115</t>
  </si>
  <si>
    <t>440120</t>
  </si>
  <si>
    <t>440125</t>
  </si>
  <si>
    <t>440130</t>
  </si>
  <si>
    <t>440131</t>
  </si>
  <si>
    <t>440132</t>
  </si>
  <si>
    <t>440133</t>
  </si>
  <si>
    <t>440137</t>
  </si>
  <si>
    <t>440141</t>
  </si>
  <si>
    <t>440144</t>
  </si>
  <si>
    <t>440148</t>
  </si>
  <si>
    <t>440150</t>
  </si>
  <si>
    <t>440151</t>
  </si>
  <si>
    <t>440152</t>
  </si>
  <si>
    <t>440153</t>
  </si>
  <si>
    <t>440156</t>
  </si>
  <si>
    <t>440159</t>
  </si>
  <si>
    <t>440161</t>
  </si>
  <si>
    <t>440168</t>
  </si>
  <si>
    <t>440173</t>
  </si>
  <si>
    <t>440174</t>
  </si>
  <si>
    <t>440175</t>
  </si>
  <si>
    <t>440176</t>
  </si>
  <si>
    <t>440180</t>
  </si>
  <si>
    <t>440181</t>
  </si>
  <si>
    <t>440182</t>
  </si>
  <si>
    <t>440183</t>
  </si>
  <si>
    <t>440184</t>
  </si>
  <si>
    <t>440185</t>
  </si>
  <si>
    <t>440187</t>
  </si>
  <si>
    <t>440189</t>
  </si>
  <si>
    <t>440192</t>
  </si>
  <si>
    <t>440193</t>
  </si>
  <si>
    <t>440194</t>
  </si>
  <si>
    <t>440197</t>
  </si>
  <si>
    <t>440200</t>
  </si>
  <si>
    <t>440218</t>
  </si>
  <si>
    <t>440227</t>
  </si>
  <si>
    <t>440228</t>
  </si>
  <si>
    <t>440231</t>
  </si>
  <si>
    <t>440232</t>
  </si>
  <si>
    <t>440233</t>
  </si>
  <si>
    <t>450002</t>
  </si>
  <si>
    <t>450005</t>
  </si>
  <si>
    <t>450007</t>
  </si>
  <si>
    <t>450010</t>
  </si>
  <si>
    <t>450011</t>
  </si>
  <si>
    <t>450015</t>
  </si>
  <si>
    <t>450018</t>
  </si>
  <si>
    <t>450021</t>
  </si>
  <si>
    <t>450023</t>
  </si>
  <si>
    <t>450024</t>
  </si>
  <si>
    <t>450028</t>
  </si>
  <si>
    <t>450029</t>
  </si>
  <si>
    <t>450032</t>
  </si>
  <si>
    <t>450033</t>
  </si>
  <si>
    <t>450034</t>
  </si>
  <si>
    <t>450035</t>
  </si>
  <si>
    <t>450037</t>
  </si>
  <si>
    <t>450039</t>
  </si>
  <si>
    <t>450040</t>
  </si>
  <si>
    <t>450042</t>
  </si>
  <si>
    <t>450044</t>
  </si>
  <si>
    <t>450046</t>
  </si>
  <si>
    <t>450051</t>
  </si>
  <si>
    <t>450052</t>
  </si>
  <si>
    <t>450054</t>
  </si>
  <si>
    <t>450055</t>
  </si>
  <si>
    <t>450056</t>
  </si>
  <si>
    <t>450058</t>
  </si>
  <si>
    <t>450064</t>
  </si>
  <si>
    <t>450068</t>
  </si>
  <si>
    <t>450072</t>
  </si>
  <si>
    <t>450073</t>
  </si>
  <si>
    <t>450076</t>
  </si>
  <si>
    <t>450078</t>
  </si>
  <si>
    <t>450079</t>
  </si>
  <si>
    <t>450080</t>
  </si>
  <si>
    <t>450082</t>
  </si>
  <si>
    <t>450083</t>
  </si>
  <si>
    <t>450085</t>
  </si>
  <si>
    <t>450087</t>
  </si>
  <si>
    <t>450090</t>
  </si>
  <si>
    <t>450092</t>
  </si>
  <si>
    <t>450097</t>
  </si>
  <si>
    <t>450099</t>
  </si>
  <si>
    <t>450101</t>
  </si>
  <si>
    <t>450102</t>
  </si>
  <si>
    <t>450104</t>
  </si>
  <si>
    <t>450107</t>
  </si>
  <si>
    <t>450108</t>
  </si>
  <si>
    <t>450119</t>
  </si>
  <si>
    <t>450124</t>
  </si>
  <si>
    <t>450128</t>
  </si>
  <si>
    <t>450130</t>
  </si>
  <si>
    <t>450132</t>
  </si>
  <si>
    <t>450133</t>
  </si>
  <si>
    <t>450135</t>
  </si>
  <si>
    <t>450137</t>
  </si>
  <si>
    <t>450143</t>
  </si>
  <si>
    <t>450144</t>
  </si>
  <si>
    <t>450147</t>
  </si>
  <si>
    <t>450148</t>
  </si>
  <si>
    <t>450152</t>
  </si>
  <si>
    <t>450154</t>
  </si>
  <si>
    <t>450155</t>
  </si>
  <si>
    <t>450162</t>
  </si>
  <si>
    <t>450163</t>
  </si>
  <si>
    <t>450165</t>
  </si>
  <si>
    <t>450176</t>
  </si>
  <si>
    <t>450177</t>
  </si>
  <si>
    <t>450178</t>
  </si>
  <si>
    <t>450184</t>
  </si>
  <si>
    <t>450187</t>
  </si>
  <si>
    <t>450188</t>
  </si>
  <si>
    <t>450192</t>
  </si>
  <si>
    <t>450193</t>
  </si>
  <si>
    <t>450194</t>
  </si>
  <si>
    <t>450196</t>
  </si>
  <si>
    <t>450200</t>
  </si>
  <si>
    <t>450203</t>
  </si>
  <si>
    <t>450209</t>
  </si>
  <si>
    <t>450210</t>
  </si>
  <si>
    <t>450211</t>
  </si>
  <si>
    <t>450213</t>
  </si>
  <si>
    <t>450219</t>
  </si>
  <si>
    <t>450221</t>
  </si>
  <si>
    <t>450222</t>
  </si>
  <si>
    <t>450229</t>
  </si>
  <si>
    <t>450231</t>
  </si>
  <si>
    <t>450234</t>
  </si>
  <si>
    <t>450235</t>
  </si>
  <si>
    <t>450236</t>
  </si>
  <si>
    <t>450237</t>
  </si>
  <si>
    <t>450241</t>
  </si>
  <si>
    <t>450243</t>
  </si>
  <si>
    <t>450253</t>
  </si>
  <si>
    <t>450270</t>
  </si>
  <si>
    <t>450271</t>
  </si>
  <si>
    <t>450272</t>
  </si>
  <si>
    <t>450280</t>
  </si>
  <si>
    <t>450283</t>
  </si>
  <si>
    <t>450289</t>
  </si>
  <si>
    <t>450292</t>
  </si>
  <si>
    <t>450293</t>
  </si>
  <si>
    <t>450299</t>
  </si>
  <si>
    <t>450306</t>
  </si>
  <si>
    <t>450324</t>
  </si>
  <si>
    <t>450330</t>
  </si>
  <si>
    <t>450340</t>
  </si>
  <si>
    <t>450346</t>
  </si>
  <si>
    <t>450347</t>
  </si>
  <si>
    <t>450348</t>
  </si>
  <si>
    <t>450351</t>
  </si>
  <si>
    <t>450352</t>
  </si>
  <si>
    <t>450358</t>
  </si>
  <si>
    <t>450369</t>
  </si>
  <si>
    <t>450370</t>
  </si>
  <si>
    <t>450372</t>
  </si>
  <si>
    <t>450373</t>
  </si>
  <si>
    <t>450379</t>
  </si>
  <si>
    <t>450388</t>
  </si>
  <si>
    <t>450389</t>
  </si>
  <si>
    <t>450395</t>
  </si>
  <si>
    <t>450399</t>
  </si>
  <si>
    <t>450400</t>
  </si>
  <si>
    <t>450403</t>
  </si>
  <si>
    <t>450411</t>
  </si>
  <si>
    <t>450419</t>
  </si>
  <si>
    <t>450422</t>
  </si>
  <si>
    <t>450424</t>
  </si>
  <si>
    <t>450431</t>
  </si>
  <si>
    <t>450438</t>
  </si>
  <si>
    <t>450446</t>
  </si>
  <si>
    <t>450447</t>
  </si>
  <si>
    <t>450451</t>
  </si>
  <si>
    <t>450460</t>
  </si>
  <si>
    <t>450462</t>
  </si>
  <si>
    <t>450465</t>
  </si>
  <si>
    <t>450469</t>
  </si>
  <si>
    <t>450475</t>
  </si>
  <si>
    <t>450484</t>
  </si>
  <si>
    <t>450488</t>
  </si>
  <si>
    <t>450489</t>
  </si>
  <si>
    <t>450497</t>
  </si>
  <si>
    <t>450498</t>
  </si>
  <si>
    <t>450508</t>
  </si>
  <si>
    <t>450518</t>
  </si>
  <si>
    <t>450537</t>
  </si>
  <si>
    <t>450539</t>
  </si>
  <si>
    <t>450558</t>
  </si>
  <si>
    <t>450563</t>
  </si>
  <si>
    <t>450565</t>
  </si>
  <si>
    <t>450571</t>
  </si>
  <si>
    <t>450573</t>
  </si>
  <si>
    <t>450578</t>
  </si>
  <si>
    <t>450580</t>
  </si>
  <si>
    <t>450584</t>
  </si>
  <si>
    <t>450586</t>
  </si>
  <si>
    <t>450587</t>
  </si>
  <si>
    <t>450596</t>
  </si>
  <si>
    <t>450597</t>
  </si>
  <si>
    <t>450604</t>
  </si>
  <si>
    <t>450605</t>
  </si>
  <si>
    <t>450610</t>
  </si>
  <si>
    <t>450615</t>
  </si>
  <si>
    <t>450617</t>
  </si>
  <si>
    <t>450620</t>
  </si>
  <si>
    <t>450630</t>
  </si>
  <si>
    <t>450634</t>
  </si>
  <si>
    <t>450638</t>
  </si>
  <si>
    <t>450639</t>
  </si>
  <si>
    <t>450641</t>
  </si>
  <si>
    <t>450643</t>
  </si>
  <si>
    <t>450644</t>
  </si>
  <si>
    <t>450647</t>
  </si>
  <si>
    <t>450651</t>
  </si>
  <si>
    <t>450653</t>
  </si>
  <si>
    <t>450654</t>
  </si>
  <si>
    <t>450656</t>
  </si>
  <si>
    <t>450658</t>
  </si>
  <si>
    <t>450659</t>
  </si>
  <si>
    <t>450661</t>
  </si>
  <si>
    <t>450662</t>
  </si>
  <si>
    <t>450668</t>
  </si>
  <si>
    <t>450669</t>
  </si>
  <si>
    <t>450670</t>
  </si>
  <si>
    <t>450672</t>
  </si>
  <si>
    <t>450674</t>
  </si>
  <si>
    <t>450675</t>
  </si>
  <si>
    <t>450677</t>
  </si>
  <si>
    <t>450678</t>
  </si>
  <si>
    <t>450684</t>
  </si>
  <si>
    <t>450686</t>
  </si>
  <si>
    <t>450688</t>
  </si>
  <si>
    <t>450690</t>
  </si>
  <si>
    <t>450694</t>
  </si>
  <si>
    <t>450697</t>
  </si>
  <si>
    <t>450698</t>
  </si>
  <si>
    <t>450702</t>
  </si>
  <si>
    <t>450709</t>
  </si>
  <si>
    <t>450711</t>
  </si>
  <si>
    <t>450713</t>
  </si>
  <si>
    <t>450716</t>
  </si>
  <si>
    <t>450718</t>
  </si>
  <si>
    <t>450723</t>
  </si>
  <si>
    <t>450730</t>
  </si>
  <si>
    <t>450742</t>
  </si>
  <si>
    <t>450743</t>
  </si>
  <si>
    <t>450746</t>
  </si>
  <si>
    <t>450747</t>
  </si>
  <si>
    <t>450749</t>
  </si>
  <si>
    <t>450754</t>
  </si>
  <si>
    <t>450755</t>
  </si>
  <si>
    <t>450766</t>
  </si>
  <si>
    <t>450770</t>
  </si>
  <si>
    <t>450771</t>
  </si>
  <si>
    <t>450774</t>
  </si>
  <si>
    <t>450775</t>
  </si>
  <si>
    <t>450779</t>
  </si>
  <si>
    <t>450780</t>
  </si>
  <si>
    <t>450788</t>
  </si>
  <si>
    <t>450797</t>
  </si>
  <si>
    <t>450801</t>
  </si>
  <si>
    <t>450803</t>
  </si>
  <si>
    <t>450804</t>
  </si>
  <si>
    <t>450808</t>
  </si>
  <si>
    <t>450809</t>
  </si>
  <si>
    <t>450820</t>
  </si>
  <si>
    <t>450822</t>
  </si>
  <si>
    <t>450825</t>
  </si>
  <si>
    <t>450827</t>
  </si>
  <si>
    <t>450828</t>
  </si>
  <si>
    <t>450831</t>
  </si>
  <si>
    <t>450832</t>
  </si>
  <si>
    <t>450833</t>
  </si>
  <si>
    <t>450834</t>
  </si>
  <si>
    <t>450840</t>
  </si>
  <si>
    <t>450844</t>
  </si>
  <si>
    <t>450845</t>
  </si>
  <si>
    <t>450847</t>
  </si>
  <si>
    <t>450848</t>
  </si>
  <si>
    <t>450851</t>
  </si>
  <si>
    <t>450853</t>
  </si>
  <si>
    <t>450855</t>
  </si>
  <si>
    <t>450856</t>
  </si>
  <si>
    <t>450860</t>
  </si>
  <si>
    <t>450862</t>
  </si>
  <si>
    <t>450864</t>
  </si>
  <si>
    <t>450865</t>
  </si>
  <si>
    <t>450867</t>
  </si>
  <si>
    <t>450869</t>
  </si>
  <si>
    <t>450871</t>
  </si>
  <si>
    <t>450872</t>
  </si>
  <si>
    <t>450874</t>
  </si>
  <si>
    <t>450875</t>
  </si>
  <si>
    <t>450876</t>
  </si>
  <si>
    <t>450877</t>
  </si>
  <si>
    <t>450880</t>
  </si>
  <si>
    <t>450883</t>
  </si>
  <si>
    <t>450885</t>
  </si>
  <si>
    <t>450888</t>
  </si>
  <si>
    <t>450889</t>
  </si>
  <si>
    <t>450890</t>
  </si>
  <si>
    <t>450891</t>
  </si>
  <si>
    <t>450893</t>
  </si>
  <si>
    <t>450894</t>
  </si>
  <si>
    <t>460001</t>
  </si>
  <si>
    <t>460003</t>
  </si>
  <si>
    <t>460004</t>
  </si>
  <si>
    <t>460005</t>
  </si>
  <si>
    <t>460006</t>
  </si>
  <si>
    <t>460007</t>
  </si>
  <si>
    <t>460009</t>
  </si>
  <si>
    <t>460010</t>
  </si>
  <si>
    <t>460011</t>
  </si>
  <si>
    <t>460013</t>
  </si>
  <si>
    <t>460014</t>
  </si>
  <si>
    <t>460015</t>
  </si>
  <si>
    <t>460017</t>
  </si>
  <si>
    <t>460019</t>
  </si>
  <si>
    <t>460021</t>
  </si>
  <si>
    <t>460023</t>
  </si>
  <si>
    <t>460026</t>
  </si>
  <si>
    <t>460030</t>
  </si>
  <si>
    <t>460033</t>
  </si>
  <si>
    <t>460035</t>
  </si>
  <si>
    <t>460039</t>
  </si>
  <si>
    <t>460041</t>
  </si>
  <si>
    <t>460042</t>
  </si>
  <si>
    <t>460043</t>
  </si>
  <si>
    <t>460044</t>
  </si>
  <si>
    <t>460047</t>
  </si>
  <si>
    <t>460049</t>
  </si>
  <si>
    <t>460051</t>
  </si>
  <si>
    <t>460052</t>
  </si>
  <si>
    <t>460054</t>
  </si>
  <si>
    <t>460057</t>
  </si>
  <si>
    <t>460058</t>
  </si>
  <si>
    <t>460060</t>
  </si>
  <si>
    <t>470001</t>
  </si>
  <si>
    <t>470003</t>
  </si>
  <si>
    <t>470005</t>
  </si>
  <si>
    <t>470011</t>
  </si>
  <si>
    <t>470012</t>
  </si>
  <si>
    <t>470024</t>
  </si>
  <si>
    <t>480001</t>
  </si>
  <si>
    <t>480002</t>
  </si>
  <si>
    <t>490001</t>
  </si>
  <si>
    <t>490002</t>
  </si>
  <si>
    <t>490004</t>
  </si>
  <si>
    <t>490005</t>
  </si>
  <si>
    <t>490007</t>
  </si>
  <si>
    <t>490009</t>
  </si>
  <si>
    <t>490011</t>
  </si>
  <si>
    <t>490012</t>
  </si>
  <si>
    <t>490013</t>
  </si>
  <si>
    <t>490017</t>
  </si>
  <si>
    <t>490018</t>
  </si>
  <si>
    <t>490019</t>
  </si>
  <si>
    <t>490020</t>
  </si>
  <si>
    <t>490021</t>
  </si>
  <si>
    <t>490022</t>
  </si>
  <si>
    <t>490023</t>
  </si>
  <si>
    <t>490024</t>
  </si>
  <si>
    <t>490032</t>
  </si>
  <si>
    <t>490033</t>
  </si>
  <si>
    <t>490037</t>
  </si>
  <si>
    <t>490038</t>
  </si>
  <si>
    <t>490040</t>
  </si>
  <si>
    <t>490041</t>
  </si>
  <si>
    <t>490042</t>
  </si>
  <si>
    <t>490043</t>
  </si>
  <si>
    <t>490044</t>
  </si>
  <si>
    <t>490045</t>
  </si>
  <si>
    <t>490046</t>
  </si>
  <si>
    <t>490048</t>
  </si>
  <si>
    <t>490050</t>
  </si>
  <si>
    <t>490052</t>
  </si>
  <si>
    <t>490053</t>
  </si>
  <si>
    <t>490057</t>
  </si>
  <si>
    <t>490059</t>
  </si>
  <si>
    <t>490060</t>
  </si>
  <si>
    <t>490063</t>
  </si>
  <si>
    <t>490066</t>
  </si>
  <si>
    <t>490067</t>
  </si>
  <si>
    <t>490069</t>
  </si>
  <si>
    <t>490075</t>
  </si>
  <si>
    <t>490077</t>
  </si>
  <si>
    <t>490079</t>
  </si>
  <si>
    <t>490084</t>
  </si>
  <si>
    <t>490088</t>
  </si>
  <si>
    <t>490089</t>
  </si>
  <si>
    <t>490090</t>
  </si>
  <si>
    <t>490092</t>
  </si>
  <si>
    <t>490093</t>
  </si>
  <si>
    <t>490094</t>
  </si>
  <si>
    <t>490097</t>
  </si>
  <si>
    <t>490098</t>
  </si>
  <si>
    <t>490101</t>
  </si>
  <si>
    <t>490104</t>
  </si>
  <si>
    <t>490107</t>
  </si>
  <si>
    <t>490109</t>
  </si>
  <si>
    <t>490110</t>
  </si>
  <si>
    <t>490111</t>
  </si>
  <si>
    <t>490112</t>
  </si>
  <si>
    <t>490113</t>
  </si>
  <si>
    <t>490114</t>
  </si>
  <si>
    <t>490115</t>
  </si>
  <si>
    <t>490116</t>
  </si>
  <si>
    <t>490117</t>
  </si>
  <si>
    <t>490118</t>
  </si>
  <si>
    <t>490119</t>
  </si>
  <si>
    <t>490120</t>
  </si>
  <si>
    <t>490122</t>
  </si>
  <si>
    <t>490123</t>
  </si>
  <si>
    <t>490126</t>
  </si>
  <si>
    <t>490127</t>
  </si>
  <si>
    <t>490129</t>
  </si>
  <si>
    <t>490130</t>
  </si>
  <si>
    <t>490136</t>
  </si>
  <si>
    <t>490140</t>
  </si>
  <si>
    <t>490141</t>
  </si>
  <si>
    <t>490143</t>
  </si>
  <si>
    <t>490144</t>
  </si>
  <si>
    <t>490145</t>
  </si>
  <si>
    <t>500001</t>
  </si>
  <si>
    <t>500002</t>
  </si>
  <si>
    <t>500003</t>
  </si>
  <si>
    <t>500005</t>
  </si>
  <si>
    <t>500007</t>
  </si>
  <si>
    <t>500008</t>
  </si>
  <si>
    <t>500011</t>
  </si>
  <si>
    <t>500012</t>
  </si>
  <si>
    <t>500014</t>
  </si>
  <si>
    <t>500015</t>
  </si>
  <si>
    <t>500016</t>
  </si>
  <si>
    <t>500019</t>
  </si>
  <si>
    <t>500021</t>
  </si>
  <si>
    <t>500024</t>
  </si>
  <si>
    <t>500025</t>
  </si>
  <si>
    <t>500026</t>
  </si>
  <si>
    <t>500027</t>
  </si>
  <si>
    <t>500030</t>
  </si>
  <si>
    <t>500031</t>
  </si>
  <si>
    <t>500033</t>
  </si>
  <si>
    <t>500036</t>
  </si>
  <si>
    <t>500037</t>
  </si>
  <si>
    <t>500039</t>
  </si>
  <si>
    <t>500041</t>
  </si>
  <si>
    <t>500044</t>
  </si>
  <si>
    <t>500049</t>
  </si>
  <si>
    <t>500050</t>
  </si>
  <si>
    <t>500051</t>
  </si>
  <si>
    <t>500052</t>
  </si>
  <si>
    <t>500053</t>
  </si>
  <si>
    <t>500054</t>
  </si>
  <si>
    <t>500058</t>
  </si>
  <si>
    <t>500060</t>
  </si>
  <si>
    <t>500064</t>
  </si>
  <si>
    <t>500072</t>
  </si>
  <si>
    <t>500077</t>
  </si>
  <si>
    <t>500079</t>
  </si>
  <si>
    <t>500084</t>
  </si>
  <si>
    <t>500088</t>
  </si>
  <si>
    <t>500108</t>
  </si>
  <si>
    <t>500119</t>
  </si>
  <si>
    <t>500124</t>
  </si>
  <si>
    <t>500129</t>
  </si>
  <si>
    <t>500138</t>
  </si>
  <si>
    <t>500139</t>
  </si>
  <si>
    <t>500141</t>
  </si>
  <si>
    <t>500148</t>
  </si>
  <si>
    <t>500150</t>
  </si>
  <si>
    <t>500151</t>
  </si>
  <si>
    <t>500152</t>
  </si>
  <si>
    <t>510001</t>
  </si>
  <si>
    <t>510002</t>
  </si>
  <si>
    <t>510006</t>
  </si>
  <si>
    <t>510007</t>
  </si>
  <si>
    <t>510008</t>
  </si>
  <si>
    <t>510012</t>
  </si>
  <si>
    <t>510013</t>
  </si>
  <si>
    <t>510018</t>
  </si>
  <si>
    <t>510022</t>
  </si>
  <si>
    <t>510023</t>
  </si>
  <si>
    <t>510024</t>
  </si>
  <si>
    <t>510029</t>
  </si>
  <si>
    <t>510030</t>
  </si>
  <si>
    <t>510031</t>
  </si>
  <si>
    <t>510038</t>
  </si>
  <si>
    <t>510039</t>
  </si>
  <si>
    <t>510046</t>
  </si>
  <si>
    <t>510047</t>
  </si>
  <si>
    <t>510048</t>
  </si>
  <si>
    <t>510050</t>
  </si>
  <si>
    <t>510055</t>
  </si>
  <si>
    <t>510058</t>
  </si>
  <si>
    <t>510062</t>
  </si>
  <si>
    <t>510070</t>
  </si>
  <si>
    <t>510071</t>
  </si>
  <si>
    <t>510072</t>
  </si>
  <si>
    <t>510077</t>
  </si>
  <si>
    <t>510082</t>
  </si>
  <si>
    <t>510086</t>
  </si>
  <si>
    <t>510091</t>
  </si>
  <si>
    <t>520002</t>
  </si>
  <si>
    <t>520004</t>
  </si>
  <si>
    <t>520008</t>
  </si>
  <si>
    <t>520009</t>
  </si>
  <si>
    <t>520011</t>
  </si>
  <si>
    <t>520013</t>
  </si>
  <si>
    <t>520017</t>
  </si>
  <si>
    <t>520019</t>
  </si>
  <si>
    <t>520021</t>
  </si>
  <si>
    <t>520027</t>
  </si>
  <si>
    <t>520028</t>
  </si>
  <si>
    <t>520030</t>
  </si>
  <si>
    <t>520033</t>
  </si>
  <si>
    <t>520034</t>
  </si>
  <si>
    <t>520035</t>
  </si>
  <si>
    <t>520037</t>
  </si>
  <si>
    <t>520038</t>
  </si>
  <si>
    <t>520041</t>
  </si>
  <si>
    <t>520044</t>
  </si>
  <si>
    <t>520045</t>
  </si>
  <si>
    <t>520048</t>
  </si>
  <si>
    <t>520049</t>
  </si>
  <si>
    <t>520051</t>
  </si>
  <si>
    <t>520057</t>
  </si>
  <si>
    <t>520059</t>
  </si>
  <si>
    <t>520062</t>
  </si>
  <si>
    <t>520063</t>
  </si>
  <si>
    <t>520066</t>
  </si>
  <si>
    <t>520070</t>
  </si>
  <si>
    <t>520071</t>
  </si>
  <si>
    <t>520075</t>
  </si>
  <si>
    <t>520076</t>
  </si>
  <si>
    <t>520078</t>
  </si>
  <si>
    <t>520083</t>
  </si>
  <si>
    <t>520087</t>
  </si>
  <si>
    <t>520088</t>
  </si>
  <si>
    <t>520089</t>
  </si>
  <si>
    <t>520091</t>
  </si>
  <si>
    <t>520095</t>
  </si>
  <si>
    <t>520096</t>
  </si>
  <si>
    <t>520097</t>
  </si>
  <si>
    <t>520098</t>
  </si>
  <si>
    <t>520100</t>
  </si>
  <si>
    <t>520102</t>
  </si>
  <si>
    <t>520103</t>
  </si>
  <si>
    <t>520107</t>
  </si>
  <si>
    <t>520109</t>
  </si>
  <si>
    <t>520113</t>
  </si>
  <si>
    <t>520116</t>
  </si>
  <si>
    <t>520136</t>
  </si>
  <si>
    <t>520138</t>
  </si>
  <si>
    <t>520139</t>
  </si>
  <si>
    <t>520160</t>
  </si>
  <si>
    <t>520177</t>
  </si>
  <si>
    <t>520189</t>
  </si>
  <si>
    <t>520193</t>
  </si>
  <si>
    <t>520194</t>
  </si>
  <si>
    <t>520195</t>
  </si>
  <si>
    <t>520196</t>
  </si>
  <si>
    <t>520198</t>
  </si>
  <si>
    <t>520202</t>
  </si>
  <si>
    <t>520204</t>
  </si>
  <si>
    <t>520205</t>
  </si>
  <si>
    <t>520206</t>
  </si>
  <si>
    <t>520207</t>
  </si>
  <si>
    <t>520208</t>
  </si>
  <si>
    <t>530002</t>
  </si>
  <si>
    <t>530006</t>
  </si>
  <si>
    <t>530008</t>
  </si>
  <si>
    <t>530011</t>
  </si>
  <si>
    <t>530012</t>
  </si>
  <si>
    <t>530014</t>
  </si>
  <si>
    <t>530015</t>
  </si>
  <si>
    <t>530025</t>
  </si>
  <si>
    <t>530032</t>
  </si>
  <si>
    <t>530033</t>
  </si>
  <si>
    <t>530034</t>
  </si>
  <si>
    <t>530035</t>
  </si>
  <si>
    <t>640001</t>
  </si>
  <si>
    <t>650001</t>
  </si>
  <si>
    <t>650003</t>
  </si>
  <si>
    <t>660001</t>
  </si>
  <si>
    <t>670004</t>
  </si>
  <si>
    <t>670005</t>
  </si>
  <si>
    <t>670006</t>
  </si>
  <si>
    <t>670008</t>
  </si>
  <si>
    <t>670010</t>
  </si>
  <si>
    <t>670012</t>
  </si>
  <si>
    <t>670023</t>
  </si>
  <si>
    <t>670024</t>
  </si>
  <si>
    <t>670025</t>
  </si>
  <si>
    <t>670031</t>
  </si>
  <si>
    <t>670034</t>
  </si>
  <si>
    <t>670041</t>
  </si>
  <si>
    <t>670043</t>
  </si>
  <si>
    <t>670044</t>
  </si>
  <si>
    <t>670045</t>
  </si>
  <si>
    <t>670046</t>
  </si>
  <si>
    <t>670047</t>
  </si>
  <si>
    <t>670049</t>
  </si>
  <si>
    <t>670053</t>
  </si>
  <si>
    <t>670054</t>
  </si>
  <si>
    <t>670055</t>
  </si>
  <si>
    <t>670056</t>
  </si>
  <si>
    <t>670058</t>
  </si>
  <si>
    <t>670059</t>
  </si>
  <si>
    <t>670060</t>
  </si>
  <si>
    <t>670061</t>
  </si>
  <si>
    <t>670062</t>
  </si>
  <si>
    <t>670066</t>
  </si>
  <si>
    <t>670067</t>
  </si>
  <si>
    <t>670068</t>
  </si>
  <si>
    <t>670069</t>
  </si>
  <si>
    <t>670071</t>
  </si>
  <si>
    <t>670072</t>
  </si>
  <si>
    <t>670073</t>
  </si>
  <si>
    <t>670075</t>
  </si>
  <si>
    <t>670076</t>
  </si>
  <si>
    <t>670077</t>
  </si>
  <si>
    <t>670078</t>
  </si>
  <si>
    <t>670080</t>
  </si>
  <si>
    <t>670082</t>
  </si>
  <si>
    <t>670083</t>
  </si>
  <si>
    <t>670085</t>
  </si>
  <si>
    <t>670087</t>
  </si>
  <si>
    <t>670088</t>
  </si>
  <si>
    <t>670090</t>
  </si>
  <si>
    <t>670091</t>
  </si>
  <si>
    <t>670092</t>
  </si>
  <si>
    <t>670093</t>
  </si>
  <si>
    <t>670094</t>
  </si>
  <si>
    <t>670095</t>
  </si>
  <si>
    <t>670096</t>
  </si>
  <si>
    <t>670097</t>
  </si>
  <si>
    <t>670098</t>
  </si>
  <si>
    <t>670099</t>
  </si>
  <si>
    <t>670100</t>
  </si>
  <si>
    <t>670101</t>
  </si>
  <si>
    <t>670102</t>
  </si>
  <si>
    <t>670103</t>
  </si>
  <si>
    <t>670106</t>
  </si>
  <si>
    <t>670107</t>
  </si>
  <si>
    <t>670108</t>
  </si>
  <si>
    <t>670109</t>
  </si>
  <si>
    <t>670110</t>
  </si>
  <si>
    <t>670111</t>
  </si>
  <si>
    <t>670112</t>
  </si>
  <si>
    <t>670113</t>
  </si>
  <si>
    <t>670114</t>
  </si>
  <si>
    <t>670115</t>
  </si>
  <si>
    <t>670116</t>
  </si>
  <si>
    <t>670117</t>
  </si>
  <si>
    <t>670118</t>
  </si>
  <si>
    <t>670119</t>
  </si>
  <si>
    <t>670120</t>
  </si>
  <si>
    <r>
      <t>TABLE 16B.—</t>
    </r>
    <r>
      <rPr>
        <b/>
        <sz val="11"/>
        <color rgb="FFFF0000"/>
        <rFont val="Calibri"/>
        <family val="2"/>
      </rPr>
      <t>ACTUAL</t>
    </r>
    <r>
      <rPr>
        <b/>
        <sz val="11"/>
        <color rgb="FFFFFFFF"/>
        <rFont val="Calibri"/>
        <family val="2"/>
      </rPr>
      <t xml:space="preserve"> HOSPITAL VALUE-BASED PURCHASING PROGRAM (VBP) ADJUSTMENT FACTORS FOR FY 2018*</t>
    </r>
  </si>
  <si>
    <t>Actual FY 2018 Hospital VBP Adjustment Factor</t>
  </si>
  <si>
    <t>1.0005528171</t>
  </si>
  <si>
    <t>0.9993826969</t>
  </si>
  <si>
    <t>0.9931259954</t>
  </si>
  <si>
    <t>0.9959319895</t>
  </si>
  <si>
    <t>0.9965537592</t>
  </si>
  <si>
    <t>0.9996339286</t>
  </si>
  <si>
    <t>0.9953423407</t>
  </si>
  <si>
    <t>0.9982056936</t>
  </si>
  <si>
    <t>1.0010070990</t>
  </si>
  <si>
    <t>0.9998507450</t>
  </si>
  <si>
    <t>0.9968841461</t>
  </si>
  <si>
    <t>0.9944544259</t>
  </si>
  <si>
    <t>1.0017711187</t>
  </si>
  <si>
    <t>1.0097830005</t>
  </si>
  <si>
    <t>1.0137269939</t>
  </si>
  <si>
    <t>1.0011103449</t>
  </si>
  <si>
    <t>1.0093906661</t>
  </si>
  <si>
    <t>1.0046207055</t>
  </si>
  <si>
    <t>0.9953698729</t>
  </si>
  <si>
    <t>0.9955488325</t>
  </si>
  <si>
    <t>1.0227851008</t>
  </si>
  <si>
    <t>1.0154615250</t>
  </si>
  <si>
    <t>1.0073188650</t>
  </si>
  <si>
    <t>0.9988630259</t>
  </si>
  <si>
    <t>0.9983158226</t>
  </si>
  <si>
    <t>0.9985429636</t>
  </si>
  <si>
    <t>0.9973453111</t>
  </si>
  <si>
    <t>0.9975621275</t>
  </si>
  <si>
    <t>0.9936835232</t>
  </si>
  <si>
    <t>1.0033438979</t>
  </si>
  <si>
    <t>1.0091015776</t>
  </si>
  <si>
    <t>0.9917562664</t>
  </si>
  <si>
    <t>0.9964918117</t>
  </si>
  <si>
    <t>0.9947435145</t>
  </si>
  <si>
    <t>1.0046826531</t>
  </si>
  <si>
    <t>0.9966845374</t>
  </si>
  <si>
    <t>0.9981162138</t>
  </si>
  <si>
    <t>1.0011355828</t>
  </si>
  <si>
    <t>0.9994171122</t>
  </si>
  <si>
    <t>0.9936559910</t>
  </si>
  <si>
    <t>1.0156542507</t>
  </si>
  <si>
    <t>0.9881357769</t>
  </si>
  <si>
    <t>1.0033198072</t>
  </si>
  <si>
    <t>0.9967671341</t>
  </si>
  <si>
    <t>1.0070779579</t>
  </si>
  <si>
    <t>1.0013443690</t>
  </si>
  <si>
    <t>0.9932498904</t>
  </si>
  <si>
    <t>1.0030789001</t>
  </si>
  <si>
    <t>1.0092943032</t>
  </si>
  <si>
    <t>0.9834690622</t>
  </si>
  <si>
    <t>1.0030376017</t>
  </si>
  <si>
    <t>1.0000503537</t>
  </si>
  <si>
    <t>1.0041870727</t>
  </si>
  <si>
    <t>1.0068370508</t>
  </si>
  <si>
    <t>0.9990798422</t>
  </si>
  <si>
    <t>1.0034161700</t>
  </si>
  <si>
    <t>1.0017780018</t>
  </si>
  <si>
    <t>1.0076802257</t>
  </si>
  <si>
    <t>1.0102579316</t>
  </si>
  <si>
    <t>0.9969529767</t>
  </si>
  <si>
    <t>0.9964298642</t>
  </si>
  <si>
    <t>0.9969185614</t>
  </si>
  <si>
    <t>1.0048616126</t>
  </si>
  <si>
    <t>1.0013512520</t>
  </si>
  <si>
    <t>0.9956107800</t>
  </si>
  <si>
    <t>0.9908408195</t>
  </si>
  <si>
    <t>1.0031270815</t>
  </si>
  <si>
    <t>0.9944062445</t>
  </si>
  <si>
    <t>1.0146906223</t>
  </si>
  <si>
    <t>1.0007386597</t>
  </si>
  <si>
    <t>1.0136650463</t>
  </si>
  <si>
    <t>1.0117033742</t>
  </si>
  <si>
    <t>1.0176778703</t>
  </si>
  <si>
    <t>1.0056531645</t>
  </si>
  <si>
    <t>1.0012961876</t>
  </si>
  <si>
    <t>1.0021634531</t>
  </si>
  <si>
    <t>0.9999058094</t>
  </si>
  <si>
    <t>0.9920384719</t>
  </si>
  <si>
    <t>1.0001398335</t>
  </si>
  <si>
    <t>0.9943098817</t>
  </si>
  <si>
    <t>0.9946884500</t>
  </si>
  <si>
    <t>0.9925065200</t>
  </si>
  <si>
    <t>0.9958310379</t>
  </si>
  <si>
    <t>1.0023699449</t>
  </si>
  <si>
    <t>0.9890856392</t>
  </si>
  <si>
    <t>1.0056325153</t>
  </si>
  <si>
    <t>0.9968703800</t>
  </si>
  <si>
    <t>0.9973384281</t>
  </si>
  <si>
    <t>1.0131969982</t>
  </si>
  <si>
    <t>0.9955694817</t>
  </si>
  <si>
    <t>0.9917287342</t>
  </si>
  <si>
    <t>0.9914327626</t>
  </si>
  <si>
    <t>0.9958448041</t>
  </si>
  <si>
    <t>0.9983640040</t>
  </si>
  <si>
    <t>1.0054397897</t>
  </si>
  <si>
    <t>1.0082343120</t>
  </si>
  <si>
    <t>0.9977101133</t>
  </si>
  <si>
    <t>1.0003394422</t>
  </si>
  <si>
    <t>1.0122494303</t>
  </si>
  <si>
    <t>1.0036914924</t>
  </si>
  <si>
    <t>1.0160397020</t>
  </si>
  <si>
    <t>1.0140401731</t>
  </si>
  <si>
    <t>1.0216929886</t>
  </si>
  <si>
    <t>0.9988182860</t>
  </si>
  <si>
    <t>1.0177099912</t>
  </si>
  <si>
    <t>0.9911574402</t>
  </si>
  <si>
    <t>0.9975793352</t>
  </si>
  <si>
    <t>1.0029205897</t>
  </si>
  <si>
    <t>1.0001811318</t>
  </si>
  <si>
    <t>0.9915153593</t>
  </si>
  <si>
    <t>0.9996098379</t>
  </si>
  <si>
    <t>1.0045725241</t>
  </si>
  <si>
    <t>1.0198460342</t>
  </si>
  <si>
    <t>1.0068852323</t>
  </si>
  <si>
    <t>1.0055774509</t>
  </si>
  <si>
    <t>1.0044279798</t>
  </si>
  <si>
    <t>1.0055361525</t>
  </si>
  <si>
    <t>1.0140642638</t>
  </si>
  <si>
    <t>1.0012204739</t>
  </si>
  <si>
    <t>1.0011034619</t>
  </si>
  <si>
    <t>1.0067888694</t>
  </si>
  <si>
    <t>1.0120165535</t>
  </si>
  <si>
    <t>0.9987425723</t>
  </si>
  <si>
    <t>1.0050061569</t>
  </si>
  <si>
    <t>0.9926717134</t>
  </si>
  <si>
    <t>0.9895330381</t>
  </si>
  <si>
    <t>1.0007524258</t>
  </si>
  <si>
    <t>1.0213717791</t>
  </si>
  <si>
    <t>1.0020395580</t>
  </si>
  <si>
    <t>1.0029825372</t>
  </si>
  <si>
    <t>0.9999126925</t>
  </si>
  <si>
    <t>0.9949362401</t>
  </si>
  <si>
    <t>0.9948605265</t>
  </si>
  <si>
    <t>0.9915773069</t>
  </si>
  <si>
    <t>0.9932154751</t>
  </si>
  <si>
    <t>1.0021152717</t>
  </si>
  <si>
    <t>0.9928782052</t>
  </si>
  <si>
    <t>0.9963094106</t>
  </si>
  <si>
    <t>0.9996580193</t>
  </si>
  <si>
    <t>1.0028379930</t>
  </si>
  <si>
    <t>1.0125706398</t>
  </si>
  <si>
    <t>0.9917356173</t>
  </si>
  <si>
    <t>0.9962027232</t>
  </si>
  <si>
    <t>0.9988389351</t>
  </si>
  <si>
    <t>1.0020670903</t>
  </si>
  <si>
    <t>0.9919696413</t>
  </si>
  <si>
    <t>1.0160878834</t>
  </si>
  <si>
    <t>1.0077524978</t>
  </si>
  <si>
    <t>0.9957071429</t>
  </si>
  <si>
    <t>0.9908752348</t>
  </si>
  <si>
    <t>1.0185933173</t>
  </si>
  <si>
    <t>0.9995134750</t>
  </si>
  <si>
    <t>0.9896706993</t>
  </si>
  <si>
    <t>1.0023561788</t>
  </si>
  <si>
    <t>1.0014544979</t>
  </si>
  <si>
    <t>1.0158951578</t>
  </si>
  <si>
    <t>0.9935389790</t>
  </si>
  <si>
    <t>0.9963816827</t>
  </si>
  <si>
    <t>0.9981024477</t>
  </si>
  <si>
    <t>1.0091497590</t>
  </si>
  <si>
    <t>0.9982125767</t>
  </si>
  <si>
    <t>0.9997887974</t>
  </si>
  <si>
    <t>1.0008143734</t>
  </si>
  <si>
    <t>1.0002361963</t>
  </si>
  <si>
    <t>1.0031683799</t>
  </si>
  <si>
    <t>0.9942272850</t>
  </si>
  <si>
    <t>0.9993895799</t>
  </si>
  <si>
    <t>0.9948261112</t>
  </si>
  <si>
    <t>1.0190751315</t>
  </si>
  <si>
    <t>0.9910954927</t>
  </si>
  <si>
    <t>0.9956383123</t>
  </si>
  <si>
    <t>0.9983984193</t>
  </si>
  <si>
    <t>1.0093493677</t>
  </si>
  <si>
    <t>0.9978271253</t>
  </si>
  <si>
    <t>1.0060317328</t>
  </si>
  <si>
    <t>0.9939726117</t>
  </si>
  <si>
    <t>1.0052952454</t>
  </si>
  <si>
    <t>0.9903177069</t>
  </si>
  <si>
    <t>1.0010415143</t>
  </si>
  <si>
    <t>0.9925340522</t>
  </si>
  <si>
    <t>1.0003807406</t>
  </si>
  <si>
    <t>1.0090740453</t>
  </si>
  <si>
    <t>1.0096246901</t>
  </si>
  <si>
    <t>1.0133484256</t>
  </si>
  <si>
    <t>0.9996786685</t>
  </si>
  <si>
    <t>1.0079452235</t>
  </si>
  <si>
    <t>0.9996304870</t>
  </si>
  <si>
    <t>1.0013925504</t>
  </si>
  <si>
    <t>1.0013719012</t>
  </si>
  <si>
    <t>1.0018399493</t>
  </si>
  <si>
    <t>1.0022598159</t>
  </si>
  <si>
    <t>0.9903452391</t>
  </si>
  <si>
    <t>0.9989077657</t>
  </si>
  <si>
    <t>0.9972971297</t>
  </si>
  <si>
    <t>0.9945989702</t>
  </si>
  <si>
    <t>0.9947366314</t>
  </si>
  <si>
    <t>1.0007937242</t>
  </si>
  <si>
    <t>1.0009864499</t>
  </si>
  <si>
    <t>1.0070022443</t>
  </si>
  <si>
    <t>0.9975931013</t>
  </si>
  <si>
    <t>1.0052711547</t>
  </si>
  <si>
    <t>1.0056806968</t>
  </si>
  <si>
    <t>0.9898290096</t>
  </si>
  <si>
    <t>0.9966432390</t>
  </si>
  <si>
    <t>0.9944957243</t>
  </si>
  <si>
    <t>0.9989215319</t>
  </si>
  <si>
    <t>0.9983089395</t>
  </si>
  <si>
    <t>0.9969116784</t>
  </si>
  <si>
    <t>1.0028311099</t>
  </si>
  <si>
    <t>1.0051094028</t>
  </si>
  <si>
    <t>0.9943649462</t>
  </si>
  <si>
    <t>0.9936904063</t>
  </si>
  <si>
    <t>1.0051507011</t>
  </si>
  <si>
    <t>0.9924239232</t>
  </si>
  <si>
    <t>1.0023079974</t>
  </si>
  <si>
    <t>1.0187103293</t>
  </si>
  <si>
    <t>1.0024112433</t>
  </si>
  <si>
    <t>1.0041733066</t>
  </si>
  <si>
    <t>1.0060867973</t>
  </si>
  <si>
    <t>1.0021359209</t>
  </si>
  <si>
    <t>1.0044761613</t>
  </si>
  <si>
    <t>0.9984053024</t>
  </si>
  <si>
    <t>0.9951702642</t>
  </si>
  <si>
    <t>1.0055040315</t>
  </si>
  <si>
    <t>0.9999815231</t>
  </si>
  <si>
    <t>1.0065479623</t>
  </si>
  <si>
    <t>0.9966294729</t>
  </si>
  <si>
    <t>1.0010759296</t>
  </si>
  <si>
    <t>1.0000297045</t>
  </si>
  <si>
    <t>1.0121851884</t>
  </si>
  <si>
    <t>0.9963954489</t>
  </si>
  <si>
    <t>1.0143694128</t>
  </si>
  <si>
    <t>1.0072087361</t>
  </si>
  <si>
    <t>1.0073670464</t>
  </si>
  <si>
    <t>0.9967189527</t>
  </si>
  <si>
    <t>0.9990075701</t>
  </si>
  <si>
    <t>1.0052126487</t>
  </si>
  <si>
    <t>1.0009795668</t>
  </si>
  <si>
    <t>1.0109324715</t>
  </si>
  <si>
    <t>1.0019500783</t>
  </si>
  <si>
    <t>0.9967809002</t>
  </si>
  <si>
    <t>1.0030307187</t>
  </si>
  <si>
    <t>0.9925409353</t>
  </si>
  <si>
    <t>1.0066443252</t>
  </si>
  <si>
    <t>1.0119924627</t>
  </si>
  <si>
    <t>0.9910128960</t>
  </si>
  <si>
    <t>1.0008625548</t>
  </si>
  <si>
    <t>1.0053984913</t>
  </si>
  <si>
    <t>1.0019156630</t>
  </si>
  <si>
    <t>0.9943167647</t>
  </si>
  <si>
    <t>0.9907995211</t>
  </si>
  <si>
    <t>0.9956314292</t>
  </si>
  <si>
    <t>0.9902144610</t>
  </si>
  <si>
    <t>1.0088882027</t>
  </si>
  <si>
    <t>1.0023217635</t>
  </si>
  <si>
    <t>1.0006560630</t>
  </si>
  <si>
    <t>0.9911918555</t>
  </si>
  <si>
    <t>1.0040425285</t>
  </si>
  <si>
    <t>0.9993413985</t>
  </si>
  <si>
    <t>0.9977789439</t>
  </si>
  <si>
    <t>1.0044968104</t>
  </si>
  <si>
    <t>1.0078970421</t>
  </si>
  <si>
    <t>0.9962440215</t>
  </si>
  <si>
    <t>1.0065961437</t>
  </si>
  <si>
    <t>1.0032234443</t>
  </si>
  <si>
    <t>0.9995960717</t>
  </si>
  <si>
    <t>1.0053434268</t>
  </si>
  <si>
    <t>0.9909991298</t>
  </si>
  <si>
    <t>1.0008350225</t>
  </si>
  <si>
    <t>1.0028517591</t>
  </si>
  <si>
    <t>1.0009589176</t>
  </si>
  <si>
    <t>0.9918388632</t>
  </si>
  <si>
    <t>0.9946953330</t>
  </si>
  <si>
    <t>0.9959686991</t>
  </si>
  <si>
    <t>0.9948467604</t>
  </si>
  <si>
    <t>1.0072706836</t>
  </si>
  <si>
    <t>1.0004839865</t>
  </si>
  <si>
    <t>1.0017298203</t>
  </si>
  <si>
    <t>0.9971250532</t>
  </si>
  <si>
    <t>1.0032578596</t>
  </si>
  <si>
    <t>1.0036364279</t>
  </si>
  <si>
    <t>1.0162806091</t>
  </si>
  <si>
    <t>1.0038979842</t>
  </si>
  <si>
    <t>0.9907203659</t>
  </si>
  <si>
    <t>0.9953010423</t>
  </si>
  <si>
    <t>0.9998232127</t>
  </si>
  <si>
    <t>0.9926510642</t>
  </si>
  <si>
    <t>0.9982469920</t>
  </si>
  <si>
    <t>0.9882665550</t>
  </si>
  <si>
    <t>1.0001260674</t>
  </si>
  <si>
    <t>0.9996511362</t>
  </si>
  <si>
    <t>1.0056393984</t>
  </si>
  <si>
    <t>1.0152045574</t>
  </si>
  <si>
    <t>1.0106984475</t>
  </si>
  <si>
    <t>1.0036088957</t>
  </si>
  <si>
    <t>1.0070056858</t>
  </si>
  <si>
    <t>1.0079934049</t>
  </si>
  <si>
    <t>1.0082664330</t>
  </si>
  <si>
    <t>1.0035194159</t>
  </si>
  <si>
    <t>1.0004771034</t>
  </si>
  <si>
    <t>1.0028724083</t>
  </si>
  <si>
    <t>0.9972076499</t>
  </si>
  <si>
    <t>1.0005252848</t>
  </si>
  <si>
    <t>0.9933875516</t>
  </si>
  <si>
    <t>1.0036570771</t>
  </si>
  <si>
    <t>0.9997750313</t>
  </si>
  <si>
    <t>0.9994652936</t>
  </si>
  <si>
    <t>0.9954593527</t>
  </si>
  <si>
    <t>0.9934288500</t>
  </si>
  <si>
    <t>1.0014407318</t>
  </si>
  <si>
    <t>0.9958035057</t>
  </si>
  <si>
    <t>1.0019707274</t>
  </si>
  <si>
    <t>0.9999264586</t>
  </si>
  <si>
    <t>1.0104506573</t>
  </si>
  <si>
    <t>1.0148833479</t>
  </si>
  <si>
    <t>1.0004702204</t>
  </si>
  <si>
    <t>0.9962922030</t>
  </si>
  <si>
    <t>1.0004564542</t>
  </si>
  <si>
    <t>0.9969357691</t>
  </si>
  <si>
    <t>1.0086679448</t>
  </si>
  <si>
    <t>0.9940689746</t>
  </si>
  <si>
    <t>1.0086197634</t>
  </si>
  <si>
    <t>1.0052745962</t>
  </si>
  <si>
    <t>0.9935458620</t>
  </si>
  <si>
    <t>0.9959893483</t>
  </si>
  <si>
    <t>1.0008832040</t>
  </si>
  <si>
    <t>1.0065066640</t>
  </si>
  <si>
    <t>1.0020911810</t>
  </si>
  <si>
    <t>0.9928850883</t>
  </si>
  <si>
    <t>0.9980680324</t>
  </si>
  <si>
    <t>1.0057288782</t>
  </si>
  <si>
    <t>0.9922380806</t>
  </si>
  <si>
    <t>1.0134379053</t>
  </si>
  <si>
    <t>1.0047170684</t>
  </si>
  <si>
    <t>0.9966948620</t>
  </si>
  <si>
    <t>1.0039736979</t>
  </si>
  <si>
    <t>1.0028242269</t>
  </si>
  <si>
    <t>0.9943236478</t>
  </si>
  <si>
    <t>1.0042421372</t>
  </si>
  <si>
    <t>1.0038016214</t>
  </si>
  <si>
    <t>1.0150210091</t>
  </si>
  <si>
    <t>1.0027416301</t>
  </si>
  <si>
    <t>1.0055223864</t>
  </si>
  <si>
    <t>0.9966466805</t>
  </si>
  <si>
    <t>0.9945852041</t>
  </si>
  <si>
    <t>1.0022116345</t>
  </si>
  <si>
    <t>1.0102303994</t>
  </si>
  <si>
    <t>1.0152412671</t>
  </si>
  <si>
    <t>1.0005184018</t>
  </si>
  <si>
    <t>1.0015852761</t>
  </si>
  <si>
    <t>1.0040356454</t>
  </si>
  <si>
    <t>0.9926235320</t>
  </si>
  <si>
    <t>1.0012480061</t>
  </si>
  <si>
    <t>1.0150485414</t>
  </si>
  <si>
    <t>0.9934265557</t>
  </si>
  <si>
    <t>0.9972902466</t>
  </si>
  <si>
    <t>1.0159915206</t>
  </si>
  <si>
    <t>1.0127908977</t>
  </si>
  <si>
    <t>1.0178384750</t>
  </si>
  <si>
    <t>0.9977548532</t>
  </si>
  <si>
    <t>0.9923344435</t>
  </si>
  <si>
    <t>0.9919008107</t>
  </si>
  <si>
    <t>1.0039943471</t>
  </si>
  <si>
    <t>1.0015577438</t>
  </si>
  <si>
    <t>1.0049579755</t>
  </si>
  <si>
    <t>0.9968153155</t>
  </si>
  <si>
    <t>0.9909853637</t>
  </si>
  <si>
    <t>0.9963610336</t>
  </si>
  <si>
    <t>0.9865526731</t>
  </si>
  <si>
    <t>1.0136994616</t>
  </si>
  <si>
    <t>1.0060179667</t>
  </si>
  <si>
    <t>0.9999952892</t>
  </si>
  <si>
    <t>1.0016541067</t>
  </si>
  <si>
    <t>1.0120567046</t>
  </si>
  <si>
    <t>1.0115519469</t>
  </si>
  <si>
    <t>1.0047514837</t>
  </si>
  <si>
    <t>1.0014166411</t>
  </si>
  <si>
    <t>1.0116070114</t>
  </si>
  <si>
    <t>1.0050543383</t>
  </si>
  <si>
    <t>0.9914671779</t>
  </si>
  <si>
    <t>1.0080828847</t>
  </si>
  <si>
    <t>1.0022873482</t>
  </si>
  <si>
    <t>1.0063070552</t>
  </si>
  <si>
    <t>1.0038498028</t>
  </si>
  <si>
    <t>1.0003738575</t>
  </si>
  <si>
    <t>1.0075597721</t>
  </si>
  <si>
    <t>0.9956589614</t>
  </si>
  <si>
    <t>1.0004530127</t>
  </si>
  <si>
    <t>1.0032372105</t>
  </si>
  <si>
    <t>0.9973177789</t>
  </si>
  <si>
    <t>0.9962233724</t>
  </si>
  <si>
    <t>1.0011654094</t>
  </si>
  <si>
    <t>0.9933462533</t>
  </si>
  <si>
    <t>0.9953216915</t>
  </si>
  <si>
    <t>1.0042352542</t>
  </si>
  <si>
    <t>0.9903590053</t>
  </si>
  <si>
    <t>1.0182560473</t>
  </si>
  <si>
    <t>0.9932980719</t>
  </si>
  <si>
    <t>1.0085715819</t>
  </si>
  <si>
    <t>1.0026934487</t>
  </si>
  <si>
    <t>1.0123779141</t>
  </si>
  <si>
    <t>1.0050818705</t>
  </si>
  <si>
    <t>0.9984293931</t>
  </si>
  <si>
    <t>1.0045243427</t>
  </si>
  <si>
    <t>1.0043935645</t>
  </si>
  <si>
    <t>0.9954180543</t>
  </si>
  <si>
    <t>1.0081654814</t>
  </si>
  <si>
    <t>1.0043385001</t>
  </si>
  <si>
    <t>1.0223996494</t>
  </si>
  <si>
    <t>1.0017642356</t>
  </si>
  <si>
    <t>1.0032440935</t>
  </si>
  <si>
    <t>1.0004289220</t>
  </si>
  <si>
    <t>1.0011378772</t>
  </si>
  <si>
    <t>1.0029687711</t>
  </si>
  <si>
    <t>0.9950326030</t>
  </si>
  <si>
    <t>1.0003325592</t>
  </si>
  <si>
    <t>0.9945439057</t>
  </si>
  <si>
    <t>0.9975724521</t>
  </si>
  <si>
    <t>1.0010002160</t>
  </si>
  <si>
    <t>1.0077043164</t>
  </si>
  <si>
    <t>1.0012273570</t>
  </si>
  <si>
    <t>0.9977445286</t>
  </si>
  <si>
    <t>1.0065135470</t>
  </si>
  <si>
    <t>0.9929676850</t>
  </si>
  <si>
    <t>0.9991830881</t>
  </si>
  <si>
    <t>0.9916186052</t>
  </si>
  <si>
    <t>1.0055843339</t>
  </si>
  <si>
    <t>1.0022735821</t>
  </si>
  <si>
    <t>0.9997474991</t>
  </si>
  <si>
    <t>0.9989628302</t>
  </si>
  <si>
    <t>0.9969254445</t>
  </si>
  <si>
    <t>0.9992863340</t>
  </si>
  <si>
    <t>1.0014269657</t>
  </si>
  <si>
    <t>1.0042834356</t>
  </si>
  <si>
    <t>1.0011929417</t>
  </si>
  <si>
    <t>1.0002843777</t>
  </si>
  <si>
    <t>0.9975862182</t>
  </si>
  <si>
    <t>0.9943374139</t>
  </si>
  <si>
    <t>0.9984810160</t>
  </si>
  <si>
    <t>0.9951151997</t>
  </si>
  <si>
    <t>0.9941378052</t>
  </si>
  <si>
    <t>0.9920728872</t>
  </si>
  <si>
    <t>0.9975173876</t>
  </si>
  <si>
    <t>0.9954937680</t>
  </si>
  <si>
    <t>0.9952803931</t>
  </si>
  <si>
    <t>0.9954731188</t>
  </si>
  <si>
    <t>0.9970080412</t>
  </si>
  <si>
    <t>0.9931397615</t>
  </si>
  <si>
    <t>0.9875163015</t>
  </si>
  <si>
    <t>0.9885212282</t>
  </si>
  <si>
    <t>0.9929539189</t>
  </si>
  <si>
    <t>0.9952390948</t>
  </si>
  <si>
    <t>0.9962577877</t>
  </si>
  <si>
    <t>0.9944200106</t>
  </si>
  <si>
    <t>0.9987150401</t>
  </si>
  <si>
    <t>0.9939588456</t>
  </si>
  <si>
    <t>0.9926648303</t>
  </si>
  <si>
    <t>1.0005872324</t>
  </si>
  <si>
    <t>0.9896913484</t>
  </si>
  <si>
    <t>1.0036157788</t>
  </si>
  <si>
    <t>0.9942823494</t>
  </si>
  <si>
    <t>1.0095352103</t>
  </si>
  <si>
    <t>0.9930365156</t>
  </si>
  <si>
    <t>1.0082618442</t>
  </si>
  <si>
    <t>1.0009038531</t>
  </si>
  <si>
    <t>0.9918526293</t>
  </si>
  <si>
    <t>0.9961407756</t>
  </si>
  <si>
    <t>1.0026590334</t>
  </si>
  <si>
    <t>0.9991073745</t>
  </si>
  <si>
    <t>1.0124260955</t>
  </si>
  <si>
    <t>1.0061349787</t>
  </si>
  <si>
    <t>0.9999195756</t>
  </si>
  <si>
    <t>0.9949913046</t>
  </si>
  <si>
    <t>0.9990178947</t>
  </si>
  <si>
    <t>0.9985016652</t>
  </si>
  <si>
    <t>0.9899873200</t>
  </si>
  <si>
    <t>0.9959480500</t>
  </si>
  <si>
    <t>0.9962715538</t>
  </si>
  <si>
    <t>1.0029894203</t>
  </si>
  <si>
    <t>0.9971663516</t>
  </si>
  <si>
    <t>0.9932223582</t>
  </si>
  <si>
    <t>0.9896982315</t>
  </si>
  <si>
    <t>1.0029068236</t>
  </si>
  <si>
    <t>1.0069058814</t>
  </si>
  <si>
    <t>0.9972214160</t>
  </si>
  <si>
    <t>0.9953148084</t>
  </si>
  <si>
    <t>0.9999677570</t>
  </si>
  <si>
    <t>1.0061625110</t>
  </si>
  <si>
    <t>0.9919489921</t>
  </si>
  <si>
    <t>0.9970218073</t>
  </si>
  <si>
    <t>0.9984603668</t>
  </si>
  <si>
    <t>0.9982676412</t>
  </si>
  <si>
    <t>1.0042008389</t>
  </si>
  <si>
    <t>0.9954662358</t>
  </si>
  <si>
    <t>0.9992966586</t>
  </si>
  <si>
    <t>0.9996855515</t>
  </si>
  <si>
    <t>1.0018261832</t>
  </si>
  <si>
    <t>1.0019913766</t>
  </si>
  <si>
    <t>1.0046688869</t>
  </si>
  <si>
    <t>0.9957002598</t>
  </si>
  <si>
    <t>0.9923069112</t>
  </si>
  <si>
    <t>1.0038738935</t>
  </si>
  <si>
    <t>1.0039220749</t>
  </si>
  <si>
    <t>0.9901662796</t>
  </si>
  <si>
    <t>1.0118479185</t>
  </si>
  <si>
    <t>1.0006835952</t>
  </si>
  <si>
    <t>1.0027898116</t>
  </si>
  <si>
    <t>0.9919283429</t>
  </si>
  <si>
    <t>0.9969047953</t>
  </si>
  <si>
    <t>0.9959411669</t>
  </si>
  <si>
    <t>0.9951496150</t>
  </si>
  <si>
    <t>1.0035607143</t>
  </si>
  <si>
    <t>0.9965881745</t>
  </si>
  <si>
    <t>1.0006698291</t>
  </si>
  <si>
    <t>0.9905173156</t>
  </si>
  <si>
    <t>0.9977169964</t>
  </si>
  <si>
    <t>0.9976550488</t>
  </si>
  <si>
    <t>0.9938280675</t>
  </si>
  <si>
    <t>0.9991693220</t>
  </si>
  <si>
    <t>0.9966225898</t>
  </si>
  <si>
    <t>0.9918044479</t>
  </si>
  <si>
    <t>0.9913570490</t>
  </si>
  <si>
    <t>0.9989490641</t>
  </si>
  <si>
    <t>0.9991280237</t>
  </si>
  <si>
    <t>0.9979647865</t>
  </si>
  <si>
    <t>1.0037052585</t>
  </si>
  <si>
    <t>0.9938762489</t>
  </si>
  <si>
    <t>0.9986462095</t>
  </si>
  <si>
    <t>0.9946402686</t>
  </si>
  <si>
    <t>0.9987288062</t>
  </si>
  <si>
    <t>0.9945920871</t>
  </si>
  <si>
    <t>0.9936353418</t>
  </si>
  <si>
    <t>1.0045931733</t>
  </si>
  <si>
    <t>0.9994928258</t>
  </si>
  <si>
    <t>1.0059216039</t>
  </si>
  <si>
    <t>0.9948398773</t>
  </si>
  <si>
    <t>0.9937798861</t>
  </si>
  <si>
    <t>0.9961889571</t>
  </si>
  <si>
    <t>0.9939794948</t>
  </si>
  <si>
    <t>0.9982951734</t>
  </si>
  <si>
    <t>1.0007455428</t>
  </si>
  <si>
    <t>1.0115829207</t>
  </si>
  <si>
    <t>0.9977238794</t>
  </si>
  <si>
    <t>1.0024043602</t>
  </si>
  <si>
    <t>1.0010552805</t>
  </si>
  <si>
    <t>1.0089088519</t>
  </si>
  <si>
    <t>0.9960994773</t>
  </si>
  <si>
    <t>0.9927198948</t>
  </si>
  <si>
    <t>0.9929126205</t>
  </si>
  <si>
    <t>1.0033679886</t>
  </si>
  <si>
    <t>1.0025970859</t>
  </si>
  <si>
    <t>0.9997543821</t>
  </si>
  <si>
    <t>0.9966501221</t>
  </si>
  <si>
    <t>1.0123916802</t>
  </si>
  <si>
    <t>1.0064997809</t>
  </si>
  <si>
    <t>1.0057770596</t>
  </si>
  <si>
    <t>1.0118823338</t>
  </si>
  <si>
    <t>1.0157987949</t>
  </si>
  <si>
    <t>0.9941171560</t>
  </si>
  <si>
    <t>1.0024387755</t>
  </si>
  <si>
    <t>0.9981643953</t>
  </si>
  <si>
    <t>0.9923482096</t>
  </si>
  <si>
    <t>1.0006009985</t>
  </si>
  <si>
    <t>1.0025213722</t>
  </si>
  <si>
    <t>1.0074152279</t>
  </si>
  <si>
    <t>1.0038911012</t>
  </si>
  <si>
    <t>1.0140367316</t>
  </si>
  <si>
    <t>0.9955281833</t>
  </si>
  <si>
    <t>0.9934770314</t>
  </si>
  <si>
    <t>1.0021428039</t>
  </si>
  <si>
    <t>1.0014613810</t>
  </si>
  <si>
    <t>0.9904071867</t>
  </si>
  <si>
    <t>0.9942479341</t>
  </si>
  <si>
    <t>0.9986599756</t>
  </si>
  <si>
    <t>0.9904966665</t>
  </si>
  <si>
    <t>0.9992175034</t>
  </si>
  <si>
    <t>0.9987907537</t>
  </si>
  <si>
    <t>1.0088124890</t>
  </si>
  <si>
    <t>0.9972007669</t>
  </si>
  <si>
    <t>1.0016816389</t>
  </si>
  <si>
    <t>0.9964539549</t>
  </si>
  <si>
    <t>1.0133897239</t>
  </si>
  <si>
    <t>0.9959342838</t>
  </si>
  <si>
    <t>0.9927267779</t>
  </si>
  <si>
    <t>1.0063758858</t>
  </si>
  <si>
    <t>1.0076079535</t>
  </si>
  <si>
    <t>1.0081310661</t>
  </si>
  <si>
    <t>0.9931122292</t>
  </si>
  <si>
    <t>0.9901869288</t>
  </si>
  <si>
    <t>1.0015715100</t>
  </si>
  <si>
    <t>1.0000365876</t>
  </si>
  <si>
    <t>1.0019225460</t>
  </si>
  <si>
    <t>1.0049648585</t>
  </si>
  <si>
    <t>1.0129560911</t>
  </si>
  <si>
    <t>1.0032716258</t>
  </si>
  <si>
    <t>0.9973728434</t>
  </si>
  <si>
    <t>1.0063139383</t>
  </si>
  <si>
    <t>0.9955350664</t>
  </si>
  <si>
    <t>0.9959205177</t>
  </si>
  <si>
    <t>1.0195087642</t>
  </si>
  <si>
    <t>1.0002706116</t>
  </si>
  <si>
    <t>0.9977066718</t>
  </si>
  <si>
    <t>1.0024525416</t>
  </si>
  <si>
    <t>1.0190269500</t>
  </si>
  <si>
    <t>0.9955625986</t>
  </si>
  <si>
    <t>1.0081861306</t>
  </si>
  <si>
    <t>1.0094870289</t>
  </si>
  <si>
    <t>0.9974416740</t>
  </si>
  <si>
    <t>0.9978753067</t>
  </si>
  <si>
    <t>0.9974554401</t>
  </si>
  <si>
    <t>1.0058183580</t>
  </si>
  <si>
    <t>1.0067406880</t>
  </si>
  <si>
    <t>0.9907857550</t>
  </si>
  <si>
    <t>0.9962096062</t>
  </si>
  <si>
    <t>0.9910335451</t>
  </si>
  <si>
    <t>1.0111573181</t>
  </si>
  <si>
    <t>0.9990316608</t>
  </si>
  <si>
    <t>0.9975999843</t>
  </si>
  <si>
    <t>1.0014682641</t>
  </si>
  <si>
    <t>1.0092254726</t>
  </si>
  <si>
    <t>0.9990041286</t>
  </si>
  <si>
    <t>1.0086472956</t>
  </si>
  <si>
    <t>1.0153651621</t>
  </si>
  <si>
    <t>1.0052401809</t>
  </si>
  <si>
    <t>0.9907444566</t>
  </si>
  <si>
    <t>1.0170859271</t>
  </si>
  <si>
    <t>1.0142328988</t>
  </si>
  <si>
    <t>1.0114142857</t>
  </si>
  <si>
    <t>1.0087161262</t>
  </si>
  <si>
    <t>1.0065823776</t>
  </si>
  <si>
    <t>0.9964780456</t>
  </si>
  <si>
    <t>1.0074358770</t>
  </si>
  <si>
    <t>1.0033335733</t>
  </si>
  <si>
    <t>1.0147388037</t>
  </si>
  <si>
    <t>0.9987563384</t>
  </si>
  <si>
    <t>0.9969598598</t>
  </si>
  <si>
    <t>1.0037121416</t>
  </si>
  <si>
    <t>0.9983571209</t>
  </si>
  <si>
    <t>0.9955901308</t>
  </si>
  <si>
    <t>0.9997130838</t>
  </si>
  <si>
    <t>1.0044555121</t>
  </si>
  <si>
    <t>1.0075356814</t>
  </si>
  <si>
    <t>0.9962853199</t>
  </si>
  <si>
    <t>1.0004426881</t>
  </si>
  <si>
    <t>0.9937454708</t>
  </si>
  <si>
    <t>1.0050199230</t>
  </si>
  <si>
    <t>1.0029343558</t>
  </si>
  <si>
    <t>1.0141365359</t>
  </si>
  <si>
    <t>0.9959962314</t>
  </si>
  <si>
    <t>1.0014889132</t>
  </si>
  <si>
    <t>0.9990591931</t>
  </si>
  <si>
    <t>1.0047308345</t>
  </si>
  <si>
    <t>1.0035125329</t>
  </si>
  <si>
    <t>1.0009348269</t>
  </si>
  <si>
    <t>0.9975380368</t>
  </si>
  <si>
    <t>1.0079693142</t>
  </si>
  <si>
    <t>0.9987586328</t>
  </si>
  <si>
    <t>1.0071743208</t>
  </si>
  <si>
    <t>1.0088400213</t>
  </si>
  <si>
    <t>0.9963403844</t>
  </si>
  <si>
    <t>1.0001639242</t>
  </si>
  <si>
    <t>0.9971525855</t>
  </si>
  <si>
    <t>0.9958379210</t>
  </si>
  <si>
    <t>0.9992381526</t>
  </si>
  <si>
    <t>0.9957553243</t>
  </si>
  <si>
    <t>1.0008900870</t>
  </si>
  <si>
    <t>1.0007661919</t>
  </si>
  <si>
    <t>0.9995065920</t>
  </si>
  <si>
    <t>1.0042490203</t>
  </si>
  <si>
    <t>0.9942617003</t>
  </si>
  <si>
    <t>1.0004358051</t>
  </si>
  <si>
    <t>0.9980336171</t>
  </si>
  <si>
    <t>1.0067957525</t>
  </si>
  <si>
    <t>0.9997062007</t>
  </si>
  <si>
    <t>1.0090946945</t>
  </si>
  <si>
    <t>1.0127220671</t>
  </si>
  <si>
    <t>0.9979234882</t>
  </si>
  <si>
    <t>1.0067751033</t>
  </si>
  <si>
    <t>1.0077662639</t>
  </si>
  <si>
    <t>1.0117997371</t>
  </si>
  <si>
    <t>1.0007317766</t>
  </si>
  <si>
    <t>1.0049097940</t>
  </si>
  <si>
    <t>1.0043729154</t>
  </si>
  <si>
    <t>0.9943993615</t>
  </si>
  <si>
    <t>0.9968290816</t>
  </si>
  <si>
    <t>0.9988251690</t>
  </si>
  <si>
    <t>1.0011241111</t>
  </si>
  <si>
    <t>1.0009245023</t>
  </si>
  <si>
    <t>0.9998748357</t>
  </si>
  <si>
    <t>1.0054466727</t>
  </si>
  <si>
    <t>1.0053709591</t>
  </si>
  <si>
    <t>1.0059353700</t>
  </si>
  <si>
    <t>1.0012824214</t>
  </si>
  <si>
    <t>1.0026246181</t>
  </si>
  <si>
    <t>0.9966157068</t>
  </si>
  <si>
    <t>1.0000434706</t>
  </si>
  <si>
    <t>0.9993207493</t>
  </si>
  <si>
    <t>0.9985704958</t>
  </si>
  <si>
    <t>1.0028861744</t>
  </si>
  <si>
    <t>1.0025351383</t>
  </si>
  <si>
    <t>1.0055499186</t>
  </si>
  <si>
    <t>1.0018881307</t>
  </si>
  <si>
    <t>1.0083031426</t>
  </si>
  <si>
    <t>1.0085991142</t>
  </si>
  <si>
    <t>0.9950394860</t>
  </si>
  <si>
    <t>1.0013787843</t>
  </si>
  <si>
    <t>0.9993001002</t>
  </si>
  <si>
    <t>1.0020464411</t>
  </si>
  <si>
    <t>1.0005115187</t>
  </si>
  <si>
    <t>0.9955144172</t>
  </si>
  <si>
    <t>1.0075460060</t>
  </si>
  <si>
    <t>0.9950257199</t>
  </si>
  <si>
    <t>1.0051919995</t>
  </si>
  <si>
    <t>0.9935114467</t>
  </si>
  <si>
    <t>1.0034643514</t>
  </si>
  <si>
    <t>1.0030031864</t>
  </si>
  <si>
    <t>1.0001948980</t>
  </si>
  <si>
    <t>1.0049304432</t>
  </si>
  <si>
    <t>0.9940345593</t>
  </si>
  <si>
    <t>1.0009933329</t>
  </si>
  <si>
    <t>0.9963541505</t>
  </si>
  <si>
    <t>0.9945714380</t>
  </si>
  <si>
    <t>0.9943580631</t>
  </si>
  <si>
    <t>0.9959549330</t>
  </si>
  <si>
    <t>1.0020877394</t>
  </si>
  <si>
    <t>1.0039599318</t>
  </si>
  <si>
    <t>1.0100652060</t>
  </si>
  <si>
    <t>1.0084408038</t>
  </si>
  <si>
    <t>1.0014751471</t>
  </si>
  <si>
    <t>1.0089329426</t>
  </si>
  <si>
    <t>1.0042627864</t>
  </si>
  <si>
    <t>0.9995203581</t>
  </si>
  <si>
    <t>0.9985498466</t>
  </si>
  <si>
    <t>1.0064103011</t>
  </si>
  <si>
    <t>0.9998782772</t>
  </si>
  <si>
    <t>0.9988871166</t>
  </si>
  <si>
    <t>1.0071020486</t>
  </si>
  <si>
    <t>1.0146424408</t>
  </si>
  <si>
    <t>0.9984466007</t>
  </si>
  <si>
    <t>1.0080897677</t>
  </si>
  <si>
    <t>0.9920935364</t>
  </si>
  <si>
    <t>0.9979716696</t>
  </si>
  <si>
    <t>1.0031339646</t>
  </si>
  <si>
    <t>0.9948536434</t>
  </si>
  <si>
    <t>1.0123297327</t>
  </si>
  <si>
    <t>1.0000778859</t>
  </si>
  <si>
    <t>1.0142088081</t>
  </si>
  <si>
    <t>1.0108361087</t>
  </si>
  <si>
    <t>1.0083306748</t>
  </si>
  <si>
    <t>1.0007799581</t>
  </si>
  <si>
    <t>1.0046620039</t>
  </si>
  <si>
    <t>0.9952528609</t>
  </si>
  <si>
    <t>0.9919971735</t>
  </si>
  <si>
    <t>1.0084029470</t>
  </si>
  <si>
    <t>1.0103061131</t>
  </si>
  <si>
    <t>0.9964849286</t>
  </si>
  <si>
    <t>0.9946712423</t>
  </si>
  <si>
    <t>0.9910886096</t>
  </si>
  <si>
    <t>0.9954111713</t>
  </si>
  <si>
    <t>0.9909130916</t>
  </si>
  <si>
    <t>1.0183524102</t>
  </si>
  <si>
    <t>1.0108842901</t>
  </si>
  <si>
    <t>1.0080415863</t>
  </si>
  <si>
    <t>0.9863599474</t>
  </si>
  <si>
    <t>1.0105676693</t>
  </si>
  <si>
    <t>1.0123159666</t>
  </si>
  <si>
    <t>1.0141606266</t>
  </si>
  <si>
    <t>0.9977514117</t>
  </si>
  <si>
    <t>0.9911780894</t>
  </si>
  <si>
    <t>1.0046964192</t>
  </si>
  <si>
    <t>1.0067200388</t>
  </si>
  <si>
    <t>0.9956520784</t>
  </si>
  <si>
    <t>0.9970975210</t>
  </si>
  <si>
    <t>1.0126119381</t>
  </si>
  <si>
    <t>1.0125086922</t>
  </si>
  <si>
    <t>0.9951220828</t>
  </si>
  <si>
    <t>1.0129079097</t>
  </si>
  <si>
    <t>1.0033748717</t>
  </si>
  <si>
    <t>1.0073911372</t>
  </si>
  <si>
    <t>1.0072947743</t>
  </si>
  <si>
    <t>1.0138715381</t>
  </si>
  <si>
    <t>0.9995754226</t>
  </si>
  <si>
    <t>1.0166660605</t>
  </si>
  <si>
    <t>0.9930846970</t>
  </si>
  <si>
    <t>1.0168106047</t>
  </si>
  <si>
    <t>0.9970562226</t>
  </si>
  <si>
    <t>1.0128597283</t>
  </si>
  <si>
    <t>0.9970011581</t>
  </si>
  <si>
    <t>1.0145460780</t>
  </si>
  <si>
    <t>1.0047790159</t>
  </si>
  <si>
    <t>0.9993345155</t>
  </si>
  <si>
    <t>0.9976343996</t>
  </si>
  <si>
    <t>1.0020189089</t>
  </si>
  <si>
    <t>1.0241341805</t>
  </si>
  <si>
    <t>1.0098242989</t>
  </si>
  <si>
    <t>1.0051025197</t>
  </si>
  <si>
    <t>1.0071261393</t>
  </si>
  <si>
    <t>0.9973590772</t>
  </si>
  <si>
    <t>1.0011275526</t>
  </si>
  <si>
    <t>1.0081104169</t>
  </si>
  <si>
    <t>1.0121370070</t>
  </si>
  <si>
    <t>1.0010896958</t>
  </si>
  <si>
    <t>0.9949775385</t>
  </si>
  <si>
    <t>1.0075115907</t>
  </si>
  <si>
    <t>1.0153410714</t>
  </si>
  <si>
    <t>1.0011998247</t>
  </si>
  <si>
    <t>0.9922862620</t>
  </si>
  <si>
    <t>0.9952735101</t>
  </si>
  <si>
    <t>0.9984534838</t>
  </si>
  <si>
    <t>0.9958585702</t>
  </si>
  <si>
    <t>1.0109565622</t>
  </si>
  <si>
    <t>1.0086438541</t>
  </si>
  <si>
    <t>0.9910266621</t>
  </si>
  <si>
    <t>0.9951771472</t>
  </si>
  <si>
    <t>1.0015233285</t>
  </si>
  <si>
    <t>1.0056084246</t>
  </si>
  <si>
    <t>1.0078006792</t>
  </si>
  <si>
    <t>0.9997268499</t>
  </si>
  <si>
    <t>0.9921898992</t>
  </si>
  <si>
    <t>0.9968428478</t>
  </si>
  <si>
    <t>1.0138233567</t>
  </si>
  <si>
    <t>1.0085234005</t>
  </si>
  <si>
    <t>0.9989352980</t>
  </si>
  <si>
    <t>0.9941033899</t>
  </si>
  <si>
    <t>0.9945576718</t>
  </si>
  <si>
    <t>0.9995685395</t>
  </si>
  <si>
    <t>0.9986943909</t>
  </si>
  <si>
    <t>0.9920109397</t>
  </si>
  <si>
    <t>1.0053916082</t>
  </si>
  <si>
    <t>0.9942961156</t>
  </si>
  <si>
    <t>1.0116551928</t>
  </si>
  <si>
    <t>0.9906067954</t>
  </si>
  <si>
    <t>1.0011722925</t>
  </si>
  <si>
    <t>1.0012067078</t>
  </si>
  <si>
    <t>1.0054122574</t>
  </si>
  <si>
    <t>0.9995937774</t>
  </si>
  <si>
    <t>1.0058252410</t>
  </si>
  <si>
    <t>1.0149797108</t>
  </si>
  <si>
    <t>1.0037947383</t>
  </si>
  <si>
    <t>0.9944131276</t>
  </si>
  <si>
    <t>0.9940001440</t>
  </si>
  <si>
    <t>1.0048134312</t>
  </si>
  <si>
    <t>0.9951014336</t>
  </si>
  <si>
    <t>1.0068129601</t>
  </si>
  <si>
    <t>0.9939863779</t>
  </si>
  <si>
    <t>1.0032509766</t>
  </si>
  <si>
    <t>1.0004908695</t>
  </si>
  <si>
    <t>1.0056669306</t>
  </si>
  <si>
    <t>1.0021875438</t>
  </si>
  <si>
    <t>0.9966707713</t>
  </si>
  <si>
    <t>0.9999608739</t>
  </si>
  <si>
    <t>0.9945026074</t>
  </si>
  <si>
    <t>0.9957690904</t>
  </si>
  <si>
    <t>1.0144978966</t>
  </si>
  <si>
    <t>0.9934013178</t>
  </si>
  <si>
    <t>0.9963335013</t>
  </si>
  <si>
    <t>0.9992588018</t>
  </si>
  <si>
    <t>1.0047411591</t>
  </si>
  <si>
    <t>1.0048753787</t>
  </si>
  <si>
    <t>1.0021565700</t>
  </si>
  <si>
    <t>1.0026211766</t>
  </si>
  <si>
    <t>190177</t>
  </si>
  <si>
    <t>1.0044348629</t>
  </si>
  <si>
    <t>1.0090533961</t>
  </si>
  <si>
    <t>1.0304941280</t>
  </si>
  <si>
    <t>1.0000090553</t>
  </si>
  <si>
    <t>0.9982607581</t>
  </si>
  <si>
    <t>1.0078167397</t>
  </si>
  <si>
    <t>0.9970631057</t>
  </si>
  <si>
    <t>0.9979923188</t>
  </si>
  <si>
    <t>1.0047652498</t>
  </si>
  <si>
    <t>1.0087643076</t>
  </si>
  <si>
    <t>0.9957759735</t>
  </si>
  <si>
    <t>1.0135342682</t>
  </si>
  <si>
    <t>1.0126188212</t>
  </si>
  <si>
    <t>0.9930089833</t>
  </si>
  <si>
    <t>1.0150278922</t>
  </si>
  <si>
    <t>0.9923413265</t>
  </si>
  <si>
    <t>1.0127633655</t>
  </si>
  <si>
    <t>1.0259971954</t>
  </si>
  <si>
    <t>1.0019569613</t>
  </si>
  <si>
    <t>1.0033542225</t>
  </si>
  <si>
    <t>0.9928506730</t>
  </si>
  <si>
    <t>0.9999471078</t>
  </si>
  <si>
    <t>1.0054673219</t>
  </si>
  <si>
    <t>0.9940207932</t>
  </si>
  <si>
    <t>1.0041629820</t>
  </si>
  <si>
    <t>1.0094388475</t>
  </si>
  <si>
    <t>1.0007180105</t>
  </si>
  <si>
    <t>1.0031913234</t>
  </si>
  <si>
    <t>1.0015026794</t>
  </si>
  <si>
    <t>1.0067544541</t>
  </si>
  <si>
    <t>1.0001604827</t>
  </si>
  <si>
    <t>0.9941515713</t>
  </si>
  <si>
    <t>1.0040494115</t>
  </si>
  <si>
    <t>1.0066787405</t>
  </si>
  <si>
    <t>1.0032647427</t>
  </si>
  <si>
    <t>0.9994033461</t>
  </si>
  <si>
    <t>1.0006767122</t>
  </si>
  <si>
    <t>1.0061143295</t>
  </si>
  <si>
    <t>1.0039117503</t>
  </si>
  <si>
    <t>1.0022322837</t>
  </si>
  <si>
    <t>1.0146263804</t>
  </si>
  <si>
    <t>1.0048271973</t>
  </si>
  <si>
    <t>1.0121094748</t>
  </si>
  <si>
    <t>1.0024800739</t>
  </si>
  <si>
    <t>1.0021083886</t>
  </si>
  <si>
    <t>0.9943924784</t>
  </si>
  <si>
    <t>1.0045587580</t>
  </si>
  <si>
    <t>1.0027072148</t>
  </si>
  <si>
    <t>0.9988595843</t>
  </si>
  <si>
    <t>1.0211951139</t>
  </si>
  <si>
    <t>1.0095833918</t>
  </si>
  <si>
    <t>1.0007248936</t>
  </si>
  <si>
    <t>1.0038360367</t>
  </si>
  <si>
    <t>1.0043797984</t>
  </si>
  <si>
    <t>0.9990660761</t>
  </si>
  <si>
    <t>1.0042765525</t>
  </si>
  <si>
    <t>0.9933944347</t>
  </si>
  <si>
    <t>1.0097038453</t>
  </si>
  <si>
    <t>1.0144015337</t>
  </si>
  <si>
    <t>1.0061384202</t>
  </si>
  <si>
    <t>1.0018812477</t>
  </si>
  <si>
    <t>1.0089811240</t>
  </si>
  <si>
    <t>0.9976481658</t>
  </si>
  <si>
    <t>1.0038566859</t>
  </si>
  <si>
    <t>0.9979579035</t>
  </si>
  <si>
    <t>0.9948811757</t>
  </si>
  <si>
    <t>1.0059697853</t>
  </si>
  <si>
    <t>0.9961820740</t>
  </si>
  <si>
    <t>1.0024846626</t>
  </si>
  <si>
    <t>1.0194605828</t>
  </si>
  <si>
    <t>0.9932705396</t>
  </si>
  <si>
    <t>1.0069334137</t>
  </si>
  <si>
    <t>1.0132210890</t>
  </si>
  <si>
    <t>1.0139885501</t>
  </si>
  <si>
    <t>1.0050405722</t>
  </si>
  <si>
    <t>1.0065319018</t>
  </si>
  <si>
    <t>1.0057357612</t>
  </si>
  <si>
    <t>0.9967602510</t>
  </si>
  <si>
    <t>1.0106502661</t>
  </si>
  <si>
    <t>1.0021015056</t>
  </si>
  <si>
    <t>1.0174851446</t>
  </si>
  <si>
    <t>1.0026521504</t>
  </si>
  <si>
    <t>0.9932911888</t>
  </si>
  <si>
    <t>1.0139679010</t>
  </si>
  <si>
    <t>0.9936491079</t>
  </si>
  <si>
    <t>1.0054810880</t>
  </si>
  <si>
    <t>1.0028173438</t>
  </si>
  <si>
    <t>1.0011585264</t>
  </si>
  <si>
    <t>0.9914602949</t>
  </si>
  <si>
    <t>1.0002430794</t>
  </si>
  <si>
    <t>1.0038291536</t>
  </si>
  <si>
    <t>0.9970768718</t>
  </si>
  <si>
    <t>0.9997199668</t>
  </si>
  <si>
    <t>1.0046000563</t>
  </si>
  <si>
    <t>1.0111389633</t>
  </si>
  <si>
    <t>0.9967258357</t>
  </si>
  <si>
    <t>0.9981299800</t>
  </si>
  <si>
    <t>1.0162565184</t>
  </si>
  <si>
    <t>1.0064034181</t>
  </si>
  <si>
    <t>0.9925753506</t>
  </si>
  <si>
    <t>1.0180633216</t>
  </si>
  <si>
    <t>1.0069402967</t>
  </si>
  <si>
    <t>0.9946471516</t>
  </si>
  <si>
    <t>0.9984259515</t>
  </si>
  <si>
    <t>1.0025489045</t>
  </si>
  <si>
    <t>1.0000572368</t>
  </si>
  <si>
    <t>1.0039530487</t>
  </si>
  <si>
    <t>1.0129767403</t>
  </si>
  <si>
    <t>1.0172442375</t>
  </si>
  <si>
    <t>1.0167142419</t>
  </si>
  <si>
    <t>1.0096315732</t>
  </si>
  <si>
    <t>0.9971112871</t>
  </si>
  <si>
    <t>1.0098724803</t>
  </si>
  <si>
    <t>1.0138474474</t>
  </si>
  <si>
    <t>0.9994377614</t>
  </si>
  <si>
    <t>1.0133415425</t>
  </si>
  <si>
    <t>1.0084958683</t>
  </si>
  <si>
    <t>1.0003050269</t>
  </si>
  <si>
    <t>1.0188663453</t>
  </si>
  <si>
    <t>1.0135824496</t>
  </si>
  <si>
    <t>1.0170033304</t>
  </si>
  <si>
    <t>1.0143533523</t>
  </si>
  <si>
    <t>1.0197014899</t>
  </si>
  <si>
    <t>1.0034092870</t>
  </si>
  <si>
    <t>1.0103542945</t>
  </si>
  <si>
    <t>1.0018537154</t>
  </si>
  <si>
    <t>1.0153169807</t>
  </si>
  <si>
    <t>1.0170515118</t>
  </si>
  <si>
    <t>0.9964642795</t>
  </si>
  <si>
    <t>240132</t>
  </si>
  <si>
    <t>1.0093424847</t>
  </si>
  <si>
    <t>1.0162966696</t>
  </si>
  <si>
    <t>1.0058045918</t>
  </si>
  <si>
    <t>1.0137510846</t>
  </si>
  <si>
    <t>0.9995410073</t>
  </si>
  <si>
    <t>0.9980267341</t>
  </si>
  <si>
    <t>1.0015508608</t>
  </si>
  <si>
    <t>0.9938900150</t>
  </si>
  <si>
    <t>0.9929883342</t>
  </si>
  <si>
    <t>1.0158469763</t>
  </si>
  <si>
    <t>0.9921692500</t>
  </si>
  <si>
    <t>1.0062347831</t>
  </si>
  <si>
    <t>1.0131488168</t>
  </si>
  <si>
    <t>0.9996924346</t>
  </si>
  <si>
    <t>1.0102097502</t>
  </si>
  <si>
    <t>1.0076286027</t>
  </si>
  <si>
    <t>0.9851072305</t>
  </si>
  <si>
    <t>0.9951564981</t>
  </si>
  <si>
    <t>0.9954524696</t>
  </si>
  <si>
    <t>0.9939932609</t>
  </si>
  <si>
    <t>1.0069575044</t>
  </si>
  <si>
    <t>0.9976894641</t>
  </si>
  <si>
    <t>0.9974898554</t>
  </si>
  <si>
    <t>0.9992725679</t>
  </si>
  <si>
    <t>0.9982194597</t>
  </si>
  <si>
    <t>1.0012893045</t>
  </si>
  <si>
    <t>0.9955075341</t>
  </si>
  <si>
    <t>1.0106709152</t>
  </si>
  <si>
    <t>1.0034850006</t>
  </si>
  <si>
    <t>1.0072225022</t>
  </si>
  <si>
    <t>0.9907238074</t>
  </si>
  <si>
    <t>1.0048684957</t>
  </si>
  <si>
    <t>1.0131006354</t>
  </si>
  <si>
    <t>0.9948949418</t>
  </si>
  <si>
    <t>1.0147869851</t>
  </si>
  <si>
    <t>0.9979992018</t>
  </si>
  <si>
    <t>0.9921210686</t>
  </si>
  <si>
    <t>1.0107397458</t>
  </si>
  <si>
    <t>0.9986221188</t>
  </si>
  <si>
    <t>0.9976137505</t>
  </si>
  <si>
    <t>0.9931535276</t>
  </si>
  <si>
    <t>1.0030628396</t>
  </si>
  <si>
    <t>0.9991417898</t>
  </si>
  <si>
    <t>1.0035675973</t>
  </si>
  <si>
    <t>0.9978821898</t>
  </si>
  <si>
    <t>1.0010277482</t>
  </si>
  <si>
    <t>1.0117515557</t>
  </si>
  <si>
    <t>1.0164893953</t>
  </si>
  <si>
    <t>0.9876126643</t>
  </si>
  <si>
    <t>1.0005803493</t>
  </si>
  <si>
    <t>0.9940276762</t>
  </si>
  <si>
    <t>0.9928988544</t>
  </si>
  <si>
    <t>1.0034024039</t>
  </si>
  <si>
    <t>0.9992450357</t>
  </si>
  <si>
    <t>0.9982366674</t>
  </si>
  <si>
    <t>1.0154752911</t>
  </si>
  <si>
    <t>0.9982814073</t>
  </si>
  <si>
    <t>1.0126910933</t>
  </si>
  <si>
    <t>0.9981403046</t>
  </si>
  <si>
    <t>0.9962371385</t>
  </si>
  <si>
    <t>1.0084752191</t>
  </si>
  <si>
    <t>1.0027622793</t>
  </si>
  <si>
    <t>1.0109875360</t>
  </si>
  <si>
    <t>1.0060661481</t>
  </si>
  <si>
    <t>1.0074634093</t>
  </si>
  <si>
    <t>0.9984672499</t>
  </si>
  <si>
    <t>0.9983364718</t>
  </si>
  <si>
    <t>0.9994859428</t>
  </si>
  <si>
    <t>1.0001535996</t>
  </si>
  <si>
    <t>0.9977307625</t>
  </si>
  <si>
    <t>1.0006629460</t>
  </si>
  <si>
    <t>0.9991762051</t>
  </si>
  <si>
    <t>0.9973934925</t>
  </si>
  <si>
    <t>1.0015370947</t>
  </si>
  <si>
    <t>0.9980519720</t>
  </si>
  <si>
    <t>0.9991624390</t>
  </si>
  <si>
    <t>0.9891682359</t>
  </si>
  <si>
    <t>0.9903245900</t>
  </si>
  <si>
    <t>1.0106915644</t>
  </si>
  <si>
    <t>1.0119649305</t>
  </si>
  <si>
    <t>1.0082136628</t>
  </si>
  <si>
    <t>0.9928162577</t>
  </si>
  <si>
    <t>0.9938349505</t>
  </si>
  <si>
    <t>0.9972420652</t>
  </si>
  <si>
    <t>1.0027278640</t>
  </si>
  <si>
    <t>1.0025282553</t>
  </si>
  <si>
    <t>0.9982263428</t>
  </si>
  <si>
    <t>0.9980198510</t>
  </si>
  <si>
    <t>1.0056875798</t>
  </si>
  <si>
    <t>1.0025695536</t>
  </si>
  <si>
    <t>1.0029550050</t>
  </si>
  <si>
    <t>0.9978340084</t>
  </si>
  <si>
    <t>1.0023974771</t>
  </si>
  <si>
    <t>0.9945301396</t>
  </si>
  <si>
    <t>1.0054879711</t>
  </si>
  <si>
    <t>1.0018743646</t>
  </si>
  <si>
    <t>0.9952597440</t>
  </si>
  <si>
    <t>0.9914052304</t>
  </si>
  <si>
    <t>0.9964505133</t>
  </si>
  <si>
    <t>0.9921417178</t>
  </si>
  <si>
    <t>0.9944268937</t>
  </si>
  <si>
    <t>0.9972695975</t>
  </si>
  <si>
    <t>0.9974279078</t>
  </si>
  <si>
    <t>1.0050302476</t>
  </si>
  <si>
    <t>1.0017022881</t>
  </si>
  <si>
    <t>0.9975036215</t>
  </si>
  <si>
    <t>0.9883491517</t>
  </si>
  <si>
    <t>0.9909578315</t>
  </si>
  <si>
    <t>0.9981368630</t>
  </si>
  <si>
    <t>0.9925478183</t>
  </si>
  <si>
    <t>1.0108601994</t>
  </si>
  <si>
    <t>1.0018193001</t>
  </si>
  <si>
    <t>0.9980129679</t>
  </si>
  <si>
    <t>1.0016885220</t>
  </si>
  <si>
    <t>1.0064722487</t>
  </si>
  <si>
    <t>0.9933187210</t>
  </si>
  <si>
    <t>1.0030548094</t>
  </si>
  <si>
    <t>0.9999884062</t>
  </si>
  <si>
    <t>0.9987838707</t>
  </si>
  <si>
    <t>0.9947916959</t>
  </si>
  <si>
    <t>0.9945645549</t>
  </si>
  <si>
    <t>0.9967912248</t>
  </si>
  <si>
    <t>0.9900630337</t>
  </si>
  <si>
    <t>0.9960168806</t>
  </si>
  <si>
    <t>0.9882872042</t>
  </si>
  <si>
    <t>1.0184487730</t>
  </si>
  <si>
    <t>1.0008006072</t>
  </si>
  <si>
    <t>1.0115588300</t>
  </si>
  <si>
    <t>1.0055120618</t>
  </si>
  <si>
    <t>1.0115106486</t>
  </si>
  <si>
    <t>0.9971870007</t>
  </si>
  <si>
    <t>1.0043591492</t>
  </si>
  <si>
    <t>1.0008763209</t>
  </si>
  <si>
    <t>0.9951977964</t>
  </si>
  <si>
    <t>1.0132451797</t>
  </si>
  <si>
    <t>0.9915841899</t>
  </si>
  <si>
    <t>0.9887277200</t>
  </si>
  <si>
    <t>1.0060936804</t>
  </si>
  <si>
    <t>0.9975518029</t>
  </si>
  <si>
    <t>0.9998094466</t>
  </si>
  <si>
    <t>1.0119442813</t>
  </si>
  <si>
    <t>0.9938968981</t>
  </si>
  <si>
    <t>0.9978890729</t>
  </si>
  <si>
    <t>1.0145942594</t>
  </si>
  <si>
    <t>0.9905999124</t>
  </si>
  <si>
    <t>0.9944681921</t>
  </si>
  <si>
    <t>0.9971044040</t>
  </si>
  <si>
    <t>1.0048203143</t>
  </si>
  <si>
    <t>0.9976619319</t>
  </si>
  <si>
    <t>0.9972627144</t>
  </si>
  <si>
    <t>0.9982745242</t>
  </si>
  <si>
    <t>1.0047583667</t>
  </si>
  <si>
    <t>1.0049786246</t>
  </si>
  <si>
    <t>0.9963747997</t>
  </si>
  <si>
    <t>0.9926372981</t>
  </si>
  <si>
    <t>1.0120406442</t>
  </si>
  <si>
    <t>1.0015990422</t>
  </si>
  <si>
    <t>1.0054260235</t>
  </si>
  <si>
    <t>0.9958998685</t>
  </si>
  <si>
    <t>1.0005459340</t>
  </si>
  <si>
    <t>0.9906756260</t>
  </si>
  <si>
    <t>0.9900699167</t>
  </si>
  <si>
    <t>0.9958792194</t>
  </si>
  <si>
    <t>0.9959274008</t>
  </si>
  <si>
    <t>0.9972833636</t>
  </si>
  <si>
    <t>1.0037878553</t>
  </si>
  <si>
    <t>0.9949981877</t>
  </si>
  <si>
    <t>0.9895881025</t>
  </si>
  <si>
    <t>1.0006216477</t>
  </si>
  <si>
    <t>1.0019294291</t>
  </si>
  <si>
    <t>1.0013684597</t>
  </si>
  <si>
    <t>1.0084270377</t>
  </si>
  <si>
    <t>1.0000916521</t>
  </si>
  <si>
    <t>0.9965606423</t>
  </si>
  <si>
    <t>1.0044899274</t>
  </si>
  <si>
    <t>1.0137912358</t>
  </si>
  <si>
    <t>0.9850751096</t>
  </si>
  <si>
    <t>0.9916392544</t>
  </si>
  <si>
    <t>1.0026659165</t>
  </si>
  <si>
    <t>0.9931053462</t>
  </si>
  <si>
    <t>0.9889617441</t>
  </si>
  <si>
    <t>0.9985911450</t>
  </si>
  <si>
    <t>0.9965124609</t>
  </si>
  <si>
    <t>1.0013581351</t>
  </si>
  <si>
    <t>1.0124020048</t>
  </si>
  <si>
    <t>0.9883078534</t>
  </si>
  <si>
    <t>0.9940827407</t>
  </si>
  <si>
    <t>1.0006904783</t>
  </si>
  <si>
    <t>0.9889066796</t>
  </si>
  <si>
    <t>0.9880118818</t>
  </si>
  <si>
    <t>1.0013306029</t>
  </si>
  <si>
    <t>0.9993276324</t>
  </si>
  <si>
    <t>0.9913776981</t>
  </si>
  <si>
    <t>1.0065238716</t>
  </si>
  <si>
    <t>0.9955213002</t>
  </si>
  <si>
    <t>0.9995616564</t>
  </si>
  <si>
    <t>0.9941240391</t>
  </si>
  <si>
    <t>0.9926854795</t>
  </si>
  <si>
    <t>1.0097761174</t>
  </si>
  <si>
    <t>0.9954318205</t>
  </si>
  <si>
    <t>1.0039255165</t>
  </si>
  <si>
    <t>1.0027140979</t>
  </si>
  <si>
    <t>1.0034299361</t>
  </si>
  <si>
    <t>0.9994308783</t>
  </si>
  <si>
    <t>1.0035813635</t>
  </si>
  <si>
    <t>0.9973246619</t>
  </si>
  <si>
    <t>1.0001880149</t>
  </si>
  <si>
    <t>1.0072500344</t>
  </si>
  <si>
    <t>0.9906343277</t>
  </si>
  <si>
    <t>0.9886726556</t>
  </si>
  <si>
    <t>1.0122333698</t>
  </si>
  <si>
    <t>1.0078488606</t>
  </si>
  <si>
    <t>1.0143051709</t>
  </si>
  <si>
    <t>1.0118960999</t>
  </si>
  <si>
    <t>1.0002981439</t>
  </si>
  <si>
    <t>1.0051988826</t>
  </si>
  <si>
    <t>1.0198942156</t>
  </si>
  <si>
    <t>1.0057839427</t>
  </si>
  <si>
    <t>0.9996993176</t>
  </si>
  <si>
    <t>0.9916530205</t>
  </si>
  <si>
    <t>1.0092323557</t>
  </si>
  <si>
    <t>0.9928369068</t>
  </si>
  <si>
    <t>1.0053778421</t>
  </si>
  <si>
    <t>1.0060902388</t>
  </si>
  <si>
    <t>0.9995891887</t>
  </si>
  <si>
    <t>1.0063827689</t>
  </si>
  <si>
    <t>0.9939313134</t>
  </si>
  <si>
    <t>0.9917493834</t>
  </si>
  <si>
    <t>0.9994584105</t>
  </si>
  <si>
    <t>0.9997406160</t>
  </si>
  <si>
    <t>1.0037534400</t>
  </si>
  <si>
    <t>0.9968359647</t>
  </si>
  <si>
    <t>0.9936146926</t>
  </si>
  <si>
    <t>1.0062106924</t>
  </si>
  <si>
    <t>1.0112697415</t>
  </si>
  <si>
    <t>1.0126670026</t>
  </si>
  <si>
    <t>0.9938555997</t>
  </si>
  <si>
    <t>0.9994446444</t>
  </si>
  <si>
    <t>0.9950945505</t>
  </si>
  <si>
    <t>0.9983295887</t>
  </si>
  <si>
    <t>1.0008866455</t>
  </si>
  <si>
    <t>1.0016334575</t>
  </si>
  <si>
    <t>0.9983227056</t>
  </si>
  <si>
    <t>1.0026452673</t>
  </si>
  <si>
    <t>0.9991004914</t>
  </si>
  <si>
    <t>1.0072431514</t>
  </si>
  <si>
    <t>1.0039461656</t>
  </si>
  <si>
    <t>0.9973315450</t>
  </si>
  <si>
    <t>1.0122815513</t>
  </si>
  <si>
    <t>1.0055430356</t>
  </si>
  <si>
    <t>0.9978133592</t>
  </si>
  <si>
    <t>1.0080174956</t>
  </si>
  <si>
    <t>1.0002086641</t>
  </si>
  <si>
    <t>1.0066374421</t>
  </si>
  <si>
    <t>0.9919902905</t>
  </si>
  <si>
    <t>1.0027760454</t>
  </si>
  <si>
    <t>0.9962646707</t>
  </si>
  <si>
    <t>1.0004977526</t>
  </si>
  <si>
    <t>1.0005665832</t>
  </si>
  <si>
    <t>1.0057495274</t>
  </si>
  <si>
    <t>1.0171478747</t>
  </si>
  <si>
    <t>1.0047927820</t>
  </si>
  <si>
    <t>1.0088606705</t>
  </si>
  <si>
    <t>0.9950807844</t>
  </si>
  <si>
    <t>1.0067269219</t>
  </si>
  <si>
    <t>1.0033266902</t>
  </si>
  <si>
    <t>0.9990523100</t>
  </si>
  <si>
    <t>1.0070297765</t>
  </si>
  <si>
    <t>1.0028792913</t>
  </si>
  <si>
    <t>0.9947159822</t>
  </si>
  <si>
    <t>1.0122746682</t>
  </si>
  <si>
    <t>0.9942548172</t>
  </si>
  <si>
    <t>1.0082824934</t>
  </si>
  <si>
    <t>1.0087023601</t>
  </si>
  <si>
    <t>0.9992243865</t>
  </si>
  <si>
    <t>0.9930984631</t>
  </si>
  <si>
    <t>0.9968910292</t>
  </si>
  <si>
    <t>1.0071674377</t>
  </si>
  <si>
    <t>1.0082205459</t>
  </si>
  <si>
    <t>1.0027657209</t>
  </si>
  <si>
    <t>0.9977651778</t>
  </si>
  <si>
    <t>1.0063690028</t>
  </si>
  <si>
    <t>1.0106433830</t>
  </si>
  <si>
    <t>1.0069815951</t>
  </si>
  <si>
    <t>0.9985154313</t>
  </si>
  <si>
    <t>1.0024766323</t>
  </si>
  <si>
    <t>1.0140482033</t>
  </si>
  <si>
    <t>1.0008556717</t>
  </si>
  <si>
    <t>1.0128918493</t>
  </si>
  <si>
    <t>0.9984328346</t>
  </si>
  <si>
    <t>0.9940414423</t>
  </si>
  <si>
    <t>0.9927405440</t>
  </si>
  <si>
    <t>0.9993689308</t>
  </si>
  <si>
    <t>0.9924376894</t>
  </si>
  <si>
    <t>0.9985980280</t>
  </si>
  <si>
    <t>0.9949637724</t>
  </si>
  <si>
    <t>0.9951289658</t>
  </si>
  <si>
    <t>1.0164251534</t>
  </si>
  <si>
    <t>0.9913639320</t>
  </si>
  <si>
    <t>0.9919834074</t>
  </si>
  <si>
    <t>0.9950532522</t>
  </si>
  <si>
    <t>0.9917080850</t>
  </si>
  <si>
    <t>1.0041388913</t>
  </si>
  <si>
    <t>1.0218857143</t>
  </si>
  <si>
    <t>1.0180954426</t>
  </si>
  <si>
    <t>1.0214842025</t>
  </si>
  <si>
    <t>1.0170675723</t>
  </si>
  <si>
    <t>1.0132933611</t>
  </si>
  <si>
    <t>1.0069093230</t>
  </si>
  <si>
    <t>1.0110288344</t>
  </si>
  <si>
    <t>1.0099206617</t>
  </si>
  <si>
    <t>1.0049373263</t>
  </si>
  <si>
    <t>0.9906136785</t>
  </si>
  <si>
    <t>1.0003463253</t>
  </si>
  <si>
    <t>1.0008694378</t>
  </si>
  <si>
    <t>1.0066030268</t>
  </si>
  <si>
    <t>1.0081379492</t>
  </si>
  <si>
    <t>1.0110770158</t>
  </si>
  <si>
    <t>1.0141124452</t>
  </si>
  <si>
    <t>1.0112215600</t>
  </si>
  <si>
    <t>1.0017229373</t>
  </si>
  <si>
    <t>1.0026727995</t>
  </si>
  <si>
    <t>0.9974095530</t>
  </si>
  <si>
    <t>1.0139403687</t>
  </si>
  <si>
    <t>1.0063621197</t>
  </si>
  <si>
    <t>1.0179669588</t>
  </si>
  <si>
    <t>1.0026039689</t>
  </si>
  <si>
    <t>1.0040907099</t>
  </si>
  <si>
    <t>1.0058734224</t>
  </si>
  <si>
    <t>1.0025764367</t>
  </si>
  <si>
    <t>1.0018055340</t>
  </si>
  <si>
    <t>1.0237487292</t>
  </si>
  <si>
    <t>0.9938005352</t>
  </si>
  <si>
    <t>0.9953492237</t>
  </si>
  <si>
    <t>0.9906962752</t>
  </si>
  <si>
    <t>0.9981506291</t>
  </si>
  <si>
    <t>0.9914189965</t>
  </si>
  <si>
    <t>0.9966088237</t>
  </si>
  <si>
    <t>0.9980542663</t>
  </si>
  <si>
    <t>0.9985842619</t>
  </si>
  <si>
    <t>0.9979166051</t>
  </si>
  <si>
    <t>0.9896844654</t>
  </si>
  <si>
    <t>1.0016954050</t>
  </si>
  <si>
    <t>0.9919421091</t>
  </si>
  <si>
    <t>1.0058011503</t>
  </si>
  <si>
    <t>0.9923206773</t>
  </si>
  <si>
    <t>0.9926476227</t>
  </si>
  <si>
    <t>1.0020429996</t>
  </si>
  <si>
    <t>0.9975655690</t>
  </si>
  <si>
    <t>1.0004220389</t>
  </si>
  <si>
    <t>1.0091979404</t>
  </si>
  <si>
    <t>0.9908568799</t>
  </si>
  <si>
    <t>0.9945507888</t>
  </si>
  <si>
    <t>0.9990867253</t>
  </si>
  <si>
    <t>1.0033129241</t>
  </si>
  <si>
    <t>0.9965331101</t>
  </si>
  <si>
    <t>1.0059284869</t>
  </si>
  <si>
    <t>1.0155578878</t>
  </si>
  <si>
    <t>1.0068026355</t>
  </si>
  <si>
    <t>0.9949018248</t>
  </si>
  <si>
    <t>0.9947228653</t>
  </si>
  <si>
    <t>0.9979854357</t>
  </si>
  <si>
    <t>1.0096797546</t>
  </si>
  <si>
    <t>0.9955419494</t>
  </si>
  <si>
    <t>0.9978477745</t>
  </si>
  <si>
    <t>1.0031890290</t>
  </si>
  <si>
    <t>1.0038773350</t>
  </si>
  <si>
    <t>1.0057701765</t>
  </si>
  <si>
    <t>1.0033060411</t>
  </si>
  <si>
    <t>1.0065617284</t>
  </si>
  <si>
    <t>1.0111527294</t>
  </si>
  <si>
    <t>0.9935183298</t>
  </si>
  <si>
    <t>1.0006354138</t>
  </si>
  <si>
    <t>0.9941974584</t>
  </si>
  <si>
    <t>1.0029481219</t>
  </si>
  <si>
    <t>0.9996236040</t>
  </si>
  <si>
    <t>0.9998025635</t>
  </si>
  <si>
    <t>1.0013099537</t>
  </si>
  <si>
    <t>0.9967946663</t>
  </si>
  <si>
    <t>1.0035056498</t>
  </si>
  <si>
    <t>0.9935871604</t>
  </si>
  <si>
    <t>1.0005734663</t>
  </si>
  <si>
    <t>0.9934632653</t>
  </si>
  <si>
    <t>0.9894573244</t>
  </si>
  <si>
    <t>0.9960581789</t>
  </si>
  <si>
    <t>0.9970837549</t>
  </si>
  <si>
    <t>1.0092461218</t>
  </si>
  <si>
    <t>1.0011516433</t>
  </si>
  <si>
    <t>1.0207132997</t>
  </si>
  <si>
    <t>0.9947756354</t>
  </si>
  <si>
    <t>1.0031477307</t>
  </si>
  <si>
    <t>1.0089570333</t>
  </si>
  <si>
    <t>0.9981575122</t>
  </si>
  <si>
    <t>0.9948880587</t>
  </si>
  <si>
    <t>0.9961751909</t>
  </si>
  <si>
    <t>1.0087883983</t>
  </si>
  <si>
    <t>1.0020051427</t>
  </si>
  <si>
    <t>0.9964573964</t>
  </si>
  <si>
    <t>1.0172201468</t>
  </si>
  <si>
    <t>0.9971284947</t>
  </si>
  <si>
    <t>1.0001742488</t>
  </si>
  <si>
    <t>1.0128838190</t>
  </si>
  <si>
    <t>1.0050784290</t>
  </si>
  <si>
    <t>1.0032922749</t>
  </si>
  <si>
    <t>1.0043453831</t>
  </si>
  <si>
    <t>1.0008074903</t>
  </si>
  <si>
    <t>1.0041939558</t>
  </si>
  <si>
    <t>0.9951358489</t>
  </si>
  <si>
    <t>0.9904897834</t>
  </si>
  <si>
    <t>0.9931328784</t>
  </si>
  <si>
    <t>0.9947503975</t>
  </si>
  <si>
    <t>1.0049442093</t>
  </si>
  <si>
    <t>1.0134860868</t>
  </si>
  <si>
    <t>1.0097279360</t>
  </si>
  <si>
    <t>1.0215323839</t>
  </si>
  <si>
    <t>1.0036811678</t>
  </si>
  <si>
    <t>1.0196051271</t>
  </si>
  <si>
    <t>1.0107879273</t>
  </si>
  <si>
    <t>0.9954868849</t>
  </si>
  <si>
    <t>0.9942410511</t>
  </si>
  <si>
    <t>1.0015095624</t>
  </si>
  <si>
    <t>1.0020326750</t>
  </si>
  <si>
    <t>0.9921004194</t>
  </si>
  <si>
    <t>0.9976825811</t>
  </si>
  <si>
    <t>0.9907926380</t>
  </si>
  <si>
    <t>1.0063552366</t>
  </si>
  <si>
    <t>1.0005975570</t>
  </si>
  <si>
    <t>0.9890512239</t>
  </si>
  <si>
    <t>0.9998989264</t>
  </si>
  <si>
    <t>1.0070641918</t>
  </si>
  <si>
    <t>0.9879499343</t>
  </si>
  <si>
    <t>0.9960099975</t>
  </si>
  <si>
    <t>0.9945094904</t>
  </si>
  <si>
    <t>0.9888653812</t>
  </si>
  <si>
    <t>0.9917425003</t>
  </si>
  <si>
    <t>1.0012548892</t>
  </si>
  <si>
    <t>1.0130524540</t>
  </si>
  <si>
    <t>0.9989834794</t>
  </si>
  <si>
    <t>0.9961476587</t>
  </si>
  <si>
    <t>0.9901318643</t>
  </si>
  <si>
    <t>1.0055155033</t>
  </si>
  <si>
    <t>0.9998438619</t>
  </si>
  <si>
    <t>0.9903383561</t>
  </si>
  <si>
    <t>0.9994997089</t>
  </si>
  <si>
    <t>0.9923757418</t>
  </si>
  <si>
    <t>0.9987081570</t>
  </si>
  <si>
    <t>0.9956176631</t>
  </si>
  <si>
    <t>0.9974485570</t>
  </si>
  <si>
    <t>0.9993069832</t>
  </si>
  <si>
    <t>0.9902901747</t>
  </si>
  <si>
    <t>1.0096384562</t>
  </si>
  <si>
    <t>0.9940139101</t>
  </si>
  <si>
    <t>0.9967533680</t>
  </si>
  <si>
    <t>1.0011860586</t>
  </si>
  <si>
    <t>0.9901043320</t>
  </si>
  <si>
    <t>0.9971319363</t>
  </si>
  <si>
    <t>0.9949706554</t>
  </si>
  <si>
    <t>0.9938624828</t>
  </si>
  <si>
    <t>1.0090052147</t>
  </si>
  <si>
    <t>0.9884868129</t>
  </si>
  <si>
    <t>0.9924583385</t>
  </si>
  <si>
    <t>1.0043040848</t>
  </si>
  <si>
    <t>1.0301086766</t>
  </si>
  <si>
    <t>0.9979372543</t>
  </si>
  <si>
    <t>0.9940930653</t>
  </si>
  <si>
    <t>0.9929608019</t>
  </si>
  <si>
    <t>0.9908545856</t>
  </si>
  <si>
    <t>0.9953079254</t>
  </si>
  <si>
    <t>0.9967877833</t>
  </si>
  <si>
    <t>0.9957392638</t>
  </si>
  <si>
    <t>0.9916599036</t>
  </si>
  <si>
    <t>0.9986324433</t>
  </si>
  <si>
    <t>0.9922656129</t>
  </si>
  <si>
    <t>1.0012755384</t>
  </si>
  <si>
    <t>0.9992002958</t>
  </si>
  <si>
    <t>0.9978546576</t>
  </si>
  <si>
    <t>1.0027485132</t>
  </si>
  <si>
    <t>0.9960237636</t>
  </si>
  <si>
    <t>1.0134057844</t>
  </si>
  <si>
    <t>1.0071399055</t>
  </si>
  <si>
    <t>0.9884558392</t>
  </si>
  <si>
    <t>0.9983502379</t>
  </si>
  <si>
    <t>0.9975449199</t>
  </si>
  <si>
    <t>0.9986301490</t>
  </si>
  <si>
    <t>1.0019431952</t>
  </si>
  <si>
    <t>0.9933324872</t>
  </si>
  <si>
    <t>1.0095512708</t>
  </si>
  <si>
    <t>0.9908614686</t>
  </si>
  <si>
    <t>1.0038085044</t>
  </si>
  <si>
    <t>0.9912606861</t>
  </si>
  <si>
    <t>1.0081035339</t>
  </si>
  <si>
    <t>0.9974003756</t>
  </si>
  <si>
    <t>0.9982538750</t>
  </si>
  <si>
    <t>0.9939381964</t>
  </si>
  <si>
    <t>0.9916254883</t>
  </si>
  <si>
    <t>0.9945163735</t>
  </si>
  <si>
    <t>1.0052470640</t>
  </si>
  <si>
    <t>0.9965950576</t>
  </si>
  <si>
    <t>1.0095971579</t>
  </si>
  <si>
    <t>1.0071536716</t>
  </si>
  <si>
    <t>1.0105952016</t>
  </si>
  <si>
    <t>0.9913363998</t>
  </si>
  <si>
    <t>1.0058493317</t>
  </si>
  <si>
    <t>1.0177742331</t>
  </si>
  <si>
    <t>1.0003945067</t>
  </si>
  <si>
    <t>0.9940483254</t>
  </si>
  <si>
    <t>0.9911230249</t>
  </si>
  <si>
    <t>0.9966638882</t>
  </si>
  <si>
    <t>1.0074875000</t>
  </si>
  <si>
    <t>0.9970241017</t>
  </si>
  <si>
    <t>1.0011791755</t>
  </si>
  <si>
    <t>0.9932257997</t>
  </si>
  <si>
    <t>0.9935733943</t>
  </si>
  <si>
    <t>0.9929470358</t>
  </si>
  <si>
    <t>1.0073028046</t>
  </si>
  <si>
    <t>1.0053755478</t>
  </si>
  <si>
    <t>1.0024318924</t>
  </si>
  <si>
    <t>1.0104024759</t>
  </si>
  <si>
    <t>1.0100411152</t>
  </si>
  <si>
    <t>1.0075804213</t>
  </si>
  <si>
    <t>0.9974967384</t>
  </si>
  <si>
    <t>0.9987976368</t>
  </si>
  <si>
    <t>1.0087402169</t>
  </si>
  <si>
    <t>1.0013030706</t>
  </si>
  <si>
    <t>1.0040012301</t>
  </si>
  <si>
    <t>1.0061866017</t>
  </si>
  <si>
    <t>1.0074565262</t>
  </si>
  <si>
    <t>0.9971594685</t>
  </si>
  <si>
    <t>1.0101294479</t>
  </si>
  <si>
    <t>1.0008212564</t>
  </si>
  <si>
    <t>1.0103680606</t>
  </si>
  <si>
    <t>1.0100032584</t>
  </si>
  <si>
    <t>1.0044830443</t>
  </si>
  <si>
    <t>1.0102854639</t>
  </si>
  <si>
    <t>0.9924445724</t>
  </si>
  <si>
    <t>1.0091566420</t>
  </si>
  <si>
    <t>0.9957966226</t>
  </si>
  <si>
    <t>1.0064584825</t>
  </si>
  <si>
    <t>1.0013856673</t>
  </si>
  <si>
    <t>0.9993620477</t>
  </si>
  <si>
    <t>1.0127151840</t>
  </si>
  <si>
    <t>1.0185038375</t>
  </si>
  <si>
    <t>0.9926992456</t>
  </si>
  <si>
    <t>0.9987701045</t>
  </si>
  <si>
    <t>0.9982446976</t>
  </si>
  <si>
    <t>1.0063208213</t>
  </si>
  <si>
    <t>1.0045966148</t>
  </si>
  <si>
    <t>1.0006858896</t>
  </si>
  <si>
    <t>0.9967396019</t>
  </si>
  <si>
    <t>1.0087367754</t>
  </si>
  <si>
    <t>1.0078809816</t>
  </si>
  <si>
    <t>1.0064928978</t>
  </si>
  <si>
    <t>1.0030100695</t>
  </si>
  <si>
    <t>0.9937936522</t>
  </si>
  <si>
    <t>1.0081138585</t>
  </si>
  <si>
    <t>1.0006491799</t>
  </si>
  <si>
    <t>1.0171960561</t>
  </si>
  <si>
    <t>1.0010965788</t>
  </si>
  <si>
    <t>0.9989972455</t>
  </si>
  <si>
    <t>0.9966914204</t>
  </si>
  <si>
    <t>1.0125224584</t>
  </si>
  <si>
    <t>0.9947641636</t>
  </si>
  <si>
    <t>1.0124742769</t>
  </si>
  <si>
    <t>0.9978684237</t>
  </si>
  <si>
    <t>1.0086954770</t>
  </si>
  <si>
    <t>0.9998713941</t>
  </si>
  <si>
    <t>0.9993551646</t>
  </si>
  <si>
    <t>1.0071812038</t>
  </si>
  <si>
    <t>0.9991211406</t>
  </si>
  <si>
    <t>1.0023011143</t>
  </si>
  <si>
    <t>1.0101133874</t>
  </si>
  <si>
    <t>0.9991899712</t>
  </si>
  <si>
    <t>1.0100239076</t>
  </si>
  <si>
    <t>1.0011757340</t>
  </si>
  <si>
    <t>0.9981804557</t>
  </si>
  <si>
    <t>1.0031959121</t>
  </si>
  <si>
    <t>1.0059422530</t>
  </si>
  <si>
    <t>1.0121129163</t>
  </si>
  <si>
    <t>0.9916736697</t>
  </si>
  <si>
    <t>1.0076561350</t>
  </si>
  <si>
    <t>0.9957415582</t>
  </si>
  <si>
    <t>1.0014648225</t>
  </si>
  <si>
    <t>1.0172602980</t>
  </si>
  <si>
    <t>1.0202555762</t>
  </si>
  <si>
    <t>1.0064309503</t>
  </si>
  <si>
    <t>1.0128115469</t>
  </si>
  <si>
    <t>0.9918319801</t>
  </si>
  <si>
    <t>1.0045484334</t>
  </si>
  <si>
    <t>1.0073257481</t>
  </si>
  <si>
    <t>1.0201351227</t>
  </si>
  <si>
    <t>1.0161601556</t>
  </si>
  <si>
    <t>0.9973521942</t>
  </si>
  <si>
    <t>1.0102820223</t>
  </si>
  <si>
    <t>1.0041182421</t>
  </si>
  <si>
    <t>1.0005390510</t>
  </si>
  <si>
    <t>1.0062588738</t>
  </si>
  <si>
    <t>1.0009830083</t>
  </si>
  <si>
    <t>1.0042696695</t>
  </si>
  <si>
    <t>1.0127392748</t>
  </si>
  <si>
    <t>0.9969873920</t>
  </si>
  <si>
    <t>1.0071330224</t>
  </si>
  <si>
    <t>0.9992037373</t>
  </si>
  <si>
    <t>1.0126876518</t>
  </si>
  <si>
    <t>0.9881426599</t>
  </si>
  <si>
    <t>1.0083788563</t>
  </si>
  <si>
    <t>1.0006457384</t>
  </si>
  <si>
    <t>1.0070091273</t>
  </si>
  <si>
    <t>1.0101546857</t>
  </si>
  <si>
    <t>1.0168587861</t>
  </si>
  <si>
    <t>1.0009107362</t>
  </si>
  <si>
    <t>0.9942341680</t>
  </si>
  <si>
    <t>0.9896225178</t>
  </si>
  <si>
    <t>1.0034918837</t>
  </si>
  <si>
    <t>1.0157827344</t>
  </si>
  <si>
    <t>1.0092300613</t>
  </si>
  <si>
    <t>1.0130042726</t>
  </si>
  <si>
    <t>1.0025007230</t>
  </si>
  <si>
    <t>1.0034482910</t>
  </si>
  <si>
    <t>0.9954822962</t>
  </si>
  <si>
    <t>*The value-based incentive payment adjustment factors in this file are the actual payment adjustment factors that are used to adjust payments under the Hospital Value-Based Purchasing (VBP) Program for FY 2018. The slope of the linear exchange function used to calculate these factors was 2.8908851882, and the estimated amount available for value-based incentive payments to hospitals for FY 2018 is $1.9 billion. The factors in Table 16A, posted previously with the IPPS Final Rule, were proxy value-based incentive payment adjustment factors, calculated using historical baseline and performance periods.</t>
  </si>
  <si>
    <t>TABLE 15.— FINAL FY 2018 READMISSIONS ADJUSTMENT FACTORS</t>
  </si>
  <si>
    <t>Final FY 2018 Readmissions Adjustment Factor</t>
  </si>
  <si>
    <t>010025</t>
  </si>
  <si>
    <t>010054</t>
  </si>
  <si>
    <t>010066</t>
  </si>
  <si>
    <t>040042</t>
  </si>
  <si>
    <t>040080</t>
  </si>
  <si>
    <t>050046</t>
  </si>
  <si>
    <t>050079</t>
  </si>
  <si>
    <t>050111</t>
  </si>
  <si>
    <t>050196</t>
  </si>
  <si>
    <t>050277</t>
  </si>
  <si>
    <t>050385</t>
  </si>
  <si>
    <t>050732</t>
  </si>
  <si>
    <t>050774</t>
  </si>
  <si>
    <t>070015</t>
  </si>
  <si>
    <t>100076</t>
  </si>
  <si>
    <t>100139</t>
  </si>
  <si>
    <t>100234</t>
  </si>
  <si>
    <t>100324</t>
  </si>
  <si>
    <t>100325</t>
  </si>
  <si>
    <t>100326</t>
  </si>
  <si>
    <t>110004</t>
  </si>
  <si>
    <t>110186</t>
  </si>
  <si>
    <t>110203</t>
  </si>
  <si>
    <t>140026</t>
  </si>
  <si>
    <t>140051</t>
  </si>
  <si>
    <t>150003</t>
  </si>
  <si>
    <t>150129</t>
  </si>
  <si>
    <t>150154</t>
  </si>
  <si>
    <t>150164</t>
  </si>
  <si>
    <t>150180</t>
  </si>
  <si>
    <t>160157</t>
  </si>
  <si>
    <t>170010</t>
  </si>
  <si>
    <t>180152</t>
  </si>
  <si>
    <t>180153</t>
  </si>
  <si>
    <t>190001</t>
  </si>
  <si>
    <t>190009</t>
  </si>
  <si>
    <t>190175</t>
  </si>
  <si>
    <t>190257</t>
  </si>
  <si>
    <t>190261</t>
  </si>
  <si>
    <t>190310</t>
  </si>
  <si>
    <t>200025</t>
  </si>
  <si>
    <t>200040</t>
  </si>
  <si>
    <t>220067</t>
  </si>
  <si>
    <t>220082</t>
  </si>
  <si>
    <t>220174</t>
  </si>
  <si>
    <t>230004</t>
  </si>
  <si>
    <t>230106</t>
  </si>
  <si>
    <t>230304</t>
  </si>
  <si>
    <t>240061</t>
  </si>
  <si>
    <t>250122</t>
  </si>
  <si>
    <t>260207</t>
  </si>
  <si>
    <t>260228</t>
  </si>
  <si>
    <t>260229</t>
  </si>
  <si>
    <t>280030</t>
  </si>
  <si>
    <t>280135</t>
  </si>
  <si>
    <t>330053</t>
  </si>
  <si>
    <t>330067</t>
  </si>
  <si>
    <t>330249</t>
  </si>
  <si>
    <t>330306</t>
  </si>
  <si>
    <t>330353</t>
  </si>
  <si>
    <t>330372</t>
  </si>
  <si>
    <t>330404</t>
  </si>
  <si>
    <t>340036</t>
  </si>
  <si>
    <t>340153</t>
  </si>
  <si>
    <t>340189</t>
  </si>
  <si>
    <t>360019</t>
  </si>
  <si>
    <t>360113</t>
  </si>
  <si>
    <t>360116</t>
  </si>
  <si>
    <t>360195</t>
  </si>
  <si>
    <t>360212</t>
  </si>
  <si>
    <t>370040</t>
  </si>
  <si>
    <t>390019</t>
  </si>
  <si>
    <t>390132</t>
  </si>
  <si>
    <t>390318</t>
  </si>
  <si>
    <t>420039</t>
  </si>
  <si>
    <t>420062</t>
  </si>
  <si>
    <t>420069</t>
  </si>
  <si>
    <t>430094</t>
  </si>
  <si>
    <t>440051</t>
  </si>
  <si>
    <t>440054</t>
  </si>
  <si>
    <t>440064</t>
  </si>
  <si>
    <t>440234</t>
  </si>
  <si>
    <t>450214</t>
  </si>
  <si>
    <t>450296</t>
  </si>
  <si>
    <t>450591</t>
  </si>
  <si>
    <t>450795</t>
  </si>
  <si>
    <t>450796</t>
  </si>
  <si>
    <t>450839</t>
  </si>
  <si>
    <t>450884</t>
  </si>
  <si>
    <t>460059</t>
  </si>
  <si>
    <t>490105</t>
  </si>
  <si>
    <t>490106</t>
  </si>
  <si>
    <t>490134</t>
  </si>
  <si>
    <t>490135</t>
  </si>
  <si>
    <t>510053</t>
  </si>
  <si>
    <t>510085</t>
  </si>
  <si>
    <t>530010</t>
  </si>
  <si>
    <t>670002</t>
  </si>
  <si>
    <t>670018</t>
  </si>
  <si>
    <t>670019</t>
  </si>
  <si>
    <t>670029</t>
  </si>
  <si>
    <t>670050</t>
  </si>
  <si>
    <t>670079</t>
  </si>
  <si>
    <t>670089</t>
  </si>
  <si>
    <t xml:space="preserve">* These factors are based on the FY 2018 applicable period of July 1, 2013 to June 30, 2016 and will be used for final payments for FY 2018 discharges, as discussed in the FY 2018 IPPS/LTCH PPS final rule. (Note Maryland hospitals and hospitals located in Puerto Rico are not subject to the Hospital Readmissions Reduction Program.) </t>
  </si>
  <si>
    <t>Table 3- CORRECTION NOTICE WAGE INDEX TABLE BY CBSA  - FY 2018  (CONTAINS THE FOLLOWING FINAL DATA: AVERAGE HOURLY WAGE, WAGE INDEXES AND THE GAF. ALSO INCLUDES WAGE INDEXES PRIOR TO APPLICATION OF THE FRONTIER WAGE INDEX AND/OR RURAL FLOOR AS WELL AS AN INDICATOR FOR CBSAs ELIGIBLE FOR THE FRONTIER AND/OR RURAL FLOOR WAGE INDEX)</t>
  </si>
  <si>
    <r>
      <rPr>
        <b/>
        <vertAlign val="superscript"/>
        <sz val="11"/>
        <color theme="1"/>
        <rFont val="Calibri"/>
        <family val="2"/>
        <scheme val="minor"/>
      </rPr>
      <t>2</t>
    </r>
    <r>
      <rPr>
        <b/>
        <sz val="11"/>
        <color theme="1"/>
        <rFont val="Calibri"/>
        <family val="2"/>
        <scheme val="minor"/>
      </rPr>
      <t>FY 2018 Average Hourly Wage</t>
    </r>
  </si>
  <si>
    <r>
      <rPr>
        <b/>
        <vertAlign val="superscript"/>
        <sz val="11"/>
        <color rgb="FF000000"/>
        <rFont val="Calibri"/>
        <family val="2"/>
        <scheme val="minor"/>
      </rPr>
      <t>2</t>
    </r>
    <r>
      <rPr>
        <b/>
        <sz val="11"/>
        <color rgb="FF000000"/>
        <rFont val="Calibri"/>
        <family val="2"/>
        <scheme val="minor"/>
      </rPr>
      <t>3-Year Average Hourly Wage (2016, 2017, 2018)</t>
    </r>
  </si>
  <si>
    <r>
      <rPr>
        <b/>
        <vertAlign val="superscript"/>
        <sz val="11"/>
        <color theme="1"/>
        <rFont val="Calibri"/>
        <family val="2"/>
        <scheme val="minor"/>
      </rPr>
      <t>4</t>
    </r>
    <r>
      <rPr>
        <b/>
        <sz val="11"/>
        <color theme="1"/>
        <rFont val="Calibri"/>
        <family val="2"/>
        <scheme val="minor"/>
      </rPr>
      <t>Eligible for Rural or Imputed Floor Wage Index</t>
    </r>
  </si>
  <si>
    <r>
      <rPr>
        <b/>
        <vertAlign val="superscript"/>
        <sz val="11"/>
        <color theme="1"/>
        <rFont val="Calibri"/>
        <family val="2"/>
        <scheme val="minor"/>
      </rPr>
      <t>3</t>
    </r>
    <r>
      <rPr>
        <b/>
        <sz val="11"/>
        <color theme="1"/>
        <rFont val="Calibri"/>
        <family val="2"/>
        <scheme val="minor"/>
      </rPr>
      <t>Pre-Frontier and/or Pre-Rural or Imputed Floor Wage Index</t>
    </r>
  </si>
  <si>
    <t>Reclassified Wage Index Eligible for Frontier Wage Index</t>
  </si>
  <si>
    <r>
      <rPr>
        <b/>
        <vertAlign val="superscript"/>
        <sz val="11"/>
        <color theme="1"/>
        <rFont val="Calibri"/>
        <family val="2"/>
        <scheme val="minor"/>
      </rPr>
      <t>4</t>
    </r>
    <r>
      <rPr>
        <b/>
        <sz val="11"/>
        <color theme="1"/>
        <rFont val="Calibri"/>
        <family val="2"/>
        <scheme val="minor"/>
      </rPr>
      <t>Reclassified Wage Index Eligible for Rural or Imputed Floor Wage Index</t>
    </r>
  </si>
  <si>
    <r>
      <rPr>
        <b/>
        <vertAlign val="superscript"/>
        <sz val="11"/>
        <color theme="1"/>
        <rFont val="Calibri"/>
        <family val="2"/>
        <scheme val="minor"/>
      </rPr>
      <t>3</t>
    </r>
    <r>
      <rPr>
        <b/>
        <sz val="11"/>
        <color theme="1"/>
        <rFont val="Calibri"/>
        <family val="2"/>
        <scheme val="minor"/>
      </rPr>
      <t>Reclassified Wage Index Pre-Frontier and/or Pre-Rural or Imputed Floor</t>
    </r>
  </si>
  <si>
    <t xml:space="preserve">   08</t>
  </si>
  <si>
    <t xml:space="preserve">   31</t>
  </si>
  <si>
    <t xml:space="preserve">   40</t>
  </si>
  <si>
    <t xml:space="preserve">   41</t>
  </si>
  <si>
    <r>
      <rPr>
        <vertAlign val="superscript"/>
        <sz val="11"/>
        <rFont val="Calibri"/>
        <family val="2"/>
      </rPr>
      <t>1</t>
    </r>
    <r>
      <rPr>
        <sz val="11"/>
        <rFont val="Calibri"/>
        <family val="2"/>
      </rPr>
      <t xml:space="preserve">Hinesville-Fort Stewart, GA </t>
    </r>
  </si>
  <si>
    <r>
      <rPr>
        <vertAlign val="superscript"/>
        <sz val="11"/>
        <color theme="1"/>
        <rFont val="Calibri"/>
        <family val="2"/>
        <scheme val="minor"/>
      </rPr>
      <t>4</t>
    </r>
    <r>
      <rPr>
        <sz val="11"/>
        <rFont val="Calibri"/>
        <family val="2"/>
        <scheme val="minor"/>
      </rPr>
      <t>No hospitals are located in rural Puerto Rico. The Puerto Rico rural floor was calculated in accordance with the FY 2008 IPPS final rule (72 FR 47323).</t>
    </r>
  </si>
  <si>
    <t>TABLE 2- CORRECTION NOTICE CASE MIX INDEX AND WAGE INDEX TABLE BY CCN - FY 2018 (CONTAINS THE FOLLOWING FINAL DATA: AVERAGE HOURLY WAGE, WAGE INDEXES, GEOGRAPHIC AND RECLASSIFICATION/REDESIGNATION CBSA, RECLASSIFICATION/REDESIGNATION STATUS AND OUT MIGRATION ADJUSTMENT)</t>
  </si>
  <si>
    <r>
      <rPr>
        <b/>
        <vertAlign val="superscript"/>
        <sz val="11"/>
        <color rgb="FF000000"/>
        <rFont val="Calibri"/>
        <family val="2"/>
        <scheme val="minor"/>
      </rPr>
      <t>2</t>
    </r>
    <r>
      <rPr>
        <b/>
        <sz val="11"/>
        <color rgb="FF000000"/>
        <rFont val="Calibri"/>
        <family val="2"/>
        <scheme val="minor"/>
      </rPr>
      <t>Case-Mix Indexes for  Discharges Occurring in Federal Fiscal Year 2016</t>
    </r>
  </si>
  <si>
    <r>
      <rPr>
        <b/>
        <vertAlign val="superscript"/>
        <sz val="11"/>
        <color rgb="FF000000"/>
        <rFont val="Calibri"/>
        <family val="2"/>
        <scheme val="minor"/>
      </rPr>
      <t>3</t>
    </r>
    <r>
      <rPr>
        <b/>
        <sz val="11"/>
        <color rgb="FF000000"/>
        <rFont val="Calibri"/>
        <family val="2"/>
        <scheme val="minor"/>
      </rPr>
      <t>FY 2018 Wage Index</t>
    </r>
  </si>
  <si>
    <r>
      <rPr>
        <b/>
        <vertAlign val="superscript"/>
        <sz val="11"/>
        <color rgb="FF000000"/>
        <rFont val="Calibri"/>
        <family val="2"/>
        <scheme val="minor"/>
      </rPr>
      <t>4</t>
    </r>
    <r>
      <rPr>
        <b/>
        <sz val="11"/>
        <color rgb="FF000000"/>
        <rFont val="Calibri"/>
        <family val="2"/>
        <scheme val="minor"/>
      </rPr>
      <t>Average Hourly Wage FY 2016</t>
    </r>
  </si>
  <si>
    <r>
      <rPr>
        <b/>
        <vertAlign val="superscript"/>
        <sz val="11"/>
        <color rgb="FF000000"/>
        <rFont val="Calibri"/>
        <family val="2"/>
        <scheme val="minor"/>
      </rPr>
      <t>4</t>
    </r>
    <r>
      <rPr>
        <b/>
        <sz val="11"/>
        <color rgb="FF000000"/>
        <rFont val="Calibri"/>
        <family val="2"/>
        <scheme val="minor"/>
      </rPr>
      <t>Average Hourly Wage FY 2018</t>
    </r>
  </si>
  <si>
    <r>
      <rPr>
        <b/>
        <vertAlign val="superscript"/>
        <sz val="11"/>
        <color rgb="FF000000"/>
        <rFont val="Calibri"/>
        <family val="2"/>
        <scheme val="minor"/>
      </rPr>
      <t>4</t>
    </r>
    <r>
      <rPr>
        <b/>
        <sz val="11"/>
        <color rgb="FF000000"/>
        <rFont val="Calibri"/>
        <family val="2"/>
        <scheme val="minor"/>
      </rPr>
      <t>3-Year Average Hourly Wage (2016, 2017, 2018)</t>
    </r>
  </si>
  <si>
    <t>SSA County Code</t>
  </si>
  <si>
    <t>FIPS County Code</t>
  </si>
  <si>
    <t>Dual Status 412.103 and MGCRB/LUGAR</t>
  </si>
  <si>
    <t>010B29</t>
  </si>
  <si>
    <t>01081</t>
  </si>
  <si>
    <t>01069</t>
  </si>
  <si>
    <t>01095</t>
  </si>
  <si>
    <t>01077</t>
  </si>
  <si>
    <t>01039</t>
  </si>
  <si>
    <t>01041</t>
  </si>
  <si>
    <t>01073</t>
  </si>
  <si>
    <t>01049</t>
  </si>
  <si>
    <t>01117</t>
  </si>
  <si>
    <t>01033</t>
  </si>
  <si>
    <t>01045</t>
  </si>
  <si>
    <t>01019</t>
  </si>
  <si>
    <t>01101</t>
  </si>
  <si>
    <t>x</t>
  </si>
  <si>
    <t>01017</t>
  </si>
  <si>
    <t>01111</t>
  </si>
  <si>
    <t>01051</t>
  </si>
  <si>
    <t>01043</t>
  </si>
  <si>
    <t>01015</t>
  </si>
  <si>
    <t>01089</t>
  </si>
  <si>
    <t>01055</t>
  </si>
  <si>
    <t>01093</t>
  </si>
  <si>
    <t>01057</t>
  </si>
  <si>
    <t>01013</t>
  </si>
  <si>
    <t>01031</t>
  </si>
  <si>
    <t>01063</t>
  </si>
  <si>
    <t>01123</t>
  </si>
  <si>
    <t>01103</t>
  </si>
  <si>
    <t>01007</t>
  </si>
  <si>
    <t>01079</t>
  </si>
  <si>
    <t>01071</t>
  </si>
  <si>
    <t>01061</t>
  </si>
  <si>
    <t>01005</t>
  </si>
  <si>
    <t>01027</t>
  </si>
  <si>
    <t>01083</t>
  </si>
  <si>
    <t>01003</t>
  </si>
  <si>
    <t>01097</t>
  </si>
  <si>
    <t>01127</t>
  </si>
  <si>
    <t>01025</t>
  </si>
  <si>
    <t>01125</t>
  </si>
  <si>
    <t>01065</t>
  </si>
  <si>
    <t>01053</t>
  </si>
  <si>
    <t>01121</t>
  </si>
  <si>
    <t>01131</t>
  </si>
  <si>
    <t>01001</t>
  </si>
  <si>
    <t>01107</t>
  </si>
  <si>
    <t>01011</t>
  </si>
  <si>
    <t>01091</t>
  </si>
  <si>
    <t>01047</t>
  </si>
  <si>
    <t>01099</t>
  </si>
  <si>
    <t>01133</t>
  </si>
  <si>
    <t>01109</t>
  </si>
  <si>
    <t>01115</t>
  </si>
  <si>
    <t>010137</t>
  </si>
  <si>
    <t>01119</t>
  </si>
  <si>
    <t>01035</t>
  </si>
  <si>
    <t>010152</t>
  </si>
  <si>
    <t>01059</t>
  </si>
  <si>
    <t>01113</t>
  </si>
  <si>
    <t>04013</t>
  </si>
  <si>
    <t>04019</t>
  </si>
  <si>
    <t>04025</t>
  </si>
  <si>
    <t>04027</t>
  </si>
  <si>
    <t>04021</t>
  </si>
  <si>
    <t>04005</t>
  </si>
  <si>
    <t>04007</t>
  </si>
  <si>
    <t>04003</t>
  </si>
  <si>
    <t>04015</t>
  </si>
  <si>
    <t>04017</t>
  </si>
  <si>
    <t>04009</t>
  </si>
  <si>
    <t>04001</t>
  </si>
  <si>
    <t>030100</t>
  </si>
  <si>
    <t>030126</t>
  </si>
  <si>
    <t>05007</t>
  </si>
  <si>
    <t>05071</t>
  </si>
  <si>
    <t>05143</t>
  </si>
  <si>
    <t>05119</t>
  </si>
  <si>
    <t>05149</t>
  </si>
  <si>
    <t>05145</t>
  </si>
  <si>
    <t>05113</t>
  </si>
  <si>
    <t>05009</t>
  </si>
  <si>
    <t>05033</t>
  </si>
  <si>
    <t>05123</t>
  </si>
  <si>
    <t>05031</t>
  </si>
  <si>
    <t>05051</t>
  </si>
  <si>
    <t>05005</t>
  </si>
  <si>
    <t>05045</t>
  </si>
  <si>
    <t>05055</t>
  </si>
  <si>
    <t>05115</t>
  </si>
  <si>
    <t>05035</t>
  </si>
  <si>
    <t>05121</t>
  </si>
  <si>
    <t>05103</t>
  </si>
  <si>
    <t>05043</t>
  </si>
  <si>
    <t>05131</t>
  </si>
  <si>
    <t>05027</t>
  </si>
  <si>
    <t>05093</t>
  </si>
  <si>
    <t>05069</t>
  </si>
  <si>
    <t>05001</t>
  </si>
  <si>
    <t>05059</t>
  </si>
  <si>
    <t>05067</t>
  </si>
  <si>
    <t>05125</t>
  </si>
  <si>
    <t>05107</t>
  </si>
  <si>
    <t>05139</t>
  </si>
  <si>
    <t>05063</t>
  </si>
  <si>
    <t>05057</t>
  </si>
  <si>
    <t>06019</t>
  </si>
  <si>
    <t>06001</t>
  </si>
  <si>
    <t>06023</t>
  </si>
  <si>
    <t>06081</t>
  </si>
  <si>
    <t>06075</t>
  </si>
  <si>
    <t>06055</t>
  </si>
  <si>
    <t>06005</t>
  </si>
  <si>
    <t>050016</t>
  </si>
  <si>
    <t>06079</t>
  </si>
  <si>
    <t>06067</t>
  </si>
  <si>
    <t>06037</t>
  </si>
  <si>
    <t>06065</t>
  </si>
  <si>
    <t>06073</t>
  </si>
  <si>
    <t>06007</t>
  </si>
  <si>
    <t>06029</t>
  </si>
  <si>
    <t>06085</t>
  </si>
  <si>
    <t>06103</t>
  </si>
  <si>
    <t>06025</t>
  </si>
  <si>
    <t>06107</t>
  </si>
  <si>
    <t>06099</t>
  </si>
  <si>
    <t>06059</t>
  </si>
  <si>
    <t>06013</t>
  </si>
  <si>
    <t>06095</t>
  </si>
  <si>
    <t>06111</t>
  </si>
  <si>
    <t>06077</t>
  </si>
  <si>
    <t>06071</t>
  </si>
  <si>
    <t>06097</t>
  </si>
  <si>
    <t>06083</t>
  </si>
  <si>
    <t>06031</t>
  </si>
  <si>
    <t>06113</t>
  </si>
  <si>
    <t>06041</t>
  </si>
  <si>
    <t>06115</t>
  </si>
  <si>
    <t>06053</t>
  </si>
  <si>
    <t>06057</t>
  </si>
  <si>
    <t>06087</t>
  </si>
  <si>
    <t>06017</t>
  </si>
  <si>
    <t>06089</t>
  </si>
  <si>
    <t>06069</t>
  </si>
  <si>
    <t>06045</t>
  </si>
  <si>
    <t>06061</t>
  </si>
  <si>
    <t>06109</t>
  </si>
  <si>
    <t>050349</t>
  </si>
  <si>
    <t>06015</t>
  </si>
  <si>
    <t>06011</t>
  </si>
  <si>
    <t>06047</t>
  </si>
  <si>
    <t>06039</t>
  </si>
  <si>
    <t>050630</t>
  </si>
  <si>
    <t>050749</t>
  </si>
  <si>
    <t>050752</t>
  </si>
  <si>
    <t>06101</t>
  </si>
  <si>
    <t>08123</t>
  </si>
  <si>
    <t>08013</t>
  </si>
  <si>
    <t>08001</t>
  </si>
  <si>
    <t>08085</t>
  </si>
  <si>
    <t>08003</t>
  </si>
  <si>
    <t>08059</t>
  </si>
  <si>
    <t>08069</t>
  </si>
  <si>
    <t>08031</t>
  </si>
  <si>
    <t>08101</t>
  </si>
  <si>
    <t>08067</t>
  </si>
  <si>
    <t>08043</t>
  </si>
  <si>
    <t>08041</t>
  </si>
  <si>
    <t>08077</t>
  </si>
  <si>
    <t>08005</t>
  </si>
  <si>
    <t>08089</t>
  </si>
  <si>
    <t>08017</t>
  </si>
  <si>
    <t>08087</t>
  </si>
  <si>
    <t>08107</t>
  </si>
  <si>
    <t>08029</t>
  </si>
  <si>
    <t>08045</t>
  </si>
  <si>
    <t>08075</t>
  </si>
  <si>
    <t>08037</t>
  </si>
  <si>
    <t>08035</t>
  </si>
  <si>
    <t>08117</t>
  </si>
  <si>
    <t>09001</t>
  </si>
  <si>
    <t>070001</t>
  </si>
  <si>
    <t>09009</t>
  </si>
  <si>
    <t>09003</t>
  </si>
  <si>
    <t>09015</t>
  </si>
  <si>
    <t>09005</t>
  </si>
  <si>
    <t>09011</t>
  </si>
  <si>
    <t>09013</t>
  </si>
  <si>
    <t>09007</t>
  </si>
  <si>
    <t>070026</t>
  </si>
  <si>
    <t>10003</t>
  </si>
  <si>
    <t>10001</t>
  </si>
  <si>
    <t>10005</t>
  </si>
  <si>
    <t>11001</t>
  </si>
  <si>
    <t>12011</t>
  </si>
  <si>
    <t>12086</t>
  </si>
  <si>
    <t>12031</t>
  </si>
  <si>
    <t>12099</t>
  </si>
  <si>
    <t>12095</t>
  </si>
  <si>
    <t>12071</t>
  </si>
  <si>
    <t>12127</t>
  </si>
  <si>
    <t>12021</t>
  </si>
  <si>
    <t>12009</t>
  </si>
  <si>
    <t>12017</t>
  </si>
  <si>
    <t>12033</t>
  </si>
  <si>
    <t>12005</t>
  </si>
  <si>
    <t>12103</t>
  </si>
  <si>
    <t>12081</t>
  </si>
  <si>
    <t>12085</t>
  </si>
  <si>
    <t>12101</t>
  </si>
  <si>
    <t>12015</t>
  </si>
  <si>
    <t>12113</t>
  </si>
  <si>
    <t>12055</t>
  </si>
  <si>
    <t>12069</t>
  </si>
  <si>
    <t>12105</t>
  </si>
  <si>
    <t>12091</t>
  </si>
  <si>
    <t>12083</t>
  </si>
  <si>
    <t>12057</t>
  </si>
  <si>
    <t>12115</t>
  </si>
  <si>
    <t>12053</t>
  </si>
  <si>
    <t>12131</t>
  </si>
  <si>
    <t>12109</t>
  </si>
  <si>
    <t>12023</t>
  </si>
  <si>
    <t>12061</t>
  </si>
  <si>
    <t>12123</t>
  </si>
  <si>
    <t>12097</t>
  </si>
  <si>
    <t>12001</t>
  </si>
  <si>
    <t>12035</t>
  </si>
  <si>
    <t>12003</t>
  </si>
  <si>
    <t>12073</t>
  </si>
  <si>
    <t>12075</t>
  </si>
  <si>
    <t>12089</t>
  </si>
  <si>
    <t>12063</t>
  </si>
  <si>
    <t>12087</t>
  </si>
  <si>
    <t>12117</t>
  </si>
  <si>
    <t>12027</t>
  </si>
  <si>
    <t>12019</t>
  </si>
  <si>
    <t>12107</t>
  </si>
  <si>
    <t>12111</t>
  </si>
  <si>
    <t>12093</t>
  </si>
  <si>
    <t>12119</t>
  </si>
  <si>
    <t>12045</t>
  </si>
  <si>
    <t>100317</t>
  </si>
  <si>
    <t>13313</t>
  </si>
  <si>
    <t>13293</t>
  </si>
  <si>
    <t>13299</t>
  </si>
  <si>
    <t>13047</t>
  </si>
  <si>
    <t>13117</t>
  </si>
  <si>
    <t>13059</t>
  </si>
  <si>
    <t>13095</t>
  </si>
  <si>
    <t>13057</t>
  </si>
  <si>
    <t>13089</t>
  </si>
  <si>
    <t>13045</t>
  </si>
  <si>
    <t>13285</t>
  </si>
  <si>
    <t>13217</t>
  </si>
  <si>
    <t>13129</t>
  </si>
  <si>
    <t>13051</t>
  </si>
  <si>
    <t>13127</t>
  </si>
  <si>
    <t>13105</t>
  </si>
  <si>
    <t>13119</t>
  </si>
  <si>
    <t>13245</t>
  </si>
  <si>
    <t>13139</t>
  </si>
  <si>
    <t>13015</t>
  </si>
  <si>
    <t>13255</t>
  </si>
  <si>
    <t>13257</t>
  </si>
  <si>
    <t>13067</t>
  </si>
  <si>
    <t>13275</t>
  </si>
  <si>
    <t>13157</t>
  </si>
  <si>
    <t>13137</t>
  </si>
  <si>
    <t>13223</t>
  </si>
  <si>
    <t>13261</t>
  </si>
  <si>
    <t>13013</t>
  </si>
  <si>
    <t>13297</t>
  </si>
  <si>
    <t>13213</t>
  </si>
  <si>
    <t>13291</t>
  </si>
  <si>
    <t>110052</t>
  </si>
  <si>
    <t>13055</t>
  </si>
  <si>
    <t>13115</t>
  </si>
  <si>
    <t>13147</t>
  </si>
  <si>
    <t>13215</t>
  </si>
  <si>
    <t>13153</t>
  </si>
  <si>
    <t>13001</t>
  </si>
  <si>
    <t>13017</t>
  </si>
  <si>
    <t>13031</t>
  </si>
  <si>
    <t>13121</t>
  </si>
  <si>
    <t>13303</t>
  </si>
  <si>
    <t>13135</t>
  </si>
  <si>
    <t>13069</t>
  </si>
  <si>
    <t>13247</t>
  </si>
  <si>
    <t>13091</t>
  </si>
  <si>
    <t>13277</t>
  </si>
  <si>
    <t>13163</t>
  </si>
  <si>
    <t>13075</t>
  </si>
  <si>
    <t>13081</t>
  </si>
  <si>
    <t>13071</t>
  </si>
  <si>
    <t>13021</t>
  </si>
  <si>
    <t>13107</t>
  </si>
  <si>
    <t>13189</t>
  </si>
  <si>
    <t>110112</t>
  </si>
  <si>
    <t>13019</t>
  </si>
  <si>
    <t>13033</t>
  </si>
  <si>
    <t>13131</t>
  </si>
  <si>
    <t>13185</t>
  </si>
  <si>
    <t>13305</t>
  </si>
  <si>
    <t>13175</t>
  </si>
  <si>
    <t>13279</t>
  </si>
  <si>
    <t>13155</t>
  </si>
  <si>
    <t>13087</t>
  </si>
  <si>
    <t>13235</t>
  </si>
  <si>
    <t>13109</t>
  </si>
  <si>
    <t>13039</t>
  </si>
  <si>
    <t>13009</t>
  </si>
  <si>
    <t>110163</t>
  </si>
  <si>
    <t>13063</t>
  </si>
  <si>
    <t>13097</t>
  </si>
  <si>
    <t>13187</t>
  </si>
  <si>
    <t>13111</t>
  </si>
  <si>
    <t>13193</t>
  </si>
  <si>
    <t>13151</t>
  </si>
  <si>
    <t>13253</t>
  </si>
  <si>
    <t>13123</t>
  </si>
  <si>
    <t>13113</t>
  </si>
  <si>
    <t>110219</t>
  </si>
  <si>
    <t>13227</t>
  </si>
  <si>
    <t>13077</t>
  </si>
  <si>
    <t>15003</t>
  </si>
  <si>
    <t>15009</t>
  </si>
  <si>
    <t>15001</t>
  </si>
  <si>
    <t>15007</t>
  </si>
  <si>
    <t>16083</t>
  </si>
  <si>
    <t>16069</t>
  </si>
  <si>
    <t>16001</t>
  </si>
  <si>
    <t>16027</t>
  </si>
  <si>
    <t>16019</t>
  </si>
  <si>
    <t>16065</t>
  </si>
  <si>
    <t>16005</t>
  </si>
  <si>
    <t>16055</t>
  </si>
  <si>
    <t>16011</t>
  </si>
  <si>
    <t>17097</t>
  </si>
  <si>
    <t>17057</t>
  </si>
  <si>
    <t>17119</t>
  </si>
  <si>
    <t>17197</t>
  </si>
  <si>
    <t>17031</t>
  </si>
  <si>
    <t>17199</t>
  </si>
  <si>
    <t>17103</t>
  </si>
  <si>
    <t>17143</t>
  </si>
  <si>
    <t>17001</t>
  </si>
  <si>
    <t>17173</t>
  </si>
  <si>
    <t>17099</t>
  </si>
  <si>
    <t>17089</t>
  </si>
  <si>
    <t>17049</t>
  </si>
  <si>
    <t>17121</t>
  </si>
  <si>
    <t>17095</t>
  </si>
  <si>
    <t>17195</t>
  </si>
  <si>
    <t>17081</t>
  </si>
  <si>
    <t>17167</t>
  </si>
  <si>
    <t>17137</t>
  </si>
  <si>
    <t>17083</t>
  </si>
  <si>
    <t>17163</t>
  </si>
  <si>
    <t>17109</t>
  </si>
  <si>
    <t>17019</t>
  </si>
  <si>
    <t>17183</t>
  </si>
  <si>
    <t>17063</t>
  </si>
  <si>
    <t>17111</t>
  </si>
  <si>
    <t>17179</t>
  </si>
  <si>
    <t>17043</t>
  </si>
  <si>
    <t>17113</t>
  </si>
  <si>
    <t>17115</t>
  </si>
  <si>
    <t>17005</t>
  </si>
  <si>
    <t>17011</t>
  </si>
  <si>
    <t>17027</t>
  </si>
  <si>
    <t>17159</t>
  </si>
  <si>
    <t>17091</t>
  </si>
  <si>
    <t>17177</t>
  </si>
  <si>
    <t>17105</t>
  </si>
  <si>
    <t>17077</t>
  </si>
  <si>
    <t>17075</t>
  </si>
  <si>
    <t>17029</t>
  </si>
  <si>
    <t>17165</t>
  </si>
  <si>
    <t>17201</t>
  </si>
  <si>
    <t>140236</t>
  </si>
  <si>
    <t>17161</t>
  </si>
  <si>
    <t>17037</t>
  </si>
  <si>
    <t>18081</t>
  </si>
  <si>
    <t>18089</t>
  </si>
  <si>
    <t>18157</t>
  </si>
  <si>
    <t>18063</t>
  </si>
  <si>
    <t>18091</t>
  </si>
  <si>
    <t>18067</t>
  </si>
  <si>
    <t>18019</t>
  </si>
  <si>
    <t>18053</t>
  </si>
  <si>
    <t>18141</t>
  </si>
  <si>
    <t>18003</t>
  </si>
  <si>
    <t>18039</t>
  </si>
  <si>
    <t>18107</t>
  </si>
  <si>
    <t>18167</t>
  </si>
  <si>
    <t>18097</t>
  </si>
  <si>
    <t>18065</t>
  </si>
  <si>
    <t>18127</t>
  </si>
  <si>
    <t>18059</t>
  </si>
  <si>
    <t>18109</t>
  </si>
  <si>
    <t>18083</t>
  </si>
  <si>
    <t>18043</t>
  </si>
  <si>
    <t>18033</t>
  </si>
  <si>
    <t>18177</t>
  </si>
  <si>
    <t>18105</t>
  </si>
  <si>
    <t>18057</t>
  </si>
  <si>
    <t>18027</t>
  </si>
  <si>
    <t>18041</t>
  </si>
  <si>
    <t>18071</t>
  </si>
  <si>
    <t>18077</t>
  </si>
  <si>
    <t>18017</t>
  </si>
  <si>
    <t>18179</t>
  </si>
  <si>
    <t>18099</t>
  </si>
  <si>
    <t>18163</t>
  </si>
  <si>
    <t>18029</t>
  </si>
  <si>
    <t>18095</t>
  </si>
  <si>
    <t>18035</t>
  </si>
  <si>
    <t>18069</t>
  </si>
  <si>
    <t>18145</t>
  </si>
  <si>
    <t>18183</t>
  </si>
  <si>
    <t>18149</t>
  </si>
  <si>
    <t>18011</t>
  </si>
  <si>
    <t>18005</t>
  </si>
  <si>
    <t>18037</t>
  </si>
  <si>
    <t>18085</t>
  </si>
  <si>
    <t>18113</t>
  </si>
  <si>
    <t>18173</t>
  </si>
  <si>
    <t>19127</t>
  </si>
  <si>
    <t>19027</t>
  </si>
  <si>
    <t>19111</t>
  </si>
  <si>
    <t>19139</t>
  </si>
  <si>
    <t>19187</t>
  </si>
  <si>
    <t>19153</t>
  </si>
  <si>
    <t>19155</t>
  </si>
  <si>
    <t>19103</t>
  </si>
  <si>
    <t>19169</t>
  </si>
  <si>
    <t>19099</t>
  </si>
  <si>
    <t>19163</t>
  </si>
  <si>
    <t>19013</t>
  </si>
  <si>
    <t>19113</t>
  </si>
  <si>
    <t>19057</t>
  </si>
  <si>
    <t>19033</t>
  </si>
  <si>
    <t>19061</t>
  </si>
  <si>
    <t>19045</t>
  </si>
  <si>
    <t>19179</t>
  </si>
  <si>
    <t>19041</t>
  </si>
  <si>
    <t>19059</t>
  </si>
  <si>
    <t>19193</t>
  </si>
  <si>
    <t>19157</t>
  </si>
  <si>
    <t>20037</t>
  </si>
  <si>
    <t>20103</t>
  </si>
  <si>
    <t>20125</t>
  </si>
  <si>
    <t>20169</t>
  </si>
  <si>
    <t>20051</t>
  </si>
  <si>
    <t>20059</t>
  </si>
  <si>
    <t>20177</t>
  </si>
  <si>
    <t>20015</t>
  </si>
  <si>
    <t>20155</t>
  </si>
  <si>
    <t>20055</t>
  </si>
  <si>
    <t>20151</t>
  </si>
  <si>
    <t>20191</t>
  </si>
  <si>
    <t>20209</t>
  </si>
  <si>
    <t>20091</t>
  </si>
  <si>
    <t>20011</t>
  </si>
  <si>
    <t>20175</t>
  </si>
  <si>
    <t>20061</t>
  </si>
  <si>
    <t>20113</t>
  </si>
  <si>
    <t>20031</t>
  </si>
  <si>
    <t>20079</t>
  </si>
  <si>
    <t>20121</t>
  </si>
  <si>
    <t>20067</t>
  </si>
  <si>
    <t>20099</t>
  </si>
  <si>
    <t>20173</t>
  </si>
  <si>
    <t>20045</t>
  </si>
  <si>
    <t>20161</t>
  </si>
  <si>
    <t>20035</t>
  </si>
  <si>
    <t>20129</t>
  </si>
  <si>
    <t>20057</t>
  </si>
  <si>
    <t>20009</t>
  </si>
  <si>
    <t>170195</t>
  </si>
  <si>
    <t>170202</t>
  </si>
  <si>
    <t>20021</t>
  </si>
  <si>
    <t>21037</t>
  </si>
  <si>
    <t>21133</t>
  </si>
  <si>
    <t>21177</t>
  </si>
  <si>
    <t>21071</t>
  </si>
  <si>
    <t>21019</t>
  </si>
  <si>
    <t>21067</t>
  </si>
  <si>
    <t>21125</t>
  </si>
  <si>
    <t>21093</t>
  </si>
  <si>
    <t>21227</t>
  </si>
  <si>
    <t>21211</t>
  </si>
  <si>
    <t>21009</t>
  </si>
  <si>
    <t>21205</t>
  </si>
  <si>
    <t>21161</t>
  </si>
  <si>
    <t>21013</t>
  </si>
  <si>
    <t>21155</t>
  </si>
  <si>
    <t>21179</t>
  </si>
  <si>
    <t>21035</t>
  </si>
  <si>
    <t>21193</t>
  </si>
  <si>
    <t>21117</t>
  </si>
  <si>
    <t>21089</t>
  </si>
  <si>
    <t>21059</t>
  </si>
  <si>
    <t>21111</t>
  </si>
  <si>
    <t>21051</t>
  </si>
  <si>
    <t>21195</t>
  </si>
  <si>
    <t>21015</t>
  </si>
  <si>
    <t>21017</t>
  </si>
  <si>
    <t>21021</t>
  </si>
  <si>
    <t>21151</t>
  </si>
  <si>
    <t>21095</t>
  </si>
  <si>
    <t>21047</t>
  </si>
  <si>
    <t>21069</t>
  </si>
  <si>
    <t>21101</t>
  </si>
  <si>
    <t>21173</t>
  </si>
  <si>
    <t>21141</t>
  </si>
  <si>
    <t>21085</t>
  </si>
  <si>
    <t>21115</t>
  </si>
  <si>
    <t>21097</t>
  </si>
  <si>
    <t>21235</t>
  </si>
  <si>
    <t>21217</t>
  </si>
  <si>
    <t>21049</t>
  </si>
  <si>
    <t>21107</t>
  </si>
  <si>
    <t>21055</t>
  </si>
  <si>
    <t>21209</t>
  </si>
  <si>
    <t>21145</t>
  </si>
  <si>
    <t>21171</t>
  </si>
  <si>
    <t>21053</t>
  </si>
  <si>
    <t>21203</t>
  </si>
  <si>
    <t>21083</t>
  </si>
  <si>
    <t>21075</t>
  </si>
  <si>
    <t>21073</t>
  </si>
  <si>
    <t>21127</t>
  </si>
  <si>
    <t>21199</t>
  </si>
  <si>
    <t>21185</t>
  </si>
  <si>
    <t>21025</t>
  </si>
  <si>
    <t>21001</t>
  </si>
  <si>
    <t>22117</t>
  </si>
  <si>
    <t>22055</t>
  </si>
  <si>
    <t>22045</t>
  </si>
  <si>
    <t>22057</t>
  </si>
  <si>
    <t>22071</t>
  </si>
  <si>
    <t>22069</t>
  </si>
  <si>
    <t>22109</t>
  </si>
  <si>
    <t>22079</t>
  </si>
  <si>
    <t>22073</t>
  </si>
  <si>
    <t>22019</t>
  </si>
  <si>
    <t>22101</t>
  </si>
  <si>
    <t>22105</t>
  </si>
  <si>
    <t>22097</t>
  </si>
  <si>
    <t>22033</t>
  </si>
  <si>
    <t>22039</t>
  </si>
  <si>
    <t>190033</t>
  </si>
  <si>
    <t>22053</t>
  </si>
  <si>
    <t>22113</t>
  </si>
  <si>
    <t>22051</t>
  </si>
  <si>
    <t>22103</t>
  </si>
  <si>
    <t>22017</t>
  </si>
  <si>
    <t>22001</t>
  </si>
  <si>
    <t>22011</t>
  </si>
  <si>
    <t>190078</t>
  </si>
  <si>
    <t>22089</t>
  </si>
  <si>
    <t>22123</t>
  </si>
  <si>
    <t>22061</t>
  </si>
  <si>
    <t>22119</t>
  </si>
  <si>
    <t>22127</t>
  </si>
  <si>
    <t>22009</t>
  </si>
  <si>
    <t>22003</t>
  </si>
  <si>
    <t>22027</t>
  </si>
  <si>
    <t>22067</t>
  </si>
  <si>
    <t>22031</t>
  </si>
  <si>
    <t>190135</t>
  </si>
  <si>
    <t>22041</t>
  </si>
  <si>
    <t>22059</t>
  </si>
  <si>
    <t>22083</t>
  </si>
  <si>
    <t>190155</t>
  </si>
  <si>
    <t>22007</t>
  </si>
  <si>
    <t>190161</t>
  </si>
  <si>
    <t>22115</t>
  </si>
  <si>
    <t>22087</t>
  </si>
  <si>
    <t>22021</t>
  </si>
  <si>
    <t>190191</t>
  </si>
  <si>
    <t>22037</t>
  </si>
  <si>
    <t>22035</t>
  </si>
  <si>
    <t>22085</t>
  </si>
  <si>
    <t>22015</t>
  </si>
  <si>
    <t>22005</t>
  </si>
  <si>
    <t>22023</t>
  </si>
  <si>
    <t>23019</t>
  </si>
  <si>
    <t>23015</t>
  </si>
  <si>
    <t>23005</t>
  </si>
  <si>
    <t>23003</t>
  </si>
  <si>
    <t>23031</t>
  </si>
  <si>
    <t>23001</t>
  </si>
  <si>
    <t>23007</t>
  </si>
  <si>
    <t>23011</t>
  </si>
  <si>
    <t>23009</t>
  </si>
  <si>
    <t>23013</t>
  </si>
  <si>
    <t>210001</t>
  </si>
  <si>
    <t>24043</t>
  </si>
  <si>
    <t>210002</t>
  </si>
  <si>
    <t>24510</t>
  </si>
  <si>
    <t>210003</t>
  </si>
  <si>
    <t>24033</t>
  </si>
  <si>
    <t>210004</t>
  </si>
  <si>
    <t>24031</t>
  </si>
  <si>
    <t>210005</t>
  </si>
  <si>
    <t>24021</t>
  </si>
  <si>
    <t>210006</t>
  </si>
  <si>
    <t>24025</t>
  </si>
  <si>
    <t>210008</t>
  </si>
  <si>
    <t>210009</t>
  </si>
  <si>
    <t>210011</t>
  </si>
  <si>
    <t>210012</t>
  </si>
  <si>
    <t>210013</t>
  </si>
  <si>
    <t>210015</t>
  </si>
  <si>
    <t>24005</t>
  </si>
  <si>
    <t>210016</t>
  </si>
  <si>
    <t>210017</t>
  </si>
  <si>
    <t>24023</t>
  </si>
  <si>
    <t>210018</t>
  </si>
  <si>
    <t>210019</t>
  </si>
  <si>
    <t>24045</t>
  </si>
  <si>
    <t>210022</t>
  </si>
  <si>
    <t>210023</t>
  </si>
  <si>
    <t>24003</t>
  </si>
  <si>
    <t>210024</t>
  </si>
  <si>
    <t>210027</t>
  </si>
  <si>
    <t>24001</t>
  </si>
  <si>
    <t>210028</t>
  </si>
  <si>
    <t>24037</t>
  </si>
  <si>
    <t>210029</t>
  </si>
  <si>
    <t>210030</t>
  </si>
  <si>
    <t>24029</t>
  </si>
  <si>
    <t>210032</t>
  </si>
  <si>
    <t>24015</t>
  </si>
  <si>
    <t>210033</t>
  </si>
  <si>
    <t>24013</t>
  </si>
  <si>
    <t>210034</t>
  </si>
  <si>
    <t>210035</t>
  </si>
  <si>
    <t>24017</t>
  </si>
  <si>
    <t>210037</t>
  </si>
  <si>
    <t>24041</t>
  </si>
  <si>
    <t>210038</t>
  </si>
  <si>
    <t>210039</t>
  </si>
  <si>
    <t>24009</t>
  </si>
  <si>
    <t>210040</t>
  </si>
  <si>
    <t>210043</t>
  </si>
  <si>
    <t>210044</t>
  </si>
  <si>
    <t>210045</t>
  </si>
  <si>
    <t>24039</t>
  </si>
  <si>
    <t>210048</t>
  </si>
  <si>
    <t>24027</t>
  </si>
  <si>
    <t>210049</t>
  </si>
  <si>
    <t>210051</t>
  </si>
  <si>
    <t>210054</t>
  </si>
  <si>
    <t>210055</t>
  </si>
  <si>
    <t>210056</t>
  </si>
  <si>
    <t>210057</t>
  </si>
  <si>
    <t>210058</t>
  </si>
  <si>
    <t>210060</t>
  </si>
  <si>
    <t>210061</t>
  </si>
  <si>
    <t>24047</t>
  </si>
  <si>
    <t>210062</t>
  </si>
  <si>
    <t>210063</t>
  </si>
  <si>
    <t>210064</t>
  </si>
  <si>
    <t>25023</t>
  </si>
  <si>
    <t>25027</t>
  </si>
  <si>
    <t>25017</t>
  </si>
  <si>
    <t>25005</t>
  </si>
  <si>
    <t>25009</t>
  </si>
  <si>
    <t>25001</t>
  </si>
  <si>
    <t>25015</t>
  </si>
  <si>
    <t>25011</t>
  </si>
  <si>
    <t>25025</t>
  </si>
  <si>
    <t>25013</t>
  </si>
  <si>
    <t>25003</t>
  </si>
  <si>
    <t>25021</t>
  </si>
  <si>
    <t>25019</t>
  </si>
  <si>
    <t>26087</t>
  </si>
  <si>
    <t>26163</t>
  </si>
  <si>
    <t>26139</t>
  </si>
  <si>
    <t>26121</t>
  </si>
  <si>
    <t>26091</t>
  </si>
  <si>
    <t>26125</t>
  </si>
  <si>
    <t>26149</t>
  </si>
  <si>
    <t>26077</t>
  </si>
  <si>
    <t>26021</t>
  </si>
  <si>
    <t>26023</t>
  </si>
  <si>
    <t>26057</t>
  </si>
  <si>
    <t>26147</t>
  </si>
  <si>
    <t>26117</t>
  </si>
  <si>
    <t>26007</t>
  </si>
  <si>
    <t>26059</t>
  </si>
  <si>
    <t>26081</t>
  </si>
  <si>
    <t>26015</t>
  </si>
  <si>
    <t>26017</t>
  </si>
  <si>
    <t>26161</t>
  </si>
  <si>
    <t>26099</t>
  </si>
  <si>
    <t>26103</t>
  </si>
  <si>
    <t>26043</t>
  </si>
  <si>
    <t>26039</t>
  </si>
  <si>
    <t>26093</t>
  </si>
  <si>
    <t>26145</t>
  </si>
  <si>
    <t>26025</t>
  </si>
  <si>
    <t>26073</t>
  </si>
  <si>
    <t>26165</t>
  </si>
  <si>
    <t>26159</t>
  </si>
  <si>
    <t>26075</t>
  </si>
  <si>
    <t>26107</t>
  </si>
  <si>
    <t>26129</t>
  </si>
  <si>
    <t>26055</t>
  </si>
  <si>
    <t>26115</t>
  </si>
  <si>
    <t>26069</t>
  </si>
  <si>
    <t>26047</t>
  </si>
  <si>
    <t>26061</t>
  </si>
  <si>
    <t>26105</t>
  </si>
  <si>
    <t>230113</t>
  </si>
  <si>
    <t>26063</t>
  </si>
  <si>
    <t>26155</t>
  </si>
  <si>
    <t>26049</t>
  </si>
  <si>
    <t>26137</t>
  </si>
  <si>
    <t>26065</t>
  </si>
  <si>
    <t>230175</t>
  </si>
  <si>
    <t>26035</t>
  </si>
  <si>
    <t>26111</t>
  </si>
  <si>
    <t>26033</t>
  </si>
  <si>
    <t>230278</t>
  </si>
  <si>
    <t>26101</t>
  </si>
  <si>
    <t>27053</t>
  </si>
  <si>
    <t>27137</t>
  </si>
  <si>
    <t>27109</t>
  </si>
  <si>
    <t>27037</t>
  </si>
  <si>
    <t>27049</t>
  </si>
  <si>
    <t>27059</t>
  </si>
  <si>
    <t>27105</t>
  </si>
  <si>
    <t>27041</t>
  </si>
  <si>
    <t>27145</t>
  </si>
  <si>
    <t>27123</t>
  </si>
  <si>
    <t>27047</t>
  </si>
  <si>
    <t>27169</t>
  </si>
  <si>
    <t>27163</t>
  </si>
  <si>
    <t>27111</t>
  </si>
  <si>
    <t>27019</t>
  </si>
  <si>
    <t>27061</t>
  </si>
  <si>
    <t>27147</t>
  </si>
  <si>
    <t>27131</t>
  </si>
  <si>
    <t>27035</t>
  </si>
  <si>
    <t>27171</t>
  </si>
  <si>
    <t>27067</t>
  </si>
  <si>
    <t>27013</t>
  </si>
  <si>
    <t>27007</t>
  </si>
  <si>
    <t>27005</t>
  </si>
  <si>
    <t>27139</t>
  </si>
  <si>
    <t>27003</t>
  </si>
  <si>
    <t>240117</t>
  </si>
  <si>
    <t>27099</t>
  </si>
  <si>
    <t>27141</t>
  </si>
  <si>
    <t>27091</t>
  </si>
  <si>
    <t>27085</t>
  </si>
  <si>
    <t>28049</t>
  </si>
  <si>
    <t>28141</t>
  </si>
  <si>
    <t>28081</t>
  </si>
  <si>
    <t>28145</t>
  </si>
  <si>
    <t>28047</t>
  </si>
  <si>
    <t>28003</t>
  </si>
  <si>
    <t>28093</t>
  </si>
  <si>
    <t>28043</t>
  </si>
  <si>
    <t>28017</t>
  </si>
  <si>
    <t>28061</t>
  </si>
  <si>
    <t>28155</t>
  </si>
  <si>
    <t>28095</t>
  </si>
  <si>
    <t>28159</t>
  </si>
  <si>
    <t>28149</t>
  </si>
  <si>
    <t>28071</t>
  </si>
  <si>
    <t>28039</t>
  </si>
  <si>
    <t>28089</t>
  </si>
  <si>
    <t>28059</t>
  </si>
  <si>
    <t>28027</t>
  </si>
  <si>
    <t>28099</t>
  </si>
  <si>
    <t>28117</t>
  </si>
  <si>
    <t>28113</t>
  </si>
  <si>
    <t>28105</t>
  </si>
  <si>
    <t>28085</t>
  </si>
  <si>
    <t>28067</t>
  </si>
  <si>
    <t>28063</t>
  </si>
  <si>
    <t>28161</t>
  </si>
  <si>
    <t>28025</t>
  </si>
  <si>
    <t>28075</t>
  </si>
  <si>
    <t>28153</t>
  </si>
  <si>
    <t>28035</t>
  </si>
  <si>
    <t>28125</t>
  </si>
  <si>
    <t>28151</t>
  </si>
  <si>
    <t>28001</t>
  </si>
  <si>
    <t>28091</t>
  </si>
  <si>
    <t>28011</t>
  </si>
  <si>
    <t>28133</t>
  </si>
  <si>
    <t>28121</t>
  </si>
  <si>
    <t>28083</t>
  </si>
  <si>
    <t>28087</t>
  </si>
  <si>
    <t>28109</t>
  </si>
  <si>
    <t>28127</t>
  </si>
  <si>
    <t>28137</t>
  </si>
  <si>
    <t>28107</t>
  </si>
  <si>
    <t>28033</t>
  </si>
  <si>
    <t>28045</t>
  </si>
  <si>
    <t>29097</t>
  </si>
  <si>
    <t>29053</t>
  </si>
  <si>
    <t>29183</t>
  </si>
  <si>
    <t>29021</t>
  </si>
  <si>
    <t>29159</t>
  </si>
  <si>
    <t>29051</t>
  </si>
  <si>
    <t>29069</t>
  </si>
  <si>
    <t>29161</t>
  </si>
  <si>
    <t>29189</t>
  </si>
  <si>
    <t>29001</t>
  </si>
  <si>
    <t>29099</t>
  </si>
  <si>
    <t>29215</t>
  </si>
  <si>
    <t>29127</t>
  </si>
  <si>
    <t>29095</t>
  </si>
  <si>
    <t>29510</t>
  </si>
  <si>
    <t>29013</t>
  </si>
  <si>
    <t>29077</t>
  </si>
  <si>
    <t>29147</t>
  </si>
  <si>
    <t>29071</t>
  </si>
  <si>
    <t>29049</t>
  </si>
  <si>
    <t>29105</t>
  </si>
  <si>
    <t>29217</t>
  </si>
  <si>
    <t>29047</t>
  </si>
  <si>
    <t>29007</t>
  </si>
  <si>
    <t>29019</t>
  </si>
  <si>
    <t>29155</t>
  </si>
  <si>
    <t>29175</t>
  </si>
  <si>
    <t>29091</t>
  </si>
  <si>
    <t>29181</t>
  </si>
  <si>
    <t>29213</t>
  </si>
  <si>
    <t>29101</t>
  </si>
  <si>
    <t>29031</t>
  </si>
  <si>
    <t>29201</t>
  </si>
  <si>
    <t>29187</t>
  </si>
  <si>
    <t>29023</t>
  </si>
  <si>
    <t>29145</t>
  </si>
  <si>
    <t>29195</t>
  </si>
  <si>
    <t>29185</t>
  </si>
  <si>
    <t>29207</t>
  </si>
  <si>
    <t>29083</t>
  </si>
  <si>
    <t>29029</t>
  </si>
  <si>
    <t>29167</t>
  </si>
  <si>
    <t>29027</t>
  </si>
  <si>
    <t>260211</t>
  </si>
  <si>
    <t>29037</t>
  </si>
  <si>
    <t>30049</t>
  </si>
  <si>
    <t>30111</t>
  </si>
  <si>
    <t>30013</t>
  </si>
  <si>
    <t>30063</t>
  </si>
  <si>
    <t>30093</t>
  </si>
  <si>
    <t>30041</t>
  </si>
  <si>
    <t>30029</t>
  </si>
  <si>
    <t>30031</t>
  </si>
  <si>
    <t>30035</t>
  </si>
  <si>
    <t>31109</t>
  </si>
  <si>
    <t>31019</t>
  </si>
  <si>
    <t>31055</t>
  </si>
  <si>
    <t>31079</t>
  </si>
  <si>
    <t>31001</t>
  </si>
  <si>
    <t>31157</t>
  </si>
  <si>
    <t>31111</t>
  </si>
  <si>
    <t>31053</t>
  </si>
  <si>
    <t>31153</t>
  </si>
  <si>
    <t>31141</t>
  </si>
  <si>
    <t>31119</t>
  </si>
  <si>
    <t>32031</t>
  </si>
  <si>
    <t>32019</t>
  </si>
  <si>
    <t>32003</t>
  </si>
  <si>
    <t>32001</t>
  </si>
  <si>
    <t>32007</t>
  </si>
  <si>
    <t>32510</t>
  </si>
  <si>
    <t>32023</t>
  </si>
  <si>
    <t>33013</t>
  </si>
  <si>
    <t>33009</t>
  </si>
  <si>
    <t>33001</t>
  </si>
  <si>
    <t>33011</t>
  </si>
  <si>
    <t>33017</t>
  </si>
  <si>
    <t>33015</t>
  </si>
  <si>
    <t>33005</t>
  </si>
  <si>
    <t>34003</t>
  </si>
  <si>
    <t>34013</t>
  </si>
  <si>
    <t>34017</t>
  </si>
  <si>
    <t>34019</t>
  </si>
  <si>
    <t>34031</t>
  </si>
  <si>
    <t>34023</t>
  </si>
  <si>
    <t>34009</t>
  </si>
  <si>
    <t>34007</t>
  </si>
  <si>
    <t>34027</t>
  </si>
  <si>
    <t>34021</t>
  </si>
  <si>
    <t>34039</t>
  </si>
  <si>
    <t>34037</t>
  </si>
  <si>
    <t>34005</t>
  </si>
  <si>
    <t>34011</t>
  </si>
  <si>
    <t>34025</t>
  </si>
  <si>
    <t>34029</t>
  </si>
  <si>
    <t>34001</t>
  </si>
  <si>
    <t>34035</t>
  </si>
  <si>
    <t>34041</t>
  </si>
  <si>
    <t>34033</t>
  </si>
  <si>
    <t>34015</t>
  </si>
  <si>
    <t>35001</t>
  </si>
  <si>
    <t>35049</t>
  </si>
  <si>
    <t>35047</t>
  </si>
  <si>
    <t>35035</t>
  </si>
  <si>
    <t>35045</t>
  </si>
  <si>
    <t>35005</t>
  </si>
  <si>
    <t>35039</t>
  </si>
  <si>
    <t>35055</t>
  </si>
  <si>
    <t>35017</t>
  </si>
  <si>
    <t>35013</t>
  </si>
  <si>
    <t>35009</t>
  </si>
  <si>
    <t>35015</t>
  </si>
  <si>
    <t>35028</t>
  </si>
  <si>
    <t>35031</t>
  </si>
  <si>
    <t>35025</t>
  </si>
  <si>
    <t>35019</t>
  </si>
  <si>
    <t>35006</t>
  </si>
  <si>
    <t>35041</t>
  </si>
  <si>
    <t>35043</t>
  </si>
  <si>
    <t>330002</t>
  </si>
  <si>
    <t>36081</t>
  </si>
  <si>
    <t>36001</t>
  </si>
  <si>
    <t>36111</t>
  </si>
  <si>
    <t>36029</t>
  </si>
  <si>
    <t>36119</t>
  </si>
  <si>
    <t>36121</t>
  </si>
  <si>
    <t>36005</t>
  </si>
  <si>
    <t>36007</t>
  </si>
  <si>
    <t>36047</t>
  </si>
  <si>
    <t>36027</t>
  </si>
  <si>
    <t>36061</t>
  </si>
  <si>
    <t>36059</t>
  </si>
  <si>
    <t>36085</t>
  </si>
  <si>
    <t>36117</t>
  </si>
  <si>
    <t>36017</t>
  </si>
  <si>
    <t>330037</t>
  </si>
  <si>
    <t>36055</t>
  </si>
  <si>
    <t>330038</t>
  </si>
  <si>
    <t>36037</t>
  </si>
  <si>
    <t>36103</t>
  </si>
  <si>
    <t>36065</t>
  </si>
  <si>
    <t>36057</t>
  </si>
  <si>
    <t>36069</t>
  </si>
  <si>
    <t>330064</t>
  </si>
  <si>
    <t>36063</t>
  </si>
  <si>
    <t>36033</t>
  </si>
  <si>
    <t>36077</t>
  </si>
  <si>
    <t>36015</t>
  </si>
  <si>
    <t>36021</t>
  </si>
  <si>
    <t>36003</t>
  </si>
  <si>
    <t>36009</t>
  </si>
  <si>
    <t>36087</t>
  </si>
  <si>
    <t>36053</t>
  </si>
  <si>
    <t>36071</t>
  </si>
  <si>
    <t>36067</t>
  </si>
  <si>
    <t>36101</t>
  </si>
  <si>
    <t>36093</t>
  </si>
  <si>
    <t>36045</t>
  </si>
  <si>
    <t>36013</t>
  </si>
  <si>
    <t>36023</t>
  </si>
  <si>
    <t>36083</t>
  </si>
  <si>
    <t>36113</t>
  </si>
  <si>
    <t>36089</t>
  </si>
  <si>
    <t>36075</t>
  </si>
  <si>
    <t>36091</t>
  </si>
  <si>
    <t>36011</t>
  </si>
  <si>
    <t>36051</t>
  </si>
  <si>
    <t>36019</t>
  </si>
  <si>
    <t>36095</t>
  </si>
  <si>
    <t>36079</t>
  </si>
  <si>
    <t>36035</t>
  </si>
  <si>
    <t>36109</t>
  </si>
  <si>
    <t>330316</t>
  </si>
  <si>
    <t>36105</t>
  </si>
  <si>
    <t>36025</t>
  </si>
  <si>
    <t>37025</t>
  </si>
  <si>
    <t>37021</t>
  </si>
  <si>
    <t>37171</t>
  </si>
  <si>
    <t>37081</t>
  </si>
  <si>
    <t>37165</t>
  </si>
  <si>
    <t>37191</t>
  </si>
  <si>
    <t>37161</t>
  </si>
  <si>
    <t>37067</t>
  </si>
  <si>
    <t>37159</t>
  </si>
  <si>
    <t>37099</t>
  </si>
  <si>
    <t>37089</t>
  </si>
  <si>
    <t>37105</t>
  </si>
  <si>
    <t>37045</t>
  </si>
  <si>
    <t>37163</t>
  </si>
  <si>
    <t>37107</t>
  </si>
  <si>
    <t>37051</t>
  </si>
  <si>
    <t>37063</t>
  </si>
  <si>
    <t>37071</t>
  </si>
  <si>
    <t>37069</t>
  </si>
  <si>
    <t>37097</t>
  </si>
  <si>
    <t>37147</t>
  </si>
  <si>
    <t>37027</t>
  </si>
  <si>
    <t>37133</t>
  </si>
  <si>
    <t>37155</t>
  </si>
  <si>
    <t>37189</t>
  </si>
  <si>
    <t>37119</t>
  </si>
  <si>
    <t>340055</t>
  </si>
  <si>
    <t>37023</t>
  </si>
  <si>
    <t>37157</t>
  </si>
  <si>
    <t>37135</t>
  </si>
  <si>
    <t>37193</t>
  </si>
  <si>
    <t>37047</t>
  </si>
  <si>
    <t>37183</t>
  </si>
  <si>
    <t>37001</t>
  </si>
  <si>
    <t>37085</t>
  </si>
  <si>
    <t>37007</t>
  </si>
  <si>
    <t>37057</t>
  </si>
  <si>
    <t>37111</t>
  </si>
  <si>
    <t>37101</t>
  </si>
  <si>
    <t>37091</t>
  </si>
  <si>
    <t>37153</t>
  </si>
  <si>
    <t>37065</t>
  </si>
  <si>
    <t>37139</t>
  </si>
  <si>
    <t>37125</t>
  </si>
  <si>
    <t>37035</t>
  </si>
  <si>
    <t>37167</t>
  </si>
  <si>
    <t>37061</t>
  </si>
  <si>
    <t>37151</t>
  </si>
  <si>
    <t>37195</t>
  </si>
  <si>
    <t>37077</t>
  </si>
  <si>
    <t>37179</t>
  </si>
  <si>
    <t>37049</t>
  </si>
  <si>
    <t>37181</t>
  </si>
  <si>
    <t>37117</t>
  </si>
  <si>
    <t>340136</t>
  </si>
  <si>
    <t>37129</t>
  </si>
  <si>
    <t>37031</t>
  </si>
  <si>
    <t>37109</t>
  </si>
  <si>
    <t>37127</t>
  </si>
  <si>
    <t>37083</t>
  </si>
  <si>
    <t>37173</t>
  </si>
  <si>
    <t>37019</t>
  </si>
  <si>
    <t>37145</t>
  </si>
  <si>
    <t>37087</t>
  </si>
  <si>
    <t>37013</t>
  </si>
  <si>
    <t>DAVIE</t>
  </si>
  <si>
    <t>34290</t>
  </si>
  <si>
    <t>37059</t>
  </si>
  <si>
    <t>37093</t>
  </si>
  <si>
    <t>38015</t>
  </si>
  <si>
    <t>38101</t>
  </si>
  <si>
    <t>38017</t>
  </si>
  <si>
    <t>38035</t>
  </si>
  <si>
    <t>38079</t>
  </si>
  <si>
    <t>38085</t>
  </si>
  <si>
    <t>39061</t>
  </si>
  <si>
    <t>39005</t>
  </si>
  <si>
    <t>39049</t>
  </si>
  <si>
    <t>39145</t>
  </si>
  <si>
    <t>39003</t>
  </si>
  <si>
    <t>39157</t>
  </si>
  <si>
    <t>39101</t>
  </si>
  <si>
    <t>39149</t>
  </si>
  <si>
    <t>39009</t>
  </si>
  <si>
    <t>39153</t>
  </si>
  <si>
    <t>39043</t>
  </si>
  <si>
    <t>39057</t>
  </si>
  <si>
    <t>39173</t>
  </si>
  <si>
    <t>39011</t>
  </si>
  <si>
    <t>39169</t>
  </si>
  <si>
    <t>39035</t>
  </si>
  <si>
    <t>39119</t>
  </si>
  <si>
    <t>39083</t>
  </si>
  <si>
    <t>39037</t>
  </si>
  <si>
    <t>39017</t>
  </si>
  <si>
    <t>39095</t>
  </si>
  <si>
    <t>39113</t>
  </si>
  <si>
    <t>39053</t>
  </si>
  <si>
    <t>39155</t>
  </si>
  <si>
    <t>39107</t>
  </si>
  <si>
    <t>39099</t>
  </si>
  <si>
    <t>39077</t>
  </si>
  <si>
    <t>39151</t>
  </si>
  <si>
    <t>39161</t>
  </si>
  <si>
    <t>39045</t>
  </si>
  <si>
    <t>39133</t>
  </si>
  <si>
    <t>39013</t>
  </si>
  <si>
    <t>39023</t>
  </si>
  <si>
    <t>39147</t>
  </si>
  <si>
    <t>39103</t>
  </si>
  <si>
    <t>39159</t>
  </si>
  <si>
    <t>39063</t>
  </si>
  <si>
    <t>39029</t>
  </si>
  <si>
    <t>39085</t>
  </si>
  <si>
    <t>39143</t>
  </si>
  <si>
    <t>39031</t>
  </si>
  <si>
    <t>39139</t>
  </si>
  <si>
    <t>39171</t>
  </si>
  <si>
    <t>39007</t>
  </si>
  <si>
    <t>39093</t>
  </si>
  <si>
    <t>39167</t>
  </si>
  <si>
    <t>39075</t>
  </si>
  <si>
    <t>39141</t>
  </si>
  <si>
    <t>39129</t>
  </si>
  <si>
    <t>39109</t>
  </si>
  <si>
    <t>39027</t>
  </si>
  <si>
    <t>39097</t>
  </si>
  <si>
    <t>39055</t>
  </si>
  <si>
    <t>39091</t>
  </si>
  <si>
    <t>39059</t>
  </si>
  <si>
    <t>39041</t>
  </si>
  <si>
    <t>39081</t>
  </si>
  <si>
    <t>39089</t>
  </si>
  <si>
    <t>39025</t>
  </si>
  <si>
    <t>360238</t>
  </si>
  <si>
    <t>39087</t>
  </si>
  <si>
    <t>360269</t>
  </si>
  <si>
    <t>39039</t>
  </si>
  <si>
    <t>360271</t>
  </si>
  <si>
    <t>360350</t>
  </si>
  <si>
    <t>40143</t>
  </si>
  <si>
    <t>40153</t>
  </si>
  <si>
    <t>40115</t>
  </si>
  <si>
    <t>40071</t>
  </si>
  <si>
    <t>40027</t>
  </si>
  <si>
    <t>40017</t>
  </si>
  <si>
    <t>40109</t>
  </si>
  <si>
    <t>40013</t>
  </si>
  <si>
    <t>40097</t>
  </si>
  <si>
    <t>40047</t>
  </si>
  <si>
    <t>40147</t>
  </si>
  <si>
    <t>40009</t>
  </si>
  <si>
    <t>40123</t>
  </si>
  <si>
    <t>40065</t>
  </si>
  <si>
    <t>40137</t>
  </si>
  <si>
    <t>40101</t>
  </si>
  <si>
    <t>40039</t>
  </si>
  <si>
    <t>40121</t>
  </si>
  <si>
    <t>40057</t>
  </si>
  <si>
    <t>40131</t>
  </si>
  <si>
    <t>40079</t>
  </si>
  <si>
    <t>40037</t>
  </si>
  <si>
    <t>40019</t>
  </si>
  <si>
    <t>40089</t>
  </si>
  <si>
    <t>40119</t>
  </si>
  <si>
    <t>40141</t>
  </si>
  <si>
    <t>40051</t>
  </si>
  <si>
    <t>40031</t>
  </si>
  <si>
    <t>40111</t>
  </si>
  <si>
    <t>40035</t>
  </si>
  <si>
    <t>40077</t>
  </si>
  <si>
    <t>40151</t>
  </si>
  <si>
    <t>40127</t>
  </si>
  <si>
    <t>40021</t>
  </si>
  <si>
    <t>40023</t>
  </si>
  <si>
    <t>40135</t>
  </si>
  <si>
    <t>40041</t>
  </si>
  <si>
    <t>40139</t>
  </si>
  <si>
    <t>40103</t>
  </si>
  <si>
    <t>40125</t>
  </si>
  <si>
    <t>40075</t>
  </si>
  <si>
    <t>40049</t>
  </si>
  <si>
    <t>40087</t>
  </si>
  <si>
    <t>40145</t>
  </si>
  <si>
    <t>40091</t>
  </si>
  <si>
    <t>40001</t>
  </si>
  <si>
    <t>40133</t>
  </si>
  <si>
    <t>41065</t>
  </si>
  <si>
    <t>41033</t>
  </si>
  <si>
    <t>41067</t>
  </si>
  <si>
    <t>41029</t>
  </si>
  <si>
    <t>41051</t>
  </si>
  <si>
    <t>41003</t>
  </si>
  <si>
    <t>41039</t>
  </si>
  <si>
    <t>41043</t>
  </si>
  <si>
    <t>41019</t>
  </si>
  <si>
    <t>41047</t>
  </si>
  <si>
    <t>41071</t>
  </si>
  <si>
    <t>41005</t>
  </si>
  <si>
    <t>41017</t>
  </si>
  <si>
    <t>41035</t>
  </si>
  <si>
    <t>41045</t>
  </si>
  <si>
    <t>41011</t>
  </si>
  <si>
    <t>42017</t>
  </si>
  <si>
    <t>42091</t>
  </si>
  <si>
    <t>42069</t>
  </si>
  <si>
    <t>42003</t>
  </si>
  <si>
    <t>42037</t>
  </si>
  <si>
    <t>42041</t>
  </si>
  <si>
    <t>42093</t>
  </si>
  <si>
    <t>42073</t>
  </si>
  <si>
    <t>42049</t>
  </si>
  <si>
    <t>42119</t>
  </si>
  <si>
    <t>42025</t>
  </si>
  <si>
    <t>42101</t>
  </si>
  <si>
    <t>42107</t>
  </si>
  <si>
    <t>42007</t>
  </si>
  <si>
    <t>42111</t>
  </si>
  <si>
    <t>42051</t>
  </si>
  <si>
    <t>42125</t>
  </si>
  <si>
    <t>42011</t>
  </si>
  <si>
    <t>42081</t>
  </si>
  <si>
    <t>42133</t>
  </si>
  <si>
    <t>42087</t>
  </si>
  <si>
    <t>42077</t>
  </si>
  <si>
    <t>42033</t>
  </si>
  <si>
    <t>42061</t>
  </si>
  <si>
    <t>42071</t>
  </si>
  <si>
    <t>42013</t>
  </si>
  <si>
    <t>42001</t>
  </si>
  <si>
    <t>42075</t>
  </si>
  <si>
    <t>42043</t>
  </si>
  <si>
    <t>42035</t>
  </si>
  <si>
    <t>42029</t>
  </si>
  <si>
    <t>42015</t>
  </si>
  <si>
    <t>42045</t>
  </si>
  <si>
    <t>42097</t>
  </si>
  <si>
    <t>42121</t>
  </si>
  <si>
    <t>42031</t>
  </si>
  <si>
    <t>42083</t>
  </si>
  <si>
    <t>390108</t>
  </si>
  <si>
    <t>42021</t>
  </si>
  <si>
    <t>42039</t>
  </si>
  <si>
    <t>42009</t>
  </si>
  <si>
    <t>42127</t>
  </si>
  <si>
    <t>42079</t>
  </si>
  <si>
    <t>42055</t>
  </si>
  <si>
    <t>42129</t>
  </si>
  <si>
    <t>42123</t>
  </si>
  <si>
    <t>42059</t>
  </si>
  <si>
    <t>42095</t>
  </si>
  <si>
    <t>42005</t>
  </si>
  <si>
    <t>42019</t>
  </si>
  <si>
    <t>42063</t>
  </si>
  <si>
    <t>42085</t>
  </si>
  <si>
    <t>42131</t>
  </si>
  <si>
    <t>42065</t>
  </si>
  <si>
    <t>42089</t>
  </si>
  <si>
    <t>42027</t>
  </si>
  <si>
    <t>390313</t>
  </si>
  <si>
    <t>72127</t>
  </si>
  <si>
    <t>72113</t>
  </si>
  <si>
    <t>72069</t>
  </si>
  <si>
    <t>72057</t>
  </si>
  <si>
    <t>72081</t>
  </si>
  <si>
    <t>72035</t>
  </si>
  <si>
    <t>72097</t>
  </si>
  <si>
    <t>72009</t>
  </si>
  <si>
    <t>72125</t>
  </si>
  <si>
    <t>400024</t>
  </si>
  <si>
    <t>72015</t>
  </si>
  <si>
    <t>72021</t>
  </si>
  <si>
    <t>72005</t>
  </si>
  <si>
    <t>72013</t>
  </si>
  <si>
    <t>72025</t>
  </si>
  <si>
    <t>72153</t>
  </si>
  <si>
    <t>72099</t>
  </si>
  <si>
    <t>72031</t>
  </si>
  <si>
    <t>72091</t>
  </si>
  <si>
    <t>72145</t>
  </si>
  <si>
    <t>72085</t>
  </si>
  <si>
    <t>72053</t>
  </si>
  <si>
    <t>72141</t>
  </si>
  <si>
    <t>400132</t>
  </si>
  <si>
    <t>400133</t>
  </si>
  <si>
    <t>44007</t>
  </si>
  <si>
    <t>44005</t>
  </si>
  <si>
    <t>44009</t>
  </si>
  <si>
    <t>44003</t>
  </si>
  <si>
    <t>45091</t>
  </si>
  <si>
    <t>45019</t>
  </si>
  <si>
    <t>45033</t>
  </si>
  <si>
    <t>45083</t>
  </si>
  <si>
    <t>45073</t>
  </si>
  <si>
    <t>45031</t>
  </si>
  <si>
    <t>45077</t>
  </si>
  <si>
    <t>45011</t>
  </si>
  <si>
    <t>45079</t>
  </si>
  <si>
    <t>45023</t>
  </si>
  <si>
    <t>45043</t>
  </si>
  <si>
    <t>45045</t>
  </si>
  <si>
    <t>45007</t>
  </si>
  <si>
    <t>45029</t>
  </si>
  <si>
    <t>45057</t>
  </si>
  <si>
    <t>45059</t>
  </si>
  <si>
    <t>45087</t>
  </si>
  <si>
    <t>45021</t>
  </si>
  <si>
    <t>45055</t>
  </si>
  <si>
    <t>45051</t>
  </si>
  <si>
    <t>45041</t>
  </si>
  <si>
    <t>45071</t>
  </si>
  <si>
    <t>45069</t>
  </si>
  <si>
    <t>45067</t>
  </si>
  <si>
    <t>420056</t>
  </si>
  <si>
    <t>45009</t>
  </si>
  <si>
    <t>45025</t>
  </si>
  <si>
    <t>420064</t>
  </si>
  <si>
    <t>45013</t>
  </si>
  <si>
    <t>45075</t>
  </si>
  <si>
    <t>45027</t>
  </si>
  <si>
    <t>45085</t>
  </si>
  <si>
    <t>45047</t>
  </si>
  <si>
    <t>45049</t>
  </si>
  <si>
    <t>45063</t>
  </si>
  <si>
    <t>45003</t>
  </si>
  <si>
    <t>45053</t>
  </si>
  <si>
    <t>46029</t>
  </si>
  <si>
    <t>46011</t>
  </si>
  <si>
    <t>46135</t>
  </si>
  <si>
    <t>46035</t>
  </si>
  <si>
    <t>46013</t>
  </si>
  <si>
    <t>46065</t>
  </si>
  <si>
    <t>46099</t>
  </si>
  <si>
    <t>46081</t>
  </si>
  <si>
    <t>46103</t>
  </si>
  <si>
    <t>46041</t>
  </si>
  <si>
    <t>46121</t>
  </si>
  <si>
    <t>46127</t>
  </si>
  <si>
    <t>46083</t>
  </si>
  <si>
    <t>47171</t>
  </si>
  <si>
    <t>47113</t>
  </si>
  <si>
    <t>47165</t>
  </si>
  <si>
    <t>47037</t>
  </si>
  <si>
    <t>47031</t>
  </si>
  <si>
    <t>47077</t>
  </si>
  <si>
    <t>47035</t>
  </si>
  <si>
    <t>47181</t>
  </si>
  <si>
    <t>47009</t>
  </si>
  <si>
    <t>47163</t>
  </si>
  <si>
    <t>47093</t>
  </si>
  <si>
    <t>47017</t>
  </si>
  <si>
    <t>47019</t>
  </si>
  <si>
    <t>47055</t>
  </si>
  <si>
    <t>47059</t>
  </si>
  <si>
    <t>47187</t>
  </si>
  <si>
    <t>47063</t>
  </si>
  <si>
    <t>47145</t>
  </si>
  <si>
    <t>47073</t>
  </si>
  <si>
    <t>47013</t>
  </si>
  <si>
    <t>47001</t>
  </si>
  <si>
    <t>47125</t>
  </si>
  <si>
    <t>47135</t>
  </si>
  <si>
    <t>47043</t>
  </si>
  <si>
    <t>47053</t>
  </si>
  <si>
    <t>47157</t>
  </si>
  <si>
    <t>47109</t>
  </si>
  <si>
    <t>47149</t>
  </si>
  <si>
    <t>47107</t>
  </si>
  <si>
    <t>47089</t>
  </si>
  <si>
    <t>47025</t>
  </si>
  <si>
    <t>47051</t>
  </si>
  <si>
    <t>47141</t>
  </si>
  <si>
    <t>47183</t>
  </si>
  <si>
    <t>47179</t>
  </si>
  <si>
    <t>47115</t>
  </si>
  <si>
    <t>47147</t>
  </si>
  <si>
    <t>47039</t>
  </si>
  <si>
    <t>47045</t>
  </si>
  <si>
    <t>47119</t>
  </si>
  <si>
    <t>47155</t>
  </si>
  <si>
    <t>47049</t>
  </si>
  <si>
    <t>47123</t>
  </si>
  <si>
    <t>47065</t>
  </si>
  <si>
    <t>47103</t>
  </si>
  <si>
    <t>47071</t>
  </si>
  <si>
    <t>47105</t>
  </si>
  <si>
    <t>47131</t>
  </si>
  <si>
    <t>47167</t>
  </si>
  <si>
    <t>47079</t>
  </si>
  <si>
    <t>47003</t>
  </si>
  <si>
    <t>440147</t>
  </si>
  <si>
    <t>47041</t>
  </si>
  <si>
    <t>47177</t>
  </si>
  <si>
    <t>47029</t>
  </si>
  <si>
    <t>440162</t>
  </si>
  <si>
    <t>47047</t>
  </si>
  <si>
    <t>47075</t>
  </si>
  <si>
    <t>47099</t>
  </si>
  <si>
    <t>47069</t>
  </si>
  <si>
    <t>47011</t>
  </si>
  <si>
    <t>47133</t>
  </si>
  <si>
    <t>47185</t>
  </si>
  <si>
    <t>47189</t>
  </si>
  <si>
    <t>47015</t>
  </si>
  <si>
    <t>47083</t>
  </si>
  <si>
    <t>48141</t>
  </si>
  <si>
    <t>48361</t>
  </si>
  <si>
    <t>48265</t>
  </si>
  <si>
    <t>48485</t>
  </si>
  <si>
    <t>48041</t>
  </si>
  <si>
    <t>48113</t>
  </si>
  <si>
    <t>48167</t>
  </si>
  <si>
    <t>48469</t>
  </si>
  <si>
    <t>48061</t>
  </si>
  <si>
    <t>48479</t>
  </si>
  <si>
    <t>48203</t>
  </si>
  <si>
    <t>48245</t>
  </si>
  <si>
    <t>48201</t>
  </si>
  <si>
    <t>48183</t>
  </si>
  <si>
    <t>48439</t>
  </si>
  <si>
    <t>48303</t>
  </si>
  <si>
    <t>48309</t>
  </si>
  <si>
    <t>48355</t>
  </si>
  <si>
    <t>48027</t>
  </si>
  <si>
    <t>48353</t>
  </si>
  <si>
    <t>48453</t>
  </si>
  <si>
    <t>48029</t>
  </si>
  <si>
    <t>48039</t>
  </si>
  <si>
    <t>48253</t>
  </si>
  <si>
    <t>48449</t>
  </si>
  <si>
    <t>48025</t>
  </si>
  <si>
    <t>48423</t>
  </si>
  <si>
    <t>48503</t>
  </si>
  <si>
    <t>48097</t>
  </si>
  <si>
    <t>48323</t>
  </si>
  <si>
    <t>48179</t>
  </si>
  <si>
    <t>48187</t>
  </si>
  <si>
    <t>48493</t>
  </si>
  <si>
    <t>48215</t>
  </si>
  <si>
    <t>48135</t>
  </si>
  <si>
    <t>48329</t>
  </si>
  <si>
    <t>48021</t>
  </si>
  <si>
    <t>48003</t>
  </si>
  <si>
    <t>48251</t>
  </si>
  <si>
    <t>48465</t>
  </si>
  <si>
    <t>48117</t>
  </si>
  <si>
    <t>48273</t>
  </si>
  <si>
    <t>48013</t>
  </si>
  <si>
    <t>48371</t>
  </si>
  <si>
    <t>48477</t>
  </si>
  <si>
    <t>48387</t>
  </si>
  <si>
    <t>48217</t>
  </si>
  <si>
    <t>48073</t>
  </si>
  <si>
    <t>48277</t>
  </si>
  <si>
    <t>48037</t>
  </si>
  <si>
    <t>48367</t>
  </si>
  <si>
    <t>48375</t>
  </si>
  <si>
    <t>48365</t>
  </si>
  <si>
    <t>48005</t>
  </si>
  <si>
    <t>48481</t>
  </si>
  <si>
    <t>48299</t>
  </si>
  <si>
    <t>48339</t>
  </si>
  <si>
    <t>48441</t>
  </si>
  <si>
    <t>48177</t>
  </si>
  <si>
    <t>48223</t>
  </si>
  <si>
    <t>48237</t>
  </si>
  <si>
    <t>48015</t>
  </si>
  <si>
    <t>48497</t>
  </si>
  <si>
    <t>48209</t>
  </si>
  <si>
    <t>48467</t>
  </si>
  <si>
    <t>48257</t>
  </si>
  <si>
    <t>48163</t>
  </si>
  <si>
    <t>48291</t>
  </si>
  <si>
    <t>48181</t>
  </si>
  <si>
    <t>48157</t>
  </si>
  <si>
    <t>48451</t>
  </si>
  <si>
    <t>48471</t>
  </si>
  <si>
    <t>48145</t>
  </si>
  <si>
    <t>48143</t>
  </si>
  <si>
    <t>48231</t>
  </si>
  <si>
    <t>48075</t>
  </si>
  <si>
    <t>48089</t>
  </si>
  <si>
    <t>48139</t>
  </si>
  <si>
    <t>48159</t>
  </si>
  <si>
    <t>48213</t>
  </si>
  <si>
    <t>48373</t>
  </si>
  <si>
    <t>48445</t>
  </si>
  <si>
    <t>48293</t>
  </si>
  <si>
    <t>48085</t>
  </si>
  <si>
    <t>48133</t>
  </si>
  <si>
    <t>48349</t>
  </si>
  <si>
    <t>48425</t>
  </si>
  <si>
    <t>48457</t>
  </si>
  <si>
    <t>48321</t>
  </si>
  <si>
    <t>48401</t>
  </si>
  <si>
    <t>48115</t>
  </si>
  <si>
    <t>48337</t>
  </si>
  <si>
    <t>48429</t>
  </si>
  <si>
    <t>48347</t>
  </si>
  <si>
    <t>48189</t>
  </si>
  <si>
    <t>48363</t>
  </si>
  <si>
    <t>48241</t>
  </si>
  <si>
    <t>48211</t>
  </si>
  <si>
    <t>48225</t>
  </si>
  <si>
    <t>48487</t>
  </si>
  <si>
    <t>48023</t>
  </si>
  <si>
    <t>48049</t>
  </si>
  <si>
    <t>48221</t>
  </si>
  <si>
    <t>48123</t>
  </si>
  <si>
    <t>48171</t>
  </si>
  <si>
    <t>48409</t>
  </si>
  <si>
    <t>48067</t>
  </si>
  <si>
    <t>48127</t>
  </si>
  <si>
    <t>48121</t>
  </si>
  <si>
    <t>48227</t>
  </si>
  <si>
    <t>48427</t>
  </si>
  <si>
    <t>48161</t>
  </si>
  <si>
    <t>48279</t>
  </si>
  <si>
    <t>48491</t>
  </si>
  <si>
    <t>48397</t>
  </si>
  <si>
    <t>48275</t>
  </si>
  <si>
    <t>48001</t>
  </si>
  <si>
    <t>48455</t>
  </si>
  <si>
    <t>48193</t>
  </si>
  <si>
    <t>48219</t>
  </si>
  <si>
    <t>48331</t>
  </si>
  <si>
    <t>48381</t>
  </si>
  <si>
    <t>48249</t>
  </si>
  <si>
    <t>48459</t>
  </si>
  <si>
    <t>49049</t>
  </si>
  <si>
    <t>49035</t>
  </si>
  <si>
    <t>49057</t>
  </si>
  <si>
    <t>49021</t>
  </si>
  <si>
    <t>49007</t>
  </si>
  <si>
    <t>49045</t>
  </si>
  <si>
    <t>49005</t>
  </si>
  <si>
    <t>49003</t>
  </si>
  <si>
    <t>49013</t>
  </si>
  <si>
    <t>49053</t>
  </si>
  <si>
    <t>49041</t>
  </si>
  <si>
    <t>49047</t>
  </si>
  <si>
    <t>49043</t>
  </si>
  <si>
    <t>50023</t>
  </si>
  <si>
    <t>50007</t>
  </si>
  <si>
    <t>50021</t>
  </si>
  <si>
    <t>50025</t>
  </si>
  <si>
    <t>50003</t>
  </si>
  <si>
    <t>50011</t>
  </si>
  <si>
    <t>51720</t>
  </si>
  <si>
    <t>51167</t>
  </si>
  <si>
    <t>51660</t>
  </si>
  <si>
    <t>51840</t>
  </si>
  <si>
    <t>51710</t>
  </si>
  <si>
    <t>51540</t>
  </si>
  <si>
    <t>51105</t>
  </si>
  <si>
    <t>51083</t>
  </si>
  <si>
    <t>51740</t>
  </si>
  <si>
    <t>51015</t>
  </si>
  <si>
    <t>51047</t>
  </si>
  <si>
    <t>51670</t>
  </si>
  <si>
    <t>51680</t>
  </si>
  <si>
    <t>51630</t>
  </si>
  <si>
    <t>51061</t>
  </si>
  <si>
    <t>51770</t>
  </si>
  <si>
    <t>51760</t>
  </si>
  <si>
    <t>51187</t>
  </si>
  <si>
    <t>51131</t>
  </si>
  <si>
    <t>51173</t>
  </si>
  <si>
    <t>51700</t>
  </si>
  <si>
    <t>51750</t>
  </si>
  <si>
    <t>51107</t>
  </si>
  <si>
    <t>51800</t>
  </si>
  <si>
    <t>51153</t>
  </si>
  <si>
    <t>51775</t>
  </si>
  <si>
    <t>51013</t>
  </si>
  <si>
    <t>51191</t>
  </si>
  <si>
    <t>51810</t>
  </si>
  <si>
    <t>51185</t>
  </si>
  <si>
    <t>51610</t>
  </si>
  <si>
    <t>51830</t>
  </si>
  <si>
    <t>51730</t>
  </si>
  <si>
    <t>51590</t>
  </si>
  <si>
    <t>51690</t>
  </si>
  <si>
    <t>51057</t>
  </si>
  <si>
    <t>51019</t>
  </si>
  <si>
    <t>51067</t>
  </si>
  <si>
    <t>51147</t>
  </si>
  <si>
    <t>51620</t>
  </si>
  <si>
    <t>51650</t>
  </si>
  <si>
    <t>51595</t>
  </si>
  <si>
    <t>51117</t>
  </si>
  <si>
    <t>51600</t>
  </si>
  <si>
    <t>51790</t>
  </si>
  <si>
    <t>51059</t>
  </si>
  <si>
    <t>51121</t>
  </si>
  <si>
    <t>51197</t>
  </si>
  <si>
    <t>51195</t>
  </si>
  <si>
    <t>51640</t>
  </si>
  <si>
    <t>51155</t>
  </si>
  <si>
    <t>51550</t>
  </si>
  <si>
    <t>51005</t>
  </si>
  <si>
    <t>51027</t>
  </si>
  <si>
    <t>51073</t>
  </si>
  <si>
    <t>51135</t>
  </si>
  <si>
    <t>51161</t>
  </si>
  <si>
    <t>51041</t>
  </si>
  <si>
    <t>51179</t>
  </si>
  <si>
    <t>51177</t>
  </si>
  <si>
    <t>51095</t>
  </si>
  <si>
    <t>53033</t>
  </si>
  <si>
    <t>53071</t>
  </si>
  <si>
    <t>53057</t>
  </si>
  <si>
    <t>53077</t>
  </si>
  <si>
    <t>53061</t>
  </si>
  <si>
    <t>53007</t>
  </si>
  <si>
    <t>53041</t>
  </si>
  <si>
    <t>53053</t>
  </si>
  <si>
    <t>53067</t>
  </si>
  <si>
    <t>53073</t>
  </si>
  <si>
    <t>53027</t>
  </si>
  <si>
    <t>53025</t>
  </si>
  <si>
    <t>53035</t>
  </si>
  <si>
    <t>53015</t>
  </si>
  <si>
    <t>53063</t>
  </si>
  <si>
    <t>53011</t>
  </si>
  <si>
    <t>53005</t>
  </si>
  <si>
    <t>53009</t>
  </si>
  <si>
    <t>54061</t>
  </si>
  <si>
    <t>54025</t>
  </si>
  <si>
    <t>54033</t>
  </si>
  <si>
    <t>54011</t>
  </si>
  <si>
    <t>54003</t>
  </si>
  <si>
    <t>54053</t>
  </si>
  <si>
    <t>54051</t>
  </si>
  <si>
    <t>54039</t>
  </si>
  <si>
    <t>54029</t>
  </si>
  <si>
    <t>54083</t>
  </si>
  <si>
    <t>54041</t>
  </si>
  <si>
    <t>54069</t>
  </si>
  <si>
    <t>54055</t>
  </si>
  <si>
    <t>54049</t>
  </si>
  <si>
    <t>54045</t>
  </si>
  <si>
    <t>54107</t>
  </si>
  <si>
    <t>510059</t>
  </si>
  <si>
    <t>54081</t>
  </si>
  <si>
    <t>54103</t>
  </si>
  <si>
    <t>54059</t>
  </si>
  <si>
    <t>54067</t>
  </si>
  <si>
    <t>54079</t>
  </si>
  <si>
    <t>54047</t>
  </si>
  <si>
    <t>55097</t>
  </si>
  <si>
    <t>55063</t>
  </si>
  <si>
    <t>55133</t>
  </si>
  <si>
    <t>55087</t>
  </si>
  <si>
    <t>55005</t>
  </si>
  <si>
    <t>55035</t>
  </si>
  <si>
    <t>55017</t>
  </si>
  <si>
    <t>55085</t>
  </si>
  <si>
    <t>55059</t>
  </si>
  <si>
    <t>55089</t>
  </si>
  <si>
    <t>55045</t>
  </si>
  <si>
    <t>55073</t>
  </si>
  <si>
    <t>55141</t>
  </si>
  <si>
    <t>55071</t>
  </si>
  <si>
    <t>55117</t>
  </si>
  <si>
    <t>55131</t>
  </si>
  <si>
    <t>55021</t>
  </si>
  <si>
    <t>55139</t>
  </si>
  <si>
    <t>55009</t>
  </si>
  <si>
    <t>55079</t>
  </si>
  <si>
    <t>55111</t>
  </si>
  <si>
    <t>55101</t>
  </si>
  <si>
    <t>55105</t>
  </si>
  <si>
    <t>55055</t>
  </si>
  <si>
    <t>55027</t>
  </si>
  <si>
    <t>55025</t>
  </si>
  <si>
    <t>55039</t>
  </si>
  <si>
    <t>55127</t>
  </si>
  <si>
    <t>55057</t>
  </si>
  <si>
    <t>55075</t>
  </si>
  <si>
    <t>56005</t>
  </si>
  <si>
    <t>56033</t>
  </si>
  <si>
    <t>56013</t>
  </si>
  <si>
    <t>56037</t>
  </si>
  <si>
    <t>56025</t>
  </si>
  <si>
    <t>56021</t>
  </si>
  <si>
    <t>56039</t>
  </si>
  <si>
    <t>56001</t>
  </si>
  <si>
    <t>56041</t>
  </si>
  <si>
    <t>48149</t>
  </si>
  <si>
    <t>670007</t>
  </si>
  <si>
    <t>670052</t>
  </si>
  <si>
    <t>48091</t>
  </si>
  <si>
    <t>48053</t>
  </si>
  <si>
    <r>
      <rPr>
        <vertAlign val="superscript"/>
        <sz val="11"/>
        <rFont val="Calibri"/>
        <family val="2"/>
        <scheme val="minor"/>
      </rPr>
      <t>2</t>
    </r>
    <r>
      <rPr>
        <sz val="11"/>
        <rFont val="Calibri"/>
        <family val="2"/>
        <scheme val="minor"/>
      </rPr>
      <t>A blank indicates FY 2016 MedPAR (which is used for the FY 2018 rates) was not available for the provider, and therefore, this provider was not included in the rate setting process.</t>
    </r>
  </si>
  <si>
    <r>
      <rPr>
        <vertAlign val="superscript"/>
        <sz val="11"/>
        <color theme="1"/>
        <rFont val="Calibri"/>
        <family val="2"/>
        <scheme val="minor"/>
      </rPr>
      <t>3</t>
    </r>
    <r>
      <rPr>
        <sz val="11"/>
        <rFont val="Calibri"/>
        <family val="2"/>
        <scheme val="minor"/>
      </rPr>
      <t xml:space="preserve">This is the hospital's final FY 2018 wage index with all applicable adjustments. </t>
    </r>
  </si>
  <si>
    <t>FY 2018 CN Tables 1A-1E</t>
  </si>
  <si>
    <t>TABLE 1A.  CORRECTION NOTICE NATIONAL ADJUSTED OPERATING STANDARDIZED AMOUNTS; LABOR/NONLABOR (68.3 PERCENT LABOR SHARE/31.7 PERCENT NONLABOR SHARE IF WAGE INDEX GREATER THAN 1)</t>
  </si>
  <si>
    <t>Hospital Submitted Quality Data and is a Meaningful EHR User (Update = 1.35 Percent)</t>
  </si>
  <si>
    <t>Hospital Submitted Quality Data and is NOT a Meaningful EHR User (Update = -0.675 Percent)</t>
  </si>
  <si>
    <t>Hospital Did NOT Submit Quality Data and is a Meaningful EHR User (Update = 0.675 Percent)</t>
  </si>
  <si>
    <t>Hospital Did NOT Submit Quality Data and is NOT a Meaningful EHR User (Update = -1.35 Percent)</t>
  </si>
  <si>
    <t>TABLE 1B.  CORRECTION NOTICE NATIONAL ADJUSTED OPERATING STANDARDIZED AMOUNTS, LABOR/NONLABOR (62 PERCENT LABOR SHARE/38 PERCENT NONLABOR SHARE IF WAGE INDEX LESS THAN OR EQUAL TO 1)</t>
  </si>
  <si>
    <t>TABLE 1C.  CORRECTION NOTICE ADJUSTED OPERATING STANDARDIZED AMOUNTS FOR HOSPITALS IN PUERTO RICO, LABOR/NONLABOR (NATIONAL:  62 PERCENT LABOR SHARE/38 PERCENT NONLABOR SHARE BECAUSE WAGE INDEX IS LESS THAN OR EQUAL TO 1)</t>
  </si>
  <si>
    <r>
      <rPr>
        <vertAlign val="superscript"/>
        <sz val="10"/>
        <rFont val="Arial"/>
        <family val="2"/>
      </rPr>
      <t>1</t>
    </r>
    <r>
      <rPr>
        <sz val="10"/>
        <rFont val="Arial"/>
        <family val="2"/>
      </rPr>
      <t>For FY 2018, there are no CBSAs in Puerto Rico with a national wage index greater than 1.</t>
    </r>
  </si>
  <si>
    <t>TABLE 1D. - CORRECTION NOTICE CAPITAL STANDARD FEDERAL PAYMENT RATE</t>
  </si>
  <si>
    <t xml:space="preserve">TABLE 1E- CORRECTION NOTICE LTCH PPS STANDARD FEDERAL RATE
</t>
  </si>
  <si>
    <t>Full Update (1 Percent)</t>
  </si>
  <si>
    <t>Reduced Update* (-1.0 Percent)</t>
  </si>
  <si>
    <r>
      <t>Standard Federal Rate</t>
    </r>
    <r>
      <rPr>
        <vertAlign val="superscript"/>
        <sz val="10"/>
        <rFont val="Arial"/>
        <family val="2"/>
      </rPr>
      <t>*</t>
    </r>
  </si>
  <si>
    <t>* For LTCHs that fail to submit quality reporting data for FY 2018 in accordance with the LTCH Quality Reporting Program (LTCH QRP), the annual update is reduced by 2.0 percentage points as required by section 1886(m)(5) of the Act.</t>
  </si>
  <si>
    <t>FFY 2018</t>
  </si>
  <si>
    <r>
      <t xml:space="preserve">Payment Amount after DSH Add-on and Sequestration - FFY2018 </t>
    </r>
    <r>
      <rPr>
        <b/>
        <sz val="10"/>
        <color rgb="FFFF0000"/>
        <rFont val="Arial"/>
        <family val="2"/>
      </rPr>
      <t>^^</t>
    </r>
  </si>
  <si>
    <r>
      <t xml:space="preserve"> =source = </t>
    </r>
    <r>
      <rPr>
        <sz val="8"/>
        <color rgb="FF0000FF"/>
        <rFont val="Arial"/>
        <family val="2"/>
      </rPr>
      <t>FFY18_STDZ_Table</t>
    </r>
    <r>
      <rPr>
        <sz val="8"/>
        <rFont val="Arial"/>
        <family val="2"/>
      </rPr>
      <t xml:space="preserve"> file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</si>
</sst>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quot;$&quot;#,##0.00_);[Red]\(&quot;$&quot;#,##0.00\)"/>
    <numFmt numFmtId="165" formatCode="_(&quot;$&quot;* #,##0.00_);_(&quot;$&quot;* \(#,##0.00\);_(&quot;$&quot;* &quot;-&quot;??_);_(@_)"/>
    <numFmt numFmtId="166" formatCode="0.000000000"/>
    <numFmt numFmtId="167" formatCode="0.0000"/>
    <numFmt numFmtId="168" formatCode="0.0000000000"/>
    <numFmt numFmtId="169" formatCode="0.000"/>
    <numFmt numFmtId="170" formatCode="_(* #,##0_);_(* \(#,##0\);_(* &quot;-&quot;??_);_(@_)"/>
    <numFmt numFmtId="171" formatCode="_(* #,##0.0000_);_(* \(#,##0.0000\);_(* &quot;-&quot;??_);_(@_)"/>
    <numFmt numFmtId="172" formatCode="0.0000%"/>
    <numFmt numFmtId="173" formatCode="#,##0.00000_);\(#,##0.00000\)"/>
    <numFmt numFmtId="174" formatCode="#,##0.000000_);\(#,##0.000000\)"/>
    <numFmt numFmtId="175" formatCode="_(* #,##0.0000000000_);_(* \(#,##0.0000000000\);_(* &quot;-&quot;??_);_(@_)"/>
  </numFmts>
  <fonts count="52">
    <font>
      <sz val="11"/>
      <color theme="1"/>
      <name val="Calibri"/>
      <family val="2"/>
      <scheme val="minor"/>
    </font>
    <font>
      <sz val="12"/>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4"/>
      <color theme="0"/>
      <name val="Calibri"/>
      <family val="2"/>
      <scheme val="minor"/>
    </font>
    <font>
      <sz val="10"/>
      <name val="MS Sans Serif"/>
      <family val="2"/>
    </font>
    <font>
      <u/>
      <sz val="11"/>
      <color theme="10"/>
      <name val="Calibri"/>
      <family val="2"/>
      <scheme val="minor"/>
    </font>
    <font>
      <b/>
      <sz val="11"/>
      <name val="Calibri"/>
      <family val="2"/>
      <scheme val="minor"/>
    </font>
    <font>
      <sz val="11"/>
      <name val="Calibri"/>
      <family val="2"/>
      <scheme val="minor"/>
    </font>
    <font>
      <sz val="10"/>
      <name val="Arial"/>
      <family val="2"/>
    </font>
    <font>
      <b/>
      <sz val="11"/>
      <color rgb="FF000000"/>
      <name val="Calibri"/>
      <family val="2"/>
      <scheme val="minor"/>
    </font>
    <font>
      <vertAlign val="superscript"/>
      <sz val="11"/>
      <name val="Calibri"/>
      <family val="2"/>
      <scheme val="minor"/>
    </font>
    <font>
      <b/>
      <sz val="10"/>
      <name val="Arial"/>
      <family val="2"/>
    </font>
    <font>
      <b/>
      <sz val="10"/>
      <color rgb="FF0000FF"/>
      <name val="Arial"/>
      <family val="2"/>
    </font>
    <font>
      <sz val="8"/>
      <name val="Arial"/>
      <family val="2"/>
    </font>
    <font>
      <sz val="10"/>
      <color rgb="FFFF0000"/>
      <name val="Arial"/>
      <family val="2"/>
    </font>
    <font>
      <sz val="8"/>
      <color rgb="FFFF0000"/>
      <name val="Arial"/>
      <family val="2"/>
    </font>
    <font>
      <sz val="7"/>
      <name val="Arial"/>
      <family val="2"/>
    </font>
    <font>
      <sz val="10"/>
      <color indexed="12"/>
      <name val="Arial"/>
      <family val="2"/>
    </font>
    <font>
      <sz val="10"/>
      <color theme="1"/>
      <name val="Arial"/>
      <family val="2"/>
    </font>
    <font>
      <i/>
      <sz val="10"/>
      <color theme="1"/>
      <name val="Times New Roman"/>
      <family val="1"/>
    </font>
    <font>
      <sz val="10"/>
      <color theme="1"/>
      <name val="Times New Roman"/>
      <family val="1"/>
    </font>
    <font>
      <sz val="10"/>
      <color rgb="FF0000FF"/>
      <name val="Arial"/>
      <family val="2"/>
    </font>
    <font>
      <b/>
      <sz val="10"/>
      <color rgb="FF0000FF"/>
      <name val="MS Sans Serif"/>
      <family val="2"/>
    </font>
    <font>
      <b/>
      <sz val="10"/>
      <color theme="1"/>
      <name val="Arial"/>
      <family val="2"/>
    </font>
    <font>
      <b/>
      <sz val="10"/>
      <color rgb="FFFF0000"/>
      <name val="Arial"/>
      <family val="2"/>
    </font>
    <font>
      <u/>
      <sz val="11"/>
      <color theme="11"/>
      <name val="Calibri"/>
      <family val="2"/>
      <scheme val="minor"/>
    </font>
    <font>
      <b/>
      <vertAlign val="superscript"/>
      <sz val="11"/>
      <color rgb="FF000000"/>
      <name val="Calibri"/>
      <family val="2"/>
      <scheme val="minor"/>
    </font>
    <font>
      <b/>
      <vertAlign val="superscript"/>
      <sz val="11"/>
      <name val="Calibri"/>
      <family val="2"/>
      <scheme val="minor"/>
    </font>
    <font>
      <vertAlign val="superscript"/>
      <sz val="11"/>
      <color theme="1"/>
      <name val="Calibri"/>
      <family val="2"/>
      <scheme val="minor"/>
    </font>
    <font>
      <vertAlign val="superscript"/>
      <sz val="10"/>
      <name val="Arial"/>
      <family val="2"/>
    </font>
    <font>
      <sz val="10"/>
      <name val="Times New Roman"/>
      <family val="1"/>
    </font>
    <font>
      <b/>
      <vertAlign val="superscript"/>
      <sz val="11"/>
      <color theme="1"/>
      <name val="Calibri"/>
      <family val="2"/>
      <scheme val="minor"/>
    </font>
    <font>
      <sz val="9"/>
      <color rgb="FF0000FF"/>
      <name val="Arial"/>
      <family val="2"/>
    </font>
    <font>
      <sz val="7"/>
      <name val="MS Sans Serif"/>
      <family val="2"/>
    </font>
    <font>
      <b/>
      <sz val="10"/>
      <color rgb="FFFF0000"/>
      <name val="Times New Roman"/>
      <family val="1"/>
    </font>
    <font>
      <sz val="12"/>
      <color theme="1"/>
      <name val="Calibri"/>
      <family val="2"/>
      <scheme val="minor"/>
    </font>
    <font>
      <b/>
      <sz val="11"/>
      <name val="Arial"/>
      <family val="2"/>
    </font>
    <font>
      <b/>
      <sz val="12"/>
      <color theme="0"/>
      <name val="Calibri"/>
      <family val="2"/>
      <scheme val="minor"/>
    </font>
    <font>
      <sz val="8"/>
      <color rgb="FF0000FF"/>
      <name val="Arial"/>
      <family val="2"/>
    </font>
    <font>
      <b/>
      <sz val="11"/>
      <color rgb="FFFFFFFF"/>
      <name val="Calibri"/>
      <family val="2"/>
    </font>
    <font>
      <b/>
      <sz val="11"/>
      <color rgb="FFFF0000"/>
      <name val="Calibri"/>
      <family val="2"/>
    </font>
    <font>
      <b/>
      <sz val="11"/>
      <color rgb="FF000000"/>
      <name val="Calibri"/>
      <family val="2"/>
    </font>
    <font>
      <sz val="9.5"/>
      <color theme="1"/>
      <name val="Calibri"/>
      <family val="2"/>
      <scheme val="minor"/>
    </font>
    <font>
      <sz val="11"/>
      <name val="Calibri"/>
      <family val="2"/>
    </font>
    <font>
      <vertAlign val="superscript"/>
      <sz val="11"/>
      <name val="Calibri"/>
      <family val="2"/>
    </font>
    <font>
      <sz val="8"/>
      <color rgb="FF000000"/>
      <name val="Tahoma"/>
      <family val="2"/>
    </font>
    <font>
      <sz val="9"/>
      <color rgb="FF000000"/>
      <name val="Tahoma"/>
      <family val="2"/>
    </font>
    <font>
      <sz val="10"/>
      <color rgb="FF000000"/>
      <name val="Tahoma"/>
      <family val="2"/>
    </font>
    <font>
      <b/>
      <sz val="10"/>
      <color rgb="FF000000"/>
      <name val="Tahoma"/>
      <family val="2"/>
    </font>
    <font>
      <sz val="10"/>
      <color rgb="FF000000"/>
      <name val="Calibri"/>
      <scheme val="minor"/>
    </font>
  </fonts>
  <fills count="28">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1"/>
        <bgColor indexed="64"/>
      </patternFill>
    </fill>
    <fill>
      <patternFill patternType="solid">
        <fgColor theme="0" tint="-0.249977111117893"/>
        <bgColor indexed="64"/>
      </patternFill>
    </fill>
    <fill>
      <patternFill patternType="solid">
        <fgColor rgb="FF000000"/>
        <bgColor rgb="FF000000"/>
      </patternFill>
    </fill>
    <fill>
      <patternFill patternType="solid">
        <fgColor rgb="FFBFBFBF"/>
        <bgColor rgb="FF000000"/>
      </patternFill>
    </fill>
    <fill>
      <patternFill patternType="solid">
        <fgColor theme="0" tint="-0.14999847407452621"/>
        <bgColor indexed="64"/>
      </patternFill>
    </fill>
    <fill>
      <patternFill patternType="solid">
        <fgColor indexed="8"/>
        <bgColor indexed="64"/>
      </patternFill>
    </fill>
    <fill>
      <patternFill patternType="solid">
        <fgColor rgb="FFFFFF00"/>
        <bgColor indexed="64"/>
      </patternFill>
    </fill>
    <fill>
      <patternFill patternType="solid">
        <fgColor indexed="2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theme="9" tint="0.79998168889431442"/>
        <bgColor indexed="64"/>
      </patternFill>
    </fill>
    <fill>
      <patternFill patternType="solid">
        <fgColor theme="5" tint="0.79998168889431442"/>
        <bgColor indexed="64"/>
      </patternFill>
    </fill>
  </fills>
  <borders count="33">
    <border>
      <left/>
      <right/>
      <top/>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medium">
        <color auto="1"/>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style="thin">
        <color auto="1"/>
      </top>
      <bottom style="thin">
        <color auto="1"/>
      </bottom>
      <diagonal/>
    </border>
  </borders>
  <cellStyleXfs count="48">
    <xf numFmtId="0" fontId="0" fillId="0" borderId="0"/>
    <xf numFmtId="0" fontId="6" fillId="0" borderId="0"/>
    <xf numFmtId="0" fontId="7" fillId="0" borderId="0" applyNumberFormat="0" applyFill="0" applyBorder="0" applyAlignment="0" applyProtection="0"/>
    <xf numFmtId="0" fontId="2" fillId="0" borderId="0"/>
    <xf numFmtId="0" fontId="2" fillId="0" borderId="0"/>
    <xf numFmtId="0" fontId="2" fillId="2" borderId="1" applyNumberFormat="0" applyFont="0" applyAlignment="0" applyProtection="0"/>
    <xf numFmtId="0" fontId="6" fillId="0" borderId="0"/>
    <xf numFmtId="0" fontId="10" fillId="0" borderId="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0" borderId="0"/>
    <xf numFmtId="0" fontId="2" fillId="0" borderId="0"/>
    <xf numFmtId="0" fontId="2" fillId="2" borderId="1" applyNumberFormat="0" applyFont="0" applyAlignment="0" applyProtection="0"/>
    <xf numFmtId="0" fontId="2" fillId="2" borderId="1" applyNumberFormat="0" applyFont="0" applyAlignment="0" applyProtection="0"/>
    <xf numFmtId="0" fontId="2" fillId="0" borderId="0"/>
    <xf numFmtId="9" fontId="2" fillId="0" borderId="0" applyFont="0" applyFill="0" applyBorder="0" applyAlignment="0" applyProtection="0"/>
    <xf numFmtId="0" fontId="6"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165" fontId="10" fillId="0" borderId="0" applyFont="0" applyFill="0" applyBorder="0" applyAlignment="0" applyProtection="0"/>
    <xf numFmtId="0" fontId="10" fillId="0" borderId="0"/>
    <xf numFmtId="0" fontId="2" fillId="0" borderId="0"/>
    <xf numFmtId="0" fontId="2" fillId="0" borderId="0"/>
    <xf numFmtId="0" fontId="2" fillId="0" borderId="0"/>
    <xf numFmtId="0" fontId="2" fillId="0" borderId="0"/>
    <xf numFmtId="0" fontId="20" fillId="0" borderId="0"/>
    <xf numFmtId="0" fontId="7" fillId="0" borderId="0" applyNumberFormat="0" applyFill="0" applyBorder="0" applyAlignment="0" applyProtection="0"/>
    <xf numFmtId="0" fontId="27" fillId="0" borderId="0" applyNumberFormat="0" applyFill="0" applyBorder="0" applyAlignment="0" applyProtection="0"/>
    <xf numFmtId="0" fontId="7" fillId="0" borderId="0" applyNumberFormat="0" applyFill="0" applyBorder="0" applyAlignment="0" applyProtection="0"/>
    <xf numFmtId="0" fontId="27" fillId="0" borderId="0" applyNumberFormat="0" applyFill="0" applyBorder="0" applyAlignment="0" applyProtection="0"/>
    <xf numFmtId="0" fontId="2" fillId="0" borderId="0"/>
    <xf numFmtId="43" fontId="2" fillId="0" borderId="0" applyFont="0" applyFill="0" applyBorder="0" applyAlignment="0" applyProtection="0"/>
    <xf numFmtId="0" fontId="6" fillId="0" borderId="0"/>
    <xf numFmtId="0" fontId="2" fillId="0" borderId="0"/>
    <xf numFmtId="0" fontId="10" fillId="0" borderId="0"/>
    <xf numFmtId="0" fontId="2" fillId="0" borderId="0"/>
    <xf numFmtId="0" fontId="10" fillId="0" borderId="0"/>
  </cellStyleXfs>
  <cellXfs count="276">
    <xf numFmtId="0" fontId="0" fillId="0" borderId="0" xfId="0"/>
    <xf numFmtId="0" fontId="4" fillId="0" borderId="0" xfId="24" applyFont="1" applyFill="1"/>
    <xf numFmtId="0" fontId="2" fillId="0" borderId="0" xfId="24"/>
    <xf numFmtId="169" fontId="2" fillId="0" borderId="0" xfId="24" applyNumberFormat="1"/>
    <xf numFmtId="0" fontId="6" fillId="0" borderId="0" xfId="26"/>
    <xf numFmtId="0" fontId="10" fillId="0" borderId="0" xfId="26" applyFont="1"/>
    <xf numFmtId="0" fontId="10" fillId="0" borderId="0" xfId="7"/>
    <xf numFmtId="0" fontId="13" fillId="0" borderId="0" xfId="28" quotePrefix="1" applyFont="1" applyAlignment="1">
      <alignment horizontal="left"/>
    </xf>
    <xf numFmtId="0" fontId="10" fillId="0" borderId="0" xfId="28"/>
    <xf numFmtId="0" fontId="14" fillId="0" borderId="9" xfId="28" quotePrefix="1" applyFont="1" applyBorder="1" applyAlignment="1">
      <alignment horizontal="center"/>
    </xf>
    <xf numFmtId="14" fontId="13" fillId="0" borderId="17" xfId="28" applyNumberFormat="1" applyFont="1" applyBorder="1" applyAlignment="1">
      <alignment horizontal="center"/>
    </xf>
    <xf numFmtId="14" fontId="15" fillId="24" borderId="9" xfId="28" applyNumberFormat="1" applyFont="1" applyFill="1" applyBorder="1" applyAlignment="1">
      <alignment horizontal="center"/>
    </xf>
    <xf numFmtId="0" fontId="10" fillId="21" borderId="2" xfId="28" applyFill="1" applyBorder="1"/>
    <xf numFmtId="1" fontId="10" fillId="23" borderId="2" xfId="28" applyNumberFormat="1" applyFont="1" applyFill="1" applyBorder="1" applyAlignment="1">
      <alignment horizontal="center"/>
    </xf>
    <xf numFmtId="0" fontId="10" fillId="0" borderId="0" xfId="7" applyFont="1"/>
    <xf numFmtId="0" fontId="10" fillId="0" borderId="5" xfId="28" applyBorder="1"/>
    <xf numFmtId="0" fontId="13" fillId="0" borderId="7" xfId="28" applyFont="1" applyBorder="1" applyAlignment="1">
      <alignment horizontal="center"/>
    </xf>
    <xf numFmtId="0" fontId="10" fillId="0" borderId="6" xfId="28" applyFont="1" applyBorder="1"/>
    <xf numFmtId="0" fontId="10" fillId="0" borderId="18" xfId="28" applyBorder="1"/>
    <xf numFmtId="0" fontId="10" fillId="0" borderId="2" xfId="28" applyFont="1" applyBorder="1"/>
    <xf numFmtId="172" fontId="15" fillId="23" borderId="2" xfId="29" applyNumberFormat="1" applyFont="1" applyFill="1" applyBorder="1"/>
    <xf numFmtId="0" fontId="10" fillId="0" borderId="2" xfId="28" quotePrefix="1" applyFont="1" applyBorder="1" applyAlignment="1">
      <alignment horizontal="left"/>
    </xf>
    <xf numFmtId="10" fontId="15" fillId="23" borderId="2" xfId="29" applyNumberFormat="1" applyFont="1" applyFill="1" applyBorder="1"/>
    <xf numFmtId="0" fontId="10" fillId="0" borderId="19" xfId="28" applyBorder="1"/>
    <xf numFmtId="0" fontId="13" fillId="0" borderId="20" xfId="28" quotePrefix="1" applyFont="1" applyBorder="1" applyAlignment="1">
      <alignment horizontal="left"/>
    </xf>
    <xf numFmtId="0" fontId="10" fillId="0" borderId="0" xfId="28" applyFont="1" applyBorder="1"/>
    <xf numFmtId="0" fontId="10" fillId="0" borderId="2" xfId="28" applyBorder="1"/>
    <xf numFmtId="39" fontId="10" fillId="23" borderId="2" xfId="28" applyNumberFormat="1" applyFont="1" applyFill="1" applyBorder="1"/>
    <xf numFmtId="173" fontId="10" fillId="23" borderId="9" xfId="28" applyNumberFormat="1" applyFont="1" applyFill="1" applyBorder="1"/>
    <xf numFmtId="0" fontId="10" fillId="0" borderId="3" xfId="28" applyBorder="1" applyAlignment="1">
      <alignment horizontal="left"/>
    </xf>
    <xf numFmtId="39" fontId="13" fillId="0" borderId="21" xfId="28" applyNumberFormat="1" applyFont="1" applyBorder="1"/>
    <xf numFmtId="0" fontId="10" fillId="0" borderId="22" xfId="28" applyFont="1" applyBorder="1"/>
    <xf numFmtId="0" fontId="10" fillId="0" borderId="9" xfId="28" applyFont="1" applyBorder="1"/>
    <xf numFmtId="0" fontId="10" fillId="0" borderId="3" xfId="28" quotePrefix="1" applyFont="1" applyBorder="1" applyAlignment="1">
      <alignment horizontal="left"/>
    </xf>
    <xf numFmtId="0" fontId="10" fillId="0" borderId="2" xfId="28" quotePrefix="1" applyBorder="1" applyAlignment="1">
      <alignment horizontal="left"/>
    </xf>
    <xf numFmtId="39" fontId="13" fillId="0" borderId="22" xfId="28" applyNumberFormat="1" applyFont="1" applyBorder="1"/>
    <xf numFmtId="0" fontId="10" fillId="0" borderId="2" xfId="28" applyFont="1" applyBorder="1" applyAlignment="1">
      <alignment horizontal="right"/>
    </xf>
    <xf numFmtId="43" fontId="17" fillId="0" borderId="2" xfId="27" applyFont="1" applyBorder="1"/>
    <xf numFmtId="39" fontId="10" fillId="0" borderId="2" xfId="28" applyNumberFormat="1" applyFont="1" applyFill="1" applyBorder="1"/>
    <xf numFmtId="0" fontId="10" fillId="0" borderId="2" xfId="28" applyFont="1" applyFill="1" applyBorder="1"/>
    <xf numFmtId="0" fontId="10" fillId="0" borderId="9" xfId="28" applyFont="1" applyFill="1" applyBorder="1"/>
    <xf numFmtId="0" fontId="10" fillId="0" borderId="3" xfId="28" quotePrefix="1" applyFont="1" applyBorder="1" applyAlignment="1">
      <alignment horizontal="left" vertical="top"/>
    </xf>
    <xf numFmtId="39" fontId="13" fillId="0" borderId="22" xfId="28" applyNumberFormat="1" applyFont="1" applyFill="1" applyBorder="1"/>
    <xf numFmtId="39" fontId="13" fillId="25" borderId="21" xfId="28" applyNumberFormat="1" applyFont="1" applyFill="1" applyBorder="1"/>
    <xf numFmtId="0" fontId="10" fillId="0" borderId="0" xfId="28" applyBorder="1"/>
    <xf numFmtId="0" fontId="10" fillId="0" borderId="0" xfId="28" applyFont="1" applyFill="1" applyBorder="1"/>
    <xf numFmtId="0" fontId="17" fillId="0" borderId="3" xfId="28" applyFont="1" applyBorder="1" applyAlignment="1">
      <alignment horizontal="right"/>
    </xf>
    <xf numFmtId="0" fontId="15" fillId="0" borderId="4" xfId="28" applyFont="1" applyBorder="1"/>
    <xf numFmtId="0" fontId="10" fillId="0" borderId="23" xfId="28" applyFont="1" applyFill="1" applyBorder="1"/>
    <xf numFmtId="0" fontId="10" fillId="0" borderId="0" xfId="28" applyFont="1" applyFill="1"/>
    <xf numFmtId="0" fontId="10" fillId="0" borderId="6" xfId="28" applyFont="1" applyFill="1" applyBorder="1"/>
    <xf numFmtId="0" fontId="10" fillId="0" borderId="24" xfId="28" applyBorder="1"/>
    <xf numFmtId="39" fontId="19" fillId="0" borderId="2" xfId="28" quotePrefix="1" applyNumberFormat="1" applyFont="1" applyFill="1" applyBorder="1" applyAlignment="1">
      <alignment horizontal="right"/>
    </xf>
    <xf numFmtId="173" fontId="19" fillId="0" borderId="2" xfId="28" applyNumberFormat="1" applyFont="1" applyFill="1" applyBorder="1"/>
    <xf numFmtId="39" fontId="13" fillId="0" borderId="2" xfId="28" applyNumberFormat="1" applyFont="1" applyFill="1" applyBorder="1"/>
    <xf numFmtId="10" fontId="19" fillId="0" borderId="2" xfId="28" applyNumberFormat="1" applyFont="1" applyFill="1" applyBorder="1" applyAlignment="1">
      <alignment horizontal="right"/>
    </xf>
    <xf numFmtId="173" fontId="10" fillId="23" borderId="2" xfId="28" applyNumberFormat="1" applyFont="1" applyFill="1" applyBorder="1"/>
    <xf numFmtId="39" fontId="13" fillId="0" borderId="2" xfId="28" applyNumberFormat="1" applyFont="1" applyBorder="1"/>
    <xf numFmtId="0" fontId="10" fillId="0" borderId="3" xfId="28" quotePrefix="1" applyBorder="1" applyAlignment="1">
      <alignment horizontal="left"/>
    </xf>
    <xf numFmtId="0" fontId="20" fillId="0" borderId="0" xfId="36"/>
    <xf numFmtId="171" fontId="20" fillId="0" borderId="0" xfId="27" applyNumberFormat="1" applyFont="1"/>
    <xf numFmtId="43" fontId="6" fillId="0" borderId="0" xfId="26" applyNumberFormat="1"/>
    <xf numFmtId="43" fontId="20" fillId="0" borderId="0" xfId="27" applyFont="1"/>
    <xf numFmtId="0" fontId="21" fillId="0" borderId="0" xfId="36" applyFont="1" applyAlignment="1">
      <alignment horizontal="justify"/>
    </xf>
    <xf numFmtId="0" fontId="22" fillId="0" borderId="0" xfId="36" applyFont="1" applyAlignment="1">
      <alignment horizontal="justify"/>
    </xf>
    <xf numFmtId="43" fontId="17" fillId="23" borderId="2" xfId="27" applyFont="1" applyFill="1" applyBorder="1"/>
    <xf numFmtId="39" fontId="10" fillId="0" borderId="21" xfId="28" applyNumberFormat="1" applyFont="1" applyFill="1" applyBorder="1"/>
    <xf numFmtId="0" fontId="10" fillId="0" borderId="0" xfId="7" applyFill="1"/>
    <xf numFmtId="174" fontId="10" fillId="23" borderId="2" xfId="28" applyNumberFormat="1" applyFont="1" applyFill="1" applyBorder="1"/>
    <xf numFmtId="167" fontId="10" fillId="0" borderId="0" xfId="26" applyNumberFormat="1" applyFont="1" applyFill="1"/>
    <xf numFmtId="2" fontId="10" fillId="0" borderId="0" xfId="26" applyNumberFormat="1" applyFont="1" applyFill="1"/>
    <xf numFmtId="0" fontId="10" fillId="0" borderId="0" xfId="26" applyFont="1" applyFill="1"/>
    <xf numFmtId="170" fontId="0" fillId="0" borderId="0" xfId="27" applyNumberFormat="1" applyFont="1" applyFill="1"/>
    <xf numFmtId="43" fontId="0" fillId="0" borderId="0" xfId="27" applyNumberFormat="1" applyFont="1" applyFill="1"/>
    <xf numFmtId="171" fontId="10" fillId="23" borderId="0" xfId="27" applyNumberFormat="1" applyFont="1" applyFill="1" applyAlignment="1">
      <alignment horizontal="right"/>
    </xf>
    <xf numFmtId="0" fontId="10" fillId="23" borderId="0" xfId="7" applyFill="1"/>
    <xf numFmtId="0" fontId="15" fillId="0" borderId="0" xfId="7" applyFont="1"/>
    <xf numFmtId="2" fontId="10" fillId="0" borderId="0" xfId="27" applyNumberFormat="1" applyFont="1" applyFill="1"/>
    <xf numFmtId="0" fontId="23" fillId="0" borderId="0" xfId="7" applyFont="1" applyAlignment="1">
      <alignment horizontal="right"/>
    </xf>
    <xf numFmtId="43" fontId="10" fillId="23" borderId="0" xfId="27" applyNumberFormat="1" applyFont="1" applyFill="1" applyAlignment="1">
      <alignment horizontal="right"/>
    </xf>
    <xf numFmtId="167" fontId="16" fillId="23" borderId="0" xfId="26" applyNumberFormat="1" applyFont="1" applyFill="1"/>
    <xf numFmtId="2" fontId="16" fillId="23" borderId="0" xfId="27" applyNumberFormat="1" applyFont="1" applyFill="1" applyAlignment="1">
      <alignment horizontal="left"/>
    </xf>
    <xf numFmtId="0" fontId="16" fillId="23" borderId="0" xfId="26" applyFont="1" applyFill="1"/>
    <xf numFmtId="0" fontId="25" fillId="0" borderId="0" xfId="36" applyFont="1"/>
    <xf numFmtId="0" fontId="26" fillId="0" borderId="0" xfId="7" applyFont="1" applyAlignment="1">
      <alignment horizontal="right"/>
    </xf>
    <xf numFmtId="0" fontId="20" fillId="0" borderId="0" xfId="36" applyFill="1"/>
    <xf numFmtId="43" fontId="20" fillId="0" borderId="0" xfId="27" applyFont="1" applyFill="1"/>
    <xf numFmtId="0" fontId="6" fillId="0" borderId="0" xfId="43"/>
    <xf numFmtId="167" fontId="9" fillId="0" borderId="0" xfId="0" applyNumberFormat="1" applyFont="1"/>
    <xf numFmtId="0" fontId="16" fillId="0" borderId="0" xfId="36" applyFont="1"/>
    <xf numFmtId="2" fontId="34" fillId="0" borderId="0" xfId="0" applyNumberFormat="1" applyFont="1" applyBorder="1"/>
    <xf numFmtId="168" fontId="34" fillId="0" borderId="0" xfId="0" applyNumberFormat="1" applyFont="1" applyFill="1" applyBorder="1" applyAlignment="1"/>
    <xf numFmtId="171" fontId="23" fillId="0" borderId="0" xfId="27" applyNumberFormat="1" applyFont="1" applyFill="1" applyAlignment="1">
      <alignment horizontal="right"/>
    </xf>
    <xf numFmtId="170" fontId="23" fillId="0" borderId="0" xfId="27" applyNumberFormat="1" applyFont="1" applyFill="1" applyAlignment="1">
      <alignment horizontal="right"/>
    </xf>
    <xf numFmtId="175" fontId="18" fillId="23" borderId="2" xfId="25" applyNumberFormat="1" applyFont="1" applyFill="1" applyBorder="1" applyAlignment="1">
      <alignment horizontal="right"/>
    </xf>
    <xf numFmtId="0" fontId="10" fillId="26" borderId="0" xfId="7" applyFill="1"/>
    <xf numFmtId="0" fontId="24" fillId="0" borderId="2" xfId="1" applyFont="1" applyBorder="1" applyAlignment="1">
      <alignment horizontal="center"/>
    </xf>
    <xf numFmtId="0" fontId="36" fillId="0" borderId="0" xfId="36" applyFont="1" applyFill="1" applyBorder="1" applyAlignment="1">
      <alignment horizontal="justify" vertical="top" wrapText="1"/>
    </xf>
    <xf numFmtId="0" fontId="37" fillId="0" borderId="0" xfId="0" applyFont="1"/>
    <xf numFmtId="0" fontId="37" fillId="0" borderId="0" xfId="0" applyFont="1" applyAlignment="1">
      <alignment horizontal="center"/>
    </xf>
    <xf numFmtId="0" fontId="0" fillId="0" borderId="0" xfId="0" applyFont="1"/>
    <xf numFmtId="0" fontId="0" fillId="0" borderId="2" xfId="0" applyFill="1" applyBorder="1"/>
    <xf numFmtId="0" fontId="4" fillId="16" borderId="2" xfId="0" applyFont="1" applyFill="1" applyBorder="1" applyAlignment="1">
      <alignment horizontal="center"/>
    </xf>
    <xf numFmtId="0" fontId="37" fillId="0" borderId="0" xfId="0" applyFont="1" applyAlignment="1">
      <alignment vertical="center"/>
    </xf>
    <xf numFmtId="164" fontId="10" fillId="0" borderId="26" xfId="0" applyNumberFormat="1" applyFont="1" applyBorder="1" applyAlignment="1">
      <alignment horizontal="center" wrapText="1"/>
    </xf>
    <xf numFmtId="164" fontId="10" fillId="0" borderId="27" xfId="0" applyNumberFormat="1" applyFont="1" applyBorder="1" applyAlignment="1">
      <alignment horizontal="center" wrapText="1"/>
    </xf>
    <xf numFmtId="164" fontId="10" fillId="0" borderId="28" xfId="0" applyNumberFormat="1" applyFont="1" applyBorder="1" applyAlignment="1">
      <alignment horizontal="center" wrapText="1"/>
    </xf>
    <xf numFmtId="164" fontId="10" fillId="0" borderId="29" xfId="0" applyNumberFormat="1" applyFont="1" applyBorder="1" applyAlignment="1">
      <alignment horizontal="center" wrapText="1"/>
    </xf>
    <xf numFmtId="0" fontId="10" fillId="15" borderId="0" xfId="0" applyFont="1" applyFill="1"/>
    <xf numFmtId="0" fontId="10" fillId="20" borderId="0" xfId="0" applyFont="1" applyFill="1"/>
    <xf numFmtId="0" fontId="10" fillId="0" borderId="13" xfId="0" applyFont="1" applyBorder="1" applyAlignment="1">
      <alignment horizontal="center" wrapText="1"/>
    </xf>
    <xf numFmtId="0" fontId="10" fillId="0" borderId="13" xfId="0" applyFont="1" applyBorder="1" applyAlignment="1">
      <alignment wrapText="1"/>
    </xf>
    <xf numFmtId="164" fontId="10" fillId="0" borderId="14" xfId="0" applyNumberFormat="1" applyFont="1" applyBorder="1" applyAlignment="1">
      <alignment horizontal="right" wrapText="1"/>
    </xf>
    <xf numFmtId="164" fontId="10" fillId="0" borderId="2" xfId="0" applyNumberFormat="1" applyFont="1" applyBorder="1" applyAlignment="1">
      <alignment horizontal="center" wrapText="1"/>
    </xf>
    <xf numFmtId="49" fontId="11" fillId="16" borderId="2" xfId="0" applyNumberFormat="1" applyFont="1" applyFill="1" applyBorder="1" applyAlignment="1">
      <alignment horizontal="center" vertical="center" wrapText="1"/>
    </xf>
    <xf numFmtId="49" fontId="8" fillId="16" borderId="2" xfId="0" applyNumberFormat="1" applyFont="1" applyFill="1" applyBorder="1" applyAlignment="1">
      <alignment horizontal="center" vertical="center" wrapText="1"/>
    </xf>
    <xf numFmtId="0" fontId="8" fillId="16" borderId="2" xfId="0" applyFont="1" applyFill="1" applyBorder="1" applyAlignment="1">
      <alignment horizontal="center" vertical="center" wrapText="1"/>
    </xf>
    <xf numFmtId="0" fontId="9" fillId="0" borderId="0" xfId="0" applyFont="1"/>
    <xf numFmtId="0" fontId="9" fillId="0" borderId="0" xfId="0" applyFont="1" applyAlignment="1">
      <alignment horizontal="center"/>
    </xf>
    <xf numFmtId="0" fontId="9" fillId="0" borderId="0" xfId="0" applyFont="1" applyAlignment="1">
      <alignment horizontal="left"/>
    </xf>
    <xf numFmtId="0" fontId="9" fillId="0" borderId="0" xfId="0" applyFont="1" applyAlignment="1">
      <alignment horizontal="left" vertical="center"/>
    </xf>
    <xf numFmtId="0" fontId="9" fillId="0" borderId="0" xfId="0" applyFont="1" applyAlignment="1">
      <alignment horizontal="center" vertical="center"/>
    </xf>
    <xf numFmtId="49" fontId="9" fillId="0" borderId="0" xfId="0" applyNumberFormat="1" applyFont="1" applyFill="1"/>
    <xf numFmtId="0" fontId="4" fillId="16" borderId="2" xfId="0" applyFont="1" applyFill="1" applyBorder="1" applyAlignment="1">
      <alignment horizontal="center" vertical="center" wrapText="1"/>
    </xf>
    <xf numFmtId="0" fontId="8" fillId="19" borderId="2" xfId="0" applyNumberFormat="1" applyFont="1" applyFill="1" applyBorder="1" applyAlignment="1">
      <alignment horizontal="center" wrapText="1"/>
    </xf>
    <xf numFmtId="167" fontId="8" fillId="19" borderId="2" xfId="0" applyNumberFormat="1" applyFont="1" applyFill="1" applyBorder="1" applyAlignment="1">
      <alignment horizontal="center" wrapText="1"/>
    </xf>
    <xf numFmtId="0" fontId="4" fillId="0" borderId="0" xfId="0" applyFont="1"/>
    <xf numFmtId="167" fontId="4" fillId="0" borderId="0" xfId="0" applyNumberFormat="1" applyFont="1"/>
    <xf numFmtId="49" fontId="0" fillId="0" borderId="2" xfId="0" applyNumberFormat="1" applyBorder="1" applyAlignment="1">
      <alignment horizontal="center"/>
    </xf>
    <xf numFmtId="0" fontId="0" fillId="0" borderId="0" xfId="0" applyAlignment="1">
      <alignment horizontal="center"/>
    </xf>
    <xf numFmtId="49" fontId="0" fillId="0" borderId="2" xfId="0" applyNumberFormat="1" applyBorder="1"/>
    <xf numFmtId="0" fontId="0" fillId="0" borderId="2" xfId="0" applyNumberFormat="1" applyBorder="1"/>
    <xf numFmtId="166" fontId="0" fillId="0" borderId="2" xfId="0" applyNumberFormat="1" applyBorder="1"/>
    <xf numFmtId="0" fontId="0" fillId="0" borderId="2" xfId="0" applyBorder="1"/>
    <xf numFmtId="166" fontId="0" fillId="0" borderId="0" xfId="0" applyNumberFormat="1"/>
    <xf numFmtId="0" fontId="8" fillId="16" borderId="2" xfId="0" applyNumberFormat="1" applyFont="1" applyFill="1" applyBorder="1" applyAlignment="1">
      <alignment horizontal="center" vertical="center" wrapText="1"/>
    </xf>
    <xf numFmtId="0" fontId="32" fillId="0" borderId="2" xfId="36" applyFont="1" applyBorder="1" applyAlignment="1">
      <alignment horizontal="center" vertical="center" wrapText="1"/>
    </xf>
    <xf numFmtId="0" fontId="22" fillId="0" borderId="2" xfId="36" applyFont="1" applyBorder="1" applyAlignment="1">
      <alignment horizontal="center" vertical="center" wrapText="1"/>
    </xf>
    <xf numFmtId="0" fontId="22" fillId="0" borderId="2" xfId="36" applyFont="1" applyBorder="1" applyAlignment="1">
      <alignment horizontal="justify" vertical="top" wrapText="1"/>
    </xf>
    <xf numFmtId="0" fontId="13" fillId="0" borderId="9" xfId="28" quotePrefix="1" applyFont="1" applyBorder="1" applyAlignment="1">
      <alignment horizontal="center"/>
    </xf>
    <xf numFmtId="39" fontId="23" fillId="23" borderId="2" xfId="28" applyNumberFormat="1" applyFont="1" applyFill="1" applyBorder="1"/>
    <xf numFmtId="0" fontId="35" fillId="0" borderId="2" xfId="43" applyFont="1" applyBorder="1" applyAlignment="1">
      <alignment horizontal="center"/>
    </xf>
    <xf numFmtId="0" fontId="13" fillId="0" borderId="13" xfId="0" applyFont="1" applyBorder="1" applyAlignment="1">
      <alignment horizontal="center" wrapText="1"/>
    </xf>
    <xf numFmtId="0" fontId="13" fillId="0" borderId="2" xfId="0" applyFont="1" applyBorder="1" applyAlignment="1">
      <alignment horizontal="center" wrapText="1"/>
    </xf>
    <xf numFmtId="0" fontId="13" fillId="0" borderId="14" xfId="0" applyFont="1" applyBorder="1" applyAlignment="1">
      <alignment horizontal="center" wrapText="1"/>
    </xf>
    <xf numFmtId="0" fontId="0" fillId="0" borderId="0" xfId="0" applyFont="1"/>
    <xf numFmtId="0" fontId="0" fillId="0" borderId="0" xfId="0" applyFill="1" applyBorder="1" applyAlignment="1">
      <alignment horizontal="center"/>
    </xf>
    <xf numFmtId="3" fontId="4" fillId="16" borderId="2" xfId="0" applyNumberFormat="1" applyFont="1" applyFill="1" applyBorder="1" applyAlignment="1">
      <alignment horizontal="center"/>
    </xf>
    <xf numFmtId="0" fontId="4" fillId="16" borderId="4" xfId="0" applyFont="1" applyFill="1" applyBorder="1" applyAlignment="1">
      <alignment horizontal="center"/>
    </xf>
    <xf numFmtId="3" fontId="0" fillId="0" borderId="2" xfId="0" applyNumberFormat="1" applyBorder="1"/>
    <xf numFmtId="0" fontId="1" fillId="27" borderId="4" xfId="0" applyFont="1" applyFill="1" applyBorder="1" applyAlignment="1">
      <alignment horizontal="center"/>
    </xf>
    <xf numFmtId="0" fontId="1" fillId="27" borderId="2" xfId="0" applyFont="1" applyFill="1" applyBorder="1" applyAlignment="1">
      <alignment horizontal="center"/>
    </xf>
    <xf numFmtId="0" fontId="1" fillId="0" borderId="0" xfId="0" applyFont="1" applyFill="1" applyBorder="1" applyAlignment="1">
      <alignment horizontal="center"/>
    </xf>
    <xf numFmtId="0" fontId="1" fillId="0" borderId="0" xfId="0" applyFont="1" applyAlignment="1">
      <alignment horizontal="center"/>
    </xf>
    <xf numFmtId="49" fontId="8" fillId="16" borderId="2" xfId="0" applyNumberFormat="1" applyFont="1" applyFill="1" applyBorder="1" applyAlignment="1">
      <alignment horizontal="center" vertical="top" wrapText="1"/>
    </xf>
    <xf numFmtId="0" fontId="9" fillId="0" borderId="0" xfId="0" applyFont="1" applyFill="1" applyAlignment="1">
      <alignment horizontal="left"/>
    </xf>
    <xf numFmtId="1" fontId="4" fillId="16" borderId="2" xfId="0" applyNumberFormat="1" applyFont="1" applyFill="1" applyBorder="1" applyAlignment="1">
      <alignment horizontal="center" wrapText="1"/>
    </xf>
    <xf numFmtId="0" fontId="4" fillId="19" borderId="19" xfId="0" applyFont="1" applyFill="1" applyBorder="1" applyAlignment="1">
      <alignment horizontal="center"/>
    </xf>
    <xf numFmtId="1" fontId="4" fillId="19" borderId="22" xfId="0" applyNumberFormat="1" applyFont="1" applyFill="1" applyBorder="1" applyAlignment="1">
      <alignment horizontal="center"/>
    </xf>
    <xf numFmtId="1" fontId="4" fillId="19" borderId="19" xfId="0" applyNumberFormat="1" applyFont="1" applyFill="1" applyBorder="1" applyAlignment="1">
      <alignment horizontal="center"/>
    </xf>
    <xf numFmtId="49" fontId="0" fillId="0" borderId="9" xfId="0" applyNumberFormat="1" applyBorder="1"/>
    <xf numFmtId="0" fontId="0" fillId="0" borderId="9" xfId="0" applyNumberFormat="1" applyBorder="1"/>
    <xf numFmtId="1" fontId="0" fillId="0" borderId="9" xfId="0" applyNumberFormat="1" applyBorder="1"/>
    <xf numFmtId="2" fontId="0" fillId="0" borderId="9" xfId="0" applyNumberFormat="1" applyBorder="1"/>
    <xf numFmtId="166" fontId="0" fillId="0" borderId="9" xfId="0" applyNumberFormat="1" applyBorder="1"/>
    <xf numFmtId="49" fontId="0" fillId="0" borderId="9" xfId="0" applyNumberFormat="1" applyBorder="1" applyAlignment="1">
      <alignment horizontal="center"/>
    </xf>
    <xf numFmtId="1" fontId="0" fillId="0" borderId="2" xfId="0" applyNumberFormat="1" applyBorder="1"/>
    <xf numFmtId="2" fontId="0" fillId="0" borderId="2" xfId="0" applyNumberFormat="1" applyBorder="1"/>
    <xf numFmtId="49" fontId="0" fillId="0" borderId="22" xfId="0" applyNumberFormat="1" applyBorder="1"/>
    <xf numFmtId="0" fontId="0" fillId="0" borderId="22" xfId="0" applyNumberFormat="1" applyBorder="1"/>
    <xf numFmtId="1" fontId="0" fillId="0" borderId="22" xfId="0" applyNumberFormat="1" applyBorder="1"/>
    <xf numFmtId="2" fontId="0" fillId="0" borderId="22" xfId="0" applyNumberFormat="1" applyBorder="1"/>
    <xf numFmtId="166" fontId="0" fillId="0" borderId="22" xfId="0" applyNumberFormat="1" applyBorder="1"/>
    <xf numFmtId="49" fontId="0" fillId="0" borderId="22" xfId="0" applyNumberFormat="1" applyBorder="1" applyAlignment="1">
      <alignment horizontal="center"/>
    </xf>
    <xf numFmtId="49" fontId="0" fillId="0" borderId="17" xfId="0" applyNumberFormat="1" applyBorder="1"/>
    <xf numFmtId="0" fontId="0" fillId="0" borderId="17" xfId="0" applyNumberFormat="1" applyBorder="1"/>
    <xf numFmtId="1" fontId="0" fillId="0" borderId="17" xfId="0" applyNumberFormat="1" applyBorder="1"/>
    <xf numFmtId="2" fontId="0" fillId="0" borderId="17" xfId="0" applyNumberFormat="1" applyBorder="1"/>
    <xf numFmtId="166" fontId="0" fillId="0" borderId="17" xfId="0" applyNumberFormat="1" applyBorder="1"/>
    <xf numFmtId="49" fontId="0" fillId="0" borderId="17" xfId="0" applyNumberFormat="1" applyBorder="1" applyAlignment="1">
      <alignment horizontal="center"/>
    </xf>
    <xf numFmtId="1" fontId="0" fillId="0" borderId="0" xfId="0" applyNumberFormat="1"/>
    <xf numFmtId="2" fontId="0" fillId="0" borderId="0" xfId="0" applyNumberFormat="1"/>
    <xf numFmtId="0" fontId="0" fillId="0" borderId="0" xfId="0" applyFont="1" applyFill="1"/>
    <xf numFmtId="168" fontId="0" fillId="0" borderId="0" xfId="0" applyNumberFormat="1"/>
    <xf numFmtId="49" fontId="43" fillId="18" borderId="2" xfId="0" applyNumberFormat="1" applyFont="1" applyFill="1" applyBorder="1" applyAlignment="1">
      <alignment horizontal="center" vertical="center" wrapText="1"/>
    </xf>
    <xf numFmtId="168" fontId="43" fillId="18" borderId="2" xfId="0" applyNumberFormat="1" applyFont="1" applyFill="1" applyBorder="1" applyAlignment="1">
      <alignment horizontal="center" vertical="center" wrapText="1"/>
    </xf>
    <xf numFmtId="168" fontId="0" fillId="0" borderId="0" xfId="0" applyNumberFormat="1" applyAlignment="1">
      <alignment horizontal="center"/>
    </xf>
    <xf numFmtId="49" fontId="0" fillId="0" borderId="0" xfId="0" applyNumberFormat="1" applyFont="1"/>
    <xf numFmtId="167" fontId="0" fillId="0" borderId="0" xfId="0" applyNumberFormat="1" applyFont="1"/>
    <xf numFmtId="0" fontId="0" fillId="0" borderId="0" xfId="0" applyFont="1" applyBorder="1"/>
    <xf numFmtId="0" fontId="0" fillId="0" borderId="0" xfId="0" applyFont="1" applyAlignment="1">
      <alignment horizontal="center"/>
    </xf>
    <xf numFmtId="0" fontId="9" fillId="0" borderId="0" xfId="0" applyFont="1" applyFill="1" applyAlignment="1">
      <alignment horizontal="center"/>
    </xf>
    <xf numFmtId="0" fontId="9" fillId="0" borderId="2" xfId="0" applyFont="1" applyBorder="1"/>
    <xf numFmtId="167" fontId="9" fillId="0" borderId="2" xfId="0" applyNumberFormat="1" applyFont="1" applyBorder="1"/>
    <xf numFmtId="0" fontId="9" fillId="0" borderId="2" xfId="0" applyFont="1" applyBorder="1" applyAlignment="1">
      <alignment horizontal="left"/>
    </xf>
    <xf numFmtId="0" fontId="45" fillId="0" borderId="2" xfId="0" applyFont="1" applyBorder="1"/>
    <xf numFmtId="167" fontId="9" fillId="0" borderId="2" xfId="0" applyNumberFormat="1" applyFont="1" applyBorder="1" applyAlignment="1">
      <alignment horizontal="center"/>
    </xf>
    <xf numFmtId="0" fontId="9" fillId="0" borderId="2" xfId="0" applyFont="1" applyBorder="1" applyAlignment="1">
      <alignment horizontal="center"/>
    </xf>
    <xf numFmtId="0" fontId="9" fillId="0" borderId="0" xfId="0" applyFont="1" applyAlignment="1">
      <alignment vertical="center"/>
    </xf>
    <xf numFmtId="0" fontId="9" fillId="0" borderId="0" xfId="0" applyFont="1" applyAlignment="1">
      <alignment vertical="center" wrapText="1"/>
    </xf>
    <xf numFmtId="0" fontId="9" fillId="0" borderId="2" xfId="0" applyFont="1" applyFill="1" applyBorder="1"/>
    <xf numFmtId="0" fontId="9" fillId="0" borderId="2" xfId="0" applyFont="1" applyFill="1" applyBorder="1" applyAlignment="1">
      <alignment horizontal="center"/>
    </xf>
    <xf numFmtId="0" fontId="9" fillId="0" borderId="2" xfId="0" quotePrefix="1" applyNumberFormat="1" applyFont="1" applyBorder="1" applyAlignment="1">
      <alignment horizontal="left"/>
    </xf>
    <xf numFmtId="167" fontId="9" fillId="0" borderId="0" xfId="0" applyNumberFormat="1" applyFont="1" applyAlignment="1">
      <alignment horizontal="center"/>
    </xf>
    <xf numFmtId="0" fontId="10" fillId="0" borderId="0" xfId="0" applyFont="1"/>
    <xf numFmtId="0" fontId="10" fillId="0" borderId="2" xfId="0" applyFont="1" applyBorder="1" applyAlignment="1">
      <alignment wrapText="1"/>
    </xf>
    <xf numFmtId="0" fontId="13" fillId="0" borderId="2" xfId="0" applyFont="1" applyFill="1" applyBorder="1" applyAlignment="1">
      <alignment horizontal="center" wrapText="1"/>
    </xf>
    <xf numFmtId="0" fontId="13" fillId="0" borderId="14" xfId="0" applyFont="1" applyBorder="1" applyAlignment="1">
      <alignment wrapText="1"/>
    </xf>
    <xf numFmtId="164" fontId="10" fillId="0" borderId="2" xfId="0" applyNumberFormat="1" applyFont="1" applyBorder="1"/>
    <xf numFmtId="164" fontId="10" fillId="0" borderId="14" xfId="0" applyNumberFormat="1" applyFont="1" applyBorder="1"/>
    <xf numFmtId="0" fontId="8" fillId="0" borderId="0" xfId="0" applyFont="1" applyAlignment="1">
      <alignment horizontal="center"/>
    </xf>
    <xf numFmtId="169" fontId="8" fillId="0" borderId="0" xfId="0" applyNumberFormat="1" applyFont="1" applyAlignment="1">
      <alignment horizontal="center" vertical="center"/>
    </xf>
    <xf numFmtId="1" fontId="9" fillId="0" borderId="0" xfId="0" applyNumberFormat="1" applyFont="1"/>
    <xf numFmtId="1" fontId="23" fillId="0" borderId="0" xfId="26" applyNumberFormat="1" applyFont="1"/>
    <xf numFmtId="0" fontId="10" fillId="0" borderId="2" xfId="28" applyFill="1" applyBorder="1"/>
    <xf numFmtId="0" fontId="0" fillId="0" borderId="2" xfId="0" applyBorder="1" applyAlignment="1">
      <alignment horizontal="center"/>
    </xf>
    <xf numFmtId="0" fontId="0" fillId="0" borderId="0" xfId="0" applyNumberFormat="1"/>
    <xf numFmtId="0" fontId="6" fillId="0" borderId="3" xfId="43" applyBorder="1" applyAlignment="1">
      <alignment horizontal="center"/>
    </xf>
    <xf numFmtId="0" fontId="6" fillId="0" borderId="32" xfId="43" applyBorder="1" applyAlignment="1">
      <alignment horizontal="center"/>
    </xf>
    <xf numFmtId="0" fontId="6" fillId="0" borderId="4" xfId="43" applyBorder="1" applyAlignment="1">
      <alignment horizontal="center"/>
    </xf>
    <xf numFmtId="0" fontId="35" fillId="0" borderId="2" xfId="43" applyFont="1" applyBorder="1" applyAlignment="1">
      <alignment horizontal="center"/>
    </xf>
    <xf numFmtId="0" fontId="10" fillId="15" borderId="9" xfId="0" applyFont="1" applyFill="1" applyBorder="1" applyAlignment="1">
      <alignment horizontal="center"/>
    </xf>
    <xf numFmtId="0" fontId="13" fillId="22" borderId="25" xfId="0" applyFont="1" applyFill="1" applyBorder="1" applyAlignment="1">
      <alignment horizontal="center" wrapText="1"/>
    </xf>
    <xf numFmtId="0" fontId="13" fillId="22" borderId="23" xfId="0" applyFont="1" applyFill="1" applyBorder="1" applyAlignment="1">
      <alignment horizontal="center" wrapText="1"/>
    </xf>
    <xf numFmtId="0" fontId="13" fillId="0" borderId="13" xfId="0" applyFont="1" applyFill="1" applyBorder="1" applyAlignment="1">
      <alignment horizontal="center" wrapText="1"/>
    </xf>
    <xf numFmtId="0" fontId="13" fillId="0" borderId="2" xfId="0" applyFont="1" applyFill="1" applyBorder="1" applyAlignment="1">
      <alignment horizontal="center" wrapText="1"/>
    </xf>
    <xf numFmtId="0" fontId="10" fillId="0" borderId="13" xfId="0" applyFont="1" applyBorder="1" applyAlignment="1">
      <alignment horizontal="left" wrapText="1"/>
    </xf>
    <xf numFmtId="0" fontId="10" fillId="0" borderId="2" xfId="0" applyFont="1" applyBorder="1" applyAlignment="1">
      <alignment horizontal="left" wrapText="1"/>
    </xf>
    <xf numFmtId="0" fontId="32" fillId="0" borderId="30" xfId="0" applyFont="1" applyBorder="1" applyAlignment="1">
      <alignment horizontal="left" wrapText="1"/>
    </xf>
    <xf numFmtId="0" fontId="32" fillId="0" borderId="31" xfId="0" applyFont="1" applyBorder="1" applyAlignment="1">
      <alignment horizontal="left" wrapText="1"/>
    </xf>
    <xf numFmtId="0" fontId="32" fillId="0" borderId="29" xfId="0" applyFont="1" applyBorder="1" applyAlignment="1">
      <alignment horizontal="left" wrapText="1"/>
    </xf>
    <xf numFmtId="0" fontId="13" fillId="21" borderId="0" xfId="0" applyFont="1" applyFill="1" applyBorder="1" applyAlignment="1">
      <alignment horizontal="center"/>
    </xf>
    <xf numFmtId="0" fontId="13" fillId="0" borderId="13" xfId="0" applyFont="1" applyBorder="1" applyAlignment="1">
      <alignment horizontal="center" wrapText="1"/>
    </xf>
    <xf numFmtId="0" fontId="13" fillId="0" borderId="2" xfId="0" applyFont="1" applyBorder="1" applyAlignment="1">
      <alignment horizontal="center" wrapText="1"/>
    </xf>
    <xf numFmtId="0" fontId="13" fillId="0" borderId="14" xfId="0" applyFont="1" applyBorder="1" applyAlignment="1">
      <alignment horizontal="center" wrapText="1"/>
    </xf>
    <xf numFmtId="0" fontId="10" fillId="0" borderId="15" xfId="0" applyFont="1" applyBorder="1" applyAlignment="1">
      <alignment horizontal="left" wrapText="1"/>
    </xf>
    <xf numFmtId="0" fontId="10" fillId="0" borderId="8" xfId="0" applyFont="1" applyBorder="1" applyAlignment="1">
      <alignment horizontal="left" wrapText="1"/>
    </xf>
    <xf numFmtId="0" fontId="10" fillId="0" borderId="16" xfId="0" applyFont="1" applyBorder="1" applyAlignment="1">
      <alignment horizontal="left" wrapText="1"/>
    </xf>
    <xf numFmtId="0" fontId="13" fillId="22" borderId="10" xfId="0" applyFont="1" applyFill="1" applyBorder="1" applyAlignment="1">
      <alignment horizontal="center" wrapText="1"/>
    </xf>
    <xf numFmtId="0" fontId="13" fillId="22" borderId="11" xfId="0" applyFont="1" applyFill="1" applyBorder="1" applyAlignment="1">
      <alignment horizontal="center" wrapText="1"/>
    </xf>
    <xf numFmtId="0" fontId="13" fillId="22" borderId="12" xfId="0" applyFont="1" applyFill="1" applyBorder="1" applyAlignment="1">
      <alignment horizontal="center" wrapText="1"/>
    </xf>
    <xf numFmtId="0" fontId="3" fillId="15" borderId="2" xfId="0" applyFont="1" applyFill="1" applyBorder="1" applyAlignment="1">
      <alignment horizontal="center" vertical="center" wrapText="1"/>
    </xf>
    <xf numFmtId="0" fontId="39" fillId="15" borderId="2" xfId="0" applyFont="1" applyFill="1" applyBorder="1" applyAlignment="1">
      <alignment horizontal="center" vertical="center" wrapText="1"/>
    </xf>
    <xf numFmtId="0" fontId="0" fillId="0" borderId="5" xfId="0" applyFont="1" applyFill="1" applyBorder="1" applyAlignment="1">
      <alignment horizontal="left" vertical="top" wrapText="1"/>
    </xf>
    <xf numFmtId="0" fontId="0" fillId="0" borderId="6" xfId="0" applyFont="1" applyFill="1" applyBorder="1" applyAlignment="1">
      <alignment horizontal="left" vertical="top" wrapText="1"/>
    </xf>
    <xf numFmtId="0" fontId="0" fillId="0" borderId="7" xfId="0" applyFont="1" applyFill="1" applyBorder="1" applyAlignment="1">
      <alignment horizontal="left" vertical="top" wrapText="1"/>
    </xf>
    <xf numFmtId="0" fontId="0" fillId="0" borderId="18"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24" xfId="0" applyFont="1" applyFill="1" applyBorder="1" applyAlignment="1">
      <alignment horizontal="left" vertical="top" wrapText="1"/>
    </xf>
    <xf numFmtId="0" fontId="0" fillId="0" borderId="19" xfId="0" applyFont="1" applyFill="1" applyBorder="1" applyAlignment="1">
      <alignment horizontal="left" vertical="top" wrapText="1"/>
    </xf>
    <xf numFmtId="0" fontId="0" fillId="0" borderId="23" xfId="0" applyFont="1" applyFill="1" applyBorder="1" applyAlignment="1">
      <alignment horizontal="left" vertical="top" wrapText="1"/>
    </xf>
    <xf numFmtId="0" fontId="0" fillId="0" borderId="20" xfId="0" applyFont="1" applyFill="1" applyBorder="1" applyAlignment="1">
      <alignment horizontal="left" vertical="top" wrapText="1"/>
    </xf>
    <xf numFmtId="49" fontId="41" fillId="17" borderId="23" xfId="0" applyNumberFormat="1" applyFont="1" applyFill="1" applyBorder="1" applyAlignment="1">
      <alignment horizontal="center" vertical="center" wrapText="1"/>
    </xf>
    <xf numFmtId="49" fontId="0" fillId="0" borderId="0" xfId="0" applyNumberFormat="1" applyFont="1" applyAlignment="1">
      <alignment horizontal="left" wrapText="1"/>
    </xf>
    <xf numFmtId="49" fontId="44" fillId="0" borderId="0" xfId="0" applyNumberFormat="1" applyFont="1" applyAlignment="1">
      <alignment horizontal="left" wrapText="1"/>
    </xf>
    <xf numFmtId="0" fontId="4" fillId="16" borderId="2" xfId="0" applyFont="1" applyFill="1" applyBorder="1" applyAlignment="1">
      <alignment horizontal="center" wrapText="1"/>
    </xf>
    <xf numFmtId="0" fontId="4" fillId="16" borderId="22" xfId="0" applyFont="1" applyFill="1" applyBorder="1" applyAlignment="1">
      <alignment horizontal="center" wrapText="1"/>
    </xf>
    <xf numFmtId="0" fontId="5" fillId="15" borderId="2" xfId="0" applyFont="1" applyFill="1" applyBorder="1" applyAlignment="1">
      <alignment horizontal="center" vertical="center" wrapText="1"/>
    </xf>
    <xf numFmtId="0" fontId="4" fillId="16" borderId="2" xfId="0" applyFont="1" applyFill="1" applyBorder="1" applyAlignment="1">
      <alignment horizontal="center"/>
    </xf>
    <xf numFmtId="1" fontId="4" fillId="16" borderId="2" xfId="0" applyNumberFormat="1" applyFont="1" applyFill="1" applyBorder="1" applyAlignment="1">
      <alignment horizontal="center"/>
    </xf>
    <xf numFmtId="166" fontId="4" fillId="16" borderId="2" xfId="0" applyNumberFormat="1" applyFont="1" applyFill="1" applyBorder="1" applyAlignment="1">
      <alignment horizontal="center"/>
    </xf>
    <xf numFmtId="166" fontId="4" fillId="16" borderId="22" xfId="0" applyNumberFormat="1" applyFont="1" applyFill="1" applyBorder="1" applyAlignment="1">
      <alignment horizontal="center"/>
    </xf>
    <xf numFmtId="0" fontId="4" fillId="16" borderId="22" xfId="0" applyFont="1" applyFill="1" applyBorder="1" applyAlignment="1">
      <alignment horizontal="center"/>
    </xf>
    <xf numFmtId="2" fontId="4" fillId="16" borderId="2" xfId="0" applyNumberFormat="1" applyFont="1" applyFill="1" applyBorder="1" applyAlignment="1">
      <alignment horizontal="center" wrapText="1"/>
    </xf>
    <xf numFmtId="2" fontId="4" fillId="16" borderId="22" xfId="0" applyNumberFormat="1" applyFont="1" applyFill="1" applyBorder="1" applyAlignment="1">
      <alignment horizontal="center" wrapText="1"/>
    </xf>
    <xf numFmtId="0" fontId="38" fillId="0" borderId="23" xfId="0" applyFont="1" applyBorder="1" applyAlignment="1">
      <alignment horizontal="left" vertical="center"/>
    </xf>
    <xf numFmtId="167" fontId="9" fillId="0" borderId="0" xfId="0" applyNumberFormat="1" applyFont="1" applyFill="1"/>
    <xf numFmtId="2" fontId="34" fillId="0" borderId="0" xfId="0" applyNumberFormat="1" applyFont="1" applyFill="1" applyBorder="1"/>
    <xf numFmtId="0" fontId="35" fillId="0" borderId="2" xfId="43" applyFont="1" applyFill="1" applyBorder="1" applyAlignment="1">
      <alignment horizontal="center"/>
    </xf>
    <xf numFmtId="0" fontId="24" fillId="0" borderId="2" xfId="1" applyFont="1" applyFill="1" applyBorder="1" applyAlignment="1">
      <alignment horizontal="center"/>
    </xf>
    <xf numFmtId="0" fontId="9" fillId="0" borderId="0" xfId="0" applyFont="1" applyFill="1"/>
    <xf numFmtId="0" fontId="16" fillId="0" borderId="0" xfId="26" applyFont="1" applyFill="1"/>
    <xf numFmtId="171" fontId="10" fillId="0" borderId="0" xfId="27" applyNumberFormat="1" applyFont="1" applyFill="1" applyAlignment="1">
      <alignment horizontal="right"/>
    </xf>
    <xf numFmtId="171" fontId="0" fillId="0" borderId="0" xfId="27" applyNumberFormat="1" applyFont="1" applyFill="1"/>
    <xf numFmtId="171" fontId="23" fillId="23" borderId="0" xfId="27" applyNumberFormat="1" applyFont="1" applyFill="1" applyAlignment="1">
      <alignment horizontal="right"/>
    </xf>
    <xf numFmtId="0" fontId="0" fillId="0" borderId="0" xfId="24" applyFont="1"/>
  </cellXfs>
  <cellStyles count="48">
    <cellStyle name="20% - Accent1 2" xfId="8" xr:uid="{00000000-0005-0000-0000-000000000000}"/>
    <cellStyle name="20% - Accent2 2" xfId="9" xr:uid="{00000000-0005-0000-0000-000001000000}"/>
    <cellStyle name="20% - Accent3 2" xfId="10" xr:uid="{00000000-0005-0000-0000-000002000000}"/>
    <cellStyle name="20% - Accent4 2" xfId="11" xr:uid="{00000000-0005-0000-0000-000003000000}"/>
    <cellStyle name="20% - Accent5 2" xfId="12" xr:uid="{00000000-0005-0000-0000-000004000000}"/>
    <cellStyle name="20% - Accent6 2" xfId="13" xr:uid="{00000000-0005-0000-0000-000005000000}"/>
    <cellStyle name="40% - Accent1 2" xfId="14" xr:uid="{00000000-0005-0000-0000-000006000000}"/>
    <cellStyle name="40% - Accent2 2" xfId="15" xr:uid="{00000000-0005-0000-0000-000007000000}"/>
    <cellStyle name="40% - Accent3 2" xfId="16" xr:uid="{00000000-0005-0000-0000-000008000000}"/>
    <cellStyle name="40% - Accent4 2" xfId="17" xr:uid="{00000000-0005-0000-0000-000009000000}"/>
    <cellStyle name="40% - Accent5 2" xfId="18" xr:uid="{00000000-0005-0000-0000-00000A000000}"/>
    <cellStyle name="40% - Accent6 2" xfId="19" xr:uid="{00000000-0005-0000-0000-00000B000000}"/>
    <cellStyle name="Comma 2" xfId="27" xr:uid="{00000000-0005-0000-0000-00000C000000}"/>
    <cellStyle name="Comma 3" xfId="42" xr:uid="{00000000-0005-0000-0000-00000D000000}"/>
    <cellStyle name="Currency 2" xfId="30" xr:uid="{00000000-0005-0000-0000-00000E000000}"/>
    <cellStyle name="Followed Hyperlink" xfId="38" builtinId="9" hidden="1"/>
    <cellStyle name="Followed Hyperlink" xfId="40" builtinId="9" hidden="1"/>
    <cellStyle name="Hyperlink" xfId="37" builtinId="8" hidden="1"/>
    <cellStyle name="Hyperlink" xfId="39" builtinId="8" hidden="1"/>
    <cellStyle name="Hyperlink 2" xfId="2" xr:uid="{00000000-0005-0000-0000-000013000000}"/>
    <cellStyle name="Normal" xfId="0" builtinId="0" customBuiltin="1"/>
    <cellStyle name="Normal 10" xfId="41" xr:uid="{00000000-0005-0000-0000-000015000000}"/>
    <cellStyle name="Normal 10 2" xfId="31" xr:uid="{00000000-0005-0000-0000-000016000000}"/>
    <cellStyle name="Normal 11" xfId="43" xr:uid="{00000000-0005-0000-0000-000017000000}"/>
    <cellStyle name="Normal 12" xfId="44" xr:uid="{00000000-0005-0000-0000-000018000000}"/>
    <cellStyle name="Normal 191" xfId="32" xr:uid="{00000000-0005-0000-0000-000019000000}"/>
    <cellStyle name="Normal 2" xfId="3" xr:uid="{00000000-0005-0000-0000-00001A000000}"/>
    <cellStyle name="Normal 2 2" xfId="20" xr:uid="{00000000-0005-0000-0000-00001B000000}"/>
    <cellStyle name="Normal 2 2 2" xfId="21" xr:uid="{00000000-0005-0000-0000-00001C000000}"/>
    <cellStyle name="Normal 2 3" xfId="26" xr:uid="{00000000-0005-0000-0000-00001D000000}"/>
    <cellStyle name="Normal 3" xfId="1" xr:uid="{00000000-0005-0000-0000-00001E000000}"/>
    <cellStyle name="Normal 3 2" xfId="6" xr:uid="{00000000-0005-0000-0000-00001F000000}"/>
    <cellStyle name="Normal 3 3" xfId="24" xr:uid="{00000000-0005-0000-0000-000020000000}"/>
    <cellStyle name="Normal 3 4" xfId="28" xr:uid="{00000000-0005-0000-0000-000021000000}"/>
    <cellStyle name="Normal 3 5" xfId="45" xr:uid="{00000000-0005-0000-0000-000022000000}"/>
    <cellStyle name="Normal 3 6" xfId="46" xr:uid="{00000000-0005-0000-0000-000023000000}"/>
    <cellStyle name="Normal 4" xfId="4" xr:uid="{00000000-0005-0000-0000-000024000000}"/>
    <cellStyle name="Normal 5" xfId="7" xr:uid="{00000000-0005-0000-0000-000025000000}"/>
    <cellStyle name="Normal 6" xfId="33" xr:uid="{00000000-0005-0000-0000-000026000000}"/>
    <cellStyle name="Normal 7" xfId="34" xr:uid="{00000000-0005-0000-0000-000027000000}"/>
    <cellStyle name="Normal 8" xfId="35" xr:uid="{00000000-0005-0000-0000-000028000000}"/>
    <cellStyle name="Normal 9" xfId="36" xr:uid="{00000000-0005-0000-0000-000029000000}"/>
    <cellStyle name="Normal 9 2" xfId="47" xr:uid="{00000000-0005-0000-0000-00002A000000}"/>
    <cellStyle name="Note 2" xfId="5" xr:uid="{00000000-0005-0000-0000-00002B000000}"/>
    <cellStyle name="Note 2 2" xfId="22" xr:uid="{00000000-0005-0000-0000-00002C000000}"/>
    <cellStyle name="Note 3" xfId="23" xr:uid="{00000000-0005-0000-0000-00002D000000}"/>
    <cellStyle name="Percent" xfId="25" builtinId="5"/>
    <cellStyle name="Percent 2" xfId="29" xr:uid="{00000000-0005-0000-0000-00002F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vbp_payment_provider_07_16_2015" connectionId="1" xr16:uid="{00000000-0016-0000-0800-000000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vbp_payment_provider_07_16_2016" connectionId="2" xr16:uid="{00000000-0016-0000-0800-000001000000}"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queryTable" Target="../queryTables/query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M106"/>
  <sheetViews>
    <sheetView tabSelected="1" zoomScaleNormal="100" workbookViewId="0">
      <selection activeCell="V43" sqref="V43"/>
    </sheetView>
  </sheetViews>
  <sheetFormatPr baseColWidth="10" defaultColWidth="8.83203125" defaultRowHeight="13"/>
  <cols>
    <col min="1" max="2" width="8.83203125" style="59"/>
    <col min="3" max="3" width="107" style="59" customWidth="1"/>
    <col min="4" max="4" width="11.33203125" style="60" bestFit="1" customWidth="1"/>
    <col min="5" max="5" width="3.6640625" style="59" customWidth="1"/>
    <col min="6" max="6" width="10.6640625" style="59" bestFit="1" customWidth="1"/>
    <col min="7" max="24" width="10.33203125" style="59" bestFit="1" customWidth="1"/>
    <col min="25" max="25" width="10.33203125" style="59" hidden="1" customWidth="1"/>
    <col min="26" max="89" width="10.33203125" style="59" bestFit="1" customWidth="1"/>
    <col min="90" max="90" width="13" style="59" customWidth="1"/>
    <col min="91" max="91" width="12" style="59" customWidth="1"/>
    <col min="92" max="16384" width="8.83203125" style="59"/>
  </cols>
  <sheetData>
    <row r="1" spans="1:91">
      <c r="A1" s="83" t="s">
        <v>11497</v>
      </c>
      <c r="F1" s="4">
        <v>340001</v>
      </c>
      <c r="G1" s="4">
        <v>340002</v>
      </c>
      <c r="H1" s="4">
        <v>340003</v>
      </c>
      <c r="I1" s="4">
        <v>340004</v>
      </c>
      <c r="J1" s="4">
        <v>340008</v>
      </c>
      <c r="K1" s="4">
        <v>340010</v>
      </c>
      <c r="L1" s="4">
        <v>340013</v>
      </c>
      <c r="M1" s="4">
        <v>340014</v>
      </c>
      <c r="N1" s="4">
        <v>340015</v>
      </c>
      <c r="O1" s="4">
        <v>340016</v>
      </c>
      <c r="P1" s="4">
        <v>340017</v>
      </c>
      <c r="Q1" s="4">
        <v>340020</v>
      </c>
      <c r="R1" s="4">
        <v>340021</v>
      </c>
      <c r="S1" s="4">
        <v>340023</v>
      </c>
      <c r="T1" s="4">
        <v>340024</v>
      </c>
      <c r="U1" s="4">
        <v>340027</v>
      </c>
      <c r="V1" s="4">
        <v>340028</v>
      </c>
      <c r="W1" s="4">
        <v>340030</v>
      </c>
      <c r="X1" s="4">
        <v>340032</v>
      </c>
      <c r="Y1" s="4">
        <v>340036</v>
      </c>
      <c r="Z1" s="4">
        <v>340037</v>
      </c>
      <c r="AA1" s="4">
        <v>340039</v>
      </c>
      <c r="AB1" s="4">
        <v>340040</v>
      </c>
      <c r="AC1" s="4">
        <v>340041</v>
      </c>
      <c r="AD1" s="4">
        <v>340042</v>
      </c>
      <c r="AE1" s="4">
        <v>340047</v>
      </c>
      <c r="AF1" s="4">
        <v>340049</v>
      </c>
      <c r="AG1" s="4">
        <v>340050</v>
      </c>
      <c r="AH1" s="4">
        <v>340051</v>
      </c>
      <c r="AI1" s="4">
        <v>340053</v>
      </c>
      <c r="AJ1" s="4">
        <v>340060</v>
      </c>
      <c r="AK1" s="4">
        <v>340061</v>
      </c>
      <c r="AL1" s="4">
        <v>340064</v>
      </c>
      <c r="AM1" s="4">
        <v>340068</v>
      </c>
      <c r="AN1" s="4">
        <v>340069</v>
      </c>
      <c r="AO1" s="4">
        <v>340070</v>
      </c>
      <c r="AP1" s="4">
        <v>340071</v>
      </c>
      <c r="AQ1" s="4">
        <v>340073</v>
      </c>
      <c r="AR1" s="4">
        <v>340075</v>
      </c>
      <c r="AS1" s="4">
        <v>340084</v>
      </c>
      <c r="AT1" s="4">
        <v>340085</v>
      </c>
      <c r="AU1" s="4">
        <v>340087</v>
      </c>
      <c r="AV1" s="4">
        <v>340090</v>
      </c>
      <c r="AW1" s="4">
        <v>340091</v>
      </c>
      <c r="AX1" s="4">
        <v>340096</v>
      </c>
      <c r="AY1" s="4">
        <v>340097</v>
      </c>
      <c r="AZ1" s="4">
        <v>340098</v>
      </c>
      <c r="BA1" s="4">
        <v>340099</v>
      </c>
      <c r="BB1" s="4">
        <v>340106</v>
      </c>
      <c r="BC1" s="4">
        <v>340107</v>
      </c>
      <c r="BD1" s="4">
        <v>340109</v>
      </c>
      <c r="BE1" s="4">
        <v>340113</v>
      </c>
      <c r="BF1" s="4">
        <v>340114</v>
      </c>
      <c r="BG1" s="4">
        <v>340115</v>
      </c>
      <c r="BH1" s="4">
        <v>340116</v>
      </c>
      <c r="BI1" s="4">
        <v>340119</v>
      </c>
      <c r="BJ1" s="4">
        <v>340120</v>
      </c>
      <c r="BK1" s="4">
        <v>340123</v>
      </c>
      <c r="BL1" s="4">
        <v>340126</v>
      </c>
      <c r="BM1" s="4">
        <v>340127</v>
      </c>
      <c r="BN1" s="4">
        <v>340129</v>
      </c>
      <c r="BO1" s="4">
        <v>340130</v>
      </c>
      <c r="BP1" s="4">
        <v>340131</v>
      </c>
      <c r="BQ1" s="4">
        <v>340132</v>
      </c>
      <c r="BR1" s="4">
        <v>340133</v>
      </c>
      <c r="BS1" s="4">
        <v>340141</v>
      </c>
      <c r="BT1" s="4">
        <v>340142</v>
      </c>
      <c r="BU1" s="4">
        <v>340143</v>
      </c>
      <c r="BV1" s="4">
        <v>340144</v>
      </c>
      <c r="BW1" s="4">
        <v>340145</v>
      </c>
      <c r="BX1" s="4">
        <v>340147</v>
      </c>
      <c r="BY1" s="4">
        <v>340148</v>
      </c>
      <c r="BZ1" s="4">
        <v>340151</v>
      </c>
      <c r="CA1" s="4">
        <v>340155</v>
      </c>
      <c r="CB1" s="4">
        <v>340156</v>
      </c>
      <c r="CC1" s="4">
        <v>340158</v>
      </c>
      <c r="CD1" s="4">
        <v>340159</v>
      </c>
      <c r="CE1" s="4">
        <v>340166</v>
      </c>
      <c r="CF1" s="4">
        <v>340168</v>
      </c>
      <c r="CG1" s="4">
        <v>340171</v>
      </c>
      <c r="CH1" s="4">
        <v>340173</v>
      </c>
      <c r="CI1" s="4">
        <v>340183</v>
      </c>
      <c r="CJ1" s="4">
        <v>340184</v>
      </c>
      <c r="CK1" s="4">
        <v>340186</v>
      </c>
      <c r="CL1" s="59">
        <v>340188</v>
      </c>
      <c r="CM1" s="59">
        <v>340189</v>
      </c>
    </row>
    <row r="2" spans="1:91">
      <c r="A2" s="89"/>
      <c r="F2" s="61"/>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row>
    <row r="3" spans="1:91" ht="14">
      <c r="A3" s="136" t="s">
        <v>3515</v>
      </c>
      <c r="B3" s="137" t="s">
        <v>3516</v>
      </c>
      <c r="C3" s="137" t="s">
        <v>3517</v>
      </c>
      <c r="D3" s="137" t="s">
        <v>3518</v>
      </c>
    </row>
    <row r="4" spans="1:91" ht="15">
      <c r="A4" s="137">
        <v>1</v>
      </c>
      <c r="B4" s="215">
        <v>57</v>
      </c>
      <c r="C4" s="138" t="str">
        <f>VLOOKUP(B4,FFY18_Table5_CN!$A$3:$G$759,6,FALSE)</f>
        <v>DEGENERATIVE NERVOUS SYSTEM DISORDERS W/O MCC</v>
      </c>
      <c r="D4" s="137">
        <f>VLOOKUP(B4,FFY18_Table5_CN!$A$3:$G$759,7,FALSE)</f>
        <v>1.1351</v>
      </c>
      <c r="F4" s="62">
        <f>(($D4*SUM('Base Rate Calc'!C$51+'Base Rate Calc'!C$83))+'Base Rate Calc'!C$19)*0.98</f>
        <v>7652.8658310332503</v>
      </c>
      <c r="G4" s="62">
        <f>(($D4*SUM('Base Rate Calc'!D$51+'Base Rate Calc'!D$83))+'Base Rate Calc'!D$19)*0.98</f>
        <v>7941.3543495343729</v>
      </c>
      <c r="H4" s="62">
        <f>(($D4*SUM('Base Rate Calc'!E$51+'Base Rate Calc'!E$83))+'Base Rate Calc'!E$19)*0.98</f>
        <v>6346.3184845096866</v>
      </c>
      <c r="I4" s="62">
        <f>(($D4*SUM('Base Rate Calc'!F$51+'Base Rate Calc'!F$83))+'Base Rate Calc'!F$19)*0.98</f>
        <v>7111.2055909269047</v>
      </c>
      <c r="J4" s="62">
        <f>(($D4*SUM('Base Rate Calc'!G$51+'Base Rate Calc'!G$83))+'Base Rate Calc'!G$19)*0.98</f>
        <v>6608.9008094470382</v>
      </c>
      <c r="K4" s="62">
        <f>(($D4*SUM('Base Rate Calc'!H$51+'Base Rate Calc'!H$83))+'Base Rate Calc'!H$19)*0.98</f>
        <v>7142.8626938161115</v>
      </c>
      <c r="L4" s="62">
        <f>(($D4*SUM('Base Rate Calc'!I$51+'Base Rate Calc'!I$83))+'Base Rate Calc'!I$19)*0.98</f>
        <v>6343.5827994310384</v>
      </c>
      <c r="M4" s="62">
        <f>(($D4*SUM('Base Rate Calc'!J$51+'Base Rate Calc'!J$83))+'Base Rate Calc'!J$19)*0.98</f>
        <v>8005.5837022420319</v>
      </c>
      <c r="N4" s="62">
        <f>(($D4*SUM('Base Rate Calc'!K$51+'Base Rate Calc'!K$83))+'Base Rate Calc'!K$19)*0.98</f>
        <v>7195.7921217743997</v>
      </c>
      <c r="O4" s="62">
        <f>(($D4*SUM('Base Rate Calc'!L$51+'Base Rate Calc'!L$83))+'Base Rate Calc'!L$19)*0.98</f>
        <v>6490.2331549802748</v>
      </c>
      <c r="P4" s="62">
        <f>(($D4*SUM('Base Rate Calc'!M$51+'Base Rate Calc'!M$83))+'Base Rate Calc'!M$19)*0.98</f>
        <v>6877.3041681170125</v>
      </c>
      <c r="Q4" s="62">
        <f>(($D4*SUM('Base Rate Calc'!N$51+'Base Rate Calc'!N$83))+'Base Rate Calc'!N$19)*0.98</f>
        <v>6266.8188183412503</v>
      </c>
      <c r="R4" s="62">
        <f>(($D4*SUM('Base Rate Calc'!O$51+'Base Rate Calc'!O$83))+'Base Rate Calc'!O$19)*0.98</f>
        <v>6608.1885066144523</v>
      </c>
      <c r="S4" s="62">
        <f>(($D4*SUM('Base Rate Calc'!P$51+'Base Rate Calc'!P$83))+'Base Rate Calc'!P$19)*0.98</f>
        <v>7126.4656836477425</v>
      </c>
      <c r="T4" s="62">
        <f>(($D4*SUM('Base Rate Calc'!Q$51+'Base Rate Calc'!Q$83))+'Base Rate Calc'!Q$19)*0.98</f>
        <v>6697.6018414053078</v>
      </c>
      <c r="U4" s="62">
        <f>(($D4*SUM('Base Rate Calc'!R$51+'Base Rate Calc'!R$83))+'Base Rate Calc'!R$19)*0.98</f>
        <v>6554.5907108475812</v>
      </c>
      <c r="V4" s="62">
        <f>(($D4*SUM('Base Rate Calc'!S$51+'Base Rate Calc'!S$83))+'Base Rate Calc'!S$19)*0.98</f>
        <v>8115.4871085236446</v>
      </c>
      <c r="W4" s="62">
        <f>(($D4*SUM('Base Rate Calc'!T$51+'Base Rate Calc'!T$83))+'Base Rate Calc'!T$19)*0.98</f>
        <v>10514.505059302421</v>
      </c>
      <c r="X4" s="62">
        <f>(($D4*SUM('Base Rate Calc'!U$51+'Base Rate Calc'!U$83))+'Base Rate Calc'!U$19)*0.98</f>
        <v>7470.9614444413883</v>
      </c>
      <c r="Y4" s="62" t="e">
        <f>(($D4*SUM('Base Rate Calc'!V$51+'Base Rate Calc'!V$83))+'Base Rate Calc'!V$19)*0.98</f>
        <v>#N/A</v>
      </c>
      <c r="Z4" s="62">
        <f>(($D4*SUM('Base Rate Calc'!W$51+'Base Rate Calc'!W$83))+'Base Rate Calc'!W$19)*0.98</f>
        <v>6693.4466676839684</v>
      </c>
      <c r="AA4" s="62">
        <f>(($D4*SUM('Base Rate Calc'!X$51+'Base Rate Calc'!X$83))+'Base Rate Calc'!X$19)*0.98</f>
        <v>7173.5296444158103</v>
      </c>
      <c r="AB4" s="62">
        <f>(($D4*SUM('Base Rate Calc'!Y$51+'Base Rate Calc'!Y$83))+'Base Rate Calc'!Y$19)*0.98</f>
        <v>9020.8222006596407</v>
      </c>
      <c r="AC4" s="62">
        <f>(($D4*SUM('Base Rate Calc'!Z$51+'Base Rate Calc'!Z$83))+'Base Rate Calc'!Z$19)*0.98</f>
        <v>6865.3736389383357</v>
      </c>
      <c r="AD4" s="62">
        <f>(($D4*SUM('Base Rate Calc'!AA$51+'Base Rate Calc'!AA$83))+'Base Rate Calc'!AA$19)*0.98</f>
        <v>7103.8222464032015</v>
      </c>
      <c r="AE4" s="62">
        <f>(($D4*SUM('Base Rate Calc'!AB$51+'Base Rate Calc'!AB$83))+'Base Rate Calc'!AB$19)*0.98</f>
        <v>10068.976820009941</v>
      </c>
      <c r="AF4" s="62">
        <f>(($D4*SUM('Base Rate Calc'!AC$51+'Base Rate Calc'!AC$83))+'Base Rate Calc'!AC$19)*0.98</f>
        <v>6632.3655865680284</v>
      </c>
      <c r="AG4" s="62">
        <f>(($D4*SUM('Base Rate Calc'!AD$51+'Base Rate Calc'!AD$83))+'Base Rate Calc'!AD$19)*0.98</f>
        <v>7057.0646542269187</v>
      </c>
      <c r="AH4" s="62">
        <f>(($D4*SUM('Base Rate Calc'!AE$51+'Base Rate Calc'!AE$83))+'Base Rate Calc'!AE$19)*0.98</f>
        <v>6327.3056680365617</v>
      </c>
      <c r="AI4" s="62">
        <f>(($D4*SUM('Base Rate Calc'!AF$51+'Base Rate Calc'!AF$83))+'Base Rate Calc'!AF$19)*0.98</f>
        <v>8037.3530674362291</v>
      </c>
      <c r="AJ4" s="62">
        <f>(($D4*SUM('Base Rate Calc'!AG$51+'Base Rate Calc'!AG$83))+'Base Rate Calc'!AG$19)*0.98</f>
        <v>7080.88982700223</v>
      </c>
      <c r="AK4" s="62">
        <f>(($D4*SUM('Base Rate Calc'!AH$51+'Base Rate Calc'!AH$83))+'Base Rate Calc'!AH$19)*0.98</f>
        <v>10622.483116443211</v>
      </c>
      <c r="AL4" s="62">
        <f>(($D4*SUM('Base Rate Calc'!AI$51+'Base Rate Calc'!AI$83))+'Base Rate Calc'!AI$19)*0.98</f>
        <v>6318.1167266535722</v>
      </c>
      <c r="AM4" s="62">
        <f>(($D4*SUM('Base Rate Calc'!AJ$51+'Base Rate Calc'!AJ$83))+'Base Rate Calc'!AJ$19)*0.98</f>
        <v>6399.9207629031371</v>
      </c>
      <c r="AN4" s="62">
        <f>(($D4*SUM('Base Rate Calc'!AK$51+'Base Rate Calc'!AK$83))+'Base Rate Calc'!AK$19)*0.98</f>
        <v>8464.6780530759424</v>
      </c>
      <c r="AO4" s="62">
        <f>(($D4*SUM('Base Rate Calc'!AL$51+'Base Rate Calc'!AL$83))+'Base Rate Calc'!AL$19)*0.98</f>
        <v>7402.7732304327619</v>
      </c>
      <c r="AP4" s="62">
        <f>(($D4*SUM('Base Rate Calc'!AM$51+'Base Rate Calc'!AM$83))+'Base Rate Calc'!AM$19)*0.98</f>
        <v>7241.0005619148878</v>
      </c>
      <c r="AQ4" s="62">
        <f>(($D4*SUM('Base Rate Calc'!AN$51+'Base Rate Calc'!AN$83))+'Base Rate Calc'!AN$19)*0.98</f>
        <v>6633.0012007296227</v>
      </c>
      <c r="AR4" s="62">
        <f>(($D4*SUM('Base Rate Calc'!AO$51+'Base Rate Calc'!AO$83))+'Base Rate Calc'!AO$19)*0.98</f>
        <v>7574.448983571745</v>
      </c>
      <c r="AS4" s="62">
        <f>(($D4*SUM('Base Rate Calc'!AP$51+'Base Rate Calc'!AP$83))+'Base Rate Calc'!AP$19)*0.98</f>
        <v>8685.3122795791351</v>
      </c>
      <c r="AT4" s="62">
        <f>(($D4*SUM('Base Rate Calc'!AQ$51+'Base Rate Calc'!AQ$83))+'Base Rate Calc'!AQ$19)*0.98</f>
        <v>8185.4359010491144</v>
      </c>
      <c r="AU4" s="62">
        <f>(($D4*SUM('Base Rate Calc'!AR$51+'Base Rate Calc'!AR$83))+'Base Rate Calc'!AR$19)*0.98</f>
        <v>6587.9456692709982</v>
      </c>
      <c r="AV4" s="62">
        <f>(($D4*SUM('Base Rate Calc'!AS$51+'Base Rate Calc'!AS$83))+'Base Rate Calc'!AS$19)*0.98</f>
        <v>7327.0827626418441</v>
      </c>
      <c r="AW4" s="62">
        <f>(($D4*SUM('Base Rate Calc'!AT$51+'Base Rate Calc'!AT$83))+'Base Rate Calc'!AT$19)*0.98</f>
        <v>8511.8765799547982</v>
      </c>
      <c r="AX4" s="62">
        <f>(($D4*SUM('Base Rate Calc'!AU$51+'Base Rate Calc'!AU$83))+'Base Rate Calc'!AU$19)*0.98</f>
        <v>7204.2203744097287</v>
      </c>
      <c r="AY4" s="62">
        <f>(($D4*SUM('Base Rate Calc'!AV$51+'Base Rate Calc'!AV$83))+'Base Rate Calc'!AV$19)*0.98</f>
        <v>6291.1132945238442</v>
      </c>
      <c r="AZ4" s="62">
        <f>(($D4*SUM('Base Rate Calc'!AW$51+'Base Rate Calc'!AW$83))+'Base Rate Calc'!AW$19)*0.98</f>
        <v>7301.4554152234432</v>
      </c>
      <c r="BA4" s="62">
        <f>(($D4*SUM('Base Rate Calc'!AX$51+'Base Rate Calc'!AX$83))+'Base Rate Calc'!AX$19)*0.98</f>
        <v>6576.0324181414644</v>
      </c>
      <c r="BB4" s="62">
        <f>(($D4*SUM('Base Rate Calc'!AY$51+'Base Rate Calc'!AY$83))+'Base Rate Calc'!AY$19)*0.98</f>
        <v>6708.5926935427651</v>
      </c>
      <c r="BC4" s="62">
        <f>(($D4*SUM('Base Rate Calc'!AZ$51+'Base Rate Calc'!AZ$83))+'Base Rate Calc'!AZ$19)*0.98</f>
        <v>6958.3296329100558</v>
      </c>
      <c r="BD4" s="62">
        <f>(($D4*SUM('Base Rate Calc'!BA$51+'Base Rate Calc'!BA$83))+'Base Rate Calc'!BA$19)*0.98</f>
        <v>6510.1654252880371</v>
      </c>
      <c r="BE4" s="62">
        <f>(($D4*SUM('Base Rate Calc'!BB$51+'Base Rate Calc'!BB$83))+'Base Rate Calc'!BB$19)*0.98</f>
        <v>9300.0885503438094</v>
      </c>
      <c r="BF4" s="62">
        <f>(($D4*SUM('Base Rate Calc'!BC$51+'Base Rate Calc'!BC$83))+'Base Rate Calc'!BC$19)*0.98</f>
        <v>7080.4265330220096</v>
      </c>
      <c r="BG4" s="62">
        <f>(($D4*SUM('Base Rate Calc'!BD$51+'Base Rate Calc'!BD$83))+'Base Rate Calc'!BD$19)*0.98</f>
        <v>6793.087718374667</v>
      </c>
      <c r="BH4" s="62">
        <f>(($D4*SUM('Base Rate Calc'!BE$51+'Base Rate Calc'!BE$83))+'Base Rate Calc'!BE$19)*0.98</f>
        <v>6532.837799824978</v>
      </c>
      <c r="BI4" s="62">
        <f>(($D4*SUM('Base Rate Calc'!BF$51+'Base Rate Calc'!BF$83))+'Base Rate Calc'!BF$19)*0.98</f>
        <v>7104.7260641057528</v>
      </c>
      <c r="BJ4" s="62">
        <f>(($D4*SUM('Base Rate Calc'!BG$51+'Base Rate Calc'!BG$83))+'Base Rate Calc'!BG$19)*0.98</f>
        <v>6798.8025669323533</v>
      </c>
      <c r="BK4" s="62">
        <f>(($D4*SUM('Base Rate Calc'!BH$51+'Base Rate Calc'!BH$83))+'Base Rate Calc'!BH$19)*0.98</f>
        <v>7448.938415540817</v>
      </c>
      <c r="BL4" s="62">
        <f>(($D4*SUM('Base Rate Calc'!BI$51+'Base Rate Calc'!BI$83))+'Base Rate Calc'!BI$19)*0.98</f>
        <v>6522.7024468793843</v>
      </c>
      <c r="BM4" s="62">
        <f>(($D4*SUM('Base Rate Calc'!BJ$51+'Base Rate Calc'!BJ$83))+'Base Rate Calc'!BJ$19)*0.98</f>
        <v>6512.0442433804519</v>
      </c>
      <c r="BN4" s="62">
        <f>(($D4*SUM('Base Rate Calc'!BK$51+'Base Rate Calc'!BK$83))+'Base Rate Calc'!BK$19)*0.98</f>
        <v>6994.1833073874868</v>
      </c>
      <c r="BO4" s="62">
        <f>(($D4*SUM('Base Rate Calc'!BL$51+'Base Rate Calc'!BL$83))+'Base Rate Calc'!BL$19)*0.98</f>
        <v>7396.2745826160553</v>
      </c>
      <c r="BP4" s="62">
        <f>(($D4*SUM('Base Rate Calc'!BM$51+'Base Rate Calc'!BM$83))+'Base Rate Calc'!BM$19)*0.98</f>
        <v>7066.5724449791969</v>
      </c>
      <c r="BQ4" s="62">
        <f>(($D4*SUM('Base Rate Calc'!BN$51+'Base Rate Calc'!BN$83))+'Base Rate Calc'!BN$19)*0.98</f>
        <v>6471.2136147833799</v>
      </c>
      <c r="BR4" s="62">
        <f>(($D4*SUM('Base Rate Calc'!BO$51+'Base Rate Calc'!BO$83))+'Base Rate Calc'!BO$19)*0.98</f>
        <v>6240.246432632779</v>
      </c>
      <c r="BS4" s="62">
        <f>(($D4*SUM('Base Rate Calc'!BP$51+'Base Rate Calc'!BP$83))+'Base Rate Calc'!BP$19)*0.98</f>
        <v>7870.3532497890446</v>
      </c>
      <c r="BT4" s="62">
        <f>(($D4*SUM('Base Rate Calc'!BQ$51+'Base Rate Calc'!BQ$83))+'Base Rate Calc'!BQ$19)*0.98</f>
        <v>6418.4335584420915</v>
      </c>
      <c r="BU4" s="62">
        <f>(($D4*SUM('Base Rate Calc'!BR$51+'Base Rate Calc'!BR$83))+'Base Rate Calc'!BR$19)*0.98</f>
        <v>7661.1686329408139</v>
      </c>
      <c r="BV4" s="62">
        <f>(($D4*SUM('Base Rate Calc'!BS$51+'Base Rate Calc'!BS$83))+'Base Rate Calc'!BS$19)*0.98</f>
        <v>7413.6741228339333</v>
      </c>
      <c r="BW4" s="62">
        <f>(($D4*SUM('Base Rate Calc'!BT$51+'Base Rate Calc'!BT$83))+'Base Rate Calc'!BT$19)*0.98</f>
        <v>7352.6439314436857</v>
      </c>
      <c r="BX4" s="62">
        <f>(($D4*SUM('Base Rate Calc'!BU$51+'Base Rate Calc'!BU$83))+'Base Rate Calc'!BU$19)*0.98</f>
        <v>7088.1657939388497</v>
      </c>
      <c r="BY4" s="62">
        <f>(($D4*SUM('Base Rate Calc'!BV$51+'Base Rate Calc'!BV$83))+'Base Rate Calc'!BV$19)*0.98</f>
        <v>6354.5091315377431</v>
      </c>
      <c r="BZ4" s="62">
        <f>(($D4*SUM('Base Rate Calc'!BW$51+'Base Rate Calc'!BW$83))+'Base Rate Calc'!BW$19)*0.98</f>
        <v>6450.4655265840656</v>
      </c>
      <c r="CA4" s="62">
        <f>(($D4*SUM('Base Rate Calc'!BY$51+'Base Rate Calc'!BY$83))+'Base Rate Calc'!BY$19)*0.98</f>
        <v>8192.7608051200277</v>
      </c>
      <c r="CB4" s="62">
        <f>(($D4*SUM('Base Rate Calc'!BZ$51+'Base Rate Calc'!BZ$83))+'Base Rate Calc'!BZ$19)*0.98</f>
        <v>5770.8401575995204</v>
      </c>
      <c r="CC4" s="62">
        <f>(($D4*SUM('Base Rate Calc'!CA$51+'Base Rate Calc'!CA$83))+'Base Rate Calc'!CA$19)*0.98</f>
        <v>6417.0037931056577</v>
      </c>
      <c r="CD4" s="62">
        <f>(($D4*SUM('Base Rate Calc'!CB$51+'Base Rate Calc'!CB$83))+'Base Rate Calc'!CB$19)*0.98</f>
        <v>7178.0625726495664</v>
      </c>
      <c r="CE4" s="62">
        <f>(($D4*SUM('Base Rate Calc'!CC$51+'Base Rate Calc'!CC$83))+'Base Rate Calc'!CC$19)*0.98</f>
        <v>7986.5872410189586</v>
      </c>
      <c r="CF4" s="62">
        <f>(($D4*SUM('Base Rate Calc'!CD$51+'Base Rate Calc'!CD$83))+'Base Rate Calc'!CD$19)*0.98</f>
        <v>6790.0380850731362</v>
      </c>
      <c r="CG4" s="62">
        <f>(($D4*SUM('Base Rate Calc'!CE$51+'Base Rate Calc'!CE$83))+'Base Rate Calc'!CE$19)*0.98</f>
        <v>6997.2824558749444</v>
      </c>
      <c r="CH4" s="62">
        <f>(($D4*SUM('Base Rate Calc'!CF$51+'Base Rate Calc'!CF$83))+'Base Rate Calc'!CF$19)*0.98</f>
        <v>6619.2054394064862</v>
      </c>
      <c r="CI4" s="62">
        <f>(($D4*SUM('Base Rate Calc'!CG$51+'Base Rate Calc'!CG$83))+'Base Rate Calc'!CG$19)*0.98</f>
        <v>7258.078164370756</v>
      </c>
      <c r="CJ4" s="62">
        <f>(($D4*SUM('Base Rate Calc'!CH$51+'Base Rate Calc'!CH$83))+'Base Rate Calc'!CH$19)*0.98</f>
        <v>6675.2186258130578</v>
      </c>
      <c r="CK4" s="62">
        <f>(($D4*SUM('Base Rate Calc'!CI$51+'Base Rate Calc'!CI$83))+'Base Rate Calc'!CI$19)*0.98</f>
        <v>6278.2850997645737</v>
      </c>
      <c r="CL4" s="62">
        <f>(($D4*SUM('Base Rate Calc'!CJ$51+'Base Rate Calc'!CJ$83))+'Base Rate Calc'!CJ$19)*0.98</f>
        <v>5935.7963086664358</v>
      </c>
      <c r="CM4" s="62">
        <f>(($D4*SUM('Base Rate Calc'!CK$51+'Base Rate Calc'!CK$83))+'Base Rate Calc'!CK$19)*0.98</f>
        <v>6376.5831102091688</v>
      </c>
    </row>
    <row r="5" spans="1:91" ht="15">
      <c r="A5" s="137">
        <v>2</v>
      </c>
      <c r="B5" s="215">
        <v>64</v>
      </c>
      <c r="C5" s="138" t="str">
        <f>VLOOKUP(B5,FFY18_Table5_CN!$A$3:$G$759,6,FALSE)</f>
        <v>INTRACRANIAL HEMORRHAGE OR CEREBRAL INFARCTION W MCC</v>
      </c>
      <c r="D5" s="137">
        <f>VLOOKUP(B5,FFY18_Table5_CN!$A$3:$G$759,7,FALSE)</f>
        <v>1.7685</v>
      </c>
      <c r="F5" s="62">
        <f>(($D5*SUM('Base Rate Calc'!C$51+'Base Rate Calc'!C$83))+'Base Rate Calc'!C$19)*0.98</f>
        <v>11495.34880819514</v>
      </c>
      <c r="G5" s="62">
        <f>(($D5*SUM('Base Rate Calc'!D$51+'Base Rate Calc'!D$83))+'Base Rate Calc'!D$19)*0.98</f>
        <v>12046.367993614251</v>
      </c>
      <c r="H5" s="62">
        <f>(($D5*SUM('Base Rate Calc'!E$51+'Base Rate Calc'!E$83))+'Base Rate Calc'!E$19)*0.98</f>
        <v>9543.3454080304637</v>
      </c>
      <c r="I5" s="62">
        <f>(($D5*SUM('Base Rate Calc'!F$51+'Base Rate Calc'!F$83))+'Base Rate Calc'!F$19)*0.98</f>
        <v>10658.205408963289</v>
      </c>
      <c r="J5" s="62">
        <f>(($D5*SUM('Base Rate Calc'!G$51+'Base Rate Calc'!G$83))+'Base Rate Calc'!G$19)*0.98</f>
        <v>9911.3669448921555</v>
      </c>
      <c r="K5" s="62">
        <f>(($D5*SUM('Base Rate Calc'!H$51+'Base Rate Calc'!H$83))+'Base Rate Calc'!H$19)*0.98</f>
        <v>10729.029802144121</v>
      </c>
      <c r="L5" s="62">
        <f>(($D5*SUM('Base Rate Calc'!I$51+'Base Rate Calc'!I$83))+'Base Rate Calc'!I$19)*0.98</f>
        <v>9608.9927693364407</v>
      </c>
      <c r="M5" s="62">
        <f>(($D5*SUM('Base Rate Calc'!J$51+'Base Rate Calc'!J$83))+'Base Rate Calc'!J$19)*0.98</f>
        <v>11812.934809527826</v>
      </c>
      <c r="N5" s="62">
        <f>(($D5*SUM('Base Rate Calc'!K$51+'Base Rate Calc'!K$83))+'Base Rate Calc'!K$19)*0.98</f>
        <v>10812.260106209167</v>
      </c>
      <c r="O5" s="62">
        <f>(($D5*SUM('Base Rate Calc'!L$51+'Base Rate Calc'!L$83))+'Base Rate Calc'!L$19)*0.98</f>
        <v>9770.7598821800857</v>
      </c>
      <c r="P5" s="62">
        <f>(($D5*SUM('Base Rate Calc'!M$51+'Base Rate Calc'!M$83))+'Base Rate Calc'!M$19)*0.98</f>
        <v>10477.794383010252</v>
      </c>
      <c r="Q5" s="62">
        <f>(($D5*SUM('Base Rate Calc'!N$51+'Base Rate Calc'!N$83))+'Base Rate Calc'!N$19)*0.98</f>
        <v>9523.0085348925222</v>
      </c>
      <c r="R5" s="62">
        <f>(($D5*SUM('Base Rate Calc'!O$51+'Base Rate Calc'!O$83))+'Base Rate Calc'!O$19)*0.98</f>
        <v>9896.0444779382069</v>
      </c>
      <c r="S5" s="62">
        <f>(($D5*SUM('Base Rate Calc'!P$51+'Base Rate Calc'!P$83))+'Base Rate Calc'!P$19)*0.98</f>
        <v>10680.739469695209</v>
      </c>
      <c r="T5" s="62">
        <f>(($D5*SUM('Base Rate Calc'!Q$51+'Base Rate Calc'!Q$83))+'Base Rate Calc'!Q$19)*0.98</f>
        <v>10028.335457603105</v>
      </c>
      <c r="U5" s="62">
        <f>(($D5*SUM('Base Rate Calc'!R$51+'Base Rate Calc'!R$83))+'Base Rate Calc'!R$19)*0.98</f>
        <v>9816.191414724648</v>
      </c>
      <c r="V5" s="62">
        <f>(($D5*SUM('Base Rate Calc'!S$51+'Base Rate Calc'!S$83))+'Base Rate Calc'!S$19)*0.98</f>
        <v>12013.668370807918</v>
      </c>
      <c r="W5" s="62">
        <f>(($D5*SUM('Base Rate Calc'!T$51+'Base Rate Calc'!T$83))+'Base Rate Calc'!T$19)*0.98</f>
        <v>15623.306487442811</v>
      </c>
      <c r="X5" s="62">
        <f>(($D5*SUM('Base Rate Calc'!U$51+'Base Rate Calc'!U$83))+'Base Rate Calc'!U$19)*0.98</f>
        <v>11287.416047162889</v>
      </c>
      <c r="Y5" s="62" t="e">
        <f>(($D5*SUM('Base Rate Calc'!V$51+'Base Rate Calc'!V$83))+'Base Rate Calc'!V$19)*0.98</f>
        <v>#N/A</v>
      </c>
      <c r="Z5" s="62">
        <f>(($D5*SUM('Base Rate Calc'!W$51+'Base Rate Calc'!W$83))+'Base Rate Calc'!W$19)*0.98</f>
        <v>9991.0738627425762</v>
      </c>
      <c r="AA5" s="62">
        <f>(($D5*SUM('Base Rate Calc'!X$51+'Base Rate Calc'!X$83))+'Base Rate Calc'!X$19)*0.98</f>
        <v>10823.740155747828</v>
      </c>
      <c r="AB5" s="62">
        <f>(($D5*SUM('Base Rate Calc'!Y$51+'Base Rate Calc'!Y$83))+'Base Rate Calc'!Y$19)*0.98</f>
        <v>13521.837709511561</v>
      </c>
      <c r="AC5" s="62">
        <f>(($D5*SUM('Base Rate Calc'!Z$51+'Base Rate Calc'!Z$83))+'Base Rate Calc'!Z$19)*0.98</f>
        <v>10290.070533893444</v>
      </c>
      <c r="AD5" s="62">
        <f>(($D5*SUM('Base Rate Calc'!AA$51+'Base Rate Calc'!AA$83))+'Base Rate Calc'!AA$19)*0.98</f>
        <v>10483.122149382487</v>
      </c>
      <c r="AE5" s="62">
        <f>(($D5*SUM('Base Rate Calc'!AB$51+'Base Rate Calc'!AB$83))+'Base Rate Calc'!AB$19)*0.98</f>
        <v>14809.675229836646</v>
      </c>
      <c r="AF5" s="62">
        <f>(($D5*SUM('Base Rate Calc'!AC$51+'Base Rate Calc'!AC$83))+'Base Rate Calc'!AC$19)*0.98</f>
        <v>10333.308554176336</v>
      </c>
      <c r="AG5" s="62">
        <f>(($D5*SUM('Base Rate Calc'!AD$51+'Base Rate Calc'!AD$83))+'Base Rate Calc'!AD$19)*0.98</f>
        <v>10543.891116976747</v>
      </c>
      <c r="AH5" s="62">
        <f>(($D5*SUM('Base Rate Calc'!AE$51+'Base Rate Calc'!AE$83))+'Base Rate Calc'!AE$19)*0.98</f>
        <v>9569.2341750001378</v>
      </c>
      <c r="AI5" s="62">
        <f>(($D5*SUM('Base Rate Calc'!AF$51+'Base Rate Calc'!AF$83))+'Base Rate Calc'!AF$19)*0.98</f>
        <v>11794.82453306402</v>
      </c>
      <c r="AJ5" s="62">
        <f>(($D5*SUM('Base Rate Calc'!AG$51+'Base Rate Calc'!AG$83))+'Base Rate Calc'!AG$19)*0.98</f>
        <v>10487.996933356924</v>
      </c>
      <c r="AK5" s="62">
        <f>(($D5*SUM('Base Rate Calc'!AH$51+'Base Rate Calc'!AH$83))+'Base Rate Calc'!AH$19)*0.98</f>
        <v>15584.182211426145</v>
      </c>
      <c r="AL5" s="62">
        <f>(($D5*SUM('Base Rate Calc'!AI$51+'Base Rate Calc'!AI$83))+'Base Rate Calc'!AI$19)*0.98</f>
        <v>9508.3258768450705</v>
      </c>
      <c r="AM5" s="62">
        <f>(($D5*SUM('Base Rate Calc'!AJ$51+'Base Rate Calc'!AJ$83))+'Base Rate Calc'!AJ$19)*0.98</f>
        <v>9682.3475271202515</v>
      </c>
      <c r="AN5" s="62">
        <f>(($D5*SUM('Base Rate Calc'!AK$51+'Base Rate Calc'!AK$83))+'Base Rate Calc'!AK$19)*0.98</f>
        <v>12524.879221094885</v>
      </c>
      <c r="AO5" s="62">
        <f>(($D5*SUM('Base Rate Calc'!AL$51+'Base Rate Calc'!AL$83))+'Base Rate Calc'!AL$19)*0.98</f>
        <v>11053.695757924712</v>
      </c>
      <c r="AP5" s="62">
        <f>(($D5*SUM('Base Rate Calc'!AM$51+'Base Rate Calc'!AM$83))+'Base Rate Calc'!AM$19)*0.98</f>
        <v>10768.807969893824</v>
      </c>
      <c r="AQ5" s="62">
        <f>(($D5*SUM('Base Rate Calc'!AN$51+'Base Rate Calc'!AN$83))+'Base Rate Calc'!AN$19)*0.98</f>
        <v>10334.298848991575</v>
      </c>
      <c r="AR5" s="62">
        <f>(($D5*SUM('Base Rate Calc'!AO$51+'Base Rate Calc'!AO$83))+'Base Rate Calc'!AO$19)*0.98</f>
        <v>11387.009741033065</v>
      </c>
      <c r="AS5" s="62">
        <f>(($D5*SUM('Base Rate Calc'!AP$51+'Base Rate Calc'!AP$83))+'Base Rate Calc'!AP$19)*0.98</f>
        <v>11904.261614620473</v>
      </c>
      <c r="AT5" s="62">
        <f>(($D5*SUM('Base Rate Calc'!AQ$51+'Base Rate Calc'!AQ$83))+'Base Rate Calc'!AQ$19)*0.98</f>
        <v>11655.271243807028</v>
      </c>
      <c r="AU5" s="62">
        <f>(($D5*SUM('Base Rate Calc'!AR$51+'Base Rate Calc'!AR$83))+'Base Rate Calc'!AR$19)*0.98</f>
        <v>9866.2995595328703</v>
      </c>
      <c r="AV5" s="62">
        <f>(($D5*SUM('Base Rate Calc'!AS$51+'Base Rate Calc'!AS$83))+'Base Rate Calc'!AS$19)*0.98</f>
        <v>11030.489342130297</v>
      </c>
      <c r="AW5" s="62">
        <f>(($D5*SUM('Base Rate Calc'!AT$51+'Base Rate Calc'!AT$83))+'Base Rate Calc'!AT$19)*0.98</f>
        <v>12575.600440146296</v>
      </c>
      <c r="AX5" s="62">
        <f>(($D5*SUM('Base Rate Calc'!AU$51+'Base Rate Calc'!AU$83))+'Base Rate Calc'!AU$19)*0.98</f>
        <v>10684.877741118495</v>
      </c>
      <c r="AY5" s="62">
        <f>(($D5*SUM('Base Rate Calc'!AV$51+'Base Rate Calc'!AV$83))+'Base Rate Calc'!AV$19)*0.98</f>
        <v>9553.2146381159546</v>
      </c>
      <c r="AZ5" s="62">
        <f>(($D5*SUM('Base Rate Calc'!AW$51+'Base Rate Calc'!AW$83))+'Base Rate Calc'!AW$19)*0.98</f>
        <v>10993.755231453317</v>
      </c>
      <c r="BA5" s="62">
        <f>(($D5*SUM('Base Rate Calc'!AX$51+'Base Rate Calc'!AX$83))+'Base Rate Calc'!AX$19)*0.98</f>
        <v>9809.4917181950295</v>
      </c>
      <c r="BB5" s="62">
        <f>(($D5*SUM('Base Rate Calc'!AY$51+'Base Rate Calc'!AY$83))+'Base Rate Calc'!AY$19)*0.98</f>
        <v>9987.8757997800894</v>
      </c>
      <c r="BC5" s="62">
        <f>(($D5*SUM('Base Rate Calc'!AZ$51+'Base Rate Calc'!AZ$83))+'Base Rate Calc'!AZ$19)*0.98</f>
        <v>10412.11527023296</v>
      </c>
      <c r="BD5" s="62">
        <f>(($D5*SUM('Base Rate Calc'!BA$51+'Base Rate Calc'!BA$83))+'Base Rate Calc'!BA$19)*0.98</f>
        <v>9811.4774880996338</v>
      </c>
      <c r="BE5" s="62">
        <f>(($D5*SUM('Base Rate Calc'!BB$51+'Base Rate Calc'!BB$83))+'Base Rate Calc'!BB$19)*0.98</f>
        <v>13688.176695835631</v>
      </c>
      <c r="BF5" s="62">
        <f>(($D5*SUM('Base Rate Calc'!BC$51+'Base Rate Calc'!BC$83))+'Base Rate Calc'!BC$19)*0.98</f>
        <v>11031.393113954211</v>
      </c>
      <c r="BG5" s="62">
        <f>(($D5*SUM('Base Rate Calc'!BD$51+'Base Rate Calc'!BD$83))+'Base Rate Calc'!BD$19)*0.98</f>
        <v>10362.174858695798</v>
      </c>
      <c r="BH5" s="62">
        <f>(($D5*SUM('Base Rate Calc'!BE$51+'Base Rate Calc'!BE$83))+'Base Rate Calc'!BE$19)*0.98</f>
        <v>10178.243017346907</v>
      </c>
      <c r="BI5" s="62">
        <f>(($D5*SUM('Base Rate Calc'!BF$51+'Base Rate Calc'!BF$83))+'Base Rate Calc'!BF$19)*0.98</f>
        <v>10719.890052727535</v>
      </c>
      <c r="BJ5" s="62">
        <f>(($D5*SUM('Base Rate Calc'!BG$51+'Base Rate Calc'!BG$83))+'Base Rate Calc'!BG$19)*0.98</f>
        <v>10059.963476645113</v>
      </c>
      <c r="BK5" s="62">
        <f>(($D5*SUM('Base Rate Calc'!BH$51+'Base Rate Calc'!BH$83))+'Base Rate Calc'!BH$19)*0.98</f>
        <v>10965.782246853963</v>
      </c>
      <c r="BL5" s="62">
        <f>(($D5*SUM('Base Rate Calc'!BI$51+'Base Rate Calc'!BI$83))+'Base Rate Calc'!BI$19)*0.98</f>
        <v>9837.753012938234</v>
      </c>
      <c r="BM5" s="62">
        <f>(($D5*SUM('Base Rate Calc'!BJ$51+'Base Rate Calc'!BJ$83))+'Base Rate Calc'!BJ$19)*0.98</f>
        <v>9737.4680657724693</v>
      </c>
      <c r="BN5" s="62">
        <f>(($D5*SUM('Base Rate Calc'!BK$51+'Base Rate Calc'!BK$83))+'Base Rate Calc'!BK$19)*0.98</f>
        <v>10599.925725341178</v>
      </c>
      <c r="BO5" s="62">
        <f>(($D5*SUM('Base Rate Calc'!BL$51+'Base Rate Calc'!BL$83))+'Base Rate Calc'!BL$19)*0.98</f>
        <v>11083.43631306184</v>
      </c>
      <c r="BP5" s="62">
        <f>(($D5*SUM('Base Rate Calc'!BM$51+'Base Rate Calc'!BM$83))+'Base Rate Calc'!BM$19)*0.98</f>
        <v>10807.144824020535</v>
      </c>
      <c r="BQ5" s="62">
        <f>(($D5*SUM('Base Rate Calc'!BN$51+'Base Rate Calc'!BN$83))+'Base Rate Calc'!BN$19)*0.98</f>
        <v>9714.9767255611023</v>
      </c>
      <c r="BR5" s="62">
        <f>(($D5*SUM('Base Rate Calc'!BO$51+'Base Rate Calc'!BO$83))+'Base Rate Calc'!BO$19)*0.98</f>
        <v>9444.0396752982724</v>
      </c>
      <c r="BS5" s="62">
        <f>(($D5*SUM('Base Rate Calc'!BP$51+'Base Rate Calc'!BP$83))+'Base Rate Calc'!BP$19)*0.98</f>
        <v>11964.566506080455</v>
      </c>
      <c r="BT5" s="62">
        <f>(($D5*SUM('Base Rate Calc'!BQ$51+'Base Rate Calc'!BQ$83))+'Base Rate Calc'!BQ$19)*0.98</f>
        <v>9731.4734444761161</v>
      </c>
      <c r="BU5" s="62">
        <f>(($D5*SUM('Base Rate Calc'!BR$51+'Base Rate Calc'!BR$83))+'Base Rate Calc'!BR$19)*0.98</f>
        <v>11289.510962413733</v>
      </c>
      <c r="BV5" s="62">
        <f>(($D5*SUM('Base Rate Calc'!BS$51+'Base Rate Calc'!BS$83))+'Base Rate Calc'!BS$19)*0.98</f>
        <v>11038.661284848746</v>
      </c>
      <c r="BW5" s="62">
        <f>(($D5*SUM('Base Rate Calc'!BT$51+'Base Rate Calc'!BT$83))+'Base Rate Calc'!BT$19)*0.98</f>
        <v>10997.998220067091</v>
      </c>
      <c r="BX5" s="62">
        <f>(($D5*SUM('Base Rate Calc'!BU$51+'Base Rate Calc'!BU$83))+'Base Rate Calc'!BU$19)*0.98</f>
        <v>10648.83692014876</v>
      </c>
      <c r="BY5" s="62">
        <f>(($D5*SUM('Base Rate Calc'!BV$51+'Base Rate Calc'!BV$83))+'Base Rate Calc'!BV$19)*0.98</f>
        <v>9900.4047212796213</v>
      </c>
      <c r="BZ5" s="62">
        <f>(($D5*SUM('Base Rate Calc'!BW$51+'Base Rate Calc'!BW$83))+'Base Rate Calc'!BW$19)*0.98</f>
        <v>9747.2341964619154</v>
      </c>
      <c r="CA5" s="62">
        <f>(($D5*SUM('Base Rate Calc'!BY$51+'Base Rate Calc'!BY$83))+'Base Rate Calc'!BY$19)*0.98</f>
        <v>12230.668676993013</v>
      </c>
      <c r="CB5" s="62">
        <f>(($D5*SUM('Base Rate Calc'!BZ$51+'Base Rate Calc'!BZ$83))+'Base Rate Calc'!BZ$19)*0.98</f>
        <v>8991.0411582369416</v>
      </c>
      <c r="CC5" s="62">
        <f>(($D5*SUM('Base Rate Calc'!CA$51+'Base Rate Calc'!CA$83))+'Base Rate Calc'!CA$19)*0.98</f>
        <v>9761.9968340299147</v>
      </c>
      <c r="CD5" s="62">
        <f>(($D5*SUM('Base Rate Calc'!CB$51+'Base Rate Calc'!CB$83))+'Base Rate Calc'!CB$19)*0.98</f>
        <v>10860.474718254567</v>
      </c>
      <c r="CE5" s="62">
        <f>(($D5*SUM('Base Rate Calc'!CC$51+'Base Rate Calc'!CC$83))+'Base Rate Calc'!CC$19)*0.98</f>
        <v>11549.558744271013</v>
      </c>
      <c r="CF5" s="62">
        <f>(($D5*SUM('Base Rate Calc'!CD$51+'Base Rate Calc'!CD$83))+'Base Rate Calc'!CD$19)*0.98</f>
        <v>10220.633867616809</v>
      </c>
      <c r="CG5" s="62">
        <f>(($D5*SUM('Base Rate Calc'!CE$51+'Base Rate Calc'!CE$83))+'Base Rate Calc'!CE$19)*0.98</f>
        <v>10629.854756175524</v>
      </c>
      <c r="CH5" s="62">
        <f>(($D5*SUM('Base Rate Calc'!CF$51+'Base Rate Calc'!CF$83))+'Base Rate Calc'!CF$19)*0.98</f>
        <v>10312.804880266382</v>
      </c>
      <c r="CI5" s="62">
        <f>(($D5*SUM('Base Rate Calc'!CG$51+'Base Rate Calc'!CG$83))+'Base Rate Calc'!CG$19)*0.98</f>
        <v>11064.947629926601</v>
      </c>
      <c r="CJ5" s="62">
        <f>(($D5*SUM('Base Rate Calc'!CH$51+'Base Rate Calc'!CH$83))+'Base Rate Calc'!CH$19)*0.98</f>
        <v>10174.563190547433</v>
      </c>
      <c r="CK5" s="62">
        <f>(($D5*SUM('Base Rate Calc'!CI$51+'Base Rate Calc'!CI$83))+'Base Rate Calc'!CI$19)*0.98</f>
        <v>9541.5785842072492</v>
      </c>
      <c r="CL5" s="62">
        <f>(($D5*SUM('Base Rate Calc'!CJ$51+'Base Rate Calc'!CJ$83))+'Base Rate Calc'!CJ$19)*0.98</f>
        <v>9248.0449051859687</v>
      </c>
      <c r="CM5" s="62">
        <f>(($D5*SUM('Base Rate Calc'!CK$51+'Base Rate Calc'!CK$83))+'Base Rate Calc'!CK$19)*0.98</f>
        <v>9934.7962561932127</v>
      </c>
    </row>
    <row r="6" spans="1:91" ht="15">
      <c r="A6" s="137">
        <v>3</v>
      </c>
      <c r="B6" s="215">
        <v>65</v>
      </c>
      <c r="C6" s="138" t="str">
        <f>VLOOKUP(B6,FFY18_Table5_CN!$A$3:$G$759,6,FALSE)</f>
        <v>INTRACRANIAL HEMORRHAGE OR CEREBRAL INFARCTION W CC OR TPA IN 24 HRS</v>
      </c>
      <c r="D6" s="137">
        <f>VLOOKUP(B6,FFY18_Table5_CN!$A$3:$G$759,7,FALSE)</f>
        <v>1.0310999999999999</v>
      </c>
      <c r="F6" s="62">
        <f>(($D6*SUM('Base Rate Calc'!C$51+'Base Rate Calc'!C$83))+'Base Rate Calc'!C$19)*0.98</f>
        <v>7021.9560905456647</v>
      </c>
      <c r="G6" s="62">
        <f>(($D6*SUM('Base Rate Calc'!D$51+'Base Rate Calc'!D$83))+'Base Rate Calc'!D$19)*0.98</f>
        <v>7267.3388475067313</v>
      </c>
      <c r="H6" s="62">
        <f>(($D6*SUM('Base Rate Calc'!E$51+'Base Rate Calc'!E$83))+'Base Rate Calc'!E$19)*0.98</f>
        <v>5821.3882665650053</v>
      </c>
      <c r="I6" s="62">
        <f>(($D6*SUM('Base Rate Calc'!F$51+'Base Rate Calc'!F$83))+'Base Rate Calc'!F$19)*0.98</f>
        <v>6528.8121885338123</v>
      </c>
      <c r="J6" s="62">
        <f>(($D6*SUM('Base Rate Calc'!G$51+'Base Rate Calc'!G$83))+'Base Rate Calc'!G$19)*0.98</f>
        <v>6066.6581853764783</v>
      </c>
      <c r="K6" s="62">
        <f>(($D6*SUM('Base Rate Calc'!H$51+'Base Rate Calc'!H$83))+'Base Rate Calc'!H$19)*0.98</f>
        <v>6554.0382870177</v>
      </c>
      <c r="L6" s="62">
        <f>(($D6*SUM('Base Rate Calc'!I$51+'Base Rate Calc'!I$83))+'Base Rate Calc'!I$19)*0.98</f>
        <v>5807.4245473467918</v>
      </c>
      <c r="M6" s="62">
        <f>(($D6*SUM('Base Rate Calc'!J$51+'Base Rate Calc'!J$83))+'Base Rate Calc'!J$19)*0.98</f>
        <v>7380.4423773956114</v>
      </c>
      <c r="N6" s="62">
        <f>(($D6*SUM('Base Rate Calc'!K$51+'Base Rate Calc'!K$83))+'Base Rate Calc'!K$19)*0.98</f>
        <v>6601.9925158678379</v>
      </c>
      <c r="O6" s="62">
        <f>(($D6*SUM('Base Rate Calc'!L$51+'Base Rate Calc'!L$83))+'Base Rate Calc'!L$19)*0.98</f>
        <v>5951.5928334949876</v>
      </c>
      <c r="P6" s="62">
        <f>(($D6*SUM('Base Rate Calc'!M$51+'Base Rate Calc'!M$83))+'Base Rate Calc'!M$19)*0.98</f>
        <v>6286.1280040044494</v>
      </c>
      <c r="Q6" s="62">
        <f>(($D6*SUM('Base Rate Calc'!N$51+'Base Rate Calc'!N$83))+'Base Rate Calc'!N$19)*0.98</f>
        <v>5732.1744695548077</v>
      </c>
      <c r="R6" s="62">
        <f>(($D6*SUM('Base Rate Calc'!O$51+'Base Rate Calc'!O$83))+'Base Rate Calc'!O$19)*0.98</f>
        <v>6068.3447727690618</v>
      </c>
      <c r="S6" s="62">
        <f>(($D6*SUM('Base Rate Calc'!P$51+'Base Rate Calc'!P$83))+'Base Rate Calc'!P$19)*0.98</f>
        <v>6542.8779448587675</v>
      </c>
      <c r="T6" s="62">
        <f>(($D6*SUM('Base Rate Calc'!Q$51+'Base Rate Calc'!Q$83))+'Base Rate Calc'!Q$19)*0.98</f>
        <v>6150.71788800371</v>
      </c>
      <c r="U6" s="62">
        <f>(($D6*SUM('Base Rate Calc'!R$51+'Base Rate Calc'!R$83))+'Base Rate Calc'!R$19)*0.98</f>
        <v>6019.0579145052779</v>
      </c>
      <c r="V6" s="62">
        <f>(($D6*SUM('Base Rate Calc'!S$51+'Base Rate Calc'!S$83))+'Base Rate Calc'!S$19)*0.98</f>
        <v>7475.4320859824948</v>
      </c>
      <c r="W6" s="62">
        <f>(($D6*SUM('Base Rate Calc'!T$51+'Base Rate Calc'!T$83))+'Base Rate Calc'!T$19)*0.98</f>
        <v>9675.6743859102517</v>
      </c>
      <c r="X6" s="62">
        <f>(($D6*SUM('Base Rate Calc'!U$51+'Base Rate Calc'!U$83))+'Base Rate Calc'!U$19)*0.98</f>
        <v>6844.3253871584147</v>
      </c>
      <c r="Y6" s="62" t="e">
        <f>(($D6*SUM('Base Rate Calc'!V$51+'Base Rate Calc'!V$83))+'Base Rate Calc'!V$19)*0.98</f>
        <v>#N/A</v>
      </c>
      <c r="Z6" s="62">
        <f>(($D6*SUM('Base Rate Calc'!W$51+'Base Rate Calc'!W$83))+'Base Rate Calc'!W$19)*0.98</f>
        <v>6151.9985649272658</v>
      </c>
      <c r="AA6" s="62">
        <f>(($D6*SUM('Base Rate Calc'!X$51+'Base Rate Calc'!X$83))+'Base Rate Calc'!X$19)*0.98</f>
        <v>6574.1897435971641</v>
      </c>
      <c r="AB6" s="62">
        <f>(($D6*SUM('Base Rate Calc'!Y$51+'Base Rate Calc'!Y$83))+'Base Rate Calc'!Y$19)*0.98</f>
        <v>8281.7858682936785</v>
      </c>
      <c r="AC6" s="62">
        <f>(($D6*SUM('Base Rate Calc'!Z$51+'Base Rate Calc'!Z$83))+'Base Rate Calc'!Z$19)*0.98</f>
        <v>6303.0615500919021</v>
      </c>
      <c r="AD6" s="62">
        <f>(($D6*SUM('Base Rate Calc'!AA$51+'Base Rate Calc'!AA$83))+'Base Rate Calc'!AA$19)*0.98</f>
        <v>6548.9640368833934</v>
      </c>
      <c r="AE6" s="62">
        <f>(($D6*SUM('Base Rate Calc'!AB$51+'Base Rate Calc'!AB$83))+'Base Rate Calc'!AB$19)*0.98</f>
        <v>9290.5861748852494</v>
      </c>
      <c r="AF6" s="62">
        <f>(($D6*SUM('Base Rate Calc'!AC$51+'Base Rate Calc'!AC$83))+'Base Rate Calc'!AC$19)*0.98</f>
        <v>6024.695759237331</v>
      </c>
      <c r="AG6" s="62">
        <f>(($D6*SUM('Base Rate Calc'!AD$51+'Base Rate Calc'!AD$83))+'Base Rate Calc'!AD$19)*0.98</f>
        <v>6484.5513101694796</v>
      </c>
      <c r="AH6" s="62">
        <f>(($D6*SUM('Base Rate Calc'!AE$51+'Base Rate Calc'!AE$83))+'Base Rate Calc'!AE$19)*0.98</f>
        <v>5795.002913498809</v>
      </c>
      <c r="AI6" s="62">
        <f>(($D6*SUM('Base Rate Calc'!AF$51+'Base Rate Calc'!AF$83))+'Base Rate Calc'!AF$19)*0.98</f>
        <v>7420.4016427041624</v>
      </c>
      <c r="AJ6" s="62">
        <f>(($D6*SUM('Base Rate Calc'!AG$51+'Base Rate Calc'!AG$83))+'Base Rate Calc'!AG$19)*0.98</f>
        <v>6521.4658625865559</v>
      </c>
      <c r="AK6" s="62">
        <f>(($D6*SUM('Base Rate Calc'!AH$51+'Base Rate Calc'!AH$83))+'Base Rate Calc'!AH$19)*0.98</f>
        <v>9807.805652158042</v>
      </c>
      <c r="AL6" s="62">
        <f>(($D6*SUM('Base Rate Calc'!AI$51+'Base Rate Calc'!AI$83))+'Base Rate Calc'!AI$19)*0.98</f>
        <v>5794.3059410206133</v>
      </c>
      <c r="AM6" s="62">
        <f>(($D6*SUM('Base Rate Calc'!AJ$51+'Base Rate Calc'!AJ$83))+'Base Rate Calc'!AJ$19)*0.98</f>
        <v>5860.9684681785075</v>
      </c>
      <c r="AN6" s="62">
        <f>(($D6*SUM('Base Rate Calc'!AK$51+'Base Rate Calc'!AK$83))+'Base Rate Calc'!AK$19)*0.98</f>
        <v>7798.0204568113859</v>
      </c>
      <c r="AO6" s="62">
        <f>(($D6*SUM('Base Rate Calc'!AL$51+'Base Rate Calc'!AL$83))+'Base Rate Calc'!AL$19)*0.98</f>
        <v>6803.3164213718792</v>
      </c>
      <c r="AP6" s="62">
        <f>(($D6*SUM('Base Rate Calc'!AM$51+'Base Rate Calc'!AM$83))+'Base Rate Calc'!AM$19)*0.98</f>
        <v>6661.7584235665936</v>
      </c>
      <c r="AQ6" s="62">
        <f>(($D6*SUM('Base Rate Calc'!AN$51+'Base Rate Calc'!AN$83))+'Base Rate Calc'!AN$19)*0.98</f>
        <v>6025.2731372322378</v>
      </c>
      <c r="AR6" s="62">
        <f>(($D6*SUM('Base Rate Calc'!AO$51+'Base Rate Calc'!AO$83))+'Base Rate Calc'!AO$19)*0.98</f>
        <v>6948.452269369066</v>
      </c>
      <c r="AS6" s="62">
        <f>(($D6*SUM('Base Rate Calc'!AP$51+'Base Rate Calc'!AP$83))+'Base Rate Calc'!AP$19)*0.98</f>
        <v>8156.7825497965341</v>
      </c>
      <c r="AT6" s="62">
        <f>(($D6*SUM('Base Rate Calc'!AQ$51+'Base Rate Calc'!AQ$83))+'Base Rate Calc'!AQ$19)*0.98</f>
        <v>7615.7123840822314</v>
      </c>
      <c r="AU6" s="62">
        <f>(($D6*SUM('Base Rate Calc'!AR$51+'Base Rate Calc'!AR$83))+'Base Rate Calc'!AR$19)*0.98</f>
        <v>6049.6621129286632</v>
      </c>
      <c r="AV6" s="62">
        <f>(($D6*SUM('Base Rate Calc'!AS$51+'Base Rate Calc'!AS$83))+'Base Rate Calc'!AS$19)*0.98</f>
        <v>6719.0084268875034</v>
      </c>
      <c r="AW6" s="62">
        <f>(($D6*SUM('Base Rate Calc'!AT$51+'Base Rate Calc'!AT$83))+'Base Rate Calc'!AT$19)*0.98</f>
        <v>7844.6405814389855</v>
      </c>
      <c r="AX6" s="62">
        <f>(($D6*SUM('Base Rate Calc'!AU$51+'Base Rate Calc'!AU$83))+'Base Rate Calc'!AU$19)*0.98</f>
        <v>6632.719954236517</v>
      </c>
      <c r="AY6" s="62">
        <f>(($D6*SUM('Base Rate Calc'!AV$51+'Base Rate Calc'!AV$83))+'Base Rate Calc'!AV$19)*0.98</f>
        <v>5755.4982965232448</v>
      </c>
      <c r="AZ6" s="62">
        <f>(($D6*SUM('Base Rate Calc'!AW$51+'Base Rate Calc'!AW$83))+'Base Rate Calc'!AW$19)*0.98</f>
        <v>6695.2047349457243</v>
      </c>
      <c r="BA6" s="62">
        <f>(($D6*SUM('Base Rate Calc'!AX$51+'Base Rate Calc'!AX$83))+'Base Rate Calc'!AX$19)*0.98</f>
        <v>6045.1202501503503</v>
      </c>
      <c r="BB6" s="62">
        <f>(($D6*SUM('Base Rate Calc'!AY$51+'Base Rate Calc'!AY$83))+'Base Rate Calc'!AY$19)*0.98</f>
        <v>6170.1565662161438</v>
      </c>
      <c r="BC6" s="62">
        <f>(($D6*SUM('Base Rate Calc'!AZ$51+'Base Rate Calc'!AZ$83))+'Base Rate Calc'!AZ$19)*0.98</f>
        <v>6391.2413691247975</v>
      </c>
      <c r="BD6" s="62">
        <f>(($D6*SUM('Base Rate Calc'!BA$51+'Base Rate Calc'!BA$83))+'Base Rate Calc'!BA$19)*0.98</f>
        <v>5968.1122921456217</v>
      </c>
      <c r="BE6" s="62">
        <f>(($D6*SUM('Base Rate Calc'!BB$51+'Base Rate Calc'!BB$83))+'Base Rate Calc'!BB$19)*0.98</f>
        <v>8579.594127970664</v>
      </c>
      <c r="BF6" s="62">
        <f>(($D6*SUM('Base Rate Calc'!BC$51+'Base Rate Calc'!BC$83))+'Base Rate Calc'!BC$19)*0.98</f>
        <v>6431.7045178389508</v>
      </c>
      <c r="BG6" s="62">
        <f>(($D6*SUM('Base Rate Calc'!BD$51+'Base Rate Calc'!BD$83))+'Base Rate Calc'!BD$19)*0.98</f>
        <v>6207.067726910509</v>
      </c>
      <c r="BH6" s="62">
        <f>(($D6*SUM('Base Rate Calc'!BE$51+'Base Rate Calc'!BE$83))+'Base Rate Calc'!BE$19)*0.98</f>
        <v>5934.2868957796973</v>
      </c>
      <c r="BI6" s="62">
        <f>(($D6*SUM('Base Rate Calc'!BF$51+'Base Rate Calc'!BF$83))+'Base Rate Calc'!BF$19)*0.98</f>
        <v>6511.1405655003446</v>
      </c>
      <c r="BJ6" s="62">
        <f>(($D6*SUM('Base Rate Calc'!BG$51+'Base Rate Calc'!BG$83))+'Base Rate Calc'!BG$19)*0.98</f>
        <v>6263.3419818200591</v>
      </c>
      <c r="BK6" s="62">
        <f>(($D6*SUM('Base Rate Calc'!BH$51+'Base Rate Calc'!BH$83))+'Base Rate Calc'!BH$19)*0.98</f>
        <v>6871.4964223981469</v>
      </c>
      <c r="BL6" s="62">
        <f>(($D6*SUM('Base Rate Calc'!BI$51+'Base Rate Calc'!BI$83))+'Base Rate Calc'!BI$19)*0.98</f>
        <v>5978.3935443373557</v>
      </c>
      <c r="BM6" s="62">
        <f>(($D6*SUM('Base Rate Calc'!BJ$51+'Base Rate Calc'!BJ$83))+'Base Rate Calc'!BJ$19)*0.98</f>
        <v>5982.4514465241673</v>
      </c>
      <c r="BN6" s="62">
        <f>(($D6*SUM('Base Rate Calc'!BK$51+'Base Rate Calc'!BK$83))+'Base Rate Calc'!BK$19)*0.98</f>
        <v>6402.1447670224979</v>
      </c>
      <c r="BO6" s="62">
        <f>(($D6*SUM('Base Rate Calc'!BL$51+'Base Rate Calc'!BL$83))+'Base Rate Calc'!BL$19)*0.98</f>
        <v>6790.867541305096</v>
      </c>
      <c r="BP6" s="62">
        <f>(($D6*SUM('Base Rate Calc'!BM$51+'Base Rate Calc'!BM$83))+'Base Rate Calc'!BM$19)*0.98</f>
        <v>6452.395736074398</v>
      </c>
      <c r="BQ6" s="62">
        <f>(($D6*SUM('Base Rate Calc'!BN$51+'Base Rate Calc'!BN$83))+'Base Rate Calc'!BN$19)*0.98</f>
        <v>5938.6096306960999</v>
      </c>
      <c r="BR6" s="62">
        <f>(($D6*SUM('Base Rate Calc'!BO$51+'Base Rate Calc'!BO$83))+'Base Rate Calc'!BO$19)*0.98</f>
        <v>5714.2052308057946</v>
      </c>
      <c r="BS6" s="62">
        <f>(($D6*SUM('Base Rate Calc'!BP$51+'Base Rate Calc'!BP$83))+'Base Rate Calc'!BP$19)*0.98</f>
        <v>7198.1110984560692</v>
      </c>
      <c r="BT6" s="62">
        <f>(($D6*SUM('Base Rate Calc'!BQ$51+'Base Rate Calc'!BQ$83))+'Base Rate Calc'!BQ$19)*0.98</f>
        <v>5874.4547959736055</v>
      </c>
      <c r="BU6" s="62">
        <f>(($D6*SUM('Base Rate Calc'!BR$51+'Base Rate Calc'!BR$83))+'Base Rate Calc'!BR$19)*0.98</f>
        <v>7065.4193398161151</v>
      </c>
      <c r="BV6" s="62">
        <f>(($D6*SUM('Base Rate Calc'!BS$51+'Base Rate Calc'!BS$83))+'Base Rate Calc'!BS$19)*0.98</f>
        <v>6818.4757255343739</v>
      </c>
      <c r="BW6" s="62">
        <f>(($D6*SUM('Base Rate Calc'!BT$51+'Base Rate Calc'!BT$83))+'Base Rate Calc'!BT$19)*0.98</f>
        <v>6754.1013895794058</v>
      </c>
      <c r="BX6" s="62">
        <f>(($D6*SUM('Base Rate Calc'!BU$51+'Base Rate Calc'!BU$83))+'Base Rate Calc'!BU$19)*0.98</f>
        <v>6503.5276551232027</v>
      </c>
      <c r="BY6" s="62">
        <f>(($D6*SUM('Base Rate Calc'!BV$51+'Base Rate Calc'!BV$83))+'Base Rate Calc'!BV$19)*0.98</f>
        <v>5772.2970359691353</v>
      </c>
      <c r="BZ6" s="62">
        <f>(($D6*SUM('Base Rate Calc'!BW$51+'Base Rate Calc'!BW$83))+'Base Rate Calc'!BW$19)*0.98</f>
        <v>5909.1583878608317</v>
      </c>
      <c r="CA6" s="62">
        <f>(($D6*SUM('Base Rate Calc'!BY$51+'Base Rate Calc'!BY$83))+'Base Rate Calc'!BY$19)*0.98</f>
        <v>7529.7636174427462</v>
      </c>
      <c r="CB6" s="62">
        <f>(($D6*SUM('Base Rate Calc'!BZ$51+'Base Rate Calc'!BZ$83))+'Base Rate Calc'!BZ$19)*0.98</f>
        <v>5242.1049127837759</v>
      </c>
      <c r="CC6" s="62">
        <f>(($D6*SUM('Base Rate Calc'!CA$51+'Base Rate Calc'!CA$83))+'Base Rate Calc'!CA$19)*0.98</f>
        <v>5867.7785385175257</v>
      </c>
      <c r="CD6" s="62">
        <f>(($D6*SUM('Base Rate Calc'!CB$51+'Base Rate Calc'!CB$83))+'Base Rate Calc'!CB$19)*0.98</f>
        <v>6573.4353810756475</v>
      </c>
      <c r="CE6" s="62">
        <f>(($D6*SUM('Base Rate Calc'!CC$51+'Base Rate Calc'!CC$83))+'Base Rate Calc'!CC$19)*0.98</f>
        <v>7401.5713958370598</v>
      </c>
      <c r="CF6" s="62">
        <f>(($D6*SUM('Base Rate Calc'!CD$51+'Base Rate Calc'!CD$83))+'Base Rate Calc'!CD$19)*0.98</f>
        <v>6226.7574387445238</v>
      </c>
      <c r="CG6" s="62">
        <f>(($D6*SUM('Base Rate Calc'!CE$51+'Base Rate Calc'!CE$83))+'Base Rate Calc'!CE$19)*0.98</f>
        <v>6400.838630123033</v>
      </c>
      <c r="CH6" s="62">
        <f>(($D6*SUM('Base Rate Calc'!CF$51+'Base Rate Calc'!CF$83))+'Base Rate Calc'!CF$19)*0.98</f>
        <v>6012.7413695463192</v>
      </c>
      <c r="CI6" s="62">
        <f>(($D6*SUM('Base Rate Calc'!CG$51+'Base Rate Calc'!CG$83))+'Base Rate Calc'!CG$19)*0.98</f>
        <v>6633.0159218418521</v>
      </c>
      <c r="CJ6" s="62">
        <f>(($D6*SUM('Base Rate Calc'!CH$51+'Base Rate Calc'!CH$83))+'Base Rate Calc'!CH$19)*0.98</f>
        <v>6100.6498939968669</v>
      </c>
      <c r="CK6" s="62">
        <f>(($D6*SUM('Base Rate Calc'!CI$51+'Base Rate Calc'!CI$83))+'Base Rate Calc'!CI$19)*0.98</f>
        <v>5742.4743602918252</v>
      </c>
      <c r="CL6" s="62">
        <f>(($D6*SUM('Base Rate Calc'!CJ$51+'Base Rate Calc'!CJ$83))+'Base Rate Calc'!CJ$19)*0.98</f>
        <v>5391.9474705893417</v>
      </c>
      <c r="CM6" s="62">
        <f>(($D6*SUM('Base Rate Calc'!CK$51+'Base Rate Calc'!CK$83))+'Base Rate Calc'!CK$19)*0.98</f>
        <v>5792.3485551375852</v>
      </c>
    </row>
    <row r="7" spans="1:91" ht="15">
      <c r="A7" s="137">
        <v>4</v>
      </c>
      <c r="B7" s="215">
        <v>66</v>
      </c>
      <c r="C7" s="138" t="str">
        <f>VLOOKUP(B7,FFY18_Table5_CN!$A$3:$G$759,6,FALSE)</f>
        <v>INTRACRANIAL HEMORRHAGE OR CEREBRAL INFARCTION W/O CC/MCC</v>
      </c>
      <c r="D7" s="137">
        <f>VLOOKUP(B7,FFY18_Table5_CN!$A$3:$G$759,7,FALSE)</f>
        <v>0.74659999999999982</v>
      </c>
      <c r="F7" s="62">
        <f>(($D7*SUM('Base Rate Calc'!C$51+'Base Rate Calc'!C$83))+'Base Rate Calc'!C$19)*0.98</f>
        <v>5296.0539639233757</v>
      </c>
      <c r="G7" s="62">
        <f>(($D7*SUM('Base Rate Calc'!D$51+'Base Rate Calc'!D$83))+'Base Rate Calc'!D$19)*0.98</f>
        <v>5423.5175943638105</v>
      </c>
      <c r="H7" s="62">
        <f>(($D7*SUM('Base Rate Calc'!E$51+'Base Rate Calc'!E$83))+'Base Rate Calc'!E$19)*0.98</f>
        <v>4385.4012761297954</v>
      </c>
      <c r="I7" s="62">
        <f>(($D7*SUM('Base Rate Calc'!F$51+'Base Rate Calc'!F$83))+'Base Rate Calc'!F$19)*0.98</f>
        <v>4935.6302367950193</v>
      </c>
      <c r="J7" s="62">
        <f>(($D7*SUM('Base Rate Calc'!G$51+'Base Rate Calc'!G$83))+'Base Rate Calc'!G$19)*0.98</f>
        <v>4583.3117762603806</v>
      </c>
      <c r="K7" s="62">
        <f>(($D7*SUM('Base Rate Calc'!H$51+'Base Rate Calc'!H$83))+'Base Rate Calc'!H$19)*0.98</f>
        <v>4943.2638280355104</v>
      </c>
      <c r="L7" s="62">
        <f>(($D7*SUM('Base Rate Calc'!I$51+'Base Rate Calc'!I$83))+'Base Rate Calc'!I$19)*0.98</f>
        <v>4340.722405827868</v>
      </c>
      <c r="M7" s="62">
        <f>(($D7*SUM('Base Rate Calc'!J$51+'Base Rate Calc'!J$83))+'Base Rate Calc'!J$19)*0.98</f>
        <v>5670.3201954840097</v>
      </c>
      <c r="N7" s="62">
        <f>(($D7*SUM('Base Rate Calc'!K$51+'Base Rate Calc'!K$83))+'Base Rate Calc'!K$19)*0.98</f>
        <v>4977.6080170176774</v>
      </c>
      <c r="O7" s="62">
        <f>(($D7*SUM('Base Rate Calc'!L$51+'Base Rate Calc'!L$83))+'Base Rate Calc'!L$19)*0.98</f>
        <v>4478.1008002011031</v>
      </c>
      <c r="P7" s="62">
        <f>(($D7*SUM('Base Rate Calc'!M$51+'Base Rate Calc'!M$83))+'Base Rate Calc'!M$19)*0.98</f>
        <v>4668.9201319849881</v>
      </c>
      <c r="Q7" s="62">
        <f>(($D7*SUM('Base Rate Calc'!N$51+'Base Rate Calc'!N$83))+'Base Rate Calc'!N$19)*0.98</f>
        <v>4269.6137269611281</v>
      </c>
      <c r="R7" s="62">
        <f>(($D7*SUM('Base Rate Calc'!O$51+'Base Rate Calc'!O$83))+'Base Rate Calc'!O$19)*0.98</f>
        <v>4591.560712393929</v>
      </c>
      <c r="S7" s="62">
        <f>(($D7*SUM('Base Rate Calc'!P$51+'Base Rate Calc'!P$83))+'Base Rate Calc'!P$19)*0.98</f>
        <v>4946.4287940370041</v>
      </c>
      <c r="T7" s="62">
        <f>(($D7*SUM('Base Rate Calc'!Q$51+'Base Rate Calc'!Q$83))+'Base Rate Calc'!Q$19)*0.98</f>
        <v>4654.6747654772271</v>
      </c>
      <c r="U7" s="62">
        <f>(($D7*SUM('Base Rate Calc'!R$51+'Base Rate Calc'!R$83))+'Base Rate Calc'!R$19)*0.98</f>
        <v>4554.0667552804189</v>
      </c>
      <c r="V7" s="62">
        <f>(($D7*SUM('Base Rate Calc'!S$51+'Base Rate Calc'!S$83))+'Base Rate Calc'!S$19)*0.98</f>
        <v>5724.5123368194454</v>
      </c>
      <c r="W7" s="62">
        <f>(($D7*SUM('Base Rate Calc'!T$51+'Base Rate Calc'!T$83))+'Base Rate Calc'!T$19)*0.98</f>
        <v>7380.9885534095565</v>
      </c>
      <c r="X7" s="62">
        <f>(($D7*SUM('Base Rate Calc'!U$51+'Base Rate Calc'!U$83))+'Base Rate Calc'!U$19)*0.98</f>
        <v>5130.1142496871989</v>
      </c>
      <c r="Y7" s="62" t="e">
        <f>(($D7*SUM('Base Rate Calc'!V$51+'Base Rate Calc'!V$83))+'Base Rate Calc'!V$19)*0.98</f>
        <v>#N/A</v>
      </c>
      <c r="Z7" s="62">
        <f>(($D7*SUM('Base Rate Calc'!W$51+'Base Rate Calc'!W$83))+'Base Rate Calc'!W$19)*0.98</f>
        <v>4670.8256299822478</v>
      </c>
      <c r="AA7" s="62">
        <f>(($D7*SUM('Base Rate Calc'!X$51+'Base Rate Calc'!X$83))+'Base Rate Calc'!X$19)*0.98</f>
        <v>4934.6493418384671</v>
      </c>
      <c r="AB7" s="62">
        <f>(($D7*SUM('Base Rate Calc'!Y$51+'Base Rate Calc'!Y$83))+'Base Rate Calc'!Y$19)*0.98</f>
        <v>6260.0951321579469</v>
      </c>
      <c r="AC7" s="62">
        <f>(($D7*SUM('Base Rate Calc'!Z$51+'Base Rate Calc'!Z$83))+'Base Rate Calc'!Z$19)*0.98</f>
        <v>4764.8135762764168</v>
      </c>
      <c r="AD7" s="62">
        <f>(($D7*SUM('Base Rate Calc'!AA$51+'Base Rate Calc'!AA$83))+'Base Rate Calc'!AA$19)*0.98</f>
        <v>5031.1067233412296</v>
      </c>
      <c r="AE7" s="62">
        <f>(($D7*SUM('Base Rate Calc'!AB$51+'Base Rate Calc'!AB$83))+'Base Rate Calc'!AB$19)*0.98</f>
        <v>7161.2386889431937</v>
      </c>
      <c r="AF7" s="62">
        <f>(($D7*SUM('Base Rate Calc'!AC$51+'Base Rate Calc'!AC$83))+'Base Rate Calc'!AC$19)*0.98</f>
        <v>4362.3682027413352</v>
      </c>
      <c r="AG7" s="62">
        <f>(($D7*SUM('Base Rate Calc'!AD$51+'Base Rate Calc'!AD$83))+'Base Rate Calc'!AD$19)*0.98</f>
        <v>4918.3970180123488</v>
      </c>
      <c r="AH7" s="62">
        <f>(($D7*SUM('Base Rate Calc'!AE$51+'Base Rate Calc'!AE$83))+'Base Rate Calc'!AE$19)*0.98</f>
        <v>4338.8477820950538</v>
      </c>
      <c r="AI7" s="62">
        <f>(($D7*SUM('Base Rate Calc'!AF$51+'Base Rate Calc'!AF$83))+'Base Rate Calc'!AF$19)*0.98</f>
        <v>5732.6835625476933</v>
      </c>
      <c r="AJ7" s="62">
        <f>(($D7*SUM('Base Rate Calc'!AG$51+'Base Rate Calc'!AG$83))+'Base Rate Calc'!AG$19)*0.98</f>
        <v>4991.1185753148311</v>
      </c>
      <c r="AK7" s="62">
        <f>(($D7*SUM('Base Rate Calc'!AH$51+'Base Rate Calc'!AH$83))+'Base Rate Calc'!AH$19)*0.98</f>
        <v>7579.1927811087126</v>
      </c>
      <c r="AL7" s="62">
        <f>(($D7*SUM('Base Rate Calc'!AI$51+'Base Rate Calc'!AI$83))+'Base Rate Calc'!AI$19)*0.98</f>
        <v>4361.3812437842971</v>
      </c>
      <c r="AM7" s="62">
        <f>(($D7*SUM('Base Rate Calc'!AJ$51+'Base Rate Calc'!AJ$83))+'Base Rate Calc'!AJ$19)*0.98</f>
        <v>4386.6230080904588</v>
      </c>
      <c r="AN7" s="62">
        <f>(($D7*SUM('Base Rate Calc'!AK$51+'Base Rate Calc'!AK$83))+'Base Rate Calc'!AK$19)*0.98</f>
        <v>5974.327320876132</v>
      </c>
      <c r="AO7" s="62">
        <f>(($D7*SUM('Base Rate Calc'!AL$51+'Base Rate Calc'!AL$83))+'Base Rate Calc'!AL$19)*0.98</f>
        <v>5163.4562081236008</v>
      </c>
      <c r="AP7" s="62">
        <f>(($D7*SUM('Base Rate Calc'!AM$51+'Base Rate Calc'!AM$83))+'Base Rate Calc'!AM$19)*0.98</f>
        <v>5077.1969970272694</v>
      </c>
      <c r="AQ7" s="62">
        <f>(($D7*SUM('Base Rate Calc'!AN$51+'Base Rate Calc'!AN$83))+'Base Rate Calc'!AN$19)*0.98</f>
        <v>4362.786271222566</v>
      </c>
      <c r="AR7" s="62">
        <f>(($D7*SUM('Base Rate Calc'!AO$51+'Base Rate Calc'!AO$83))+'Base Rate Calc'!AO$19)*0.98</f>
        <v>5235.9901040742343</v>
      </c>
      <c r="AS7" s="62">
        <f>(($D7*SUM('Base Rate Calc'!AP$51+'Base Rate Calc'!AP$83))+'Base Rate Calc'!AP$19)*0.98</f>
        <v>6710.9488178431684</v>
      </c>
      <c r="AT7" s="62">
        <f>(($D7*SUM('Base Rate Calc'!AQ$51+'Base Rate Calc'!AQ$83))+'Base Rate Calc'!AQ$19)*0.98</f>
        <v>6057.1898785334042</v>
      </c>
      <c r="AU7" s="62">
        <f>(($D7*SUM('Base Rate Calc'!AR$51+'Base Rate Calc'!AR$83))+'Base Rate Calc'!AR$19)*0.98</f>
        <v>4577.1460381267962</v>
      </c>
      <c r="AV7" s="62">
        <f>(($D7*SUM('Base Rate Calc'!AS$51+'Base Rate Calc'!AS$83))+'Base Rate Calc'!AS$19)*0.98</f>
        <v>5055.5743064826002</v>
      </c>
      <c r="AW7" s="62">
        <f>(($D7*SUM('Base Rate Calc'!AT$51+'Base Rate Calc'!AT$83))+'Base Rate Calc'!AT$19)*0.98</f>
        <v>6019.36518165294</v>
      </c>
      <c r="AX7" s="62">
        <f>(($D7*SUM('Base Rate Calc'!AU$51+'Base Rate Calc'!AU$83))+'Base Rate Calc'!AU$19)*0.98</f>
        <v>5069.3365932819152</v>
      </c>
      <c r="AY7" s="62">
        <f>(($D7*SUM('Base Rate Calc'!AV$51+'Base Rate Calc'!AV$83))+'Base Rate Calc'!AV$19)*0.98</f>
        <v>4290.282268338914</v>
      </c>
      <c r="AZ7" s="62">
        <f>(($D7*SUM('Base Rate Calc'!AW$51+'Base Rate Calc'!AW$83))+'Base Rate Calc'!AW$19)*0.98</f>
        <v>5036.7593643783111</v>
      </c>
      <c r="BA7" s="62">
        <f>(($D7*SUM('Base Rate Calc'!AX$51+'Base Rate Calc'!AX$83))+'Base Rate Calc'!AX$19)*0.98</f>
        <v>4592.7691752131232</v>
      </c>
      <c r="BB7" s="62">
        <f>(($D7*SUM('Base Rate Calc'!AY$51+'Base Rate Calc'!AY$83))+'Base Rate Calc'!AY$19)*0.98</f>
        <v>4697.2231217505305</v>
      </c>
      <c r="BC7" s="62">
        <f>(($D7*SUM('Base Rate Calc'!AZ$51+'Base Rate Calc'!AZ$83))+'Base Rate Calc'!AZ$19)*0.98</f>
        <v>4839.9278013660878</v>
      </c>
      <c r="BD7" s="62">
        <f>(($D7*SUM('Base Rate Calc'!BA$51+'Base Rate Calc'!BA$83))+'Base Rate Calc'!BA$19)*0.98</f>
        <v>4485.2842500396864</v>
      </c>
      <c r="BE7" s="62">
        <f>(($D7*SUM('Base Rate Calc'!BB$51+'Base Rate Calc'!BB$83))+'Base Rate Calc'!BB$19)*0.98</f>
        <v>6608.6262129210518</v>
      </c>
      <c r="BF7" s="62">
        <f>(($D7*SUM('Base Rate Calc'!BC$51+'Base Rate Calc'!BC$83))+'Base Rate Calc'!BC$19)*0.98</f>
        <v>4657.0755436122208</v>
      </c>
      <c r="BG7" s="62">
        <f>(($D7*SUM('Base Rate Calc'!BD$51+'Base Rate Calc'!BD$83))+'Base Rate Calc'!BD$19)*0.98</f>
        <v>4603.9649617994237</v>
      </c>
      <c r="BH7" s="62">
        <f>(($D7*SUM('Base Rate Calc'!BE$51+'Base Rate Calc'!BE$83))+'Base Rate Calc'!BE$19)*0.98</f>
        <v>4296.9048553865978</v>
      </c>
      <c r="BI7" s="62">
        <f>(($D7*SUM('Base Rate Calc'!BF$51+'Base Rate Calc'!BF$83))+'Base Rate Calc'!BF$19)*0.98</f>
        <v>4887.3417736422825</v>
      </c>
      <c r="BJ7" s="62">
        <f>(($D7*SUM('Base Rate Calc'!BG$51+'Base Rate Calc'!BG$83))+'Base Rate Calc'!BG$19)*0.98</f>
        <v>4798.5483619696015</v>
      </c>
      <c r="BK7" s="62">
        <f>(($D7*SUM('Base Rate Calc'!BH$51+'Base Rate Calc'!BH$83))+'Base Rate Calc'!BH$19)*0.98</f>
        <v>5291.8594315415148</v>
      </c>
      <c r="BL7" s="62">
        <f>(($D7*SUM('Base Rate Calc'!BI$51+'Base Rate Calc'!BI$83))+'Base Rate Calc'!BI$19)*0.98</f>
        <v>4489.3946715180573</v>
      </c>
      <c r="BM7" s="62">
        <f>(($D7*SUM('Base Rate Calc'!BJ$51+'Base Rate Calc'!BJ$83))+'Base Rate Calc'!BJ$19)*0.98</f>
        <v>4533.7096128163539</v>
      </c>
      <c r="BN7" s="62">
        <f>(($D7*SUM('Base Rate Calc'!BK$51+'Base Rate Calc'!BK$83))+'Base Rate Calc'!BK$19)*0.98</f>
        <v>4782.5777984278893</v>
      </c>
      <c r="BO7" s="62">
        <f>(($D7*SUM('Base Rate Calc'!BL$51+'Base Rate Calc'!BL$83))+'Base Rate Calc'!BL$19)*0.98</f>
        <v>5134.7300100265584</v>
      </c>
      <c r="BP7" s="62">
        <f>(($D7*SUM('Base Rate Calc'!BM$51+'Base Rate Calc'!BM$83))+'Base Rate Calc'!BM$19)*0.98</f>
        <v>4772.2681045030995</v>
      </c>
      <c r="BQ7" s="62">
        <f>(($D7*SUM('Base Rate Calc'!BN$51+'Base Rate Calc'!BN$83))+'Base Rate Calc'!BN$19)*0.98</f>
        <v>4481.6304626881074</v>
      </c>
      <c r="BR7" s="62">
        <f>(($D7*SUM('Base Rate Calc'!BO$51+'Base Rate Calc'!BO$83))+'Base Rate Calc'!BO$19)*0.98</f>
        <v>4275.1790585002482</v>
      </c>
      <c r="BS7" s="62">
        <f>(($D7*SUM('Base Rate Calc'!BP$51+'Base Rate Calc'!BP$83))+'Base Rate Calc'!BP$19)*0.98</f>
        <v>5359.1409825499959</v>
      </c>
      <c r="BT7" s="62">
        <f>(($D7*SUM('Base Rate Calc'!BQ$51+'Base Rate Calc'!BQ$83))+'Base Rate Calc'!BQ$19)*0.98</f>
        <v>4386.3590467208742</v>
      </c>
      <c r="BU7" s="62">
        <f>(($D7*SUM('Base Rate Calc'!BR$51+'Base Rate Calc'!BR$83))+'Base Rate Calc'!BR$19)*0.98</f>
        <v>5435.7013216048017</v>
      </c>
      <c r="BV7" s="62">
        <f>(($D7*SUM('Base Rate Calc'!BS$51+'Base Rate Calc'!BS$83))+'Base Rate Calc'!BS$19)*0.98</f>
        <v>5190.26472522933</v>
      </c>
      <c r="BW7" s="62">
        <f>(($D7*SUM('Base Rate Calc'!BT$51+'Base Rate Calc'!BT$83))+'Base Rate Calc'!BT$19)*0.98</f>
        <v>5116.7422245756798</v>
      </c>
      <c r="BX7" s="62">
        <f>(($D7*SUM('Base Rate Calc'!BU$51+'Base Rate Calc'!BU$83))+'Base Rate Calc'!BU$19)*0.98</f>
        <v>4904.205054228476</v>
      </c>
      <c r="BY7" s="62">
        <f>(($D7*SUM('Base Rate Calc'!BV$51+'Base Rate Calc'!BV$83))+'Base Rate Calc'!BV$19)*0.98</f>
        <v>4179.6110629954001</v>
      </c>
      <c r="BZ7" s="62">
        <f>(($D7*SUM('Base Rate Calc'!BW$51+'Base Rate Calc'!BW$83))+'Base Rate Calc'!BW$19)*0.98</f>
        <v>4428.3710708727531</v>
      </c>
      <c r="CA7" s="62">
        <f>(($D7*SUM('Base Rate Calc'!BY$51+'Base Rate Calc'!BY$83))+'Base Rate Calc'!BY$19)*0.98</f>
        <v>5716.0838107678728</v>
      </c>
      <c r="CB7" s="62">
        <f>(($D7*SUM('Base Rate Calc'!BZ$51+'Base Rate Calc'!BZ$83))+'Base Rate Calc'!BZ$19)*0.98</f>
        <v>3795.7089786484016</v>
      </c>
      <c r="CC7" s="62">
        <f>(($D7*SUM('Base Rate Calc'!CA$51+'Base Rate Calc'!CA$83))+'Base Rate Calc'!CA$19)*0.98</f>
        <v>4365.3306064951839</v>
      </c>
      <c r="CD7" s="62">
        <f>(($D7*SUM('Base Rate Calc'!CB$51+'Base Rate Calc'!CB$83))+'Base Rate Calc'!CB$19)*0.98</f>
        <v>4919.4311887412259</v>
      </c>
      <c r="CE7" s="62">
        <f>(($D7*SUM('Base Rate Calc'!CC$51+'Base Rate Calc'!CC$83))+'Base Rate Calc'!CC$19)*0.98</f>
        <v>5801.2155501231191</v>
      </c>
      <c r="CF7" s="62">
        <f>(($D7*SUM('Base Rate Calc'!CD$51+'Base Rate Calc'!CD$83))+'Base Rate Calc'!CD$19)*0.98</f>
        <v>4685.8599014321226</v>
      </c>
      <c r="CG7" s="62">
        <f>(($D7*SUM('Base Rate Calc'!CE$51+'Base Rate Calc'!CE$83))+'Base Rate Calc'!CE$19)*0.98</f>
        <v>4769.2206644843909</v>
      </c>
      <c r="CH7" s="62">
        <f>(($D7*SUM('Base Rate Calc'!CF$51+'Base Rate Calc'!CF$83))+'Base Rate Calc'!CF$19)*0.98</f>
        <v>4353.7122553615372</v>
      </c>
      <c r="CI7" s="62">
        <f>(($D7*SUM('Base Rate Calc'!CG$51+'Base Rate Calc'!CG$83))+'Base Rate Calc'!CG$19)*0.98</f>
        <v>4923.1100756930709</v>
      </c>
      <c r="CJ7" s="62">
        <f>(($D7*SUM('Base Rate Calc'!CH$51+'Base Rate Calc'!CH$83))+'Base Rate Calc'!CH$19)*0.98</f>
        <v>4528.8729305189217</v>
      </c>
      <c r="CK7" s="62">
        <f>(($D7*SUM('Base Rate Calc'!CI$51+'Base Rate Calc'!CI$83))+'Base Rate Calc'!CI$19)*0.98</f>
        <v>4276.7228662533962</v>
      </c>
      <c r="CL7" s="62">
        <f>(($D7*SUM('Base Rate Calc'!CJ$51+'Base Rate Calc'!CJ$83))+'Base Rate Calc'!CJ$19)*0.98</f>
        <v>3904.207139503445</v>
      </c>
      <c r="CM7" s="62">
        <f>(($D7*SUM('Base Rate Calc'!CK$51+'Base Rate Calc'!CK$83))+'Base Rate Calc'!CK$19)*0.98</f>
        <v>4194.1299886196493</v>
      </c>
    </row>
    <row r="8" spans="1:91" ht="15">
      <c r="A8" s="137">
        <v>5</v>
      </c>
      <c r="B8" s="215">
        <v>69</v>
      </c>
      <c r="C8" s="138" t="str">
        <f>VLOOKUP(B8,FFY18_Table5_CN!$A$3:$G$759,6,FALSE)</f>
        <v>TRANSIENT ISCHEMIA W/O THROMBOLYTIC</v>
      </c>
      <c r="D8" s="137">
        <f>VLOOKUP(B8,FFY18_Table5_CN!$A$3:$G$759,7,FALSE)</f>
        <v>0.75209999999999988</v>
      </c>
      <c r="F8" s="62">
        <f>(($D8*SUM('Base Rate Calc'!C$51+'Base Rate Calc'!C$83))+'Base Rate Calc'!C$19)*0.98</f>
        <v>5329.4193828914686</v>
      </c>
      <c r="G8" s="62">
        <f>(($D8*SUM('Base Rate Calc'!D$51+'Base Rate Calc'!D$83))+'Base Rate Calc'!D$19)*0.98</f>
        <v>5459.1626449518108</v>
      </c>
      <c r="H8" s="62">
        <f>(($D8*SUM('Base Rate Calc'!E$51+'Base Rate Calc'!E$83))+'Base Rate Calc'!E$19)*0.98</f>
        <v>4413.1620088095624</v>
      </c>
      <c r="I8" s="62">
        <f>(($D8*SUM('Base Rate Calc'!F$51+'Base Rate Calc'!F$83))+'Base Rate Calc'!F$19)*0.98</f>
        <v>4966.429887883115</v>
      </c>
      <c r="J8" s="62">
        <f>(($D8*SUM('Base Rate Calc'!G$51+'Base Rate Calc'!G$83))+'Base Rate Calc'!G$19)*0.98</f>
        <v>4611.9880688794974</v>
      </c>
      <c r="K8" s="62">
        <f>(($D8*SUM('Base Rate Calc'!H$51+'Base Rate Calc'!H$83))+'Base Rate Calc'!H$19)*0.98</f>
        <v>4974.4035803181187</v>
      </c>
      <c r="L8" s="62">
        <f>(($D8*SUM('Base Rate Calc'!I$51+'Base Rate Calc'!I$83))+'Base Rate Calc'!I$19)*0.98</f>
        <v>4369.0769287746307</v>
      </c>
      <c r="M8" s="62">
        <f>(($D8*SUM('Base Rate Calc'!J$51+'Base Rate Calc'!J$83))+'Base Rate Calc'!J$19)*0.98</f>
        <v>5703.3805540095427</v>
      </c>
      <c r="N8" s="62">
        <f>(($D8*SUM('Base Rate Calc'!K$51+'Base Rate Calc'!K$83))+'Base Rate Calc'!K$19)*0.98</f>
        <v>5009.0108807915822</v>
      </c>
      <c r="O8" s="62">
        <f>(($D8*SUM('Base Rate Calc'!L$51+'Base Rate Calc'!L$83))+'Base Rate Calc'!L$19)*0.98</f>
        <v>4506.5865864334983</v>
      </c>
      <c r="P8" s="62">
        <f>(($D8*SUM('Base Rate Calc'!M$51+'Base Rate Calc'!M$83))+'Base Rate Calc'!M$19)*0.98</f>
        <v>4700.1842560486339</v>
      </c>
      <c r="Q8" s="62">
        <f>(($D8*SUM('Base Rate Calc'!N$51+'Base Rate Calc'!N$83))+'Base Rate Calc'!N$19)*0.98</f>
        <v>4297.8881877142576</v>
      </c>
      <c r="R8" s="62">
        <f>(($D8*SUM('Base Rate Calc'!O$51+'Base Rate Calc'!O$83))+'Base Rate Calc'!O$19)*0.98</f>
        <v>4620.1101406261378</v>
      </c>
      <c r="S8" s="62">
        <f>(($D8*SUM('Base Rate Calc'!P$51+'Base Rate Calc'!P$83))+'Base Rate Calc'!P$19)*0.98</f>
        <v>4977.2916071460377</v>
      </c>
      <c r="T8" s="62">
        <f>(($D8*SUM('Base Rate Calc'!Q$51+'Base Rate Calc'!Q$83))+'Base Rate Calc'!Q$19)*0.98</f>
        <v>4683.5965130128889</v>
      </c>
      <c r="U8" s="62">
        <f>(($D8*SUM('Base Rate Calc'!R$51+'Base Rate Calc'!R$83))+'Base Rate Calc'!R$19)*0.98</f>
        <v>4582.3882012408294</v>
      </c>
      <c r="V8" s="62">
        <f>(($D8*SUM('Base Rate Calc'!S$51+'Base Rate Calc'!S$83))+'Base Rate Calc'!S$19)*0.98</f>
        <v>5758.361400511526</v>
      </c>
      <c r="W8" s="62">
        <f>(($D8*SUM('Base Rate Calc'!T$51+'Base Rate Calc'!T$83))+'Base Rate Calc'!T$19)*0.98</f>
        <v>7425.3497909447196</v>
      </c>
      <c r="X8" s="62">
        <f>(($D8*SUM('Base Rate Calc'!U$51+'Base Rate Calc'!U$83))+'Base Rate Calc'!U$19)*0.98</f>
        <v>5163.2536565627406</v>
      </c>
      <c r="Y8" s="62" t="e">
        <f>(($D8*SUM('Base Rate Calc'!V$51+'Base Rate Calc'!V$83))+'Base Rate Calc'!V$19)*0.98</f>
        <v>#N/A</v>
      </c>
      <c r="Z8" s="62">
        <f>(($D8*SUM('Base Rate Calc'!W$51+'Base Rate Calc'!W$83))+'Base Rate Calc'!W$19)*0.98</f>
        <v>4699.4599046472658</v>
      </c>
      <c r="AA8" s="62">
        <f>(($D8*SUM('Base Rate Calc'!X$51+'Base Rate Calc'!X$83))+'Base Rate Calc'!X$19)*0.98</f>
        <v>4966.3452019779133</v>
      </c>
      <c r="AB8" s="62">
        <f>(($D8*SUM('Base Rate Calc'!Y$51+'Base Rate Calc'!Y$83))+'Base Rate Calc'!Y$19)*0.98</f>
        <v>6299.178784350378</v>
      </c>
      <c r="AC8" s="62">
        <f>(($D8*SUM('Base Rate Calc'!Z$51+'Base Rate Calc'!Z$83))+'Base Rate Calc'!Z$19)*0.98</f>
        <v>4794.5512348211796</v>
      </c>
      <c r="AD8" s="62">
        <f>(($D8*SUM('Base Rate Calc'!AA$51+'Base Rate Calc'!AA$83))+'Base Rate Calc'!AA$19)*0.98</f>
        <v>5060.4501863446803</v>
      </c>
      <c r="AE8" s="62">
        <f>(($D8*SUM('Base Rate Calc'!AB$51+'Base Rate Calc'!AB$83))+'Base Rate Calc'!AB$19)*0.98</f>
        <v>7202.4035788295969</v>
      </c>
      <c r="AF8" s="62">
        <f>(($D8*SUM('Base Rate Calc'!AC$51+'Base Rate Calc'!AC$83))+'Base Rate Calc'!AC$19)*0.98</f>
        <v>4394.5045878405544</v>
      </c>
      <c r="AG8" s="62">
        <f>(($D8*SUM('Base Rate Calc'!AD$51+'Base Rate Calc'!AD$83))+'Base Rate Calc'!AD$19)*0.98</f>
        <v>4948.6741660153857</v>
      </c>
      <c r="AH8" s="62">
        <f>(($D8*SUM('Base Rate Calc'!AE$51+'Base Rate Calc'!AE$83))+'Base Rate Calc'!AE$19)*0.98</f>
        <v>4366.9984085369542</v>
      </c>
      <c r="AI8" s="62">
        <f>(($D8*SUM('Base Rate Calc'!AF$51+'Base Rate Calc'!AF$83))+'Base Rate Calc'!AF$19)*0.98</f>
        <v>5765.3108013556403</v>
      </c>
      <c r="AJ8" s="62">
        <f>(($D8*SUM('Base Rate Calc'!AG$51+'Base Rate Calc'!AG$83))+'Base Rate Calc'!AG$19)*0.98</f>
        <v>5020.703496509891</v>
      </c>
      <c r="AK8" s="62">
        <f>(($D8*SUM('Base Rate Calc'!AH$51+'Base Rate Calc'!AH$83))+'Base Rate Calc'!AH$19)*0.98</f>
        <v>7622.2766854699476</v>
      </c>
      <c r="AL8" s="62">
        <f>(($D8*SUM('Base Rate Calc'!AI$51+'Base Rate Calc'!AI$83))+'Base Rate Calc'!AI$19)*0.98</f>
        <v>4389.0827757168099</v>
      </c>
      <c r="AM8" s="62">
        <f>(($D8*SUM('Base Rate Calc'!AJ$51+'Base Rate Calc'!AJ$83))+'Base Rate Calc'!AJ$19)*0.98</f>
        <v>4415.1252929076281</v>
      </c>
      <c r="AN8" s="62">
        <f>(($D8*SUM('Base Rate Calc'!AK$51+'Base Rate Calc'!AK$83))+'Base Rate Calc'!AK$19)*0.98</f>
        <v>6009.5832514478152</v>
      </c>
      <c r="AO8" s="62">
        <f>(($D8*SUM('Base Rate Calc'!AL$51+'Base Rate Calc'!AL$83))+'Base Rate Calc'!AL$19)*0.98</f>
        <v>5195.1582509104755</v>
      </c>
      <c r="AP8" s="62">
        <f>(($D8*SUM('Base Rate Calc'!AM$51+'Base Rate Calc'!AM$83))+'Base Rate Calc'!AM$19)*0.98</f>
        <v>5107.8299947283822</v>
      </c>
      <c r="AQ8" s="62">
        <f>(($D8*SUM('Base Rate Calc'!AN$51+'Base Rate Calc'!AN$83))+'Base Rate Calc'!AN$19)*0.98</f>
        <v>4394.925736119063</v>
      </c>
      <c r="AR8" s="62">
        <f>(($D8*SUM('Base Rate Calc'!AO$51+'Base Rate Calc'!AO$83))+'Base Rate Calc'!AO$19)*0.98</f>
        <v>5269.095699536877</v>
      </c>
      <c r="AS8" s="62">
        <f>(($D8*SUM('Base Rate Calc'!AP$51+'Base Rate Calc'!AP$83))+'Base Rate Calc'!AP$19)*0.98</f>
        <v>6738.8999093220564</v>
      </c>
      <c r="AT8" s="62">
        <f>(($D8*SUM('Base Rate Calc'!AQ$51+'Base Rate Calc'!AQ$83))+'Base Rate Calc'!AQ$19)*0.98</f>
        <v>6087.3194876037687</v>
      </c>
      <c r="AU8" s="62">
        <f>(($D8*SUM('Base Rate Calc'!AR$51+'Base Rate Calc'!AR$83))+'Base Rate Calc'!AR$19)*0.98</f>
        <v>4605.6129569718232</v>
      </c>
      <c r="AV8" s="62">
        <f>(($D8*SUM('Base Rate Calc'!AS$51+'Base Rate Calc'!AS$83))+'Base Rate Calc'!AS$19)*0.98</f>
        <v>5087.7320838542237</v>
      </c>
      <c r="AW8" s="62">
        <f>(($D8*SUM('Base Rate Calc'!AT$51+'Base Rate Calc'!AT$83))+'Base Rate Calc'!AT$19)*0.98</f>
        <v>6054.6517008052188</v>
      </c>
      <c r="AX8" s="62">
        <f>(($D8*SUM('Base Rate Calc'!AU$51+'Base Rate Calc'!AU$83))+'Base Rate Calc'!AU$19)*0.98</f>
        <v>5099.5601731949218</v>
      </c>
      <c r="AY8" s="62">
        <f>(($D8*SUM('Base Rate Calc'!AV$51+'Base Rate Calc'!AV$83))+'Base Rate Calc'!AV$19)*0.98</f>
        <v>4318.6080615024084</v>
      </c>
      <c r="AZ8" s="62">
        <f>(($D8*SUM('Base Rate Calc'!AW$51+'Base Rate Calc'!AW$83))+'Base Rate Calc'!AW$19)*0.98</f>
        <v>5068.8206984314611</v>
      </c>
      <c r="BA8" s="62">
        <f>(($D8*SUM('Base Rate Calc'!AX$51+'Base Rate Calc'!AX$83))+'Base Rate Calc'!AX$19)*0.98</f>
        <v>4620.846261020346</v>
      </c>
      <c r="BB8" s="62">
        <f>(($D8*SUM('Base Rate Calc'!AY$51+'Base Rate Calc'!AY$83))+'Base Rate Calc'!AY$19)*0.98</f>
        <v>4725.6981092533806</v>
      </c>
      <c r="BC8" s="62">
        <f>(($D8*SUM('Base Rate Calc'!AZ$51+'Base Rate Calc'!AZ$83))+'Base Rate Calc'!AZ$19)*0.98</f>
        <v>4869.9180460855005</v>
      </c>
      <c r="BD8" s="62">
        <f>(($D8*SUM('Base Rate Calc'!BA$51+'Base Rate Calc'!BA$83))+'Base Rate Calc'!BA$19)*0.98</f>
        <v>4513.9505215039489</v>
      </c>
      <c r="BE8" s="62">
        <f>(($D8*SUM('Base Rate Calc'!BB$51+'Base Rate Calc'!BB$83))+'Base Rate Calc'!BB$19)*0.98</f>
        <v>6646.7292833350166</v>
      </c>
      <c r="BF8" s="62">
        <f>(($D8*SUM('Base Rate Calc'!BC$51+'Base Rate Calc'!BC$83))+'Base Rate Calc'!BC$19)*0.98</f>
        <v>4691.38295787671</v>
      </c>
      <c r="BG8" s="62">
        <f>(($D8*SUM('Base Rate Calc'!BD$51+'Base Rate Calc'!BD$83))+'Base Rate Calc'!BD$19)*0.98</f>
        <v>4634.9564036557013</v>
      </c>
      <c r="BH8" s="62">
        <f>(($D8*SUM('Base Rate Calc'!BE$51+'Base Rate Calc'!BE$83))+'Base Rate Calc'!BE$19)*0.98</f>
        <v>4328.5589897351465</v>
      </c>
      <c r="BI8" s="62">
        <f>(($D8*SUM('Base Rate Calc'!BF$51+'Base Rate Calc'!BF$83))+'Base Rate Calc'!BF$19)*0.98</f>
        <v>4918.7333144339145</v>
      </c>
      <c r="BJ8" s="62">
        <f>(($D8*SUM('Base Rate Calc'!BG$51+'Base Rate Calc'!BG$83))+'Base Rate Calc'!BG$19)*0.98</f>
        <v>4826.865989066886</v>
      </c>
      <c r="BK8" s="62">
        <f>(($D8*SUM('Base Rate Calc'!BH$51+'Base Rate Calc'!BH$83))+'Base Rate Calc'!BH$19)*0.98</f>
        <v>5322.3972292557901</v>
      </c>
      <c r="BL8" s="62">
        <f>(($D8*SUM('Base Rate Calc'!BI$51+'Base Rate Calc'!BI$83))+'Base Rate Calc'!BI$19)*0.98</f>
        <v>4518.1802384794155</v>
      </c>
      <c r="BM8" s="62">
        <f>(($D8*SUM('Base Rate Calc'!BJ$51+'Base Rate Calc'!BJ$83))+'Base Rate Calc'!BJ$19)*0.98</f>
        <v>4561.7169241885622</v>
      </c>
      <c r="BN8" s="62">
        <f>(($D8*SUM('Base Rate Calc'!BK$51+'Base Rate Calc'!BK$83))+'Base Rate Calc'!BK$19)*0.98</f>
        <v>4813.8875289279604</v>
      </c>
      <c r="BO8" s="62">
        <f>(($D8*SUM('Base Rate Calc'!BL$51+'Base Rate Calc'!BL$83))+'Base Rate Calc'!BL$19)*0.98</f>
        <v>5166.7467285574257</v>
      </c>
      <c r="BP8" s="62">
        <f>(($D8*SUM('Base Rate Calc'!BM$51+'Base Rate Calc'!BM$83))+'Base Rate Calc'!BM$19)*0.98</f>
        <v>4804.7486035317179</v>
      </c>
      <c r="BQ8" s="62">
        <f>(($D8*SUM('Base Rate Calc'!BN$51+'Base Rate Calc'!BN$83))+'Base Rate Calc'!BN$19)*0.98</f>
        <v>4509.7970195388771</v>
      </c>
      <c r="BR8" s="62">
        <f>(($D8*SUM('Base Rate Calc'!BO$51+'Base Rate Calc'!BO$83))+'Base Rate Calc'!BO$19)*0.98</f>
        <v>4302.9985451353296</v>
      </c>
      <c r="BS8" s="62">
        <f>(($D8*SUM('Base Rate Calc'!BP$51+'Base Rate Calc'!BP$83))+'Base Rate Calc'!BP$19)*0.98</f>
        <v>5394.6922501685658</v>
      </c>
      <c r="BT8" s="62">
        <f>(($D8*SUM('Base Rate Calc'!BQ$51+'Base Rate Calc'!BQ$83))+'Base Rate Calc'!BQ$19)*0.98</f>
        <v>4415.1271543514204</v>
      </c>
      <c r="BU8" s="62">
        <f>(($D8*SUM('Base Rate Calc'!BR$51+'Base Rate Calc'!BR$83))+'Base Rate Calc'!BR$19)*0.98</f>
        <v>5467.2072938373567</v>
      </c>
      <c r="BV8" s="62">
        <f>(($D8*SUM('Base Rate Calc'!BS$51+'Base Rate Calc'!BS$83))+'Base Rate Calc'!BS$19)*0.98</f>
        <v>5221.7415635480575</v>
      </c>
      <c r="BW8" s="62">
        <f>(($D8*SUM('Base Rate Calc'!BT$51+'Base Rate Calc'!BT$83))+'Base Rate Calc'!BT$19)*0.98</f>
        <v>5148.3959166935028</v>
      </c>
      <c r="BX8" s="62">
        <f>(($D8*SUM('Base Rate Calc'!BU$51+'Base Rate Calc'!BU$83))+'Base Rate Calc'!BU$19)*0.98</f>
        <v>4935.1234173389194</v>
      </c>
      <c r="BY8" s="62">
        <f>(($D8*SUM('Base Rate Calc'!BV$51+'Base Rate Calc'!BV$83))+'Base Rate Calc'!BV$19)*0.98</f>
        <v>4210.401125741816</v>
      </c>
      <c r="BZ8" s="62">
        <f>(($D8*SUM('Base Rate Calc'!BW$51+'Base Rate Calc'!BW$83))+'Base Rate Calc'!BW$19)*0.98</f>
        <v>4456.9978907090781</v>
      </c>
      <c r="CA8" s="62">
        <f>(($D8*SUM('Base Rate Calc'!BY$51+'Base Rate Calc'!BY$83))+'Base Rate Calc'!BY$19)*0.98</f>
        <v>5751.1461620392674</v>
      </c>
      <c r="CB8" s="62">
        <f>(($D8*SUM('Base Rate Calc'!BZ$51+'Base Rate Calc'!BZ$83))+'Base Rate Calc'!BZ$19)*0.98</f>
        <v>3823.670938710773</v>
      </c>
      <c r="CC8" s="62">
        <f>(($D8*SUM('Base Rate Calc'!CA$51+'Base Rate Calc'!CA$83))+'Base Rate Calc'!CA$19)*0.98</f>
        <v>4394.3761728435948</v>
      </c>
      <c r="CD8" s="62">
        <f>(($D8*SUM('Base Rate Calc'!CB$51+'Base Rate Calc'!CB$83))+'Base Rate Calc'!CB$19)*0.98</f>
        <v>4951.406665218693</v>
      </c>
      <c r="CE8" s="62">
        <f>(($D8*SUM('Base Rate Calc'!CC$51+'Base Rate Calc'!CC$83))+'Base Rate Calc'!CC$19)*0.98</f>
        <v>5832.1538880894705</v>
      </c>
      <c r="CF8" s="62">
        <f>(($D8*SUM('Base Rate Calc'!CD$51+'Base Rate Calc'!CD$83))+'Base Rate Calc'!CD$19)*0.98</f>
        <v>4715.6487817668085</v>
      </c>
      <c r="CG8" s="62">
        <f>(($D8*SUM('Base Rate Calc'!CE$51+'Base Rate Calc'!CE$83))+'Base Rate Calc'!CE$19)*0.98</f>
        <v>4800.7633668078097</v>
      </c>
      <c r="CH8" s="62">
        <f>(($D8*SUM('Base Rate Calc'!CF$51+'Base Rate Calc'!CF$83))+'Base Rate Calc'!CF$19)*0.98</f>
        <v>4385.784874440682</v>
      </c>
      <c r="CI8" s="62">
        <f>(($D8*SUM('Base Rate Calc'!CG$51+'Base Rate Calc'!CG$83))+'Base Rate Calc'!CG$19)*0.98</f>
        <v>4956.1662519806587</v>
      </c>
      <c r="CJ8" s="62">
        <f>(($D8*SUM('Base Rate Calc'!CH$51+'Base Rate Calc'!CH$83))+'Base Rate Calc'!CH$19)*0.98</f>
        <v>4559.2587769130478</v>
      </c>
      <c r="CK8" s="62">
        <f>(($D8*SUM('Base Rate Calc'!CI$51+'Base Rate Calc'!CI$83))+'Base Rate Calc'!CI$19)*0.98</f>
        <v>4305.0590111293586</v>
      </c>
      <c r="CL8" s="62">
        <f>(($D8*SUM('Base Rate Calc'!CJ$51+'Base Rate Calc'!CJ$83))+'Base Rate Calc'!CJ$19)*0.98</f>
        <v>3932.9683761325223</v>
      </c>
      <c r="CM8" s="62">
        <f>(($D8*SUM('Base Rate Calc'!CK$51+'Base Rate Calc'!CK$83))+'Base Rate Calc'!CK$19)*0.98</f>
        <v>4225.0270083590131</v>
      </c>
    </row>
    <row r="9" spans="1:91" ht="15">
      <c r="A9" s="137">
        <v>6</v>
      </c>
      <c r="B9" s="215">
        <v>100</v>
      </c>
      <c r="C9" s="138" t="str">
        <f>VLOOKUP(B9,FFY18_Table5_CN!$A$3:$G$759,6,FALSE)</f>
        <v>SEIZURES W MCC</v>
      </c>
      <c r="D9" s="137">
        <f>VLOOKUP(B9,FFY18_Table5_CN!$A$3:$G$759,7,FALSE)</f>
        <v>1.6477999999999997</v>
      </c>
      <c r="F9" s="62">
        <f>(($D9*SUM('Base Rate Calc'!C$51+'Base Rate Calc'!C$83))+'Base Rate Calc'!C$19)*0.98</f>
        <v>10763.129522840796</v>
      </c>
      <c r="G9" s="62">
        <f>(($D9*SUM('Base Rate Calc'!D$51+'Base Rate Calc'!D$83))+'Base Rate Calc'!D$19)*0.98</f>
        <v>11264.121156164862</v>
      </c>
      <c r="H9" s="62">
        <f>(($D9*SUM('Base Rate Calc'!E$51+'Base Rate Calc'!E$83))+'Base Rate Calc'!E$19)*0.98</f>
        <v>8934.1235108581259</v>
      </c>
      <c r="I9" s="62">
        <f>(($D9*SUM('Base Rate Calc'!F$51+'Base Rate Calc'!F$83))+'Base Rate Calc'!F$19)*0.98</f>
        <v>9982.2930659936137</v>
      </c>
      <c r="J9" s="62">
        <f>(($D9*SUM('Base Rate Calc'!G$51+'Base Rate Calc'!G$83))+'Base Rate Calc'!G$19)*0.98</f>
        <v>9282.052668687189</v>
      </c>
      <c r="K9" s="62">
        <f>(($D9*SUM('Base Rate Calc'!H$51+'Base Rate Calc'!H$83))+'Base Rate Calc'!H$19)*0.98</f>
        <v>10045.653783869426</v>
      </c>
      <c r="L9" s="62">
        <f>(($D9*SUM('Base Rate Calc'!I$51+'Base Rate Calc'!I$83))+'Base Rate Calc'!I$19)*0.98</f>
        <v>8986.7398748502019</v>
      </c>
      <c r="M9" s="62">
        <f>(($D9*SUM('Base Rate Calc'!J$51+'Base Rate Calc'!J$83))+'Base Rate Calc'!J$19)*0.98</f>
        <v>11087.410214249334</v>
      </c>
      <c r="N9" s="62">
        <f>(($D9*SUM('Base Rate Calc'!K$51+'Base Rate Calc'!K$83))+'Base Rate Calc'!K$19)*0.98</f>
        <v>10123.109986661839</v>
      </c>
      <c r="O9" s="62">
        <f>(($D9*SUM('Base Rate Calc'!L$51+'Base Rate Calc'!L$83))+'Base Rate Calc'!L$19)*0.98</f>
        <v>9145.6263552255259</v>
      </c>
      <c r="P9" s="62">
        <f>(($D9*SUM('Base Rate Calc'!M$51+'Base Rate Calc'!M$83))+'Base Rate Calc'!M$19)*0.98</f>
        <v>9791.688969468074</v>
      </c>
      <c r="Q9" s="62">
        <f>(($D9*SUM('Base Rate Calc'!N$51+'Base Rate Calc'!N$83))+'Base Rate Calc'!N$19)*0.98</f>
        <v>8902.512641637486</v>
      </c>
      <c r="R9" s="62">
        <f>(($D9*SUM('Base Rate Calc'!O$51+'Base Rate Calc'!O$83))+'Base Rate Calc'!O$19)*0.98</f>
        <v>9269.5142983695641</v>
      </c>
      <c r="S9" s="62">
        <f>(($D9*SUM('Base Rate Calc'!P$51+'Base Rate Calc'!P$83))+'Base Rate Calc'!P$19)*0.98</f>
        <v>10003.441007466081</v>
      </c>
      <c r="T9" s="62">
        <f>(($D9*SUM('Base Rate Calc'!Q$51+'Base Rate Calc'!Q$83))+'Base Rate Calc'!Q$19)*0.98</f>
        <v>9393.6345616841354</v>
      </c>
      <c r="U9" s="62">
        <f>(($D9*SUM('Base Rate Calc'!R$51+'Base Rate Calc'!R$83))+'Base Rate Calc'!R$19)*0.98</f>
        <v>9194.6644097389144</v>
      </c>
      <c r="V9" s="62">
        <f>(($D9*SUM('Base Rate Calc'!S$51+'Base Rate Calc'!S$83))+'Base Rate Calc'!S$19)*0.98</f>
        <v>11270.835282147176</v>
      </c>
      <c r="W9" s="62">
        <f>(($D9*SUM('Base Rate Calc'!T$51+'Base Rate Calc'!T$83))+'Base Rate Calc'!T$19)*0.98</f>
        <v>14649.778965534781</v>
      </c>
      <c r="X9" s="62">
        <f>(($D9*SUM('Base Rate Calc'!U$51+'Base Rate Calc'!U$83))+'Base Rate Calc'!U$19)*0.98</f>
        <v>10560.156699912359</v>
      </c>
      <c r="Y9" s="62" t="e">
        <f>(($D9*SUM('Base Rate Calc'!V$51+'Base Rate Calc'!V$83))+'Base Rate Calc'!V$19)*0.98</f>
        <v>#N/A</v>
      </c>
      <c r="Z9" s="62">
        <f>(($D9*SUM('Base Rate Calc'!W$51+'Base Rate Calc'!W$83))+'Base Rate Calc'!W$19)*0.98</f>
        <v>9362.6816896393648</v>
      </c>
      <c r="AA9" s="62">
        <f>(($D9*SUM('Base Rate Calc'!X$51+'Base Rate Calc'!X$83))+'Base Rate Calc'!X$19)*0.98</f>
        <v>10128.160097778496</v>
      </c>
      <c r="AB9" s="62">
        <f>(($D9*SUM('Base Rate Calc'!Y$51+'Base Rate Calc'!Y$83))+'Base Rate Calc'!Y$19)*0.98</f>
        <v>12664.129196852216</v>
      </c>
      <c r="AC9" s="62">
        <f>(($D9*SUM('Base Rate Calc'!Z$51+'Base Rate Calc'!Z$83))+'Base Rate Calc'!Z$19)*0.98</f>
        <v>9637.4641000110914</v>
      </c>
      <c r="AD9" s="62">
        <f>(($D9*SUM('Base Rate Calc'!AA$51+'Base Rate Calc'!AA$83))+'Base Rate Calc'!AA$19)*0.98</f>
        <v>9839.1665158340165</v>
      </c>
      <c r="AE9" s="62">
        <f>(($D9*SUM('Base Rate Calc'!AB$51+'Base Rate Calc'!AB$83))+'Base Rate Calc'!AB$19)*0.98</f>
        <v>13906.293009965972</v>
      </c>
      <c r="AF9" s="62">
        <f>(($D9*SUM('Base Rate Calc'!AC$51+'Base Rate Calc'!AC$83))+'Base Rate Calc'!AC$19)*0.98</f>
        <v>9628.0609757261882</v>
      </c>
      <c r="AG9" s="62">
        <f>(($D9*SUM('Base Rate Calc'!AD$51+'Base Rate Calc'!AD$83))+'Base Rate Calc'!AD$19)*0.98</f>
        <v>9879.4453417100831</v>
      </c>
      <c r="AH9" s="62">
        <f>(($D9*SUM('Base Rate Calc'!AE$51+'Base Rate Calc'!AE$83))+'Base Rate Calc'!AE$19)*0.98</f>
        <v>8951.4558819933427</v>
      </c>
      <c r="AI9" s="62">
        <f>(($D9*SUM('Base Rate Calc'!AF$51+'Base Rate Calc'!AF$83))+'Base Rate Calc'!AF$19)*0.98</f>
        <v>11078.804946860553</v>
      </c>
      <c r="AJ9" s="62">
        <f>(($D9*SUM('Base Rate Calc'!AG$51+'Base Rate Calc'!AG$83))+'Base Rate Calc'!AG$19)*0.98</f>
        <v>9838.7423900398844</v>
      </c>
      <c r="AK9" s="62">
        <f>(($D9*SUM('Base Rate Calc'!AH$51+'Base Rate Calc'!AH$83))+'Base Rate Calc'!AH$19)*0.98</f>
        <v>14638.686346625955</v>
      </c>
      <c r="AL9" s="62">
        <f>(($D9*SUM('Base Rate Calc'!AI$51+'Base Rate Calc'!AI$83))+'Base Rate Calc'!AI$19)*0.98</f>
        <v>8900.4031669806664</v>
      </c>
      <c r="AM9" s="62">
        <f>(($D9*SUM('Base Rate Calc'!AJ$51+'Base Rate Calc'!AJ$83))+'Base Rate Calc'!AJ$19)*0.98</f>
        <v>9056.8519312234912</v>
      </c>
      <c r="AN9" s="62">
        <f>(($D9*SUM('Base Rate Calc'!AK$51+'Base Rate Calc'!AK$83))+'Base Rate Calc'!AK$19)*0.98</f>
        <v>11751.171799276308</v>
      </c>
      <c r="AO9" s="62">
        <f>(($D9*SUM('Base Rate Calc'!AL$51+'Base Rate Calc'!AL$83))+'Base Rate Calc'!AL$19)*0.98</f>
        <v>10357.980018947321</v>
      </c>
      <c r="AP9" s="62">
        <f>(($D9*SUM('Base Rate Calc'!AM$51+'Base Rate Calc'!AM$83))+'Base Rate Calc'!AM$19)*0.98</f>
        <v>10096.552911253062</v>
      </c>
      <c r="AQ9" s="62">
        <f>(($D9*SUM('Base Rate Calc'!AN$51+'Base Rate Calc'!AN$83))+'Base Rate Calc'!AN$19)*0.98</f>
        <v>9628.9836829902833</v>
      </c>
      <c r="AR9" s="62">
        <f>(($D9*SUM('Base Rate Calc'!AO$51+'Base Rate Calc'!AO$83))+'Base Rate Calc'!AO$19)*0.98</f>
        <v>10660.492400607454</v>
      </c>
      <c r="AS9" s="62">
        <f>(($D9*SUM('Base Rate Calc'!AP$51+'Base Rate Calc'!AP$83))+'Base Rate Calc'!AP$19)*0.98</f>
        <v>11290.862207074704</v>
      </c>
      <c r="AT9" s="62">
        <f>(($D9*SUM('Base Rate Calc'!AQ$51+'Base Rate Calc'!AQ$83))+'Base Rate Calc'!AQ$19)*0.98</f>
        <v>10994.06327748104</v>
      </c>
      <c r="AU9" s="62">
        <f>(($D9*SUM('Base Rate Calc'!AR$51+'Base Rate Calc'!AR$83))+'Base Rate Calc'!AR$19)*0.98</f>
        <v>9241.5800859701776</v>
      </c>
      <c r="AV9" s="62">
        <f>(($D9*SUM('Base Rate Calc'!AS$51+'Base Rate Calc'!AS$83))+'Base Rate Calc'!AS$19)*0.98</f>
        <v>10324.772300538478</v>
      </c>
      <c r="AW9" s="62">
        <f>(($D9*SUM('Base Rate Calc'!AT$51+'Base Rate Calc'!AT$83))+'Base Rate Calc'!AT$19)*0.98</f>
        <v>11801.221738022654</v>
      </c>
      <c r="AX9" s="62">
        <f>(($D9*SUM('Base Rate Calc'!AU$51+'Base Rate Calc'!AU$83))+'Base Rate Calc'!AU$19)*0.98</f>
        <v>10021.607541936699</v>
      </c>
      <c r="AY9" s="62">
        <f>(($D9*SUM('Base Rate Calc'!AV$51+'Base Rate Calc'!AV$83))+'Base Rate Calc'!AV$19)*0.98</f>
        <v>8931.5922317825643</v>
      </c>
      <c r="AZ9" s="62">
        <f>(($D9*SUM('Base Rate Calc'!AW$51+'Base Rate Calc'!AW$83))+'Base Rate Calc'!AW$19)*0.98</f>
        <v>10290.154682323309</v>
      </c>
      <c r="BA9" s="62">
        <f>(($D9*SUM('Base Rate Calc'!AX$51+'Base Rate Calc'!AX$83))+'Base Rate Calc'!AX$19)*0.98</f>
        <v>9193.3273078438033</v>
      </c>
      <c r="BB9" s="62">
        <f>(($D9*SUM('Base Rate Calc'!AY$51+'Base Rate Calc'!AY$83))+'Base Rate Calc'!AY$19)*0.98</f>
        <v>9362.9792558539029</v>
      </c>
      <c r="BC9" s="62">
        <f>(($D9*SUM('Base Rate Calc'!AZ$51+'Base Rate Calc'!AZ$83))+'Base Rate Calc'!AZ$19)*0.98</f>
        <v>9753.9657179360311</v>
      </c>
      <c r="BD9" s="62">
        <f>(($D9*SUM('Base Rate Calc'!BA$51+'Base Rate Calc'!BA$83))+'Base Rate Calc'!BA$19)*0.98</f>
        <v>9182.3831306930024</v>
      </c>
      <c r="BE9" s="62">
        <f>(($D9*SUM('Base Rate Calc'!BB$51+'Base Rate Calc'!BB$83))+'Base Rate Calc'!BB$19)*0.98</f>
        <v>12851.987496023721</v>
      </c>
      <c r="BF9" s="62">
        <f>(($D9*SUM('Base Rate Calc'!BC$51+'Base Rate Calc'!BC$83))+'Base Rate Calc'!BC$19)*0.98</f>
        <v>10278.501313640794</v>
      </c>
      <c r="BG9" s="62">
        <f>(($D9*SUM('Base Rate Calc'!BD$51+'Base Rate Calc'!BD$83))+'Base Rate Calc'!BD$19)*0.98</f>
        <v>9682.0535801407605</v>
      </c>
      <c r="BH9" s="62">
        <f>(($D9*SUM('Base Rate Calc'!BE$51+'Base Rate Calc'!BE$83))+'Base Rate Calc'!BE$19)*0.98</f>
        <v>9483.578650825124</v>
      </c>
      <c r="BI9" s="62">
        <f>(($D9*SUM('Base Rate Calc'!BF$51+'Base Rate Calc'!BF$83))+'Base Rate Calc'!BF$19)*0.98</f>
        <v>10030.98842117299</v>
      </c>
      <c r="BJ9" s="62">
        <f>(($D9*SUM('Base Rate Calc'!BG$51+'Base Rate Calc'!BG$83))+'Base Rate Calc'!BG$19)*0.98</f>
        <v>9438.5202783465174</v>
      </c>
      <c r="BK9" s="62">
        <f>(($D9*SUM('Base Rate Calc'!BH$51+'Base Rate Calc'!BH$83))+'Base Rate Calc'!BH$19)*0.98</f>
        <v>10295.616395197036</v>
      </c>
      <c r="BL9" s="62">
        <f>(($D9*SUM('Base Rate Calc'!BI$51+'Base Rate Calc'!BI$83))+'Base Rate Calc'!BI$19)*0.98</f>
        <v>9206.0406616226301</v>
      </c>
      <c r="BM9" s="62">
        <f>(($D9*SUM('Base Rate Calc'!BJ$51+'Base Rate Calc'!BJ$83))+'Base Rate Calc'!BJ$19)*0.98</f>
        <v>9122.8348871133003</v>
      </c>
      <c r="BN9" s="62">
        <f>(($D9*SUM('Base Rate Calc'!BK$51+'Base Rate Calc'!BK$83))+'Base Rate Calc'!BK$19)*0.98</f>
        <v>9912.8194578214261</v>
      </c>
      <c r="BO9" s="62">
        <f>(($D9*SUM('Base Rate Calc'!BL$51+'Base Rate Calc'!BL$83))+'Base Rate Calc'!BL$19)*0.98</f>
        <v>10380.814871848062</v>
      </c>
      <c r="BP9" s="62">
        <f>(($D9*SUM('Base Rate Calc'!BM$51+'Base Rate Calc'!BM$83))+'Base Rate Calc'!BM$19)*0.98</f>
        <v>10094.345508974293</v>
      </c>
      <c r="BQ9" s="62">
        <f>(($D9*SUM('Base Rate Calc'!BN$51+'Base Rate Calc'!BN$83))+'Base Rate Calc'!BN$19)*0.98</f>
        <v>9096.8488324905738</v>
      </c>
      <c r="BR9" s="62">
        <f>(($D9*SUM('Base Rate Calc'!BO$51+'Base Rate Calc'!BO$83))+'Base Rate Calc'!BO$19)*0.98</f>
        <v>8833.5283958702239</v>
      </c>
      <c r="BS9" s="62">
        <f>(($D9*SUM('Base Rate Calc'!BP$51+'Base Rate Calc'!BP$83))+'Base Rate Calc'!BP$19)*0.98</f>
        <v>11184.377778523818</v>
      </c>
      <c r="BT9" s="62">
        <f>(($D9*SUM('Base Rate Calc'!BQ$51+'Base Rate Calc'!BQ$83))+'Base Rate Calc'!BQ$19)*0.98</f>
        <v>9100.1442461112474</v>
      </c>
      <c r="BU9" s="62">
        <f>(($D9*SUM('Base Rate Calc'!BR$51+'Base Rate Calc'!BR$83))+'Base Rate Calc'!BR$19)*0.98</f>
        <v>10598.098080873819</v>
      </c>
      <c r="BV9" s="62">
        <f>(($D9*SUM('Base Rate Calc'!BS$51+'Base Rate Calc'!BS$83))+'Base Rate Calc'!BS$19)*0.98</f>
        <v>10347.887760290507</v>
      </c>
      <c r="BW9" s="62">
        <f>(($D9*SUM('Base Rate Calc'!BT$51+'Base Rate Calc'!BT$83))+'Base Rate Calc'!BT$19)*0.98</f>
        <v>10303.343558499604</v>
      </c>
      <c r="BX9" s="62">
        <f>(($D9*SUM('Base Rate Calc'!BU$51+'Base Rate Calc'!BU$83))+'Base Rate Calc'!BU$19)*0.98</f>
        <v>9970.3193878886759</v>
      </c>
      <c r="BY9" s="62">
        <f>(($D9*SUM('Base Rate Calc'!BV$51+'Base Rate Calc'!BV$83))+'Base Rate Calc'!BV$19)*0.98</f>
        <v>9224.7027988264399</v>
      </c>
      <c r="BZ9" s="62">
        <f>(($D9*SUM('Base Rate Calc'!BW$51+'Base Rate Calc'!BW$83))+'Base Rate Calc'!BW$19)*0.98</f>
        <v>9119.0056229629299</v>
      </c>
      <c r="CA9" s="62">
        <f>(($D9*SUM('Base Rate Calc'!BY$51+'Base Rate Calc'!BY$83))+'Base Rate Calc'!BY$19)*0.98</f>
        <v>11461.209440909857</v>
      </c>
      <c r="CB9" s="62">
        <f>(($D9*SUM('Base Rate Calc'!BZ$51+'Base Rate Calc'!BZ$83))+'Base Rate Calc'!BZ$19)*0.98</f>
        <v>8377.4032346863605</v>
      </c>
      <c r="CC9" s="62">
        <f>(($D9*SUM('Base Rate Calc'!CA$51+'Base Rate Calc'!CA$83))+'Base Rate Calc'!CA$19)*0.98</f>
        <v>9124.57867798388</v>
      </c>
      <c r="CD9" s="62">
        <f>(($D9*SUM('Base Rate Calc'!CB$51+'Base Rate Calc'!CB$83))+'Base Rate Calc'!CB$19)*0.98</f>
        <v>10158.758352649065</v>
      </c>
      <c r="CE9" s="62">
        <f>(($D9*SUM('Base Rate Calc'!CC$51+'Base Rate Calc'!CC$83))+'Base Rate Calc'!CC$19)*0.98</f>
        <v>10870.60285471856</v>
      </c>
      <c r="CF9" s="62">
        <f>(($D9*SUM('Base Rate Calc'!CD$51+'Base Rate Calc'!CD$83))+'Base Rate Calc'!CD$19)*0.98</f>
        <v>9566.9033482719678</v>
      </c>
      <c r="CG9" s="62">
        <f>(($D9*SUM('Base Rate Calc'!CE$51+'Base Rate Calc'!CE$83))+'Base Rate Calc'!CE$19)*0.98</f>
        <v>9937.6358160961408</v>
      </c>
      <c r="CH9" s="62">
        <f>(($D9*SUM('Base Rate Calc'!CF$51+'Base Rate Calc'!CF$83))+'Base Rate Calc'!CF$19)*0.98</f>
        <v>9608.956676111362</v>
      </c>
      <c r="CI9" s="62">
        <f>(($D9*SUM('Base Rate Calc'!CG$51+'Base Rate Calc'!CG$83))+'Base Rate Calc'!CG$19)*0.98</f>
        <v>10339.51481576084</v>
      </c>
      <c r="CJ9" s="62">
        <f>(($D9*SUM('Base Rate Calc'!CH$51+'Base Rate Calc'!CH$83))+'Base Rate Calc'!CH$19)*0.98</f>
        <v>9507.7319796799875</v>
      </c>
      <c r="CK9" s="62">
        <f>(($D9*SUM('Base Rate Calc'!CI$51+'Base Rate Calc'!CI$83))+'Base Rate Calc'!CI$19)*0.98</f>
        <v>8919.7290048383966</v>
      </c>
      <c r="CL9" s="62">
        <f>(($D9*SUM('Base Rate Calc'!CJ$51+'Base Rate Calc'!CJ$83))+'Base Rate Calc'!CJ$19)*0.98</f>
        <v>8616.8664940714934</v>
      </c>
      <c r="CM9" s="62">
        <f>(($D9*SUM('Base Rate Calc'!CK$51+'Base Rate Calc'!CK$83))+'Base Rate Calc'!CK$19)*0.98</f>
        <v>9256.7471139130175</v>
      </c>
    </row>
    <row r="10" spans="1:91" ht="15">
      <c r="A10" s="137">
        <v>7</v>
      </c>
      <c r="B10" s="215">
        <v>101</v>
      </c>
      <c r="C10" s="138" t="str">
        <f>VLOOKUP(B10,FFY18_Table5_CN!$A$3:$G$759,6,FALSE)</f>
        <v>SEIZURES W/O MCC</v>
      </c>
      <c r="D10" s="137">
        <f>VLOOKUP(B10,FFY18_Table5_CN!$A$3:$G$759,7,FALSE)</f>
        <v>0.8286</v>
      </c>
      <c r="F10" s="62">
        <f>(($D10*SUM('Base Rate Calc'!C$51+'Base Rate Calc'!C$83))+'Base Rate Calc'!C$19)*0.98</f>
        <v>5793.5020285385872</v>
      </c>
      <c r="G10" s="62">
        <f>(($D10*SUM('Base Rate Calc'!D$51+'Base Rate Calc'!D$83))+'Base Rate Calc'!D$19)*0.98</f>
        <v>5954.9528940394521</v>
      </c>
      <c r="H10" s="62">
        <f>(($D10*SUM('Base Rate Calc'!E$51+'Base Rate Calc'!E$83))+'Base Rate Calc'!E$19)*0.98</f>
        <v>4799.2885633554106</v>
      </c>
      <c r="I10" s="62">
        <f>(($D10*SUM('Base Rate Calc'!F$51+'Base Rate Calc'!F$83))+'Base Rate Calc'!F$19)*0.98</f>
        <v>5394.825034835726</v>
      </c>
      <c r="J10" s="62">
        <f>(($D10*SUM('Base Rate Calc'!G$51+'Base Rate Calc'!G$83))+'Base Rate Calc'!G$19)*0.98</f>
        <v>5010.849229854477</v>
      </c>
      <c r="K10" s="62">
        <f>(($D10*SUM('Base Rate Calc'!H$51+'Base Rate Calc'!H$83))+'Base Rate Calc'!H$19)*0.98</f>
        <v>5407.529225703488</v>
      </c>
      <c r="L10" s="62">
        <f>(($D10*SUM('Base Rate Calc'!I$51+'Base Rate Calc'!I$83))+'Base Rate Calc'!I$19)*0.98</f>
        <v>4763.4625661250629</v>
      </c>
      <c r="M10" s="62">
        <f>(($D10*SUM('Base Rate Calc'!J$51+'Base Rate Calc'!J$83))+'Base Rate Calc'!J$19)*0.98</f>
        <v>6163.2200862283044</v>
      </c>
      <c r="N10" s="62">
        <f>(($D10*SUM('Base Rate Calc'!K$51+'Base Rate Calc'!K$83))+'Base Rate Calc'!K$19)*0.98</f>
        <v>5445.796167828621</v>
      </c>
      <c r="O10" s="62">
        <f>(($D10*SUM('Base Rate Calc'!L$51+'Base Rate Calc'!L$83))+'Base Rate Calc'!L$19)*0.98</f>
        <v>4902.7979767568104</v>
      </c>
      <c r="P10" s="62">
        <f>(($D10*SUM('Base Rate Calc'!M$51+'Base Rate Calc'!M$83))+'Base Rate Calc'!M$19)*0.98</f>
        <v>5135.0397998429717</v>
      </c>
      <c r="Q10" s="62">
        <f>(($D10*SUM('Base Rate Calc'!N$51+'Base Rate Calc'!N$83))+'Base Rate Calc'!N$19)*0.98</f>
        <v>4691.1602327350538</v>
      </c>
      <c r="R10" s="62">
        <f>(($D10*SUM('Base Rate Calc'!O$51+'Base Rate Calc'!O$83))+'Base Rate Calc'!O$19)*0.98</f>
        <v>5017.2067333104887</v>
      </c>
      <c r="S10" s="62">
        <f>(($D10*SUM('Base Rate Calc'!P$51+'Base Rate Calc'!P$83))+'Base Rate Calc'!P$19)*0.98</f>
        <v>5406.5652803898511</v>
      </c>
      <c r="T10" s="62">
        <f>(($D10*SUM('Base Rate Calc'!Q$51+'Base Rate Calc'!Q$83))+'Base Rate Calc'!Q$19)*0.98</f>
        <v>5085.8717287361796</v>
      </c>
      <c r="U10" s="62">
        <f>(($D10*SUM('Base Rate Calc'!R$51+'Base Rate Calc'!R$83))+'Base Rate Calc'!R$19)*0.98</f>
        <v>4976.3137677810819</v>
      </c>
      <c r="V10" s="62">
        <f>(($D10*SUM('Base Rate Calc'!S$51+'Base Rate Calc'!S$83))+'Base Rate Calc'!S$19)*0.98</f>
        <v>6229.1711045922766</v>
      </c>
      <c r="W10" s="62">
        <f>(($D10*SUM('Base Rate Calc'!T$51+'Base Rate Calc'!T$83))+'Base Rate Calc'!T$19)*0.98</f>
        <v>8042.3742766610758</v>
      </c>
      <c r="X10" s="62">
        <f>(($D10*SUM('Base Rate Calc'!U$51+'Base Rate Calc'!U$83))+'Base Rate Calc'!U$19)*0.98</f>
        <v>5624.1926794680076</v>
      </c>
      <c r="Y10" s="62" t="e">
        <f>(($D10*SUM('Base Rate Calc'!V$51+'Base Rate Calc'!V$83))+'Base Rate Calc'!V$19)*0.98</f>
        <v>#N/A</v>
      </c>
      <c r="Z10" s="62">
        <f>(($D10*SUM('Base Rate Calc'!W$51+'Base Rate Calc'!W$83))+'Base Rate Calc'!W$19)*0.98</f>
        <v>5097.7366340788803</v>
      </c>
      <c r="AA10" s="62">
        <f>(($D10*SUM('Base Rate Calc'!X$51+'Base Rate Calc'!X$83))+'Base Rate Calc'!X$19)*0.98</f>
        <v>5407.2058020993218</v>
      </c>
      <c r="AB10" s="62">
        <f>(($D10*SUM('Base Rate Calc'!Y$51+'Base Rate Calc'!Y$83))+'Base Rate Calc'!Y$19)*0.98</f>
        <v>6842.7968557541872</v>
      </c>
      <c r="AC10" s="62">
        <f>(($D10*SUM('Base Rate Calc'!Z$51+'Base Rate Calc'!Z$83))+'Base Rate Calc'!Z$19)*0.98</f>
        <v>5208.1750309437984</v>
      </c>
      <c r="AD10" s="62">
        <f>(($D10*SUM('Base Rate Calc'!AA$51+'Base Rate Calc'!AA$83))+'Base Rate Calc'!AA$19)*0.98</f>
        <v>5468.5910808472318</v>
      </c>
      <c r="AE10" s="62">
        <f>(($D10*SUM('Base Rate Calc'!AB$51+'Base Rate Calc'!AB$83))+'Base Rate Calc'!AB$19)*0.98</f>
        <v>7774.9697745222766</v>
      </c>
      <c r="AF10" s="62">
        <f>(($D10*SUM('Base Rate Calc'!AC$51+'Base Rate Calc'!AC$83))+'Base Rate Calc'!AC$19)*0.98</f>
        <v>4841.4924896751554</v>
      </c>
      <c r="AG10" s="62">
        <f>(($D10*SUM('Base Rate Calc'!AD$51+'Base Rate Calc'!AD$83))+'Base Rate Calc'!AD$19)*0.98</f>
        <v>5369.8017700576374</v>
      </c>
      <c r="AH10" s="62">
        <f>(($D10*SUM('Base Rate Calc'!AE$51+'Base Rate Calc'!AE$83))+'Base Rate Calc'!AE$19)*0.98</f>
        <v>4758.5480308652059</v>
      </c>
      <c r="AI10" s="62">
        <f>(($D10*SUM('Base Rate Calc'!AF$51+'Base Rate Calc'!AF$83))+'Base Rate Calc'!AF$19)*0.98</f>
        <v>6219.1260320479778</v>
      </c>
      <c r="AJ10" s="62">
        <f>(($D10*SUM('Base Rate Calc'!AG$51+'Base Rate Calc'!AG$83))+'Base Rate Calc'!AG$19)*0.98</f>
        <v>5432.2028549502675</v>
      </c>
      <c r="AK10" s="62">
        <f>(($D10*SUM('Base Rate Calc'!AH$51+'Base Rate Calc'!AH$83))+'Base Rate Calc'!AH$19)*0.98</f>
        <v>8221.534627948944</v>
      </c>
      <c r="AL10" s="62">
        <f>(($D10*SUM('Base Rate Calc'!AI$51+'Base Rate Calc'!AI$83))+'Base Rate Calc'!AI$19)*0.98</f>
        <v>4774.3859016872084</v>
      </c>
      <c r="AM10" s="62">
        <f>(($D10*SUM('Base Rate Calc'!AJ$51+'Base Rate Calc'!AJ$83))+'Base Rate Calc'!AJ$19)*0.98</f>
        <v>4811.5661635464176</v>
      </c>
      <c r="AN10" s="62">
        <f>(($D10*SUM('Base Rate Calc'!AK$51+'Base Rate Calc'!AK$83))+'Base Rate Calc'!AK$19)*0.98</f>
        <v>6499.9611948539568</v>
      </c>
      <c r="AO10" s="62">
        <f>(($D10*SUM('Base Rate Calc'!AL$51+'Base Rate Calc'!AL$83))+'Base Rate Calc'!AL$19)*0.98</f>
        <v>5636.1048460369902</v>
      </c>
      <c r="AP10" s="62">
        <f>(($D10*SUM('Base Rate Calc'!AM$51+'Base Rate Calc'!AM$83))+'Base Rate Calc'!AM$19)*0.98</f>
        <v>5533.9071445711179</v>
      </c>
      <c r="AQ10" s="62">
        <f>(($D10*SUM('Base Rate Calc'!AN$51+'Base Rate Calc'!AN$83))+'Base Rate Calc'!AN$19)*0.98</f>
        <v>4841.9564751339658</v>
      </c>
      <c r="AR10" s="62">
        <f>(($D10*SUM('Base Rate Calc'!AO$51+'Base Rate Calc'!AO$83))+'Base Rate Calc'!AO$19)*0.98</f>
        <v>5729.5644364263489</v>
      </c>
      <c r="AS10" s="62">
        <f>(($D10*SUM('Base Rate Calc'!AP$51+'Base Rate Calc'!AP$83))+'Base Rate Calc'!AP$19)*0.98</f>
        <v>7127.6741817102202</v>
      </c>
      <c r="AT10" s="62">
        <f>(($D10*SUM('Base Rate Calc'!AQ$51+'Base Rate Calc'!AQ$83))+'Base Rate Calc'!AQ$19)*0.98</f>
        <v>6506.3949592188319</v>
      </c>
      <c r="AU10" s="62">
        <f>(($D10*SUM('Base Rate Calc'!AR$51+'Base Rate Calc'!AR$83))+'Base Rate Calc'!AR$19)*0.98</f>
        <v>5001.561919089022</v>
      </c>
      <c r="AV10" s="62">
        <f>(($D10*SUM('Base Rate Calc'!AS$51+'Base Rate Calc'!AS$83))+'Base Rate Calc'!AS$19)*0.98</f>
        <v>5535.0175327504467</v>
      </c>
      <c r="AW10" s="62">
        <f>(($D10*SUM('Base Rate Calc'!AT$51+'Base Rate Calc'!AT$83))+'Base Rate Calc'!AT$19)*0.98</f>
        <v>6545.4551035596387</v>
      </c>
      <c r="AX10" s="62">
        <f>(($D10*SUM('Base Rate Calc'!AU$51+'Base Rate Calc'!AU$83))+'Base Rate Calc'!AU$19)*0.98</f>
        <v>5519.942693803102</v>
      </c>
      <c r="AY10" s="62">
        <f>(($D10*SUM('Base Rate Calc'!AV$51+'Base Rate Calc'!AV$83))+'Base Rate Calc'!AV$19)*0.98</f>
        <v>4712.5940936855413</v>
      </c>
      <c r="AZ10" s="62">
        <f>(($D10*SUM('Base Rate Calc'!AW$51+'Base Rate Calc'!AW$83))+'Base Rate Calc'!AW$19)*0.98</f>
        <v>5514.7647084434375</v>
      </c>
      <c r="BA10" s="62">
        <f>(($D10*SUM('Base Rate Calc'!AX$51+'Base Rate Calc'!AX$83))+'Base Rate Calc'!AX$19)*0.98</f>
        <v>5011.3729999753468</v>
      </c>
      <c r="BB10" s="62">
        <f>(($D10*SUM('Base Rate Calc'!AY$51+'Base Rate Calc'!AY$83))+'Base Rate Calc'!AY$19)*0.98</f>
        <v>5121.7592990657522</v>
      </c>
      <c r="BC10" s="62">
        <f>(($D10*SUM('Base Rate Calc'!AZ$51+'Base Rate Calc'!AZ$83))+'Base Rate Calc'!AZ$19)*0.98</f>
        <v>5287.0550862736955</v>
      </c>
      <c r="BD10" s="62">
        <f>(($D10*SUM('Base Rate Calc'!BA$51+'Base Rate Calc'!BA$83))+'Base Rate Calc'!BA$19)*0.98</f>
        <v>4912.6722973250535</v>
      </c>
      <c r="BE10" s="62">
        <f>(($D10*SUM('Base Rate Calc'!BB$51+'Base Rate Calc'!BB$83))+'Base Rate Calc'!BB$19)*0.98</f>
        <v>7176.7083536383398</v>
      </c>
      <c r="BF10" s="62">
        <f>(($D10*SUM('Base Rate Calc'!BC$51+'Base Rate Calc'!BC$83))+'Base Rate Calc'!BC$19)*0.98</f>
        <v>5168.567901737325</v>
      </c>
      <c r="BG10" s="62">
        <f>(($D10*SUM('Base Rate Calc'!BD$51+'Base Rate Calc'!BD$83))+'Base Rate Calc'!BD$19)*0.98</f>
        <v>5066.0191858384724</v>
      </c>
      <c r="BH10" s="62">
        <f>(($D10*SUM('Base Rate Calc'!BE$51+'Base Rate Calc'!BE$83))+'Base Rate Calc'!BE$19)*0.98</f>
        <v>4768.8392220376854</v>
      </c>
      <c r="BI10" s="62">
        <f>(($D10*SUM('Base Rate Calc'!BF$51+'Base Rate Calc'!BF$83))+'Base Rate Calc'!BF$19)*0.98</f>
        <v>5355.3611090811628</v>
      </c>
      <c r="BJ10" s="62">
        <f>(($D10*SUM('Base Rate Calc'!BG$51+'Base Rate Calc'!BG$83))+'Base Rate Calc'!BG$19)*0.98</f>
        <v>5220.738438692757</v>
      </c>
      <c r="BK10" s="62">
        <f>(($D10*SUM('Base Rate Calc'!BH$51+'Base Rate Calc'!BH$83))+'Base Rate Calc'!BH$19)*0.98</f>
        <v>5747.150233827083</v>
      </c>
      <c r="BL10" s="62">
        <f>(($D10*SUM('Base Rate Calc'!BI$51+'Base Rate Calc'!BI$83))+'Base Rate Calc'!BI$19)*0.98</f>
        <v>4918.5613062146576</v>
      </c>
      <c r="BM10" s="62">
        <f>(($D10*SUM('Base Rate Calc'!BJ$51+'Base Rate Calc'!BJ$83))+'Base Rate Calc'!BJ$19)*0.98</f>
        <v>4951.2731641838091</v>
      </c>
      <c r="BN10" s="62">
        <f>(($D10*SUM('Base Rate Calc'!BK$51+'Base Rate Calc'!BK$83))+'Base Rate Calc'!BK$19)*0.98</f>
        <v>5249.3774167925931</v>
      </c>
      <c r="BO10" s="62">
        <f>(($D10*SUM('Base Rate Calc'!BL$51+'Base Rate Calc'!BL$83))+'Base Rate Calc'!BL$19)*0.98</f>
        <v>5612.0701772140455</v>
      </c>
      <c r="BP10" s="62">
        <f>(($D10*SUM('Base Rate Calc'!BM$51+'Base Rate Calc'!BM$83))+'Base Rate Calc'!BM$19)*0.98</f>
        <v>5256.5228172934221</v>
      </c>
      <c r="BQ10" s="62">
        <f>(($D10*SUM('Base Rate Calc'!BN$51+'Base Rate Calc'!BN$83))+'Base Rate Calc'!BN$19)*0.98</f>
        <v>4901.5682193723096</v>
      </c>
      <c r="BR10" s="62">
        <f>(($D10*SUM('Base Rate Calc'!BO$51+'Base Rate Calc'!BO$83))+'Base Rate Calc'!BO$19)*0.98</f>
        <v>4689.9423137869089</v>
      </c>
      <c r="BS10" s="62">
        <f>(($D10*SUM('Base Rate Calc'!BP$51+'Base Rate Calc'!BP$83))+'Base Rate Calc'!BP$19)*0.98</f>
        <v>5889.178063408689</v>
      </c>
      <c r="BT10" s="62">
        <f>(($D10*SUM('Base Rate Calc'!BQ$51+'Base Rate Calc'!BQ$83))+'Base Rate Calc'!BQ$19)*0.98</f>
        <v>4815.2653786671808</v>
      </c>
      <c r="BU10" s="62">
        <f>(($D10*SUM('Base Rate Calc'!BR$51+'Base Rate Calc'!BR$83))+'Base Rate Calc'!BR$19)*0.98</f>
        <v>5905.4267257992751</v>
      </c>
      <c r="BV10" s="62">
        <f>(($D10*SUM('Base Rate Calc'!BS$51+'Base Rate Calc'!BS$83))+'Base Rate Calc'!BS$19)*0.98</f>
        <v>5659.5557692539833</v>
      </c>
      <c r="BW10" s="62">
        <f>(($D10*SUM('Base Rate Calc'!BT$51+'Base Rate Calc'!BT$83))+'Base Rate Calc'!BT$19)*0.98</f>
        <v>5588.66999796867</v>
      </c>
      <c r="BX10" s="62">
        <f>(($D10*SUM('Base Rate Calc'!BU$51+'Base Rate Calc'!BU$83))+'Base Rate Calc'!BU$19)*0.98</f>
        <v>5365.1697406023522</v>
      </c>
      <c r="BY10" s="62">
        <f>(($D10*SUM('Base Rate Calc'!BV$51+'Base Rate Calc'!BV$83))+'Base Rate Calc'!BV$19)*0.98</f>
        <v>4638.6629075783403</v>
      </c>
      <c r="BZ10" s="62">
        <f>(($D10*SUM('Base Rate Calc'!BW$51+'Base Rate Calc'!BW$83))+'Base Rate Calc'!BW$19)*0.98</f>
        <v>4855.1709302506897</v>
      </c>
      <c r="CA10" s="62">
        <f>(($D10*SUM('Base Rate Calc'!BY$51+'Base Rate Calc'!BY$83))+'Base Rate Calc'!BY$19)*0.98</f>
        <v>6238.8315933595768</v>
      </c>
      <c r="CB10" s="62">
        <f>(($D10*SUM('Base Rate Calc'!BZ$51+'Base Rate Calc'!BZ$83))+'Base Rate Calc'!BZ$19)*0.98</f>
        <v>4212.5963832146617</v>
      </c>
      <c r="CC10" s="62">
        <f>(($D10*SUM('Base Rate Calc'!CA$51+'Base Rate Calc'!CA$83))+'Base Rate Calc'!CA$19)*0.98</f>
        <v>4798.3735956896735</v>
      </c>
      <c r="CD10" s="62">
        <f>(($D10*SUM('Base Rate Calc'!CB$51+'Base Rate Calc'!CB$83))+'Base Rate Calc'!CB$19)*0.98</f>
        <v>5396.1564744052785</v>
      </c>
      <c r="CE10" s="62">
        <f>(($D10*SUM('Base Rate Calc'!CC$51+'Base Rate Calc'!CC$83))+'Base Rate Calc'!CC$19)*0.98</f>
        <v>6262.4780434396162</v>
      </c>
      <c r="CF10" s="62">
        <f>(($D10*SUM('Base Rate Calc'!CD$51+'Base Rate Calc'!CD$83))+'Base Rate Calc'!CD$19)*0.98</f>
        <v>5129.9850264219895</v>
      </c>
      <c r="CG10" s="62">
        <f>(($D10*SUM('Base Rate Calc'!CE$51+'Base Rate Calc'!CE$83))+'Base Rate Calc'!CE$19)*0.98</f>
        <v>5239.493680942629</v>
      </c>
      <c r="CH10" s="62">
        <f>(($D10*SUM('Base Rate Calc'!CF$51+'Base Rate Calc'!CF$83))+'Base Rate Calc'!CF$19)*0.98</f>
        <v>4831.8858489051308</v>
      </c>
      <c r="CI10" s="62">
        <f>(($D10*SUM('Base Rate Calc'!CG$51+'Base Rate Calc'!CG$83))+'Base Rate Calc'!CG$19)*0.98</f>
        <v>5415.9476130716312</v>
      </c>
      <c r="CJ10" s="62">
        <f>(($D10*SUM('Base Rate Calc'!CH$51+'Base Rate Calc'!CH$83))+'Base Rate Calc'!CH$19)*0.98</f>
        <v>4981.8982767586122</v>
      </c>
      <c r="CK10" s="62">
        <f>(($D10*SUM('Base Rate Calc'!CI$51+'Base Rate Calc'!CI$83))+'Base Rate Calc'!CI$19)*0.98</f>
        <v>4699.1890262222942</v>
      </c>
      <c r="CL10" s="62">
        <f>(($D10*SUM('Base Rate Calc'!CJ$51+'Base Rate Calc'!CJ$83))+'Base Rate Calc'!CJ$19)*0.98</f>
        <v>4333.0110310642312</v>
      </c>
      <c r="CM10" s="62">
        <f>(($D10*SUM('Base Rate Calc'!CK$51+'Base Rate Calc'!CK$83))+'Base Rate Calc'!CK$19)*0.98</f>
        <v>4654.7764647337835</v>
      </c>
    </row>
    <row r="11" spans="1:91" ht="15">
      <c r="A11" s="137">
        <v>8</v>
      </c>
      <c r="B11" s="215">
        <v>175</v>
      </c>
      <c r="C11" s="138" t="str">
        <f>VLOOKUP(B11,FFY18_Table5_CN!$A$3:$G$759,6,FALSE)</f>
        <v>PULMONARY EMBOLISM W MCC</v>
      </c>
      <c r="D11" s="137">
        <f>VLOOKUP(B11,FFY18_Table5_CN!$A$3:$G$759,7,FALSE)</f>
        <v>1.4678</v>
      </c>
      <c r="F11" s="62">
        <f>(($D11*SUM('Base Rate Calc'!C$51+'Base Rate Calc'!C$83))+'Base Rate Calc'!C$19)*0.98</f>
        <v>9671.1703566122851</v>
      </c>
      <c r="G11" s="62">
        <f>(($D11*SUM('Base Rate Calc'!D$51+'Base Rate Calc'!D$83))+'Base Rate Calc'!D$19)*0.98</f>
        <v>10097.555864193948</v>
      </c>
      <c r="H11" s="62">
        <f>(($D11*SUM('Base Rate Calc'!E$51+'Base Rate Calc'!E$83))+'Base Rate Calc'!E$19)*0.98</f>
        <v>8025.5904413384878</v>
      </c>
      <c r="I11" s="62">
        <f>(($D11*SUM('Base Rate Calc'!F$51+'Base Rate Calc'!F$83))+'Base Rate Calc'!F$19)*0.98</f>
        <v>8974.3044849286507</v>
      </c>
      <c r="J11" s="62">
        <f>(($D11*SUM('Base Rate Calc'!G$51+'Base Rate Calc'!G$83))+'Base Rate Calc'!G$19)*0.98</f>
        <v>8343.5558193343004</v>
      </c>
      <c r="K11" s="62">
        <f>(($D11*SUM('Base Rate Calc'!H$51+'Base Rate Calc'!H$83))+'Base Rate Calc'!H$19)*0.98</f>
        <v>9026.5346182567937</v>
      </c>
      <c r="L11" s="62">
        <f>(($D11*SUM('Base Rate Calc'!I$51+'Base Rate Calc'!I$83))+'Base Rate Calc'!I$19)*0.98</f>
        <v>8058.7736693197776</v>
      </c>
      <c r="M11" s="62">
        <f>(($D11*SUM('Base Rate Calc'!J$51+'Base Rate Calc'!J$83))+'Base Rate Calc'!J$19)*0.98</f>
        <v>10005.434844322839</v>
      </c>
      <c r="N11" s="62">
        <f>(($D11*SUM('Base Rate Calc'!K$51+'Base Rate Calc'!K$83))+'Base Rate Calc'!K$19)*0.98</f>
        <v>9095.3798995158704</v>
      </c>
      <c r="O11" s="62">
        <f>(($D11*SUM('Base Rate Calc'!L$51+'Base Rate Calc'!L$83))+'Base Rate Calc'!L$19)*0.98</f>
        <v>8213.3642603471453</v>
      </c>
      <c r="P11" s="62">
        <f>(($D11*SUM('Base Rate Calc'!M$51+'Base Rate Calc'!M$83))+'Base Rate Calc'!M$19)*0.98</f>
        <v>8768.4994546578728</v>
      </c>
      <c r="Q11" s="62">
        <f>(($D11*SUM('Base Rate Calc'!N$51+'Base Rate Calc'!N$83))+'Base Rate Calc'!N$19)*0.98</f>
        <v>7977.1666533532607</v>
      </c>
      <c r="R11" s="62">
        <f>(($D11*SUM('Base Rate Calc'!O$51+'Base Rate Calc'!O$83))+'Base Rate Calc'!O$19)*0.98</f>
        <v>8335.1693744063905</v>
      </c>
      <c r="S11" s="62">
        <f>(($D11*SUM('Base Rate Calc'!P$51+'Base Rate Calc'!P$83))+'Base Rate Calc'!P$19)*0.98</f>
        <v>8993.385305715934</v>
      </c>
      <c r="T11" s="62">
        <f>(($D11*SUM('Base Rate Calc'!Q$51+'Base Rate Calc'!Q$83))+'Base Rate Calc'!Q$19)*0.98</f>
        <v>8447.1046423352218</v>
      </c>
      <c r="U11" s="62">
        <f>(($D11*SUM('Base Rate Calc'!R$51+'Base Rate Calc'!R$83))+'Base Rate Calc'!R$19)*0.98</f>
        <v>8267.7807237618526</v>
      </c>
      <c r="V11" s="62">
        <f>(($D11*SUM('Base Rate Calc'!S$51+'Base Rate Calc'!S$83))+'Base Rate Calc'!S$19)*0.98</f>
        <v>10163.047743133651</v>
      </c>
      <c r="W11" s="62">
        <f>(($D11*SUM('Base Rate Calc'!T$51+'Base Rate Calc'!T$83))+'Base Rate Calc'!T$19)*0.98</f>
        <v>13197.956646202179</v>
      </c>
      <c r="X11" s="62">
        <f>(($D11*SUM('Base Rate Calc'!U$51+'Base Rate Calc'!U$83))+'Base Rate Calc'!U$19)*0.98</f>
        <v>9475.5942930764431</v>
      </c>
      <c r="Y11" s="62" t="e">
        <f>(($D11*SUM('Base Rate Calc'!V$51+'Base Rate Calc'!V$83))+'Base Rate Calc'!V$19)*0.98</f>
        <v>#N/A</v>
      </c>
      <c r="Z11" s="62">
        <f>(($D11*SUM('Base Rate Calc'!W$51+'Base Rate Calc'!W$83))+'Base Rate Calc'!W$19)*0.98</f>
        <v>8425.5599733296876</v>
      </c>
      <c r="AA11" s="62">
        <f>(($D11*SUM('Base Rate Calc'!X$51+'Base Rate Calc'!X$83))+'Base Rate Calc'!X$19)*0.98</f>
        <v>9090.8410386693031</v>
      </c>
      <c r="AB11" s="62">
        <f>(($D11*SUM('Base Rate Calc'!Y$51+'Base Rate Calc'!Y$83))+'Base Rate Calc'!Y$19)*0.98</f>
        <v>11385.02785237267</v>
      </c>
      <c r="AC11" s="62">
        <f>(($D11*SUM('Base Rate Calc'!Z$51+'Base Rate Calc'!Z$83))+'Base Rate Calc'!Z$19)*0.98</f>
        <v>8664.231638546109</v>
      </c>
      <c r="AD11" s="62">
        <f>(($D11*SUM('Base Rate Calc'!AA$51+'Base Rate Calc'!AA$83))+'Base Rate Calc'!AA$19)*0.98</f>
        <v>8878.8349993574284</v>
      </c>
      <c r="AE11" s="62">
        <f>(($D11*SUM('Base Rate Calc'!AB$51+'Base Rate Calc'!AB$83))+'Base Rate Calc'!AB$19)*0.98</f>
        <v>12559.078431865553</v>
      </c>
      <c r="AF11" s="62">
        <f>(($D11*SUM('Base Rate Calc'!AC$51+'Base Rate Calc'!AC$83))+'Base Rate Calc'!AC$19)*0.98</f>
        <v>8576.3247361153662</v>
      </c>
      <c r="AG11" s="62">
        <f>(($D11*SUM('Base Rate Calc'!AD$51+'Base Rate Calc'!AD$83))+'Base Rate Calc'!AD$19)*0.98</f>
        <v>8888.5568616106702</v>
      </c>
      <c r="AH11" s="62">
        <f>(($D11*SUM('Base Rate Calc'!AE$51+'Base Rate Calc'!AE$83))+'Base Rate Calc'!AE$19)*0.98</f>
        <v>8030.1626529856967</v>
      </c>
      <c r="AI11" s="62">
        <f>(($D11*SUM('Base Rate Calc'!AF$51+'Base Rate Calc'!AF$83))+'Base Rate Calc'!AF$19)*0.98</f>
        <v>10011.004404055057</v>
      </c>
      <c r="AJ11" s="62">
        <f>(($D11*SUM('Base Rate Calc'!AG$51+'Base Rate Calc'!AG$83))+'Base Rate Calc'!AG$19)*0.98</f>
        <v>8870.5086054742969</v>
      </c>
      <c r="AK11" s="62">
        <f>(($D11*SUM('Base Rate Calc'!AH$51+'Base Rate Calc'!AH$83))+'Base Rate Calc'!AH$19)*0.98</f>
        <v>13228.667658440088</v>
      </c>
      <c r="AL11" s="62">
        <f>(($D11*SUM('Base Rate Calc'!AI$51+'Base Rate Calc'!AI$83))+'Base Rate Calc'!AI$19)*0.98</f>
        <v>7993.8075764620853</v>
      </c>
      <c r="AM11" s="62">
        <f>(($D11*SUM('Base Rate Calc'!AJ$51+'Base Rate Calc'!AJ$83))+'Base Rate Calc'!AJ$19)*0.98</f>
        <v>8124.0498826616367</v>
      </c>
      <c r="AN11" s="62">
        <f>(($D11*SUM('Base Rate Calc'!AK$51+'Base Rate Calc'!AK$83))+'Base Rate Calc'!AK$19)*0.98</f>
        <v>10597.341344203038</v>
      </c>
      <c r="AO11" s="62">
        <f>(($D11*SUM('Base Rate Calc'!AL$51+'Base Rate Calc'!AL$83))+'Base Rate Calc'!AL$19)*0.98</f>
        <v>9320.4586186496417</v>
      </c>
      <c r="AP11" s="62">
        <f>(($D11*SUM('Base Rate Calc'!AM$51+'Base Rate Calc'!AM$83))+'Base Rate Calc'!AM$19)*0.98</f>
        <v>9094.0184410348629</v>
      </c>
      <c r="AQ11" s="62">
        <f>(($D11*SUM('Base Rate Calc'!AN$51+'Base Rate Calc'!AN$83))+'Base Rate Calc'!AN$19)*0.98</f>
        <v>8577.1466500140414</v>
      </c>
      <c r="AR11" s="62">
        <f>(($D11*SUM('Base Rate Calc'!AO$51+'Base Rate Calc'!AO$83))+'Base Rate Calc'!AO$19)*0.98</f>
        <v>9577.0365491028169</v>
      </c>
      <c r="AS11" s="62">
        <f>(($D11*SUM('Base Rate Calc'!AP$51+'Base Rate Calc'!AP$83))+'Base Rate Calc'!AP$19)*0.98</f>
        <v>10376.099213220205</v>
      </c>
      <c r="AT11" s="62">
        <f>(($D11*SUM('Base Rate Calc'!AQ$51+'Base Rate Calc'!AQ$83))+'Base Rate Calc'!AQ$19)*0.98</f>
        <v>10008.003344269127</v>
      </c>
      <c r="AU11" s="62">
        <f>(($D11*SUM('Base Rate Calc'!AR$51+'Base Rate Calc'!AR$83))+'Base Rate Calc'!AR$19)*0.98</f>
        <v>8309.9354692238321</v>
      </c>
      <c r="AV11" s="62">
        <f>(($D11*SUM('Base Rate Calc'!AS$51+'Base Rate Calc'!AS$83))+'Base Rate Calc'!AS$19)*0.98</f>
        <v>9272.3359501944306</v>
      </c>
      <c r="AW11" s="62">
        <f>(($D11*SUM('Base Rate Calc'!AT$51+'Base Rate Calc'!AT$83))+'Base Rate Calc'!AT$19)*0.98</f>
        <v>10646.390202129902</v>
      </c>
      <c r="AX11" s="62">
        <f>(($D11*SUM('Base Rate Calc'!AU$51+'Base Rate Calc'!AU$83))+'Base Rate Calc'!AU$19)*0.98</f>
        <v>9032.4721993292223</v>
      </c>
      <c r="AY11" s="62">
        <f>(($D11*SUM('Base Rate Calc'!AV$51+'Base Rate Calc'!AV$83))+'Base Rate Calc'!AV$19)*0.98</f>
        <v>8004.5662737046068</v>
      </c>
      <c r="AZ11" s="62">
        <f>(($D11*SUM('Base Rate Calc'!AW$51+'Base Rate Calc'!AW$83))+'Base Rate Calc'!AW$19)*0.98</f>
        <v>9240.8746587657206</v>
      </c>
      <c r="BA11" s="62">
        <f>(($D11*SUM('Base Rate Calc'!AX$51+'Base Rate Calc'!AX$83))+'Base Rate Calc'!AX$19)*0.98</f>
        <v>8274.4408632438026</v>
      </c>
      <c r="BB11" s="62">
        <f>(($D11*SUM('Base Rate Calc'!AY$51+'Base Rate Calc'!AY$83))+'Base Rate Calc'!AY$19)*0.98</f>
        <v>8431.0705739424448</v>
      </c>
      <c r="BC11" s="62">
        <f>(($D11*SUM('Base Rate Calc'!AZ$51+'Base Rate Calc'!AZ$83))+'Base Rate Calc'!AZ$19)*0.98</f>
        <v>8772.4667998461646</v>
      </c>
      <c r="BD11" s="62">
        <f>(($D11*SUM('Base Rate Calc'!BA$51+'Base Rate Calc'!BA$83))+'Base Rate Calc'!BA$19)*0.98</f>
        <v>8244.2142464080534</v>
      </c>
      <c r="BE11" s="62">
        <f>(($D11*SUM('Base Rate Calc'!BB$51+'Base Rate Calc'!BB$83))+'Base Rate Calc'!BB$19)*0.98</f>
        <v>11604.977918839433</v>
      </c>
      <c r="BF11" s="62">
        <f>(($D11*SUM('Base Rate Calc'!BC$51+'Base Rate Calc'!BC$83))+'Base Rate Calc'!BC$19)*0.98</f>
        <v>9155.7132104393495</v>
      </c>
      <c r="BG11" s="62">
        <f>(($D11*SUM('Base Rate Calc'!BD$51+'Base Rate Calc'!BD$83))+'Base Rate Calc'!BD$19)*0.98</f>
        <v>8667.7882102989497</v>
      </c>
      <c r="BH11" s="62">
        <f>(($D11*SUM('Base Rate Calc'!BE$51+'Base Rate Calc'!BE$83))+'Base Rate Calc'!BE$19)*0.98</f>
        <v>8447.6251630544466</v>
      </c>
      <c r="BI11" s="62">
        <f>(($D11*SUM('Base Rate Calc'!BF$51+'Base Rate Calc'!BF$83))+'Base Rate Calc'!BF$19)*0.98</f>
        <v>9003.6289043559391</v>
      </c>
      <c r="BJ11" s="62">
        <f>(($D11*SUM('Base Rate Calc'!BG$51+'Base Rate Calc'!BG$83))+'Base Rate Calc'!BG$19)*0.98</f>
        <v>8511.7615733444709</v>
      </c>
      <c r="BK11" s="62">
        <f>(($D11*SUM('Base Rate Calc'!BH$51+'Base Rate Calc'!BH$83))+'Base Rate Calc'!BH$19)*0.98</f>
        <v>9296.1975609116453</v>
      </c>
      <c r="BL11" s="62">
        <f>(($D11*SUM('Base Rate Calc'!BI$51+'Base Rate Calc'!BI$83))+'Base Rate Calc'!BI$19)*0.98</f>
        <v>8263.9675610691211</v>
      </c>
      <c r="BM11" s="62">
        <f>(($D11*SUM('Base Rate Calc'!BJ$51+'Base Rate Calc'!BJ$83))+'Base Rate Calc'!BJ$19)*0.98</f>
        <v>8206.2319694774269</v>
      </c>
      <c r="BN11" s="62">
        <f>(($D11*SUM('Base Rate Calc'!BK$51+'Base Rate Calc'!BK$83))+'Base Rate Calc'!BK$19)*0.98</f>
        <v>8888.1373687281775</v>
      </c>
      <c r="BO11" s="62">
        <f>(($D11*SUM('Base Rate Calc'!BL$51+'Base Rate Calc'!BL$83))+'Base Rate Calc'!BL$19)*0.98</f>
        <v>9332.9949926560203</v>
      </c>
      <c r="BP11" s="62">
        <f>(($D11*SUM('Base Rate Calc'!BM$51+'Base Rate Calc'!BM$83))+'Base Rate Calc'!BM$19)*0.98</f>
        <v>9031.3473589467576</v>
      </c>
      <c r="BQ11" s="62">
        <f>(($D11*SUM('Base Rate Calc'!BN$51+'Base Rate Calc'!BN$83))+'Base Rate Calc'!BN$19)*0.98</f>
        <v>8175.0342446472077</v>
      </c>
      <c r="BR11" s="62">
        <f>(($D11*SUM('Base Rate Calc'!BO$51+'Base Rate Calc'!BO$83))+'Base Rate Calc'!BO$19)*0.98</f>
        <v>7923.0724696312154</v>
      </c>
      <c r="BS11" s="62">
        <f>(($D11*SUM('Base Rate Calc'!BP$51+'Base Rate Calc'!BP$83))+'Base Rate Calc'!BP$19)*0.98</f>
        <v>10020.881747370593</v>
      </c>
      <c r="BT11" s="62">
        <f>(($D11*SUM('Base Rate Calc'!BQ$51+'Base Rate Calc'!BQ$83))+'Base Rate Calc'!BQ$19)*0.98</f>
        <v>8158.6425418388708</v>
      </c>
      <c r="BU11" s="62">
        <f>(($D11*SUM('Base Rate Calc'!BR$51+'Base Rate Calc'!BR$83))+'Base Rate Calc'!BR$19)*0.98</f>
        <v>9566.9935350810738</v>
      </c>
      <c r="BV11" s="62">
        <f>(($D11*SUM('Base Rate Calc'!BS$51+'Base Rate Calc'!BS$83))+'Base Rate Calc'!BS$19)*0.98</f>
        <v>9317.7366880412719</v>
      </c>
      <c r="BW11" s="62">
        <f>(($D11*SUM('Base Rate Calc'!BT$51+'Base Rate Calc'!BT$83))+'Base Rate Calc'!BT$19)*0.98</f>
        <v>9267.4045437345085</v>
      </c>
      <c r="BX11" s="62">
        <f>(($D11*SUM('Base Rate Calc'!BU$51+'Base Rate Calc'!BU$83))+'Base Rate Calc'!BU$19)*0.98</f>
        <v>8958.4456860923656</v>
      </c>
      <c r="BY11" s="62">
        <f>(($D11*SUM('Base Rate Calc'!BV$51+'Base Rate Calc'!BV$83))+'Base Rate Calc'!BV$19)*0.98</f>
        <v>8217.0280180346217</v>
      </c>
      <c r="BZ11" s="62">
        <f>(($D11*SUM('Base Rate Calc'!BW$51+'Base Rate Calc'!BW$83))+'Base Rate Calc'!BW$19)*0.98</f>
        <v>8182.1278828650256</v>
      </c>
      <c r="CA11" s="62">
        <f>(($D11*SUM('Base Rate Calc'!BY$51+'Base Rate Calc'!BY$83))+'Base Rate Calc'!BY$19)*0.98</f>
        <v>10313.714308391487</v>
      </c>
      <c r="CB11" s="62">
        <f>(($D11*SUM('Base Rate Calc'!BZ$51+'Base Rate Calc'!BZ$83))+'Base Rate Calc'!BZ$19)*0.98</f>
        <v>7462.2845417360377</v>
      </c>
      <c r="CC11" s="62">
        <f>(($D11*SUM('Base Rate Calc'!CA$51+'Base Rate Calc'!CA$83))+'Base Rate Calc'!CA$19)*0.98</f>
        <v>8173.9965065813449</v>
      </c>
      <c r="CD11" s="62">
        <f>(($D11*SUM('Base Rate Calc'!CB$51+'Base Rate Calc'!CB$83))+'Base Rate Calc'!CB$19)*0.98</f>
        <v>9112.2882133865132</v>
      </c>
      <c r="CE11" s="62">
        <f>(($D11*SUM('Base Rate Calc'!CC$51+'Base Rate Calc'!CC$83))+'Base Rate Calc'!CC$19)*0.98</f>
        <v>9858.0754303652775</v>
      </c>
      <c r="CF11" s="62">
        <f>(($D11*SUM('Base Rate Calc'!CD$51+'Base Rate Calc'!CD$83))+'Base Rate Calc'!CD$19)*0.98</f>
        <v>8591.9945373186038</v>
      </c>
      <c r="CG11" s="62">
        <f>(($D11*SUM('Base Rate Calc'!CE$51+'Base Rate Calc'!CE$83))+'Base Rate Calc'!CE$19)*0.98</f>
        <v>8905.329194602451</v>
      </c>
      <c r="CH11" s="62">
        <f>(($D11*SUM('Base Rate Calc'!CF$51+'Base Rate Calc'!CF$83))+'Base Rate Calc'!CF$19)*0.98</f>
        <v>8559.307324430305</v>
      </c>
      <c r="CI11" s="62">
        <f>(($D11*SUM('Base Rate Calc'!CG$51+'Base Rate Calc'!CG$83))+'Base Rate Calc'!CG$19)*0.98</f>
        <v>9257.6763190762031</v>
      </c>
      <c r="CJ11" s="62">
        <f>(($D11*SUM('Base Rate Calc'!CH$51+'Base Rate Calc'!CH$83))+'Base Rate Calc'!CH$19)*0.98</f>
        <v>8513.2860976904285</v>
      </c>
      <c r="CK11" s="62">
        <f>(($D11*SUM('Base Rate Calc'!CI$51+'Base Rate Calc'!CI$83))+'Base Rate Calc'!CI$19)*0.98</f>
        <v>7992.3642634432572</v>
      </c>
      <c r="CL11" s="62">
        <f>(($D11*SUM('Base Rate Calc'!CJ$51+'Base Rate Calc'!CJ$83))+'Base Rate Calc'!CJ$19)*0.98</f>
        <v>7675.5896589380636</v>
      </c>
      <c r="CM11" s="62">
        <f>(($D11*SUM('Base Rate Calc'!CK$51+'Base Rate Calc'!CK$83))+'Base Rate Calc'!CK$19)*0.98</f>
        <v>8245.5719224429722</v>
      </c>
    </row>
    <row r="12" spans="1:91" ht="15">
      <c r="A12" s="137">
        <v>9</v>
      </c>
      <c r="B12" s="215">
        <v>176</v>
      </c>
      <c r="C12" s="138" t="str">
        <f>VLOOKUP(B12,FFY18_Table5_CN!$A$3:$G$759,6,FALSE)</f>
        <v>PULMONARY EMBOLISM W/O MCC</v>
      </c>
      <c r="D12" s="137">
        <f>VLOOKUP(B12,FFY18_Table5_CN!$A$3:$G$759,7,FALSE)</f>
        <v>0.8952</v>
      </c>
      <c r="F12" s="62">
        <f>(($D12*SUM('Base Rate Calc'!C$51+'Base Rate Calc'!C$83))+'Base Rate Calc'!C$19)*0.98</f>
        <v>6197.5269200431376</v>
      </c>
      <c r="G12" s="62">
        <f>(($D12*SUM('Base Rate Calc'!D$51+'Base Rate Calc'!D$83))+'Base Rate Calc'!D$19)*0.98</f>
        <v>6386.5820520686902</v>
      </c>
      <c r="H12" s="62">
        <f>(($D12*SUM('Base Rate Calc'!E$51+'Base Rate Calc'!E$83))+'Base Rate Calc'!E$19)*0.98</f>
        <v>5135.4457990776773</v>
      </c>
      <c r="I12" s="62">
        <f>(($D12*SUM('Base Rate Calc'!F$51+'Base Rate Calc'!F$83))+'Base Rate Calc'!F$19)*0.98</f>
        <v>5767.7808098297637</v>
      </c>
      <c r="J12" s="62">
        <f>(($D12*SUM('Base Rate Calc'!G$51+'Base Rate Calc'!G$83))+'Base Rate Calc'!G$19)*0.98</f>
        <v>5358.0930641150462</v>
      </c>
      <c r="K12" s="62">
        <f>(($D12*SUM('Base Rate Calc'!H$51+'Base Rate Calc'!H$83))+'Base Rate Calc'!H$19)*0.98</f>
        <v>5784.6033169801631</v>
      </c>
      <c r="L12" s="62">
        <f>(($D12*SUM('Base Rate Calc'!I$51+'Base Rate Calc'!I$83))+'Base Rate Calc'!I$19)*0.98</f>
        <v>5106.8100621713211</v>
      </c>
      <c r="M12" s="62">
        <f>(($D12*SUM('Base Rate Calc'!J$51+'Base Rate Calc'!J$83))+'Base Rate Calc'!J$19)*0.98</f>
        <v>6563.550973101107</v>
      </c>
      <c r="N12" s="62">
        <f>(($D12*SUM('Base Rate Calc'!K$51+'Base Rate Calc'!K$83))+'Base Rate Calc'!K$19)*0.98</f>
        <v>5826.0563000726306</v>
      </c>
      <c r="O12" s="62">
        <f>(($D12*SUM('Base Rate Calc'!L$51+'Base Rate Calc'!L$83))+'Base Rate Calc'!L$19)*0.98</f>
        <v>5247.7349518618112</v>
      </c>
      <c r="P12" s="62">
        <f>(($D12*SUM('Base Rate Calc'!M$51+'Base Rate Calc'!M$83))+'Base Rate Calc'!M$19)*0.98</f>
        <v>5513.619920322747</v>
      </c>
      <c r="Q12" s="62">
        <f>(($D12*SUM('Base Rate Calc'!N$51+'Base Rate Calc'!N$83))+'Base Rate Calc'!N$19)*0.98</f>
        <v>5033.5382484002175</v>
      </c>
      <c r="R12" s="62">
        <f>(($D12*SUM('Base Rate Calc'!O$51+'Base Rate Calc'!O$83))+'Base Rate Calc'!O$19)*0.98</f>
        <v>5362.9143551768639</v>
      </c>
      <c r="S12" s="62">
        <f>(($D12*SUM('Base Rate Calc'!P$51+'Base Rate Calc'!P$83))+'Base Rate Calc'!P$19)*0.98</f>
        <v>5780.2858900374058</v>
      </c>
      <c r="T12" s="62">
        <f>(($D12*SUM('Base Rate Calc'!Q$51+'Base Rate Calc'!Q$83))+'Base Rate Calc'!Q$19)*0.98</f>
        <v>5436.0877988952789</v>
      </c>
      <c r="U12" s="62">
        <f>(($D12*SUM('Base Rate Calc'!R$51+'Base Rate Calc'!R$83))+'Base Rate Calc'!R$19)*0.98</f>
        <v>5319.2607315925952</v>
      </c>
      <c r="V12" s="62">
        <f>(($D12*SUM('Base Rate Calc'!S$51+'Base Rate Calc'!S$83))+'Base Rate Calc'!S$19)*0.98</f>
        <v>6639.0524940272817</v>
      </c>
      <c r="W12" s="62">
        <f>(($D12*SUM('Base Rate Calc'!T$51+'Base Rate Calc'!T$83))+'Base Rate Calc'!T$19)*0.98</f>
        <v>8579.5485348141374</v>
      </c>
      <c r="X12" s="62">
        <f>(($D12*SUM('Base Rate Calc'!U$51+'Base Rate Calc'!U$83))+'Base Rate Calc'!U$19)*0.98</f>
        <v>6025.4807699972962</v>
      </c>
      <c r="Y12" s="62" t="e">
        <f>(($D12*SUM('Base Rate Calc'!V$51+'Base Rate Calc'!V$83))+'Base Rate Calc'!V$19)*0.98</f>
        <v>#N/A</v>
      </c>
      <c r="Z12" s="62">
        <f>(($D12*SUM('Base Rate Calc'!W$51+'Base Rate Calc'!W$83))+'Base Rate Calc'!W$19)*0.98</f>
        <v>5444.4716691134599</v>
      </c>
      <c r="AA12" s="62">
        <f>(($D12*SUM('Base Rate Calc'!X$51+'Base Rate Calc'!X$83))+'Base Rate Calc'!X$19)*0.98</f>
        <v>5791.0138539697236</v>
      </c>
      <c r="AB12" s="62">
        <f>(($D12*SUM('Base Rate Calc'!Y$51+'Base Rate Calc'!Y$83))+'Base Rate Calc'!Y$19)*0.98</f>
        <v>7316.0643532116201</v>
      </c>
      <c r="AC12" s="62">
        <f>(($D12*SUM('Base Rate Calc'!Z$51+'Base Rate Calc'!Z$83))+'Base Rate Calc'!Z$19)*0.98</f>
        <v>5568.2710416858408</v>
      </c>
      <c r="AD12" s="62">
        <f>(($D12*SUM('Base Rate Calc'!AA$51+'Base Rate Calc'!AA$83))+'Base Rate Calc'!AA$19)*0.98</f>
        <v>5823.9137419435701</v>
      </c>
      <c r="AE12" s="62">
        <f>(($D12*SUM('Base Rate Calc'!AB$51+'Base Rate Calc'!AB$83))+'Base Rate Calc'!AB$19)*0.98</f>
        <v>8273.4391684194325</v>
      </c>
      <c r="AF12" s="62">
        <f>(($D12*SUM('Base Rate Calc'!AC$51+'Base Rate Calc'!AC$83))+'Base Rate Calc'!AC$19)*0.98</f>
        <v>5230.63489833116</v>
      </c>
      <c r="AG12" s="62">
        <f>(($D12*SUM('Base Rate Calc'!AD$51+'Base Rate Calc'!AD$83))+'Base Rate Calc'!AD$19)*0.98</f>
        <v>5736.4305076944211</v>
      </c>
      <c r="AH12" s="62">
        <f>(($D12*SUM('Base Rate Calc'!AE$51+'Base Rate Calc'!AE$83))+'Base Rate Calc'!AE$19)*0.98</f>
        <v>5099.4265255980354</v>
      </c>
      <c r="AI12" s="62">
        <f>(($D12*SUM('Base Rate Calc'!AF$51+'Base Rate Calc'!AF$83))+'Base Rate Calc'!AF$19)*0.98</f>
        <v>6614.2122328860114</v>
      </c>
      <c r="AJ12" s="62">
        <f>(($D12*SUM('Base Rate Calc'!AG$51+'Base Rate Calc'!AG$83))+'Base Rate Calc'!AG$19)*0.98</f>
        <v>5790.4493552395361</v>
      </c>
      <c r="AK12" s="62">
        <f>(($D12*SUM('Base Rate Calc'!AH$51+'Base Rate Calc'!AH$83))+'Base Rate Calc'!AH$19)*0.98</f>
        <v>8743.2415425777144</v>
      </c>
      <c r="AL12" s="62">
        <f>(($D12*SUM('Base Rate Calc'!AI$51+'Base Rate Calc'!AI$83))+'Base Rate Calc'!AI$19)*0.98</f>
        <v>5109.8262701790836</v>
      </c>
      <c r="AM12" s="62">
        <f>(($D12*SUM('Base Rate Calc'!AJ$51+'Base Rate Calc'!AJ$83))+'Base Rate Calc'!AJ$19)*0.98</f>
        <v>5156.7029215143048</v>
      </c>
      <c r="AN12" s="62">
        <f>(($D12*SUM('Base Rate Calc'!AK$51+'Base Rate Calc'!AK$83))+'Base Rate Calc'!AK$19)*0.98</f>
        <v>6926.8784632310662</v>
      </c>
      <c r="AO12" s="62">
        <f>(($D12*SUM('Base Rate Calc'!AL$51+'Base Rate Calc'!AL$83))+'Base Rate Calc'!AL$19)*0.98</f>
        <v>6019.9877641471312</v>
      </c>
      <c r="AP12" s="62">
        <f>(($D12*SUM('Base Rate Calc'!AM$51+'Base Rate Calc'!AM$83))+'Base Rate Calc'!AM$19)*0.98</f>
        <v>5904.8448985518526</v>
      </c>
      <c r="AQ12" s="62">
        <f>(($D12*SUM('Base Rate Calc'!AN$51+'Base Rate Calc'!AN$83))+'Base Rate Calc'!AN$19)*0.98</f>
        <v>5231.1361773351755</v>
      </c>
      <c r="AR12" s="62">
        <f>(($D12*SUM('Base Rate Calc'!AO$51+'Base Rate Calc'!AO$83))+'Base Rate Calc'!AO$19)*0.98</f>
        <v>6130.4431014830643</v>
      </c>
      <c r="AS12" s="62">
        <f>(($D12*SUM('Base Rate Calc'!AP$51+'Base Rate Calc'!AP$83))+'Base Rate Calc'!AP$19)*0.98</f>
        <v>7466.136489436386</v>
      </c>
      <c r="AT12" s="62">
        <f>(($D12*SUM('Base Rate Calc'!AQ$51+'Base Rate Calc'!AQ$83))+'Base Rate Calc'!AQ$19)*0.98</f>
        <v>6871.2371345072397</v>
      </c>
      <c r="AU12" s="62">
        <f>(($D12*SUM('Base Rate Calc'!AR$51+'Base Rate Calc'!AR$83))+'Base Rate Calc'!AR$19)*0.98</f>
        <v>5346.2704272851706</v>
      </c>
      <c r="AV12" s="62">
        <f>(($D12*SUM('Base Rate Calc'!AS$51+'Base Rate Calc'!AS$83))+'Base Rate Calc'!AS$19)*0.98</f>
        <v>5924.418982377746</v>
      </c>
      <c r="AW12" s="62">
        <f>(($D12*SUM('Base Rate Calc'!AT$51+'Base Rate Calc'!AT$83))+'Base Rate Calc'!AT$19)*0.98</f>
        <v>6972.7427718399576</v>
      </c>
      <c r="AX12" s="62">
        <f>(($D12*SUM('Base Rate Calc'!AU$51+'Base Rate Calc'!AU$83))+'Base Rate Calc'!AU$19)*0.98</f>
        <v>5885.9227705678695</v>
      </c>
      <c r="AY12" s="62">
        <f>(($D12*SUM('Base Rate Calc'!AV$51+'Base Rate Calc'!AV$83))+'Base Rate Calc'!AV$19)*0.98</f>
        <v>5055.5936981743853</v>
      </c>
      <c r="AZ12" s="62">
        <f>(($D12*SUM('Base Rate Calc'!AW$51+'Base Rate Calc'!AW$83))+'Base Rate Calc'!AW$19)*0.98</f>
        <v>5902.998317159746</v>
      </c>
      <c r="BA12" s="62">
        <f>(($D12*SUM('Base Rate Calc'!AX$51+'Base Rate Calc'!AX$83))+'Base Rate Calc'!AX$19)*0.98</f>
        <v>5351.3609844773482</v>
      </c>
      <c r="BB12" s="62">
        <f>(($D12*SUM('Base Rate Calc'!AY$51+'Base Rate Calc'!AY$83))+'Base Rate Calc'!AY$19)*0.98</f>
        <v>5466.5655113729927</v>
      </c>
      <c r="BC12" s="62">
        <f>(($D12*SUM('Base Rate Calc'!AZ$51+'Base Rate Calc'!AZ$83))+'Base Rate Calc'!AZ$19)*0.98</f>
        <v>5650.2096859669473</v>
      </c>
      <c r="BD12" s="62">
        <f>(($D12*SUM('Base Rate Calc'!BA$51+'Base Rate Calc'!BA$83))+'Base Rate Calc'!BA$19)*0.98</f>
        <v>5259.7947845104845</v>
      </c>
      <c r="BE12" s="62">
        <f>(($D12*SUM('Base Rate Calc'!BB$51+'Base Rate Calc'!BB$83))+'Base Rate Calc'!BB$19)*0.98</f>
        <v>7638.1018971965268</v>
      </c>
      <c r="BF12" s="62">
        <f>(($D12*SUM('Base Rate Calc'!BC$51+'Base Rate Calc'!BC$83))+'Base Rate Calc'!BC$19)*0.98</f>
        <v>5583.9994999218598</v>
      </c>
      <c r="BG12" s="62">
        <f>(($D12*SUM('Base Rate Calc'!BD$51+'Base Rate Calc'!BD$83))+'Base Rate Calc'!BD$19)*0.98</f>
        <v>5441.2973726799419</v>
      </c>
      <c r="BH12" s="62">
        <f>(($D12*SUM('Base Rate Calc'!BE$51+'Base Rate Calc'!BE$83))+'Base Rate Calc'!BE$19)*0.98</f>
        <v>5152.1420125128361</v>
      </c>
      <c r="BI12" s="62">
        <f>(($D12*SUM('Base Rate Calc'!BF$51+'Base Rate Calc'!BF$83))+'Base Rate Calc'!BF$19)*0.98</f>
        <v>5735.4841303034709</v>
      </c>
      <c r="BJ12" s="62">
        <f>(($D12*SUM('Base Rate Calc'!BG$51+'Base Rate Calc'!BG$83))+'Base Rate Calc'!BG$19)*0.98</f>
        <v>5563.6391595435143</v>
      </c>
      <c r="BK12" s="62">
        <f>(($D12*SUM('Base Rate Calc'!BH$51+'Base Rate Calc'!BH$83))+'Base Rate Calc'!BH$19)*0.98</f>
        <v>6116.9352025126764</v>
      </c>
      <c r="BL12" s="62">
        <f>(($D12*SUM('Base Rate Calc'!BI$51+'Base Rate Calc'!BI$83))+'Base Rate Calc'!BI$19)*0.98</f>
        <v>5267.1283534194563</v>
      </c>
      <c r="BM12" s="62">
        <f>(($D12*SUM('Base Rate Calc'!BJ$51+'Base Rate Calc'!BJ$83))+'Base Rate Calc'!BJ$19)*0.98</f>
        <v>5290.4162437090827</v>
      </c>
      <c r="BN12" s="62">
        <f>(($D12*SUM('Base Rate Calc'!BK$51+'Base Rate Calc'!BK$83))+'Base Rate Calc'!BK$19)*0.98</f>
        <v>5628.5097897570949</v>
      </c>
      <c r="BO12" s="62">
        <f>(($D12*SUM('Base Rate Calc'!BL$51+'Base Rate Calc'!BL$83))+'Base Rate Calc'!BL$19)*0.98</f>
        <v>5999.7635325151023</v>
      </c>
      <c r="BP12" s="62">
        <f>(($D12*SUM('Base Rate Calc'!BM$51+'Base Rate Calc'!BM$83))+'Base Rate Calc'!BM$19)*0.98</f>
        <v>5649.83213280361</v>
      </c>
      <c r="BQ12" s="62">
        <f>(($D12*SUM('Base Rate Calc'!BN$51+'Base Rate Calc'!BN$83))+'Base Rate Calc'!BN$19)*0.98</f>
        <v>5242.6396168743559</v>
      </c>
      <c r="BR12" s="62">
        <f>(($D12*SUM('Base Rate Calc'!BO$51+'Base Rate Calc'!BO$83))+'Base Rate Calc'!BO$19)*0.98</f>
        <v>5026.8110064953426</v>
      </c>
      <c r="BS12" s="62">
        <f>(($D12*SUM('Base Rate Calc'!BP$51+'Base Rate Calc'!BP$83))+'Base Rate Calc'!BP$19)*0.98</f>
        <v>6319.6715949353829</v>
      </c>
      <c r="BT12" s="62">
        <f>(($D12*SUM('Base Rate Calc'!BQ$51+'Base Rate Calc'!BQ$83))+'Base Rate Calc'!BQ$19)*0.98</f>
        <v>5163.6210092479605</v>
      </c>
      <c r="BU12" s="62">
        <f>(($D12*SUM('Base Rate Calc'!BR$51+'Base Rate Calc'!BR$83))+'Base Rate Calc'!BR$19)*0.98</f>
        <v>6286.9354077425915</v>
      </c>
      <c r="BV12" s="62">
        <f>(($D12*SUM('Base Rate Calc'!BS$51+'Base Rate Calc'!BS$83))+'Base Rate Calc'!BS$19)*0.98</f>
        <v>6040.7116659862013</v>
      </c>
      <c r="BW12" s="62">
        <f>(($D12*SUM('Base Rate Calc'!BT$51+'Base Rate Calc'!BT$83))+'Base Rate Calc'!BT$19)*0.98</f>
        <v>5971.967433431756</v>
      </c>
      <c r="BX12" s="62">
        <f>(($D12*SUM('Base Rate Calc'!BU$51+'Base Rate Calc'!BU$83))+'Base Rate Calc'!BU$19)*0.98</f>
        <v>5739.5630102669875</v>
      </c>
      <c r="BY12" s="62">
        <f>(($D12*SUM('Base Rate Calc'!BV$51+'Base Rate Calc'!BV$83))+'Base Rate Calc'!BV$19)*0.98</f>
        <v>5011.5025764713128</v>
      </c>
      <c r="BZ12" s="62">
        <f>(($D12*SUM('Base Rate Calc'!BW$51+'Base Rate Calc'!BW$83))+'Base Rate Calc'!BW$19)*0.98</f>
        <v>5201.815694086913</v>
      </c>
      <c r="CA12" s="62">
        <f>(($D12*SUM('Base Rate Calc'!BY$51+'Base Rate Calc'!BY$83))+'Base Rate Calc'!BY$19)*0.98</f>
        <v>6663.404792391374</v>
      </c>
      <c r="CB12" s="62">
        <f>(($D12*SUM('Base Rate Calc'!BZ$51+'Base Rate Calc'!BZ$83))+'Base Rate Calc'!BZ$19)*0.98</f>
        <v>4551.1902996062818</v>
      </c>
      <c r="CC12" s="62">
        <f>(($D12*SUM('Base Rate Calc'!CA$51+'Base Rate Calc'!CA$83))+'Base Rate Calc'!CA$19)*0.98</f>
        <v>5150.0889991086115</v>
      </c>
      <c r="CD12" s="62">
        <f>(($D12*SUM('Base Rate Calc'!CB$51+'Base Rate Calc'!CB$83))+'Base Rate Calc'!CB$19)*0.98</f>
        <v>5783.3504259324218</v>
      </c>
      <c r="CE12" s="62">
        <f>(($D12*SUM('Base Rate Calc'!CC$51+'Base Rate Calc'!CC$83))+'Base Rate Calc'!CC$19)*0.98</f>
        <v>6637.1131904503309</v>
      </c>
      <c r="CF12" s="62">
        <f>(($D12*SUM('Base Rate Calc'!CD$51+'Base Rate Calc'!CD$83))+'Base Rate Calc'!CD$19)*0.98</f>
        <v>5490.7012864747339</v>
      </c>
      <c r="CG12" s="62">
        <f>(($D12*SUM('Base Rate Calc'!CE$51+'Base Rate Calc'!CE$83))+'Base Rate Calc'!CE$19)*0.98</f>
        <v>5621.4471308952952</v>
      </c>
      <c r="CH12" s="62">
        <f>(($D12*SUM('Base Rate Calc'!CF$51+'Base Rate Calc'!CF$83))+'Base Rate Calc'!CF$19)*0.98</f>
        <v>5220.256109027122</v>
      </c>
      <c r="CI12" s="62">
        <f>(($D12*SUM('Base Rate Calc'!CG$51+'Base Rate Calc'!CG$83))+'Base Rate Calc'!CG$19)*0.98</f>
        <v>5816.2278568449483</v>
      </c>
      <c r="CJ12" s="62">
        <f>(($D12*SUM('Base Rate Calc'!CH$51+'Base Rate Calc'!CH$83))+'Base Rate Calc'!CH$19)*0.98</f>
        <v>5349.8432530947484</v>
      </c>
      <c r="CK12" s="62">
        <f>(($D12*SUM('Base Rate Calc'!CI$51+'Base Rate Calc'!CI$83))+'Base Rate Calc'!CI$19)*0.98</f>
        <v>5042.3139805384963</v>
      </c>
      <c r="CL12" s="62">
        <f>(($D12*SUM('Base Rate Calc'!CJ$51+'Base Rate Calc'!CJ$83))+'Base Rate Calc'!CJ$19)*0.98</f>
        <v>4681.2834600636015</v>
      </c>
      <c r="CM12" s="62">
        <f>(($D12*SUM('Base Rate Calc'!CK$51+'Base Rate Calc'!CK$83))+'Base Rate Calc'!CK$19)*0.98</f>
        <v>5028.9112855777012</v>
      </c>
    </row>
    <row r="13" spans="1:91" ht="15">
      <c r="A13" s="137">
        <v>10</v>
      </c>
      <c r="B13" s="215">
        <v>177</v>
      </c>
      <c r="C13" s="138" t="str">
        <f>VLOOKUP(B13,FFY18_Table5_CN!$A$3:$G$759,6,FALSE)</f>
        <v>RESPIRATORY INFECTIONS &amp; INFLAMMATIONS W MCC</v>
      </c>
      <c r="D13" s="137">
        <f>VLOOKUP(B13,FFY18_Table5_CN!$A$3:$G$759,7,FALSE)</f>
        <v>1.8507000000000005</v>
      </c>
      <c r="F13" s="62">
        <f>(($D13*SUM('Base Rate Calc'!C$51+'Base Rate Calc'!C$83))+'Base Rate Calc'!C$19)*0.98</f>
        <v>11994.01016077283</v>
      </c>
      <c r="G13" s="62">
        <f>(($D13*SUM('Base Rate Calc'!D$51+'Base Rate Calc'!D$83))+'Base Rate Calc'!D$19)*0.98</f>
        <v>12579.09947694764</v>
      </c>
      <c r="H13" s="62">
        <f>(($D13*SUM('Base Rate Calc'!E$51+'Base Rate Calc'!E$83))+'Base Rate Calc'!E$19)*0.98</f>
        <v>9958.2421764444371</v>
      </c>
      <c r="I13" s="62">
        <f>(($D13*SUM('Base Rate Calc'!F$51+'Base Rate Calc'!F$83))+'Base Rate Calc'!F$19)*0.98</f>
        <v>11118.520194316294</v>
      </c>
      <c r="J13" s="62">
        <f>(($D13*SUM('Base Rate Calc'!G$51+'Base Rate Calc'!G$83))+'Base Rate Calc'!G$19)*0.98</f>
        <v>10339.947172763312</v>
      </c>
      <c r="K13" s="62">
        <f>(($D13*SUM('Base Rate Calc'!H$51+'Base Rate Calc'!H$83))+'Base Rate Calc'!H$19)*0.98</f>
        <v>11194.427554440559</v>
      </c>
      <c r="L13" s="62">
        <f>(($D13*SUM('Base Rate Calc'!I$51+'Base Rate Calc'!I$83))+'Base Rate Calc'!I$19)*0.98</f>
        <v>10032.764003195336</v>
      </c>
      <c r="M13" s="62">
        <f>(($D13*SUM('Base Rate Calc'!J$51+'Base Rate Calc'!J$83))+'Base Rate Calc'!J$19)*0.98</f>
        <v>12307.036895127594</v>
      </c>
      <c r="N13" s="62">
        <f>(($D13*SUM('Base Rate Calc'!K$51+'Base Rate Calc'!K$83))+'Base Rate Calc'!K$19)*0.98</f>
        <v>11281.590179339164</v>
      </c>
      <c r="O13" s="62">
        <f>(($D13*SUM('Base Rate Calc'!L$51+'Base Rate Calc'!L$83))+'Base Rate Calc'!L$19)*0.98</f>
        <v>10196.492905507881</v>
      </c>
      <c r="P13" s="62">
        <f>(($D13*SUM('Base Rate Calc'!M$51+'Base Rate Calc'!M$83))+'Base Rate Calc'!M$19)*0.98</f>
        <v>10945.050928106913</v>
      </c>
      <c r="Q13" s="62">
        <f>(($D13*SUM('Base Rate Calc'!N$51+'Base Rate Calc'!N$83))+'Base Rate Calc'!N$19)*0.98</f>
        <v>9945.583202875654</v>
      </c>
      <c r="R13" s="62">
        <f>(($D13*SUM('Base Rate Calc'!O$51+'Base Rate Calc'!O$83))+'Base Rate Calc'!O$19)*0.98</f>
        <v>10322.728659881393</v>
      </c>
      <c r="S13" s="62">
        <f>(($D13*SUM('Base Rate Calc'!P$51+'Base Rate Calc'!P$83))+'Base Rate Calc'!P$19)*0.98</f>
        <v>11141.998240161114</v>
      </c>
      <c r="T13" s="62">
        <f>(($D13*SUM('Base Rate Calc'!Q$51+'Base Rate Calc'!Q$83))+'Base Rate Calc'!Q$19)*0.98</f>
        <v>10460.584120772446</v>
      </c>
      <c r="U13" s="62">
        <f>(($D13*SUM('Base Rate Calc'!R$51+'Base Rate Calc'!R$83))+'Base Rate Calc'!R$19)*0.98</f>
        <v>10239.468297987509</v>
      </c>
      <c r="V13" s="62">
        <f>(($D13*SUM('Base Rate Calc'!S$51+'Base Rate Calc'!S$83))+'Base Rate Calc'!S$19)*0.98</f>
        <v>12519.558013624099</v>
      </c>
      <c r="W13" s="62">
        <f>(($D13*SUM('Base Rate Calc'!T$51+'Base Rate Calc'!T$83))+'Base Rate Calc'!T$19)*0.98</f>
        <v>16286.305346604704</v>
      </c>
      <c r="X13" s="62">
        <f>(($D13*SUM('Base Rate Calc'!U$51+'Base Rate Calc'!U$83))+'Base Rate Calc'!U$19)*0.98</f>
        <v>11782.699546284628</v>
      </c>
      <c r="Y13" s="62" t="e">
        <f>(($D13*SUM('Base Rate Calc'!V$51+'Base Rate Calc'!V$83))+'Base Rate Calc'!V$19)*0.98</f>
        <v>#N/A</v>
      </c>
      <c r="Z13" s="62">
        <f>(($D13*SUM('Base Rate Calc'!W$51+'Base Rate Calc'!W$83))+'Base Rate Calc'!W$19)*0.98</f>
        <v>10419.026113190665</v>
      </c>
      <c r="AA13" s="62">
        <f>(($D13*SUM('Base Rate Calc'!X$51+'Base Rate Calc'!X$83))+'Base Rate Calc'!X$19)*0.98</f>
        <v>11297.449192741031</v>
      </c>
      <c r="AB13" s="62">
        <f>(($D13*SUM('Base Rate Calc'!Y$51+'Base Rate Calc'!Y$83))+'Base Rate Calc'!Y$19)*0.98</f>
        <v>14105.960656823891</v>
      </c>
      <c r="AC13" s="62">
        <f>(($D13*SUM('Base Rate Calc'!Z$51+'Base Rate Calc'!Z$83))+'Base Rate Calc'!Z$19)*0.98</f>
        <v>10734.513357962453</v>
      </c>
      <c r="AD13" s="62">
        <f>(($D13*SUM('Base Rate Calc'!AA$51+'Base Rate Calc'!AA$83))+'Base Rate Calc'!AA$19)*0.98</f>
        <v>10921.673541906799</v>
      </c>
      <c r="AE13" s="62">
        <f>(($D13*SUM('Base Rate Calc'!AB$51+'Base Rate Calc'!AB$83))+'Base Rate Calc'!AB$19)*0.98</f>
        <v>15424.903220502511</v>
      </c>
      <c r="AF13" s="62">
        <f>(($D13*SUM('Base Rate Calc'!AC$51+'Base Rate Calc'!AC$83))+'Base Rate Calc'!AC$19)*0.98</f>
        <v>10813.601436931947</v>
      </c>
      <c r="AG13" s="62">
        <f>(($D13*SUM('Base Rate Calc'!AD$51+'Base Rate Calc'!AD$83))+'Base Rate Calc'!AD$19)*0.98</f>
        <v>10996.396856222151</v>
      </c>
      <c r="AH13" s="62">
        <f>(($D13*SUM('Base Rate Calc'!AE$51+'Base Rate Calc'!AE$83))+'Base Rate Calc'!AE$19)*0.98</f>
        <v>9989.9580829136339</v>
      </c>
      <c r="AI13" s="62">
        <f>(($D13*SUM('Base Rate Calc'!AF$51+'Base Rate Calc'!AF$83))+'Base Rate Calc'!AF$19)*0.98</f>
        <v>12282.453447611868</v>
      </c>
      <c r="AJ13" s="62">
        <f>(($D13*SUM('Base Rate Calc'!AG$51+'Base Rate Calc'!AG$83))+'Base Rate Calc'!AG$19)*0.98</f>
        <v>10930.157028308548</v>
      </c>
      <c r="AK13" s="62">
        <f>(($D13*SUM('Base Rate Calc'!AH$51+'Base Rate Calc'!AH$83))+'Base Rate Calc'!AH$19)*0.98</f>
        <v>16228.090745697697</v>
      </c>
      <c r="AL13" s="62">
        <f>(($D13*SUM('Base Rate Calc'!AI$51+'Base Rate Calc'!AI$83))+'Base Rate Calc'!AI$19)*0.98</f>
        <v>9922.3378631818941</v>
      </c>
      <c r="AM13" s="62">
        <f>(($D13*SUM('Base Rate Calc'!AJ$51+'Base Rate Calc'!AJ$83))+'Base Rate Calc'!AJ$19)*0.98</f>
        <v>10108.327129296833</v>
      </c>
      <c r="AN13" s="62">
        <f>(($D13*SUM('Base Rate Calc'!AK$51+'Base Rate Calc'!AK$83))+'Base Rate Calc'!AK$19)*0.98</f>
        <v>13051.795128911683</v>
      </c>
      <c r="AO13" s="62">
        <f>(($D13*SUM('Base Rate Calc'!AL$51+'Base Rate Calc'!AL$83))+'Base Rate Calc'!AL$19)*0.98</f>
        <v>11527.49719739399</v>
      </c>
      <c r="AP13" s="62">
        <f>(($D13*SUM('Base Rate Calc'!AM$51+'Base Rate Calc'!AM$83))+'Base Rate Calc'!AM$19)*0.98</f>
        <v>11226.632044626804</v>
      </c>
      <c r="AQ13" s="62">
        <f>(($D13*SUM('Base Rate Calc'!AN$51+'Base Rate Calc'!AN$83))+'Base Rate Calc'!AN$19)*0.98</f>
        <v>10814.637760717396</v>
      </c>
      <c r="AR13" s="62">
        <f>(($D13*SUM('Base Rate Calc'!AO$51+'Base Rate Calc'!AO$83))+'Base Rate Calc'!AO$19)*0.98</f>
        <v>11881.787913220187</v>
      </c>
      <c r="AS13" s="62">
        <f>(($D13*SUM('Base Rate Calc'!AP$51+'Base Rate Calc'!AP$83))+'Base Rate Calc'!AP$19)*0.98</f>
        <v>12322.003381814031</v>
      </c>
      <c r="AT13" s="62">
        <f>(($D13*SUM('Base Rate Calc'!AQ$51+'Base Rate Calc'!AQ$83))+'Base Rate Calc'!AQ$19)*0.98</f>
        <v>12105.57194664047</v>
      </c>
      <c r="AU13" s="62">
        <f>(($D13*SUM('Base Rate Calc'!AR$51+'Base Rate Calc'!AR$83))+'Base Rate Calc'!AR$19)*0.98</f>
        <v>10291.750601180373</v>
      </c>
      <c r="AV13" s="62">
        <f>(($D13*SUM('Base Rate Calc'!AS$51+'Base Rate Calc'!AS$83))+'Base Rate Calc'!AS$19)*0.98</f>
        <v>11511.101942120749</v>
      </c>
      <c r="AW13" s="62">
        <f>(($D13*SUM('Base Rate Calc'!AT$51+'Base Rate Calc'!AT$83))+'Base Rate Calc'!AT$19)*0.98</f>
        <v>13102.97350820399</v>
      </c>
      <c r="AX13" s="62">
        <f>(($D13*SUM('Base Rate Calc'!AU$51+'Base Rate Calc'!AU$83))+'Base Rate Calc'!AU$19)*0.98</f>
        <v>11136.582880909247</v>
      </c>
      <c r="AY13" s="62">
        <f>(($D13*SUM('Base Rate Calc'!AV$51+'Base Rate Calc'!AV$83))+'Base Rate Calc'!AV$19)*0.98</f>
        <v>9976.5564923048914</v>
      </c>
      <c r="AZ13" s="62">
        <f>(($D13*SUM('Base Rate Calc'!AW$51+'Base Rate Calc'!AW$83))+'Base Rate Calc'!AW$19)*0.98</f>
        <v>11472.926442211283</v>
      </c>
      <c r="BA13" s="62">
        <f>(($D13*SUM('Base Rate Calc'!AX$51+'Base Rate Calc'!AX$83))+'Base Rate Calc'!AX$19)*0.98</f>
        <v>10229.1165278957</v>
      </c>
      <c r="BB13" s="62">
        <f>(($D13*SUM('Base Rate Calc'!AY$51+'Base Rate Calc'!AY$83))+'Base Rate Calc'!AY$19)*0.98</f>
        <v>10413.447431186325</v>
      </c>
      <c r="BC13" s="62">
        <f>(($D13*SUM('Base Rate Calc'!AZ$51+'Base Rate Calc'!AZ$83))+'Base Rate Calc'!AZ$19)*0.98</f>
        <v>10860.333109494002</v>
      </c>
      <c r="BD13" s="62">
        <f>(($D13*SUM('Base Rate Calc'!BA$51+'Base Rate Calc'!BA$83))+'Base Rate Calc'!BA$19)*0.98</f>
        <v>10239.907945256431</v>
      </c>
      <c r="BE13" s="62">
        <f>(($D13*SUM('Base Rate Calc'!BB$51+'Base Rate Calc'!BB$83))+'Base Rate Calc'!BB$19)*0.98</f>
        <v>14257.644402749793</v>
      </c>
      <c r="BF13" s="62">
        <f>(($D13*SUM('Base Rate Calc'!BC$51+'Base Rate Calc'!BC$83))+'Base Rate Calc'!BC$19)*0.98</f>
        <v>11544.133014416208</v>
      </c>
      <c r="BG13" s="62">
        <f>(($D13*SUM('Base Rate Calc'!BD$51+'Base Rate Calc'!BD$83))+'Base Rate Calc'!BD$19)*0.98</f>
        <v>10825.356044256894</v>
      </c>
      <c r="BH13" s="62">
        <f>(($D13*SUM('Base Rate Calc'!BE$51+'Base Rate Calc'!BE$83))+'Base Rate Calc'!BE$19)*0.98</f>
        <v>10651.328443428853</v>
      </c>
      <c r="BI13" s="62">
        <f>(($D13*SUM('Base Rate Calc'!BF$51+'Base Rate Calc'!BF$83))+'Base Rate Calc'!BF$19)*0.98</f>
        <v>11189.050898740659</v>
      </c>
      <c r="BJ13" s="62">
        <f>(($D13*SUM('Base Rate Calc'!BG$51+'Base Rate Calc'!BG$83))+'Base Rate Calc'!BG$19)*0.98</f>
        <v>10483.183285262716</v>
      </c>
      <c r="BK13" s="62">
        <f>(($D13*SUM('Base Rate Calc'!BH$51+'Base Rate Calc'!BH$83))+'Base Rate Calc'!BH$19)*0.98</f>
        <v>11422.18351451096</v>
      </c>
      <c r="BL13" s="62">
        <f>(($D13*SUM('Base Rate Calc'!BI$51+'Base Rate Calc'!BI$83))+'Base Rate Calc'!BI$19)*0.98</f>
        <v>10267.96639552434</v>
      </c>
      <c r="BM13" s="62">
        <f>(($D13*SUM('Base Rate Calc'!BJ$51+'Base Rate Calc'!BJ$83))+'Base Rate Calc'!BJ$19)*0.98</f>
        <v>10156.050064826186</v>
      </c>
      <c r="BN13" s="62">
        <f>(($D13*SUM('Base Rate Calc'!BK$51+'Base Rate Calc'!BK$83))+'Base Rate Calc'!BK$19)*0.98</f>
        <v>11067.863879360431</v>
      </c>
      <c r="BO13" s="62">
        <f>(($D13*SUM('Base Rate Calc'!BL$51+'Base Rate Calc'!BL$83))+'Base Rate Calc'!BL$19)*0.98</f>
        <v>11561.940724559545</v>
      </c>
      <c r="BP13" s="62">
        <f>(($D13*SUM('Base Rate Calc'!BM$51+'Base Rate Calc'!BM$83))+'Base Rate Calc'!BM$19)*0.98</f>
        <v>11292.580645866447</v>
      </c>
      <c r="BQ13" s="62">
        <f>(($D13*SUM('Base Rate Calc'!BN$51+'Base Rate Calc'!BN$83))+'Base Rate Calc'!BN$19)*0.98</f>
        <v>10135.938720676242</v>
      </c>
      <c r="BR13" s="62">
        <f>(($D13*SUM('Base Rate Calc'!BO$51+'Base Rate Calc'!BO$83))+'Base Rate Calc'!BO$19)*0.98</f>
        <v>9859.8145482807558</v>
      </c>
      <c r="BS13" s="62">
        <f>(($D13*SUM('Base Rate Calc'!BP$51+'Base Rate Calc'!BP$83))+'Base Rate Calc'!BP$19)*0.98</f>
        <v>12495.896360307099</v>
      </c>
      <c r="BT13" s="62">
        <f>(($D13*SUM('Base Rate Calc'!BQ$51+'Base Rate Calc'!BQ$83))+'Base Rate Calc'!BQ$19)*0.98</f>
        <v>10161.425889427172</v>
      </c>
      <c r="BU13" s="62">
        <f>(($D13*SUM('Base Rate Calc'!BR$51+'Base Rate Calc'!BR$83))+'Base Rate Calc'!BR$19)*0.98</f>
        <v>11760.382038325757</v>
      </c>
      <c r="BV13" s="62">
        <f>(($D13*SUM('Base Rate Calc'!BS$51+'Base Rate Calc'!BS$83))+'Base Rate Calc'!BS$19)*0.98</f>
        <v>11509.0969411759</v>
      </c>
      <c r="BW13" s="62">
        <f>(($D13*SUM('Base Rate Calc'!BT$51+'Base Rate Calc'!BT$83))+'Base Rate Calc'!BT$19)*0.98</f>
        <v>11471.077036809822</v>
      </c>
      <c r="BX13" s="62">
        <f>(($D13*SUM('Base Rate Calc'!BU$51+'Base Rate Calc'!BU$83))+'Base Rate Calc'!BU$19)*0.98</f>
        <v>11110.925910635742</v>
      </c>
      <c r="BY13" s="62">
        <f>(($D13*SUM('Base Rate Calc'!BV$51+'Base Rate Calc'!BV$83))+'Base Rate Calc'!BV$19)*0.98</f>
        <v>10360.576204507888</v>
      </c>
      <c r="BZ13" s="62">
        <f>(($D13*SUM('Base Rate Calc'!BW$51+'Base Rate Calc'!BW$83))+'Base Rate Calc'!BW$19)*0.98</f>
        <v>10175.075031106626</v>
      </c>
      <c r="CA13" s="62">
        <f>(($D13*SUM('Base Rate Calc'!BY$51+'Base Rate Calc'!BY$83))+'Base Rate Calc'!BY$19)*0.98</f>
        <v>12754.691454176405</v>
      </c>
      <c r="CB13" s="62">
        <f>(($D13*SUM('Base Rate Calc'!BZ$51+'Base Rate Calc'!BZ$83))+'Base Rate Calc'!BZ$19)*0.98</f>
        <v>9408.9453613509249</v>
      </c>
      <c r="CC13" s="62">
        <f>(($D13*SUM('Base Rate Calc'!CA$51+'Base Rate Calc'!CA$83))+'Base Rate Calc'!CA$19)*0.98</f>
        <v>10196.096025637074</v>
      </c>
      <c r="CD13" s="62">
        <f>(($D13*SUM('Base Rate Calc'!CB$51+'Base Rate Calc'!CB$83))+'Base Rate Calc'!CB$19)*0.98</f>
        <v>11338.3627485178</v>
      </c>
      <c r="CE13" s="62">
        <f>(($D13*SUM('Base Rate Calc'!CC$51+'Base Rate Calc'!CC$83))+'Base Rate Calc'!CC$19)*0.98</f>
        <v>12011.946268059015</v>
      </c>
      <c r="CF13" s="62">
        <f>(($D13*SUM('Base Rate Calc'!CD$51+'Base Rate Calc'!CD$83))+'Base Rate Calc'!CD$19)*0.98</f>
        <v>10665.842224618847</v>
      </c>
      <c r="CG13" s="62">
        <f>(($D13*SUM('Base Rate Calc'!CE$51+'Base Rate Calc'!CE$83))+'Base Rate Calc'!CE$19)*0.98</f>
        <v>11101.274779990979</v>
      </c>
      <c r="CH13" s="62">
        <f>(($D13*SUM('Base Rate Calc'!CF$51+'Base Rate Calc'!CF$83))+'Base Rate Calc'!CF$19)*0.98</f>
        <v>10792.144750867401</v>
      </c>
      <c r="CI13" s="62">
        <f>(($D13*SUM('Base Rate Calc'!CG$51+'Base Rate Calc'!CG$83))+'Base Rate Calc'!CG$19)*0.98</f>
        <v>11558.987210079255</v>
      </c>
      <c r="CJ13" s="62">
        <f>(($D13*SUM('Base Rate Calc'!CH$51+'Base Rate Calc'!CH$83))+'Base Rate Calc'!CH$19)*0.98</f>
        <v>10628.693476656003</v>
      </c>
      <c r="CK13" s="62">
        <f>(($D13*SUM('Base Rate Calc'!CI$51+'Base Rate Calc'!CI$83))+'Base Rate Calc'!CI$19)*0.98</f>
        <v>9965.0751494443666</v>
      </c>
      <c r="CL13" s="62">
        <f>(($D13*SUM('Base Rate Calc'!CJ$51+'Base Rate Calc'!CJ$83))+'Base Rate Calc'!CJ$19)*0.98</f>
        <v>9677.8946598969032</v>
      </c>
      <c r="CM13" s="62">
        <f>(($D13*SUM('Base Rate Calc'!CK$51+'Base Rate Calc'!CK$83))+'Base Rate Calc'!CK$19)*0.98</f>
        <v>10396.566260297872</v>
      </c>
    </row>
    <row r="14" spans="1:91" ht="15">
      <c r="A14" s="137">
        <v>11</v>
      </c>
      <c r="B14" s="215">
        <v>189</v>
      </c>
      <c r="C14" s="138" t="str">
        <f>VLOOKUP(B14,FFY18_Table5_CN!$A$3:$G$759,6,FALSE)</f>
        <v>PULMONARY EDEMA &amp; RESPIRATORY FAILURE</v>
      </c>
      <c r="D14" s="137">
        <f>VLOOKUP(B14,FFY18_Table5_CN!$A$3:$G$759,7,FALSE)</f>
        <v>1.2196</v>
      </c>
      <c r="F14" s="62">
        <f>(($D14*SUM('Base Rate Calc'!C$51+'Base Rate Calc'!C$83))+'Base Rate Calc'!C$19)*0.98</f>
        <v>8165.479995179413</v>
      </c>
      <c r="G14" s="62">
        <f>(($D14*SUM('Base Rate Calc'!D$51+'Base Rate Calc'!D$83))+'Base Rate Calc'!D$19)*0.98</f>
        <v>8488.9919449318295</v>
      </c>
      <c r="H14" s="62">
        <f>(($D14*SUM('Base Rate Calc'!E$51+'Base Rate Calc'!E$83))+'Base Rate Calc'!E$19)*0.98</f>
        <v>6772.82428658974</v>
      </c>
      <c r="I14" s="62">
        <f>(($D14*SUM('Base Rate Calc'!F$51+'Base Rate Calc'!F$83))+'Base Rate Calc'!F$19)*0.98</f>
        <v>7584.4002303712914</v>
      </c>
      <c r="J14" s="62">
        <f>(($D14*SUM('Base Rate Calc'!G$51+'Base Rate Calc'!G$83))+'Base Rate Calc'!G$19)*0.98</f>
        <v>7049.4729415043676</v>
      </c>
      <c r="K14" s="62">
        <f>(($D14*SUM('Base Rate Calc'!H$51+'Base Rate Calc'!H$83))+'Base Rate Calc'!H$19)*0.98</f>
        <v>7621.2825243398192</v>
      </c>
      <c r="L14" s="62">
        <f>(($D14*SUM('Base Rate Calc'!I$51+'Base Rate Calc'!I$83))+'Base Rate Calc'!I$19)*0.98</f>
        <v>6779.2113792494893</v>
      </c>
      <c r="M14" s="62">
        <f>(($D14*SUM('Base Rate Calc'!J$51+'Base Rate Calc'!J$83))+'Base Rate Calc'!J$19)*0.98</f>
        <v>8513.5110286797481</v>
      </c>
      <c r="N14" s="62">
        <f>(($D14*SUM('Base Rate Calc'!K$51+'Base Rate Calc'!K$83))+'Base Rate Calc'!K$19)*0.98</f>
        <v>7678.2543015734809</v>
      </c>
      <c r="O14" s="62">
        <f>(($D14*SUM('Base Rate Calc'!L$51+'Base Rate Calc'!L$83))+'Base Rate Calc'!L$19)*0.98</f>
        <v>6927.8784161870699</v>
      </c>
      <c r="P14" s="62">
        <f>(($D14*SUM('Base Rate Calc'!M$51+'Base Rate Calc'!M$83))+'Base Rate Calc'!M$19)*0.98</f>
        <v>7357.6348014584701</v>
      </c>
      <c r="Q14" s="62">
        <f>(($D14*SUM('Base Rate Calc'!N$51+'Base Rate Calc'!N$83))+'Base Rate Calc'!N$19)*0.98</f>
        <v>6701.2173517302344</v>
      </c>
      <c r="R14" s="62">
        <f>(($D14*SUM('Base Rate Calc'!O$51+'Base Rate Calc'!O$83))+'Base Rate Calc'!O$19)*0.98</f>
        <v>7046.811540363833</v>
      </c>
      <c r="S14" s="62">
        <f>(($D14*SUM('Base Rate Calc'!P$51+'Base Rate Calc'!P$83))+'Base Rate Calc'!P$19)*0.98</f>
        <v>7600.6307214137851</v>
      </c>
      <c r="T14" s="62">
        <f>(($D14*SUM('Base Rate Calc'!Q$51+'Base Rate Calc'!Q$83))+'Base Rate Calc'!Q$19)*0.98</f>
        <v>7141.9450535441047</v>
      </c>
      <c r="U14" s="62">
        <f>(($D14*SUM('Base Rate Calc'!R$51+'Base Rate Calc'!R$83))+'Base Rate Calc'!R$19)*0.98</f>
        <v>6989.7111078757025</v>
      </c>
      <c r="V14" s="62">
        <f>(($D14*SUM('Base Rate Calc'!S$51+'Base Rate Calc'!S$83))+'Base Rate Calc'!S$19)*0.98</f>
        <v>8635.5318143383302</v>
      </c>
      <c r="W14" s="62">
        <f>(($D14*SUM('Base Rate Calc'!T$51+'Base Rate Calc'!T$83))+'Base Rate Calc'!T$19)*0.98</f>
        <v>11196.054981433561</v>
      </c>
      <c r="X14" s="62">
        <f>(($D14*SUM('Base Rate Calc'!U$51+'Base Rate Calc'!U$83))+'Base Rate Calc'!U$19)*0.98</f>
        <v>7980.1032409838062</v>
      </c>
      <c r="Y14" s="62" t="e">
        <f>(($D14*SUM('Base Rate Calc'!V$51+'Base Rate Calc'!V$83))+'Base Rate Calc'!V$19)*0.98</f>
        <v>#N/A</v>
      </c>
      <c r="Z14" s="62">
        <f>(($D14*SUM('Base Rate Calc'!W$51+'Base Rate Calc'!W$83))+'Base Rate Calc'!W$19)*0.98</f>
        <v>7133.373251173789</v>
      </c>
      <c r="AA14" s="62">
        <f>(($D14*SUM('Base Rate Calc'!X$51+'Base Rate Calc'!X$83))+'Base Rate Calc'!X$19)*0.98</f>
        <v>7660.4933138309598</v>
      </c>
      <c r="AB14" s="62">
        <f>(($D14*SUM('Base Rate Calc'!Y$51+'Base Rate Calc'!Y$83))+'Base Rate Calc'!Y$19)*0.98</f>
        <v>9621.2892207069835</v>
      </c>
      <c r="AC14" s="62">
        <f>(($D14*SUM('Base Rate Calc'!Z$51+'Base Rate Calc'!Z$83))+'Base Rate Calc'!Z$19)*0.98</f>
        <v>7322.2522111260632</v>
      </c>
      <c r="AD14" s="62">
        <f>(($D14*SUM('Base Rate Calc'!AA$51+'Base Rate Calc'!AA$83))+'Base Rate Calc'!AA$19)*0.98</f>
        <v>7554.6445416380448</v>
      </c>
      <c r="AE14" s="62">
        <f>(($D14*SUM('Base Rate Calc'!AB$51+'Base Rate Calc'!AB$83))+'Base Rate Calc'!AB$19)*0.98</f>
        <v>10701.419219173749</v>
      </c>
      <c r="AF14" s="62">
        <f>(($D14*SUM('Base Rate Calc'!AC$51+'Base Rate Calc'!AC$83))+'Base Rate Calc'!AC$19)*0.98</f>
        <v>7126.097321274221</v>
      </c>
      <c r="AG14" s="62">
        <f>(($D14*SUM('Base Rate Calc'!AD$51+'Base Rate Calc'!AD$83))+'Base Rate Calc'!AD$19)*0.98</f>
        <v>7522.2317462735891</v>
      </c>
      <c r="AH14" s="62">
        <f>(($D14*SUM('Base Rate Calc'!AE$51+'Base Rate Calc'!AE$83))+'Base Rate Calc'!AE$19)*0.98</f>
        <v>6759.8016560984852</v>
      </c>
      <c r="AI14" s="62">
        <f>(($D14*SUM('Base Rate Calc'!AF$51+'Base Rate Calc'!AF$83))+'Base Rate Calc'!AF$19)*0.98</f>
        <v>8538.6261000310315</v>
      </c>
      <c r="AJ14" s="62">
        <f>(($D14*SUM('Base Rate Calc'!AG$51+'Base Rate Calc'!AG$83))+'Base Rate Calc'!AG$19)*0.98</f>
        <v>7535.4217980899657</v>
      </c>
      <c r="AK14" s="62">
        <f>(($D14*SUM('Base Rate Calc'!AH$51+'Base Rate Calc'!AH$83))+'Base Rate Calc'!AH$19)*0.98</f>
        <v>11284.408556174909</v>
      </c>
      <c r="AL14" s="62">
        <f>(($D14*SUM('Base Rate Calc'!AI$51+'Base Rate Calc'!AI$83))+'Base Rate Calc'!AI$19)*0.98</f>
        <v>6743.7129899803513</v>
      </c>
      <c r="AM14" s="62">
        <f>(($D14*SUM('Base Rate Calc'!AJ$51+'Base Rate Calc'!AJ$83))+'Base Rate Calc'!AJ$19)*0.98</f>
        <v>6837.8195023668977</v>
      </c>
      <c r="AN14" s="62">
        <f>(($D14*SUM('Base Rate Calc'!AK$51+'Base Rate Calc'!AK$83))+'Base Rate Calc'!AK$19)*0.98</f>
        <v>9006.3373500408961</v>
      </c>
      <c r="AO14" s="62">
        <f>(($D14*SUM('Base Rate Calc'!AL$51+'Base Rate Calc'!AL$83))+'Base Rate Calc'!AL$19)*0.98</f>
        <v>7889.8318877947295</v>
      </c>
      <c r="AP14" s="62">
        <f>(($D14*SUM('Base Rate Calc'!AM$51+'Base Rate Calc'!AM$83))+'Base Rate Calc'!AM$19)*0.98</f>
        <v>7711.6347993228765</v>
      </c>
      <c r="AQ14" s="62">
        <f>(($D14*SUM('Base Rate Calc'!AN$51+'Base Rate Calc'!AN$83))+'Base Rate Calc'!AN$19)*0.98</f>
        <v>7126.7802523212467</v>
      </c>
      <c r="AR14" s="62">
        <f>(($D14*SUM('Base Rate Calc'!AO$51+'Base Rate Calc'!AO$83))+'Base Rate Calc'!AO$19)*0.98</f>
        <v>8083.0713138614237</v>
      </c>
      <c r="AS14" s="62">
        <f>(($D14*SUM('Base Rate Calc'!AP$51+'Base Rate Calc'!AP$83))+'Base Rate Calc'!AP$19)*0.98</f>
        <v>9114.7426850274969</v>
      </c>
      <c r="AT14" s="62">
        <f>(($D14*SUM('Base Rate Calc'!AQ$51+'Base Rate Calc'!AQ$83))+'Base Rate Calc'!AQ$19)*0.98</f>
        <v>8648.3362585847062</v>
      </c>
      <c r="AU14" s="62">
        <f>(($D14*SUM('Base Rate Calc'!AR$51+'Base Rate Calc'!AR$83))+'Base Rate Calc'!AR$19)*0.98</f>
        <v>7025.3010587991457</v>
      </c>
      <c r="AV14" s="62">
        <f>(($D14*SUM('Base Rate Calc'!AS$51+'Base Rate Calc'!AS$83))+'Base Rate Calc'!AS$19)*0.98</f>
        <v>7821.143160442246</v>
      </c>
      <c r="AW14" s="62">
        <f>(($D14*SUM('Base Rate Calc'!AT$51+'Base Rate Calc'!AT$83))+'Base Rate Calc'!AT$19)*0.98</f>
        <v>9054.0058287488973</v>
      </c>
      <c r="AX14" s="62">
        <f>(($D14*SUM('Base Rate Calc'!AU$51+'Base Rate Calc'!AU$83))+'Base Rate Calc'!AU$19)*0.98</f>
        <v>7668.5644658004621</v>
      </c>
      <c r="AY14" s="62">
        <f>(($D14*SUM('Base Rate Calc'!AV$51+'Base Rate Calc'!AV$83))+'Base Rate Calc'!AV$19)*0.98</f>
        <v>6726.3004803993308</v>
      </c>
      <c r="AZ14" s="62">
        <f>(($D14*SUM('Base Rate Calc'!AW$51+'Base Rate Calc'!AW$83))+'Base Rate Calc'!AW$19)*0.98</f>
        <v>7794.0340929490894</v>
      </c>
      <c r="BA14" s="62">
        <f>(($D14*SUM('Base Rate Calc'!AX$51+'Base Rate Calc'!AX$83))+'Base Rate Calc'!AX$19)*0.98</f>
        <v>7007.3985546342437</v>
      </c>
      <c r="BB14" s="62">
        <f>(($D14*SUM('Base Rate Calc'!AY$51+'Base Rate Calc'!AY$83))+'Base Rate Calc'!AY$19)*0.98</f>
        <v>7146.072046995645</v>
      </c>
      <c r="BC14" s="62">
        <f>(($D14*SUM('Base Rate Calc'!AZ$51+'Base Rate Calc'!AZ$83))+'Base Rate Calc'!AZ$19)*0.98</f>
        <v>7419.0888472355773</v>
      </c>
      <c r="BD14" s="62">
        <f>(($D14*SUM('Base Rate Calc'!BA$51+'Base Rate Calc'!BA$83))+'Base Rate Calc'!BA$19)*0.98</f>
        <v>6950.58359596625</v>
      </c>
      <c r="BE14" s="62">
        <f>(($D14*SUM('Base Rate Calc'!BB$51+'Base Rate Calc'!BB$83))+'Base Rate Calc'!BB$19)*0.98</f>
        <v>9885.4902685219877</v>
      </c>
      <c r="BF14" s="62">
        <f>(($D14*SUM('Base Rate Calc'!BC$51+'Base Rate Calc'!BC$83))+'Base Rate Calc'!BC$19)*0.98</f>
        <v>7607.5131703582456</v>
      </c>
      <c r="BG14" s="62">
        <f>(($D14*SUM('Base Rate Calc'!BD$51+'Base Rate Calc'!BD$83))+'Base Rate Calc'!BD$19)*0.98</f>
        <v>7269.2289614392957</v>
      </c>
      <c r="BH14" s="62">
        <f>(($D14*SUM('Base Rate Calc'!BE$51+'Base Rate Calc'!BE$83))+'Base Rate Calc'!BE$19)*0.98</f>
        <v>7019.1604093617689</v>
      </c>
      <c r="BI14" s="62">
        <f>(($D14*SUM('Base Rate Calc'!BF$51+'Base Rate Calc'!BF$83))+'Base Rate Calc'!BF$19)*0.98</f>
        <v>7587.014281722647</v>
      </c>
      <c r="BJ14" s="62">
        <f>(($D14*SUM('Base Rate Calc'!BG$51+'Base Rate Calc'!BG$83))+'Base Rate Calc'!BG$19)*0.98</f>
        <v>7233.8642923360931</v>
      </c>
      <c r="BK14" s="62">
        <f>(($D14*SUM('Base Rate Calc'!BH$51+'Base Rate Calc'!BH$83))+'Base Rate Calc'!BH$19)*0.98</f>
        <v>7918.1100349692369</v>
      </c>
      <c r="BL14" s="62">
        <f>(($D14*SUM('Base Rate Calc'!BI$51+'Base Rate Calc'!BI$83))+'Base Rate Calc'!BI$19)*0.98</f>
        <v>6964.9534301947824</v>
      </c>
      <c r="BM14" s="62">
        <f>(($D14*SUM('Base Rate Calc'!BJ$51+'Base Rate Calc'!BJ$83))+'Base Rate Calc'!BJ$19)*0.98</f>
        <v>6942.3383908261812</v>
      </c>
      <c r="BN14" s="62">
        <f>(($D14*SUM('Base Rate Calc'!BK$51+'Base Rate Calc'!BK$83))+'Base Rate Calc'!BK$19)*0.98</f>
        <v>7475.2146214340401</v>
      </c>
      <c r="BO14" s="62">
        <f>(($D14*SUM('Base Rate Calc'!BL$51+'Base Rate Calc'!BL$83))+'Base Rate Calc'!BL$19)*0.98</f>
        <v>7888.16780368121</v>
      </c>
      <c r="BP14" s="62">
        <f>(($D14*SUM('Base Rate Calc'!BM$51+'Base Rate Calc'!BM$83))+'Base Rate Calc'!BM$19)*0.98</f>
        <v>7565.5910209643462</v>
      </c>
      <c r="BQ14" s="62">
        <f>(($D14*SUM('Base Rate Calc'!BN$51+'Base Rate Calc'!BN$83))+'Base Rate Calc'!BN$19)*0.98</f>
        <v>6903.9543518542951</v>
      </c>
      <c r="BR14" s="62">
        <f>(($D14*SUM('Base Rate Calc'!BO$51+'Base Rate Calc'!BO$83))+'Base Rate Calc'!BO$19)*0.98</f>
        <v>6667.6549091172028</v>
      </c>
      <c r="BS14" s="62">
        <f>(($D14*SUM('Base Rate Calc'!BP$51+'Base Rate Calc'!BP$83))+'Base Rate Calc'!BP$19)*0.98</f>
        <v>8416.5499977470881</v>
      </c>
      <c r="BT14" s="62">
        <f>(($D14*SUM('Base Rate Calc'!BQ$51+'Base Rate Calc'!BQ$83))+'Base Rate Calc'!BQ$19)*0.98</f>
        <v>6860.4163029477359</v>
      </c>
      <c r="BU14" s="62">
        <f>(($D14*SUM('Base Rate Calc'!BR$51+'Base Rate Calc'!BR$83))+'Base Rate Calc'!BR$19)*0.98</f>
        <v>8145.2149336046305</v>
      </c>
      <c r="BV14" s="62">
        <f>(($D14*SUM('Base Rate Calc'!BS$51+'Base Rate Calc'!BS$83))+'Base Rate Calc'!BS$19)*0.98</f>
        <v>7897.2728206398242</v>
      </c>
      <c r="BW14" s="62">
        <f>(($D14*SUM('Base Rate Calc'!BT$51+'Base Rate Calc'!BT$83))+'Base Rate Calc'!BT$19)*0.98</f>
        <v>7838.9597467084113</v>
      </c>
      <c r="BX14" s="62">
        <f>(($D14*SUM('Base Rate Calc'!BU$51+'Base Rate Calc'!BU$83))+'Base Rate Calc'!BU$19)*0.98</f>
        <v>7563.1842817265624</v>
      </c>
      <c r="BY14" s="62">
        <f>(($D14*SUM('Base Rate Calc'!BV$51+'Base Rate Calc'!BV$83))+'Base Rate Calc'!BV$19)*0.98</f>
        <v>6827.5564591872362</v>
      </c>
      <c r="BZ14" s="62">
        <f>(($D14*SUM('Base Rate Calc'!BW$51+'Base Rate Calc'!BW$83))+'Base Rate Calc'!BW$19)*0.98</f>
        <v>6890.2775767966923</v>
      </c>
      <c r="CA14" s="62">
        <f>(($D14*SUM('Base Rate Calc'!BY$51+'Base Rate Calc'!BY$83))+'Base Rate Calc'!BY$19)*0.98</f>
        <v>8731.44602010782</v>
      </c>
      <c r="CB14" s="62">
        <f>(($D14*SUM('Base Rate Calc'!BZ$51+'Base Rate Calc'!BZ$83))+'Base Rate Calc'!BZ$19)*0.98</f>
        <v>6200.4375440123113</v>
      </c>
      <c r="CC14" s="62">
        <f>(($D14*SUM('Base Rate Calc'!CA$51+'Base Rate Calc'!CA$83))+'Base Rate Calc'!CA$19)*0.98</f>
        <v>6863.2493124585153</v>
      </c>
      <c r="CD14" s="62">
        <f>(($D14*SUM('Base Rate Calc'!CB$51+'Base Rate Calc'!CB$83))+'Base Rate Calc'!CB$19)*0.98</f>
        <v>7669.3221658033763</v>
      </c>
      <c r="CE14" s="62">
        <f>(($D14*SUM('Base Rate Calc'!CC$51+'Base Rate Calc'!CC$83))+'Base Rate Calc'!CC$19)*0.98</f>
        <v>8461.9126152292502</v>
      </c>
      <c r="CF14" s="62">
        <f>(($D14*SUM('Base Rate Calc'!CD$51+'Base Rate Calc'!CD$83))+'Base Rate Calc'!CD$19)*0.98</f>
        <v>7247.7036102151324</v>
      </c>
      <c r="CG14" s="62">
        <f>(($D14*SUM('Base Rate Calc'!CE$51+'Base Rate Calc'!CE$83))+'Base Rate Calc'!CE$19)*0.98</f>
        <v>7481.8930642983723</v>
      </c>
      <c r="CH14" s="62">
        <f>(($D14*SUM('Base Rate Calc'!CF$51+'Base Rate Calc'!CF$83))+'Base Rate Calc'!CF$19)*0.98</f>
        <v>7111.9574961678709</v>
      </c>
      <c r="CI14" s="62">
        <f>(($D14*SUM('Base Rate Calc'!CG$51+'Base Rate Calc'!CG$83))+'Base Rate Calc'!CG$19)*0.98</f>
        <v>7765.9412364254904</v>
      </c>
      <c r="CJ14" s="62">
        <f>(($D14*SUM('Base Rate Calc'!CH$51+'Base Rate Calc'!CH$83))+'Base Rate Calc'!CH$19)*0.98</f>
        <v>7142.0557204137131</v>
      </c>
      <c r="CK14" s="62">
        <f>(($D14*SUM('Base Rate Calc'!CI$51+'Base Rate Calc'!CI$83))+'Base Rate Calc'!CI$19)*0.98</f>
        <v>6713.6313255861814</v>
      </c>
      <c r="CL14" s="62">
        <f>(($D14*SUM('Base Rate Calc'!CJ$51+'Base Rate Calc'!CJ$83))+'Base Rate Calc'!CJ$19)*0.98</f>
        <v>6377.6734896040753</v>
      </c>
      <c r="CM14" s="62">
        <f>(($D14*SUM('Base Rate Calc'!CK$51+'Base Rate Calc'!CK$83))+'Base Rate Calc'!CK$19)*0.98</f>
        <v>6851.2736862048305</v>
      </c>
    </row>
    <row r="15" spans="1:91" ht="15">
      <c r="A15" s="137">
        <v>12</v>
      </c>
      <c r="B15" s="215">
        <v>190</v>
      </c>
      <c r="C15" s="138" t="str">
        <f>VLOOKUP(B15,FFY18_Table5_CN!$A$3:$G$759,6,FALSE)</f>
        <v>CHRONIC OBSTRUCTIVE PULMONARY DISEASE W MCC</v>
      </c>
      <c r="D15" s="137">
        <f>VLOOKUP(B15,FFY18_Table5_CN!$A$3:$G$759,7,FALSE)</f>
        <v>1.1526000000000001</v>
      </c>
      <c r="F15" s="62">
        <f>(($D15*SUM('Base Rate Calc'!C$51+'Base Rate Calc'!C$83))+'Base Rate Calc'!C$19)*0.98</f>
        <v>7759.0285277499115</v>
      </c>
      <c r="G15" s="62">
        <f>(($D15*SUM('Base Rate Calc'!D$51+'Base Rate Calc'!D$83))+'Base Rate Calc'!D$19)*0.98</f>
        <v>8054.7704195871002</v>
      </c>
      <c r="H15" s="62">
        <f>(($D15*SUM('Base Rate Calc'!E$51+'Base Rate Calc'!E$83))+'Base Rate Calc'!E$19)*0.98</f>
        <v>6434.6480884907623</v>
      </c>
      <c r="I15" s="62">
        <f>(($D15*SUM('Base Rate Calc'!F$51+'Base Rate Calc'!F$83))+'Base Rate Calc'!F$19)*0.98</f>
        <v>7209.2044807526654</v>
      </c>
      <c r="J15" s="62">
        <f>(($D15*SUM('Base Rate Calc'!G$51+'Base Rate Calc'!G$83))+'Base Rate Calc'!G$19)*0.98</f>
        <v>6700.1435586896823</v>
      </c>
      <c r="K15" s="62">
        <f>(($D15*SUM('Base Rate Calc'!H$51+'Base Rate Calc'!H$83))+'Base Rate Calc'!H$19)*0.98</f>
        <v>7241.9437238062283</v>
      </c>
      <c r="L15" s="62">
        <f>(($D15*SUM('Base Rate Calc'!I$51+'Base Rate Calc'!I$83))+'Base Rate Calc'!I$19)*0.98</f>
        <v>6433.8017360798303</v>
      </c>
      <c r="M15" s="62">
        <f>(($D15*SUM('Base Rate Calc'!J$51+'Base Rate Calc'!J$83))+'Base Rate Calc'!J$19)*0.98</f>
        <v>8110.7757520959976</v>
      </c>
      <c r="N15" s="62">
        <f>(($D15*SUM('Base Rate Calc'!K$51+'Base Rate Calc'!K$83))+'Base Rate Calc'!K$19)*0.98</f>
        <v>7295.7103246913694</v>
      </c>
      <c r="O15" s="62">
        <f>(($D15*SUM('Base Rate Calc'!L$51+'Base Rate Calc'!L$83))+'Base Rate Calc'!L$19)*0.98</f>
        <v>6580.8697475378949</v>
      </c>
      <c r="P15" s="62">
        <f>(($D15*SUM('Base Rate Calc'!M$51+'Base Rate Calc'!M$83))+'Base Rate Calc'!M$19)*0.98</f>
        <v>6976.7809265013393</v>
      </c>
      <c r="Q15" s="62">
        <f>(($D15*SUM('Base Rate Calc'!N$51+'Base Rate Calc'!N$83))+'Base Rate Calc'!N$19)*0.98</f>
        <v>6356.7830116466612</v>
      </c>
      <c r="R15" s="62">
        <f>(($D15*SUM('Base Rate Calc'!O$51+'Base Rate Calc'!O$83))+'Base Rate Calc'!O$19)*0.98</f>
        <v>6699.0275964442062</v>
      </c>
      <c r="S15" s="62">
        <f>(($D15*SUM('Base Rate Calc'!P$51+'Base Rate Calc'!P$83))+'Base Rate Calc'!P$19)*0.98</f>
        <v>7224.6655435401181</v>
      </c>
      <c r="T15" s="62">
        <f>(($D15*SUM('Base Rate Calc'!Q$51+'Base Rate Calc'!Q$83))+'Base Rate Calc'!Q$19)*0.98</f>
        <v>6789.6255835642305</v>
      </c>
      <c r="U15" s="62">
        <f>(($D15*SUM('Base Rate Calc'!R$51+'Base Rate Calc'!R$83))+'Base Rate Calc'!R$19)*0.98</f>
        <v>6644.7044025397963</v>
      </c>
      <c r="V15" s="62">
        <f>(($D15*SUM('Base Rate Calc'!S$51+'Base Rate Calc'!S$83))+'Base Rate Calc'!S$19)*0.98</f>
        <v>8223.1886748166271</v>
      </c>
      <c r="W15" s="62">
        <f>(($D15*SUM('Base Rate Calc'!T$51+'Base Rate Calc'!T$83))+'Base Rate Calc'!T$19)*0.98</f>
        <v>10655.654451459757</v>
      </c>
      <c r="X15" s="62">
        <f>(($D15*SUM('Base Rate Calc'!U$51+'Base Rate Calc'!U$83))+'Base Rate Calc'!U$19)*0.98</f>
        <v>7576.4050117726601</v>
      </c>
      <c r="Y15" s="62" t="e">
        <f>(($D15*SUM('Base Rate Calc'!V$51+'Base Rate Calc'!V$83))+'Base Rate Calc'!V$19)*0.98</f>
        <v>#N/A</v>
      </c>
      <c r="Z15" s="62">
        <f>(($D15*SUM('Base Rate Calc'!W$51+'Base Rate Calc'!W$83))+'Base Rate Calc'!W$19)*0.98</f>
        <v>6784.5557234362986</v>
      </c>
      <c r="AA15" s="62">
        <f>(($D15*SUM('Base Rate Calc'!X$51+'Base Rate Calc'!X$83))+'Base Rate Calc'!X$19)*0.98</f>
        <v>7274.3801084958714</v>
      </c>
      <c r="AB15" s="62">
        <f>(($D15*SUM('Base Rate Calc'!Y$51+'Base Rate Calc'!Y$83))+'Base Rate Calc'!Y$19)*0.98</f>
        <v>9145.1792758173742</v>
      </c>
      <c r="AC15" s="62">
        <f>(($D15*SUM('Base Rate Calc'!Z$51+'Base Rate Calc'!Z$83))+'Base Rate Calc'!Z$19)*0.98</f>
        <v>6959.9934615807642</v>
      </c>
      <c r="AD15" s="62">
        <f>(($D15*SUM('Base Rate Calc'!AA$51+'Base Rate Calc'!AA$83))+'Base Rate Calc'!AA$19)*0.98</f>
        <v>7197.1878105050919</v>
      </c>
      <c r="AE15" s="62">
        <f>(($D15*SUM('Base Rate Calc'!AB$51+'Base Rate Calc'!AB$83))+'Base Rate Calc'!AB$19)*0.98</f>
        <v>10199.956015103036</v>
      </c>
      <c r="AF15" s="62">
        <f>(($D15*SUM('Base Rate Calc'!AC$51+'Base Rate Calc'!AC$83))+'Base Rate Calc'!AC$19)*0.98</f>
        <v>6734.6177209746375</v>
      </c>
      <c r="AG15" s="62">
        <f>(($D15*SUM('Base Rate Calc'!AD$51+'Base Rate Calc'!AD$83))+'Base Rate Calc'!AD$19)*0.98</f>
        <v>7153.4010342365846</v>
      </c>
      <c r="AH15" s="62">
        <f>(($D15*SUM('Base Rate Calc'!AE$51+'Base Rate Calc'!AE$83))+'Base Rate Calc'!AE$19)*0.98</f>
        <v>6416.8758430789721</v>
      </c>
      <c r="AI15" s="62">
        <f>(($D15*SUM('Base Rate Calc'!AF$51+'Base Rate Calc'!AF$83))+'Base Rate Calc'!AF$19)*0.98</f>
        <v>8141.167009097876</v>
      </c>
      <c r="AJ15" s="62">
        <f>(($D15*SUM('Base Rate Calc'!AG$51+'Base Rate Calc'!AG$83))+'Base Rate Calc'!AG$19)*0.98</f>
        <v>7175.0236671683306</v>
      </c>
      <c r="AK15" s="62">
        <f>(($D15*SUM('Base Rate Calc'!AH$51+'Base Rate Calc'!AH$83))+'Base Rate Calc'!AH$19)*0.98</f>
        <v>10759.568266683504</v>
      </c>
      <c r="AL15" s="62">
        <f>(($D15*SUM('Base Rate Calc'!AI$51+'Base Rate Calc'!AI$83))+'Base Rate Calc'!AI$19)*0.98</f>
        <v>6406.2579646206568</v>
      </c>
      <c r="AM15" s="62">
        <f>(($D15*SUM('Base Rate Calc'!AJ$51+'Base Rate Calc'!AJ$83))+'Base Rate Calc'!AJ$19)*0.98</f>
        <v>6490.6098509577623</v>
      </c>
      <c r="AN15" s="62">
        <f>(($D15*SUM('Base Rate Calc'!AK$51+'Base Rate Calc'!AK$83))+'Base Rate Calc'!AK$19)*0.98</f>
        <v>8576.8560139858437</v>
      </c>
      <c r="AO15" s="62">
        <f>(($D15*SUM('Base Rate Calc'!AL$51+'Base Rate Calc'!AL$83))+'Base Rate Calc'!AL$19)*0.98</f>
        <v>7503.6433665728146</v>
      </c>
      <c r="AP15" s="62">
        <f>(($D15*SUM('Base Rate Calc'!AM$51+'Base Rate Calc'!AM$83))+'Base Rate Calc'!AM$19)*0.98</f>
        <v>7338.4691909638796</v>
      </c>
      <c r="AQ15" s="62">
        <f>(($D15*SUM('Base Rate Calc'!AN$51+'Base Rate Calc'!AN$83))+'Base Rate Calc'!AN$19)*0.98</f>
        <v>6735.2631344912015</v>
      </c>
      <c r="AR15" s="62">
        <f>(($D15*SUM('Base Rate Calc'!AO$51+'Base Rate Calc'!AO$83))+'Base Rate Calc'!AO$19)*0.98</f>
        <v>7679.7849691346964</v>
      </c>
      <c r="AS15" s="62">
        <f>(($D15*SUM('Base Rate Calc'!AP$51+'Base Rate Calc'!AP$83))+'Base Rate Calc'!AP$19)*0.98</f>
        <v>8774.2475706483237</v>
      </c>
      <c r="AT15" s="62">
        <f>(($D15*SUM('Base Rate Calc'!AQ$51+'Base Rate Calc'!AQ$83))+'Base Rate Calc'!AQ$19)*0.98</f>
        <v>8281.3028390002728</v>
      </c>
      <c r="AU15" s="62">
        <f>(($D15*SUM('Base Rate Calc'!AR$51+'Base Rate Calc'!AR$83))+'Base Rate Calc'!AR$19)*0.98</f>
        <v>6678.5222292324488</v>
      </c>
      <c r="AV15" s="62">
        <f>(($D15*SUM('Base Rate Calc'!AS$51+'Base Rate Calc'!AS$83))+'Base Rate Calc'!AS$19)*0.98</f>
        <v>7429.4029633697382</v>
      </c>
      <c r="AW15" s="62">
        <f>(($D15*SUM('Base Rate Calc'!AT$51+'Base Rate Calc'!AT$83))+'Base Rate Calc'!AT$19)*0.98</f>
        <v>8624.1518681665948</v>
      </c>
      <c r="AX15" s="62">
        <f>(($D15*SUM('Base Rate Calc'!AU$51+'Base Rate Calc'!AU$83))+'Base Rate Calc'!AU$19)*0.98</f>
        <v>7300.3863104965667</v>
      </c>
      <c r="AY15" s="62">
        <f>(($D15*SUM('Base Rate Calc'!AV$51+'Base Rate Calc'!AV$83))+'Base Rate Calc'!AV$19)*0.98</f>
        <v>6381.2408182258687</v>
      </c>
      <c r="AZ15" s="62">
        <f>(($D15*SUM('Base Rate Calc'!AW$51+'Base Rate Calc'!AW$83))+'Base Rate Calc'!AW$19)*0.98</f>
        <v>7403.4687508470979</v>
      </c>
      <c r="BA15" s="62">
        <f>(($D15*SUM('Base Rate Calc'!AX$51+'Base Rate Calc'!AX$83))+'Base Rate Calc'!AX$19)*0.98</f>
        <v>6665.3686002553532</v>
      </c>
      <c r="BB15" s="62">
        <f>(($D15*SUM('Base Rate Calc'!AY$51+'Base Rate Calc'!AY$83))+'Base Rate Calc'!AY$19)*0.98</f>
        <v>6799.1949265063795</v>
      </c>
      <c r="BC15" s="62">
        <f>(($D15*SUM('Base Rate Calc'!AZ$51+'Base Rate Calc'!AZ$83))+'Base Rate Calc'!AZ$19)*0.98</f>
        <v>7053.7531388354591</v>
      </c>
      <c r="BD15" s="62">
        <f>(($D15*SUM('Base Rate Calc'!BA$51+'Base Rate Calc'!BA$83))+'Base Rate Calc'!BA$19)*0.98</f>
        <v>6601.3762890379639</v>
      </c>
      <c r="BE15" s="62">
        <f>(($D15*SUM('Base Rate Calc'!BB$51+'Base Rate Calc'!BB$83))+'Base Rate Calc'!BB$19)*0.98</f>
        <v>9421.3255925700578</v>
      </c>
      <c r="BF15" s="62">
        <f>(($D15*SUM('Base Rate Calc'!BC$51+'Base Rate Calc'!BC$83))+'Base Rate Calc'!BC$19)*0.98</f>
        <v>7189.5864874999297</v>
      </c>
      <c r="BG15" s="62">
        <f>(($D15*SUM('Base Rate Calc'!BD$51+'Base Rate Calc'!BD$83))+'Base Rate Calc'!BD$19)*0.98</f>
        <v>6891.6968515537328</v>
      </c>
      <c r="BH15" s="62">
        <f>(($D15*SUM('Base Rate Calc'!BE$51+'Base Rate Calc'!BE$83))+'Base Rate Calc'!BE$19)*0.98</f>
        <v>6633.5555000249051</v>
      </c>
      <c r="BI15" s="62">
        <f>(($D15*SUM('Base Rate Calc'!BF$51+'Base Rate Calc'!BF$83))+'Base Rate Calc'!BF$19)*0.98</f>
        <v>7204.6082393518564</v>
      </c>
      <c r="BJ15" s="62">
        <f>(($D15*SUM('Base Rate Calc'!BG$51+'Base Rate Calc'!BG$83))+'Base Rate Calc'!BG$19)*0.98</f>
        <v>6888.9041076964413</v>
      </c>
      <c r="BK15" s="62">
        <f>(($D15*SUM('Base Rate Calc'!BH$51+'Base Rate Calc'!BH$83))+'Base Rate Calc'!BH$19)*0.98</f>
        <v>7546.104135540786</v>
      </c>
      <c r="BL15" s="62">
        <f>(($D15*SUM('Base Rate Calc'!BI$51+'Base Rate Calc'!BI$83))+'Base Rate Calc'!BI$19)*0.98</f>
        <v>6614.2928872109751</v>
      </c>
      <c r="BM15" s="62">
        <f>(($D15*SUM('Base Rate Calc'!BJ$51+'Base Rate Calc'!BJ$83))+'Base Rate Calc'!BJ$19)*0.98</f>
        <v>6601.1584159283839</v>
      </c>
      <c r="BN15" s="62">
        <f>(($D15*SUM('Base Rate Calc'!BK$51+'Base Rate Calc'!BK$83))+'Base Rate Calc'!BK$19)*0.98</f>
        <v>7093.8051771604423</v>
      </c>
      <c r="BO15" s="62">
        <f>(($D15*SUM('Base Rate Calc'!BL$51+'Base Rate Calc'!BL$83))+'Base Rate Calc'!BL$19)*0.98</f>
        <v>7498.1459597597268</v>
      </c>
      <c r="BP15" s="62">
        <f>(($D15*SUM('Base Rate Calc'!BM$51+'Base Rate Calc'!BM$83))+'Base Rate Calc'!BM$19)*0.98</f>
        <v>7169.919487342986</v>
      </c>
      <c r="BQ15" s="62">
        <f>(($D15*SUM('Base Rate Calc'!BN$51+'Base Rate Calc'!BN$83))+'Base Rate Calc'!BN$19)*0.98</f>
        <v>6560.8344774903744</v>
      </c>
      <c r="BR15" s="62">
        <f>(($D15*SUM('Base Rate Calc'!BO$51+'Base Rate Calc'!BO$83))+'Base Rate Calc'!BO$19)*0.98</f>
        <v>6328.7629810171265</v>
      </c>
      <c r="BS15" s="62">
        <f>(($D15*SUM('Base Rate Calc'!BP$51+'Base Rate Calc'!BP$83))+'Base Rate Calc'!BP$19)*0.98</f>
        <v>7983.4709194844982</v>
      </c>
      <c r="BT15" s="62">
        <f>(($D15*SUM('Base Rate Calc'!BQ$51+'Base Rate Calc'!BQ$83))+'Base Rate Calc'!BQ$19)*0.98</f>
        <v>6509.9684463574613</v>
      </c>
      <c r="BU15" s="62">
        <f>(($D15*SUM('Base Rate Calc'!BR$51+'Base Rate Calc'!BR$83))+'Base Rate Calc'!BR$19)*0.98</f>
        <v>7761.4149082262202</v>
      </c>
      <c r="BV15" s="62">
        <f>(($D15*SUM('Base Rate Calc'!BS$51+'Base Rate Calc'!BS$83))+'Base Rate Calc'!BS$19)*0.98</f>
        <v>7513.8276993026093</v>
      </c>
      <c r="BW15" s="62">
        <f>(($D15*SUM('Base Rate Calc'!BT$51+'Base Rate Calc'!BT$83))+'Base Rate Calc'!BT$19)*0.98</f>
        <v>7453.3602245458478</v>
      </c>
      <c r="BX15" s="62">
        <f>(($D15*SUM('Base Rate Calc'!BU$51+'Base Rate Calc'!BU$83))+'Base Rate Calc'!BU$19)*0.98</f>
        <v>7186.5424038357132</v>
      </c>
      <c r="BY15" s="62">
        <f>(($D15*SUM('Base Rate Calc'!BV$51+'Base Rate Calc'!BV$83))+'Base Rate Calc'!BV$19)*0.98</f>
        <v>6452.4775130036151</v>
      </c>
      <c r="BZ15" s="62">
        <f>(($D15*SUM('Base Rate Calc'!BW$51+'Base Rate Calc'!BW$83))+'Base Rate Calc'!BW$19)*0.98</f>
        <v>6541.5508624269178</v>
      </c>
      <c r="CA15" s="62">
        <f>(($D15*SUM('Base Rate Calc'!BY$51+'Base Rate Calc'!BY$83))+'Base Rate Calc'!BY$19)*0.98</f>
        <v>8304.3228318926485</v>
      </c>
      <c r="CB15" s="62">
        <f>(($D15*SUM('Base Rate Calc'!BZ$51+'Base Rate Calc'!BZ$83))+'Base Rate Calc'!BZ$19)*0.98</f>
        <v>5859.8100305252465</v>
      </c>
      <c r="CC15" s="62">
        <f>(($D15*SUM('Base Rate Calc'!CA$51+'Base Rate Calc'!CA$83))+'Base Rate Calc'!CA$19)*0.98</f>
        <v>6509.4215042142378</v>
      </c>
      <c r="CD15" s="62">
        <f>(($D15*SUM('Base Rate Calc'!CB$51+'Base Rate Calc'!CB$83))+'Base Rate Calc'!CB$19)*0.98</f>
        <v>7279.8027250778705</v>
      </c>
      <c r="CE15" s="62">
        <f>(($D15*SUM('Base Rate Calc'!CC$51+'Base Rate Calc'!CC$83))+'Base Rate Calc'!CC$19)*0.98</f>
        <v>8085.0274072755283</v>
      </c>
      <c r="CF15" s="62">
        <f>(($D15*SUM('Base Rate Calc'!CD$51+'Base Rate Calc'!CD$83))+'Base Rate Calc'!CD$19)*0.98</f>
        <v>6884.8208861380463</v>
      </c>
      <c r="CG15" s="62">
        <f>(($D15*SUM('Base Rate Calc'!CE$51+'Base Rate Calc'!CE$83))+'Base Rate Calc'!CE$19)*0.98</f>
        <v>7097.6455996312752</v>
      </c>
      <c r="CH15" s="62">
        <f>(($D15*SUM('Base Rate Calc'!CF$51+'Base Rate Calc'!CF$83))+'Base Rate Calc'!CF$19)*0.98</f>
        <v>6721.2546819310328</v>
      </c>
      <c r="CI15" s="62">
        <f>(($D15*SUM('Base Rate Calc'!CG$51+'Base Rate Calc'!CG$83))+'Base Rate Calc'!CG$19)*0.98</f>
        <v>7363.2569071039852</v>
      </c>
      <c r="CJ15" s="62">
        <f>(($D15*SUM('Base Rate Calc'!CH$51+'Base Rate Calc'!CH$83))+'Base Rate Calc'!CH$19)*0.98</f>
        <v>6771.9008643398211</v>
      </c>
      <c r="CK15" s="62">
        <f>(($D15*SUM('Base Rate Calc'!CI$51+'Base Rate Calc'!CI$83))+'Base Rate Calc'!CI$19)*0.98</f>
        <v>6368.4455607335458</v>
      </c>
      <c r="CL15" s="62">
        <f>(($D15*SUM('Base Rate Calc'!CJ$51+'Base Rate Calc'!CJ$83))+'Base Rate Calc'!CJ$19)*0.98</f>
        <v>6027.3093343044093</v>
      </c>
      <c r="CM15" s="62">
        <f>(($D15*SUM('Base Rate Calc'!CK$51+'Base Rate Calc'!CK$83))+'Base Rate Calc'!CK$19)*0.98</f>
        <v>6474.8918093798684</v>
      </c>
    </row>
    <row r="16" spans="1:91" ht="15">
      <c r="A16" s="137">
        <v>13</v>
      </c>
      <c r="B16" s="215">
        <v>191</v>
      </c>
      <c r="C16" s="138" t="str">
        <f>VLOOKUP(B16,FFY18_Table5_CN!$A$3:$G$759,6,FALSE)</f>
        <v>CHRONIC OBSTRUCTIVE PULMONARY DISEASE W CC</v>
      </c>
      <c r="D16" s="137">
        <f>VLOOKUP(B16,FFY18_Table5_CN!$A$3:$G$759,7,FALSE)</f>
        <v>0.91759999999999997</v>
      </c>
      <c r="F16" s="62">
        <f>(($D16*SUM('Base Rate Calc'!C$51+'Base Rate Calc'!C$83))+'Base Rate Calc'!C$19)*0.98</f>
        <v>6333.4151718404637</v>
      </c>
      <c r="G16" s="62">
        <f>(($D16*SUM('Base Rate Calc'!D$51+'Base Rate Calc'!D$83))+'Base Rate Calc'!D$19)*0.98</f>
        <v>6531.7546217361814</v>
      </c>
      <c r="H16" s="62">
        <f>(($D16*SUM('Base Rate Calc'!E$51+'Base Rate Calc'!E$83))+'Base Rate Calc'!E$19)*0.98</f>
        <v>5248.5076921734544</v>
      </c>
      <c r="I16" s="62">
        <f>(($D16*SUM('Base Rate Calc'!F$51+'Base Rate Calc'!F$83))+'Base Rate Calc'!F$19)*0.98</f>
        <v>5893.2193888067368</v>
      </c>
      <c r="J16" s="62">
        <f>(($D16*SUM('Base Rate Calc'!G$51+'Base Rate Calc'!G$83))+'Base Rate Calc'!G$19)*0.98</f>
        <v>5474.8837831456285</v>
      </c>
      <c r="K16" s="62">
        <f>(($D16*SUM('Base Rate Calc'!H$51+'Base Rate Calc'!H$83))+'Base Rate Calc'!H$19)*0.98</f>
        <v>5911.4270353675129</v>
      </c>
      <c r="L16" s="62">
        <f>(($D16*SUM('Base Rate Calc'!I$51+'Base Rate Calc'!I$83))+'Base Rate Calc'!I$19)*0.98</f>
        <v>5222.2903010817745</v>
      </c>
      <c r="M16" s="62">
        <f>(($D16*SUM('Base Rate Calc'!J$51+'Base Rate Calc'!J$83))+'Base Rate Calc'!J$19)*0.98</f>
        <v>6698.1967969141833</v>
      </c>
      <c r="N16" s="62">
        <f>(($D16*SUM('Base Rate Calc'!K$51+'Base Rate Calc'!K$83))+'Base Rate Calc'!K$19)*0.98</f>
        <v>5953.9515998063507</v>
      </c>
      <c r="O16" s="62">
        <f>(($D16*SUM('Base Rate Calc'!L$51+'Base Rate Calc'!L$83))+'Base Rate Calc'!L$19)*0.98</f>
        <v>5363.7497903355643</v>
      </c>
      <c r="P16" s="62">
        <f>(($D16*SUM('Base Rate Calc'!M$51+'Base Rate Calc'!M$83))+'Base Rate Calc'!M$19)*0.98</f>
        <v>5640.9501710546838</v>
      </c>
      <c r="Q16" s="62">
        <f>(($D16*SUM('Base Rate Calc'!N$51+'Base Rate Calc'!N$83))+'Base Rate Calc'!N$19)*0.98</f>
        <v>5148.692415831144</v>
      </c>
      <c r="R16" s="62">
        <f>(($D16*SUM('Base Rate Calc'!O$51+'Base Rate Calc'!O$83))+'Base Rate Calc'!O$19)*0.98</f>
        <v>5479.1883901589472</v>
      </c>
      <c r="S16" s="62">
        <f>(($D16*SUM('Base Rate Calc'!P$51+'Base Rate Calc'!P$83))+'Base Rate Calc'!P$19)*0.98</f>
        <v>5905.9817106996461</v>
      </c>
      <c r="T16" s="62">
        <f>(($D16*SUM('Base Rate Calc'!Q$51+'Base Rate Calc'!Q$83))+'Base Rate Calc'!Q$19)*0.98</f>
        <v>5553.8781888586991</v>
      </c>
      <c r="U16" s="62">
        <f>(($D16*SUM('Base Rate Calc'!R$51+'Base Rate Calc'!R$83))+'Base Rate Calc'!R$19)*0.98</f>
        <v>5434.6062569586302</v>
      </c>
      <c r="V16" s="62">
        <f>(($D16*SUM('Base Rate Calc'!S$51+'Base Rate Calc'!S$83))+'Base Rate Calc'!S$19)*0.98</f>
        <v>6776.9104988822983</v>
      </c>
      <c r="W16" s="62">
        <f>(($D16*SUM('Base Rate Calc'!T$51+'Base Rate Calc'!T$83))+'Base Rate Calc'!T$19)*0.98</f>
        <v>8760.2197567755284</v>
      </c>
      <c r="X16" s="62">
        <f>(($D16*SUM('Base Rate Calc'!U$51+'Base Rate Calc'!U$83))+'Base Rate Calc'!U$19)*0.98</f>
        <v>6160.4485361813213</v>
      </c>
      <c r="Y16" s="62" t="e">
        <f>(($D16*SUM('Base Rate Calc'!V$51+'Base Rate Calc'!V$83))+'Base Rate Calc'!V$19)*0.98</f>
        <v>#N/A</v>
      </c>
      <c r="Z16" s="62">
        <f>(($D16*SUM('Base Rate Calc'!W$51+'Base Rate Calc'!W$83))+'Base Rate Calc'!W$19)*0.98</f>
        <v>5561.0912604764426</v>
      </c>
      <c r="AA16" s="62">
        <f>(($D16*SUM('Base Rate Calc'!X$51+'Base Rate Calc'!X$83))+'Base Rate Calc'!X$19)*0.98</f>
        <v>5920.1024479922016</v>
      </c>
      <c r="AB16" s="62">
        <f>(($D16*SUM('Base Rate Calc'!Y$51+'Base Rate Calc'!Y$83))+'Base Rate Calc'!Y$19)*0.98</f>
        <v>7475.2414094135192</v>
      </c>
      <c r="AC16" s="62">
        <f>(($D16*SUM('Base Rate Calc'!Z$51+'Base Rate Calc'!Z$83))+'Base Rate Calc'!Z$19)*0.98</f>
        <v>5689.3844146681495</v>
      </c>
      <c r="AD16" s="62">
        <f>(($D16*SUM('Base Rate Calc'!AA$51+'Base Rate Calc'!AA$83))+'Base Rate Calc'!AA$19)*0.98</f>
        <v>5943.4216639939896</v>
      </c>
      <c r="AE16" s="62">
        <f>(($D16*SUM('Base Rate Calc'!AB$51+'Base Rate Calc'!AB$83))+'Base Rate Calc'!AB$19)*0.98</f>
        <v>8441.0925381385969</v>
      </c>
      <c r="AF16" s="62">
        <f>(($D16*SUM('Base Rate Calc'!AC$51+'Base Rate Calc'!AC$83))+'Base Rate Calc'!AC$19)*0.98</f>
        <v>5361.5176303716171</v>
      </c>
      <c r="AG16" s="62">
        <f>(($D16*SUM('Base Rate Calc'!AD$51+'Base Rate Calc'!AD$83))+'Base Rate Calc'!AD$19)*0.98</f>
        <v>5859.7410741067933</v>
      </c>
      <c r="AH16" s="62">
        <f>(($D16*SUM('Base Rate Calc'!AE$51+'Base Rate Calc'!AE$83))+'Base Rate Calc'!AE$19)*0.98</f>
        <v>5214.0763496523195</v>
      </c>
      <c r="AI16" s="62">
        <f>(($D16*SUM('Base Rate Calc'!AF$51+'Base Rate Calc'!AF$83))+'Base Rate Calc'!AF$19)*0.98</f>
        <v>6747.0940782129173</v>
      </c>
      <c r="AJ16" s="62">
        <f>(($D16*SUM('Base Rate Calc'!AG$51+'Base Rate Calc'!AG$83))+'Base Rate Calc'!AG$19)*0.98</f>
        <v>5910.9406706521422</v>
      </c>
      <c r="AK16" s="62">
        <f>(($D16*SUM('Base Rate Calc'!AH$51+'Base Rate Calc'!AH$83))+'Base Rate Calc'!AH$19)*0.98</f>
        <v>8918.7105348852892</v>
      </c>
      <c r="AL16" s="62">
        <f>(($D16*SUM('Base Rate Calc'!AI$51+'Base Rate Calc'!AI$83))+'Base Rate Calc'!AI$19)*0.98</f>
        <v>5222.6470547769513</v>
      </c>
      <c r="AM16" s="62">
        <f>(($D16*SUM('Base Rate Calc'!AJ$51+'Base Rate Calc'!AJ$83))+'Base Rate Calc'!AJ$19)*0.98</f>
        <v>5272.7849542242247</v>
      </c>
      <c r="AN16" s="62">
        <f>(($D16*SUM('Base Rate Calc'!AK$51+'Base Rate Calc'!AK$83))+'Base Rate Calc'!AK$19)*0.98</f>
        <v>7070.466253195741</v>
      </c>
      <c r="AO16" s="62">
        <f>(($D16*SUM('Base Rate Calc'!AL$51+'Base Rate Calc'!AL$83))+'Base Rate Calc'!AL$19)*0.98</f>
        <v>6149.1015384063985</v>
      </c>
      <c r="AP16" s="62">
        <f>(($D16*SUM('Base Rate Calc'!AM$51+'Base Rate Calc'!AM$83))+'Base Rate Calc'!AM$19)*0.98</f>
        <v>6029.6047437345615</v>
      </c>
      <c r="AQ16" s="62">
        <f>(($D16*SUM('Base Rate Calc'!AN$51+'Base Rate Calc'!AN$83))+'Base Rate Calc'!AN$19)*0.98</f>
        <v>5362.0314525499971</v>
      </c>
      <c r="AR16" s="62">
        <f>(($D16*SUM('Base Rate Calc'!AO$51+'Base Rate Calc'!AO$83))+'Base Rate Calc'!AO$19)*0.98</f>
        <v>6265.2731630036415</v>
      </c>
      <c r="AS16" s="62">
        <f>(($D16*SUM('Base Rate Calc'!AP$51+'Base Rate Calc'!AP$83))+'Base Rate Calc'!AP$19)*0.98</f>
        <v>7579.9736620049462</v>
      </c>
      <c r="AT16" s="62">
        <f>(($D16*SUM('Base Rate Calc'!AQ$51+'Base Rate Calc'!AQ$83))+'Base Rate Calc'!AQ$19)*0.98</f>
        <v>6993.9468150847206</v>
      </c>
      <c r="AU16" s="62">
        <f>(($D16*SUM('Base Rate Calc'!AR$51+'Base Rate Calc'!AR$83))+'Base Rate Calc'!AR$19)*0.98</f>
        <v>5462.2084240358281</v>
      </c>
      <c r="AV16" s="62">
        <f>(($D16*SUM('Base Rate Calc'!AS$51+'Base Rate Calc'!AS$83))+'Base Rate Calc'!AS$19)*0.98</f>
        <v>6055.3888393094494</v>
      </c>
      <c r="AW16" s="62">
        <f>(($D16*SUM('Base Rate Calc'!AT$51+'Base Rate Calc'!AT$83))+'Base Rate Calc'!AT$19)*0.98</f>
        <v>7116.4551407510553</v>
      </c>
      <c r="AX16" s="62">
        <f>(($D16*SUM('Base Rate Calc'!AU$51+'Base Rate Calc'!AU$83))+'Base Rate Calc'!AU$19)*0.98</f>
        <v>6009.0151687590223</v>
      </c>
      <c r="AY16" s="62">
        <f>(($D16*SUM('Base Rate Calc'!AV$51+'Base Rate Calc'!AV$83))+'Base Rate Calc'!AV$19)*0.98</f>
        <v>5170.9569285129755</v>
      </c>
      <c r="AZ16" s="62">
        <f>(($D16*SUM('Base Rate Calc'!AW$51+'Base Rate Calc'!AW$83))+'Base Rate Calc'!AW$19)*0.98</f>
        <v>6033.5753867580224</v>
      </c>
      <c r="BA16" s="62">
        <f>(($D16*SUM('Base Rate Calc'!AX$51+'Base Rate Calc'!AX$83))+'Base Rate Calc'!AX$19)*0.98</f>
        <v>5465.7112975831269</v>
      </c>
      <c r="BB16" s="62">
        <f>(($D16*SUM('Base Rate Calc'!AY$51+'Base Rate Calc'!AY$83))+'Base Rate Calc'!AY$19)*0.98</f>
        <v>5582.5363695664182</v>
      </c>
      <c r="BC16" s="62">
        <f>(($D16*SUM('Base Rate Calc'!AZ$51+'Base Rate Calc'!AZ$83))+'Base Rate Calc'!AZ$19)*0.98</f>
        <v>5772.3517735514633</v>
      </c>
      <c r="BD16" s="62">
        <f>(($D16*SUM('Base Rate Calc'!BA$51+'Base Rate Calc'!BA$83))+'Base Rate Calc'!BA$19)*0.98</f>
        <v>5376.5446901103896</v>
      </c>
      <c r="BE16" s="62">
        <f>(($D16*SUM('Base Rate Calc'!BB$51+'Base Rate Calc'!BB$83))+'Base Rate Calc'!BB$19)*0.98</f>
        <v>7793.2853112461262</v>
      </c>
      <c r="BF16" s="62">
        <f>(($D16*SUM('Base Rate Calc'!BC$51+'Base Rate Calc'!BC$83))+'Base Rate Calc'!BC$19)*0.98</f>
        <v>5723.7242416535955</v>
      </c>
      <c r="BG16" s="62">
        <f>(($D16*SUM('Base Rate Calc'!BD$51+'Base Rate Calc'!BD$83))+'Base Rate Calc'!BD$19)*0.98</f>
        <v>5567.5170631491455</v>
      </c>
      <c r="BH16" s="62">
        <f>(($D16*SUM('Base Rate Calc'!BE$51+'Base Rate Calc'!BE$83))+'Base Rate Calc'!BE$19)*0.98</f>
        <v>5281.0606687687423</v>
      </c>
      <c r="BI16" s="62">
        <f>(($D16*SUM('Base Rate Calc'!BF$51+'Base Rate Calc'!BF$83))+'Base Rate Calc'!BF$19)*0.98</f>
        <v>5863.3333146184823</v>
      </c>
      <c r="BJ16" s="62">
        <f>(($D16*SUM('Base Rate Calc'!BG$51+'Base Rate Calc'!BG$83))+'Base Rate Calc'!BG$19)*0.98</f>
        <v>5678.9691317215465</v>
      </c>
      <c r="BK16" s="62">
        <f>(($D16*SUM('Base Rate Calc'!BH$51+'Base Rate Calc'!BH$83))+'Base Rate Calc'!BH$19)*0.98</f>
        <v>6241.3073241126358</v>
      </c>
      <c r="BL16" s="62">
        <f>(($D16*SUM('Base Rate Calc'!BI$51+'Base Rate Calc'!BI$83))+'Base Rate Calc'!BI$19)*0.98</f>
        <v>5384.3641170438932</v>
      </c>
      <c r="BM16" s="62">
        <f>(($D16*SUM('Base Rate Calc'!BJ$51+'Base Rate Calc'!BJ$83))+'Base Rate Calc'!BJ$19)*0.98</f>
        <v>5404.4823845704359</v>
      </c>
      <c r="BN16" s="62">
        <f>(($D16*SUM('Base Rate Calc'!BK$51+'Base Rate Calc'!BK$83))+'Base Rate Calc'!BK$19)*0.98</f>
        <v>5756.0257830664777</v>
      </c>
      <c r="BO16" s="62">
        <f>(($D16*SUM('Base Rate Calc'!BL$51+'Base Rate Calc'!BL$83))+'Base Rate Calc'!BL$19)*0.98</f>
        <v>6130.1588952590009</v>
      </c>
      <c r="BP16" s="62">
        <f>(($D16*SUM('Base Rate Calc'!BM$51+'Base Rate Calc'!BM$83))+'Base Rate Calc'!BM$19)*0.98</f>
        <v>5782.1163470292586</v>
      </c>
      <c r="BQ16" s="62">
        <f>(($D16*SUM('Base Rate Calc'!BN$51+'Base Rate Calc'!BN$83))+'Base Rate Calc'!BN$19)*0.98</f>
        <v>5357.354321139308</v>
      </c>
      <c r="BR16" s="62">
        <f>(($D16*SUM('Base Rate Calc'!BO$51+'Base Rate Calc'!BO$83))+'Base Rate Calc'!BO$19)*0.98</f>
        <v>5140.112188427308</v>
      </c>
      <c r="BS16" s="62">
        <f>(($D16*SUM('Base Rate Calc'!BP$51+'Base Rate Calc'!BP$83))+'Base Rate Calc'!BP$19)*0.98</f>
        <v>6464.4622121455623</v>
      </c>
      <c r="BT16" s="62">
        <f>(($D16*SUM('Base Rate Calc'!BQ$51+'Base Rate Calc'!BQ$83))+'Base Rate Calc'!BQ$19)*0.98</f>
        <v>5280.7856657796347</v>
      </c>
      <c r="BU16" s="62">
        <f>(($D16*SUM('Base Rate Calc'!BR$51+'Base Rate Calc'!BR$83))+'Base Rate Calc'!BR$19)*0.98</f>
        <v>6415.2506401079117</v>
      </c>
      <c r="BV16" s="62">
        <f>(($D16*SUM('Base Rate Calc'!BS$51+'Base Rate Calc'!BS$83))+'Base Rate Calc'!BS$19)*0.98</f>
        <v>6168.9082438661062</v>
      </c>
      <c r="BW16" s="62">
        <f>(($D16*SUM('Base Rate Calc'!BT$51+'Base Rate Calc'!BT$83))+'Base Rate Calc'!BT$19)*0.98</f>
        <v>6100.8842886025241</v>
      </c>
      <c r="BX16" s="62">
        <f>(($D16*SUM('Base Rate Calc'!BU$51+'Base Rate Calc'!BU$83))+'Base Rate Calc'!BU$19)*0.98</f>
        <v>5865.485070934973</v>
      </c>
      <c r="BY16" s="62">
        <f>(($D16*SUM('Base Rate Calc'!BV$51+'Base Rate Calc'!BV$83))+'Base Rate Calc'!BV$19)*0.98</f>
        <v>5136.9021047476281</v>
      </c>
      <c r="BZ16" s="62">
        <f>(($D16*SUM('Base Rate Calc'!BW$51+'Base Rate Calc'!BW$83))+'Base Rate Calc'!BW$19)*0.98</f>
        <v>5318.4049239657643</v>
      </c>
      <c r="CA16" s="62">
        <f>(($D16*SUM('Base Rate Calc'!BY$51+'Base Rate Calc'!BY$83))+'Base Rate Calc'!BY$19)*0.98</f>
        <v>6806.2041866603277</v>
      </c>
      <c r="CB16" s="62">
        <f>(($D16*SUM('Base Rate Calc'!BZ$51+'Base Rate Calc'!BZ$83))+'Base Rate Calc'!BZ$19)*0.98</f>
        <v>4665.0717369512113</v>
      </c>
      <c r="CC16" s="62">
        <f>(($D16*SUM('Base Rate Calc'!CA$51+'Base Rate Calc'!CA$83))+'Base Rate Calc'!CA$19)*0.98</f>
        <v>5268.3836693275935</v>
      </c>
      <c r="CD16" s="62">
        <f>(($D16*SUM('Base Rate Calc'!CB$51+'Base Rate Calc'!CB$83))+'Base Rate Calc'!CB$19)*0.98</f>
        <v>5913.5778210406506</v>
      </c>
      <c r="CE16" s="62">
        <f>(($D16*SUM('Base Rate Calc'!CC$51+'Base Rate Calc'!CC$83))+'Base Rate Calc'!CC$19)*0.98</f>
        <v>6763.1166032587398</v>
      </c>
      <c r="CF16" s="62">
        <f>(($D16*SUM('Base Rate Calc'!CD$51+'Base Rate Calc'!CD$83))+'Base Rate Calc'!CD$19)*0.98</f>
        <v>5612.0232718378193</v>
      </c>
      <c r="CG16" s="62">
        <f>(($D16*SUM('Base Rate Calc'!CE$51+'Base Rate Calc'!CE$83))+'Base Rate Calc'!CE$19)*0.98</f>
        <v>5749.9119549033994</v>
      </c>
      <c r="CH16" s="62">
        <f>(($D16*SUM('Base Rate Calc'!CF$51+'Base Rate Calc'!CF$83))+'Base Rate Calc'!CF$19)*0.98</f>
        <v>5350.8791394585423</v>
      </c>
      <c r="CI16" s="62">
        <f>(($D16*SUM('Base Rate Calc'!CG$51+'Base Rate Calc'!CG$83))+'Base Rate Calc'!CG$19)*0.98</f>
        <v>5950.8566475434818</v>
      </c>
      <c r="CJ16" s="62">
        <f>(($D16*SUM('Base Rate Calc'!CH$51+'Base Rate Calc'!CH$83))+'Base Rate Calc'!CH$19)*0.98</f>
        <v>5473.5965184090055</v>
      </c>
      <c r="CK16" s="62">
        <f>(($D16*SUM('Base Rate Calc'!CI$51+'Base Rate Calc'!CI$83))+'Base Rate Calc'!CI$19)*0.98</f>
        <v>5157.7193705787795</v>
      </c>
      <c r="CL16" s="62">
        <f>(($D16*SUM('Base Rate Calc'!CJ$51+'Base Rate Calc'!CJ$83))+'Base Rate Calc'!CJ$19)*0.98</f>
        <v>4798.4201328802055</v>
      </c>
      <c r="CM16" s="62">
        <f>(($D16*SUM('Base Rate Calc'!CK$51+'Base Rate Calc'!CK$83))+'Base Rate Calc'!CK$19)*0.98</f>
        <v>5154.746420516195</v>
      </c>
    </row>
    <row r="17" spans="1:91" ht="15">
      <c r="A17" s="137">
        <v>14</v>
      </c>
      <c r="B17" s="215">
        <v>192</v>
      </c>
      <c r="C17" s="138" t="str">
        <f>VLOOKUP(B17,FFY18_Table5_CN!$A$3:$G$759,6,FALSE)</f>
        <v>CHRONIC OBSTRUCTIVE PULMONARY DISEASE W/O CC/MCC</v>
      </c>
      <c r="D17" s="137">
        <f>VLOOKUP(B17,FFY18_Table5_CN!$A$3:$G$759,7,FALSE)</f>
        <v>0.72650000000000003</v>
      </c>
      <c r="F17" s="62">
        <f>(($D17*SUM('Base Rate Calc'!C$51+'Base Rate Calc'!C$83))+'Base Rate Calc'!C$19)*0.98</f>
        <v>5174.1185236945257</v>
      </c>
      <c r="G17" s="62">
        <f>(($D17*SUM('Base Rate Calc'!D$51+'Base Rate Calc'!D$83))+'Base Rate Calc'!D$19)*0.98</f>
        <v>5293.2511367603929</v>
      </c>
      <c r="H17" s="62">
        <f>(($D17*SUM('Base Rate Calc'!E$51+'Base Rate Calc'!E$83))+'Base Rate Calc'!E$19)*0.98</f>
        <v>4283.9484167001028</v>
      </c>
      <c r="I17" s="62">
        <f>(($D17*SUM('Base Rate Calc'!F$51+'Base Rate Calc'!F$83))+'Base Rate Calc'!F$19)*0.98</f>
        <v>4823.071511909432</v>
      </c>
      <c r="J17" s="62">
        <f>(($D17*SUM('Base Rate Calc'!G$51+'Base Rate Calc'!G$83))+'Base Rate Calc'!G$19)*0.98</f>
        <v>4478.512961415976</v>
      </c>
      <c r="K17" s="62">
        <f>(($D17*SUM('Base Rate Calc'!H$51+'Base Rate Calc'!H$83))+'Base Rate Calc'!H$19)*0.98</f>
        <v>4829.4621878754333</v>
      </c>
      <c r="L17" s="62">
        <f>(($D17*SUM('Base Rate Calc'!I$51+'Base Rate Calc'!I$83))+'Base Rate Calc'!I$19)*0.98</f>
        <v>4237.0995128769709</v>
      </c>
      <c r="M17" s="62">
        <f>(($D17*SUM('Base Rate Calc'!J$51+'Base Rate Calc'!J$83))+'Base Rate Calc'!J$19)*0.98</f>
        <v>5549.4996125088865</v>
      </c>
      <c r="N17" s="62">
        <f>(($D17*SUM('Base Rate Calc'!K$51+'Base Rate Calc'!K$83))+'Base Rate Calc'!K$19)*0.98</f>
        <v>4862.8448239530453</v>
      </c>
      <c r="O17" s="62">
        <f>(($D17*SUM('Base Rate Calc'!L$51+'Base Rate Calc'!L$83))+'Base Rate Calc'!L$19)*0.98</f>
        <v>4373.9981996063507</v>
      </c>
      <c r="P17" s="62">
        <f>(($D17*SUM('Base Rate Calc'!M$51+'Base Rate Calc'!M$83))+'Base Rate Calc'!M$19)*0.98</f>
        <v>4554.6639694978503</v>
      </c>
      <c r="Q17" s="62">
        <f>(($D17*SUM('Base Rate Calc'!N$51+'Base Rate Calc'!N$83))+'Base Rate Calc'!N$19)*0.98</f>
        <v>4166.2834249360576</v>
      </c>
      <c r="R17" s="62">
        <f>(($D17*SUM('Base Rate Calc'!O$51+'Base Rate Calc'!O$83))+'Base Rate Calc'!O$19)*0.98</f>
        <v>4487.2255292180425</v>
      </c>
      <c r="S17" s="62">
        <f>(($D17*SUM('Base Rate Calc'!P$51+'Base Rate Calc'!P$83))+'Base Rate Calc'!P$19)*0.98</f>
        <v>4833.6392406749055</v>
      </c>
      <c r="T17" s="62">
        <f>(($D17*SUM('Base Rate Calc'!Q$51+'Base Rate Calc'!Q$83))+'Base Rate Calc'!Q$19)*0.98</f>
        <v>4548.9789244832664</v>
      </c>
      <c r="U17" s="62">
        <f>(($D17*SUM('Base Rate Calc'!R$51+'Base Rate Calc'!R$83))+'Base Rate Calc'!R$19)*0.98</f>
        <v>4450.564743679648</v>
      </c>
      <c r="V17" s="62">
        <f>(($D17*SUM('Base Rate Calc'!S$51+'Base Rate Calc'!S$83))+'Base Rate Calc'!S$19)*0.98</f>
        <v>5600.8093949629356</v>
      </c>
      <c r="W17" s="62">
        <f>(($D17*SUM('Base Rate Calc'!T$51+'Base Rate Calc'!T$83))+'Base Rate Calc'!T$19)*0.98</f>
        <v>7218.8683944174172</v>
      </c>
      <c r="X17" s="62">
        <f>(($D17*SUM('Base Rate Calc'!U$51+'Base Rate Calc'!U$83))+'Base Rate Calc'!U$19)*0.98</f>
        <v>5009.0047809238558</v>
      </c>
      <c r="Y17" s="62" t="e">
        <f>(($D17*SUM('Base Rate Calc'!V$51+'Base Rate Calc'!V$83))+'Base Rate Calc'!V$19)*0.98</f>
        <v>#N/A</v>
      </c>
      <c r="Z17" s="62">
        <f>(($D17*SUM('Base Rate Calc'!W$51+'Base Rate Calc'!W$83))+'Base Rate Calc'!W$19)*0.98</f>
        <v>4566.180371661002</v>
      </c>
      <c r="AA17" s="62">
        <f>(($D17*SUM('Base Rate Calc'!X$51+'Base Rate Calc'!X$83))+'Base Rate Calc'!X$19)*0.98</f>
        <v>4818.8153802379402</v>
      </c>
      <c r="AB17" s="62">
        <f>(($D17*SUM('Base Rate Calc'!Y$51+'Base Rate Calc'!Y$83))+'Base Rate Calc'!Y$19)*0.98</f>
        <v>6117.2621486910657</v>
      </c>
      <c r="AC17" s="62">
        <f>(($D17*SUM('Base Rate Calc'!Z$51+'Base Rate Calc'!Z$83))+'Base Rate Calc'!Z$19)*0.98</f>
        <v>4656.135951412828</v>
      </c>
      <c r="AD17" s="62">
        <f>(($D17*SUM('Base Rate Calc'!AA$51+'Base Rate Calc'!AA$83))+'Base Rate Calc'!AA$19)*0.98</f>
        <v>4923.869704001344</v>
      </c>
      <c r="AE17" s="62">
        <f>(($D17*SUM('Base Rate Calc'!AB$51+'Base Rate Calc'!AB$83))+'Base Rate Calc'!AB$19)*0.98</f>
        <v>7010.7997277219811</v>
      </c>
      <c r="AF17" s="62">
        <f>(($D17*SUM('Base Rate Calc'!AC$51+'Base Rate Calc'!AC$83))+'Base Rate Calc'!AC$19)*0.98</f>
        <v>4244.9243226514609</v>
      </c>
      <c r="AG17" s="62">
        <f>(($D17*SUM('Base Rate Calc'!AD$51+'Base Rate Calc'!AD$83))+'Base Rate Calc'!AD$19)*0.98</f>
        <v>4807.7478044012487</v>
      </c>
      <c r="AH17" s="62">
        <f>(($D17*SUM('Base Rate Calc'!AE$51+'Base Rate Calc'!AE$83))+'Base Rate Calc'!AE$19)*0.98</f>
        <v>4235.9700381892007</v>
      </c>
      <c r="AI17" s="62">
        <f>(($D17*SUM('Base Rate Calc'!AF$51+'Base Rate Calc'!AF$83))+'Base Rate Calc'!AF$19)*0.98</f>
        <v>5613.4458352677475</v>
      </c>
      <c r="AJ17" s="62">
        <f>(($D17*SUM('Base Rate Calc'!AG$51+'Base Rate Calc'!AG$83))+'Base Rate Calc'!AG$19)*0.98</f>
        <v>4882.999136038341</v>
      </c>
      <c r="AK17" s="62">
        <f>(($D17*SUM('Base Rate Calc'!AH$51+'Base Rate Calc'!AH$83))+'Base Rate Calc'!AH$19)*0.98</f>
        <v>7421.7406942612924</v>
      </c>
      <c r="AL17" s="62">
        <f>(($D17*SUM('Base Rate Calc'!AI$51+'Base Rate Calc'!AI$83))+'Base Rate Calc'!AI$19)*0.98</f>
        <v>4260.1447361763903</v>
      </c>
      <c r="AM17" s="62">
        <f>(($D17*SUM('Base Rate Calc'!AJ$51+'Base Rate Calc'!AJ$83))+'Base Rate Calc'!AJ$19)*0.98</f>
        <v>4282.4601126677198</v>
      </c>
      <c r="AN17" s="62">
        <f>(($D17*SUM('Base Rate Calc'!AK$51+'Base Rate Calc'!AK$83))+'Base Rate Calc'!AK$19)*0.98</f>
        <v>5845.4829200596178</v>
      </c>
      <c r="AO17" s="62">
        <f>(($D17*SUM('Base Rate Calc'!AL$51+'Base Rate Calc'!AL$83))+'Base Rate Calc'!AL$19)*0.98</f>
        <v>5047.5996517570275</v>
      </c>
      <c r="AP17" s="62">
        <f>(($D17*SUM('Base Rate Calc'!AM$51+'Base Rate Calc'!AM$83))+'Base Rate Calc'!AM$19)*0.98</f>
        <v>4965.2473145195727</v>
      </c>
      <c r="AQ17" s="62">
        <f>(($D17*SUM('Base Rate Calc'!AN$51+'Base Rate Calc'!AN$83))+'Base Rate Calc'!AN$19)*0.98</f>
        <v>4245.3311358735536</v>
      </c>
      <c r="AR17" s="62">
        <f>(($D17*SUM('Base Rate Calc'!AO$51+'Base Rate Calc'!AO$83))+'Base Rate Calc'!AO$19)*0.98</f>
        <v>5115.004200656218</v>
      </c>
      <c r="AS17" s="62">
        <f>(($D17*SUM('Base Rate Calc'!AP$51+'Base Rate Calc'!AP$83))+'Base Rate Calc'!AP$19)*0.98</f>
        <v>6608.8002835294174</v>
      </c>
      <c r="AT17" s="62">
        <f>(($D17*SUM('Base Rate Calc'!AQ$51+'Base Rate Calc'!AQ$83))+'Base Rate Calc'!AQ$19)*0.98</f>
        <v>5947.0798526580757</v>
      </c>
      <c r="AU17" s="62">
        <f>(($D17*SUM('Base Rate Calc'!AR$51+'Base Rate Calc'!AR$83))+'Base Rate Calc'!AR$19)*0.98</f>
        <v>4473.1123892567884</v>
      </c>
      <c r="AV17" s="62">
        <f>(($D17*SUM('Base Rate Calc'!AS$51+'Base Rate Calc'!AS$83))+'Base Rate Calc'!AS$19)*0.98</f>
        <v>4938.0522473608498</v>
      </c>
      <c r="AW17" s="62">
        <f>(($D17*SUM('Base Rate Calc'!AT$51+'Base Rate Calc'!AT$83))+'Base Rate Calc'!AT$19)*0.98</f>
        <v>5890.4089934782505</v>
      </c>
      <c r="AX17" s="62">
        <f>(($D17*SUM('Base Rate Calc'!AU$51+'Base Rate Calc'!AU$83))+'Base Rate Calc'!AU$19)*0.98</f>
        <v>4958.8831466907477</v>
      </c>
      <c r="AY17" s="62">
        <f>(($D17*SUM('Base Rate Calc'!AV$51+'Base Rate Calc'!AV$83))+'Base Rate Calc'!AV$19)*0.98</f>
        <v>4186.7643696868763</v>
      </c>
      <c r="AZ17" s="62">
        <f>(($D17*SUM('Base Rate Calc'!AW$51+'Base Rate Calc'!AW$83))+'Base Rate Calc'!AW$19)*0.98</f>
        <v>4919.5897617477158</v>
      </c>
      <c r="BA17" s="62">
        <f>(($D17*SUM('Base Rate Calc'!AX$51+'Base Rate Calc'!AX$83))+'Base Rate Calc'!AX$19)*0.98</f>
        <v>4490.1601888994564</v>
      </c>
      <c r="BB17" s="62">
        <f>(($D17*SUM('Base Rate Calc'!AY$51+'Base Rate Calc'!AY$83))+'Base Rate Calc'!AY$19)*0.98</f>
        <v>4593.1599856037519</v>
      </c>
      <c r="BC17" s="62">
        <f>(($D17*SUM('Base Rate Calc'!AZ$51+'Base Rate Calc'!AZ$83))+'Base Rate Calc'!AZ$19)*0.98</f>
        <v>4730.3270888460538</v>
      </c>
      <c r="BD17" s="62">
        <f>(($D17*SUM('Base Rate Calc'!BA$51+'Base Rate Calc'!BA$83))+'Base Rate Calc'!BA$19)*0.98</f>
        <v>4380.5220579612014</v>
      </c>
      <c r="BE17" s="62">
        <f>(($D17*SUM('Base Rate Calc'!BB$51+'Base Rate Calc'!BB$83))+'Base Rate Calc'!BB$19)*0.98</f>
        <v>6469.3768101354744</v>
      </c>
      <c r="BF17" s="62">
        <f>(($D17*SUM('Base Rate Calc'!BC$51+'Base Rate Calc'!BC$83))+'Base Rate Calc'!BC$19)*0.98</f>
        <v>4531.6975387547272</v>
      </c>
      <c r="BG17" s="62">
        <f>(($D17*SUM('Base Rate Calc'!BD$51+'Base Rate Calc'!BD$83))+'Base Rate Calc'!BD$19)*0.98</f>
        <v>4490.7053288337556</v>
      </c>
      <c r="BH17" s="62">
        <f>(($D17*SUM('Base Rate Calc'!BE$51+'Base Rate Calc'!BE$83))+'Base Rate Calc'!BE$19)*0.98</f>
        <v>4181.2233825855401</v>
      </c>
      <c r="BI17" s="62">
        <f>(($D17*SUM('Base Rate Calc'!BF$51+'Base Rate Calc'!BF$83))+'Base Rate Calc'!BF$19)*0.98</f>
        <v>4772.6199609310461</v>
      </c>
      <c r="BJ17" s="62">
        <f>(($D17*SUM('Base Rate Calc'!BG$51+'Base Rate Calc'!BG$83))+'Base Rate Calc'!BG$19)*0.98</f>
        <v>4695.0603065777068</v>
      </c>
      <c r="BK17" s="62">
        <f>(($D17*SUM('Base Rate Calc'!BH$51+'Base Rate Calc'!BH$83))+'Base Rate Calc'!BH$19)*0.98</f>
        <v>5180.2576617129807</v>
      </c>
      <c r="BL17" s="62">
        <f>(($D17*SUM('Base Rate Calc'!BI$51+'Base Rate Calc'!BI$83))+'Base Rate Calc'!BI$19)*0.98</f>
        <v>4384.1965086229166</v>
      </c>
      <c r="BM17" s="62">
        <f>(($D17*SUM('Base Rate Calc'!BJ$51+'Base Rate Calc'!BJ$83))+'Base Rate Calc'!BJ$19)*0.98</f>
        <v>4431.3556203470162</v>
      </c>
      <c r="BN17" s="62">
        <f>(($D17*SUM('Base Rate Calc'!BK$51+'Base Rate Calc'!BK$83))+'Base Rate Calc'!BK$19)*0.98</f>
        <v>4668.1549651458108</v>
      </c>
      <c r="BO17" s="62">
        <f>(($D17*SUM('Base Rate Calc'!BL$51+'Base Rate Calc'!BL$83))+'Base Rate Calc'!BL$19)*0.98</f>
        <v>5017.7234568501135</v>
      </c>
      <c r="BP17" s="62">
        <f>(($D17*SUM('Base Rate Calc'!BM$51+'Base Rate Calc'!BM$83))+'Base Rate Calc'!BM$19)*0.98</f>
        <v>4653.5666444166927</v>
      </c>
      <c r="BQ17" s="62">
        <f>(($D17*SUM('Base Rate Calc'!BN$51+'Base Rate Calc'!BN$83))+'Base Rate Calc'!BN$19)*0.98</f>
        <v>4378.6945003789315</v>
      </c>
      <c r="BR17" s="62">
        <f>(($D17*SUM('Base Rate Calc'!BO$51+'Base Rate Calc'!BO$83))+'Base Rate Calc'!BO$19)*0.98</f>
        <v>4173.5114800702258</v>
      </c>
      <c r="BS17" s="62">
        <f>(($D17*SUM('Base Rate Calc'!BP$51+'Base Rate Calc'!BP$83))+'Base Rate Calc'!BP$19)*0.98</f>
        <v>5229.2172590712198</v>
      </c>
      <c r="BT17" s="62">
        <f>(($D17*SUM('Base Rate Calc'!BQ$51+'Base Rate Calc'!BQ$83))+'Base Rate Calc'!BQ$19)*0.98</f>
        <v>4281.2246897437935</v>
      </c>
      <c r="BU17" s="62">
        <f>(($D17*SUM('Base Rate Calc'!BR$51+'Base Rate Calc'!BR$83))+'Base Rate Calc'!BR$19)*0.98</f>
        <v>5320.5613139912793</v>
      </c>
      <c r="BV17" s="62">
        <f>(($D17*SUM('Base Rate Calc'!BS$51+'Base Rate Calc'!BS$83))+'Base Rate Calc'!BS$19)*0.98</f>
        <v>5075.2311888281674</v>
      </c>
      <c r="BW17" s="62">
        <f>(($D17*SUM('Base Rate Calc'!BT$51+'Base Rate Calc'!BT$83))+'Base Rate Calc'!BT$19)*0.98</f>
        <v>5001.062367926912</v>
      </c>
      <c r="BX17" s="62">
        <f>(($D17*SUM('Base Rate Calc'!BU$51+'Base Rate Calc'!BU$83))+'Base Rate Calc'!BU$19)*0.98</f>
        <v>4791.2124908612232</v>
      </c>
      <c r="BY17" s="62">
        <f>(($D17*SUM('Base Rate Calc'!BV$51+'Base Rate Calc'!BV$83))+'Base Rate Calc'!BV$19)*0.98</f>
        <v>4067.0873791403146</v>
      </c>
      <c r="BZ17" s="62">
        <f>(($D17*SUM('Base Rate Calc'!BW$51+'Base Rate Calc'!BW$83))+'Base Rate Calc'!BW$19)*0.98</f>
        <v>4323.7530565618217</v>
      </c>
      <c r="CA17" s="62">
        <f>(($D17*SUM('Base Rate Calc'!BY$51+'Base Rate Calc'!BY$83))+'Base Rate Calc'!BY$19)*0.98</f>
        <v>5587.9468543033217</v>
      </c>
      <c r="CB17" s="62">
        <f>(($D17*SUM('Base Rate Calc'!BZ$51+'Base Rate Calc'!BZ$83))+'Base Rate Calc'!BZ$19)*0.98</f>
        <v>3693.5207246022833</v>
      </c>
      <c r="CC17" s="62">
        <f>(($D17*SUM('Base Rate Calc'!CA$51+'Base Rate Calc'!CA$83))+'Base Rate Calc'!CA$19)*0.98</f>
        <v>4259.1822640219016</v>
      </c>
      <c r="CD17" s="62">
        <f>(($D17*SUM('Base Rate Calc'!CB$51+'Base Rate Calc'!CB$83))+'Base Rate Calc'!CB$19)*0.98</f>
        <v>4802.5753565235755</v>
      </c>
      <c r="CE17" s="62">
        <f>(($D17*SUM('Base Rate Calc'!CC$51+'Base Rate Calc'!CC$83))+'Base Rate Calc'!CC$19)*0.98</f>
        <v>5688.1499877370043</v>
      </c>
      <c r="CF17" s="62">
        <f>(($D17*SUM('Base Rate Calc'!CD$51+'Base Rate Calc'!CD$83))+'Base Rate Calc'!CD$19)*0.98</f>
        <v>4576.9950842089975</v>
      </c>
      <c r="CG17" s="62">
        <f>(($D17*SUM('Base Rate Calc'!CE$51+'Base Rate Calc'!CE$83))+'Base Rate Calc'!CE$19)*0.98</f>
        <v>4653.946425084263</v>
      </c>
      <c r="CH17" s="62">
        <f>(($D17*SUM('Base Rate Calc'!CF$51+'Base Rate Calc'!CF$83))+'Base Rate Calc'!CF$19)*0.98</f>
        <v>4236.5014110904876</v>
      </c>
      <c r="CI17" s="62">
        <f>(($D17*SUM('Base Rate Calc'!CG$51+'Base Rate Calc'!CG$83))+'Base Rate Calc'!CG$19)*0.98</f>
        <v>4802.3047768966208</v>
      </c>
      <c r="CJ17" s="62">
        <f>(($D17*SUM('Base Rate Calc'!CH$51+'Base Rate Calc'!CH$83))+'Base Rate Calc'!CH$19)*0.98</f>
        <v>4417.8264736967558</v>
      </c>
      <c r="CK17" s="62">
        <f>(($D17*SUM('Base Rate Calc'!CI$51+'Base Rate Calc'!CI$83))+'Base Rate Calc'!CI$19)*0.98</f>
        <v>4173.167136797606</v>
      </c>
      <c r="CL17" s="62">
        <f>(($D17*SUM('Base Rate Calc'!CJ$51+'Base Rate Calc'!CJ$83))+'Base Rate Calc'!CJ$19)*0.98</f>
        <v>3799.0978929135463</v>
      </c>
      <c r="CM17" s="62">
        <f>(($D17*SUM('Base Rate Calc'!CK$51+'Base Rate Calc'!CK$83))+'Base Rate Calc'!CK$19)*0.98</f>
        <v>4081.2154255721621</v>
      </c>
    </row>
    <row r="18" spans="1:91" ht="15">
      <c r="A18" s="137">
        <v>15</v>
      </c>
      <c r="B18" s="215">
        <v>193</v>
      </c>
      <c r="C18" s="138" t="str">
        <f>VLOOKUP(B18,FFY18_Table5_CN!$A$3:$G$759,6,FALSE)</f>
        <v>SIMPLE PNEUMONIA &amp; PLEURISY W MCC</v>
      </c>
      <c r="D18" s="137">
        <f>VLOOKUP(B18,FFY18_Table5_CN!$A$3:$G$759,7,FALSE)</f>
        <v>1.3731</v>
      </c>
      <c r="F18" s="62">
        <f>(($D18*SUM('Base Rate Calc'!C$51+'Base Rate Calc'!C$83))+'Base Rate Calc'!C$19)*0.98</f>
        <v>9096.6785063798397</v>
      </c>
      <c r="G18" s="62">
        <f>(($D18*SUM('Base Rate Calc'!D$51+'Base Rate Calc'!D$83))+'Base Rate Calc'!D$19)*0.98</f>
        <v>9483.8129022514713</v>
      </c>
      <c r="H18" s="62">
        <f>(($D18*SUM('Base Rate Calc'!E$51+'Base Rate Calc'!E$83))+'Base Rate Calc'!E$19)*0.98</f>
        <v>7547.6010986523224</v>
      </c>
      <c r="I18" s="62">
        <f>(($D18*SUM('Base Rate Calc'!F$51+'Base Rate Calc'!F$83))+'Base Rate Calc'!F$19)*0.98</f>
        <v>8443.9904925572482</v>
      </c>
      <c r="J18" s="62">
        <f>(($D18*SUM('Base Rate Calc'!G$51+'Base Rate Calc'!G$83))+'Base Rate Calc'!G$19)*0.98</f>
        <v>7849.8021991469741</v>
      </c>
      <c r="K18" s="62">
        <f>(($D18*SUM('Base Rate Calc'!H$51+'Base Rate Calc'!H$83))+'Base Rate Calc'!H$19)*0.98</f>
        <v>8490.3647016817031</v>
      </c>
      <c r="L18" s="62">
        <f>(($D18*SUM('Base Rate Calc'!I$51+'Base Rate Calc'!I$83))+'Base Rate Calc'!I$19)*0.98</f>
        <v>7570.560337854602</v>
      </c>
      <c r="M18" s="62">
        <f>(($D18*SUM('Base Rate Calc'!J$51+'Base Rate Calc'!J$83))+'Base Rate Calc'!J$19)*0.98</f>
        <v>9436.1955802559551</v>
      </c>
      <c r="N18" s="62">
        <f>(($D18*SUM('Base Rate Calc'!K$51+'Base Rate Calc'!K$83))+'Base Rate Calc'!K$19)*0.98</f>
        <v>8554.6796814451845</v>
      </c>
      <c r="O18" s="62">
        <f>(($D18*SUM('Base Rate Calc'!L$51+'Base Rate Calc'!L$83))+'Base Rate Calc'!L$19)*0.98</f>
        <v>7722.890813763911</v>
      </c>
      <c r="P18" s="62">
        <f>(($D18*SUM('Base Rate Calc'!M$51+'Base Rate Calc'!M$83))+'Base Rate Calc'!M$19)*0.98</f>
        <v>8230.1880821438372</v>
      </c>
      <c r="Q18" s="62">
        <f>(($D18*SUM('Base Rate Calc'!N$51+'Base Rate Calc'!N$83))+'Base Rate Calc'!N$19)*0.98</f>
        <v>7490.3318472948386</v>
      </c>
      <c r="R18" s="62">
        <f>(($D18*SUM('Base Rate Calc'!O$51+'Base Rate Calc'!O$83))+'Base Rate Calc'!O$19)*0.98</f>
        <v>7843.6001282990965</v>
      </c>
      <c r="S18" s="62">
        <f>(($D18*SUM('Base Rate Calc'!P$51+'Base Rate Calc'!P$83))+'Base Rate Calc'!P$19)*0.98</f>
        <v>8461.9837781840506</v>
      </c>
      <c r="T18" s="62">
        <f>(($D18*SUM('Base Rate Calc'!Q$51+'Base Rate Calc'!Q$83))+'Base Rate Calc'!Q$19)*0.98</f>
        <v>7949.1247347666531</v>
      </c>
      <c r="U18" s="62">
        <f>(($D18*SUM('Base Rate Calc'!R$51+'Base Rate Calc'!R$83))+'Base Rate Calc'!R$19)*0.98</f>
        <v>7780.1369178616978</v>
      </c>
      <c r="V18" s="62">
        <f>(($D18*SUM('Base Rate Calc'!S$51+'Base Rate Calc'!S$83))+'Base Rate Calc'!S$19)*0.98</f>
        <v>9580.2284101081987</v>
      </c>
      <c r="W18" s="62">
        <f>(($D18*SUM('Base Rate Calc'!T$51+'Base Rate Calc'!T$83))+'Base Rate Calc'!T$19)*0.98</f>
        <v>12434.136792642195</v>
      </c>
      <c r="X18" s="62">
        <f>(($D18*SUM('Base Rate Calc'!U$51+'Base Rate Calc'!U$83))+'Base Rate Calc'!U$19)*0.98</f>
        <v>8904.9939601466576</v>
      </c>
      <c r="Y18" s="62" t="e">
        <f>(($D18*SUM('Base Rate Calc'!V$51+'Base Rate Calc'!V$83))+'Base Rate Calc'!V$19)*0.98</f>
        <v>#N/A</v>
      </c>
      <c r="Z18" s="62">
        <f>(($D18*SUM('Base Rate Calc'!W$51+'Base Rate Calc'!W$83))+'Base Rate Calc'!W$19)*0.98</f>
        <v>7932.5298259156525</v>
      </c>
      <c r="AA18" s="62">
        <f>(($D18*SUM('Base Rate Calc'!X$51+'Base Rate Calc'!X$83))+'Base Rate Calc'!X$19)*0.98</f>
        <v>8545.095955904635</v>
      </c>
      <c r="AB18" s="62">
        <f>(($D18*SUM('Base Rate Calc'!Y$51+'Base Rate Calc'!Y$83))+'Base Rate Calc'!Y$19)*0.98</f>
        <v>10712.078422804821</v>
      </c>
      <c r="AC18" s="62">
        <f>(($D18*SUM('Base Rate Calc'!Z$51+'Base Rate Calc'!Z$83))+'Base Rate Calc'!Z$19)*0.98</f>
        <v>8152.2032268753665</v>
      </c>
      <c r="AD18" s="62">
        <f>(($D18*SUM('Base Rate Calc'!AA$51+'Base Rate Calc'!AA$83))+'Base Rate Calc'!AA$19)*0.98</f>
        <v>8373.5939181889134</v>
      </c>
      <c r="AE18" s="62">
        <f>(($D18*SUM('Base Rate Calc'!AB$51+'Base Rate Calc'!AB$83))+'Base Rate Calc'!AB$19)*0.98</f>
        <v>11850.293873276054</v>
      </c>
      <c r="AF18" s="62">
        <f>(($D18*SUM('Base Rate Calc'!AC$51+'Base Rate Calc'!AC$83))+'Base Rate Calc'!AC$19)*0.98</f>
        <v>8022.9946144978949</v>
      </c>
      <c r="AG18" s="62">
        <f>(($D18*SUM('Base Rate Calc'!AD$51+'Base Rate Calc'!AD$83))+'Base Rate Calc'!AD$19)*0.98</f>
        <v>8367.2394223583669</v>
      </c>
      <c r="AH18" s="62">
        <f>(($D18*SUM('Base Rate Calc'!AE$51+'Base Rate Calc'!AE$83))+'Base Rate Calc'!AE$19)*0.98</f>
        <v>7545.4600486133404</v>
      </c>
      <c r="AI18" s="62">
        <f>(($D18*SUM('Base Rate Calc'!AF$51+'Base Rate Calc'!AF$83))+'Base Rate Calc'!AF$19)*0.98</f>
        <v>9449.2226740346105</v>
      </c>
      <c r="AJ18" s="62">
        <f>(($D18*SUM('Base Rate Calc'!AG$51+'Base Rate Calc'!AG$83))+'Base Rate Calc'!AG$19)*0.98</f>
        <v>8361.1100532611781</v>
      </c>
      <c r="AK18" s="62">
        <f>(($D18*SUM('Base Rate Calc'!AH$51+'Base Rate Calc'!AH$83))+'Base Rate Calc'!AH$19)*0.98</f>
        <v>12486.841159711192</v>
      </c>
      <c r="AL18" s="62">
        <f>(($D18*SUM('Base Rate Calc'!AI$51+'Base Rate Calc'!AI$83))+'Base Rate Calc'!AI$19)*0.98</f>
        <v>7516.8375630059199</v>
      </c>
      <c r="AM18" s="62">
        <f>(($D18*SUM('Base Rate Calc'!AJ$51+'Base Rate Calc'!AJ$83))+'Base Rate Calc'!AJ$19)*0.98</f>
        <v>7633.2923604460375</v>
      </c>
      <c r="AN18" s="62">
        <f>(($D18*SUM('Base Rate Calc'!AK$51+'Base Rate Calc'!AK$83))+'Base Rate Calc'!AK$19)*0.98</f>
        <v>9990.2983214506003</v>
      </c>
      <c r="AO18" s="62">
        <f>(($D18*SUM('Base Rate Calc'!AL$51+'Base Rate Calc'!AL$83))+'Base Rate Calc'!AL$19)*0.98</f>
        <v>8774.6070819374727</v>
      </c>
      <c r="AP18" s="62">
        <f>(($D18*SUM('Base Rate Calc'!AM$51+'Base Rate Calc'!AM$83))+'Base Rate Calc'!AM$19)*0.98</f>
        <v>8566.573916981175</v>
      </c>
      <c r="AQ18" s="62">
        <f>(($D18*SUM('Base Rate Calc'!AN$51+'Base Rate Calc'!AN$83))+'Base Rate Calc'!AN$19)*0.98</f>
        <v>8023.7634998870972</v>
      </c>
      <c r="AR18" s="62">
        <f>(($D18*SUM('Base Rate Calc'!AO$51+'Base Rate Calc'!AO$83))+'Base Rate Calc'!AO$19)*0.98</f>
        <v>9007.0183872278794</v>
      </c>
      <c r="AS18" s="62">
        <f>(($D18*SUM('Base Rate Calc'!AP$51+'Base Rate Calc'!AP$83))+'Base Rate Calc'!AP$19)*0.98</f>
        <v>9894.8322381200851</v>
      </c>
      <c r="AT18" s="62">
        <f>(($D18*SUM('Base Rate Calc'!AQ$51+'Base Rate Calc'!AQ$83))+'Base Rate Calc'!AQ$19)*0.98</f>
        <v>9489.2262571848642</v>
      </c>
      <c r="AU18" s="62">
        <f>(($D18*SUM('Base Rate Calc'!AR$51+'Base Rate Calc'!AR$83))+'Base Rate Calc'!AR$19)*0.98</f>
        <v>7819.7868847467253</v>
      </c>
      <c r="AV18" s="62">
        <f>(($D18*SUM('Base Rate Calc'!AS$51+'Base Rate Calc'!AS$83))+'Base Rate Calc'!AS$19)*0.98</f>
        <v>8718.6374925412001</v>
      </c>
      <c r="AW18" s="62">
        <f>(($D18*SUM('Base Rate Calc'!AT$51+'Base Rate Calc'!AT$83))+'Base Rate Calc'!AT$19)*0.98</f>
        <v>10038.820499635216</v>
      </c>
      <c r="AX18" s="62">
        <f>(($D18*SUM('Base Rate Calc'!AU$51+'Base Rate Calc'!AU$83))+'Base Rate Calc'!AU$19)*0.98</f>
        <v>8512.0771051907304</v>
      </c>
      <c r="AY18" s="62">
        <f>(($D18*SUM('Base Rate Calc'!AV$51+'Base Rate Calc'!AV$83))+'Base Rate Calc'!AV$19)*0.98</f>
        <v>7516.8476168713678</v>
      </c>
      <c r="AZ18" s="62">
        <f>(($D18*SUM('Base Rate Calc'!AW$51+'Base Rate Calc'!AW$83))+'Base Rate Calc'!AW$19)*0.98</f>
        <v>8688.8367797051451</v>
      </c>
      <c r="BA18" s="62">
        <f>(($D18*SUM('Base Rate Calc'!AX$51+'Base Rate Calc'!AX$83))+'Base Rate Calc'!AX$19)*0.98</f>
        <v>7791.0044948903569</v>
      </c>
      <c r="BB18" s="62">
        <f>(($D18*SUM('Base Rate Calc'!AY$51+'Base Rate Calc'!AY$83))+'Base Rate Calc'!AY$19)*0.98</f>
        <v>7940.7830618479175</v>
      </c>
      <c r="BC18" s="62">
        <f>(($D18*SUM('Base Rate Calc'!AZ$51+'Base Rate Calc'!AZ$83))+'Base Rate Calc'!AZ$19)*0.98</f>
        <v>8256.0893134955477</v>
      </c>
      <c r="BD18" s="62">
        <f>(($D18*SUM('Base Rate Calc'!BA$51+'Base Rate Calc'!BA$83))+'Base Rate Calc'!BA$19)*0.98</f>
        <v>7750.6331722870273</v>
      </c>
      <c r="BE18" s="62">
        <f>(($D18*SUM('Base Rate Calc'!BB$51+'Base Rate Calc'!BB$83))+'Base Rate Calc'!BB$19)*0.98</f>
        <v>10948.912324620813</v>
      </c>
      <c r="BF18" s="62">
        <f>(($D18*SUM('Base Rate Calc'!BC$51+'Base Rate Calc'!BC$83))+'Base Rate Calc'!BC$19)*0.98</f>
        <v>8565.0019139217002</v>
      </c>
      <c r="BG18" s="62">
        <f>(($D18*SUM('Base Rate Calc'!BD$51+'Base Rate Calc'!BD$83))+'Base Rate Calc'!BD$19)*0.98</f>
        <v>8134.1719296099518</v>
      </c>
      <c r="BH18" s="62">
        <f>(($D18*SUM('Base Rate Calc'!BE$51+'Base Rate Calc'!BE$83))+'Base Rate Calc'!BE$19)*0.98</f>
        <v>7902.5985225439845</v>
      </c>
      <c r="BI18" s="62">
        <f>(($D18*SUM('Base Rate Calc'!BF$51+'Base Rate Calc'!BF$83))+'Base Rate Calc'!BF$19)*0.98</f>
        <v>8463.123647452745</v>
      </c>
      <c r="BJ18" s="62">
        <f>(($D18*SUM('Base Rate Calc'!BG$51+'Base Rate Calc'!BG$83))+'Base Rate Calc'!BG$19)*0.98</f>
        <v>8024.1835213239492</v>
      </c>
      <c r="BK18" s="62">
        <f>(($D18*SUM('Base Rate Calc'!BH$51+'Base Rate Calc'!BH$83))+'Base Rate Calc'!BH$19)*0.98</f>
        <v>8770.392207540388</v>
      </c>
      <c r="BL18" s="62">
        <f>(($D18*SUM('Base Rate Calc'!BI$51+'Base Rate Calc'!BI$83))+'Base Rate Calc'!BI$19)*0.98</f>
        <v>7768.3324353890248</v>
      </c>
      <c r="BM18" s="62">
        <f>(($D18*SUM('Base Rate Calc'!BJ$51+'Base Rate Calc'!BJ$83))+'Base Rate Calc'!BJ$19)*0.98</f>
        <v>7723.9969900323304</v>
      </c>
      <c r="BN18" s="62">
        <f>(($D18*SUM('Base Rate Calc'!BK$51+'Base Rate Calc'!BK$83))+'Base Rate Calc'!BK$19)*0.98</f>
        <v>8349.0407362996721</v>
      </c>
      <c r="BO18" s="62">
        <f>(($D18*SUM('Base Rate Calc'!BL$51+'Base Rate Calc'!BL$83))+'Base Rate Calc'!BL$19)*0.98</f>
        <v>8781.725311769982</v>
      </c>
      <c r="BP18" s="62">
        <f>(($D18*SUM('Base Rate Calc'!BM$51+'Base Rate Calc'!BM$83))+'Base Rate Calc'!BM$19)*0.98</f>
        <v>8472.0922211267152</v>
      </c>
      <c r="BQ18" s="62">
        <f>(($D18*SUM('Base Rate Calc'!BN$51+'Base Rate Calc'!BN$83))+'Base Rate Calc'!BN$19)*0.98</f>
        <v>7690.057347598502</v>
      </c>
      <c r="BR18" s="62">
        <f>(($D18*SUM('Base Rate Calc'!BO$51+'Base Rate Calc'!BO$83))+'Base Rate Calc'!BO$19)*0.98</f>
        <v>7444.0714906599133</v>
      </c>
      <c r="BS18" s="62">
        <f>(($D18*SUM('Base Rate Calc'!BP$51+'Base Rate Calc'!BP$83))+'Base Rate Calc'!BP$19)*0.98</f>
        <v>9408.7535576472001</v>
      </c>
      <c r="BT18" s="62">
        <f>(($D18*SUM('Base Rate Calc'!BQ$51+'Base Rate Calc'!BQ$83))+'Base Rate Calc'!BQ$19)*0.98</f>
        <v>7663.3080340911247</v>
      </c>
      <c r="BU18" s="62">
        <f>(($D18*SUM('Base Rate Calc'!BR$51+'Base Rate Calc'!BR$83))+'Base Rate Calc'!BR$19)*0.98</f>
        <v>9024.5179768223352</v>
      </c>
      <c r="BV18" s="62">
        <f>(($D18*SUM('Base Rate Calc'!BS$51+'Base Rate Calc'!BS$83))+'Base Rate Calc'!BS$19)*0.98</f>
        <v>8775.7627628079244</v>
      </c>
      <c r="BW18" s="62">
        <f>(($D18*SUM('Base Rate Calc'!BT$51+'Base Rate Calc'!BT$83))+'Base Rate Calc'!BT$19)*0.98</f>
        <v>8722.3855176330926</v>
      </c>
      <c r="BX18" s="62">
        <f>(($D18*SUM('Base Rate Calc'!BU$51+'Base Rate Calc'!BU$83))+'Base Rate Calc'!BU$19)*0.98</f>
        <v>8426.087688536194</v>
      </c>
      <c r="BY18" s="62">
        <f>(($D18*SUM('Base Rate Calc'!BV$51+'Base Rate Calc'!BV$83))+'Base Rate Calc'!BV$19)*0.98</f>
        <v>7686.8791194735923</v>
      </c>
      <c r="BZ18" s="62">
        <f>(($D18*SUM('Base Rate Calc'!BW$51+'Base Rate Calc'!BW$83))+'Base Rate Calc'!BW$19)*0.98</f>
        <v>7689.2260940468504</v>
      </c>
      <c r="CA18" s="62">
        <f>(($D18*SUM('Base Rate Calc'!BY$51+'Base Rate Calc'!BY$83))+'Base Rate Calc'!BY$19)*0.98</f>
        <v>9710.004369227654</v>
      </c>
      <c r="CB18" s="62">
        <f>(($D18*SUM('Base Rate Calc'!BZ$51+'Base Rate Calc'!BZ$83))+'Base Rate Calc'!BZ$19)*0.98</f>
        <v>6980.8304293893934</v>
      </c>
      <c r="CC18" s="62">
        <f>(($D18*SUM('Base Rate Calc'!CA$51+'Base Rate Calc'!CA$83))+'Base Rate Calc'!CA$19)*0.98</f>
        <v>7673.8846641823438</v>
      </c>
      <c r="CD18" s="62">
        <f>(($D18*SUM('Base Rate Calc'!CB$51+'Base Rate Calc'!CB$83))+'Base Rate Calc'!CB$19)*0.98</f>
        <v>8561.7286456744951</v>
      </c>
      <c r="CE18" s="62">
        <f>(($D18*SUM('Base Rate Calc'!CC$51+'Base Rate Calc'!CC$83))+'Base Rate Calc'!CC$19)*0.98</f>
        <v>9325.3735021082994</v>
      </c>
      <c r="CF18" s="62">
        <f>(($D18*SUM('Base Rate Calc'!CD$51+'Base Rate Calc'!CD$83))+'Base Rate Calc'!CD$19)*0.98</f>
        <v>8079.0841795559181</v>
      </c>
      <c r="CG18" s="62">
        <f>(($D18*SUM('Base Rate Calc'!CE$51+'Base Rate Calc'!CE$83))+'Base Rate Calc'!CE$19)*0.98</f>
        <v>8362.2212109610464</v>
      </c>
      <c r="CH18" s="62">
        <f>(($D18*SUM('Base Rate Calc'!CF$51+'Base Rate Calc'!CF$83))+'Base Rate Calc'!CF$19)*0.98</f>
        <v>8007.0751377403276</v>
      </c>
      <c r="CI18" s="62">
        <f>(($D18*SUM('Base Rate Calc'!CG$51+'Base Rate Calc'!CG$83))+'Base Rate Calc'!CG$19)*0.98</f>
        <v>8688.509065542672</v>
      </c>
      <c r="CJ18" s="62">
        <f>(($D18*SUM('Base Rate Calc'!CH$51+'Base Rate Calc'!CH$83))+'Base Rate Calc'!CH$19)*0.98</f>
        <v>7990.0970697770326</v>
      </c>
      <c r="CK18" s="62">
        <f>(($D18*SUM('Base Rate Calc'!CI$51+'Base Rate Calc'!CI$83))+'Base Rate Calc'!CI$19)*0.98</f>
        <v>7504.4673689425917</v>
      </c>
      <c r="CL18" s="62">
        <f>(($D18*SUM('Base Rate Calc'!CJ$51+'Base Rate Calc'!CJ$83))+'Base Rate Calc'!CJ$19)*0.98</f>
        <v>7180.3734573428628</v>
      </c>
      <c r="CM18" s="62">
        <f>(($D18*SUM('Base Rate Calc'!CK$51+'Base Rate Calc'!CK$83))+'Base Rate Calc'!CK$19)*0.98</f>
        <v>7713.5814189306757</v>
      </c>
    </row>
    <row r="19" spans="1:91" ht="15">
      <c r="A19" s="137">
        <v>16</v>
      </c>
      <c r="B19" s="215">
        <v>194</v>
      </c>
      <c r="C19" s="138" t="str">
        <f>VLOOKUP(B19,FFY18_Table5_CN!$A$3:$G$759,6,FALSE)</f>
        <v>SIMPLE PNEUMONIA &amp; PLEURISY W CC</v>
      </c>
      <c r="D19" s="137">
        <f>VLOOKUP(B19,FFY18_Table5_CN!$A$3:$G$759,7,FALSE)</f>
        <v>0.93320000000000003</v>
      </c>
      <c r="F19" s="62">
        <f>(($D19*SUM('Base Rate Calc'!C$51+'Base Rate Calc'!C$83))+'Base Rate Calc'!C$19)*0.98</f>
        <v>6428.0516329136017</v>
      </c>
      <c r="G19" s="62">
        <f>(($D19*SUM('Base Rate Calc'!D$51+'Base Rate Calc'!D$83))+'Base Rate Calc'!D$19)*0.98</f>
        <v>6632.8569470403281</v>
      </c>
      <c r="H19" s="62">
        <f>(($D19*SUM('Base Rate Calc'!E$51+'Base Rate Calc'!E$83))+'Base Rate Calc'!E$19)*0.98</f>
        <v>5327.2472248651575</v>
      </c>
      <c r="I19" s="62">
        <f>(($D19*SUM('Base Rate Calc'!F$51+'Base Rate Calc'!F$83))+'Base Rate Calc'!F$19)*0.98</f>
        <v>5980.5783991657008</v>
      </c>
      <c r="J19" s="62">
        <f>(($D19*SUM('Base Rate Calc'!G$51+'Base Rate Calc'!G$83))+'Base Rate Calc'!G$19)*0.98</f>
        <v>5556.2201767562119</v>
      </c>
      <c r="K19" s="62">
        <f>(($D19*SUM('Base Rate Calc'!H$51+'Base Rate Calc'!H$83))+'Base Rate Calc'!H$19)*0.98</f>
        <v>5999.7506963872738</v>
      </c>
      <c r="L19" s="62">
        <f>(($D19*SUM('Base Rate Calc'!I$51+'Base Rate Calc'!I$83))+'Base Rate Calc'!I$19)*0.98</f>
        <v>5302.7140388944117</v>
      </c>
      <c r="M19" s="62">
        <f>(($D19*SUM('Base Rate Calc'!J$51+'Base Rate Calc'!J$83))+'Base Rate Calc'!J$19)*0.98</f>
        <v>6791.9679956411464</v>
      </c>
      <c r="N19" s="62">
        <f>(($D19*SUM('Base Rate Calc'!K$51+'Base Rate Calc'!K$83))+'Base Rate Calc'!K$19)*0.98</f>
        <v>6043.0215406923353</v>
      </c>
      <c r="O19" s="62">
        <f>(($D19*SUM('Base Rate Calc'!L$51+'Base Rate Calc'!L$83))+'Base Rate Calc'!L$19)*0.98</f>
        <v>5444.5458385583579</v>
      </c>
      <c r="P19" s="62">
        <f>(($D19*SUM('Base Rate Calc'!M$51+'Base Rate Calc'!M$83))+'Base Rate Calc'!M$19)*0.98</f>
        <v>5729.6265956715679</v>
      </c>
      <c r="Q19" s="62">
        <f>(($D19*SUM('Base Rate Calc'!N$51+'Base Rate Calc'!N$83))+'Base Rate Calc'!N$19)*0.98</f>
        <v>5228.8890681491102</v>
      </c>
      <c r="R19" s="62">
        <f>(($D19*SUM('Base Rate Calc'!O$51+'Base Rate Calc'!O$83))+'Base Rate Calc'!O$19)*0.98</f>
        <v>5560.1649502357568</v>
      </c>
      <c r="S19" s="62">
        <f>(($D19*SUM('Base Rate Calc'!P$51+'Base Rate Calc'!P$83))+'Base Rate Calc'!P$19)*0.98</f>
        <v>5993.5198715179931</v>
      </c>
      <c r="T19" s="62">
        <f>(($D19*SUM('Base Rate Calc'!Q$51+'Base Rate Calc'!Q$83))+'Base Rate Calc'!Q$19)*0.98</f>
        <v>5635.910781868939</v>
      </c>
      <c r="U19" s="62">
        <f>(($D19*SUM('Base Rate Calc'!R$51+'Base Rate Calc'!R$83))+'Base Rate Calc'!R$19)*0.98</f>
        <v>5514.9361764099758</v>
      </c>
      <c r="V19" s="62">
        <f>(($D19*SUM('Base Rate Calc'!S$51+'Base Rate Calc'!S$83))+'Base Rate Calc'!S$19)*0.98</f>
        <v>6872.9187522634711</v>
      </c>
      <c r="W19" s="62">
        <f>(($D19*SUM('Base Rate Calc'!T$51+'Base Rate Calc'!T$83))+'Base Rate Calc'!T$19)*0.98</f>
        <v>8886.0443577843544</v>
      </c>
      <c r="X19" s="62">
        <f>(($D19*SUM('Base Rate Calc'!U$51+'Base Rate Calc'!U$83))+'Base Rate Calc'!U$19)*0.98</f>
        <v>6254.4439447737686</v>
      </c>
      <c r="Y19" s="62" t="e">
        <f>(($D19*SUM('Base Rate Calc'!V$51+'Base Rate Calc'!V$83))+'Base Rate Calc'!V$19)*0.98</f>
        <v>#N/A</v>
      </c>
      <c r="Z19" s="62">
        <f>(($D19*SUM('Base Rate Calc'!W$51+'Base Rate Calc'!W$83))+'Base Rate Calc'!W$19)*0.98</f>
        <v>5642.3084758899477</v>
      </c>
      <c r="AA19" s="62">
        <f>(($D19*SUM('Base Rate Calc'!X$51+'Base Rate Calc'!X$83))+'Base Rate Calc'!X$19)*0.98</f>
        <v>6010.0034331149982</v>
      </c>
      <c r="AB19" s="62">
        <f>(($D19*SUM('Base Rate Calc'!Y$51+'Base Rate Calc'!Y$83))+'Base Rate Calc'!Y$19)*0.98</f>
        <v>7586.0968592684139</v>
      </c>
      <c r="AC19" s="62">
        <f>(($D19*SUM('Base Rate Calc'!Z$51+'Base Rate Calc'!Z$83))+'Base Rate Calc'!Z$19)*0.98</f>
        <v>5773.7312279951148</v>
      </c>
      <c r="AD19" s="62">
        <f>(($D19*SUM('Base Rate Calc'!AA$51+'Base Rate Calc'!AA$83))+'Base Rate Calc'!AA$19)*0.98</f>
        <v>6026.6503954219615</v>
      </c>
      <c r="AE19" s="62">
        <f>(($D19*SUM('Base Rate Calc'!AB$51+'Base Rate Calc'!AB$83))+'Base Rate Calc'!AB$19)*0.98</f>
        <v>8557.8511349072996</v>
      </c>
      <c r="AF19" s="62">
        <f>(($D19*SUM('Base Rate Calc'!AC$51+'Base Rate Calc'!AC$83))+'Base Rate Calc'!AC$19)*0.98</f>
        <v>5452.6681044712232</v>
      </c>
      <c r="AG19" s="62">
        <f>(($D19*SUM('Base Rate Calc'!AD$51+'Base Rate Calc'!AD$83))+'Base Rate Calc'!AD$19)*0.98</f>
        <v>5945.6180757154088</v>
      </c>
      <c r="AH19" s="62">
        <f>(($D19*SUM('Base Rate Calc'!AE$51+'Base Rate Calc'!AE$83))+'Base Rate Calc'!AE$19)*0.98</f>
        <v>5293.9217628329825</v>
      </c>
      <c r="AI19" s="62">
        <f>(($D19*SUM('Base Rate Calc'!AF$51+'Base Rate Calc'!AF$83))+'Base Rate Calc'!AF$19)*0.98</f>
        <v>6839.6367919227278</v>
      </c>
      <c r="AJ19" s="62">
        <f>(($D19*SUM('Base Rate Calc'!AG$51+'Base Rate Calc'!AG$83))+'Base Rate Calc'!AG$19)*0.98</f>
        <v>5994.8542653144932</v>
      </c>
      <c r="AK19" s="62">
        <f>(($D19*SUM('Base Rate Calc'!AH$51+'Base Rate Calc'!AH$83))+'Base Rate Calc'!AH$19)*0.98</f>
        <v>9040.9121545280632</v>
      </c>
      <c r="AL19" s="62">
        <f>(($D19*SUM('Base Rate Calc'!AI$51+'Base Rate Calc'!AI$83))+'Base Rate Calc'!AI$19)*0.98</f>
        <v>5301.2186726218961</v>
      </c>
      <c r="AM19" s="62">
        <f>(($D19*SUM('Base Rate Calc'!AJ$51+'Base Rate Calc'!AJ$83))+'Base Rate Calc'!AJ$19)*0.98</f>
        <v>5353.6277984329199</v>
      </c>
      <c r="AN19" s="62">
        <f>(($D19*SUM('Base Rate Calc'!AK$51+'Base Rate Calc'!AK$83))+'Base Rate Calc'!AK$19)*0.98</f>
        <v>7170.4648926354239</v>
      </c>
      <c r="AO19" s="62">
        <f>(($D19*SUM('Base Rate Calc'!AL$51+'Base Rate Calc'!AL$83))+'Base Rate Calc'!AL$19)*0.98</f>
        <v>6239.0200597655312</v>
      </c>
      <c r="AP19" s="62">
        <f>(($D19*SUM('Base Rate Calc'!AM$51+'Base Rate Calc'!AM$83))+'Base Rate Calc'!AM$19)*0.98</f>
        <v>6116.491064486806</v>
      </c>
      <c r="AQ19" s="62">
        <f>(($D19*SUM('Base Rate Calc'!AN$51+'Base Rate Calc'!AN$83))+'Base Rate Calc'!AN$19)*0.98</f>
        <v>5453.1906620746049</v>
      </c>
      <c r="AR19" s="62">
        <f>(($D19*SUM('Base Rate Calc'!AO$51+'Base Rate Calc'!AO$83))+'Base Rate Calc'!AO$19)*0.98</f>
        <v>6359.172670134044</v>
      </c>
      <c r="AS19" s="62">
        <f>(($D19*SUM('Base Rate Calc'!AP$51+'Base Rate Calc'!AP$83))+'Base Rate Calc'!AP$19)*0.98</f>
        <v>7659.2531214723358</v>
      </c>
      <c r="AT19" s="62">
        <f>(($D19*SUM('Base Rate Calc'!AQ$51+'Base Rate Calc'!AQ$83))+'Base Rate Calc'!AQ$19)*0.98</f>
        <v>7079.4053426297532</v>
      </c>
      <c r="AU19" s="62">
        <f>(($D19*SUM('Base Rate Calc'!AR$51+'Base Rate Calc'!AR$83))+'Base Rate Calc'!AR$19)*0.98</f>
        <v>5542.9509574871781</v>
      </c>
      <c r="AV19" s="62">
        <f>(($D19*SUM('Base Rate Calc'!AS$51+'Base Rate Calc'!AS$83))+'Base Rate Calc'!AS$19)*0.98</f>
        <v>6146.5999896726007</v>
      </c>
      <c r="AW19" s="62">
        <f>(($D19*SUM('Base Rate Calc'!AT$51+'Base Rate Calc'!AT$83))+'Base Rate Calc'!AT$19)*0.98</f>
        <v>7216.5405405284273</v>
      </c>
      <c r="AX19" s="62">
        <f>(($D19*SUM('Base Rate Calc'!AU$51+'Base Rate Calc'!AU$83))+'Base Rate Calc'!AU$19)*0.98</f>
        <v>6094.7402317850047</v>
      </c>
      <c r="AY19" s="62">
        <f>(($D19*SUM('Base Rate Calc'!AV$51+'Base Rate Calc'!AV$83))+'Base Rate Calc'!AV$19)*0.98</f>
        <v>5251.2991782130666</v>
      </c>
      <c r="AZ19" s="62">
        <f>(($D19*SUM('Base Rate Calc'!AW$51+'Base Rate Calc'!AW$83))+'Base Rate Calc'!AW$19)*0.98</f>
        <v>6124.5129887996809</v>
      </c>
      <c r="BA19" s="62">
        <f>(($D19*SUM('Base Rate Calc'!AX$51+'Base Rate Calc'!AX$83))+'Base Rate Calc'!AX$19)*0.98</f>
        <v>5545.3481227817938</v>
      </c>
      <c r="BB19" s="62">
        <f>(($D19*SUM('Base Rate Calc'!AY$51+'Base Rate Calc'!AY$83))+'Base Rate Calc'!AY$19)*0.98</f>
        <v>5663.3017886654116</v>
      </c>
      <c r="BC19" s="62">
        <f>(($D19*SUM('Base Rate Calc'!AZ$51+'Base Rate Calc'!AZ$83))+'Base Rate Calc'!AZ$19)*0.98</f>
        <v>5857.4150131192528</v>
      </c>
      <c r="BD19" s="62">
        <f>(($D19*SUM('Base Rate Calc'!BA$51+'Base Rate Calc'!BA$83))+'Base Rate Calc'!BA$19)*0.98</f>
        <v>5457.8526600817522</v>
      </c>
      <c r="BE19" s="62">
        <f>(($D19*SUM('Base Rate Calc'!BB$51+'Base Rate Calc'!BB$83))+'Base Rate Calc'!BB$19)*0.98</f>
        <v>7901.359474602099</v>
      </c>
      <c r="BF19" s="62">
        <f>(($D19*SUM('Base Rate Calc'!BC$51+'Base Rate Calc'!BC$83))+'Base Rate Calc'!BC$19)*0.98</f>
        <v>5821.0325439310545</v>
      </c>
      <c r="BG19" s="62">
        <f>(($D19*SUM('Base Rate Calc'!BD$51+'Base Rate Calc'!BD$83))+'Base Rate Calc'!BD$19)*0.98</f>
        <v>5655.4200618687701</v>
      </c>
      <c r="BH19" s="62">
        <f>(($D19*SUM('Base Rate Calc'!BE$51+'Base Rate Calc'!BE$83))+'Base Rate Calc'!BE$19)*0.98</f>
        <v>5370.8433043755349</v>
      </c>
      <c r="BI19" s="62">
        <f>(($D19*SUM('Base Rate Calc'!BF$51+'Base Rate Calc'!BF$83))+'Base Rate Calc'!BF$19)*0.98</f>
        <v>5952.3711394092934</v>
      </c>
      <c r="BJ19" s="62">
        <f>(($D19*SUM('Base Rate Calc'!BG$51+'Base Rate Calc'!BG$83))+'Base Rate Calc'!BG$19)*0.98</f>
        <v>5759.2882194883914</v>
      </c>
      <c r="BK19" s="62">
        <f>(($D19*SUM('Base Rate Calc'!BH$51+'Base Rate Calc'!BH$83))+'Base Rate Calc'!BH$19)*0.98</f>
        <v>6327.923623084037</v>
      </c>
      <c r="BL19" s="62">
        <f>(($D19*SUM('Base Rate Calc'!BI$51+'Base Rate Calc'!BI$83))+'Base Rate Calc'!BI$19)*0.98</f>
        <v>5466.0104524251974</v>
      </c>
      <c r="BM19" s="62">
        <f>(($D19*SUM('Base Rate Calc'!BJ$51+'Base Rate Calc'!BJ$83))+'Base Rate Calc'!BJ$19)*0.98</f>
        <v>5483.9213040988789</v>
      </c>
      <c r="BN19" s="62">
        <f>(($D19*SUM('Base Rate Calc'!BK$51+'Base Rate Calc'!BK$83))+'Base Rate Calc'!BK$19)*0.98</f>
        <v>5844.8315641212257</v>
      </c>
      <c r="BO19" s="62">
        <f>(($D19*SUM('Base Rate Calc'!BL$51+'Base Rate Calc'!BL$83))+'Base Rate Calc'!BL$19)*0.98</f>
        <v>6220.9699514556451</v>
      </c>
      <c r="BP19" s="62">
        <f>(($D19*SUM('Base Rate Calc'!BM$51+'Base Rate Calc'!BM$83))+'Base Rate Calc'!BM$19)*0.98</f>
        <v>5874.2428533649781</v>
      </c>
      <c r="BQ19" s="62">
        <f>(($D19*SUM('Base Rate Calc'!BN$51+'Base Rate Calc'!BN$83))+'Base Rate Calc'!BN$19)*0.98</f>
        <v>5437.2449187524007</v>
      </c>
      <c r="BR19" s="62">
        <f>(($D19*SUM('Base Rate Calc'!BO$51+'Base Rate Calc'!BO$83))+'Base Rate Calc'!BO$19)*0.98</f>
        <v>5219.0183687013559</v>
      </c>
      <c r="BS19" s="62">
        <f>(($D19*SUM('Base Rate Calc'!BP$51+'Base Rate Calc'!BP$83))+'Base Rate Calc'!BP$19)*0.98</f>
        <v>6565.2985348455086</v>
      </c>
      <c r="BT19" s="62">
        <f>(($D19*SUM('Base Rate Calc'!BQ$51+'Base Rate Calc'!BQ$83))+'Base Rate Calc'!BQ$19)*0.98</f>
        <v>5362.3824801499077</v>
      </c>
      <c r="BU19" s="62">
        <f>(($D19*SUM('Base Rate Calc'!BR$51+'Base Rate Calc'!BR$83))+'Base Rate Calc'!BR$19)*0.98</f>
        <v>6504.6130340766167</v>
      </c>
      <c r="BV19" s="62">
        <f>(($D19*SUM('Base Rate Calc'!BS$51+'Base Rate Calc'!BS$83))+'Base Rate Calc'!BS$19)*0.98</f>
        <v>6258.1880034610404</v>
      </c>
      <c r="BW19" s="62">
        <f>(($D19*SUM('Base Rate Calc'!BT$51+'Base Rate Calc'!BT$83))+'Base Rate Calc'!BT$19)*0.98</f>
        <v>6190.6656698821662</v>
      </c>
      <c r="BX19" s="62">
        <f>(($D19*SUM('Base Rate Calc'!BU$51+'Base Rate Calc'!BU$83))+'Base Rate Calc'!BU$19)*0.98</f>
        <v>5953.1807917573205</v>
      </c>
      <c r="BY19" s="62">
        <f>(($D19*SUM('Base Rate Calc'!BV$51+'Base Rate Calc'!BV$83))+'Base Rate Calc'!BV$19)*0.98</f>
        <v>5224.2339190829198</v>
      </c>
      <c r="BZ19" s="62">
        <f>(($D19*SUM('Base Rate Calc'!BW$51+'Base Rate Calc'!BW$83))+'Base Rate Calc'!BW$19)*0.98</f>
        <v>5399.6009947742486</v>
      </c>
      <c r="CA19" s="62">
        <f>(($D19*SUM('Base Rate Calc'!BY$51+'Base Rate Calc'!BY$83))+'Base Rate Calc'!BY$19)*0.98</f>
        <v>6905.6537648119202</v>
      </c>
      <c r="CB19" s="62">
        <f>(($D19*SUM('Base Rate Calc'!BZ$51+'Base Rate Calc'!BZ$83))+'Base Rate Calc'!BZ$19)*0.98</f>
        <v>4744.3820236735728</v>
      </c>
      <c r="CC19" s="62">
        <f>(($D19*SUM('Base Rate Calc'!CA$51+'Base Rate Calc'!CA$83))+'Base Rate Calc'!CA$19)*0.98</f>
        <v>5350.7674575158135</v>
      </c>
      <c r="CD19" s="62">
        <f>(($D19*SUM('Base Rate Calc'!CB$51+'Base Rate Calc'!CB$83))+'Base Rate Calc'!CB$19)*0.98</f>
        <v>6004.2718997767388</v>
      </c>
      <c r="CE19" s="62">
        <f>(($D19*SUM('Base Rate Calc'!CC$51+'Base Rate Calc'!CC$83))+'Base Rate Calc'!CC$19)*0.98</f>
        <v>6850.8689800360244</v>
      </c>
      <c r="CF19" s="62">
        <f>(($D19*SUM('Base Rate Calc'!CD$51+'Base Rate Calc'!CD$83))+'Base Rate Calc'!CD$19)*0.98</f>
        <v>5696.5153687871116</v>
      </c>
      <c r="CG19" s="62">
        <f>(($D19*SUM('Base Rate Calc'!CE$51+'Base Rate Calc'!CE$83))+'Base Rate Calc'!CE$19)*0.98</f>
        <v>5839.3785287661867</v>
      </c>
      <c r="CH19" s="62">
        <f>(($D19*SUM('Base Rate Calc'!CF$51+'Base Rate Calc'!CF$83))+'Base Rate Calc'!CF$19)*0.98</f>
        <v>5441.8487499375669</v>
      </c>
      <c r="CI19" s="62">
        <f>(($D19*SUM('Base Rate Calc'!CG$51+'Base Rate Calc'!CG$83))+'Base Rate Calc'!CG$19)*0.98</f>
        <v>6044.6159839228167</v>
      </c>
      <c r="CJ19" s="62">
        <f>(($D19*SUM('Base Rate Calc'!CH$51+'Base Rate Calc'!CH$83))+'Base Rate Calc'!CH$19)*0.98</f>
        <v>5559.7818281814334</v>
      </c>
      <c r="CK19" s="62">
        <f>(($D19*SUM('Base Rate Calc'!CI$51+'Base Rate Calc'!CI$83))+'Base Rate Calc'!CI$19)*0.98</f>
        <v>5238.0909814996921</v>
      </c>
      <c r="CL19" s="62">
        <f>(($D19*SUM('Base Rate Calc'!CJ$51+'Base Rate Calc'!CJ$83))+'Base Rate Calc'!CJ$19)*0.98</f>
        <v>4879.9974585917707</v>
      </c>
      <c r="CM19" s="62">
        <f>(($D19*SUM('Base Rate Calc'!CK$51+'Base Rate Calc'!CK$83))+'Base Rate Calc'!CK$19)*0.98</f>
        <v>5242.3816037769329</v>
      </c>
    </row>
    <row r="20" spans="1:91" ht="15">
      <c r="A20" s="137">
        <v>17</v>
      </c>
      <c r="B20" s="215">
        <v>195</v>
      </c>
      <c r="C20" s="138" t="str">
        <f>VLOOKUP(B20,FFY18_Table5_CN!$A$3:$G$759,6,FALSE)</f>
        <v>SIMPLE PNEUMONIA &amp; PLEURISY W/O CC/MCC</v>
      </c>
      <c r="D20" s="137">
        <f>VLOOKUP(B20,FFY18_Table5_CN!$A$3:$G$759,7,FALSE)</f>
        <v>0.7099000000000002</v>
      </c>
      <c r="F20" s="62">
        <f>(($D20*SUM('Base Rate Calc'!C$51+'Base Rate Calc'!C$83))+'Base Rate Calc'!C$19)*0.98</f>
        <v>5073.4156228090087</v>
      </c>
      <c r="G20" s="62">
        <f>(($D20*SUM('Base Rate Calc'!D$51+'Base Rate Calc'!D$83))+'Base Rate Calc'!D$19)*0.98</f>
        <v>5185.6678931675206</v>
      </c>
      <c r="H20" s="62">
        <f>(($D20*SUM('Base Rate Calc'!E$51+'Base Rate Calc'!E$83))+'Base Rate Calc'!E$19)*0.98</f>
        <v>4200.1614780666268</v>
      </c>
      <c r="I20" s="62">
        <f>(($D20*SUM('Base Rate Calc'!F$51+'Base Rate Calc'!F$83))+'Base Rate Calc'!F$19)*0.98</f>
        <v>4730.1125649889973</v>
      </c>
      <c r="J20" s="62">
        <f>(($D20*SUM('Base Rate Calc'!G$51+'Base Rate Calc'!G$83))+'Base Rate Calc'!G$19)*0.98</f>
        <v>4391.9626964200988</v>
      </c>
      <c r="K20" s="62">
        <f>(($D20*SUM('Base Rate Calc'!H$51+'Base Rate Calc'!H$83))+'Base Rate Calc'!H$19)*0.98</f>
        <v>4735.4767537133812</v>
      </c>
      <c r="L20" s="62">
        <f>(($D20*SUM('Base Rate Calc'!I$51+'Base Rate Calc'!I$83))+'Base Rate Calc'!I$19)*0.98</f>
        <v>4151.5204072558327</v>
      </c>
      <c r="M20" s="62">
        <f>(($D20*SUM('Base Rate Calc'!J$51+'Base Rate Calc'!J$83))+'Base Rate Calc'!J$19)*0.98</f>
        <v>5449.7174395045549</v>
      </c>
      <c r="N20" s="62">
        <f>(($D20*SUM('Base Rate Calc'!K$51+'Base Rate Calc'!K$83))+'Base Rate Calc'!K$19)*0.98</f>
        <v>4768.0652714718062</v>
      </c>
      <c r="O20" s="62">
        <f>(($D20*SUM('Base Rate Calc'!L$51+'Base Rate Calc'!L$83))+'Base Rate Calc'!L$19)*0.98</f>
        <v>4288.0229175231234</v>
      </c>
      <c r="P20" s="62">
        <f>(($D20*SUM('Base Rate Calc'!M$51+'Base Rate Calc'!M$83))+'Base Rate Calc'!M$19)*0.98</f>
        <v>4460.3031586875777</v>
      </c>
      <c r="Q20" s="62">
        <f>(($D20*SUM('Base Rate Calc'!N$51+'Base Rate Calc'!N$83))+'Base Rate Calc'!N$19)*0.98</f>
        <v>4080.9459615720689</v>
      </c>
      <c r="R20" s="62">
        <f>(($D20*SUM('Base Rate Calc'!O$51+'Base Rate Calc'!O$83))+'Base Rate Calc'!O$19)*0.98</f>
        <v>4401.0581640081064</v>
      </c>
      <c r="S20" s="62">
        <f>(($D20*SUM('Base Rate Calc'!P$51+'Base Rate Calc'!P$83))+'Base Rate Calc'!P$19)*0.98</f>
        <v>4740.4896592912819</v>
      </c>
      <c r="T20" s="62">
        <f>(($D20*SUM('Base Rate Calc'!Q$51+'Base Rate Calc'!Q$83))+'Base Rate Calc'!Q$19)*0.98</f>
        <v>4461.68783192109</v>
      </c>
      <c r="U20" s="62">
        <f>(($D20*SUM('Base Rate Calc'!R$51+'Base Rate Calc'!R$83))+'Base Rate Calc'!R$19)*0.98</f>
        <v>4365.0854704173198</v>
      </c>
      <c r="V20" s="62">
        <f>(($D20*SUM('Base Rate Calc'!S$51+'Base Rate Calc'!S$83))+'Base Rate Calc'!S$19)*0.98</f>
        <v>5498.6467663650228</v>
      </c>
      <c r="W20" s="62">
        <f>(($D20*SUM('Base Rate Calc'!T$51+'Base Rate Calc'!T$83))+'Base Rate Calc'!T$19)*0.98</f>
        <v>7084.9781138567459</v>
      </c>
      <c r="X20" s="62">
        <f>(($D20*SUM('Base Rate Calc'!U$51+'Base Rate Calc'!U$83))+'Base Rate Calc'!U$19)*0.98</f>
        <v>4908.9840256267671</v>
      </c>
      <c r="Y20" s="62" t="e">
        <f>(($D20*SUM('Base Rate Calc'!V$51+'Base Rate Calc'!V$83))+'Base Rate Calc'!V$19)*0.98</f>
        <v>#N/A</v>
      </c>
      <c r="Z20" s="62">
        <f>(($D20*SUM('Base Rate Calc'!W$51+'Base Rate Calc'!W$83))+'Base Rate Calc'!W$19)*0.98</f>
        <v>4479.7569244902215</v>
      </c>
      <c r="AA20" s="62">
        <f>(($D20*SUM('Base Rate Calc'!X$51+'Base Rate Calc'!X$83))+'Base Rate Calc'!X$19)*0.98</f>
        <v>4723.1515114534268</v>
      </c>
      <c r="AB20" s="62">
        <f>(($D20*SUM('Base Rate Calc'!Y$51+'Base Rate Calc'!Y$83))+'Base Rate Calc'!Y$19)*0.98</f>
        <v>5999.3005802557309</v>
      </c>
      <c r="AC20" s="62">
        <f>(($D20*SUM('Base Rate Calc'!Z$51+'Base Rate Calc'!Z$83))+'Base Rate Calc'!Z$19)*0.98</f>
        <v>4566.3822910777244</v>
      </c>
      <c r="AD20" s="62">
        <f>(($D20*SUM('Base Rate Calc'!AA$51+'Base Rate Calc'!AA$83))+'Base Rate Calc'!AA$19)*0.98</f>
        <v>4835.3057974818375</v>
      </c>
      <c r="AE20" s="62">
        <f>(($D20*SUM('Base Rate Calc'!AB$51+'Base Rate Calc'!AB$83))+'Base Rate Calc'!AB$19)*0.98</f>
        <v>6886.5566055193885</v>
      </c>
      <c r="AF20" s="62">
        <f>(($D20*SUM('Base Rate Calc'!AC$51+'Base Rate Calc'!AC$83))+'Base Rate Calc'!AC$19)*0.98</f>
        <v>4147.9308694429083</v>
      </c>
      <c r="AG20" s="62">
        <f>(($D20*SUM('Base Rate Calc'!AD$51+'Base Rate Calc'!AD$83))+'Base Rate Calc'!AD$19)*0.98</f>
        <v>4716.3658667920809</v>
      </c>
      <c r="AH20" s="62">
        <f>(($D20*SUM('Base Rate Calc'!AE$51+'Base Rate Calc'!AE$83))+'Base Rate Calc'!AE$19)*0.98</f>
        <v>4151.0063292918294</v>
      </c>
      <c r="AI20" s="62">
        <f>(($D20*SUM('Base Rate Calc'!AF$51+'Base Rate Calc'!AF$83))+'Base Rate Calc'!AF$19)*0.98</f>
        <v>5514.9708963201301</v>
      </c>
      <c r="AJ20" s="62">
        <f>(($D20*SUM('Base Rate Calc'!AG$51+'Base Rate Calc'!AG$83))+'Base Rate Calc'!AG$19)*0.98</f>
        <v>4793.7064647950701</v>
      </c>
      <c r="AK20" s="62">
        <f>(($D20*SUM('Base Rate Calc'!AH$51+'Base Rate Calc'!AH$83))+'Base Rate Calc'!AH$19)*0.98</f>
        <v>7291.7056374619306</v>
      </c>
      <c r="AL20" s="62">
        <f>(($D20*SUM('Base Rate Calc'!AI$51+'Base Rate Calc'!AI$83))+'Base Rate Calc'!AI$19)*0.98</f>
        <v>4176.5364761618994</v>
      </c>
      <c r="AM20" s="62">
        <f>(($D20*SUM('Base Rate Calc'!AJ$51+'Base Rate Calc'!AJ$83))+'Base Rate Calc'!AJ$19)*0.98</f>
        <v>4196.4350348559046</v>
      </c>
      <c r="AN20" s="62">
        <f>(($D20*SUM('Base Rate Calc'!AK$51+'Base Rate Calc'!AK$83))+'Base Rate Calc'!AK$19)*0.98</f>
        <v>5739.0741114250841</v>
      </c>
      <c r="AO20" s="62">
        <f>(($D20*SUM('Base Rate Calc'!AL$51+'Base Rate Calc'!AL$83))+'Base Rate Calc'!AL$19)*0.98</f>
        <v>4951.9171226184653</v>
      </c>
      <c r="AP20" s="62">
        <f>(($D20*SUM('Base Rate Calc'!AM$51+'Base Rate Calc'!AM$83))+'Base Rate Calc'!AM$19)*0.98</f>
        <v>4872.7913578216721</v>
      </c>
      <c r="AQ20" s="62">
        <f>(($D20*SUM('Base Rate Calc'!AN$51+'Base Rate Calc'!AN$83))+'Base Rate Calc'!AN$19)*0.98</f>
        <v>4148.328387276857</v>
      </c>
      <c r="AR20" s="62">
        <f>(($D20*SUM('Base Rate Calc'!AO$51+'Base Rate Calc'!AO$83))+'Base Rate Calc'!AO$19)*0.98</f>
        <v>5015.0854943507911</v>
      </c>
      <c r="AS20" s="62">
        <f>(($D20*SUM('Base Rate Calc'!AP$51+'Base Rate Calc'!AP$83))+'Base Rate Calc'!AP$19)*0.98</f>
        <v>6524.438807429503</v>
      </c>
      <c r="AT20" s="62">
        <f>(($D20*SUM('Base Rate Calc'!AQ$51+'Base Rate Calc'!AQ$83))+'Base Rate Calc'!AQ$19)*0.98</f>
        <v>5856.143214372978</v>
      </c>
      <c r="AU20" s="62">
        <f>(($D20*SUM('Base Rate Calc'!AR$51+'Base Rate Calc'!AR$83))+'Base Rate Calc'!AR$19)*0.98</f>
        <v>4387.1940523790709</v>
      </c>
      <c r="AV20" s="62">
        <f>(($D20*SUM('Base Rate Calc'!AS$51+'Base Rate Calc'!AS$83))+'Base Rate Calc'!AS$19)*0.98</f>
        <v>4840.9942283846767</v>
      </c>
      <c r="AW20" s="62">
        <f>(($D20*SUM('Base Rate Calc'!AT$51+'Base Rate Calc'!AT$83))+'Base Rate Calc'!AT$19)*0.98</f>
        <v>5783.9078629459191</v>
      </c>
      <c r="AX20" s="62">
        <f>(($D20*SUM('Base Rate Calc'!AU$51+'Base Rate Calc'!AU$83))+'Base Rate Calc'!AU$19)*0.98</f>
        <v>4867.6628873169475</v>
      </c>
      <c r="AY20" s="62">
        <f>(($D20*SUM('Base Rate Calc'!AV$51+'Base Rate Calc'!AV$83))+'Base Rate Calc'!AV$19)*0.98</f>
        <v>4101.2719757752429</v>
      </c>
      <c r="AZ20" s="62">
        <f>(($D20*SUM('Base Rate Calc'!AW$51+'Base Rate Calc'!AW$83))+'Base Rate Calc'!AW$19)*0.98</f>
        <v>4822.8228262418497</v>
      </c>
      <c r="BA20" s="62">
        <f>(($D20*SUM('Base Rate Calc'!AX$51+'Base Rate Calc'!AX$83))+'Base Rate Calc'!AX$19)*0.98</f>
        <v>4405.4184390085684</v>
      </c>
      <c r="BB20" s="62">
        <f>(($D20*SUM('Base Rate Calc'!AY$51+'Base Rate Calc'!AY$83))+'Base Rate Calc'!AY$19)*0.98</f>
        <v>4507.2172960496964</v>
      </c>
      <c r="BC20" s="62">
        <f>(($D20*SUM('Base Rate Calc'!AZ$51+'Base Rate Calc'!AZ$83))+'Base Rate Calc'!AZ$19)*0.98</f>
        <v>4639.8110775110999</v>
      </c>
      <c r="BD20" s="62">
        <f>(($D20*SUM('Base Rate Calc'!BA$51+'Base Rate Calc'!BA$83))+'Base Rate Calc'!BA$19)*0.98</f>
        <v>4294.0020386327005</v>
      </c>
      <c r="BE20" s="62">
        <f>(($D20*SUM('Base Rate Calc'!BB$51+'Base Rate Calc'!BB$83))+'Base Rate Calc'!BB$19)*0.98</f>
        <v>6354.3748157951468</v>
      </c>
      <c r="BF20" s="62">
        <f>(($D20*SUM('Base Rate Calc'!BC$51+'Base Rate Calc'!BC$83))+'Base Rate Calc'!BC$19)*0.98</f>
        <v>4428.1515247928164</v>
      </c>
      <c r="BG20" s="62">
        <f>(($D20*SUM('Base Rate Calc'!BD$51+'Base Rate Calc'!BD$83))+'Base Rate Calc'!BD$19)*0.98</f>
        <v>4397.1675225039007</v>
      </c>
      <c r="BH20" s="62">
        <f>(($D20*SUM('Base Rate Calc'!BE$51+'Base Rate Calc'!BE$83))+'Base Rate Calc'!BE$19)*0.98</f>
        <v>4085.6854498244679</v>
      </c>
      <c r="BI20" s="62">
        <f>(($D20*SUM('Base Rate Calc'!BF$51+'Base Rate Calc'!BF$83))+'Base Rate Calc'!BF$19)*0.98</f>
        <v>4677.8745832690302</v>
      </c>
      <c r="BJ20" s="62">
        <f>(($D20*SUM('Base Rate Calc'!BG$51+'Base Rate Calc'!BG$83))+'Base Rate Calc'!BG$19)*0.98</f>
        <v>4609.5925593386301</v>
      </c>
      <c r="BK20" s="62">
        <f>(($D20*SUM('Base Rate Calc'!BH$51+'Base Rate Calc'!BH$83))+'Base Rate Calc'!BH$19)*0.98</f>
        <v>5088.089035884439</v>
      </c>
      <c r="BL20" s="62">
        <f>(($D20*SUM('Base Rate Calc'!BI$51+'Base Rate Calc'!BI$83))+'Base Rate Calc'!BI$19)*0.98</f>
        <v>4297.3164337940934</v>
      </c>
      <c r="BM20" s="62">
        <f>(($D20*SUM('Base Rate Calc'!BJ$51+'Base Rate Calc'!BJ$83))+'Base Rate Calc'!BJ$19)*0.98</f>
        <v>4346.8244623872642</v>
      </c>
      <c r="BN20" s="62">
        <f>(($D20*SUM('Base Rate Calc'!BK$51+'Base Rate Calc'!BK$83))+'Base Rate Calc'!BK$19)*0.98</f>
        <v>4573.6565058183223</v>
      </c>
      <c r="BO20" s="62">
        <f>(($D20*SUM('Base Rate Calc'!BL$51+'Base Rate Calc'!BL$83))+'Base Rate Calc'!BL$19)*0.98</f>
        <v>4921.0911791024037</v>
      </c>
      <c r="BP20" s="62">
        <f>(($D20*SUM('Base Rate Calc'!BM$51+'Base Rate Calc'!BM$83))+'Base Rate Calc'!BM$19)*0.98</f>
        <v>4555.5345928030429</v>
      </c>
      <c r="BQ20" s="62">
        <f>(($D20*SUM('Base Rate Calc'!BN$51+'Base Rate Calc'!BN$83))+'Base Rate Calc'!BN$19)*0.98</f>
        <v>4293.6827106111559</v>
      </c>
      <c r="BR20" s="62">
        <f>(($D20*SUM('Base Rate Calc'!BO$51+'Base Rate Calc'!BO$83))+'Base Rate Calc'!BO$19)*0.98</f>
        <v>4089.547211317074</v>
      </c>
      <c r="BS20" s="62">
        <f>(($D20*SUM('Base Rate Calc'!BP$51+'Base Rate Calc'!BP$83))+'Base Rate Calc'!BP$19)*0.98</f>
        <v>5121.9170695315343</v>
      </c>
      <c r="BT20" s="62">
        <f>(($D20*SUM('Base Rate Calc'!BQ$51+'Base Rate Calc'!BQ$83))+'Base Rate Calc'!BQ$19)*0.98</f>
        <v>4194.3973103497856</v>
      </c>
      <c r="BU20" s="62">
        <f>(($D20*SUM('Base Rate Calc'!BR$51+'Base Rate Calc'!BR$83))+'Base Rate Calc'!BR$19)*0.98</f>
        <v>5225.4705614348386</v>
      </c>
      <c r="BV20" s="62">
        <f>(($D20*SUM('Base Rate Calc'!BS$51+'Base Rate Calc'!BS$83))+'Base Rate Calc'!BS$19)*0.98</f>
        <v>4980.2283677207388</v>
      </c>
      <c r="BW20" s="62">
        <f>(($D20*SUM('Base Rate Calc'!BT$51+'Base Rate Calc'!BT$83))+'Base Rate Calc'!BT$19)*0.98</f>
        <v>4905.5257698985761</v>
      </c>
      <c r="BX20" s="62">
        <f>(($D20*SUM('Base Rate Calc'!BU$51+'Base Rate Calc'!BU$83))+'Base Rate Calc'!BU$19)*0.98</f>
        <v>4697.8952494733421</v>
      </c>
      <c r="BY20" s="62">
        <f>(($D20*SUM('Base Rate Calc'!BV$51+'Base Rate Calc'!BV$83))+'Base Rate Calc'!BV$19)*0.98</f>
        <v>3974.1573715784029</v>
      </c>
      <c r="BZ20" s="62">
        <f>(($D20*SUM('Base Rate Calc'!BW$51+'Base Rate Calc'!BW$83))+'Base Rate Calc'!BW$19)*0.98</f>
        <v>4237.3521094194602</v>
      </c>
      <c r="CA20" s="62">
        <f>(($D20*SUM('Base Rate Calc'!BY$51+'Base Rate Calc'!BY$83))+'Base Rate Calc'!BY$19)*0.98</f>
        <v>5482.122303193295</v>
      </c>
      <c r="CB20" s="62">
        <f>(($D20*SUM('Base Rate Calc'!BZ$51+'Base Rate Calc'!BZ$83))+'Base Rate Calc'!BZ$19)*0.98</f>
        <v>3609.1264451413099</v>
      </c>
      <c r="CC20" s="62">
        <f>(($D20*SUM('Base Rate Calc'!CA$51+'Base Rate Calc'!CA$83))+'Base Rate Calc'!CA$19)*0.98</f>
        <v>4171.5174637703349</v>
      </c>
      <c r="CD20" s="62">
        <f>(($D20*SUM('Base Rate Calc'!CB$51+'Base Rate Calc'!CB$83))+'Base Rate Calc'!CB$19)*0.98</f>
        <v>4706.0675547915862</v>
      </c>
      <c r="CE20" s="62">
        <f>(($D20*SUM('Base Rate Calc'!CC$51+'Base Rate Calc'!CC$83))+'Base Rate Calc'!CC$19)*0.98</f>
        <v>5594.7724586022014</v>
      </c>
      <c r="CF20" s="62">
        <f>(($D20*SUM('Base Rate Calc'!CD$51+'Base Rate Calc'!CD$83))+'Base Rate Calc'!CD$19)*0.98</f>
        <v>4487.0868271988547</v>
      </c>
      <c r="CG20" s="62">
        <f>(($D20*SUM('Base Rate Calc'!CE$51+'Base Rate Calc'!CE$83))+'Base Rate Calc'!CE$19)*0.98</f>
        <v>4558.7448144354021</v>
      </c>
      <c r="CH20" s="62">
        <f>(($D20*SUM('Base Rate Calc'!CF$51+'Base Rate Calc'!CF$83))+'Base Rate Calc'!CF$19)*0.98</f>
        <v>4139.7004153243461</v>
      </c>
      <c r="CI20" s="62">
        <f>(($D20*SUM('Base Rate Calc'!CG$51+'Base Rate Calc'!CG$83))+'Base Rate Calc'!CG$19)*0.98</f>
        <v>4702.5352266468162</v>
      </c>
      <c r="CJ20" s="62">
        <f>(($D20*SUM('Base Rate Calc'!CH$51+'Base Rate Calc'!CH$83))+'Base Rate Calc'!CH$19)*0.98</f>
        <v>4326.1164645799408</v>
      </c>
      <c r="CK20" s="62">
        <f>(($D20*SUM('Base Rate Calc'!CI$51+'Base Rate Calc'!CI$83))+'Base Rate Calc'!CI$19)*0.98</f>
        <v>4087.6434995356112</v>
      </c>
      <c r="CL20" s="62">
        <f>(($D20*SUM('Base Rate Calc'!CJ$51+'Base Rate Calc'!CJ$83))+'Base Rate Calc'!CJ$19)*0.98</f>
        <v>3712.2912514512414</v>
      </c>
      <c r="CM20" s="62">
        <f>(($D20*SUM('Base Rate Calc'!CK$51+'Base Rate Calc'!CK$83))+'Base Rate Calc'!CK$19)*0.98</f>
        <v>3987.9626023588148</v>
      </c>
    </row>
    <row r="21" spans="1:91" ht="15">
      <c r="A21" s="137">
        <v>18</v>
      </c>
      <c r="B21" s="215">
        <v>202</v>
      </c>
      <c r="C21" s="138" t="str">
        <f>VLOOKUP(B21,FFY18_Table5_CN!$A$3:$G$759,6,FALSE)</f>
        <v>BRONCHITIS &amp; ASTHMA W CC/MCC</v>
      </c>
      <c r="D21" s="137">
        <f>VLOOKUP(B21,FFY18_Table5_CN!$A$3:$G$759,7,FALSE)</f>
        <v>0.92600000000000005</v>
      </c>
      <c r="F21" s="62">
        <f>(($D21*SUM('Base Rate Calc'!C$51+'Base Rate Calc'!C$83))+'Base Rate Calc'!C$19)*0.98</f>
        <v>6384.3732662644616</v>
      </c>
      <c r="G21" s="62">
        <f>(($D21*SUM('Base Rate Calc'!D$51+'Base Rate Calc'!D$83))+'Base Rate Calc'!D$19)*0.98</f>
        <v>6586.1943353614915</v>
      </c>
      <c r="H21" s="62">
        <f>(($D21*SUM('Base Rate Calc'!E$51+'Base Rate Calc'!E$83))+'Base Rate Calc'!E$19)*0.98</f>
        <v>5290.9059020843715</v>
      </c>
      <c r="I21" s="62">
        <f>(($D21*SUM('Base Rate Calc'!F$51+'Base Rate Calc'!F$83))+'Base Rate Calc'!F$19)*0.98</f>
        <v>5940.2588559231026</v>
      </c>
      <c r="J21" s="62">
        <f>(($D21*SUM('Base Rate Calc'!G$51+'Base Rate Calc'!G$83))+'Base Rate Calc'!G$19)*0.98</f>
        <v>5518.680302782097</v>
      </c>
      <c r="K21" s="62">
        <f>(($D21*SUM('Base Rate Calc'!H$51+'Base Rate Calc'!H$83))+'Base Rate Calc'!H$19)*0.98</f>
        <v>5958.985929762769</v>
      </c>
      <c r="L21" s="62">
        <f>(($D21*SUM('Base Rate Calc'!I$51+'Base Rate Calc'!I$83))+'Base Rate Calc'!I$19)*0.98</f>
        <v>5265.5953906731938</v>
      </c>
      <c r="M21" s="62">
        <f>(($D21*SUM('Base Rate Calc'!J$51+'Base Rate Calc'!J$83))+'Base Rate Calc'!J$19)*0.98</f>
        <v>6748.6889808440865</v>
      </c>
      <c r="N21" s="62">
        <f>(($D21*SUM('Base Rate Calc'!K$51+'Base Rate Calc'!K$83))+'Base Rate Calc'!K$19)*0.98</f>
        <v>6001.912337206496</v>
      </c>
      <c r="O21" s="62">
        <f>(($D21*SUM('Base Rate Calc'!L$51+'Base Rate Calc'!L$83))+'Base Rate Calc'!L$19)*0.98</f>
        <v>5407.2553547632233</v>
      </c>
      <c r="P21" s="62">
        <f>(($D21*SUM('Base Rate Calc'!M$51+'Base Rate Calc'!M$83))+'Base Rate Calc'!M$19)*0.98</f>
        <v>5688.6990150791598</v>
      </c>
      <c r="Q21" s="62">
        <f>(($D21*SUM('Base Rate Calc'!N$51+'Base Rate Calc'!N$83))+'Base Rate Calc'!N$19)*0.98</f>
        <v>5191.8752286177405</v>
      </c>
      <c r="R21" s="62">
        <f>(($D21*SUM('Base Rate Calc'!O$51+'Base Rate Calc'!O$83))+'Base Rate Calc'!O$19)*0.98</f>
        <v>5522.7911532772296</v>
      </c>
      <c r="S21" s="62">
        <f>(($D21*SUM('Base Rate Calc'!P$51+'Base Rate Calc'!P$83))+'Base Rate Calc'!P$19)*0.98</f>
        <v>5953.1176434479876</v>
      </c>
      <c r="T21" s="62">
        <f>(($D21*SUM('Base Rate Calc'!Q$51+'Base Rate Calc'!Q$83))+'Base Rate Calc'!Q$19)*0.98</f>
        <v>5598.0495850949828</v>
      </c>
      <c r="U21" s="62">
        <f>(($D21*SUM('Base Rate Calc'!R$51+'Base Rate Calc'!R$83))+'Base Rate Calc'!R$19)*0.98</f>
        <v>5477.8608289708936</v>
      </c>
      <c r="V21" s="62">
        <f>(($D21*SUM('Base Rate Calc'!S$51+'Base Rate Calc'!S$83))+'Base Rate Calc'!S$19)*0.98</f>
        <v>6828.6072507029303</v>
      </c>
      <c r="W21" s="62">
        <f>(($D21*SUM('Base Rate Calc'!T$51+'Base Rate Calc'!T$83))+'Base Rate Calc'!T$19)*0.98</f>
        <v>8827.9714650110509</v>
      </c>
      <c r="X21" s="62">
        <f>(($D21*SUM('Base Rate Calc'!U$51+'Base Rate Calc'!U$83))+'Base Rate Calc'!U$19)*0.98</f>
        <v>6211.0614485003325</v>
      </c>
      <c r="Y21" s="62" t="e">
        <f>(($D21*SUM('Base Rate Calc'!V$51+'Base Rate Calc'!V$83))+'Base Rate Calc'!V$19)*0.98</f>
        <v>#N/A</v>
      </c>
      <c r="Z21" s="62">
        <f>(($D21*SUM('Base Rate Calc'!W$51+'Base Rate Calc'!W$83))+'Base Rate Calc'!W$19)*0.98</f>
        <v>5604.8236072375612</v>
      </c>
      <c r="AA21" s="62">
        <f>(($D21*SUM('Base Rate Calc'!X$51+'Base Rate Calc'!X$83))+'Base Rate Calc'!X$19)*0.98</f>
        <v>5968.5106707506302</v>
      </c>
      <c r="AB21" s="62">
        <f>(($D21*SUM('Base Rate Calc'!Y$51+'Base Rate Calc'!Y$83))+'Base Rate Calc'!Y$19)*0.98</f>
        <v>7534.9328054892312</v>
      </c>
      <c r="AC21" s="62">
        <f>(($D21*SUM('Base Rate Calc'!Z$51+'Base Rate Calc'!Z$83))+'Base Rate Calc'!Z$19)*0.98</f>
        <v>5734.8019295365157</v>
      </c>
      <c r="AD21" s="62">
        <f>(($D21*SUM('Base Rate Calc'!AA$51+'Base Rate Calc'!AA$83))+'Base Rate Calc'!AA$19)*0.98</f>
        <v>5988.2371347628978</v>
      </c>
      <c r="AE21" s="62">
        <f>(($D21*SUM('Base Rate Calc'!AB$51+'Base Rate Calc'!AB$83))+'Base Rate Calc'!AB$19)*0.98</f>
        <v>8503.9625517832847</v>
      </c>
      <c r="AF21" s="62">
        <f>(($D21*SUM('Base Rate Calc'!AC$51+'Base Rate Calc'!AC$83))+'Base Rate Calc'!AC$19)*0.98</f>
        <v>5410.5986548867895</v>
      </c>
      <c r="AG21" s="62">
        <f>(($D21*SUM('Base Rate Calc'!AD$51+'Base Rate Calc'!AD$83))+'Base Rate Calc'!AD$19)*0.98</f>
        <v>5905.982536511433</v>
      </c>
      <c r="AH21" s="62">
        <f>(($D21*SUM('Base Rate Calc'!AE$51+'Base Rate Calc'!AE$83))+'Base Rate Calc'!AE$19)*0.98</f>
        <v>5257.0700336726777</v>
      </c>
      <c r="AI21" s="62">
        <f>(($D21*SUM('Base Rate Calc'!AF$51+'Base Rate Calc'!AF$83))+'Base Rate Calc'!AF$19)*0.98</f>
        <v>6796.9247702105085</v>
      </c>
      <c r="AJ21" s="62">
        <f>(($D21*SUM('Base Rate Calc'!AG$51+'Base Rate Calc'!AG$83))+'Base Rate Calc'!AG$19)*0.98</f>
        <v>5956.1249139318707</v>
      </c>
      <c r="AK21" s="62">
        <f>(($D21*SUM('Base Rate Calc'!AH$51+'Base Rate Calc'!AH$83))+'Base Rate Calc'!AH$19)*0.98</f>
        <v>8984.5114070006275</v>
      </c>
      <c r="AL21" s="62">
        <f>(($D21*SUM('Base Rate Calc'!AI$51+'Base Rate Calc'!AI$83))+'Base Rate Calc'!AI$19)*0.98</f>
        <v>5264.954849001153</v>
      </c>
      <c r="AM21" s="62">
        <f>(($D21*SUM('Base Rate Calc'!AJ$51+'Base Rate Calc'!AJ$83))+'Base Rate Calc'!AJ$19)*0.98</f>
        <v>5316.315716490446</v>
      </c>
      <c r="AN21" s="62">
        <f>(($D21*SUM('Base Rate Calc'!AK$51+'Base Rate Calc'!AK$83))+'Base Rate Calc'!AK$19)*0.98</f>
        <v>7124.3116744324934</v>
      </c>
      <c r="AO21" s="62">
        <f>(($D21*SUM('Base Rate Calc'!AL$51+'Base Rate Calc'!AL$83))+'Base Rate Calc'!AL$19)*0.98</f>
        <v>6197.5192037536235</v>
      </c>
      <c r="AP21" s="62">
        <f>(($D21*SUM('Base Rate Calc'!AM$51+'Base Rate Calc'!AM$83))+'Base Rate Calc'!AM$19)*0.98</f>
        <v>6076.3896856780784</v>
      </c>
      <c r="AQ21" s="62">
        <f>(($D21*SUM('Base Rate Calc'!AN$51+'Base Rate Calc'!AN$83))+'Base Rate Calc'!AN$19)*0.98</f>
        <v>5411.1171807555556</v>
      </c>
      <c r="AR21" s="62">
        <f>(($D21*SUM('Base Rate Calc'!AO$51+'Base Rate Calc'!AO$83))+'Base Rate Calc'!AO$19)*0.98</f>
        <v>6315.8344360738583</v>
      </c>
      <c r="AS21" s="62">
        <f>(($D21*SUM('Base Rate Calc'!AP$51+'Base Rate Calc'!AP$83))+'Base Rate Calc'!AP$19)*0.98</f>
        <v>7622.6626017181561</v>
      </c>
      <c r="AT21" s="62">
        <f>(($D21*SUM('Base Rate Calc'!AQ$51+'Base Rate Calc'!AQ$83))+'Base Rate Calc'!AQ$19)*0.98</f>
        <v>7039.9629453012767</v>
      </c>
      <c r="AU21" s="62">
        <f>(($D21*SUM('Base Rate Calc'!AR$51+'Base Rate Calc'!AR$83))+'Base Rate Calc'!AR$19)*0.98</f>
        <v>5505.6851728173242</v>
      </c>
      <c r="AV21" s="62">
        <f>(($D21*SUM('Base Rate Calc'!AS$51+'Base Rate Calc'!AS$83))+'Base Rate Calc'!AS$19)*0.98</f>
        <v>6104.5025356588394</v>
      </c>
      <c r="AW21" s="62">
        <f>(($D21*SUM('Base Rate Calc'!AT$51+'Base Rate Calc'!AT$83))+'Base Rate Calc'!AT$19)*0.98</f>
        <v>7170.3472790927181</v>
      </c>
      <c r="AX21" s="62">
        <f>(($D21*SUM('Base Rate Calc'!AU$51+'Base Rate Calc'!AU$83))+'Base Rate Calc'!AU$19)*0.98</f>
        <v>6055.1748180807053</v>
      </c>
      <c r="AY21" s="62">
        <f>(($D21*SUM('Base Rate Calc'!AV$51+'Base Rate Calc'!AV$83))+'Base Rate Calc'!AV$19)*0.98</f>
        <v>5214.2181398899475</v>
      </c>
      <c r="AZ21" s="62">
        <f>(($D21*SUM('Base Rate Calc'!AW$51+'Base Rate Calc'!AW$83))+'Base Rate Calc'!AW$19)*0.98</f>
        <v>6082.5417878573771</v>
      </c>
      <c r="BA21" s="62">
        <f>(($D21*SUM('Base Rate Calc'!AX$51+'Base Rate Calc'!AX$83))+'Base Rate Calc'!AX$19)*0.98</f>
        <v>5508.5926649977937</v>
      </c>
      <c r="BB21" s="62">
        <f>(($D21*SUM('Base Rate Calc'!AY$51+'Base Rate Calc'!AY$83))+'Base Rate Calc'!AY$19)*0.98</f>
        <v>5626.0254413889534</v>
      </c>
      <c r="BC21" s="62">
        <f>(($D21*SUM('Base Rate Calc'!AZ$51+'Base Rate Calc'!AZ$83))+'Base Rate Calc'!AZ$19)*0.98</f>
        <v>5818.155056395658</v>
      </c>
      <c r="BD21" s="62">
        <f>(($D21*SUM('Base Rate Calc'!BA$51+'Base Rate Calc'!BA$83))+'Base Rate Calc'!BA$19)*0.98</f>
        <v>5420.3259047103538</v>
      </c>
      <c r="BE21" s="62">
        <f>(($D21*SUM('Base Rate Calc'!BB$51+'Base Rate Calc'!BB$83))+'Base Rate Calc'!BB$19)*0.98</f>
        <v>7851.4790915147278</v>
      </c>
      <c r="BF21" s="62">
        <f>(($D21*SUM('Base Rate Calc'!BC$51+'Base Rate Calc'!BC$83))+'Base Rate Calc'!BC$19)*0.98</f>
        <v>5776.1210198029967</v>
      </c>
      <c r="BG21" s="62">
        <f>(($D21*SUM('Base Rate Calc'!BD$51+'Base Rate Calc'!BD$83))+'Base Rate Calc'!BD$19)*0.98</f>
        <v>5614.8494470750975</v>
      </c>
      <c r="BH21" s="62">
        <f>(($D21*SUM('Base Rate Calc'!BE$51+'Base Rate Calc'!BE$83))+'Base Rate Calc'!BE$19)*0.98</f>
        <v>5329.4051648647082</v>
      </c>
      <c r="BI21" s="62">
        <f>(($D21*SUM('Base Rate Calc'!BF$51+'Base Rate Calc'!BF$83))+'Base Rate Calc'!BF$19)*0.98</f>
        <v>5911.2767587366116</v>
      </c>
      <c r="BJ21" s="62">
        <f>(($D21*SUM('Base Rate Calc'!BG$51+'Base Rate Calc'!BG$83))+'Base Rate Calc'!BG$19)*0.98</f>
        <v>5722.2178712883097</v>
      </c>
      <c r="BK21" s="62">
        <f>(($D21*SUM('Base Rate Calc'!BH$51+'Base Rate Calc'!BH$83))+'Base Rate Calc'!BH$19)*0.98</f>
        <v>6287.9468697126222</v>
      </c>
      <c r="BL21" s="62">
        <f>(($D21*SUM('Base Rate Calc'!BI$51+'Base Rate Calc'!BI$83))+'Base Rate Calc'!BI$19)*0.98</f>
        <v>5428.3275284030569</v>
      </c>
      <c r="BM21" s="62">
        <f>(($D21*SUM('Base Rate Calc'!BJ$51+'Base Rate Calc'!BJ$83))+'Base Rate Calc'!BJ$19)*0.98</f>
        <v>5447.2571873934439</v>
      </c>
      <c r="BN21" s="62">
        <f>(($D21*SUM('Base Rate Calc'!BK$51+'Base Rate Calc'!BK$83))+'Base Rate Calc'!BK$19)*0.98</f>
        <v>5803.8442805574959</v>
      </c>
      <c r="BO21" s="62">
        <f>(($D21*SUM('Base Rate Calc'!BL$51+'Base Rate Calc'!BL$83))+'Base Rate Calc'!BL$19)*0.98</f>
        <v>6179.0571562879632</v>
      </c>
      <c r="BP21" s="62">
        <f>(($D21*SUM('Base Rate Calc'!BM$51+'Base Rate Calc'!BM$83))+'Base Rate Calc'!BM$19)*0.98</f>
        <v>5831.7229273638777</v>
      </c>
      <c r="BQ21" s="62">
        <f>(($D21*SUM('Base Rate Calc'!BN$51+'Base Rate Calc'!BN$83))+'Base Rate Calc'!BN$19)*0.98</f>
        <v>5400.3723352386669</v>
      </c>
      <c r="BR21" s="62">
        <f>(($D21*SUM('Base Rate Calc'!BO$51+'Base Rate Calc'!BO$83))+'Base Rate Calc'!BO$19)*0.98</f>
        <v>5182.6001316517959</v>
      </c>
      <c r="BS21" s="62">
        <f>(($D21*SUM('Base Rate Calc'!BP$51+'Base Rate Calc'!BP$83))+'Base Rate Calc'!BP$19)*0.98</f>
        <v>6518.7586935993795</v>
      </c>
      <c r="BT21" s="62">
        <f>(($D21*SUM('Base Rate Calc'!BQ$51+'Base Rate Calc'!BQ$83))+'Base Rate Calc'!BQ$19)*0.98</f>
        <v>5324.7224119790117</v>
      </c>
      <c r="BU21" s="62">
        <f>(($D21*SUM('Base Rate Calc'!BR$51+'Base Rate Calc'!BR$83))+'Base Rate Calc'!BR$19)*0.98</f>
        <v>6463.3688522449065</v>
      </c>
      <c r="BV21" s="62">
        <f>(($D21*SUM('Base Rate Calc'!BS$51+'Base Rate Calc'!BS$83))+'Base Rate Calc'!BS$19)*0.98</f>
        <v>6216.98196057107</v>
      </c>
      <c r="BW21" s="62">
        <f>(($D21*SUM('Base Rate Calc'!BT$51+'Base Rate Calc'!BT$83))+'Base Rate Calc'!BT$19)*0.98</f>
        <v>6149.2281092915628</v>
      </c>
      <c r="BX21" s="62">
        <f>(($D21*SUM('Base Rate Calc'!BU$51+'Base Rate Calc'!BU$83))+'Base Rate Calc'!BU$19)*0.98</f>
        <v>5912.7058436854677</v>
      </c>
      <c r="BY21" s="62">
        <f>(($D21*SUM('Base Rate Calc'!BV$51+'Base Rate Calc'!BV$83))+'Base Rate Calc'!BV$19)*0.98</f>
        <v>5183.9269278512465</v>
      </c>
      <c r="BZ21" s="62">
        <f>(($D21*SUM('Base Rate Calc'!BW$51+'Base Rate Calc'!BW$83))+'Base Rate Calc'!BW$19)*0.98</f>
        <v>5362.1258851703324</v>
      </c>
      <c r="CA21" s="62">
        <f>(($D21*SUM('Base Rate Calc'!BY$51+'Base Rate Calc'!BY$83))+'Base Rate Calc'!BY$19)*0.98</f>
        <v>6859.7539595111857</v>
      </c>
      <c r="CB21" s="62">
        <f>(($D21*SUM('Base Rate Calc'!BZ$51+'Base Rate Calc'!BZ$83))+'Base Rate Calc'!BZ$19)*0.98</f>
        <v>4707.7772759555601</v>
      </c>
      <c r="CC21" s="62">
        <f>(($D21*SUM('Base Rate Calc'!CA$51+'Base Rate Calc'!CA$83))+'Base Rate Calc'!CA$19)*0.98</f>
        <v>5312.7441706597119</v>
      </c>
      <c r="CD21" s="62">
        <f>(($D21*SUM('Base Rate Calc'!CB$51+'Base Rate Calc'!CB$83))+'Base Rate Calc'!CB$19)*0.98</f>
        <v>5962.4130942062366</v>
      </c>
      <c r="CE21" s="62">
        <f>(($D21*SUM('Base Rate Calc'!CC$51+'Base Rate Calc'!CC$83))+'Base Rate Calc'!CC$19)*0.98</f>
        <v>6810.3678830618937</v>
      </c>
      <c r="CF21" s="62">
        <f>(($D21*SUM('Base Rate Calc'!CD$51+'Base Rate Calc'!CD$83))+'Base Rate Calc'!CD$19)*0.98</f>
        <v>5657.5190163489769</v>
      </c>
      <c r="CG21" s="62">
        <f>(($D21*SUM('Base Rate Calc'!CE$51+'Base Rate Calc'!CE$83))+'Base Rate Calc'!CE$19)*0.98</f>
        <v>5798.0862639064389</v>
      </c>
      <c r="CH21" s="62">
        <f>(($D21*SUM('Base Rate Calc'!CF$51+'Base Rate Calc'!CF$83))+'Base Rate Calc'!CF$19)*0.98</f>
        <v>5399.8627758703251</v>
      </c>
      <c r="CI21" s="62">
        <f>(($D21*SUM('Base Rate Calc'!CG$51+'Base Rate Calc'!CG$83))+'Base Rate Calc'!CG$19)*0.98</f>
        <v>6001.3424440554309</v>
      </c>
      <c r="CJ21" s="62">
        <f>(($D21*SUM('Base Rate Calc'!CH$51+'Base Rate Calc'!CH$83))+'Base Rate Calc'!CH$19)*0.98</f>
        <v>5520.0039929018521</v>
      </c>
      <c r="CK21" s="62">
        <f>(($D21*SUM('Base Rate Calc'!CI$51+'Base Rate Calc'!CI$83))+'Base Rate Calc'!CI$19)*0.98</f>
        <v>5200.9963918438871</v>
      </c>
      <c r="CL21" s="62">
        <f>(($D21*SUM('Base Rate Calc'!CJ$51+'Base Rate Calc'!CJ$83))+'Base Rate Calc'!CJ$19)*0.98</f>
        <v>4842.3463851864335</v>
      </c>
      <c r="CM21" s="62">
        <f>(($D21*SUM('Base Rate Calc'!CK$51+'Base Rate Calc'!CK$83))+'Base Rate Calc'!CK$19)*0.98</f>
        <v>5201.9345961181316</v>
      </c>
    </row>
    <row r="22" spans="1:91" ht="15">
      <c r="A22" s="137">
        <v>19</v>
      </c>
      <c r="B22" s="215">
        <v>203</v>
      </c>
      <c r="C22" s="138" t="str">
        <f>VLOOKUP(B22,FFY18_Table5_CN!$A$3:$G$759,6,FALSE)</f>
        <v>BRONCHITIS &amp; ASTHMA W/O CC/MCC</v>
      </c>
      <c r="D22" s="137">
        <f>VLOOKUP(B22,FFY18_Table5_CN!$A$3:$G$759,7,FALSE)</f>
        <v>0.70550000000000002</v>
      </c>
      <c r="F22" s="62">
        <f>(($D22*SUM('Base Rate Calc'!C$51+'Base Rate Calc'!C$83))+'Base Rate Calc'!C$19)*0.98</f>
        <v>5046.7232876345333</v>
      </c>
      <c r="G22" s="62">
        <f>(($D22*SUM('Base Rate Calc'!D$51+'Base Rate Calc'!D$83))+'Base Rate Calc'!D$19)*0.98</f>
        <v>5157.1518526971195</v>
      </c>
      <c r="H22" s="62">
        <f>(($D22*SUM('Base Rate Calc'!E$51+'Base Rate Calc'!E$83))+'Base Rate Calc'!E$19)*0.98</f>
        <v>4177.9528919228123</v>
      </c>
      <c r="I22" s="62">
        <f>(($D22*SUM('Base Rate Calc'!F$51+'Base Rate Calc'!F$83))+'Base Rate Calc'!F$19)*0.98</f>
        <v>4705.4728441185198</v>
      </c>
      <c r="J22" s="62">
        <f>(($D22*SUM('Base Rate Calc'!G$51+'Base Rate Calc'!G$83))+'Base Rate Calc'!G$19)*0.98</f>
        <v>4369.0216623248052</v>
      </c>
      <c r="K22" s="62">
        <f>(($D22*SUM('Base Rate Calc'!H$51+'Base Rate Calc'!H$83))+'Base Rate Calc'!H$19)*0.98</f>
        <v>4710.5649518872924</v>
      </c>
      <c r="L22" s="62">
        <f>(($D22*SUM('Base Rate Calc'!I$51+'Base Rate Calc'!I$83))+'Base Rate Calc'!I$19)*0.98</f>
        <v>4128.8367888984212</v>
      </c>
      <c r="M22" s="62">
        <f>(($D22*SUM('Base Rate Calc'!J$51+'Base Rate Calc'!J$83))+'Base Rate Calc'!J$19)*0.98</f>
        <v>5423.2691526841281</v>
      </c>
      <c r="N22" s="62">
        <f>(($D22*SUM('Base Rate Calc'!K$51+'Base Rate Calc'!K$83))+'Base Rate Calc'!K$19)*0.98</f>
        <v>4742.9429804526817</v>
      </c>
      <c r="O22" s="62">
        <f>(($D22*SUM('Base Rate Calc'!L$51+'Base Rate Calc'!L$83))+'Base Rate Calc'!L$19)*0.98</f>
        <v>4265.2342885372063</v>
      </c>
      <c r="P22" s="62">
        <f>(($D22*SUM('Base Rate Calc'!M$51+'Base Rate Calc'!M$83))+'Base Rate Calc'!M$19)*0.98</f>
        <v>4435.2918594366602</v>
      </c>
      <c r="Q22" s="62">
        <f>(($D22*SUM('Base Rate Calc'!N$51+'Base Rate Calc'!N$83))+'Base Rate Calc'!N$19)*0.98</f>
        <v>4058.326392969564</v>
      </c>
      <c r="R22" s="62">
        <f>(($D22*SUM('Base Rate Calc'!O$51+'Base Rate Calc'!O$83))+'Base Rate Calc'!O$19)*0.98</f>
        <v>4378.2186214223384</v>
      </c>
      <c r="S22" s="62">
        <f>(($D22*SUM('Base Rate Calc'!P$51+'Base Rate Calc'!P$83))+'Base Rate Calc'!P$19)*0.98</f>
        <v>4715.799408804055</v>
      </c>
      <c r="T22" s="62">
        <f>(($D22*SUM('Base Rate Calc'!Q$51+'Base Rate Calc'!Q$83))+'Base Rate Calc'!Q$19)*0.98</f>
        <v>4438.5504338925593</v>
      </c>
      <c r="U22" s="62">
        <f>(($D22*SUM('Base Rate Calc'!R$51+'Base Rate Calc'!R$83))+'Base Rate Calc'!R$19)*0.98</f>
        <v>4342.4283136489903</v>
      </c>
      <c r="V22" s="62">
        <f>(($D22*SUM('Base Rate Calc'!S$51+'Base Rate Calc'!S$83))+'Base Rate Calc'!S$19)*0.98</f>
        <v>5471.5675154113578</v>
      </c>
      <c r="W22" s="62">
        <f>(($D22*SUM('Base Rate Calc'!T$51+'Base Rate Calc'!T$83))+'Base Rate Calc'!T$19)*0.98</f>
        <v>7049.4891238286136</v>
      </c>
      <c r="X22" s="62">
        <f>(($D22*SUM('Base Rate Calc'!U$51+'Base Rate Calc'!U$83))+'Base Rate Calc'!U$19)*0.98</f>
        <v>4882.4725001263332</v>
      </c>
      <c r="Y22" s="62" t="e">
        <f>(($D22*SUM('Base Rate Calc'!V$51+'Base Rate Calc'!V$83))+'Base Rate Calc'!V$19)*0.98</f>
        <v>#N/A</v>
      </c>
      <c r="Z22" s="62">
        <f>(($D22*SUM('Base Rate Calc'!W$51+'Base Rate Calc'!W$83))+'Base Rate Calc'!W$19)*0.98</f>
        <v>4456.8495047582064</v>
      </c>
      <c r="AA22" s="62">
        <f>(($D22*SUM('Base Rate Calc'!X$51+'Base Rate Calc'!X$83))+'Base Rate Calc'!X$19)*0.98</f>
        <v>4697.7948233418674</v>
      </c>
      <c r="AB22" s="62">
        <f>(($D22*SUM('Base Rate Calc'!Y$51+'Base Rate Calc'!Y$83))+'Base Rate Calc'!Y$19)*0.98</f>
        <v>5968.0336585017849</v>
      </c>
      <c r="AC22" s="62">
        <f>(($D22*SUM('Base Rate Calc'!Z$51+'Base Rate Calc'!Z$83))+'Base Rate Calc'!Z$19)*0.98</f>
        <v>4542.5921642419135</v>
      </c>
      <c r="AD22" s="62">
        <f>(($D22*SUM('Base Rate Calc'!AA$51+'Base Rate Calc'!AA$83))+'Base Rate Calc'!AA$19)*0.98</f>
        <v>4811.8310270790753</v>
      </c>
      <c r="AE22" s="62">
        <f>(($D22*SUM('Base Rate Calc'!AB$51+'Base Rate Calc'!AB$83))+'Base Rate Calc'!AB$19)*0.98</f>
        <v>6853.6246936102652</v>
      </c>
      <c r="AF22" s="62">
        <f>(($D22*SUM('Base Rate Calc'!AC$51+'Base Rate Calc'!AC$83))+'Base Rate Calc'!AC$19)*0.98</f>
        <v>4122.2217613635312</v>
      </c>
      <c r="AG22" s="62">
        <f>(($D22*SUM('Base Rate Calc'!AD$51+'Base Rate Calc'!AD$83))+'Base Rate Calc'!AD$19)*0.98</f>
        <v>4692.1441483896497</v>
      </c>
      <c r="AH22" s="62">
        <f>(($D22*SUM('Base Rate Calc'!AE$51+'Base Rate Calc'!AE$83))+'Base Rate Calc'!AE$19)*0.98</f>
        <v>4128.4858281383085</v>
      </c>
      <c r="AI22" s="62">
        <f>(($D22*SUM('Base Rate Calc'!AF$51+'Base Rate Calc'!AF$83))+'Base Rate Calc'!AF$19)*0.98</f>
        <v>5488.8691052737722</v>
      </c>
      <c r="AJ22" s="62">
        <f>(($D22*SUM('Base Rate Calc'!AG$51+'Base Rate Calc'!AG$83))+'Base Rate Calc'!AG$19)*0.98</f>
        <v>4770.0385278390222</v>
      </c>
      <c r="AK22" s="62">
        <f>(($D22*SUM('Base Rate Calc'!AH$51+'Base Rate Calc'!AH$83))+'Base Rate Calc'!AH$19)*0.98</f>
        <v>7257.2385139729404</v>
      </c>
      <c r="AL22" s="62">
        <f>(($D22*SUM('Base Rate Calc'!AI$51+'Base Rate Calc'!AI$83))+'Base Rate Calc'!AI$19)*0.98</f>
        <v>4154.3752506158889</v>
      </c>
      <c r="AM22" s="62">
        <f>(($D22*SUM('Base Rate Calc'!AJ$51+'Base Rate Calc'!AJ$83))+'Base Rate Calc'!AJ$19)*0.98</f>
        <v>4173.6332070021699</v>
      </c>
      <c r="AN22" s="62">
        <f>(($D22*SUM('Base Rate Calc'!AK$51+'Base Rate Calc'!AK$83))+'Base Rate Calc'!AK$19)*0.98</f>
        <v>5710.8693669677368</v>
      </c>
      <c r="AO22" s="62">
        <f>(($D22*SUM('Base Rate Calc'!AL$51+'Base Rate Calc'!AL$83))+'Base Rate Calc'!AL$19)*0.98</f>
        <v>4926.5554883889654</v>
      </c>
      <c r="AP22" s="62">
        <f>(($D22*SUM('Base Rate Calc'!AM$51+'Base Rate Calc'!AM$83))+'Base Rate Calc'!AM$19)*0.98</f>
        <v>4848.2849596607821</v>
      </c>
      <c r="AQ22" s="62">
        <f>(($D22*SUM('Base Rate Calc'!AN$51+'Base Rate Calc'!AN$83))+'Base Rate Calc'!AN$19)*0.98</f>
        <v>4122.6168153596591</v>
      </c>
      <c r="AR22" s="62">
        <f>(($D22*SUM('Base Rate Calc'!AO$51+'Base Rate Calc'!AO$83))+'Base Rate Calc'!AO$19)*0.98</f>
        <v>4988.6010179806772</v>
      </c>
      <c r="AS22" s="62">
        <f>(($D22*SUM('Base Rate Calc'!AP$51+'Base Rate Calc'!AP$83))+'Base Rate Calc'!AP$19)*0.98</f>
        <v>6502.077934246392</v>
      </c>
      <c r="AT22" s="62">
        <f>(($D22*SUM('Base Rate Calc'!AQ$51+'Base Rate Calc'!AQ$83))+'Base Rate Calc'!AQ$19)*0.98</f>
        <v>5832.0395271166853</v>
      </c>
      <c r="AU22" s="62">
        <f>(($D22*SUM('Base Rate Calc'!AR$51+'Base Rate Calc'!AR$83))+'Base Rate Calc'!AR$19)*0.98</f>
        <v>4364.4205173030477</v>
      </c>
      <c r="AV22" s="62">
        <f>(($D22*SUM('Base Rate Calc'!AS$51+'Base Rate Calc'!AS$83))+'Base Rate Calc'!AS$19)*0.98</f>
        <v>4815.2680064873766</v>
      </c>
      <c r="AW22" s="62">
        <f>(($D22*SUM('Base Rate Calc'!AT$51+'Base Rate Calc'!AT$83))+'Base Rate Calc'!AT$19)*0.98</f>
        <v>5755.6786476240959</v>
      </c>
      <c r="AX22" s="62">
        <f>(($D22*SUM('Base Rate Calc'!AU$51+'Base Rate Calc'!AU$83))+'Base Rate Calc'!AU$19)*0.98</f>
        <v>4843.4840233865416</v>
      </c>
      <c r="AY22" s="62">
        <f>(($D22*SUM('Base Rate Calc'!AV$51+'Base Rate Calc'!AV$83))+'Base Rate Calc'!AV$19)*0.98</f>
        <v>4078.6113412444474</v>
      </c>
      <c r="AZ22" s="62">
        <f>(($D22*SUM('Base Rate Calc'!AW$51+'Base Rate Calc'!AW$83))+'Base Rate Calc'!AW$19)*0.98</f>
        <v>4797.1737589993309</v>
      </c>
      <c r="BA22" s="62">
        <f>(($D22*SUM('Base Rate Calc'!AX$51+'Base Rate Calc'!AX$83))+'Base Rate Calc'!AX$19)*0.98</f>
        <v>4382.9567703627899</v>
      </c>
      <c r="BB22" s="62">
        <f>(($D22*SUM('Base Rate Calc'!AY$51+'Base Rate Calc'!AY$83))+'Base Rate Calc'!AY$19)*0.98</f>
        <v>4484.4373060474145</v>
      </c>
      <c r="BC22" s="62">
        <f>(($D22*SUM('Base Rate Calc'!AZ$51+'Base Rate Calc'!AZ$83))+'Base Rate Calc'!AZ$19)*0.98</f>
        <v>4615.8188817355685</v>
      </c>
      <c r="BD22" s="62">
        <f>(($D22*SUM('Base Rate Calc'!BA$51+'Base Rate Calc'!BA$83))+'Base Rate Calc'!BA$19)*0.98</f>
        <v>4271.0690214612905</v>
      </c>
      <c r="BE22" s="62">
        <f>(($D22*SUM('Base Rate Calc'!BB$51+'Base Rate Calc'!BB$83))+'Base Rate Calc'!BB$19)*0.98</f>
        <v>6323.8923594639746</v>
      </c>
      <c r="BF22" s="62">
        <f>(($D22*SUM('Base Rate Calc'!BC$51+'Base Rate Calc'!BC$83))+'Base Rate Calc'!BC$19)*0.98</f>
        <v>4400.7055933812244</v>
      </c>
      <c r="BG22" s="62">
        <f>(($D22*SUM('Base Rate Calc'!BD$51+'Base Rate Calc'!BD$83))+'Base Rate Calc'!BD$19)*0.98</f>
        <v>4372.3743690188785</v>
      </c>
      <c r="BH22" s="62">
        <f>(($D22*SUM('Base Rate Calc'!BE$51+'Base Rate Calc'!BE$83))+'Base Rate Calc'!BE$19)*0.98</f>
        <v>4060.3621423456279</v>
      </c>
      <c r="BI22" s="62">
        <f>(($D22*SUM('Base Rate Calc'!BF$51+'Base Rate Calc'!BF$83))+'Base Rate Calc'!BF$19)*0.98</f>
        <v>4652.7613506357229</v>
      </c>
      <c r="BJ22" s="62">
        <f>(($D22*SUM('Base Rate Calc'!BG$51+'Base Rate Calc'!BG$83))+'Base Rate Calc'!BG$19)*0.98</f>
        <v>4586.9384576608018</v>
      </c>
      <c r="BK22" s="62">
        <f>(($D22*SUM('Base Rate Calc'!BH$51+'Base Rate Calc'!BH$83))+'Base Rate Calc'!BH$19)*0.98</f>
        <v>5063.6587977130175</v>
      </c>
      <c r="BL22" s="62">
        <f>(($D22*SUM('Base Rate Calc'!BI$51+'Base Rate Calc'!BI$83))+'Base Rate Calc'!BI$19)*0.98</f>
        <v>4274.2879802250072</v>
      </c>
      <c r="BM22" s="62">
        <f>(($D22*SUM('Base Rate Calc'!BJ$51+'Base Rate Calc'!BJ$83))+'Base Rate Calc'!BJ$19)*0.98</f>
        <v>4324.4186132894984</v>
      </c>
      <c r="BN22" s="62">
        <f>(($D22*SUM('Base Rate Calc'!BK$51+'Base Rate Calc'!BK$83))+'Base Rate Calc'!BK$19)*0.98</f>
        <v>4548.6087214182644</v>
      </c>
      <c r="BO22" s="62">
        <f>(($D22*SUM('Base Rate Calc'!BL$51+'Base Rate Calc'!BL$83))+'Base Rate Calc'!BL$19)*0.98</f>
        <v>4895.4778042777089</v>
      </c>
      <c r="BP22" s="62">
        <f>(($D22*SUM('Base Rate Calc'!BM$51+'Base Rate Calc'!BM$83))+'Base Rate Calc'!BM$19)*0.98</f>
        <v>4529.5501935801458</v>
      </c>
      <c r="BQ22" s="62">
        <f>(($D22*SUM('Base Rate Calc'!BN$51+'Base Rate Calc'!BN$83))+'Base Rate Calc'!BN$19)*0.98</f>
        <v>4271.1494651305393</v>
      </c>
      <c r="BR22" s="62">
        <f>(($D22*SUM('Base Rate Calc'!BO$51+'Base Rate Calc'!BO$83))+'Base Rate Calc'!BO$19)*0.98</f>
        <v>4067.2916220090087</v>
      </c>
      <c r="BS22" s="62">
        <f>(($D22*SUM('Base Rate Calc'!BP$51+'Base Rate Calc'!BP$83))+'Base Rate Calc'!BP$19)*0.98</f>
        <v>5093.4760554366758</v>
      </c>
      <c r="BT22" s="62">
        <f>(($D22*SUM('Base Rate Calc'!BQ$51+'Base Rate Calc'!BQ$83))+'Base Rate Calc'!BQ$19)*0.98</f>
        <v>4171.3828242453492</v>
      </c>
      <c r="BU22" s="62">
        <f>(($D22*SUM('Base Rate Calc'!BR$51+'Base Rate Calc'!BR$83))+'Base Rate Calc'!BR$19)*0.98</f>
        <v>5200.2657836487915</v>
      </c>
      <c r="BV22" s="62">
        <f>(($D22*SUM('Base Rate Calc'!BS$51+'Base Rate Calc'!BS$83))+'Base Rate Calc'!BS$19)*0.98</f>
        <v>4955.0468970657557</v>
      </c>
      <c r="BW22" s="62">
        <f>(($D22*SUM('Base Rate Calc'!BT$51+'Base Rate Calc'!BT$83))+'Base Rate Calc'!BT$19)*0.98</f>
        <v>4880.2028162043171</v>
      </c>
      <c r="BX22" s="62">
        <f>(($D22*SUM('Base Rate Calc'!BU$51+'Base Rate Calc'!BU$83))+'Base Rate Calc'!BU$19)*0.98</f>
        <v>4673.1605589849869</v>
      </c>
      <c r="BY22" s="62">
        <f>(($D22*SUM('Base Rate Calc'!BV$51+'Base Rate Calc'!BV$83))+'Base Rate Calc'!BV$19)*0.98</f>
        <v>3949.5253213812684</v>
      </c>
      <c r="BZ22" s="62">
        <f>(($D22*SUM('Base Rate Calc'!BW$51+'Base Rate Calc'!BW$83))+'Base Rate Calc'!BW$19)*0.98</f>
        <v>4214.4506535503997</v>
      </c>
      <c r="CA22" s="62">
        <f>(($D22*SUM('Base Rate Calc'!BY$51+'Base Rate Calc'!BY$83))+'Base Rate Calc'!BY$19)*0.98</f>
        <v>5454.0724221761784</v>
      </c>
      <c r="CB22" s="62">
        <f>(($D22*SUM('Base Rate Calc'!BZ$51+'Base Rate Calc'!BZ$83))+'Base Rate Calc'!BZ$19)*0.98</f>
        <v>3586.7568770914118</v>
      </c>
      <c r="CC22" s="62">
        <f>(($D22*SUM('Base Rate Calc'!CA$51+'Base Rate Calc'!CA$83))+'Base Rate Calc'!CA$19)*0.98</f>
        <v>4148.2810106916058</v>
      </c>
      <c r="CD22" s="62">
        <f>(($D22*SUM('Base Rate Calc'!CB$51+'Base Rate Calc'!CB$83))+'Base Rate Calc'!CB$19)*0.98</f>
        <v>4680.4871736096111</v>
      </c>
      <c r="CE22" s="62">
        <f>(($D22*SUM('Base Rate Calc'!CC$51+'Base Rate Calc'!CC$83))+'Base Rate Calc'!CC$19)*0.98</f>
        <v>5570.0217882291208</v>
      </c>
      <c r="CF22" s="62">
        <f>(($D22*SUM('Base Rate Calc'!CD$51+'Base Rate Calc'!CD$83))+'Base Rate Calc'!CD$19)*0.98</f>
        <v>4463.2557229311051</v>
      </c>
      <c r="CG22" s="62">
        <f>(($D22*SUM('Base Rate Calc'!CE$51+'Base Rate Calc'!CE$83))+'Base Rate Calc'!CE$19)*0.98</f>
        <v>4533.510652576666</v>
      </c>
      <c r="CH22" s="62">
        <f>(($D22*SUM('Base Rate Calc'!CF$51+'Base Rate Calc'!CF$83))+'Base Rate Calc'!CF$19)*0.98</f>
        <v>4114.0423200610312</v>
      </c>
      <c r="CI22" s="62">
        <f>(($D22*SUM('Base Rate Calc'!CG$51+'Base Rate Calc'!CG$83))+'Base Rate Calc'!CG$19)*0.98</f>
        <v>4676.0902856167459</v>
      </c>
      <c r="CJ22" s="62">
        <f>(($D22*SUM('Base Rate Calc'!CH$51+'Base Rate Calc'!CH$83))+'Base Rate Calc'!CH$19)*0.98</f>
        <v>4301.8077874646397</v>
      </c>
      <c r="CK22" s="62">
        <f>(($D22*SUM('Base Rate Calc'!CI$51+'Base Rate Calc'!CI$83))+'Base Rate Calc'!CI$19)*0.98</f>
        <v>4064.9745836348402</v>
      </c>
      <c r="CL22" s="62">
        <f>(($D22*SUM('Base Rate Calc'!CJ$51+'Base Rate Calc'!CJ$83))+'Base Rate Calc'!CJ$19)*0.98</f>
        <v>3689.2822621479791</v>
      </c>
      <c r="CM22" s="62">
        <f>(($D22*SUM('Base Rate Calc'!CK$51+'Base Rate Calc'!CK$83))+'Base Rate Calc'!CK$19)*0.98</f>
        <v>3963.2449865673234</v>
      </c>
    </row>
    <row r="23" spans="1:91" ht="15">
      <c r="A23" s="137">
        <v>20</v>
      </c>
      <c r="B23" s="215">
        <v>207</v>
      </c>
      <c r="C23" s="138" t="str">
        <f>VLOOKUP(B23,FFY18_Table5_CN!$A$3:$G$759,6,FALSE)</f>
        <v>RESPIRATORY SYSTEM DIAGNOSIS W VENTILATOR SUPPORT &gt;96 HOURS</v>
      </c>
      <c r="D23" s="137">
        <f>VLOOKUP(B23,FFY18_Table5_CN!$A$3:$G$759,7,FALSE)</f>
        <v>5.4844999999999997</v>
      </c>
      <c r="F23" s="62">
        <f>(($D23*SUM('Base Rate Calc'!C$51+'Base Rate Calc'!C$83))+'Base Rate Calc'!C$19)*0.98</f>
        <v>34038.239151001544</v>
      </c>
      <c r="G23" s="62">
        <f>(($D23*SUM('Base Rate Calc'!D$51+'Base Rate Calc'!D$83))+'Base Rate Calc'!D$19)*0.98</f>
        <v>36129.460354524948</v>
      </c>
      <c r="H23" s="62">
        <f>(($D23*SUM('Base Rate Calc'!E$51+'Base Rate Calc'!E$83))+'Base Rate Calc'!E$19)*0.98</f>
        <v>28299.505887669256</v>
      </c>
      <c r="I23" s="62">
        <f>(($D23*SUM('Base Rate Calc'!F$51+'Base Rate Calc'!F$83))+'Base Rate Calc'!F$19)*0.98</f>
        <v>31467.569671393361</v>
      </c>
      <c r="J23" s="62">
        <f>(($D23*SUM('Base Rate Calc'!G$51+'Base Rate Calc'!G$83))+'Base Rate Calc'!G$19)*0.98</f>
        <v>29286.113012644069</v>
      </c>
      <c r="K23" s="62">
        <f>(($D23*SUM('Base Rate Calc'!H$51+'Base Rate Calc'!H$83))+'Base Rate Calc'!H$19)*0.98</f>
        <v>31768.178798902703</v>
      </c>
      <c r="L23" s="62">
        <f>(($D23*SUM('Base Rate Calc'!I$51+'Base Rate Calc'!I$83))+'Base Rate Calc'!I$19)*0.98</f>
        <v>28766.33954573124</v>
      </c>
      <c r="M23" s="62">
        <f>(($D23*SUM('Base Rate Calc'!J$51+'Base Rate Calc'!J$83))+'Base Rate Calc'!J$19)*0.98</f>
        <v>34149.715224232605</v>
      </c>
      <c r="N23" s="62">
        <f>(($D23*SUM('Base Rate Calc'!K$51+'Base Rate Calc'!K$83))+'Base Rate Calc'!K$19)*0.98</f>
        <v>32029.17679417822</v>
      </c>
      <c r="O23" s="62">
        <f>(($D23*SUM('Base Rate Calc'!L$51+'Base Rate Calc'!L$83))+'Base Rate Calc'!L$19)*0.98</f>
        <v>29016.792907558196</v>
      </c>
      <c r="P23" s="62">
        <f>(($D23*SUM('Base Rate Calc'!M$51+'Base Rate Calc'!M$83))+'Base Rate Calc'!M$19)*0.98</f>
        <v>31600.973477647571</v>
      </c>
      <c r="Q23" s="62">
        <f>(($D23*SUM('Base Rate Calc'!N$51+'Base Rate Calc'!N$83))+'Base Rate Calc'!N$19)*0.98</f>
        <v>28626.262381915767</v>
      </c>
      <c r="R23" s="62">
        <f>(($D23*SUM('Base Rate Calc'!O$51+'Base Rate Calc'!O$83))+'Base Rate Calc'!O$19)*0.98</f>
        <v>29185.076352644672</v>
      </c>
      <c r="S23" s="62">
        <f>(($D23*SUM('Base Rate Calc'!P$51+'Base Rate Calc'!P$83))+'Base Rate Calc'!P$19)*0.98</f>
        <v>31532.7782902705</v>
      </c>
      <c r="T23" s="62">
        <f>(($D23*SUM('Base Rate Calc'!Q$51+'Base Rate Calc'!Q$83))+'Base Rate Calc'!Q$19)*0.98</f>
        <v>29568.919792606295</v>
      </c>
      <c r="U23" s="62">
        <f>(($D23*SUM('Base Rate Calc'!R$51+'Base Rate Calc'!R$83))+'Base Rate Calc'!R$19)*0.98</f>
        <v>28951.190176340024</v>
      </c>
      <c r="V23" s="62">
        <f>(($D23*SUM('Base Rate Calc'!S$51+'Base Rate Calc'!S$83))+'Base Rate Calc'!S$19)*0.98</f>
        <v>34883.326676220539</v>
      </c>
      <c r="W23" s="62">
        <f>(($D23*SUM('Base Rate Calc'!T$51+'Base Rate Calc'!T$83))+'Base Rate Calc'!T$19)*0.98</f>
        <v>45595.37170210918</v>
      </c>
      <c r="X23" s="62">
        <f>(($D23*SUM('Base Rate Calc'!U$51+'Base Rate Calc'!U$83))+'Base Rate Calc'!U$19)*0.98</f>
        <v>33677.604401619945</v>
      </c>
      <c r="Y23" s="62" t="e">
        <f>(($D23*SUM('Base Rate Calc'!V$51+'Base Rate Calc'!V$83))+'Base Rate Calc'!V$19)*0.98</f>
        <v>#N/A</v>
      </c>
      <c r="Z23" s="62">
        <f>(($D23*SUM('Base Rate Calc'!W$51+'Base Rate Calc'!W$83))+'Base Rate Calc'!W$19)*0.98</f>
        <v>29337.431072780124</v>
      </c>
      <c r="AA23" s="62">
        <f>(($D23*SUM('Base Rate Calc'!X$51+'Base Rate Calc'!X$83))+'Base Rate Calc'!X$19)*0.98</f>
        <v>32238.615842690964</v>
      </c>
      <c r="AB23" s="62">
        <f>(($D23*SUM('Base Rate Calc'!Y$51+'Base Rate Calc'!Y$83))+'Base Rate Calc'!Y$19)*0.98</f>
        <v>39928.174354433788</v>
      </c>
      <c r="AC23" s="62">
        <f>(($D23*SUM('Base Rate Calc'!Z$51+'Base Rate Calc'!Z$83))+'Base Rate Calc'!Z$19)*0.98</f>
        <v>30381.914016137169</v>
      </c>
      <c r="AD23" s="62">
        <f>(($D23*SUM('Base Rate Calc'!AA$51+'Base Rate Calc'!AA$83))+'Base Rate Calc'!AA$19)*0.98</f>
        <v>30308.632789532516</v>
      </c>
      <c r="AE23" s="62">
        <f>(($D23*SUM('Base Rate Calc'!AB$51+'Base Rate Calc'!AB$83))+'Base Rate Calc'!AB$19)*0.98</f>
        <v>42622.17174217647</v>
      </c>
      <c r="AF23" s="62">
        <f>(($D23*SUM('Base Rate Calc'!AC$51+'Base Rate Calc'!AC$83))+'Base Rate Calc'!AC$19)*0.98</f>
        <v>32045.818923030878</v>
      </c>
      <c r="AG23" s="62">
        <f>(($D23*SUM('Base Rate Calc'!AD$51+'Base Rate Calc'!AD$83))+'Base Rate Calc'!AD$19)*0.98</f>
        <v>31000.233295029102</v>
      </c>
      <c r="AH23" s="62">
        <f>(($D23*SUM('Base Rate Calc'!AE$51+'Base Rate Calc'!AE$83))+'Base Rate Calc'!AE$19)*0.98</f>
        <v>28588.821058291356</v>
      </c>
      <c r="AI23" s="62">
        <f>(($D23*SUM('Base Rate Calc'!AF$51+'Base Rate Calc'!AF$83))+'Base Rate Calc'!AF$19)*0.98</f>
        <v>33838.973516759754</v>
      </c>
      <c r="AJ23" s="62">
        <f>(($D23*SUM('Base Rate Calc'!AG$51+'Base Rate Calc'!AG$83))+'Base Rate Calc'!AG$19)*0.98</f>
        <v>30476.645508055441</v>
      </c>
      <c r="AK23" s="62">
        <f>(($D23*SUM('Base Rate Calc'!AH$51+'Base Rate Calc'!AH$83))+'Base Rate Calc'!AH$19)*0.98</f>
        <v>44693.234685307718</v>
      </c>
      <c r="AL23" s="62">
        <f>(($D23*SUM('Base Rate Calc'!AI$51+'Base Rate Calc'!AI$83))+'Base Rate Calc'!AI$19)*0.98</f>
        <v>28224.488178884254</v>
      </c>
      <c r="AM23" s="62">
        <f>(($D23*SUM('Base Rate Calc'!AJ$51+'Base Rate Calc'!AJ$83))+'Base Rate Calc'!AJ$19)*0.98</f>
        <v>28939.527596319491</v>
      </c>
      <c r="AN23" s="62">
        <f>(($D23*SUM('Base Rate Calc'!AK$51+'Base Rate Calc'!AK$83))+'Base Rate Calc'!AK$19)*0.98</f>
        <v>36345.067949163073</v>
      </c>
      <c r="AO23" s="62">
        <f>(($D23*SUM('Base Rate Calc'!AL$51+'Base Rate Calc'!AL$83))+'Base Rate Calc'!AL$19)*0.98</f>
        <v>32472.748666292377</v>
      </c>
      <c r="AP23" s="62">
        <f>(($D23*SUM('Base Rate Calc'!AM$51+'Base Rate Calc'!AM$83))+'Base Rate Calc'!AM$19)*0.98</f>
        <v>31465.575143954014</v>
      </c>
      <c r="AQ23" s="62">
        <f>(($D23*SUM('Base Rate Calc'!AN$51+'Base Rate Calc'!AN$83))+'Base Rate Calc'!AN$19)*0.98</f>
        <v>32048.890040878876</v>
      </c>
      <c r="AR23" s="62">
        <f>(($D23*SUM('Base Rate Calc'!AO$51+'Base Rate Calc'!AO$83))+'Base Rate Calc'!AO$19)*0.98</f>
        <v>33754.353875428802</v>
      </c>
      <c r="AS23" s="62">
        <f>(($D23*SUM('Base Rate Calc'!AP$51+'Base Rate Calc'!AP$83))+'Base Rate Calc'!AP$19)*0.98</f>
        <v>30789.035421083398</v>
      </c>
      <c r="AT23" s="62">
        <f>(($D23*SUM('Base Rate Calc'!AQ$51+'Base Rate Calc'!AQ$83))+'Base Rate Calc'!AQ$19)*0.98</f>
        <v>32011.930753892932</v>
      </c>
      <c r="AU23" s="62">
        <f>(($D23*SUM('Base Rate Calc'!AR$51+'Base Rate Calc'!AR$83))+'Base Rate Calc'!AR$19)*0.98</f>
        <v>29099.585091918587</v>
      </c>
      <c r="AV23" s="62">
        <f>(($D23*SUM('Base Rate Calc'!AS$51+'Base Rate Calc'!AS$83))+'Base Rate Calc'!AS$19)*0.98</f>
        <v>32757.453108121917</v>
      </c>
      <c r="AW23" s="62">
        <f>(($D23*SUM('Base Rate Calc'!AT$51+'Base Rate Calc'!AT$83))+'Base Rate Calc'!AT$19)*0.98</f>
        <v>36416.455925576687</v>
      </c>
      <c r="AX23" s="62">
        <f>(($D23*SUM('Base Rate Calc'!AU$51+'Base Rate Calc'!AU$83))+'Base Rate Calc'!AU$19)*0.98</f>
        <v>31105.027369615142</v>
      </c>
      <c r="AY23" s="62">
        <f>(($D23*SUM('Base Rate Calc'!AV$51+'Base Rate Calc'!AV$83))+'Base Rate Calc'!AV$19)*0.98</f>
        <v>28691.150528214275</v>
      </c>
      <c r="AZ23" s="62">
        <f>(($D23*SUM('Base Rate Calc'!AW$51+'Base Rate Calc'!AW$83))+'Base Rate Calc'!AW$19)*0.98</f>
        <v>32655.558384453328</v>
      </c>
      <c r="BA23" s="62">
        <f>(($D23*SUM('Base Rate Calc'!AX$51+'Base Rate Calc'!AX$83))+'Base Rate Calc'!AX$19)*0.98</f>
        <v>28779.391874492871</v>
      </c>
      <c r="BB23" s="62">
        <f>(($D23*SUM('Base Rate Calc'!AY$51+'Base Rate Calc'!AY$83))+'Base Rate Calc'!AY$19)*0.98</f>
        <v>29226.612810796662</v>
      </c>
      <c r="BC23" s="62">
        <f>(($D23*SUM('Base Rate Calc'!AZ$51+'Base Rate Calc'!AZ$83))+'Base Rate Calc'!AZ$19)*0.98</f>
        <v>30674.615157021584</v>
      </c>
      <c r="BD23" s="62">
        <f>(($D23*SUM('Base Rate Calc'!BA$51+'Base Rate Calc'!BA$83))+'Base Rate Calc'!BA$19)*0.98</f>
        <v>29179.452899226711</v>
      </c>
      <c r="BE23" s="62">
        <f>(($D23*SUM('Base Rate Calc'!BB$51+'Base Rate Calc'!BB$83))+'Base Rate Calc'!BB$19)*0.98</f>
        <v>39431.996633706825</v>
      </c>
      <c r="BF23" s="62">
        <f>(($D23*SUM('Base Rate Calc'!BC$51+'Base Rate Calc'!BC$83))+'Base Rate Calc'!BC$19)*0.98</f>
        <v>34210.729733379623</v>
      </c>
      <c r="BG23" s="62">
        <f>(($D23*SUM('Base Rate Calc'!BD$51+'Base Rate Calc'!BD$83))+'Base Rate Calc'!BD$19)*0.98</f>
        <v>31301.119938318971</v>
      </c>
      <c r="BH23" s="62">
        <f>(($D23*SUM('Base Rate Calc'!BE$51+'Base Rate Calc'!BE$83))+'Base Rate Calc'!BE$19)*0.98</f>
        <v>31564.927242657115</v>
      </c>
      <c r="BI23" s="62">
        <f>(($D23*SUM('Base Rate Calc'!BF$51+'Base Rate Calc'!BF$83))+'Base Rate Calc'!BF$19)*0.98</f>
        <v>31929.156522128451</v>
      </c>
      <c r="BJ23" s="62">
        <f>(($D23*SUM('Base Rate Calc'!BG$51+'Base Rate Calc'!BG$83))+'Base Rate Calc'!BG$19)*0.98</f>
        <v>29192.382075465153</v>
      </c>
      <c r="BK23" s="62">
        <f>(($D23*SUM('Base Rate Calc'!BH$51+'Base Rate Calc'!BH$83))+'Base Rate Calc'!BH$19)*0.98</f>
        <v>31598.22884799014</v>
      </c>
      <c r="BL23" s="62">
        <f>(($D23*SUM('Base Rate Calc'!BI$51+'Base Rate Calc'!BI$83))+'Base Rate Calc'!BI$19)*0.98</f>
        <v>29286.328799920691</v>
      </c>
      <c r="BM23" s="62">
        <f>(($D23*SUM('Base Rate Calc'!BJ$51+'Base Rate Calc'!BJ$83))+'Base Rate Calc'!BJ$19)*0.98</f>
        <v>28660.226076521965</v>
      </c>
      <c r="BN23" s="62">
        <f>(($D23*SUM('Base Rate Calc'!BK$51+'Base Rate Calc'!BK$83))+'Base Rate Calc'!BK$19)*0.98</f>
        <v>31753.918186844043</v>
      </c>
      <c r="BO23" s="62">
        <f>(($D23*SUM('Base Rate Calc'!BL$51+'Base Rate Calc'!BL$83))+'Base Rate Calc'!BL$19)*0.98</f>
        <v>32715.09559682649</v>
      </c>
      <c r="BP23" s="62">
        <f>(($D23*SUM('Base Rate Calc'!BM$51+'Base Rate Calc'!BM$83))+'Base Rate Calc'!BM$19)*0.98</f>
        <v>32752.151076811209</v>
      </c>
      <c r="BQ23" s="62">
        <f>(($D23*SUM('Base Rate Calc'!BN$51+'Base Rate Calc'!BN$83))+'Base Rate Calc'!BN$19)*0.98</f>
        <v>28745.326772371991</v>
      </c>
      <c r="BR23" s="62">
        <f>(($D23*SUM('Base Rate Calc'!BO$51+'Base Rate Calc'!BO$83))+'Base Rate Calc'!BO$19)*0.98</f>
        <v>28239.896463654721</v>
      </c>
      <c r="BS23" s="62">
        <f>(($D23*SUM('Base Rate Calc'!BP$51+'Base Rate Calc'!BP$83))+'Base Rate Calc'!BP$19)*0.98</f>
        <v>35984.295682554854</v>
      </c>
      <c r="BT23" s="62">
        <f>(($D23*SUM('Base Rate Calc'!BQ$51+'Base Rate Calc'!BQ$83))+'Base Rate Calc'!BQ$19)*0.98</f>
        <v>29168.253072676987</v>
      </c>
      <c r="BU23" s="62">
        <f>(($D23*SUM('Base Rate Calc'!BR$51+'Base Rate Calc'!BR$83))+'Base Rate Calc'!BR$19)*0.98</f>
        <v>32576.09147444621</v>
      </c>
      <c r="BV23" s="62">
        <f>(($D23*SUM('Base Rate Calc'!BS$51+'Base Rate Calc'!BS$83))+'Base Rate Calc'!BS$19)*0.98</f>
        <v>32305.557865282975</v>
      </c>
      <c r="BW23" s="62">
        <f>(($D23*SUM('Base Rate Calc'!BT$51+'Base Rate Calc'!BT$83))+'Base Rate Calc'!BT$19)*0.98</f>
        <v>32384.383658217677</v>
      </c>
      <c r="BX23" s="62">
        <f>(($D23*SUM('Base Rate Calc'!BU$51+'Base Rate Calc'!BU$83))+'Base Rate Calc'!BU$19)*0.98</f>
        <v>31538.407341677048</v>
      </c>
      <c r="BY23" s="62">
        <f>(($D23*SUM('Base Rate Calc'!BV$51+'Base Rate Calc'!BV$83))+'Base Rate Calc'!BV$19)*0.98</f>
        <v>30703.29075140406</v>
      </c>
      <c r="BZ23" s="62">
        <f>(($D23*SUM('Base Rate Calc'!BW$51+'Base Rate Calc'!BW$83))+'Base Rate Calc'!BW$19)*0.98</f>
        <v>29088.554653149771</v>
      </c>
      <c r="CA23" s="62">
        <f>(($D23*SUM('Base Rate Calc'!BY$51+'Base Rate Calc'!BY$83))+'Base Rate Calc'!BY$19)*0.98</f>
        <v>35920.068190538979</v>
      </c>
      <c r="CB23" s="62">
        <f>(($D23*SUM('Base Rate Calc'!BZ$51+'Base Rate Calc'!BZ$83))+'Base Rate Calc'!BZ$19)*0.98</f>
        <v>27883.158174922533</v>
      </c>
      <c r="CC23" s="62">
        <f>(($D23*SUM('Base Rate Calc'!CA$51+'Base Rate Calc'!CA$83))+'Base Rate Calc'!CA$19)*0.98</f>
        <v>29386.237661428935</v>
      </c>
      <c r="CD23" s="62">
        <f>(($D23*SUM('Base Rate Calc'!CB$51+'Base Rate Calc'!CB$83))+'Base Rate Calc'!CB$19)*0.98</f>
        <v>32464.269371030347</v>
      </c>
      <c r="CE23" s="62">
        <f>(($D23*SUM('Base Rate Calc'!CC$51+'Base Rate Calc'!CC$83))+'Base Rate Calc'!CC$19)*0.98</f>
        <v>32452.624904808807</v>
      </c>
      <c r="CF23" s="62">
        <f>(($D23*SUM('Base Rate Calc'!CD$51+'Base Rate Calc'!CD$83))+'Base Rate Calc'!CD$19)*0.98</f>
        <v>30347.084653742935</v>
      </c>
      <c r="CG23" s="62">
        <f>(($D23*SUM('Base Rate Calc'!CE$51+'Base Rate Calc'!CE$83))+'Base Rate Calc'!CE$19)*0.98</f>
        <v>31941.251453234192</v>
      </c>
      <c r="CH23" s="62">
        <f>(($D23*SUM('Base Rate Calc'!CF$51+'Base Rate Calc'!CF$83))+'Base Rate Calc'!CF$19)*0.98</f>
        <v>31982.232607193084</v>
      </c>
      <c r="CI23" s="62">
        <f>(($D23*SUM('Base Rate Calc'!CG$51+'Base Rate Calc'!CG$83))+'Base Rate Calc'!CG$19)*0.98</f>
        <v>33398.90237259397</v>
      </c>
      <c r="CJ23" s="62">
        <f>(($D23*SUM('Base Rate Calc'!CH$51+'Base Rate Calc'!CH$83))+'Base Rate Calc'!CH$19)*0.98</f>
        <v>30704.345954287477</v>
      </c>
      <c r="CK23" s="62">
        <f>(($D23*SUM('Base Rate Calc'!CI$51+'Base Rate Calc'!CI$83))+'Base Rate Calc'!CI$19)*0.98</f>
        <v>28686.508467675802</v>
      </c>
      <c r="CL23" s="62">
        <f>(($D23*SUM('Base Rate Calc'!CJ$51+'Base Rate Calc'!CJ$83))+'Base Rate Calc'!CJ$19)*0.98</f>
        <v>28680.182234940592</v>
      </c>
      <c r="CM23" s="62">
        <f>(($D23*SUM('Base Rate Calc'!CK$51+'Base Rate Calc'!CK$83))+'Base Rate Calc'!CK$19)*0.98</f>
        <v>30809.946320097075</v>
      </c>
    </row>
    <row r="24" spans="1:91" ht="15">
      <c r="A24" s="137">
        <v>21</v>
      </c>
      <c r="B24" s="215">
        <v>208</v>
      </c>
      <c r="C24" s="138" t="str">
        <f>VLOOKUP(B24,FFY18_Table5_CN!$A$3:$G$759,6,FALSE)</f>
        <v>RESPIRATORY SYSTEM DIAGNOSIS W VENTILATOR SUPPORT &lt;=96 HOURS</v>
      </c>
      <c r="D24" s="137">
        <f>VLOOKUP(B24,FFY18_Table5_CN!$A$3:$G$759,7,FALSE)</f>
        <v>2.3677999999999995</v>
      </c>
      <c r="F24" s="62">
        <f>(($D24*SUM('Base Rate Calc'!C$51+'Base Rate Calc'!C$83))+'Base Rate Calc'!C$19)*0.98</f>
        <v>15130.966187754848</v>
      </c>
      <c r="G24" s="62">
        <f>(($D24*SUM('Base Rate Calc'!D$51+'Base Rate Calc'!D$83))+'Base Rate Calc'!D$19)*0.98</f>
        <v>15930.382324048527</v>
      </c>
      <c r="H24" s="62">
        <f>(($D24*SUM('Base Rate Calc'!E$51+'Base Rate Calc'!E$83))+'Base Rate Calc'!E$19)*0.98</f>
        <v>12568.255788936685</v>
      </c>
      <c r="I24" s="62">
        <f>(($D24*SUM('Base Rate Calc'!F$51+'Base Rate Calc'!F$83))+'Base Rate Calc'!F$19)*0.98</f>
        <v>14014.247390253477</v>
      </c>
      <c r="J24" s="62">
        <f>(($D24*SUM('Base Rate Calc'!G$51+'Base Rate Calc'!G$83))+'Base Rate Calc'!G$19)*0.98</f>
        <v>13036.040066098753</v>
      </c>
      <c r="K24" s="62">
        <f>(($D24*SUM('Base Rate Calc'!H$51+'Base Rate Calc'!H$83))+'Base Rate Calc'!H$19)*0.98</f>
        <v>14122.130446319958</v>
      </c>
      <c r="L24" s="62">
        <f>(($D24*SUM('Base Rate Calc'!I$51+'Base Rate Calc'!I$83))+'Base Rate Calc'!I$19)*0.98</f>
        <v>12698.604696971906</v>
      </c>
      <c r="M24" s="62">
        <f>(($D24*SUM('Base Rate Calc'!J$51+'Base Rate Calc'!J$83))+'Base Rate Calc'!J$19)*0.98</f>
        <v>15415.311693955317</v>
      </c>
      <c r="N24" s="62">
        <f>(($D24*SUM('Base Rate Calc'!K$51+'Base Rate Calc'!K$83))+'Base Rate Calc'!K$19)*0.98</f>
        <v>14234.030335245723</v>
      </c>
      <c r="O24" s="62">
        <f>(($D24*SUM('Base Rate Calc'!L$51+'Base Rate Calc'!L$83))+'Base Rate Calc'!L$19)*0.98</f>
        <v>12874.674734739045</v>
      </c>
      <c r="P24" s="62">
        <f>(($D24*SUM('Base Rate Calc'!M$51+'Base Rate Calc'!M$83))+'Base Rate Calc'!M$19)*0.98</f>
        <v>13884.447028708888</v>
      </c>
      <c r="Q24" s="62">
        <f>(($D24*SUM('Base Rate Calc'!N$51+'Base Rate Calc'!N$83))+'Base Rate Calc'!N$19)*0.98</f>
        <v>12603.896594774389</v>
      </c>
      <c r="R24" s="62">
        <f>(($D24*SUM('Base Rate Calc'!O$51+'Base Rate Calc'!O$83))+'Base Rate Calc'!O$19)*0.98</f>
        <v>13006.89399422227</v>
      </c>
      <c r="S24" s="62">
        <f>(($D24*SUM('Base Rate Calc'!P$51+'Base Rate Calc'!P$83))+'Base Rate Calc'!P$19)*0.98</f>
        <v>14043.663814466672</v>
      </c>
      <c r="T24" s="62">
        <f>(($D24*SUM('Base Rate Calc'!Q$51+'Base Rate Calc'!Q$83))+'Base Rate Calc'!Q$19)*0.98</f>
        <v>13179.754239079801</v>
      </c>
      <c r="U24" s="62">
        <f>(($D24*SUM('Base Rate Calc'!R$51+'Base Rate Calc'!R$83))+'Base Rate Calc'!R$19)*0.98</f>
        <v>12902.199153647169</v>
      </c>
      <c r="V24" s="62">
        <f>(($D24*SUM('Base Rate Calc'!S$51+'Base Rate Calc'!S$83))+'Base Rate Calc'!S$19)*0.98</f>
        <v>15701.985438201289</v>
      </c>
      <c r="W24" s="62">
        <f>(($D24*SUM('Base Rate Calc'!T$51+'Base Rate Calc'!T$83))+'Base Rate Calc'!T$19)*0.98</f>
        <v>20457.068242865185</v>
      </c>
      <c r="X24" s="62">
        <f>(($D24*SUM('Base Rate Calc'!U$51+'Base Rate Calc'!U$83))+'Base Rate Calc'!U$19)*0.98</f>
        <v>14898.406327256027</v>
      </c>
      <c r="Y24" s="62" t="e">
        <f>(($D24*SUM('Base Rate Calc'!V$51+'Base Rate Calc'!V$83))+'Base Rate Calc'!V$19)*0.98</f>
        <v>#N/A</v>
      </c>
      <c r="Z24" s="62">
        <f>(($D24*SUM('Base Rate Calc'!W$51+'Base Rate Calc'!W$83))+'Base Rate Calc'!W$19)*0.98</f>
        <v>13111.16855487807</v>
      </c>
      <c r="AA24" s="62">
        <f>(($D24*SUM('Base Rate Calc'!X$51+'Base Rate Calc'!X$83))+'Base Rate Calc'!X$19)*0.98</f>
        <v>14277.43633421527</v>
      </c>
      <c r="AB24" s="62">
        <f>(($D24*SUM('Base Rate Calc'!Y$51+'Base Rate Calc'!Y$83))+'Base Rate Calc'!Y$19)*0.98</f>
        <v>17780.534574770412</v>
      </c>
      <c r="AC24" s="62">
        <f>(($D24*SUM('Base Rate Calc'!Z$51+'Base Rate Calc'!Z$83))+'Base Rate Calc'!Z$19)*0.98</f>
        <v>13530.393945871014</v>
      </c>
      <c r="AD24" s="62">
        <f>(($D24*SUM('Base Rate Calc'!AA$51+'Base Rate Calc'!AA$83))+'Base Rate Calc'!AA$19)*0.98</f>
        <v>13680.492581740371</v>
      </c>
      <c r="AE24" s="62">
        <f>(($D24*SUM('Base Rate Calc'!AB$51+'Base Rate Calc'!AB$83))+'Base Rate Calc'!AB$19)*0.98</f>
        <v>19295.151322367663</v>
      </c>
      <c r="AF24" s="62">
        <f>(($D24*SUM('Base Rate Calc'!AC$51+'Base Rate Calc'!AC$83))+'Base Rate Calc'!AC$19)*0.98</f>
        <v>13835.005934169478</v>
      </c>
      <c r="AG24" s="62">
        <f>(($D24*SUM('Base Rate Calc'!AD$51+'Base Rate Calc'!AD$83))+'Base Rate Calc'!AD$19)*0.98</f>
        <v>13842.99926210774</v>
      </c>
      <c r="AH24" s="62">
        <f>(($D24*SUM('Base Rate Calc'!AE$51+'Base Rate Calc'!AE$83))+'Base Rate Calc'!AE$19)*0.98</f>
        <v>12636.628798023934</v>
      </c>
      <c r="AI24" s="62">
        <f>(($D24*SUM('Base Rate Calc'!AF$51+'Base Rate Calc'!AF$83))+'Base Rate Calc'!AF$19)*0.98</f>
        <v>15350.007118082545</v>
      </c>
      <c r="AJ24" s="62">
        <f>(($D24*SUM('Base Rate Calc'!AG$51+'Base Rate Calc'!AG$83))+'Base Rate Calc'!AG$19)*0.98</f>
        <v>13711.677528302245</v>
      </c>
      <c r="AK24" s="62">
        <f>(($D24*SUM('Base Rate Calc'!AH$51+'Base Rate Calc'!AH$83))+'Base Rate Calc'!AH$19)*0.98</f>
        <v>20278.761099369422</v>
      </c>
      <c r="AL24" s="62">
        <f>(($D24*SUM('Base Rate Calc'!AI$51+'Base Rate Calc'!AI$83))+'Base Rate Calc'!AI$19)*0.98</f>
        <v>12526.785529054994</v>
      </c>
      <c r="AM24" s="62">
        <f>(($D24*SUM('Base Rate Calc'!AJ$51+'Base Rate Calc'!AJ$83))+'Base Rate Calc'!AJ$19)*0.98</f>
        <v>12788.060125470922</v>
      </c>
      <c r="AN24" s="62">
        <f>(($D24*SUM('Base Rate Calc'!AK$51+'Base Rate Calc'!AK$83))+'Base Rate Calc'!AK$19)*0.98</f>
        <v>16366.493619569386</v>
      </c>
      <c r="AO24" s="62">
        <f>(($D24*SUM('Base Rate Calc'!AL$51+'Base Rate Calc'!AL$83))+'Base Rate Calc'!AL$19)*0.98</f>
        <v>14508.065620138041</v>
      </c>
      <c r="AP24" s="62">
        <f>(($D24*SUM('Base Rate Calc'!AM$51+'Base Rate Calc'!AM$83))+'Base Rate Calc'!AM$19)*0.98</f>
        <v>14106.690792125864</v>
      </c>
      <c r="AQ24" s="62">
        <f>(($D24*SUM('Base Rate Calc'!AN$51+'Base Rate Calc'!AN$83))+'Base Rate Calc'!AN$19)*0.98</f>
        <v>13836.331814895248</v>
      </c>
      <c r="AR24" s="62">
        <f>(($D24*SUM('Base Rate Calc'!AO$51+'Base Rate Calc'!AO$83))+'Base Rate Calc'!AO$19)*0.98</f>
        <v>14994.315806626002</v>
      </c>
      <c r="AS24" s="62">
        <f>(($D24*SUM('Base Rate Calc'!AP$51+'Base Rate Calc'!AP$83))+'Base Rate Calc'!AP$19)*0.98</f>
        <v>14949.914182492706</v>
      </c>
      <c r="AT24" s="62">
        <f>(($D24*SUM('Base Rate Calc'!AQ$51+'Base Rate Calc'!AQ$83))+'Base Rate Calc'!AQ$19)*0.98</f>
        <v>14938.303010328682</v>
      </c>
      <c r="AU24" s="62">
        <f>(($D24*SUM('Base Rate Calc'!AR$51+'Base Rate Calc'!AR$83))+'Base Rate Calc'!AR$19)*0.98</f>
        <v>12968.158552955569</v>
      </c>
      <c r="AV24" s="62">
        <f>(($D24*SUM('Base Rate Calc'!AS$51+'Base Rate Calc'!AS$83))+'Base Rate Calc'!AS$19)*0.98</f>
        <v>14534.517701914679</v>
      </c>
      <c r="AW24" s="62">
        <f>(($D24*SUM('Base Rate Calc'!AT$51+'Base Rate Calc'!AT$83))+'Base Rate Calc'!AT$19)*0.98</f>
        <v>16420.547881593662</v>
      </c>
      <c r="AX24" s="62">
        <f>(($D24*SUM('Base Rate Calc'!AU$51+'Base Rate Calc'!AU$83))+'Base Rate Calc'!AU$19)*0.98</f>
        <v>13978.14891236662</v>
      </c>
      <c r="AY24" s="62">
        <f>(($D24*SUM('Base Rate Calc'!AV$51+'Base Rate Calc'!AV$83))+'Base Rate Calc'!AV$19)*0.98</f>
        <v>12639.696064094402</v>
      </c>
      <c r="AZ24" s="62">
        <f>(($D24*SUM('Base Rate Calc'!AW$51+'Base Rate Calc'!AW$83))+'Base Rate Calc'!AW$19)*0.98</f>
        <v>14487.274776553666</v>
      </c>
      <c r="BA24" s="62">
        <f>(($D24*SUM('Base Rate Calc'!AX$51+'Base Rate Calc'!AX$83))+'Base Rate Calc'!AX$19)*0.98</f>
        <v>12868.873086243815</v>
      </c>
      <c r="BB24" s="62">
        <f>(($D24*SUM('Base Rate Calc'!AY$51+'Base Rate Calc'!AY$83))+'Base Rate Calc'!AY$19)*0.98</f>
        <v>13090.613983499739</v>
      </c>
      <c r="BC24" s="62">
        <f>(($D24*SUM('Base Rate Calc'!AZ$51+'Base Rate Calc'!AZ$83))+'Base Rate Calc'!AZ$19)*0.98</f>
        <v>13679.961390295504</v>
      </c>
      <c r="BD24" s="62">
        <f>(($D24*SUM('Base Rate Calc'!BA$51+'Base Rate Calc'!BA$83))+'Base Rate Calc'!BA$19)*0.98</f>
        <v>12935.058667832802</v>
      </c>
      <c r="BE24" s="62">
        <f>(($D24*SUM('Base Rate Calc'!BB$51+'Base Rate Calc'!BB$83))+'Base Rate Calc'!BB$19)*0.98</f>
        <v>17840.02580476087</v>
      </c>
      <c r="BF24" s="62">
        <f>(($D24*SUM('Base Rate Calc'!BC$51+'Base Rate Calc'!BC$83))+'Base Rate Calc'!BC$19)*0.98</f>
        <v>14769.653726446579</v>
      </c>
      <c r="BG24" s="62">
        <f>(($D24*SUM('Base Rate Calc'!BD$51+'Base Rate Calc'!BD$83))+'Base Rate Calc'!BD$19)*0.98</f>
        <v>13739.115059508005</v>
      </c>
      <c r="BH24" s="62">
        <f>(($D24*SUM('Base Rate Calc'!BE$51+'Base Rate Calc'!BE$83))+'Base Rate Calc'!BE$19)*0.98</f>
        <v>13627.392601907832</v>
      </c>
      <c r="BI24" s="62">
        <f>(($D24*SUM('Base Rate Calc'!BF$51+'Base Rate Calc'!BF$83))+'Base Rate Calc'!BF$19)*0.98</f>
        <v>14140.426488441195</v>
      </c>
      <c r="BJ24" s="62">
        <f>(($D24*SUM('Base Rate Calc'!BG$51+'Base Rate Calc'!BG$83))+'Base Rate Calc'!BG$19)*0.98</f>
        <v>13145.555098354702</v>
      </c>
      <c r="BK24" s="62">
        <f>(($D24*SUM('Base Rate Calc'!BH$51+'Base Rate Calc'!BH$83))+'Base Rate Calc'!BH$19)*0.98</f>
        <v>14293.291732338597</v>
      </c>
      <c r="BL24" s="62">
        <f>(($D24*SUM('Base Rate Calc'!BI$51+'Base Rate Calc'!BI$83))+'Base Rate Calc'!BI$19)*0.98</f>
        <v>12974.333063836668</v>
      </c>
      <c r="BM24" s="62">
        <f>(($D24*SUM('Base Rate Calc'!BJ$51+'Base Rate Calc'!BJ$83))+'Base Rate Calc'!BJ$19)*0.98</f>
        <v>12789.246557656797</v>
      </c>
      <c r="BN24" s="62">
        <f>(($D24*SUM('Base Rate Calc'!BK$51+'Base Rate Calc'!BK$83))+'Base Rate Calc'!BK$19)*0.98</f>
        <v>14011.547814194422</v>
      </c>
      <c r="BO24" s="62">
        <f>(($D24*SUM('Base Rate Calc'!BL$51+'Base Rate Calc'!BL$83))+'Base Rate Calc'!BL$19)*0.98</f>
        <v>14572.09438861624</v>
      </c>
      <c r="BP24" s="62">
        <f>(($D24*SUM('Base Rate Calc'!BM$51+'Base Rate Calc'!BM$83))+'Base Rate Calc'!BM$19)*0.98</f>
        <v>14346.338109084432</v>
      </c>
      <c r="BQ24" s="62">
        <f>(($D24*SUM('Base Rate Calc'!BN$51+'Base Rate Calc'!BN$83))+'Base Rate Calc'!BN$19)*0.98</f>
        <v>12784.107183864051</v>
      </c>
      <c r="BR24" s="62">
        <f>(($D24*SUM('Base Rate Calc'!BO$51+'Base Rate Calc'!BO$83))+'Base Rate Calc'!BO$19)*0.98</f>
        <v>12475.352100826263</v>
      </c>
      <c r="BS24" s="62">
        <f>(($D24*SUM('Base Rate Calc'!BP$51+'Base Rate Calc'!BP$83))+'Base Rate Calc'!BP$19)*0.98</f>
        <v>15838.361903136723</v>
      </c>
      <c r="BT24" s="62">
        <f>(($D24*SUM('Base Rate Calc'!BQ$51+'Base Rate Calc'!BQ$83))+'Base Rate Calc'!BQ$19)*0.98</f>
        <v>12866.151063200759</v>
      </c>
      <c r="BU24" s="62">
        <f>(($D24*SUM('Base Rate Calc'!BR$51+'Base Rate Calc'!BR$83))+'Base Rate Calc'!BR$19)*0.98</f>
        <v>14722.516264044802</v>
      </c>
      <c r="BV24" s="62">
        <f>(($D24*SUM('Base Rate Calc'!BS$51+'Base Rate Calc'!BS$83))+'Base Rate Calc'!BS$19)*0.98</f>
        <v>14468.49204928745</v>
      </c>
      <c r="BW24" s="62">
        <f>(($D24*SUM('Base Rate Calc'!BT$51+'Base Rate Calc'!BT$83))+'Base Rate Calc'!BT$19)*0.98</f>
        <v>14447.099617559996</v>
      </c>
      <c r="BX24" s="62">
        <f>(($D24*SUM('Base Rate Calc'!BU$51+'Base Rate Calc'!BU$83))+'Base Rate Calc'!BU$19)*0.98</f>
        <v>14017.814195073919</v>
      </c>
      <c r="BY24" s="62">
        <f>(($D24*SUM('Base Rate Calc'!BV$51+'Base Rate Calc'!BV$83))+'Base Rate Calc'!BV$19)*0.98</f>
        <v>13255.401921993714</v>
      </c>
      <c r="BZ24" s="62">
        <f>(($D24*SUM('Base Rate Calc'!BW$51+'Base Rate Calc'!BW$83))+'Base Rate Calc'!BW$19)*0.98</f>
        <v>12866.516583354547</v>
      </c>
      <c r="CA24" s="62">
        <f>(($D24*SUM('Base Rate Calc'!BY$51+'Base Rate Calc'!BY$83))+'Base Rate Calc'!BY$19)*0.98</f>
        <v>16051.189970983349</v>
      </c>
      <c r="CB24" s="62">
        <f>(($D24*SUM('Base Rate Calc'!BZ$51+'Base Rate Calc'!BZ$83))+'Base Rate Calc'!BZ$19)*0.98</f>
        <v>12037.878006487659</v>
      </c>
      <c r="CC24" s="62">
        <f>(($D24*SUM('Base Rate Calc'!CA$51+'Base Rate Calc'!CA$83))+'Base Rate Calc'!CA$19)*0.98</f>
        <v>12926.907363594022</v>
      </c>
      <c r="CD24" s="62">
        <f>(($D24*SUM('Base Rate Calc'!CB$51+'Base Rate Calc'!CB$83))+'Base Rate Calc'!CB$19)*0.98</f>
        <v>14344.638909699268</v>
      </c>
      <c r="CE24" s="62">
        <f>(($D24*SUM('Base Rate Calc'!CC$51+'Base Rate Calc'!CC$83))+'Base Rate Calc'!CC$19)*0.98</f>
        <v>14920.712552131694</v>
      </c>
      <c r="CF24" s="62">
        <f>(($D24*SUM('Base Rate Calc'!CD$51+'Base Rate Calc'!CD$83))+'Base Rate Calc'!CD$19)*0.98</f>
        <v>13466.538592085426</v>
      </c>
      <c r="CG24" s="62">
        <f>(($D24*SUM('Base Rate Calc'!CE$51+'Base Rate Calc'!CE$83))+'Base Rate Calc'!CE$19)*0.98</f>
        <v>14066.862302070909</v>
      </c>
      <c r="CH24" s="62">
        <f>(($D24*SUM('Base Rate Calc'!CF$51+'Base Rate Calc'!CF$83))+'Base Rate Calc'!CF$19)*0.98</f>
        <v>13807.554082835586</v>
      </c>
      <c r="CI24" s="62">
        <f>(($D24*SUM('Base Rate Calc'!CG$51+'Base Rate Calc'!CG$83))+'Base Rate Calc'!CG$19)*0.98</f>
        <v>14666.868802499404</v>
      </c>
      <c r="CJ24" s="62">
        <f>(($D24*SUM('Base Rate Calc'!CH$51+'Base Rate Calc'!CH$83))+'Base Rate Calc'!CH$19)*0.98</f>
        <v>13485.515507638231</v>
      </c>
      <c r="CK24" s="62">
        <f>(($D24*SUM('Base Rate Calc'!CI$51+'Base Rate Calc'!CI$83))+'Base Rate Calc'!CI$19)*0.98</f>
        <v>12629.187970418954</v>
      </c>
      <c r="CL24" s="62">
        <f>(($D24*SUM('Base Rate Calc'!CJ$51+'Base Rate Calc'!CJ$83))+'Base Rate Calc'!CJ$19)*0.98</f>
        <v>12381.973834605218</v>
      </c>
      <c r="CM24" s="62">
        <f>(($D24*SUM('Base Rate Calc'!CK$51+'Base Rate Calc'!CK$83))+'Base Rate Calc'!CK$19)*0.98</f>
        <v>13301.447879793206</v>
      </c>
    </row>
    <row r="25" spans="1:91" ht="15">
      <c r="A25" s="137">
        <v>22</v>
      </c>
      <c r="B25" s="215">
        <v>246</v>
      </c>
      <c r="C25" s="138" t="str">
        <f>VLOOKUP(B25,FFY18_Table5_CN!$A$3:$G$759,6,FALSE)</f>
        <v>PERCUTANEOUS CARDIOVASCULAR PROCEDURES W DRUG-ELUTING STENT W MCC OR 4+ ARTERIES OR STENTS</v>
      </c>
      <c r="D25" s="137">
        <f>VLOOKUP(B25,FFY18_Table5_CN!$A$3:$G$759,7,FALSE)</f>
        <v>3.2103000000000002</v>
      </c>
      <c r="F25" s="62">
        <f>(($D25*SUM('Base Rate Calc'!C$51+'Base Rate Calc'!C$83))+'Base Rate Calc'!C$19)*0.98</f>
        <v>20241.941729685528</v>
      </c>
      <c r="G25" s="62">
        <f>(($D25*SUM('Base Rate Calc'!D$51+'Base Rate Calc'!D$83))+'Base Rate Calc'!D$19)*0.98</f>
        <v>21390.555982301292</v>
      </c>
      <c r="H25" s="62">
        <f>(($D25*SUM('Base Rate Calc'!E$51+'Base Rate Calc'!E$83))+'Base Rate Calc'!E$19)*0.98</f>
        <v>16820.695294882782</v>
      </c>
      <c r="I25" s="62">
        <f>(($D25*SUM('Base Rate Calc'!F$51+'Base Rate Calc'!F$83))+'Base Rate Calc'!F$19)*0.98</f>
        <v>18732.193943293667</v>
      </c>
      <c r="J25" s="62">
        <f>(($D25*SUM('Base Rate Calc'!G$51+'Base Rate Calc'!G$83))+'Base Rate Calc'!G$19)*0.98</f>
        <v>17428.726708208818</v>
      </c>
      <c r="K25" s="62">
        <f>(($D25*SUM('Base Rate Calc'!H$51+'Base Rate Calc'!H$83))+'Base Rate Calc'!H$19)*0.98</f>
        <v>18892.174318701316</v>
      </c>
      <c r="L25" s="62">
        <f>(($D25*SUM('Base Rate Calc'!I$51+'Base Rate Calc'!I$83))+'Base Rate Calc'!I$19)*0.98</f>
        <v>17042.002075635151</v>
      </c>
      <c r="M25" s="62">
        <f>(($D25*SUM('Base Rate Calc'!J$51+'Base Rate Calc'!J$83))+'Base Rate Calc'!J$19)*0.98</f>
        <v>20479.557522639061</v>
      </c>
      <c r="N25" s="62">
        <f>(($D25*SUM('Base Rate Calc'!K$51+'Base Rate Calc'!K$83))+'Base Rate Calc'!K$19)*0.98</f>
        <v>19044.378104248401</v>
      </c>
      <c r="O25" s="62">
        <f>(($D25*SUM('Base Rate Calc'!L$51+'Base Rate Calc'!L$83))+'Base Rate Calc'!L$19)*0.98</f>
        <v>17238.179262155911</v>
      </c>
      <c r="P25" s="62">
        <f>(($D25*SUM('Base Rate Calc'!M$51+'Base Rate Calc'!M$83))+'Base Rate Calc'!M$19)*0.98</f>
        <v>18673.542396639987</v>
      </c>
      <c r="Q25" s="62">
        <f>(($D25*SUM('Base Rate Calc'!N$51+'Base Rate Calc'!N$83))+'Base Rate Calc'!N$19)*0.98</f>
        <v>16935.029901049173</v>
      </c>
      <c r="R25" s="62">
        <f>(($D25*SUM('Base Rate Calc'!O$51+'Base Rate Calc'!O$83))+'Base Rate Calc'!O$19)*0.98</f>
        <v>17380.147318883253</v>
      </c>
      <c r="S25" s="62">
        <f>(($D25*SUM('Base Rate Calc'!P$51+'Base Rate Calc'!P$83))+'Base Rate Calc'!P$19)*0.98</f>
        <v>18771.285640713901</v>
      </c>
      <c r="T25" s="62">
        <f>(($D25*SUM('Base Rate Calc'!Q$51+'Base Rate Calc'!Q$83))+'Base Rate Calc'!Q$19)*0.98</f>
        <v>17610.040111587929</v>
      </c>
      <c r="U25" s="62">
        <f>(($D25*SUM('Base Rate Calc'!R$51+'Base Rate Calc'!R$83))+'Base Rate Calc'!R$19)*0.98</f>
        <v>17240.529739400925</v>
      </c>
      <c r="V25" s="62">
        <f>(($D25*SUM('Base Rate Calc'!S$51+'Base Rate Calc'!S$83))+'Base Rate Calc'!S$19)*0.98</f>
        <v>20887.046558306283</v>
      </c>
      <c r="W25" s="62">
        <f>(($D25*SUM('Base Rate Calc'!T$51+'Base Rate Calc'!T$83))+'Base Rate Calc'!T$19)*0.98</f>
        <v>27252.403265296951</v>
      </c>
      <c r="X25" s="62">
        <f>(($D25*SUM('Base Rate Calc'!U$51+'Base Rate Calc'!U$83))+'Base Rate Calc'!U$19)*0.98</f>
        <v>19974.760925918592</v>
      </c>
      <c r="Y25" s="62" t="e">
        <f>(($D25*SUM('Base Rate Calc'!V$51+'Base Rate Calc'!V$83))+'Base Rate Calc'!V$19)*0.98</f>
        <v>#N/A</v>
      </c>
      <c r="Z25" s="62">
        <f>(($D25*SUM('Base Rate Calc'!W$51+'Base Rate Calc'!W$83))+'Base Rate Calc'!W$19)*0.98</f>
        <v>17497.418810383086</v>
      </c>
      <c r="AA25" s="62">
        <f>(($D25*SUM('Base Rate Calc'!X$51+'Base Rate Calc'!X$83))+'Base Rate Calc'!X$19)*0.98</f>
        <v>19132.665819212474</v>
      </c>
      <c r="AB25" s="62">
        <f>(($D25*SUM('Base Rate Calc'!Y$51+'Base Rate Calc'!Y$83))+'Base Rate Calc'!Y$19)*0.98</f>
        <v>23767.439478792749</v>
      </c>
      <c r="AC25" s="62">
        <f>(($D25*SUM('Base Rate Calc'!Z$51+'Base Rate Calc'!Z$83))+'Base Rate Calc'!Z$19)*0.98</f>
        <v>18085.662550227942</v>
      </c>
      <c r="AD25" s="62">
        <f>(($D25*SUM('Base Rate Calc'!AA$51+'Base Rate Calc'!AA$83))+'Base Rate Calc'!AA$19)*0.98</f>
        <v>18175.377596359966</v>
      </c>
      <c r="AE25" s="62">
        <f>(($D25*SUM('Base Rate Calc'!AB$51+'Base Rate Calc'!AB$83))+'Base Rate Calc'!AB$19)*0.98</f>
        <v>25600.864000421032</v>
      </c>
      <c r="AF25" s="62">
        <f>(($D25*SUM('Base Rate Calc'!AC$51+'Base Rate Calc'!AC$83))+'Base Rate Calc'!AC$19)*0.98</f>
        <v>18757.715833459031</v>
      </c>
      <c r="AG25" s="62">
        <f>(($D25*SUM('Base Rate Calc'!AD$51+'Base Rate Calc'!AD$83))+'Base Rate Calc'!AD$19)*0.98</f>
        <v>18480.907842573059</v>
      </c>
      <c r="AH25" s="62">
        <f>(($D25*SUM('Base Rate Calc'!AE$51+'Base Rate Calc'!AE$83))+'Base Rate Calc'!AE$19)*0.98</f>
        <v>16948.792939351399</v>
      </c>
      <c r="AI25" s="62">
        <f>(($D25*SUM('Base Rate Calc'!AF$51+'Base Rate Calc'!AF$83))+'Base Rate Calc'!AF$19)*0.98</f>
        <v>20347.906880936065</v>
      </c>
      <c r="AJ25" s="62">
        <f>(($D25*SUM('Base Rate Calc'!AG$51+'Base Rate Calc'!AG$83))+'Base Rate Calc'!AG$19)*0.98</f>
        <v>18243.549547727303</v>
      </c>
      <c r="AK25" s="62">
        <f>(($D25*SUM('Base Rate Calc'!AH$51+'Base Rate Calc'!AH$83))+'Base Rate Calc'!AH$19)*0.98</f>
        <v>26878.431903794943</v>
      </c>
      <c r="AL25" s="62">
        <f>(($D25*SUM('Base Rate Calc'!AI$51+'Base Rate Calc'!AI$83))+'Base Rate Calc'!AI$19)*0.98</f>
        <v>16770.156556898917</v>
      </c>
      <c r="AM25" s="62">
        <f>(($D25*SUM('Base Rate Calc'!AJ$51+'Base Rate Calc'!AJ$83))+'Base Rate Calc'!AJ$19)*0.98</f>
        <v>17154.091936100733</v>
      </c>
      <c r="AN25" s="62">
        <f>(($D25*SUM('Base Rate Calc'!AK$51+'Base Rate Calc'!AK$83))+'Base Rate Calc'!AK$19)*0.98</f>
        <v>21767.061166231786</v>
      </c>
      <c r="AO25" s="62">
        <f>(($D25*SUM('Base Rate Calc'!AL$51+'Base Rate Calc'!AL$83))+'Base Rate Calc'!AL$19)*0.98</f>
        <v>19364.242174309133</v>
      </c>
      <c r="AP25" s="62">
        <f>(($D25*SUM('Base Rate Calc'!AM$51+'Base Rate Calc'!AM$83))+'Base Rate Calc'!AM$19)*0.98</f>
        <v>18799.109076341614</v>
      </c>
      <c r="AQ25" s="62">
        <f>(($D25*SUM('Base Rate Calc'!AN$51+'Base Rate Calc'!AN$83))+'Base Rate Calc'!AN$19)*0.98</f>
        <v>18759.513483131272</v>
      </c>
      <c r="AR25" s="62">
        <f>(($D25*SUM('Base Rate Calc'!AO$51+'Base Rate Calc'!AO$83))+'Base Rate Calc'!AO$19)*0.98</f>
        <v>20065.491111585212</v>
      </c>
      <c r="AS25" s="62">
        <f>(($D25*SUM('Base Rate Calc'!AP$51+'Base Rate Calc'!AP$83))+'Base Rate Calc'!AP$19)*0.98</f>
        <v>19231.513195395029</v>
      </c>
      <c r="AT25" s="62">
        <f>(($D25*SUM('Base Rate Calc'!AQ$51+'Base Rate Calc'!AQ$83))+'Base Rate Calc'!AQ$19)*0.98</f>
        <v>19553.611308834439</v>
      </c>
      <c r="AU25" s="62">
        <f>(($D25*SUM('Base Rate Calc'!AR$51+'Base Rate Calc'!AR$83))+'Base Rate Calc'!AR$19)*0.98</f>
        <v>17328.772939671118</v>
      </c>
      <c r="AV25" s="62">
        <f>(($D25*SUM('Base Rate Calc'!AS$51+'Base Rate Calc'!AS$83))+'Base Rate Calc'!AS$19)*0.98</f>
        <v>19460.504508386141</v>
      </c>
      <c r="AW25" s="62">
        <f>(($D25*SUM('Base Rate Calc'!AT$51+'Base Rate Calc'!AT$83))+'Base Rate Calc'!AT$19)*0.98</f>
        <v>21825.80104264725</v>
      </c>
      <c r="AX25" s="62">
        <f>(($D25*SUM('Base Rate Calc'!AU$51+'Base Rate Calc'!AU$83))+'Base Rate Calc'!AU$19)*0.98</f>
        <v>18607.851835404414</v>
      </c>
      <c r="AY25" s="62">
        <f>(($D25*SUM('Base Rate Calc'!AV$51+'Base Rate Calc'!AV$83))+'Base Rate Calc'!AV$19)*0.98</f>
        <v>16978.692562320412</v>
      </c>
      <c r="AZ25" s="62">
        <f>(($D25*SUM('Base Rate Calc'!AW$51+'Base Rate Calc'!AW$83))+'Base Rate Calc'!AW$19)*0.98</f>
        <v>19398.488220149611</v>
      </c>
      <c r="BA25" s="62">
        <f>(($D25*SUM('Base Rate Calc'!AX$51+'Base Rate Calc'!AX$83))+'Base Rate Calc'!AX$19)*0.98</f>
        <v>17169.772139441055</v>
      </c>
      <c r="BB25" s="62">
        <f>(($D25*SUM('Base Rate Calc'!AY$51+'Base Rate Calc'!AY$83))+'Base Rate Calc'!AY$19)*0.98</f>
        <v>17452.464341890878</v>
      </c>
      <c r="BC25" s="62">
        <f>(($D25*SUM('Base Rate Calc'!AZ$51+'Base Rate Calc'!AZ$83))+'Base Rate Calc'!AZ$19)*0.98</f>
        <v>18273.921604132811</v>
      </c>
      <c r="BD25" s="62">
        <f>(($D25*SUM('Base Rate Calc'!BA$51+'Base Rate Calc'!BA$83))+'Base Rate Calc'!BA$19)*0.98</f>
        <v>17326.210251222084</v>
      </c>
      <c r="BE25" s="62">
        <f>(($D25*SUM('Base Rate Calc'!BB$51+'Base Rate Calc'!BB$83))+'Base Rate Calc'!BB$19)*0.98</f>
        <v>23676.72340908178</v>
      </c>
      <c r="BF25" s="62">
        <f>(($D25*SUM('Base Rate Calc'!BC$51+'Base Rate Calc'!BC$83))+'Base Rate Calc'!BC$19)*0.98</f>
        <v>20024.925820597797</v>
      </c>
      <c r="BG25" s="62">
        <f>(($D25*SUM('Base Rate Calc'!BD$51+'Base Rate Calc'!BD$83))+'Base Rate Calc'!BD$19)*0.98</f>
        <v>18486.44047112871</v>
      </c>
      <c r="BH25" s="62">
        <f>(($D25*SUM('Base Rate Calc'!BE$51+'Base Rate Calc'!BE$83))+'Base Rate Calc'!BE$19)*0.98</f>
        <v>18476.230454390032</v>
      </c>
      <c r="BI25" s="62">
        <f>(($D25*SUM('Base Rate Calc'!BF$51+'Base Rate Calc'!BF$83))+'Base Rate Calc'!BF$19)*0.98</f>
        <v>18949.039782432123</v>
      </c>
      <c r="BJ25" s="62">
        <f>(($D25*SUM('Base Rate Calc'!BG$51+'Base Rate Calc'!BG$83))+'Base Rate Calc'!BG$19)*0.98</f>
        <v>17483.300703711513</v>
      </c>
      <c r="BK25" s="62">
        <f>(($D25*SUM('Base Rate Calc'!BH$51+'Base Rate Calc'!BH$83))+'Base Rate Calc'!BH$19)*0.98</f>
        <v>18971.127109479945</v>
      </c>
      <c r="BL25" s="62">
        <f>(($D25*SUM('Base Rate Calc'!BI$51+'Base Rate Calc'!BI$83))+'Base Rate Calc'!BI$19)*0.98</f>
        <v>17383.75854837185</v>
      </c>
      <c r="BM25" s="62">
        <f>(($D25*SUM('Base Rate Calc'!BJ$51+'Base Rate Calc'!BJ$83))+'Base Rate Calc'!BJ$19)*0.98</f>
        <v>17079.457436035824</v>
      </c>
      <c r="BN25" s="62">
        <f>(($D25*SUM('Base Rate Calc'!BK$51+'Base Rate Calc'!BK$83))+'Base Rate Calc'!BK$19)*0.98</f>
        <v>18807.629258978108</v>
      </c>
      <c r="BO25" s="62">
        <f>(($D25*SUM('Base Rate Calc'!BL$51+'Base Rate Calc'!BL$83))+'Base Rate Calc'!BL$19)*0.98</f>
        <v>19476.473545390119</v>
      </c>
      <c r="BP25" s="62">
        <f>(($D25*SUM('Base Rate Calc'!BM$51+'Base Rate Calc'!BM$83))+'Base Rate Calc'!BM$19)*0.98</f>
        <v>19321.760005741093</v>
      </c>
      <c r="BQ25" s="62">
        <f>(($D25*SUM('Base Rate Calc'!BN$51+'Base Rate Calc'!BN$83))+'Base Rate Calc'!BN$19)*0.98</f>
        <v>17098.711574186491</v>
      </c>
      <c r="BR25" s="62">
        <f>(($D25*SUM('Base Rate Calc'!BO$51+'Base Rate Calc'!BO$83))+'Base Rate Calc'!BO$19)*0.98</f>
        <v>16736.791644472745</v>
      </c>
      <c r="BS25" s="62">
        <f>(($D25*SUM('Base Rate Calc'!BP$51+'Base Rate Calc'!BP$83))+'Base Rate Calc'!BP$19)*0.98</f>
        <v>21284.169715617802</v>
      </c>
      <c r="BT25" s="62">
        <f>(($D25*SUM('Base Rate Calc'!BQ$51+'Base Rate Calc'!BQ$83))+'Base Rate Calc'!BQ$19)*0.98</f>
        <v>17272.902095697867</v>
      </c>
      <c r="BU25" s="62">
        <f>(($D25*SUM('Base Rate Calc'!BR$51+'Base Rate Calc'!BR$83))+'Base Rate Calc'!BR$19)*0.98</f>
        <v>19548.658374213635</v>
      </c>
      <c r="BV25" s="62">
        <f>(($D25*SUM('Base Rate Calc'!BS$51+'Base Rate Calc'!BS$83))+'Base Rate Calc'!BS$19)*0.98</f>
        <v>19290.171373565128</v>
      </c>
      <c r="BW25" s="62">
        <f>(($D25*SUM('Base Rate Calc'!BT$51+'Base Rate Calc'!BT$83))+'Base Rate Calc'!BT$19)*0.98</f>
        <v>19295.869728335532</v>
      </c>
      <c r="BX25" s="62">
        <f>(($D25*SUM('Base Rate Calc'!BU$51+'Base Rate Calc'!BU$83))+'Base Rate Calc'!BU$19)*0.98</f>
        <v>18753.945271537214</v>
      </c>
      <c r="BY25" s="62">
        <f>(($D25*SUM('Base Rate Calc'!BV$51+'Base Rate Calc'!BV$83))+'Base Rate Calc'!BV$19)*0.98</f>
        <v>17971.879715422092</v>
      </c>
      <c r="BZ25" s="62">
        <f>(($D25*SUM('Base Rate Calc'!BW$51+'Base Rate Calc'!BW$83))+'Base Rate Calc'!BW$19)*0.98</f>
        <v>17251.624894646131</v>
      </c>
      <c r="CA25" s="62">
        <f>(($D25*SUM('Base Rate Calc'!BY$51+'Base Rate Calc'!BY$83))+'Base Rate Calc'!BY$19)*0.98</f>
        <v>21422.104688465181</v>
      </c>
      <c r="CB25" s="62">
        <f>(($D25*SUM('Base Rate Calc'!BZ$51+'Base Rate Calc'!BZ$83))+'Base Rate Calc'!BZ$19)*0.98</f>
        <v>16321.141888769043</v>
      </c>
      <c r="CC25" s="62">
        <f>(($D25*SUM('Base Rate Calc'!CA$51+'Base Rate Calc'!CA$83))+'Base Rate Calc'!CA$19)*0.98</f>
        <v>17376.160026964229</v>
      </c>
      <c r="CD25" s="62">
        <f>(($D25*SUM('Base Rate Calc'!CB$51+'Base Rate Calc'!CB$83))+'Base Rate Calc'!CB$19)*0.98</f>
        <v>19242.700533747604</v>
      </c>
      <c r="CE25" s="62">
        <f>(($D25*SUM('Base Rate Calc'!CC$51+'Base Rate Calc'!CC$83))+'Base Rate Calc'!CC$19)*0.98</f>
        <v>19659.903413340817</v>
      </c>
      <c r="CF25" s="62">
        <f>(($D25*SUM('Base Rate Calc'!CD$51+'Base Rate Calc'!CD$83))+'Base Rate Calc'!CD$19)*0.98</f>
        <v>18029.653443353262</v>
      </c>
      <c r="CG25" s="62">
        <f>(($D25*SUM('Base Rate Calc'!CE$51+'Base Rate Calc'!CE$83))+'Base Rate Calc'!CE$19)*0.98</f>
        <v>18898.630794339999</v>
      </c>
      <c r="CH25" s="62">
        <f>(($D25*SUM('Base Rate Calc'!CF$51+'Base Rate Calc'!CF$83))+'Base Rate Calc'!CF$19)*0.98</f>
        <v>18720.496187231649</v>
      </c>
      <c r="CI25" s="62">
        <f>(($D25*SUM('Base Rate Calc'!CG$51+'Base Rate Calc'!CG$83))+'Base Rate Calc'!CG$19)*0.98</f>
        <v>19730.473988370573</v>
      </c>
      <c r="CJ25" s="62">
        <f>(($D25*SUM('Base Rate Calc'!CH$51+'Base Rate Calc'!CH$83))+'Base Rate Calc'!CH$19)*0.98</f>
        <v>18140.074705283816</v>
      </c>
      <c r="CK25" s="62">
        <f>(($D25*SUM('Base Rate Calc'!CI$51+'Base Rate Calc'!CI$83))+'Base Rate Calc'!CI$19)*0.98</f>
        <v>16969.770162782323</v>
      </c>
      <c r="CL25" s="62">
        <f>(($D25*SUM('Base Rate Calc'!CJ$51+'Base Rate Calc'!CJ$83))+'Base Rate Calc'!CJ$19)*0.98</f>
        <v>16787.672354604758</v>
      </c>
      <c r="CM25" s="62">
        <f>(($D25*SUM('Base Rate Calc'!CK$51+'Base Rate Calc'!CK$83))+'Base Rate Calc'!CK$19)*0.98</f>
        <v>18034.309539868289</v>
      </c>
    </row>
    <row r="26" spans="1:91" ht="15">
      <c r="A26" s="137">
        <v>23</v>
      </c>
      <c r="B26" s="215">
        <v>247</v>
      </c>
      <c r="C26" s="138" t="str">
        <f>VLOOKUP(B26,FFY18_Table5_CN!$A$3:$G$759,6,FALSE)</f>
        <v>PERC CARDIOVASC PROC W DRUG-ELUTING STENT W/O MCC</v>
      </c>
      <c r="D26" s="137">
        <f>VLOOKUP(B26,FFY18_Table5_CN!$A$3:$G$759,7,FALSE)</f>
        <v>2.1156000000000006</v>
      </c>
      <c r="E26" s="97"/>
      <c r="F26" s="62">
        <f>(($D26*SUM('Base Rate Calc'!C$51+'Base Rate Calc'!C$83))+'Base Rate Calc'!C$19)*0.98</f>
        <v>13601.010067072459</v>
      </c>
      <c r="G26" s="62">
        <f>(($D26*SUM('Base Rate Calc'!D$51+'Base Rate Calc'!D$83))+'Base Rate Calc'!D$19)*0.98</f>
        <v>14295.894731631506</v>
      </c>
      <c r="H26" s="62">
        <f>(($D26*SUM('Base Rate Calc'!E$51+'Base Rate Calc'!E$83))+'Base Rate Calc'!E$19)*0.98</f>
        <v>11295.30001042084</v>
      </c>
      <c r="I26" s="62">
        <f>(($D26*SUM('Base Rate Calc'!F$51+'Base Rate Calc'!F$83))+'Base Rate Calc'!F$19)*0.98</f>
        <v>12601.943389450238</v>
      </c>
      <c r="J26" s="62">
        <f>(($D26*SUM('Base Rate Calc'!G$51+'Base Rate Calc'!G$83))+'Base Rate Calc'!G$19)*0.98</f>
        <v>11721.101702727652</v>
      </c>
      <c r="K26" s="62">
        <f>(($D26*SUM('Base Rate Calc'!H$51+'Base Rate Calc'!H$83))+'Base Rate Calc'!H$19)*0.98</f>
        <v>12694.231259833818</v>
      </c>
      <c r="L26" s="62">
        <f>(($D26*SUM('Base Rate Calc'!I$51+'Base Rate Calc'!I$83))+'Base Rate Calc'!I$19)*0.98</f>
        <v>11398.420935667615</v>
      </c>
      <c r="M26" s="62">
        <f>(($D26*SUM('Base Rate Calc'!J$51+'Base Rate Calc'!J$83))+'Base Rate Calc'!J$19)*0.98</f>
        <v>13899.343981202755</v>
      </c>
      <c r="N26" s="62">
        <f>(($D26*SUM('Base Rate Calc'!K$51+'Base Rate Calc'!K$83))+'Base Rate Calc'!K$19)*0.98</f>
        <v>12794.066290922319</v>
      </c>
      <c r="O26" s="62">
        <f>(($D26*SUM('Base Rate Calc'!L$51+'Base Rate Calc'!L$83))+'Base Rate Calc'!L$19)*0.98</f>
        <v>11568.471955137233</v>
      </c>
      <c r="P26" s="62">
        <f>(($D26*SUM('Base Rate Calc'!M$51+'Base Rate Calc'!M$83))+'Base Rate Calc'!M$19)*0.98</f>
        <v>12450.844830735932</v>
      </c>
      <c r="Q26" s="62">
        <f>(($D26*SUM('Base Rate Calc'!N$51+'Base Rate Calc'!N$83))+'Base Rate Calc'!N$19)*0.98</f>
        <v>11307.384048967275</v>
      </c>
      <c r="R26" s="62">
        <f>(($D26*SUM('Base Rate Calc'!O$51+'Base Rate Calc'!O$83))+'Base Rate Calc'!O$19)*0.98</f>
        <v>11697.772939647202</v>
      </c>
      <c r="S26" s="62">
        <f>(($D26*SUM('Base Rate Calc'!P$51+'Base Rate Calc'!P$83))+'Base Rate Calc'!P$19)*0.98</f>
        <v>12628.463547903415</v>
      </c>
      <c r="T26" s="62">
        <f>(($D26*SUM('Base Rate Calc'!Q$51+'Base Rate Calc'!Q$83))+'Base Rate Calc'!Q$19)*0.98</f>
        <v>11853.560652080936</v>
      </c>
      <c r="U26" s="62">
        <f>(($D26*SUM('Base Rate Calc'!R$51+'Base Rate Calc'!R$83))+'Base Rate Calc'!R$19)*0.98</f>
        <v>11603.532122517086</v>
      </c>
      <c r="V26" s="62">
        <f>(($D26*SUM('Base Rate Calc'!S$51+'Base Rate Calc'!S$83))+'Base Rate Calc'!S$19)*0.98</f>
        <v>14149.85200853901</v>
      </c>
      <c r="W26" s="62">
        <f>(($D26*SUM('Base Rate Calc'!T$51+'Base Rate Calc'!T$83))+'Base Rate Calc'!T$19)*0.98</f>
        <v>18422.903859889178</v>
      </c>
      <c r="X26" s="62">
        <f>(($D26*SUM('Base Rate Calc'!U$51+'Base Rate Calc'!U$83))+'Base Rate Calc'!U$19)*0.98</f>
        <v>13378.813888344821</v>
      </c>
      <c r="Y26" s="62" t="e">
        <f>(($D26*SUM('Base Rate Calc'!V$51+'Base Rate Calc'!V$83))+'Base Rate Calc'!V$19)*0.98</f>
        <v>#N/A</v>
      </c>
      <c r="Z26" s="62">
        <f>(($D26*SUM('Base Rate Calc'!W$51+'Base Rate Calc'!W$83))+'Base Rate Calc'!W$19)*0.98</f>
        <v>11798.156905693073</v>
      </c>
      <c r="AA26" s="62">
        <f>(($D26*SUM('Base Rate Calc'!X$51+'Base Rate Calc'!X$83))+'Base Rate Calc'!X$19)*0.98</f>
        <v>12824.03707473006</v>
      </c>
      <c r="AB26" s="62">
        <f>(($D26*SUM('Base Rate Calc'!Y$51+'Base Rate Calc'!Y$83))+'Base Rate Calc'!Y$19)*0.98</f>
        <v>15988.371468782962</v>
      </c>
      <c r="AC26" s="62">
        <f>(($D26*SUM('Base Rate Calc'!Z$51+'Base Rate Calc'!Z$83))+'Base Rate Calc'!Z$19)*0.98</f>
        <v>12166.787130418419</v>
      </c>
      <c r="AD26" s="62">
        <f>(($D26*SUM('Base Rate Calc'!AA$51+'Base Rate Calc'!AA$83))+'Base Rate Calc'!AA$19)*0.98</f>
        <v>12334.961423654846</v>
      </c>
      <c r="AE26" s="62">
        <f>(($D26*SUM('Base Rate Calc'!AB$51+'Base Rate Calc'!AB$83))+'Base Rate Calc'!AB$19)*0.98</f>
        <v>17407.5540079403</v>
      </c>
      <c r="AF26" s="62">
        <f>(($D26*SUM('Base Rate Calc'!AC$51+'Base Rate Calc'!AC$83))+'Base Rate Calc'!AC$19)*0.98</f>
        <v>12361.406602892543</v>
      </c>
      <c r="AG26" s="62">
        <f>(($D26*SUM('Base Rate Calc'!AD$51+'Base Rate Calc'!AD$83))+'Base Rate Calc'!AD$19)*0.98</f>
        <v>12454.654402768456</v>
      </c>
      <c r="AH26" s="62">
        <f>(($D26*SUM('Base Rate Calc'!AE$51+'Base Rate Calc'!AE$83))+'Base Rate Calc'!AE$19)*0.98</f>
        <v>11345.794618269891</v>
      </c>
      <c r="AI26" s="62">
        <f>(($D26*SUM('Base Rate Calc'!AF$51+'Base Rate Calc'!AF$83))+'Base Rate Calc'!AF$19)*0.98</f>
        <v>13853.899913107292</v>
      </c>
      <c r="AJ26" s="62">
        <f>(($D26*SUM('Base Rate Calc'!AG$51+'Base Rate Calc'!AG$83))+'Base Rate Calc'!AG$19)*0.98</f>
        <v>12355.074414594241</v>
      </c>
      <c r="AK26" s="62">
        <f>(($D26*SUM('Base Rate Calc'!AH$51+'Base Rate Calc'!AH$83))+'Base Rate Calc'!AH$19)*0.98</f>
        <v>18303.168248477898</v>
      </c>
      <c r="AL26" s="62">
        <f>(($D26*SUM('Base Rate Calc'!AI$51+'Base Rate Calc'!AI$83))+'Base Rate Calc'!AI$19)*0.98</f>
        <v>11256.544373895076</v>
      </c>
      <c r="AM26" s="62">
        <f>(($D26*SUM('Base Rate Calc'!AJ$51+'Base Rate Calc'!AJ$83))+'Base Rate Calc'!AJ$19)*0.98</f>
        <v>11481.100810763703</v>
      </c>
      <c r="AN26" s="62">
        <f>(($D26*SUM('Base Rate Calc'!AK$51+'Base Rate Calc'!AK$83))+'Base Rate Calc'!AK$19)*0.98</f>
        <v>14749.848948627847</v>
      </c>
      <c r="AO26" s="62">
        <f>(($D26*SUM('Base Rate Calc'!AL$51+'Base Rate Calc'!AL$83))+'Base Rate Calc'!AL$19)*0.98</f>
        <v>13054.382858165409</v>
      </c>
      <c r="AP26" s="62">
        <f>(($D26*SUM('Base Rate Calc'!AM$51+'Base Rate Calc'!AM$83))+'Base Rate Calc'!AM$19)*0.98</f>
        <v>12702.028606631258</v>
      </c>
      <c r="AQ26" s="62">
        <f>(($D26*SUM('Base Rate Calc'!AN$51+'Base Rate Calc'!AN$83))+'Base Rate Calc'!AN$19)*0.98</f>
        <v>12362.591260914098</v>
      </c>
      <c r="AR26" s="62">
        <f>(($D26*SUM('Base Rate Calc'!AO$51+'Base Rate Calc'!AO$83))+'Base Rate Calc'!AO$19)*0.98</f>
        <v>13476.273774684512</v>
      </c>
      <c r="AS26" s="62">
        <f>(($D26*SUM('Base Rate Calc'!AP$51+'Base Rate Calc'!AP$83))+'Base Rate Calc'!AP$19)*0.98</f>
        <v>13668.229587769905</v>
      </c>
      <c r="AT26" s="62">
        <f>(($D26*SUM('Base Rate Calc'!AQ$51+'Base Rate Calc'!AQ$83))+'Base Rate Calc'!AQ$19)*0.98</f>
        <v>13556.723481684003</v>
      </c>
      <c r="AU26" s="62">
        <f>(($D26*SUM('Base Rate Calc'!AR$51+'Base Rate Calc'!AR$83))+'Base Rate Calc'!AR$19)*0.98</f>
        <v>11662.820928825413</v>
      </c>
      <c r="AV26" s="62">
        <f>(($D26*SUM('Base Rate Calc'!AS$51+'Base Rate Calc'!AS$83))+'Base Rate Calc'!AS$19)*0.98</f>
        <v>13059.93743771041</v>
      </c>
      <c r="AW26" s="62">
        <f>(($D26*SUM('Base Rate Calc'!AT$51+'Base Rate Calc'!AT$83))+'Base Rate Calc'!AT$19)*0.98</f>
        <v>14802.500585192825</v>
      </c>
      <c r="AX26" s="62">
        <f>(($D26*SUM('Base Rate Calc'!AU$51+'Base Rate Calc'!AU$83))+'Base Rate Calc'!AU$19)*0.98</f>
        <v>12592.260393446591</v>
      </c>
      <c r="AY26" s="62">
        <f>(($D26*SUM('Base Rate Calc'!AV$51+'Base Rate Calc'!AV$83))+'Base Rate Calc'!AV$19)*0.98</f>
        <v>11340.829693942957</v>
      </c>
      <c r="AZ26" s="62">
        <f>(($D26*SUM('Base Rate Calc'!AW$51+'Base Rate Calc'!AW$83))+'Base Rate Calc'!AW$19)*0.98</f>
        <v>13017.116876880205</v>
      </c>
      <c r="BA26" s="62">
        <f>(($D26*SUM('Base Rate Calc'!AX$51+'Base Rate Calc'!AX$83))+'Base Rate Calc'!AX$19)*0.98</f>
        <v>11581.411078865372</v>
      </c>
      <c r="BB26" s="62">
        <f>(($D26*SUM('Base Rate Calc'!AY$51+'Base Rate Calc'!AY$83))+'Base Rate Calc'!AY$19)*0.98</f>
        <v>11784.906374732689</v>
      </c>
      <c r="BC26" s="62">
        <f>(($D26*SUM('Base Rate Calc'!AZ$51+'Base Rate Calc'!AZ$83))+'Base Rate Calc'!AZ$19)*0.98</f>
        <v>12304.77235061626</v>
      </c>
      <c r="BD26" s="62">
        <f>(($D26*SUM('Base Rate Calc'!BA$51+'Base Rate Calc'!BA$83))+'Base Rate Calc'!BA$19)*0.98</f>
        <v>11620.57981996245</v>
      </c>
      <c r="BE26" s="62">
        <f>(($D26*SUM('Base Rate Calc'!BB$51+'Base Rate Calc'!BB$83))+'Base Rate Calc'!BB$19)*0.98</f>
        <v>16092.826830506005</v>
      </c>
      <c r="BF26" s="62">
        <f>(($D26*SUM('Base Rate Calc'!BC$51+'Base Rate Calc'!BC$83))+'Base Rate Calc'!BC$19)*0.98</f>
        <v>13196.50283962767</v>
      </c>
      <c r="BG26" s="62">
        <f>(($D26*SUM('Base Rate Calc'!BD$51+'Base Rate Calc'!BD$83))+'Base Rate Calc'!BD$19)*0.98</f>
        <v>12318.01658020743</v>
      </c>
      <c r="BH26" s="62">
        <f>(($D26*SUM('Base Rate Calc'!BE$51+'Base Rate Calc'!BE$83))+'Base Rate Calc'!BE$19)*0.98</f>
        <v>12175.906659598035</v>
      </c>
      <c r="BI26" s="62">
        <f>(($D26*SUM('Base Rate Calc'!BF$51+'Base Rate Calc'!BF$83))+'Base Rate Calc'!BF$19)*0.98</f>
        <v>12700.981654323088</v>
      </c>
      <c r="BJ26" s="62">
        <f>(($D26*SUM('Base Rate Calc'!BG$51+'Base Rate Calc'!BG$83))+'Base Rate Calc'!BG$19)*0.98</f>
        <v>11847.063179457396</v>
      </c>
      <c r="BK26" s="62">
        <f>(($D26*SUM('Base Rate Calc'!BH$51+'Base Rate Calc'!BH$83))+'Base Rate Calc'!BH$19)*0.98</f>
        <v>12892.994898967629</v>
      </c>
      <c r="BL26" s="62">
        <f>(($D26*SUM('Base Rate Calc'!BI$51+'Base Rate Calc'!BI$83))+'Base Rate Calc'!BI$19)*0.98</f>
        <v>11654.383975172257</v>
      </c>
      <c r="BM26" s="62">
        <f>(($D26*SUM('Base Rate Calc'!BJ$51+'Base Rate Calc'!BJ$83))+'Base Rate Calc'!BJ$19)*0.98</f>
        <v>11504.984025280317</v>
      </c>
      <c r="BN26" s="62">
        <f>(($D26*SUM('Base Rate Calc'!BK$51+'Base Rate Calc'!BK$83))+'Base Rate Calc'!BK$19)*0.98</f>
        <v>12575.854353809331</v>
      </c>
      <c r="BO26" s="62">
        <f>(($D26*SUM('Base Rate Calc'!BL$51+'Base Rate Calc'!BL$83))+'Base Rate Calc'!BL$19)*0.98</f>
        <v>13103.982313437169</v>
      </c>
      <c r="BP26" s="62">
        <f>(($D26*SUM('Base Rate Calc'!BM$51+'Base Rate Calc'!BM$83))+'Base Rate Calc'!BM$19)*0.98</f>
        <v>12856.959589990303</v>
      </c>
      <c r="BQ26" s="62">
        <f>(($D26*SUM('Base Rate Calc'!BN$51+'Base Rate Calc'!BN$83))+'Base Rate Calc'!BN$19)*0.98</f>
        <v>11492.542522452402</v>
      </c>
      <c r="BR26" s="62">
        <f>(($D26*SUM('Base Rate Calc'!BO$51+'Base Rate Calc'!BO$83))+'Base Rate Calc'!BO$19)*0.98</f>
        <v>11199.702186395833</v>
      </c>
      <c r="BS26" s="62">
        <f>(($D26*SUM('Base Rate Calc'!BP$51+'Base Rate Calc'!BP$83))+'Base Rate Calc'!BP$19)*0.98</f>
        <v>14208.174686154267</v>
      </c>
      <c r="BT26" s="62">
        <f>(($D26*SUM('Base Rate Calc'!BQ$51+'Base Rate Calc'!BQ$83))+'Base Rate Calc'!BQ$19)*0.98</f>
        <v>11547.002564214688</v>
      </c>
      <c r="BU26" s="62">
        <f>(($D26*SUM('Base Rate Calc'!BR$51+'Base Rate Calc'!BR$83))+'Base Rate Calc'!BR$19)*0.98</f>
        <v>13277.824228217414</v>
      </c>
      <c r="BV26" s="62">
        <f>(($D26*SUM('Base Rate Calc'!BS$51+'Base Rate Calc'!BS$83))+'Base Rate Calc'!BS$19)*0.98</f>
        <v>13025.135935836026</v>
      </c>
      <c r="BW26" s="62">
        <f>(($D26*SUM('Base Rate Calc'!BT$51+'Base Rate Calc'!BT$83))+'Base Rate Calc'!BT$19)*0.98</f>
        <v>12995.633953539127</v>
      </c>
      <c r="BX26" s="62">
        <f>(($D26*SUM('Base Rate Calc'!BU$51+'Base Rate Calc'!BU$83))+'Base Rate Calc'!BU$19)*0.98</f>
        <v>12600.066708445984</v>
      </c>
      <c r="BY26" s="62">
        <f>(($D26*SUM('Base Rate Calc'!BV$51+'Base Rate Calc'!BV$83))+'Base Rate Calc'!BV$19)*0.98</f>
        <v>11843.537590239848</v>
      </c>
      <c r="BZ26" s="62">
        <f>(($D26*SUM('Base Rate Calc'!BW$51+'Base Rate Calc'!BW$83))+'Base Rate Calc'!BW$19)*0.98</f>
        <v>11553.84677195071</v>
      </c>
      <c r="CA26" s="62">
        <f>(($D26*SUM('Base Rate Calc'!BY$51+'Base Rate Calc'!BY$83))+'Base Rate Calc'!BY$19)*0.98</f>
        <v>14443.421790865947</v>
      </c>
      <c r="CB26" s="62">
        <f>(($D26*SUM('Base Rate Calc'!BZ$51+'Base Rate Calc'!BZ$83))+'Base Rate Calc'!BZ$19)*0.98</f>
        <v>10755.695037809486</v>
      </c>
      <c r="CC26" s="62">
        <f>(($D26*SUM('Base Rate Calc'!CA$51+'Base Rate Calc'!CA$83))+'Base Rate Calc'!CA$19)*0.98</f>
        <v>11595.036121217807</v>
      </c>
      <c r="CD26" s="62">
        <f>(($D26*SUM('Base Rate Calc'!CB$51+'Base Rate Calc'!CB$83))+'Base Rate Calc'!CB$19)*0.98</f>
        <v>12878.417970132521</v>
      </c>
      <c r="CE26" s="62">
        <f>(($D26*SUM('Base Rate Calc'!CC$51+'Base Rate Calc'!CC$83))+'Base Rate Calc'!CC$19)*0.98</f>
        <v>13502.049127565599</v>
      </c>
      <c r="CF26" s="62">
        <f>(($D26*SUM('Base Rate Calc'!CD$51+'Base Rate Calc'!CD$83))+'Base Rate Calc'!CD$19)*0.98</f>
        <v>12100.583024738551</v>
      </c>
      <c r="CG26" s="62">
        <f>(($D26*SUM('Base Rate Calc'!CE$51+'Base Rate Calc'!CE$83))+'Base Rate Calc'!CE$19)*0.98</f>
        <v>12620.486024622531</v>
      </c>
      <c r="CH26" s="62">
        <f>(($D26*SUM('Base Rate Calc'!CF$51+'Base Rate Calc'!CF$83))+'Base Rate Calc'!CF$19)*0.98</f>
        <v>12336.87871342469</v>
      </c>
      <c r="CI26" s="62">
        <f>(($D26*SUM('Base Rate Calc'!CG$51+'Base Rate Calc'!CG$83))+'Base Rate Calc'!CG$19)*0.98</f>
        <v>13151.092864366819</v>
      </c>
      <c r="CJ26" s="62">
        <f>(($D26*SUM('Base Rate Calc'!CH$51+'Base Rate Calc'!CH$83))+'Base Rate Calc'!CH$19)*0.98</f>
        <v>12092.186332983973</v>
      </c>
      <c r="CK26" s="62">
        <f>(($D26*SUM('Base Rate Calc'!CI$51+'Base Rate Calc'!CI$83))+'Base Rate Calc'!CI$19)*0.98</f>
        <v>11329.846927197548</v>
      </c>
      <c r="CL26" s="62">
        <f>(($D26*SUM('Base Rate Calc'!CJ$51+'Base Rate Calc'!CJ$83))+'Base Rate Calc'!CJ$19)*0.98</f>
        <v>11063.140402268273</v>
      </c>
      <c r="CM26" s="62">
        <f>(($D26*SUM('Base Rate Calc'!CK$51+'Base Rate Calc'!CK$83))+'Base Rate Calc'!CK$19)*0.98</f>
        <v>11884.679083744622</v>
      </c>
    </row>
    <row r="27" spans="1:91" ht="15">
      <c r="A27" s="137">
        <v>24</v>
      </c>
      <c r="B27" s="215">
        <v>280</v>
      </c>
      <c r="C27" s="138" t="str">
        <f>VLOOKUP(B27,FFY18_Table5_CN!$A$3:$G$759,6,FALSE)</f>
        <v>ACUTE MYOCARDIAL INFARCTION, DISCHARGED ALIVE W MCC</v>
      </c>
      <c r="D27" s="137">
        <f>VLOOKUP(B27,FFY18_Table5_CN!$A$3:$G$759,7,FALSE)</f>
        <v>1.6577</v>
      </c>
      <c r="F27" s="62">
        <f>(($D27*SUM('Base Rate Calc'!C$51+'Base Rate Calc'!C$83))+'Base Rate Calc'!C$19)*0.98</f>
        <v>10823.187276983366</v>
      </c>
      <c r="G27" s="62">
        <f>(($D27*SUM('Base Rate Calc'!D$51+'Base Rate Calc'!D$83))+'Base Rate Calc'!D$19)*0.98</f>
        <v>11328.282247223266</v>
      </c>
      <c r="H27" s="62">
        <f>(($D27*SUM('Base Rate Calc'!E$51+'Base Rate Calc'!E$83))+'Base Rate Calc'!E$19)*0.98</f>
        <v>8984.0928296817074</v>
      </c>
      <c r="I27" s="62">
        <f>(($D27*SUM('Base Rate Calc'!F$51+'Base Rate Calc'!F$83))+'Base Rate Calc'!F$19)*0.98</f>
        <v>10037.732437952189</v>
      </c>
      <c r="J27" s="62">
        <f>(($D27*SUM('Base Rate Calc'!G$51+'Base Rate Calc'!G$83))+'Base Rate Calc'!G$19)*0.98</f>
        <v>9333.6699954016003</v>
      </c>
      <c r="K27" s="62">
        <f>(($D27*SUM('Base Rate Calc'!H$51+'Base Rate Calc'!H$83))+'Base Rate Calc'!H$19)*0.98</f>
        <v>10101.705337978121</v>
      </c>
      <c r="L27" s="62">
        <f>(($D27*SUM('Base Rate Calc'!I$51+'Base Rate Calc'!I$83))+'Base Rate Calc'!I$19)*0.98</f>
        <v>9037.7780161543778</v>
      </c>
      <c r="M27" s="62">
        <f>(($D27*SUM('Base Rate Calc'!J$51+'Base Rate Calc'!J$83))+'Base Rate Calc'!J$19)*0.98</f>
        <v>11146.918859595293</v>
      </c>
      <c r="N27" s="62">
        <f>(($D27*SUM('Base Rate Calc'!K$51+'Base Rate Calc'!K$83))+'Base Rate Calc'!K$19)*0.98</f>
        <v>10179.63514145487</v>
      </c>
      <c r="O27" s="62">
        <f>(($D27*SUM('Base Rate Calc'!L$51+'Base Rate Calc'!L$83))+'Base Rate Calc'!L$19)*0.98</f>
        <v>9196.9007704438372</v>
      </c>
      <c r="P27" s="62">
        <f>(($D27*SUM('Base Rate Calc'!M$51+'Base Rate Calc'!M$83))+'Base Rate Calc'!M$19)*0.98</f>
        <v>9847.9643927826364</v>
      </c>
      <c r="Q27" s="62">
        <f>(($D27*SUM('Base Rate Calc'!N$51+'Base Rate Calc'!N$83))+'Base Rate Calc'!N$19)*0.98</f>
        <v>8953.4066709931212</v>
      </c>
      <c r="R27" s="62">
        <f>(($D27*SUM('Base Rate Calc'!O$51+'Base Rate Calc'!O$83))+'Base Rate Calc'!O$19)*0.98</f>
        <v>9320.90326918754</v>
      </c>
      <c r="S27" s="62">
        <f>(($D27*SUM('Base Rate Calc'!P$51+'Base Rate Calc'!P$83))+'Base Rate Calc'!P$19)*0.98</f>
        <v>10058.994071062341</v>
      </c>
      <c r="T27" s="62">
        <f>(($D27*SUM('Base Rate Calc'!Q$51+'Base Rate Calc'!Q$83))+'Base Rate Calc'!Q$19)*0.98</f>
        <v>9445.693707248327</v>
      </c>
      <c r="U27" s="62">
        <f>(($D27*SUM('Base Rate Calc'!R$51+'Base Rate Calc'!R$83))+'Base Rate Calc'!R$19)*0.98</f>
        <v>9245.6430124676554</v>
      </c>
      <c r="V27" s="62">
        <f>(($D27*SUM('Base Rate Calc'!S$51+'Base Rate Calc'!S$83))+'Base Rate Calc'!S$19)*0.98</f>
        <v>11331.763596792924</v>
      </c>
      <c r="W27" s="62">
        <f>(($D27*SUM('Base Rate Calc'!T$51+'Base Rate Calc'!T$83))+'Base Rate Calc'!T$19)*0.98</f>
        <v>14729.629193098075</v>
      </c>
      <c r="X27" s="62">
        <f>(($D27*SUM('Base Rate Calc'!U$51+'Base Rate Calc'!U$83))+'Base Rate Calc'!U$19)*0.98</f>
        <v>10619.807632288337</v>
      </c>
      <c r="Y27" s="62" t="e">
        <f>(($D27*SUM('Base Rate Calc'!V$51+'Base Rate Calc'!V$83))+'Base Rate Calc'!V$19)*0.98</f>
        <v>#N/A</v>
      </c>
      <c r="Z27" s="62">
        <f>(($D27*SUM('Base Rate Calc'!W$51+'Base Rate Calc'!W$83))+'Base Rate Calc'!W$19)*0.98</f>
        <v>9414.223384036397</v>
      </c>
      <c r="AA27" s="62">
        <f>(($D27*SUM('Base Rate Calc'!X$51+'Base Rate Calc'!X$83))+'Base Rate Calc'!X$19)*0.98</f>
        <v>10185.212646029502</v>
      </c>
      <c r="AB27" s="62">
        <f>(($D27*SUM('Base Rate Calc'!Y$51+'Base Rate Calc'!Y$83))+'Base Rate Calc'!Y$19)*0.98</f>
        <v>12734.479770798594</v>
      </c>
      <c r="AC27" s="62">
        <f>(($D27*SUM('Base Rate Calc'!Z$51+'Base Rate Calc'!Z$83))+'Base Rate Calc'!Z$19)*0.98</f>
        <v>9690.9918853916661</v>
      </c>
      <c r="AD27" s="62">
        <f>(($D27*SUM('Base Rate Calc'!AA$51+'Base Rate Calc'!AA$83))+'Base Rate Calc'!AA$19)*0.98</f>
        <v>9891.9847492402314</v>
      </c>
      <c r="AE27" s="62">
        <f>(($D27*SUM('Base Rate Calc'!AB$51+'Base Rate Calc'!AB$83))+'Base Rate Calc'!AB$19)*0.98</f>
        <v>13980.389811761497</v>
      </c>
      <c r="AF27" s="62">
        <f>(($D27*SUM('Base Rate Calc'!AC$51+'Base Rate Calc'!AC$83))+'Base Rate Calc'!AC$19)*0.98</f>
        <v>9685.9064689047846</v>
      </c>
      <c r="AG27" s="62">
        <f>(($D27*SUM('Base Rate Calc'!AD$51+'Base Rate Calc'!AD$83))+'Base Rate Calc'!AD$19)*0.98</f>
        <v>9933.9442081155521</v>
      </c>
      <c r="AH27" s="62">
        <f>(($D27*SUM('Base Rate Calc'!AE$51+'Base Rate Calc'!AE$83))+'Base Rate Calc'!AE$19)*0.98</f>
        <v>9002.1270095887648</v>
      </c>
      <c r="AI27" s="62">
        <f>(($D27*SUM('Base Rate Calc'!AF$51+'Base Rate Calc'!AF$83))+'Base Rate Calc'!AF$19)*0.98</f>
        <v>11137.53397671486</v>
      </c>
      <c r="AJ27" s="62">
        <f>(($D27*SUM('Base Rate Calc'!AG$51+'Base Rate Calc'!AG$83))+'Base Rate Calc'!AG$19)*0.98</f>
        <v>9891.995248190995</v>
      </c>
      <c r="AK27" s="62">
        <f>(($D27*SUM('Base Rate Calc'!AH$51+'Base Rate Calc'!AH$83))+'Base Rate Calc'!AH$19)*0.98</f>
        <v>14716.237374476179</v>
      </c>
      <c r="AL27" s="62">
        <f>(($D27*SUM('Base Rate Calc'!AI$51+'Base Rate Calc'!AI$83))+'Base Rate Calc'!AI$19)*0.98</f>
        <v>8950.2659244591887</v>
      </c>
      <c r="AM27" s="62">
        <f>(($D27*SUM('Base Rate Calc'!AJ$51+'Base Rate Calc'!AJ$83))+'Base Rate Calc'!AJ$19)*0.98</f>
        <v>9108.1560438943943</v>
      </c>
      <c r="AN27" s="62">
        <f>(($D27*SUM('Base Rate Calc'!AK$51+'Base Rate Calc'!AK$83))+'Base Rate Calc'!AK$19)*0.98</f>
        <v>11814.632474305339</v>
      </c>
      <c r="AO27" s="62">
        <f>(($D27*SUM('Base Rate Calc'!AL$51+'Base Rate Calc'!AL$83))+'Base Rate Calc'!AL$19)*0.98</f>
        <v>10415.043695963695</v>
      </c>
      <c r="AP27" s="62">
        <f>(($D27*SUM('Base Rate Calc'!AM$51+'Base Rate Calc'!AM$83))+'Base Rate Calc'!AM$19)*0.98</f>
        <v>10151.692307115065</v>
      </c>
      <c r="AQ27" s="62">
        <f>(($D27*SUM('Base Rate Calc'!AN$51+'Base Rate Calc'!AN$83))+'Base Rate Calc'!AN$19)*0.98</f>
        <v>9686.8347198039774</v>
      </c>
      <c r="AR27" s="62">
        <f>(($D27*SUM('Base Rate Calc'!AO$51+'Base Rate Calc'!AO$83))+'Base Rate Calc'!AO$19)*0.98</f>
        <v>10720.08247244021</v>
      </c>
      <c r="AS27" s="62">
        <f>(($D27*SUM('Base Rate Calc'!AP$51+'Base Rate Calc'!AP$83))+'Base Rate Calc'!AP$19)*0.98</f>
        <v>11341.174171736702</v>
      </c>
      <c r="AT27" s="62">
        <f>(($D27*SUM('Base Rate Calc'!AQ$51+'Base Rate Calc'!AQ$83))+'Base Rate Calc'!AQ$19)*0.98</f>
        <v>11048.296573807695</v>
      </c>
      <c r="AU27" s="62">
        <f>(($D27*SUM('Base Rate Calc'!AR$51+'Base Rate Calc'!AR$83))+'Base Rate Calc'!AR$19)*0.98</f>
        <v>9292.8205398912287</v>
      </c>
      <c r="AV27" s="62">
        <f>(($D27*SUM('Base Rate Calc'!AS$51+'Base Rate Calc'!AS$83))+'Base Rate Calc'!AS$19)*0.98</f>
        <v>10382.656299807404</v>
      </c>
      <c r="AW27" s="62">
        <f>(($D27*SUM('Base Rate Calc'!AT$51+'Base Rate Calc'!AT$83))+'Base Rate Calc'!AT$19)*0.98</f>
        <v>11864.737472496758</v>
      </c>
      <c r="AX27" s="62">
        <f>(($D27*SUM('Base Rate Calc'!AU$51+'Base Rate Calc'!AU$83))+'Base Rate Calc'!AU$19)*0.98</f>
        <v>10076.009985780112</v>
      </c>
      <c r="AY27" s="62">
        <f>(($D27*SUM('Base Rate Calc'!AV$51+'Base Rate Calc'!AV$83))+'Base Rate Calc'!AV$19)*0.98</f>
        <v>8982.5786594768542</v>
      </c>
      <c r="AZ27" s="62">
        <f>(($D27*SUM('Base Rate Calc'!AW$51+'Base Rate Calc'!AW$83))+'Base Rate Calc'!AW$19)*0.98</f>
        <v>10347.865083618977</v>
      </c>
      <c r="BA27" s="62">
        <f>(($D27*SUM('Base Rate Calc'!AX$51+'Base Rate Calc'!AX$83))+'Base Rate Calc'!AX$19)*0.98</f>
        <v>9243.8660622968055</v>
      </c>
      <c r="BB27" s="62">
        <f>(($D27*SUM('Base Rate Calc'!AY$51+'Base Rate Calc'!AY$83))+'Base Rate Calc'!AY$19)*0.98</f>
        <v>9414.234233359035</v>
      </c>
      <c r="BC27" s="62">
        <f>(($D27*SUM('Base Rate Calc'!AZ$51+'Base Rate Calc'!AZ$83))+'Base Rate Calc'!AZ$19)*0.98</f>
        <v>9807.9481584309742</v>
      </c>
      <c r="BD27" s="62">
        <f>(($D27*SUM('Base Rate Calc'!BA$51+'Base Rate Calc'!BA$83))+'Base Rate Calc'!BA$19)*0.98</f>
        <v>9233.982419328675</v>
      </c>
      <c r="BE27" s="62">
        <f>(($D27*SUM('Base Rate Calc'!BB$51+'Base Rate Calc'!BB$83))+'Base Rate Calc'!BB$19)*0.98</f>
        <v>12920.573022768858</v>
      </c>
      <c r="BF27" s="62">
        <f>(($D27*SUM('Base Rate Calc'!BC$51+'Base Rate Calc'!BC$83))+'Base Rate Calc'!BC$19)*0.98</f>
        <v>10340.254659316875</v>
      </c>
      <c r="BG27" s="62">
        <f>(($D27*SUM('Base Rate Calc'!BD$51+'Base Rate Calc'!BD$83))+'Base Rate Calc'!BD$19)*0.98</f>
        <v>9737.8381754820621</v>
      </c>
      <c r="BH27" s="62">
        <f>(($D27*SUM('Base Rate Calc'!BE$51+'Base Rate Calc'!BE$83))+'Base Rate Calc'!BE$19)*0.98</f>
        <v>9540.5560926525122</v>
      </c>
      <c r="BI27" s="62">
        <f>(($D27*SUM('Base Rate Calc'!BF$51+'Base Rate Calc'!BF$83))+'Base Rate Calc'!BF$19)*0.98</f>
        <v>10087.493194597928</v>
      </c>
      <c r="BJ27" s="62">
        <f>(($D27*SUM('Base Rate Calc'!BG$51+'Base Rate Calc'!BG$83))+'Base Rate Calc'!BG$19)*0.98</f>
        <v>9489.4920071216311</v>
      </c>
      <c r="BK27" s="62">
        <f>(($D27*SUM('Base Rate Calc'!BH$51+'Base Rate Calc'!BH$83))+'Base Rate Calc'!BH$19)*0.98</f>
        <v>10350.584431082734</v>
      </c>
      <c r="BL27" s="62">
        <f>(($D27*SUM('Base Rate Calc'!BI$51+'Base Rate Calc'!BI$83))+'Base Rate Calc'!BI$19)*0.98</f>
        <v>9257.8546821530745</v>
      </c>
      <c r="BM27" s="62">
        <f>(($D27*SUM('Base Rate Calc'!BJ$51+'Base Rate Calc'!BJ$83))+'Base Rate Calc'!BJ$19)*0.98</f>
        <v>9173.2480475832763</v>
      </c>
      <c r="BN27" s="62">
        <f>(($D27*SUM('Base Rate Calc'!BK$51+'Base Rate Calc'!BK$83))+'Base Rate Calc'!BK$19)*0.98</f>
        <v>9969.176972721556</v>
      </c>
      <c r="BO27" s="62">
        <f>(($D27*SUM('Base Rate Calc'!BL$51+'Base Rate Calc'!BL$83))+'Base Rate Calc'!BL$19)*0.98</f>
        <v>10438.444965203627</v>
      </c>
      <c r="BP27" s="62">
        <f>(($D27*SUM('Base Rate Calc'!BM$51+'Base Rate Calc'!BM$83))+'Base Rate Calc'!BM$19)*0.98</f>
        <v>10152.810407225808</v>
      </c>
      <c r="BQ27" s="62">
        <f>(($D27*SUM('Base Rate Calc'!BN$51+'Base Rate Calc'!BN$83))+'Base Rate Calc'!BN$19)*0.98</f>
        <v>9147.5486348219601</v>
      </c>
      <c r="BR27" s="62">
        <f>(($D27*SUM('Base Rate Calc'!BO$51+'Base Rate Calc'!BO$83))+'Base Rate Calc'!BO$19)*0.98</f>
        <v>8883.6034718133706</v>
      </c>
      <c r="BS27" s="62">
        <f>(($D27*SUM('Base Rate Calc'!BP$51+'Base Rate Calc'!BP$83))+'Base Rate Calc'!BP$19)*0.98</f>
        <v>11248.370060237248</v>
      </c>
      <c r="BT27" s="62">
        <f>(($D27*SUM('Base Rate Calc'!BQ$51+'Base Rate Calc'!BQ$83))+'Base Rate Calc'!BQ$19)*0.98</f>
        <v>9151.92683984623</v>
      </c>
      <c r="BU27" s="62">
        <f>(($D27*SUM('Base Rate Calc'!BR$51+'Base Rate Calc'!BR$83))+'Base Rate Calc'!BR$19)*0.98</f>
        <v>10654.80883089242</v>
      </c>
      <c r="BV27" s="62">
        <f>(($D27*SUM('Base Rate Calc'!BS$51+'Base Rate Calc'!BS$83))+'Base Rate Calc'!BS$19)*0.98</f>
        <v>10404.546069264215</v>
      </c>
      <c r="BW27" s="62">
        <f>(($D27*SUM('Base Rate Calc'!BT$51+'Base Rate Calc'!BT$83))+'Base Rate Calc'!BT$19)*0.98</f>
        <v>10360.320204311685</v>
      </c>
      <c r="BX27" s="62">
        <f>(($D27*SUM('Base Rate Calc'!BU$51+'Base Rate Calc'!BU$83))+'Base Rate Calc'!BU$19)*0.98</f>
        <v>10025.972441487473</v>
      </c>
      <c r="BY27" s="62">
        <f>(($D27*SUM('Base Rate Calc'!BV$51+'Base Rate Calc'!BV$83))+'Base Rate Calc'!BV$19)*0.98</f>
        <v>9280.1249117699917</v>
      </c>
      <c r="BZ27" s="62">
        <f>(($D27*SUM('Base Rate Calc'!BW$51+'Base Rate Calc'!BW$83))+'Base Rate Calc'!BW$19)*0.98</f>
        <v>9170.5338986683164</v>
      </c>
      <c r="CA27" s="62">
        <f>(($D27*SUM('Base Rate Calc'!BY$51+'Base Rate Calc'!BY$83))+'Base Rate Calc'!BY$19)*0.98</f>
        <v>11524.321673198368</v>
      </c>
      <c r="CB27" s="62">
        <f>(($D27*SUM('Base Rate Calc'!BZ$51+'Base Rate Calc'!BZ$83))+'Base Rate Calc'!BZ$19)*0.98</f>
        <v>8427.734762798631</v>
      </c>
      <c r="CC27" s="62">
        <f>(($D27*SUM('Base Rate Calc'!CA$51+'Base Rate Calc'!CA$83))+'Base Rate Calc'!CA$19)*0.98</f>
        <v>9176.8606974110207</v>
      </c>
      <c r="CD27" s="62">
        <f>(($D27*SUM('Base Rate Calc'!CB$51+'Base Rate Calc'!CB$83))+'Base Rate Calc'!CB$19)*0.98</f>
        <v>10216.314210308507</v>
      </c>
      <c r="CE27" s="62">
        <f>(($D27*SUM('Base Rate Calc'!CC$51+'Base Rate Calc'!CC$83))+'Base Rate Calc'!CC$19)*0.98</f>
        <v>10926.291863057992</v>
      </c>
      <c r="CF27" s="62">
        <f>(($D27*SUM('Base Rate Calc'!CD$51+'Base Rate Calc'!CD$83))+'Base Rate Calc'!CD$19)*0.98</f>
        <v>9620.5233328744034</v>
      </c>
      <c r="CG27" s="62">
        <f>(($D27*SUM('Base Rate Calc'!CE$51+'Base Rate Calc'!CE$83))+'Base Rate Calc'!CE$19)*0.98</f>
        <v>9994.4126802782957</v>
      </c>
      <c r="CH27" s="62">
        <f>(($D27*SUM('Base Rate Calc'!CF$51+'Base Rate Calc'!CF$83))+'Base Rate Calc'!CF$19)*0.98</f>
        <v>9666.6873904538206</v>
      </c>
      <c r="CI27" s="62">
        <f>(($D27*SUM('Base Rate Calc'!CG$51+'Base Rate Calc'!CG$83))+'Base Rate Calc'!CG$19)*0.98</f>
        <v>10399.015933078499</v>
      </c>
      <c r="CJ27" s="62">
        <f>(($D27*SUM('Base Rate Calc'!CH$51+'Base Rate Calc'!CH$83))+'Base Rate Calc'!CH$19)*0.98</f>
        <v>9562.4265031894156</v>
      </c>
      <c r="CK27" s="62">
        <f>(($D27*SUM('Base Rate Calc'!CI$51+'Base Rate Calc'!CI$83))+'Base Rate Calc'!CI$19)*0.98</f>
        <v>8970.73406561513</v>
      </c>
      <c r="CL27" s="62">
        <f>(($D27*SUM('Base Rate Calc'!CJ$51+'Base Rate Calc'!CJ$83))+'Base Rate Calc'!CJ$19)*0.98</f>
        <v>8668.6367200038349</v>
      </c>
      <c r="CM27" s="62">
        <f>(($D27*SUM('Base Rate Calc'!CK$51+'Base Rate Calc'!CK$83))+'Base Rate Calc'!CK$19)*0.98</f>
        <v>9312.3617494438713</v>
      </c>
    </row>
    <row r="28" spans="1:91" ht="15">
      <c r="A28" s="137">
        <v>25</v>
      </c>
      <c r="B28" s="215">
        <v>281</v>
      </c>
      <c r="C28" s="138" t="str">
        <f>VLOOKUP(B28,FFY18_Table5_CN!$A$3:$G$759,6,FALSE)</f>
        <v>ACUTE MYOCARDIAL INFARCTION, DISCHARGED ALIVE W CC</v>
      </c>
      <c r="D28" s="137">
        <f>VLOOKUP(B28,FFY18_Table5_CN!$A$3:$G$759,7,FALSE)</f>
        <v>0.98480000000000001</v>
      </c>
      <c r="F28" s="62">
        <f>(($D28*SUM('Base Rate Calc'!C$51+'Base Rate Calc'!C$83))+'Base Rate Calc'!C$19)*0.98</f>
        <v>6741.0799272324421</v>
      </c>
      <c r="G28" s="62">
        <f>(($D28*SUM('Base Rate Calc'!D$51+'Base Rate Calc'!D$83))+'Base Rate Calc'!D$19)*0.98</f>
        <v>6967.2723307386577</v>
      </c>
      <c r="H28" s="62">
        <f>(($D28*SUM('Base Rate Calc'!E$51+'Base Rate Calc'!E$83))+'Base Rate Calc'!E$19)*0.98</f>
        <v>5587.6933714607867</v>
      </c>
      <c r="I28" s="62">
        <f>(($D28*SUM('Base Rate Calc'!F$51+'Base Rate Calc'!F$83))+'Base Rate Calc'!F$19)*0.98</f>
        <v>6269.5351257376578</v>
      </c>
      <c r="J28" s="62">
        <f>(($D28*SUM('Base Rate Calc'!G$51+'Base Rate Calc'!G$83))+'Base Rate Calc'!G$19)*0.98</f>
        <v>5825.2559402373745</v>
      </c>
      <c r="K28" s="62">
        <f>(($D28*SUM('Base Rate Calc'!H$51+'Base Rate Calc'!H$83))+'Base Rate Calc'!H$19)*0.98</f>
        <v>6291.8981905295623</v>
      </c>
      <c r="L28" s="62">
        <f>(($D28*SUM('Base Rate Calc'!I$51+'Base Rate Calc'!I$83))+'Base Rate Calc'!I$19)*0.98</f>
        <v>5568.7310178131329</v>
      </c>
      <c r="M28" s="62">
        <f>(($D28*SUM('Base Rate Calc'!J$51+'Base Rate Calc'!J$83))+'Base Rate Calc'!J$19)*0.98</f>
        <v>7102.1342683534085</v>
      </c>
      <c r="N28" s="62">
        <f>(($D28*SUM('Base Rate Calc'!K$51+'Base Rate Calc'!K$83))+'Base Rate Calc'!K$19)*0.98</f>
        <v>6337.6374990075137</v>
      </c>
      <c r="O28" s="62">
        <f>(($D28*SUM('Base Rate Calc'!L$51+'Base Rate Calc'!L$83))+'Base Rate Calc'!L$19)*0.98</f>
        <v>5711.7943057568273</v>
      </c>
      <c r="P28" s="62">
        <f>(($D28*SUM('Base Rate Calc'!M$51+'Base Rate Calc'!M$83))+'Base Rate Calc'!M$19)*0.98</f>
        <v>6022.9409232504931</v>
      </c>
      <c r="Q28" s="62">
        <f>(($D28*SUM('Base Rate Calc'!N$51+'Base Rate Calc'!N$83))+'Base Rate Calc'!N$19)*0.98</f>
        <v>5494.1549181239216</v>
      </c>
      <c r="R28" s="62">
        <f>(($D28*SUM('Base Rate Calc'!O$51+'Base Rate Calc'!O$83))+'Base Rate Calc'!O$19)*0.98</f>
        <v>5828.0104951052008</v>
      </c>
      <c r="S28" s="62">
        <f>(($D28*SUM('Base Rate Calc'!P$51+'Base Rate Calc'!P$83))+'Base Rate Calc'!P$19)*0.98</f>
        <v>6283.0691726863688</v>
      </c>
      <c r="T28" s="62">
        <f>(($D28*SUM('Base Rate Calc'!Q$51+'Base Rate Calc'!Q$83))+'Base Rate Calc'!Q$19)*0.98</f>
        <v>5907.2493587489616</v>
      </c>
      <c r="U28" s="62">
        <f>(($D28*SUM('Base Rate Calc'!R$51+'Base Rate Calc'!R$83))+'Base Rate Calc'!R$19)*0.98</f>
        <v>5780.6428330567342</v>
      </c>
      <c r="V28" s="62">
        <f>(($D28*SUM('Base Rate Calc'!S$51+'Base Rate Calc'!S$83))+'Base Rate Calc'!S$19)*0.98</f>
        <v>7190.4845134473489</v>
      </c>
      <c r="W28" s="62">
        <f>(($D28*SUM('Base Rate Calc'!T$51+'Base Rate Calc'!T$83))+'Base Rate Calc'!T$19)*0.98</f>
        <v>9302.2334226596995</v>
      </c>
      <c r="X28" s="62">
        <f>(($D28*SUM('Base Rate Calc'!U$51+'Base Rate Calc'!U$83))+'Base Rate Calc'!U$19)*0.98</f>
        <v>6565.3518347333984</v>
      </c>
      <c r="Y28" s="62" t="e">
        <f>(($D28*SUM('Base Rate Calc'!V$51+'Base Rate Calc'!V$83))+'Base Rate Calc'!V$19)*0.98</f>
        <v>#N/A</v>
      </c>
      <c r="Z28" s="62">
        <f>(($D28*SUM('Base Rate Calc'!W$51+'Base Rate Calc'!W$83))+'Base Rate Calc'!W$19)*0.98</f>
        <v>5910.9500345653887</v>
      </c>
      <c r="AA28" s="62">
        <f>(($D28*SUM('Base Rate Calc'!X$51+'Base Rate Calc'!X$83))+'Base Rate Calc'!X$19)*0.98</f>
        <v>6307.3682300596347</v>
      </c>
      <c r="AB28" s="62">
        <f>(($D28*SUM('Base Rate Calc'!Y$51+'Base Rate Calc'!Y$83))+'Base Rate Calc'!Y$19)*0.98</f>
        <v>7952.7725780192177</v>
      </c>
      <c r="AC28" s="62">
        <f>(($D28*SUM('Base Rate Calc'!Z$51+'Base Rate Calc'!Z$83))+'Base Rate Calc'!Z$19)*0.98</f>
        <v>6052.7245336150763</v>
      </c>
      <c r="AD28" s="62">
        <f>(($D28*SUM('Base Rate Calc'!AA$51+'Base Rate Calc'!AA$83))+'Base Rate Calc'!AA$19)*0.98</f>
        <v>6301.9454301452497</v>
      </c>
      <c r="AE28" s="62">
        <f>(($D28*SUM('Base Rate Calc'!AB$51+'Base Rate Calc'!AB$83))+'Base Rate Calc'!AB$19)*0.98</f>
        <v>8944.0526472960864</v>
      </c>
      <c r="AF28" s="62">
        <f>(($D28*SUM('Base Rate Calc'!AC$51+'Base Rate Calc'!AC$83))+'Base Rate Calc'!AC$19)*0.98</f>
        <v>5754.165826492992</v>
      </c>
      <c r="AG28" s="62">
        <f>(($D28*SUM('Base Rate Calc'!AD$51+'Base Rate Calc'!AD$83))+'Base Rate Calc'!AD$19)*0.98</f>
        <v>6229.6727733439075</v>
      </c>
      <c r="AH28" s="62">
        <f>(($D28*SUM('Base Rate Calc'!AE$51+'Base Rate Calc'!AE$83))+'Base Rate Calc'!AE$19)*0.98</f>
        <v>5558.0258218151748</v>
      </c>
      <c r="AI28" s="62">
        <f>(($D28*SUM('Base Rate Calc'!AF$51+'Base Rate Calc'!AF$83))+'Base Rate Calc'!AF$19)*0.98</f>
        <v>7145.7396141936379</v>
      </c>
      <c r="AJ28" s="62">
        <f>(($D28*SUM('Base Rate Calc'!AG$51+'Base Rate Calc'!AG$83))+'Base Rate Calc'!AG$19)*0.98</f>
        <v>6272.4146168899624</v>
      </c>
      <c r="AK28" s="62">
        <f>(($D28*SUM('Base Rate Calc'!AH$51+'Base Rate Calc'!AH$83))+'Base Rate Calc'!AH$19)*0.98</f>
        <v>9445.1175118080118</v>
      </c>
      <c r="AL28" s="62">
        <f>(($D28*SUM('Base Rate Calc'!AI$51+'Base Rate Calc'!AI$83))+'Base Rate Calc'!AI$19)*0.98</f>
        <v>5561.1094085705554</v>
      </c>
      <c r="AM28" s="62">
        <f>(($D28*SUM('Base Rate Calc'!AJ$51+'Base Rate Calc'!AJ$83))+'Base Rate Calc'!AJ$19)*0.98</f>
        <v>5621.0310523539856</v>
      </c>
      <c r="AN28" s="62">
        <f>(($D28*SUM('Base Rate Calc'!AK$51+'Base Rate Calc'!AK$83))+'Base Rate Calc'!AK$19)*0.98</f>
        <v>7501.2296230897618</v>
      </c>
      <c r="AO28" s="62">
        <f>(($D28*SUM('Base Rate Calc'!AL$51+'Base Rate Calc'!AL$83))+'Base Rate Calc'!AL$19)*0.98</f>
        <v>6536.4428611841986</v>
      </c>
      <c r="AP28" s="62">
        <f>(($D28*SUM('Base Rate Calc'!AM$51+'Base Rate Calc'!AM$83))+'Base Rate Calc'!AM$19)*0.98</f>
        <v>6403.8842792826899</v>
      </c>
      <c r="AQ28" s="62">
        <f>(($D28*SUM('Base Rate Calc'!AN$51+'Base Rate Calc'!AN$83))+'Base Rate Calc'!AN$19)*0.98</f>
        <v>5754.717278194461</v>
      </c>
      <c r="AR28" s="62">
        <f>(($D28*SUM('Base Rate Calc'!AO$51+'Base Rate Calc'!AO$83))+'Base Rate Calc'!AO$19)*0.98</f>
        <v>6669.7633475653729</v>
      </c>
      <c r="AS28" s="62">
        <f>(($D28*SUM('Base Rate Calc'!AP$51+'Base Rate Calc'!AP$83))+'Base Rate Calc'!AP$19)*0.98</f>
        <v>7921.4851797106257</v>
      </c>
      <c r="AT28" s="62">
        <f>(($D28*SUM('Base Rate Calc'!AQ$51+'Base Rate Calc'!AQ$83))+'Base Rate Calc'!AQ$19)*0.98</f>
        <v>7362.0758568171677</v>
      </c>
      <c r="AU28" s="62">
        <f>(($D28*SUM('Base Rate Calc'!AR$51+'Base Rate Calc'!AR$83))+'Base Rate Calc'!AR$19)*0.98</f>
        <v>5810.0224142877978</v>
      </c>
      <c r="AV28" s="62">
        <f>(($D28*SUM('Base Rate Calc'!AS$51+'Base Rate Calc'!AS$83))+'Base Rate Calc'!AS$19)*0.98</f>
        <v>6448.2984101045622</v>
      </c>
      <c r="AW28" s="62">
        <f>(($D28*SUM('Base Rate Calc'!AT$51+'Base Rate Calc'!AT$83))+'Base Rate Calc'!AT$19)*0.98</f>
        <v>7547.5922474843501</v>
      </c>
      <c r="AX28" s="62">
        <f>(($D28*SUM('Base Rate Calc'!AU$51+'Base Rate Calc'!AU$83))+'Base Rate Calc'!AU$19)*0.98</f>
        <v>6378.2923633324826</v>
      </c>
      <c r="AY28" s="62">
        <f>(($D28*SUM('Base Rate Calc'!AV$51+'Base Rate Calc'!AV$83))+'Base Rate Calc'!AV$19)*0.98</f>
        <v>5517.0466195287481</v>
      </c>
      <c r="AZ28" s="62">
        <f>(($D28*SUM('Base Rate Calc'!AW$51+'Base Rate Calc'!AW$83))+'Base Rate Calc'!AW$19)*0.98</f>
        <v>6425.3065955528564</v>
      </c>
      <c r="BA28" s="62">
        <f>(($D28*SUM('Base Rate Calc'!AX$51+'Base Rate Calc'!AX$83))+'Base Rate Calc'!AX$19)*0.98</f>
        <v>5808.7622369004612</v>
      </c>
      <c r="BB28" s="62">
        <f>(($D28*SUM('Base Rate Calc'!AY$51+'Base Rate Calc'!AY$83))+'Base Rate Calc'!AY$19)*0.98</f>
        <v>5930.4489441466967</v>
      </c>
      <c r="BC28" s="62">
        <f>(($D28*SUM('Base Rate Calc'!AZ$51+'Base Rate Calc'!AZ$83))+'Base Rate Calc'!AZ$19)*0.98</f>
        <v>6138.7780363050151</v>
      </c>
      <c r="BD28" s="62">
        <f>(($D28*SUM('Base Rate Calc'!BA$51+'Base Rate Calc'!BA$83))+'Base Rate Calc'!BA$19)*0.98</f>
        <v>5726.794406910105</v>
      </c>
      <c r="BE28" s="62">
        <f>(($D28*SUM('Base Rate Calc'!BB$51+'Base Rate Calc'!BB$83))+'Base Rate Calc'!BB$19)*0.98</f>
        <v>8258.835553394927</v>
      </c>
      <c r="BF28" s="62">
        <f>(($D28*SUM('Base Rate Calc'!BC$51+'Base Rate Calc'!BC$83))+'Base Rate Calc'!BC$19)*0.98</f>
        <v>6142.8984668488029</v>
      </c>
      <c r="BG28" s="62">
        <f>(($D28*SUM('Base Rate Calc'!BD$51+'Base Rate Calc'!BD$83))+'Base Rate Calc'!BD$19)*0.98</f>
        <v>5946.1761345567547</v>
      </c>
      <c r="BH28" s="62">
        <f>(($D28*SUM('Base Rate Calc'!BE$51+'Base Rate Calc'!BE$83))+'Base Rate Calc'!BE$19)*0.98</f>
        <v>5667.8166375364617</v>
      </c>
      <c r="BI28" s="62">
        <f>(($D28*SUM('Base Rate Calc'!BF$51+'Base Rate Calc'!BF$83))+'Base Rate Calc'!BF$19)*0.98</f>
        <v>6246.8808675635146</v>
      </c>
      <c r="BJ28" s="62">
        <f>(($D28*SUM('Base Rate Calc'!BG$51+'Base Rate Calc'!BG$83))+'Base Rate Calc'!BG$19)*0.98</f>
        <v>6024.9590482556441</v>
      </c>
      <c r="BK28" s="62">
        <f>(($D28*SUM('Base Rate Calc'!BH$51+'Base Rate Calc'!BH$83))+'Base Rate Calc'!BH$19)*0.98</f>
        <v>6614.4236889125159</v>
      </c>
      <c r="BL28" s="62">
        <f>(($D28*SUM('Base Rate Calc'!BI$51+'Base Rate Calc'!BI$83))+'Base Rate Calc'!BI$19)*0.98</f>
        <v>5736.0714079172039</v>
      </c>
      <c r="BM28" s="62">
        <f>(($D28*SUM('Base Rate Calc'!BJ$51+'Base Rate Calc'!BJ$83))+'Base Rate Calc'!BJ$19)*0.98</f>
        <v>5746.6808071544965</v>
      </c>
      <c r="BN28" s="62">
        <f>(($D28*SUM('Base Rate Calc'!BK$51+'Base Rate Calc'!BK$83))+'Base Rate Calc'!BK$19)*0.98</f>
        <v>6138.5737629946243</v>
      </c>
      <c r="BO28" s="62">
        <f>(($D28*SUM('Base Rate Calc'!BL$51+'Base Rate Calc'!BL$83))+'Base Rate Calc'!BL$19)*0.98</f>
        <v>6521.3449834906978</v>
      </c>
      <c r="BP28" s="62">
        <f>(($D28*SUM('Base Rate Calc'!BM$51+'Base Rate Calc'!BM$83))+'Base Rate Calc'!BM$19)*0.98</f>
        <v>6178.9689897062053</v>
      </c>
      <c r="BQ28" s="62">
        <f>(($D28*SUM('Base Rate Calc'!BN$51+'Base Rate Calc'!BN$83))+'Base Rate Calc'!BN$19)*0.98</f>
        <v>5701.4984339341663</v>
      </c>
      <c r="BR28" s="62">
        <f>(($D28*SUM('Base Rate Calc'!BO$51+'Base Rate Calc'!BO$83))+'Base Rate Calc'!BO$19)*0.98</f>
        <v>5480.0157342232051</v>
      </c>
      <c r="BS28" s="62">
        <f>(($D28*SUM('Base Rate Calc'!BP$51+'Base Rate Calc'!BP$83))+'Base Rate Calc'!BP$19)*0.98</f>
        <v>6898.8340637761003</v>
      </c>
      <c r="BT28" s="62">
        <f>(($D28*SUM('Base Rate Calc'!BQ$51+'Base Rate Calc'!BQ$83))+'Base Rate Calc'!BQ$19)*0.98</f>
        <v>5632.2796353746562</v>
      </c>
      <c r="BU28" s="62">
        <f>(($D28*SUM('Base Rate Calc'!BR$51+'Base Rate Calc'!BR$83))+'Base Rate Calc'!BR$19)*0.98</f>
        <v>6800.1963372038699</v>
      </c>
      <c r="BV28" s="62">
        <f>(($D28*SUM('Base Rate Calc'!BS$51+'Base Rate Calc'!BS$83))+'Base Rate Calc'!BS$19)*0.98</f>
        <v>6553.4979775058209</v>
      </c>
      <c r="BW28" s="62">
        <f>(($D28*SUM('Base Rate Calc'!BT$51+'Base Rate Calc'!BT$83))+'Base Rate Calc'!BT$19)*0.98</f>
        <v>6487.6348541148272</v>
      </c>
      <c r="BX28" s="62">
        <f>(($D28*SUM('Base Rate Calc'!BU$51+'Base Rate Calc'!BU$83))+'Base Rate Calc'!BU$19)*0.98</f>
        <v>6243.2512529389296</v>
      </c>
      <c r="BY28" s="62">
        <f>(($D28*SUM('Base Rate Calc'!BV$51+'Base Rate Calc'!BV$83))+'Base Rate Calc'!BV$19)*0.98</f>
        <v>5513.100689576574</v>
      </c>
      <c r="BZ28" s="62">
        <f>(($D28*SUM('Base Rate Calc'!BW$51+'Base Rate Calc'!BW$83))+'Base Rate Calc'!BW$19)*0.98</f>
        <v>5668.1726136023153</v>
      </c>
      <c r="CA28" s="62">
        <f>(($D28*SUM('Base Rate Calc'!BY$51+'Base Rate Calc'!BY$83))+'Base Rate Calc'!BY$19)*0.98</f>
        <v>7234.6023694671876</v>
      </c>
      <c r="CB28" s="62">
        <f>(($D28*SUM('Base Rate Calc'!BZ$51+'Base Rate Calc'!BZ$83))+'Base Rate Calc'!BZ$19)*0.98</f>
        <v>5006.7160489859989</v>
      </c>
      <c r="CC28" s="62">
        <f>(($D28*SUM('Base Rate Calc'!CA$51+'Base Rate Calc'!CA$83))+'Base Rate Calc'!CA$19)*0.98</f>
        <v>5623.2676799845403</v>
      </c>
      <c r="CD28" s="62">
        <f>(($D28*SUM('Base Rate Calc'!CB$51+'Base Rate Calc'!CB$83))+'Base Rate Calc'!CB$19)*0.98</f>
        <v>6304.2600063653363</v>
      </c>
      <c r="CE28" s="62">
        <f>(($D28*SUM('Base Rate Calc'!CC$51+'Base Rate Calc'!CC$83))+'Base Rate Calc'!CC$19)*0.98</f>
        <v>7141.1268416839657</v>
      </c>
      <c r="CF28" s="62">
        <f>(($D28*SUM('Base Rate Calc'!CD$51+'Base Rate Calc'!CD$83))+'Base Rate Calc'!CD$19)*0.98</f>
        <v>5975.9892279270762</v>
      </c>
      <c r="CG28" s="62">
        <f>(($D28*SUM('Base Rate Calc'!CE$51+'Base Rate Calc'!CE$83))+'Base Rate Calc'!CE$19)*0.98</f>
        <v>6135.306426927712</v>
      </c>
      <c r="CH28" s="62">
        <f>(($D28*SUM('Base Rate Calc'!CF$51+'Base Rate Calc'!CF$83))+'Base Rate Calc'!CF$19)*0.98</f>
        <v>5742.7482307528035</v>
      </c>
      <c r="CI28" s="62">
        <f>(($D28*SUM('Base Rate Calc'!CG$51+'Base Rate Calc'!CG$83))+'Base Rate Calc'!CG$19)*0.98</f>
        <v>6354.7430196390806</v>
      </c>
      <c r="CJ28" s="62">
        <f>(($D28*SUM('Base Rate Calc'!CH$51+'Base Rate Calc'!CH$83))+'Base Rate Calc'!CH$19)*0.98</f>
        <v>5844.8563143517749</v>
      </c>
      <c r="CK28" s="62">
        <f>(($D28*SUM('Base Rate Calc'!CI$51+'Base Rate Calc'!CI$83))+'Base Rate Calc'!CI$19)*0.98</f>
        <v>5503.9355406996328</v>
      </c>
      <c r="CL28" s="62">
        <f>(($D28*SUM('Base Rate Calc'!CJ$51+'Base Rate Calc'!CJ$83))+'Base Rate Calc'!CJ$19)*0.98</f>
        <v>5149.8301513300212</v>
      </c>
      <c r="CM28" s="62">
        <f>(($D28*SUM('Base Rate Calc'!CK$51+'Base Rate Calc'!CK$83))+'Base Rate Calc'!CK$19)*0.98</f>
        <v>5532.2518253316803</v>
      </c>
    </row>
    <row r="29" spans="1:91" ht="15">
      <c r="A29" s="137">
        <v>26</v>
      </c>
      <c r="B29" s="215">
        <v>286</v>
      </c>
      <c r="C29" s="138" t="str">
        <f>VLOOKUP(B29,FFY18_Table5_CN!$A$3:$G$759,6,FALSE)</f>
        <v>CIRCULATORY DISORDERS EXCEPT AMI, W CARD CATH W MCC</v>
      </c>
      <c r="D29" s="137">
        <f>VLOOKUP(B29,FFY18_Table5_CN!$A$3:$G$759,7,FALSE)</f>
        <v>2.2282000000000002</v>
      </c>
      <c r="F29" s="62">
        <f>(($D29*SUM('Base Rate Calc'!C$51+'Base Rate Calc'!C$83))+'Base Rate Calc'!C$19)*0.98</f>
        <v>14284.091189946515</v>
      </c>
      <c r="G29" s="62">
        <f>(($D29*SUM('Base Rate Calc'!D$51+'Base Rate Calc'!D$83))+'Base Rate Calc'!D$19)*0.98</f>
        <v>15025.646130942199</v>
      </c>
      <c r="H29" s="62">
        <f>(($D29*SUM('Base Rate Calc'!E$51+'Base Rate Calc'!E$83))+'Base Rate Calc'!E$19)*0.98</f>
        <v>11863.637919464791</v>
      </c>
      <c r="I29" s="62">
        <f>(($D29*SUM('Base Rate Calc'!F$51+'Base Rate Calc'!F$83))+'Base Rate Calc'!F$19)*0.98</f>
        <v>13232.496246271987</v>
      </c>
      <c r="J29" s="62">
        <f>(($D29*SUM('Base Rate Calc'!G$51+'Base Rate Calc'!G$83))+'Base Rate Calc'!G$19)*0.98</f>
        <v>12308.183620711736</v>
      </c>
      <c r="K29" s="62">
        <f>(($D29*SUM('Base Rate Calc'!H$51+'Base Rate Calc'!H$83))+'Base Rate Calc'!H$19)*0.98</f>
        <v>13331.746915655942</v>
      </c>
      <c r="L29" s="62">
        <f>(($D29*SUM('Base Rate Calc'!I$51+'Base Rate Calc'!I$83))+'Base Rate Calc'!I$19)*0.98</f>
        <v>11978.915350904981</v>
      </c>
      <c r="M29" s="62">
        <f>(($D29*SUM('Base Rate Calc'!J$51+'Base Rate Calc'!J$83))+'Base Rate Calc'!J$19)*0.98</f>
        <v>14576.179684834549</v>
      </c>
      <c r="N29" s="62">
        <f>(($D29*SUM('Base Rate Calc'!K$51+'Base Rate Calc'!K$83))+'Base Rate Calc'!K$19)*0.98</f>
        <v>13436.968556548076</v>
      </c>
      <c r="O29" s="62">
        <f>(($D29*SUM('Base Rate Calc'!L$51+'Base Rate Calc'!L$83))+'Base Rate Calc'!L$19)*0.98</f>
        <v>12151.65368782226</v>
      </c>
      <c r="P29" s="62">
        <f>(($D29*SUM('Base Rate Calc'!M$51+'Base Rate Calc'!M$83))+'Base Rate Calc'!M$19)*0.98</f>
        <v>13090.906716111645</v>
      </c>
      <c r="Q29" s="62">
        <f>(($D29*SUM('Base Rate Calc'!N$51+'Base Rate Calc'!N$83))+'Base Rate Calc'!N$19)*0.98</f>
        <v>11886.239372749516</v>
      </c>
      <c r="R29" s="62">
        <f>(($D29*SUM('Base Rate Calc'!O$51+'Base Rate Calc'!O$83))+'Base Rate Calc'!O$19)*0.98</f>
        <v>12282.257597637497</v>
      </c>
      <c r="S29" s="62">
        <f>(($D29*SUM('Base Rate Calc'!P$51+'Base Rate Calc'!P$83))+'Base Rate Calc'!P$19)*0.98</f>
        <v>13260.309503553784</v>
      </c>
      <c r="T29" s="62">
        <f>(($D29*SUM('Base Rate Calc'!Q$51+'Base Rate Calc'!Q$83))+'Base Rate Calc'!Q$19)*0.98</f>
        <v>12445.667701629201</v>
      </c>
      <c r="U29" s="62">
        <f>(($D29*SUM('Base Rate Calc'!R$51+'Base Rate Calc'!R$83))+'Base Rate Calc'!R$19)*0.98</f>
        <v>12183.349361633851</v>
      </c>
      <c r="V29" s="62">
        <f>(($D29*SUM('Base Rate Calc'!S$51+'Base Rate Calc'!S$83))+'Base Rate Calc'!S$19)*0.98</f>
        <v>14842.834657944135</v>
      </c>
      <c r="W29" s="62">
        <f>(($D29*SUM('Base Rate Calc'!T$51+'Base Rate Calc'!T$83))+'Base Rate Calc'!T$19)*0.98</f>
        <v>19331.099377427239</v>
      </c>
      <c r="X29" s="62">
        <f>(($D29*SUM('Base Rate Calc'!U$51+'Base Rate Calc'!U$83))+'Base Rate Calc'!U$19)*0.98</f>
        <v>14057.26792728773</v>
      </c>
      <c r="Y29" s="62" t="e">
        <f>(($D29*SUM('Base Rate Calc'!V$51+'Base Rate Calc'!V$83))+'Base Rate Calc'!V$19)*0.98</f>
        <v>#N/A</v>
      </c>
      <c r="Z29" s="62">
        <f>(($D29*SUM('Base Rate Calc'!W$51+'Base Rate Calc'!W$83))+'Base Rate Calc'!W$19)*0.98</f>
        <v>12384.378601562346</v>
      </c>
      <c r="AA29" s="62">
        <f>(($D29*SUM('Base Rate Calc'!X$51+'Base Rate Calc'!X$83))+'Base Rate Calc'!X$19)*0.98</f>
        <v>13472.937775039476</v>
      </c>
      <c r="AB29" s="62">
        <f>(($D29*SUM('Base Rate Calc'!Y$51+'Base Rate Calc'!Y$83))+'Base Rate Calc'!Y$19)*0.98</f>
        <v>16788.520420940724</v>
      </c>
      <c r="AC29" s="62">
        <f>(($D29*SUM('Base Rate Calc'!Z$51+'Base Rate Calc'!Z$83))+'Base Rate Calc'!Z$19)*0.98</f>
        <v>12775.598103534845</v>
      </c>
      <c r="AD29" s="62">
        <f>(($D29*SUM('Base Rate Calc'!AA$51+'Base Rate Calc'!AA$83))+'Base Rate Calc'!AA$19)*0.98</f>
        <v>12935.702138961866</v>
      </c>
      <c r="AE29" s="62">
        <f>(($D29*SUM('Base Rate Calc'!AB$51+'Base Rate Calc'!AB$83))+'Base Rate Calc'!AB$19)*0.98</f>
        <v>18250.31157179645</v>
      </c>
      <c r="AF29" s="62">
        <f>(($D29*SUM('Base Rate Calc'!AC$51+'Base Rate Calc'!AC$83))+'Base Rate Calc'!AC$19)*0.98</f>
        <v>13019.326050560199</v>
      </c>
      <c r="AG29" s="62">
        <f>(($D29*SUM('Base Rate Calc'!AD$51+'Base Rate Calc'!AD$83))+'Base Rate Calc'!AD$19)*0.98</f>
        <v>13074.510196430643</v>
      </c>
      <c r="AH29" s="62">
        <f>(($D29*SUM('Base Rate Calc'!AE$51+'Base Rate Calc'!AE$83))+'Base Rate Calc'!AE$19)*0.98</f>
        <v>11922.114715971338</v>
      </c>
      <c r="AI29" s="62">
        <f>(($D29*SUM('Base Rate Calc'!AF$51+'Base Rate Calc'!AF$83))+'Base Rate Calc'!AF$19)*0.98</f>
        <v>14521.868474884508</v>
      </c>
      <c r="AJ29" s="62">
        <f>(($D29*SUM('Base Rate Calc'!AG$51+'Base Rate Calc'!AG$83))+'Base Rate Calc'!AG$19)*0.98</f>
        <v>12960.758437605826</v>
      </c>
      <c r="AK29" s="62">
        <f>(($D29*SUM('Base Rate Calc'!AH$51+'Base Rate Calc'!AH$83))+'Base Rate Calc'!AH$19)*0.98</f>
        <v>19185.21327230972</v>
      </c>
      <c r="AL29" s="62">
        <f>(($D29*SUM('Base Rate Calc'!AI$51+'Base Rate Calc'!AI$83))+'Base Rate Calc'!AI$19)*0.98</f>
        <v>11823.670282186144</v>
      </c>
      <c r="AM29" s="62">
        <f>(($D29*SUM('Base Rate Calc'!AJ$51+'Base Rate Calc'!AJ$83))+'Base Rate Calc'!AJ$19)*0.98</f>
        <v>12064.620314475173</v>
      </c>
      <c r="AN29" s="62">
        <f>(($D29*SUM('Base Rate Calc'!AK$51+'Base Rate Calc'!AK$83))+'Base Rate Calc'!AK$19)*0.98</f>
        <v>15471.633999968124</v>
      </c>
      <c r="AO29" s="62">
        <f>(($D29*SUM('Base Rate Calc'!AL$51+'Base Rate Calc'!AL$83))+'Base Rate Calc'!AL$19)*0.98</f>
        <v>13703.410134129401</v>
      </c>
      <c r="AP29" s="62">
        <f>(($D29*SUM('Base Rate Calc'!AM$51+'Base Rate Calc'!AM$83))+'Base Rate Calc'!AM$19)*0.98</f>
        <v>13329.169614112197</v>
      </c>
      <c r="AQ29" s="62">
        <f>(($D29*SUM('Base Rate Calc'!AN$51+'Base Rate Calc'!AN$83))+'Base Rate Calc'!AN$19)*0.98</f>
        <v>13020.573760431456</v>
      </c>
      <c r="AR29" s="62">
        <f>(($D29*SUM('Base Rate Calc'!AO$51+'Base Rate Calc'!AO$83))+'Base Rate Calc'!AO$19)*0.98</f>
        <v>14154.035601792411</v>
      </c>
      <c r="AS29" s="62">
        <f>(($D29*SUM('Base Rate Calc'!AP$51+'Base Rate Calc'!AP$83))+'Base Rate Calc'!AP$19)*0.98</f>
        <v>14240.464660592221</v>
      </c>
      <c r="AT29" s="62">
        <f>(($D29*SUM('Base Rate Calc'!AQ$51+'Base Rate Calc'!AQ$83))+'Base Rate Calc'!AQ$19)*0.98</f>
        <v>14173.558751015451</v>
      </c>
      <c r="AU29" s="62">
        <f>(($D29*SUM('Base Rate Calc'!AR$51+'Base Rate Calc'!AR$83))+'Base Rate Calc'!AR$19)*0.98</f>
        <v>12245.616394634517</v>
      </c>
      <c r="AV29" s="62">
        <f>(($D29*SUM('Base Rate Calc'!AS$51+'Base Rate Calc'!AS$83))+'Base Rate Calc'!AS$19)*0.98</f>
        <v>13718.294843536742</v>
      </c>
      <c r="AW29" s="62">
        <f>(($D29*SUM('Base Rate Calc'!AT$51+'Base Rate Calc'!AT$83))+'Base Rate Calc'!AT$19)*0.98</f>
        <v>15524.911868201289</v>
      </c>
      <c r="AX29" s="62">
        <f>(($D29*SUM('Base Rate Calc'!AU$51+'Base Rate Calc'!AU$83))+'Base Rate Calc'!AU$19)*0.98</f>
        <v>13211.019502211046</v>
      </c>
      <c r="AY29" s="62">
        <f>(($D29*SUM('Base Rate Calc'!AV$51+'Base Rate Calc'!AV$83))+'Base Rate Calc'!AV$19)*0.98</f>
        <v>11920.735932162832</v>
      </c>
      <c r="AZ29" s="62">
        <f>(($D29*SUM('Base Rate Calc'!AW$51+'Base Rate Calc'!AW$83))+'Base Rate Calc'!AW$19)*0.98</f>
        <v>13673.499824950115</v>
      </c>
      <c r="BA29" s="62">
        <f>(($D29*SUM('Base Rate Calc'!AX$51+'Base Rate Calc'!AX$83))+'Base Rate Calc'!AX$19)*0.98</f>
        <v>12156.225599209592</v>
      </c>
      <c r="BB29" s="62">
        <f>(($D29*SUM('Base Rate Calc'!AY$51+'Base Rate Calc'!AY$83))+'Base Rate Calc'!AY$19)*0.98</f>
        <v>12367.867027972858</v>
      </c>
      <c r="BC29" s="62">
        <f>(($D29*SUM('Base Rate Calc'!AZ$51+'Base Rate Calc'!AZ$83))+'Base Rate Calc'!AZ$19)*0.98</f>
        <v>12918.754451599143</v>
      </c>
      <c r="BD29" s="62">
        <f>(($D29*SUM('Base Rate Calc'!BA$51+'Base Rate Calc'!BA$83))+'Base Rate Calc'!BA$19)*0.98</f>
        <v>12207.456577576255</v>
      </c>
      <c r="BE29" s="62">
        <f>(($D29*SUM('Base Rate Calc'!BB$51+'Base Rate Calc'!BB$83))+'Base Rate Calc'!BB$19)*0.98</f>
        <v>16872.900599344619</v>
      </c>
      <c r="BF29" s="62">
        <f>(($D29*SUM('Base Rate Calc'!BC$51+'Base Rate Calc'!BC$83))+'Base Rate Calc'!BC$19)*0.98</f>
        <v>13898.869175297017</v>
      </c>
      <c r="BG29" s="62">
        <f>(($D29*SUM('Base Rate Calc'!BD$51+'Base Rate Calc'!BD$83))+'Base Rate Calc'!BD$19)*0.98</f>
        <v>12952.495917119582</v>
      </c>
      <c r="BH29" s="62">
        <f>(($D29*SUM('Base Rate Calc'!BE$51+'Base Rate Calc'!BE$83))+'Base Rate Calc'!BE$19)*0.98</f>
        <v>12823.953119170132</v>
      </c>
      <c r="BI29" s="62">
        <f>(($D29*SUM('Base Rate Calc'!BF$51+'Base Rate Calc'!BF$83))+'Base Rate Calc'!BF$19)*0.98</f>
        <v>13343.652107620863</v>
      </c>
      <c r="BJ29" s="62">
        <f>(($D29*SUM('Base Rate Calc'!BG$51+'Base Rate Calc'!BG$83))+'Base Rate Calc'!BG$19)*0.98</f>
        <v>12426.802236030897</v>
      </c>
      <c r="BK29" s="62">
        <f>(($D29*SUM('Base Rate Calc'!BH$51+'Base Rate Calc'!BH$83))+'Base Rate Calc'!BH$19)*0.98</f>
        <v>13518.186903081711</v>
      </c>
      <c r="BL29" s="62">
        <f>(($D29*SUM('Base Rate Calc'!BI$51+'Base Rate Calc'!BI$83))+'Base Rate Calc'!BI$19)*0.98</f>
        <v>12243.70303696295</v>
      </c>
      <c r="BM29" s="62">
        <f>(($D29*SUM('Base Rate Calc'!BJ$51+'Base Rate Calc'!BJ$83))+'Base Rate Calc'!BJ$19)*0.98</f>
        <v>12078.370072645868</v>
      </c>
      <c r="BN29" s="62">
        <f>(($D29*SUM('Base Rate Calc'!BK$51+'Base Rate Calc'!BK$83))+'Base Rate Calc'!BK$19)*0.98</f>
        <v>13216.849927319883</v>
      </c>
      <c r="BO29" s="62">
        <f>(($D29*SUM('Base Rate Calc'!BL$51+'Base Rate Calc'!BL$83))+'Base Rate Calc'!BL$19)*0.98</f>
        <v>13759.451860087303</v>
      </c>
      <c r="BP29" s="62">
        <f>(($D29*SUM('Base Rate Calc'!BM$51+'Base Rate Calc'!BM$83))+'Base Rate Calc'!BM$19)*0.98</f>
        <v>13521.923988285305</v>
      </c>
      <c r="BQ29" s="62">
        <f>(($D29*SUM('Base Rate Calc'!BN$51+'Base Rate Calc'!BN$83))+'Base Rate Calc'!BN$19)*0.98</f>
        <v>12069.188759069975</v>
      </c>
      <c r="BR29" s="62">
        <f>(($D29*SUM('Base Rate Calc'!BO$51+'Base Rate Calc'!BO$83))+'Base Rate Calc'!BO$19)*0.98</f>
        <v>11769.242949143121</v>
      </c>
      <c r="BS29" s="62">
        <f>(($D29*SUM('Base Rate Calc'!BP$51+'Base Rate Calc'!BP$83))+'Base Rate Calc'!BP$19)*0.98</f>
        <v>14936.006092309004</v>
      </c>
      <c r="BT29" s="62">
        <f>(($D29*SUM('Base Rate Calc'!BQ$51+'Base Rate Calc'!BQ$83))+'Base Rate Calc'!BQ$19)*0.98</f>
        <v>12135.964185887296</v>
      </c>
      <c r="BU29" s="62">
        <f>(($D29*SUM('Base Rate Calc'!BR$51+'Base Rate Calc'!BR$83))+'Base Rate Calc'!BR$19)*0.98</f>
        <v>13922.837405196653</v>
      </c>
      <c r="BV29" s="62">
        <f>(($D29*SUM('Base Rate Calc'!BS$51+'Base Rate Calc'!BS$83))+'Base Rate Calc'!BS$19)*0.98</f>
        <v>13669.552662143045</v>
      </c>
      <c r="BW29" s="62">
        <f>(($D29*SUM('Base Rate Calc'!BT$51+'Base Rate Calc'!BT$83))+'Base Rate Calc'!BT$19)*0.98</f>
        <v>13643.67135944218</v>
      </c>
      <c r="BX29" s="62">
        <f>(($D29*SUM('Base Rate Calc'!BU$51+'Base Rate Calc'!BU$83))+'Base Rate Calc'!BU$19)*0.98</f>
        <v>13233.049924125227</v>
      </c>
      <c r="BY29" s="62">
        <f>(($D29*SUM('Base Rate Calc'!BV$51+'Base Rate Calc'!BV$83))+'Base Rate Calc'!BV$19)*0.98</f>
        <v>12473.894147557396</v>
      </c>
      <c r="BZ29" s="62">
        <f>(($D29*SUM('Base Rate Calc'!BW$51+'Base Rate Calc'!BW$83))+'Base Rate Calc'!BW$19)*0.98</f>
        <v>12139.915847145287</v>
      </c>
      <c r="CA29" s="62">
        <f>(($D29*SUM('Base Rate Calc'!BY$51+'Base Rate Calc'!BY$83))+'Base Rate Calc'!BY$19)*0.98</f>
        <v>15161.24374598577</v>
      </c>
      <c r="CB29" s="62">
        <f>(($D29*SUM('Base Rate Calc'!BZ$51+'Base Rate Calc'!BZ$83))+'Base Rate Calc'!BZ$19)*0.98</f>
        <v>11328.152620177299</v>
      </c>
      <c r="CC29" s="62">
        <f>(($D29*SUM('Base Rate Calc'!CA$51+'Base Rate Calc'!CA$83))+'Base Rate Calc'!CA$19)*0.98</f>
        <v>12189.678079550724</v>
      </c>
      <c r="CD29" s="62">
        <f>(($D29*SUM('Base Rate Calc'!CB$51+'Base Rate Calc'!CB$83))+'Base Rate Calc'!CB$19)*0.98</f>
        <v>13533.043179471204</v>
      </c>
      <c r="CE29" s="62">
        <f>(($D29*SUM('Base Rate Calc'!CC$51+'Base Rate Calc'!CC$83))+'Base Rate Calc'!CC$19)*0.98</f>
        <v>14135.44128302215</v>
      </c>
      <c r="CF29" s="62">
        <f>(($D29*SUM('Base Rate Calc'!CD$51+'Base Rate Calc'!CD$83))+'Base Rate Calc'!CD$19)*0.98</f>
        <v>12710.442647590486</v>
      </c>
      <c r="CG29" s="62">
        <f>(($D29*SUM('Base Rate Calc'!CE$51+'Base Rate Calc'!CE$83))+'Base Rate Calc'!CE$19)*0.98</f>
        <v>13266.251166734693</v>
      </c>
      <c r="CH29" s="62">
        <f>(($D29*SUM('Base Rate Calc'!CF$51+'Base Rate Calc'!CF$83))+'Base Rate Calc'!CF$19)*0.98</f>
        <v>12993.492696754061</v>
      </c>
      <c r="CI29" s="62">
        <f>(($D29*SUM('Base Rate Calc'!CG$51+'Base Rate Calc'!CG$83))+'Base Rate Calc'!CG$19)*0.98</f>
        <v>13827.842946181765</v>
      </c>
      <c r="CJ29" s="62">
        <f>(($D29*SUM('Base Rate Calc'!CH$51+'Base Rate Calc'!CH$83))+'Base Rate Calc'!CH$19)*0.98</f>
        <v>12714.267479161885</v>
      </c>
      <c r="CK29" s="62">
        <f>(($D29*SUM('Base Rate Calc'!CI$51+'Base Rate Calc'!CI$83))+'Base Rate Calc'!CI$19)*0.98</f>
        <v>11909.965093203617</v>
      </c>
      <c r="CL29" s="62">
        <f>(($D29*SUM('Base Rate Calc'!CJ$51+'Base Rate Calc'!CJ$83))+'Base Rate Calc'!CJ$19)*0.98</f>
        <v>11651.961355801741</v>
      </c>
      <c r="CM29" s="62">
        <f>(($D29*SUM('Base Rate Calc'!CK$51+'Base Rate Calc'!CK$83))+'Base Rate Calc'!CK$19)*0.98</f>
        <v>12517.225342408661</v>
      </c>
    </row>
    <row r="30" spans="1:91" ht="15">
      <c r="A30" s="137">
        <v>27</v>
      </c>
      <c r="B30" s="215">
        <v>287</v>
      </c>
      <c r="C30" s="138" t="str">
        <f>VLOOKUP(B30,FFY18_Table5_CN!$A$3:$G$759,6,FALSE)</f>
        <v>CIRCULATORY DISORDERS EXCEPT AMI, W CARD CATH W/O MCC</v>
      </c>
      <c r="D30" s="137">
        <f>VLOOKUP(B30,FFY18_Table5_CN!$A$3:$G$759,7,FALSE)</f>
        <v>1.175</v>
      </c>
      <c r="F30" s="62">
        <f>(($D30*SUM('Base Rate Calc'!C$51+'Base Rate Calc'!C$83))+'Base Rate Calc'!C$19)*0.98</f>
        <v>7894.9167795472376</v>
      </c>
      <c r="G30" s="62">
        <f>(($D30*SUM('Base Rate Calc'!D$51+'Base Rate Calc'!D$83))+'Base Rate Calc'!D$19)*0.98</f>
        <v>8199.9429892545922</v>
      </c>
      <c r="H30" s="62">
        <f>(($D30*SUM('Base Rate Calc'!E$51+'Base Rate Calc'!E$83))+'Base Rate Calc'!E$19)*0.98</f>
        <v>6547.7099815865404</v>
      </c>
      <c r="I30" s="62">
        <f>(($D30*SUM('Base Rate Calc'!F$51+'Base Rate Calc'!F$83))+'Base Rate Calc'!F$19)*0.98</f>
        <v>7334.6430597296385</v>
      </c>
      <c r="J30" s="62">
        <f>(($D30*SUM('Base Rate Calc'!G$51+'Base Rate Calc'!G$83))+'Base Rate Calc'!G$19)*0.98</f>
        <v>6816.9342777202637</v>
      </c>
      <c r="K30" s="62">
        <f>(($D30*SUM('Base Rate Calc'!H$51+'Base Rate Calc'!H$83))+'Base Rate Calc'!H$19)*0.98</f>
        <v>7368.7674421935781</v>
      </c>
      <c r="L30" s="62">
        <f>(($D30*SUM('Base Rate Calc'!I$51+'Base Rate Calc'!I$83))+'Base Rate Calc'!I$19)*0.98</f>
        <v>6549.2819749902837</v>
      </c>
      <c r="M30" s="62">
        <f>(($D30*SUM('Base Rate Calc'!J$51+'Base Rate Calc'!J$83))+'Base Rate Calc'!J$19)*0.98</f>
        <v>8245.421575909073</v>
      </c>
      <c r="N30" s="62">
        <f>(($D30*SUM('Base Rate Calc'!K$51+'Base Rate Calc'!K$83))+'Base Rate Calc'!K$19)*0.98</f>
        <v>7423.6056244250904</v>
      </c>
      <c r="O30" s="62">
        <f>(($D30*SUM('Base Rate Calc'!L$51+'Base Rate Calc'!L$83))+'Base Rate Calc'!L$19)*0.98</f>
        <v>6696.8845860116489</v>
      </c>
      <c r="P30" s="62">
        <f>(($D30*SUM('Base Rate Calc'!M$51+'Base Rate Calc'!M$83))+'Base Rate Calc'!M$19)*0.98</f>
        <v>7104.1111772332752</v>
      </c>
      <c r="Q30" s="62">
        <f>(($D30*SUM('Base Rate Calc'!N$51+'Base Rate Calc'!N$83))+'Base Rate Calc'!N$19)*0.98</f>
        <v>6471.9371790775876</v>
      </c>
      <c r="R30" s="62">
        <f>(($D30*SUM('Base Rate Calc'!O$51+'Base Rate Calc'!O$83))+'Base Rate Calc'!O$19)*0.98</f>
        <v>6815.3016314262904</v>
      </c>
      <c r="S30" s="62">
        <f>(($D30*SUM('Base Rate Calc'!P$51+'Base Rate Calc'!P$83))+'Base Rate Calc'!P$19)*0.98</f>
        <v>7350.3613642023593</v>
      </c>
      <c r="T30" s="62">
        <f>(($D30*SUM('Base Rate Calc'!Q$51+'Base Rate Calc'!Q$83))+'Base Rate Calc'!Q$19)*0.98</f>
        <v>6907.4159735276507</v>
      </c>
      <c r="U30" s="62">
        <f>(($D30*SUM('Base Rate Calc'!R$51+'Base Rate Calc'!R$83))+'Base Rate Calc'!R$19)*0.98</f>
        <v>6760.0499279058304</v>
      </c>
      <c r="V30" s="62">
        <f>(($D30*SUM('Base Rate Calc'!S$51+'Base Rate Calc'!S$83))+'Base Rate Calc'!S$19)*0.98</f>
        <v>8361.0466796716446</v>
      </c>
      <c r="W30" s="62">
        <f>(($D30*SUM('Base Rate Calc'!T$51+'Base Rate Calc'!T$83))+'Base Rate Calc'!T$19)*0.98</f>
        <v>10836.32567342115</v>
      </c>
      <c r="X30" s="62">
        <f>(($D30*SUM('Base Rate Calc'!U$51+'Base Rate Calc'!U$83))+'Base Rate Calc'!U$19)*0.98</f>
        <v>7711.3727779566834</v>
      </c>
      <c r="Y30" s="62" t="e">
        <f>(($D30*SUM('Base Rate Calc'!V$51+'Base Rate Calc'!V$83))+'Base Rate Calc'!V$19)*0.98</f>
        <v>#N/A</v>
      </c>
      <c r="Z30" s="62">
        <f>(($D30*SUM('Base Rate Calc'!W$51+'Base Rate Calc'!W$83))+'Base Rate Calc'!W$19)*0.98</f>
        <v>6901.1753147992804</v>
      </c>
      <c r="AA30" s="62">
        <f>(($D30*SUM('Base Rate Calc'!X$51+'Base Rate Calc'!X$83))+'Base Rate Calc'!X$19)*0.98</f>
        <v>7403.4687025183493</v>
      </c>
      <c r="AB30" s="62">
        <f>(($D30*SUM('Base Rate Calc'!Y$51+'Base Rate Calc'!Y$83))+'Base Rate Calc'!Y$19)*0.98</f>
        <v>9304.3563320192734</v>
      </c>
      <c r="AC30" s="62">
        <f>(($D30*SUM('Base Rate Calc'!Z$51+'Base Rate Calc'!Z$83))+'Base Rate Calc'!Z$19)*0.98</f>
        <v>7081.1068345630729</v>
      </c>
      <c r="AD30" s="62">
        <f>(($D30*SUM('Base Rate Calc'!AA$51+'Base Rate Calc'!AA$83))+'Base Rate Calc'!AA$19)*0.98</f>
        <v>7316.6957325555122</v>
      </c>
      <c r="AE30" s="62">
        <f>(($D30*SUM('Base Rate Calc'!AB$51+'Base Rate Calc'!AB$83))+'Base Rate Calc'!AB$19)*0.98</f>
        <v>10367.609384822201</v>
      </c>
      <c r="AF30" s="62">
        <f>(($D30*SUM('Base Rate Calc'!AC$51+'Base Rate Calc'!AC$83))+'Base Rate Calc'!AC$19)*0.98</f>
        <v>6865.5004530150954</v>
      </c>
      <c r="AG30" s="62">
        <f>(($D30*SUM('Base Rate Calc'!AD$51+'Base Rate Calc'!AD$83))+'Base Rate Calc'!AD$19)*0.98</f>
        <v>7276.7116006489559</v>
      </c>
      <c r="AH30" s="62">
        <f>(($D30*SUM('Base Rate Calc'!AE$51+'Base Rate Calc'!AE$83))+'Base Rate Calc'!AE$19)*0.98</f>
        <v>6531.5256671332563</v>
      </c>
      <c r="AI30" s="62">
        <f>(($D30*SUM('Base Rate Calc'!AF$51+'Base Rate Calc'!AF$83))+'Base Rate Calc'!AF$19)*0.98</f>
        <v>8274.0488544247801</v>
      </c>
      <c r="AJ30" s="62">
        <f>(($D30*SUM('Base Rate Calc'!AG$51+'Base Rate Calc'!AG$83))+'Base Rate Calc'!AG$19)*0.98</f>
        <v>7295.5149825809367</v>
      </c>
      <c r="AK30" s="62">
        <f>(($D30*SUM('Base Rate Calc'!AH$51+'Base Rate Calc'!AH$83))+'Base Rate Calc'!AH$19)*0.98</f>
        <v>10935.037258991078</v>
      </c>
      <c r="AL30" s="62">
        <f>(($D30*SUM('Base Rate Calc'!AI$51+'Base Rate Calc'!AI$83))+'Base Rate Calc'!AI$19)*0.98</f>
        <v>6519.0787492185245</v>
      </c>
      <c r="AM30" s="62">
        <f>(($D30*SUM('Base Rate Calc'!AJ$51+'Base Rate Calc'!AJ$83))+'Base Rate Calc'!AJ$19)*0.98</f>
        <v>6606.6918836676814</v>
      </c>
      <c r="AN30" s="62">
        <f>(($D30*SUM('Base Rate Calc'!AK$51+'Base Rate Calc'!AK$83))+'Base Rate Calc'!AK$19)*0.98</f>
        <v>8720.4438039505185</v>
      </c>
      <c r="AO30" s="62">
        <f>(($D30*SUM('Base Rate Calc'!AL$51+'Base Rate Calc'!AL$83))+'Base Rate Calc'!AL$19)*0.98</f>
        <v>7632.7571408320819</v>
      </c>
      <c r="AP30" s="62">
        <f>(($D30*SUM('Base Rate Calc'!AM$51+'Base Rate Calc'!AM$83))+'Base Rate Calc'!AM$19)*0.98</f>
        <v>7463.2290361465894</v>
      </c>
      <c r="AQ30" s="62">
        <f>(($D30*SUM('Base Rate Calc'!AN$51+'Base Rate Calc'!AN$83))+'Base Rate Calc'!AN$19)*0.98</f>
        <v>6866.1584097060222</v>
      </c>
      <c r="AR30" s="62">
        <f>(($D30*SUM('Base Rate Calc'!AO$51+'Base Rate Calc'!AO$83))+'Base Rate Calc'!AO$19)*0.98</f>
        <v>7814.6150306552736</v>
      </c>
      <c r="AS30" s="62">
        <f>(($D30*SUM('Base Rate Calc'!AP$51+'Base Rate Calc'!AP$83))+'Base Rate Calc'!AP$19)*0.98</f>
        <v>8888.084743216883</v>
      </c>
      <c r="AT30" s="62">
        <f>(($D30*SUM('Base Rate Calc'!AQ$51+'Base Rate Calc'!AQ$83))+'Base Rate Calc'!AQ$19)*0.98</f>
        <v>8404.0125195777546</v>
      </c>
      <c r="AU30" s="62">
        <f>(($D30*SUM('Base Rate Calc'!AR$51+'Base Rate Calc'!AR$83))+'Base Rate Calc'!AR$19)*0.98</f>
        <v>6794.4602259831054</v>
      </c>
      <c r="AV30" s="62">
        <f>(($D30*SUM('Base Rate Calc'!AS$51+'Base Rate Calc'!AS$83))+'Base Rate Calc'!AS$19)*0.98</f>
        <v>7560.3728203014425</v>
      </c>
      <c r="AW30" s="62">
        <f>(($D30*SUM('Base Rate Calc'!AT$51+'Base Rate Calc'!AT$83))+'Base Rate Calc'!AT$19)*0.98</f>
        <v>8767.8642370776925</v>
      </c>
      <c r="AX30" s="62">
        <f>(($D30*SUM('Base Rate Calc'!AU$51+'Base Rate Calc'!AU$83))+'Base Rate Calc'!AU$19)*0.98</f>
        <v>7423.4787086877204</v>
      </c>
      <c r="AY30" s="62">
        <f>(($D30*SUM('Base Rate Calc'!AV$51+'Base Rate Calc'!AV$83))+'Base Rate Calc'!AV$19)*0.98</f>
        <v>6496.6040485644589</v>
      </c>
      <c r="AZ30" s="62">
        <f>(($D30*SUM('Base Rate Calc'!AW$51+'Base Rate Calc'!AW$83))+'Base Rate Calc'!AW$19)*0.98</f>
        <v>7534.0458204453762</v>
      </c>
      <c r="BA30" s="62">
        <f>(($D30*SUM('Base Rate Calc'!AX$51+'Base Rate Calc'!AX$83))+'Base Rate Calc'!AX$19)*0.98</f>
        <v>6779.7189133611319</v>
      </c>
      <c r="BB30" s="62">
        <f>(($D30*SUM('Base Rate Calc'!AY$51+'Base Rate Calc'!AY$83))+'Base Rate Calc'!AY$19)*0.98</f>
        <v>6915.165784699805</v>
      </c>
      <c r="BC30" s="62">
        <f>(($D30*SUM('Base Rate Calc'!AZ$51+'Base Rate Calc'!AZ$83))+'Base Rate Calc'!AZ$19)*0.98</f>
        <v>7175.895226419977</v>
      </c>
      <c r="BD30" s="62">
        <f>(($D30*SUM('Base Rate Calc'!BA$51+'Base Rate Calc'!BA$83))+'Base Rate Calc'!BA$19)*0.98</f>
        <v>6718.1261946378681</v>
      </c>
      <c r="BE30" s="62">
        <f>(($D30*SUM('Base Rate Calc'!BB$51+'Base Rate Calc'!BB$83))+'Base Rate Calc'!BB$19)*0.98</f>
        <v>9576.509006619659</v>
      </c>
      <c r="BF30" s="62">
        <f>(($D30*SUM('Base Rate Calc'!BC$51+'Base Rate Calc'!BC$83))+'Base Rate Calc'!BC$19)*0.98</f>
        <v>7329.3112292316646</v>
      </c>
      <c r="BG30" s="62">
        <f>(($D30*SUM('Base Rate Calc'!BD$51+'Base Rate Calc'!BD$83))+'Base Rate Calc'!BD$19)*0.98</f>
        <v>7017.9165420229365</v>
      </c>
      <c r="BH30" s="62">
        <f>(($D30*SUM('Base Rate Calc'!BE$51+'Base Rate Calc'!BE$83))+'Base Rate Calc'!BE$19)*0.98</f>
        <v>6762.4741562808122</v>
      </c>
      <c r="BI30" s="62">
        <f>(($D30*SUM('Base Rate Calc'!BF$51+'Base Rate Calc'!BF$83))+'Base Rate Calc'!BF$19)*0.98</f>
        <v>7332.4574236668668</v>
      </c>
      <c r="BJ30" s="62">
        <f>(($D30*SUM('Base Rate Calc'!BG$51+'Base Rate Calc'!BG$83))+'Base Rate Calc'!BG$19)*0.98</f>
        <v>7004.2340798744744</v>
      </c>
      <c r="BK30" s="62">
        <f>(($D30*SUM('Base Rate Calc'!BH$51+'Base Rate Calc'!BH$83))+'Base Rate Calc'!BH$19)*0.98</f>
        <v>7670.4762571407455</v>
      </c>
      <c r="BL30" s="62">
        <f>(($D30*SUM('Base Rate Calc'!BI$51+'Base Rate Calc'!BI$83))+'Base Rate Calc'!BI$19)*0.98</f>
        <v>6731.5286508354129</v>
      </c>
      <c r="BM30" s="62">
        <f>(($D30*SUM('Base Rate Calc'!BJ$51+'Base Rate Calc'!BJ$83))+'Base Rate Calc'!BJ$19)*0.98</f>
        <v>6715.2245567897371</v>
      </c>
      <c r="BN30" s="62">
        <f>(($D30*SUM('Base Rate Calc'!BK$51+'Base Rate Calc'!BK$83))+'Base Rate Calc'!BK$19)*0.98</f>
        <v>7221.3211704698242</v>
      </c>
      <c r="BO30" s="62">
        <f>(($D30*SUM('Base Rate Calc'!BL$51+'Base Rate Calc'!BL$83))+'Base Rate Calc'!BL$19)*0.98</f>
        <v>7628.5413225036255</v>
      </c>
      <c r="BP30" s="62">
        <f>(($D30*SUM('Base Rate Calc'!BM$51+'Base Rate Calc'!BM$83))+'Base Rate Calc'!BM$19)*0.98</f>
        <v>7302.2037015686346</v>
      </c>
      <c r="BQ30" s="62">
        <f>(($D30*SUM('Base Rate Calc'!BN$51+'Base Rate Calc'!BN$83))+'Base Rate Calc'!BN$19)*0.98</f>
        <v>6675.5491817553275</v>
      </c>
      <c r="BR30" s="62">
        <f>(($D30*SUM('Base Rate Calc'!BO$51+'Base Rate Calc'!BO$83))+'Base Rate Calc'!BO$19)*0.98</f>
        <v>6442.0641629490929</v>
      </c>
      <c r="BS30" s="62">
        <f>(($D30*SUM('Base Rate Calc'!BP$51+'Base Rate Calc'!BP$83))+'Base Rate Calc'!BP$19)*0.98</f>
        <v>8128.2615366946775</v>
      </c>
      <c r="BT30" s="62">
        <f>(($D30*SUM('Base Rate Calc'!BQ$51+'Base Rate Calc'!BQ$83))+'Base Rate Calc'!BQ$19)*0.98</f>
        <v>6627.1331028891354</v>
      </c>
      <c r="BU30" s="62">
        <f>(($D30*SUM('Base Rate Calc'!BR$51+'Base Rate Calc'!BR$83))+'Base Rate Calc'!BR$19)*0.98</f>
        <v>7889.7301405915387</v>
      </c>
      <c r="BV30" s="62">
        <f>(($D30*SUM('Base Rate Calc'!BS$51+'Base Rate Calc'!BS$83))+'Base Rate Calc'!BS$19)*0.98</f>
        <v>7642.0242771825142</v>
      </c>
      <c r="BW30" s="62">
        <f>(($D30*SUM('Base Rate Calc'!BT$51+'Base Rate Calc'!BT$83))+'Base Rate Calc'!BT$19)*0.98</f>
        <v>7582.2770797166158</v>
      </c>
      <c r="BX30" s="62">
        <f>(($D30*SUM('Base Rate Calc'!BU$51+'Base Rate Calc'!BU$83))+'Base Rate Calc'!BU$19)*0.98</f>
        <v>7312.4644645036979</v>
      </c>
      <c r="BY30" s="62">
        <f>(($D30*SUM('Base Rate Calc'!BV$51+'Base Rate Calc'!BV$83))+'Base Rate Calc'!BV$19)*0.98</f>
        <v>6577.8770412799304</v>
      </c>
      <c r="BZ30" s="62">
        <f>(($D30*SUM('Base Rate Calc'!BW$51+'Base Rate Calc'!BW$83))+'Base Rate Calc'!BW$19)*0.98</f>
        <v>6658.1400923057681</v>
      </c>
      <c r="CA30" s="62">
        <f>(($D30*SUM('Base Rate Calc'!BY$51+'Base Rate Calc'!BY$83))+'Base Rate Calc'!BY$19)*0.98</f>
        <v>8447.1222261616003</v>
      </c>
      <c r="CB30" s="62">
        <f>(($D30*SUM('Base Rate Calc'!BZ$51+'Base Rate Calc'!BZ$83))+'Base Rate Calc'!BZ$19)*0.98</f>
        <v>5973.691467870176</v>
      </c>
      <c r="CC30" s="62">
        <f>(($D30*SUM('Base Rate Calc'!CA$51+'Base Rate Calc'!CA$83))+'Base Rate Calc'!CA$19)*0.98</f>
        <v>6627.7161744332197</v>
      </c>
      <c r="CD30" s="62">
        <f>(($D30*SUM('Base Rate Calc'!CB$51+'Base Rate Calc'!CB$83))+'Base Rate Calc'!CB$19)*0.98</f>
        <v>7410.0301201860993</v>
      </c>
      <c r="CE30" s="62">
        <f>(($D30*SUM('Base Rate Calc'!CC$51+'Base Rate Calc'!CC$83))+'Base Rate Calc'!CC$19)*0.98</f>
        <v>8211.0308200839354</v>
      </c>
      <c r="CF30" s="62">
        <f>(($D30*SUM('Base Rate Calc'!CD$51+'Base Rate Calc'!CD$83))+'Base Rate Calc'!CD$19)*0.98</f>
        <v>7006.1428715011316</v>
      </c>
      <c r="CG30" s="62">
        <f>(($D30*SUM('Base Rate Calc'!CE$51+'Base Rate Calc'!CE$83))+'Base Rate Calc'!CE$19)*0.98</f>
        <v>7226.1104236393794</v>
      </c>
      <c r="CH30" s="62">
        <f>(($D30*SUM('Base Rate Calc'!CF$51+'Base Rate Calc'!CF$83))+'Base Rate Calc'!CF$19)*0.98</f>
        <v>6851.8777123624541</v>
      </c>
      <c r="CI30" s="62">
        <f>(($D30*SUM('Base Rate Calc'!CG$51+'Base Rate Calc'!CG$83))+'Base Rate Calc'!CG$19)*0.98</f>
        <v>7497.8856978025187</v>
      </c>
      <c r="CJ30" s="62">
        <f>(($D30*SUM('Base Rate Calc'!CH$51+'Base Rate Calc'!CH$83))+'Base Rate Calc'!CH$19)*0.98</f>
        <v>6895.6541296540781</v>
      </c>
      <c r="CK30" s="62">
        <f>(($D30*SUM('Base Rate Calc'!CI$51+'Base Rate Calc'!CI$83))+'Base Rate Calc'!CI$19)*0.98</f>
        <v>6483.8509507738299</v>
      </c>
      <c r="CL30" s="62">
        <f>(($D30*SUM('Base Rate Calc'!CJ$51+'Base Rate Calc'!CJ$83))+'Base Rate Calc'!CJ$19)*0.98</f>
        <v>6144.4460071210142</v>
      </c>
      <c r="CM30" s="62">
        <f>(($D30*SUM('Base Rate Calc'!CK$51+'Base Rate Calc'!CK$83))+'Base Rate Calc'!CK$19)*0.98</f>
        <v>6600.7269443183632</v>
      </c>
    </row>
    <row r="31" spans="1:91" ht="15">
      <c r="A31" s="137">
        <v>28</v>
      </c>
      <c r="B31" s="215">
        <v>291</v>
      </c>
      <c r="C31" s="138" t="str">
        <f>VLOOKUP(B31,FFY18_Table5_CN!$A$3:$G$759,6,FALSE)</f>
        <v>HEART FAILURE &amp; SHOCK W MCC</v>
      </c>
      <c r="D31" s="137">
        <f>VLOOKUP(B31,FFY18_Table5_CN!$A$3:$G$759,7,FALSE)</f>
        <v>1.4759</v>
      </c>
      <c r="F31" s="62">
        <f>(($D31*SUM('Base Rate Calc'!C$51+'Base Rate Calc'!C$83))+'Base Rate Calc'!C$19)*0.98</f>
        <v>9720.3085190925685</v>
      </c>
      <c r="G31" s="62">
        <f>(($D31*SUM('Base Rate Calc'!D$51+'Base Rate Calc'!D$83))+'Base Rate Calc'!D$19)*0.98</f>
        <v>10150.05130233264</v>
      </c>
      <c r="H31" s="62">
        <f>(($D31*SUM('Base Rate Calc'!E$51+'Base Rate Calc'!E$83))+'Base Rate Calc'!E$19)*0.98</f>
        <v>8066.4744294668708</v>
      </c>
      <c r="I31" s="62">
        <f>(($D31*SUM('Base Rate Calc'!F$51+'Base Rate Calc'!F$83))+'Base Rate Calc'!F$19)*0.98</f>
        <v>9019.6639710765739</v>
      </c>
      <c r="J31" s="62">
        <f>(($D31*SUM('Base Rate Calc'!G$51+'Base Rate Calc'!G$83))+'Base Rate Calc'!G$19)*0.98</f>
        <v>8385.7881775551796</v>
      </c>
      <c r="K31" s="62">
        <f>(($D31*SUM('Base Rate Calc'!H$51+'Base Rate Calc'!H$83))+'Base Rate Calc'!H$19)*0.98</f>
        <v>9072.3949807093632</v>
      </c>
      <c r="L31" s="62">
        <f>(($D31*SUM('Base Rate Calc'!I$51+'Base Rate Calc'!I$83))+'Base Rate Calc'!I$19)*0.98</f>
        <v>8100.5321485686454</v>
      </c>
      <c r="M31" s="62">
        <f>(($D31*SUM('Base Rate Calc'!J$51+'Base Rate Calc'!J$83))+'Base Rate Calc'!J$19)*0.98</f>
        <v>10054.123735969531</v>
      </c>
      <c r="N31" s="62">
        <f>(($D31*SUM('Base Rate Calc'!K$51+'Base Rate Calc'!K$83))+'Base Rate Calc'!K$19)*0.98</f>
        <v>9141.6277534374385</v>
      </c>
      <c r="O31" s="62">
        <f>(($D31*SUM('Base Rate Calc'!L$51+'Base Rate Calc'!L$83))+'Base Rate Calc'!L$19)*0.98</f>
        <v>8255.3160546166728</v>
      </c>
      <c r="P31" s="62">
        <f>(($D31*SUM('Base Rate Calc'!M$51+'Base Rate Calc'!M$83))+'Base Rate Calc'!M$19)*0.98</f>
        <v>8814.5429828243305</v>
      </c>
      <c r="Q31" s="62">
        <f>(($D31*SUM('Base Rate Calc'!N$51+'Base Rate Calc'!N$83))+'Base Rate Calc'!N$19)*0.98</f>
        <v>8018.8072228260517</v>
      </c>
      <c r="R31" s="62">
        <f>(($D31*SUM('Base Rate Calc'!O$51+'Base Rate Calc'!O$83))+'Base Rate Calc'!O$19)*0.98</f>
        <v>8377.2148959847327</v>
      </c>
      <c r="S31" s="62">
        <f>(($D31*SUM('Base Rate Calc'!P$51+'Base Rate Calc'!P$83))+'Base Rate Calc'!P$19)*0.98</f>
        <v>9038.8378122946888</v>
      </c>
      <c r="T31" s="62">
        <f>(($D31*SUM('Base Rate Calc'!Q$51+'Base Rate Calc'!Q$83))+'Base Rate Calc'!Q$19)*0.98</f>
        <v>8489.6984887059225</v>
      </c>
      <c r="U31" s="62">
        <f>(($D31*SUM('Base Rate Calc'!R$51+'Base Rate Calc'!R$83))+'Base Rate Calc'!R$19)*0.98</f>
        <v>8309.4904896308217</v>
      </c>
      <c r="V31" s="62">
        <f>(($D31*SUM('Base Rate Calc'!S$51+'Base Rate Calc'!S$83))+'Base Rate Calc'!S$19)*0.98</f>
        <v>10212.898182389257</v>
      </c>
      <c r="W31" s="62">
        <f>(($D31*SUM('Base Rate Calc'!T$51+'Base Rate Calc'!T$83))+'Base Rate Calc'!T$19)*0.98</f>
        <v>13263.288650572149</v>
      </c>
      <c r="X31" s="62">
        <f>(($D31*SUM('Base Rate Calc'!U$51+'Base Rate Calc'!U$83))+'Base Rate Calc'!U$19)*0.98</f>
        <v>9524.3996013840588</v>
      </c>
      <c r="Y31" s="62" t="e">
        <f>(($D31*SUM('Base Rate Calc'!V$51+'Base Rate Calc'!V$83))+'Base Rate Calc'!V$19)*0.98</f>
        <v>#N/A</v>
      </c>
      <c r="Z31" s="62">
        <f>(($D31*SUM('Base Rate Calc'!W$51+'Base Rate Calc'!W$83))+'Base Rate Calc'!W$19)*0.98</f>
        <v>8467.7304505636239</v>
      </c>
      <c r="AA31" s="62">
        <f>(($D31*SUM('Base Rate Calc'!X$51+'Base Rate Calc'!X$83))+'Base Rate Calc'!X$19)*0.98</f>
        <v>9137.5203963292151</v>
      </c>
      <c r="AB31" s="62">
        <f>(($D31*SUM('Base Rate Calc'!Y$51+'Base Rate Calc'!Y$83))+'Base Rate Calc'!Y$19)*0.98</f>
        <v>11442.587412874251</v>
      </c>
      <c r="AC31" s="62">
        <f>(($D31*SUM('Base Rate Calc'!Z$51+'Base Rate Calc'!Z$83))+'Base Rate Calc'!Z$19)*0.98</f>
        <v>8708.0270993120339</v>
      </c>
      <c r="AD31" s="62">
        <f>(($D31*SUM('Base Rate Calc'!AA$51+'Base Rate Calc'!AA$83))+'Base Rate Calc'!AA$19)*0.98</f>
        <v>8922.0499175988771</v>
      </c>
      <c r="AE31" s="62">
        <f>(($D31*SUM('Base Rate Calc'!AB$51+'Base Rate Calc'!AB$83))+'Base Rate Calc'!AB$19)*0.98</f>
        <v>12619.703087880072</v>
      </c>
      <c r="AF31" s="62">
        <f>(($D31*SUM('Base Rate Calc'!AC$51+'Base Rate Calc'!AC$83))+'Base Rate Calc'!AC$19)*0.98</f>
        <v>8623.6528668978535</v>
      </c>
      <c r="AG31" s="62">
        <f>(($D31*SUM('Base Rate Calc'!AD$51+'Base Rate Calc'!AD$83))+'Base Rate Calc'!AD$19)*0.98</f>
        <v>8933.1468432151432</v>
      </c>
      <c r="AH31" s="62">
        <f>(($D31*SUM('Base Rate Calc'!AE$51+'Base Rate Calc'!AE$83))+'Base Rate Calc'!AE$19)*0.98</f>
        <v>8071.6208482910406</v>
      </c>
      <c r="AI31" s="62">
        <f>(($D31*SUM('Base Rate Calc'!AF$51+'Base Rate Calc'!AF$83))+'Base Rate Calc'!AF$19)*0.98</f>
        <v>10059.055428481306</v>
      </c>
      <c r="AJ31" s="62">
        <f>(($D31*SUM('Base Rate Calc'!AG$51+'Base Rate Calc'!AG$83))+'Base Rate Calc'!AG$19)*0.98</f>
        <v>8914.0791257797482</v>
      </c>
      <c r="AK31" s="62">
        <f>(($D31*SUM('Base Rate Calc'!AH$51+'Base Rate Calc'!AH$83))+'Base Rate Calc'!AH$19)*0.98</f>
        <v>13292.118499408452</v>
      </c>
      <c r="AL31" s="62">
        <f>(($D31*SUM('Base Rate Calc'!AI$51+'Base Rate Calc'!AI$83))+'Base Rate Calc'!AI$19)*0.98</f>
        <v>8034.6043780354221</v>
      </c>
      <c r="AM31" s="62">
        <f>(($D31*SUM('Base Rate Calc'!AJ$51+'Base Rate Calc'!AJ$83))+'Base Rate Calc'!AJ$19)*0.98</f>
        <v>8166.0259748469207</v>
      </c>
      <c r="AN31" s="62">
        <f>(($D31*SUM('Base Rate Calc'!AK$51+'Base Rate Calc'!AK$83))+'Base Rate Calc'!AK$19)*0.98</f>
        <v>10649.263714681336</v>
      </c>
      <c r="AO31" s="62">
        <f>(($D31*SUM('Base Rate Calc'!AL$51+'Base Rate Calc'!AL$83))+'Base Rate Calc'!AL$19)*0.98</f>
        <v>9367.1470816630372</v>
      </c>
      <c r="AP31" s="62">
        <f>(($D31*SUM('Base Rate Calc'!AM$51+'Base Rate Calc'!AM$83))+'Base Rate Calc'!AM$19)*0.98</f>
        <v>9139.1324921946816</v>
      </c>
      <c r="AQ31" s="62">
        <f>(($D31*SUM('Base Rate Calc'!AN$51+'Base Rate Calc'!AN$83))+'Base Rate Calc'!AN$19)*0.98</f>
        <v>8624.4793164979728</v>
      </c>
      <c r="AR31" s="62">
        <f>(($D31*SUM('Base Rate Calc'!AO$51+'Base Rate Calc'!AO$83))+'Base Rate Calc'!AO$19)*0.98</f>
        <v>9625.7920624205271</v>
      </c>
      <c r="AS31" s="62">
        <f>(($D31*SUM('Base Rate Calc'!AP$51+'Base Rate Calc'!AP$83))+'Base Rate Calc'!AP$19)*0.98</f>
        <v>10417.263547943656</v>
      </c>
      <c r="AT31" s="62">
        <f>(($D31*SUM('Base Rate Calc'!AQ$51+'Base Rate Calc'!AQ$83))+'Base Rate Calc'!AQ$19)*0.98</f>
        <v>10052.376041263666</v>
      </c>
      <c r="AU31" s="62">
        <f>(($D31*SUM('Base Rate Calc'!AR$51+'Base Rate Calc'!AR$83))+'Base Rate Calc'!AR$19)*0.98</f>
        <v>8351.8594769774172</v>
      </c>
      <c r="AV31" s="62">
        <f>(($D31*SUM('Base Rate Calc'!AS$51+'Base Rate Calc'!AS$83))+'Base Rate Calc'!AS$19)*0.98</f>
        <v>9319.6955859599129</v>
      </c>
      <c r="AW31" s="62">
        <f>(($D31*SUM('Base Rate Calc'!AT$51+'Base Rate Calc'!AT$83))+'Base Rate Calc'!AT$19)*0.98</f>
        <v>10698.357621245077</v>
      </c>
      <c r="AX31" s="62">
        <f>(($D31*SUM('Base Rate Calc'!AU$51+'Base Rate Calc'!AU$83))+'Base Rate Calc'!AU$19)*0.98</f>
        <v>9076.9832897465585</v>
      </c>
      <c r="AY31" s="62">
        <f>(($D31*SUM('Base Rate Calc'!AV$51+'Base Rate Calc'!AV$83))+'Base Rate Calc'!AV$19)*0.98</f>
        <v>8046.2824418181144</v>
      </c>
      <c r="AZ31" s="62">
        <f>(($D31*SUM('Base Rate Calc'!AW$51+'Base Rate Calc'!AW$83))+'Base Rate Calc'!AW$19)*0.98</f>
        <v>9288.092259825813</v>
      </c>
      <c r="BA31" s="62">
        <f>(($D31*SUM('Base Rate Calc'!AX$51+'Base Rate Calc'!AX$83))+'Base Rate Calc'!AX$19)*0.98</f>
        <v>8315.7907532508016</v>
      </c>
      <c r="BB31" s="62">
        <f>(($D31*SUM('Base Rate Calc'!AY$51+'Base Rate Calc'!AY$83))+'Base Rate Calc'!AY$19)*0.98</f>
        <v>8473.0064646284609</v>
      </c>
      <c r="BC31" s="62">
        <f>(($D31*SUM('Base Rate Calc'!AZ$51+'Base Rate Calc'!AZ$83))+'Base Rate Calc'!AZ$19)*0.98</f>
        <v>8816.634251160207</v>
      </c>
      <c r="BD31" s="62">
        <f>(($D31*SUM('Base Rate Calc'!BA$51+'Base Rate Calc'!BA$83))+'Base Rate Calc'!BA$19)*0.98</f>
        <v>8286.4318462008741</v>
      </c>
      <c r="BE31" s="62">
        <f>(($D31*SUM('Base Rate Calc'!BB$51+'Base Rate Calc'!BB$83))+'Base Rate Calc'!BB$19)*0.98</f>
        <v>11661.093349812727</v>
      </c>
      <c r="BF31" s="62">
        <f>(($D31*SUM('Base Rate Calc'!BC$51+'Base Rate Calc'!BC$83))+'Base Rate Calc'!BC$19)*0.98</f>
        <v>9206.2386750834157</v>
      </c>
      <c r="BG31" s="62">
        <f>(($D31*SUM('Base Rate Calc'!BD$51+'Base Rate Calc'!BD$83))+'Base Rate Calc'!BD$19)*0.98</f>
        <v>8713.4301519418314</v>
      </c>
      <c r="BH31" s="62">
        <f>(($D31*SUM('Base Rate Calc'!BE$51+'Base Rate Calc'!BE$83))+'Base Rate Calc'!BE$19)*0.98</f>
        <v>8494.2430700041277</v>
      </c>
      <c r="BI31" s="62">
        <f>(($D31*SUM('Base Rate Calc'!BF$51+'Base Rate Calc'!BF$83))+'Base Rate Calc'!BF$19)*0.98</f>
        <v>9049.8600826127058</v>
      </c>
      <c r="BJ31" s="62">
        <f>(($D31*SUM('Base Rate Calc'!BG$51+'Base Rate Calc'!BG$83))+'Base Rate Calc'!BG$19)*0.98</f>
        <v>8553.4657150695621</v>
      </c>
      <c r="BK31" s="62">
        <f>(($D31*SUM('Base Rate Calc'!BH$51+'Base Rate Calc'!BH$83))+'Base Rate Calc'!BH$19)*0.98</f>
        <v>9341.171408454491</v>
      </c>
      <c r="BL31" s="62">
        <f>(($D31*SUM('Base Rate Calc'!BI$51+'Base Rate Calc'!BI$83))+'Base Rate Calc'!BI$19)*0.98</f>
        <v>8306.3608505940301</v>
      </c>
      <c r="BM31" s="62">
        <f>(($D31*SUM('Base Rate Calc'!BJ$51+'Base Rate Calc'!BJ$83))+'Base Rate Calc'!BJ$19)*0.98</f>
        <v>8247.479100771041</v>
      </c>
      <c r="BN31" s="62">
        <f>(($D31*SUM('Base Rate Calc'!BK$51+'Base Rate Calc'!BK$83))+'Base Rate Calc'!BK$19)*0.98</f>
        <v>8934.2480627373752</v>
      </c>
      <c r="BO31" s="62">
        <f>(($D31*SUM('Base Rate Calc'!BL$51+'Base Rate Calc'!BL$83))+'Base Rate Calc'!BL$19)*0.98</f>
        <v>9380.1468872196619</v>
      </c>
      <c r="BP31" s="62">
        <f>(($D31*SUM('Base Rate Calc'!BM$51+'Base Rate Calc'!BM$83))+'Base Rate Calc'!BM$19)*0.98</f>
        <v>9079.1822756979964</v>
      </c>
      <c r="BQ31" s="62">
        <f>(($D31*SUM('Base Rate Calc'!BN$51+'Base Rate Calc'!BN$83))+'Base Rate Calc'!BN$19)*0.98</f>
        <v>8216.5159011001597</v>
      </c>
      <c r="BR31" s="62">
        <f>(($D31*SUM('Base Rate Calc'!BO$51+'Base Rate Calc'!BO$83))+'Base Rate Calc'!BO$19)*0.98</f>
        <v>7964.0429863119707</v>
      </c>
      <c r="BS31" s="62">
        <f>(($D31*SUM('Base Rate Calc'!BP$51+'Base Rate Calc'!BP$83))+'Base Rate Calc'!BP$19)*0.98</f>
        <v>10073.239068772489</v>
      </c>
      <c r="BT31" s="62">
        <f>(($D31*SUM('Base Rate Calc'!BQ$51+'Base Rate Calc'!BQ$83))+'Base Rate Calc'!BQ$19)*0.98</f>
        <v>8201.0101185311269</v>
      </c>
      <c r="BU31" s="62">
        <f>(($D31*SUM('Base Rate Calc'!BR$51+'Base Rate Calc'!BR$83))+'Base Rate Calc'!BR$19)*0.98</f>
        <v>9613.3932396417458</v>
      </c>
      <c r="BV31" s="62">
        <f>(($D31*SUM('Base Rate Calc'!BS$51+'Base Rate Calc'!BS$83))+'Base Rate Calc'!BS$19)*0.98</f>
        <v>9364.093486292486</v>
      </c>
      <c r="BW31" s="62">
        <f>(($D31*SUM('Base Rate Calc'!BT$51+'Base Rate Calc'!BT$83))+'Base Rate Calc'!BT$19)*0.98</f>
        <v>9314.0217993989372</v>
      </c>
      <c r="BX31" s="62">
        <f>(($D31*SUM('Base Rate Calc'!BU$51+'Base Rate Calc'!BU$83))+'Base Rate Calc'!BU$19)*0.98</f>
        <v>9003.9800026732009</v>
      </c>
      <c r="BY31" s="62">
        <f>(($D31*SUM('Base Rate Calc'!BV$51+'Base Rate Calc'!BV$83))+'Base Rate Calc'!BV$19)*0.98</f>
        <v>8262.3733831702539</v>
      </c>
      <c r="BZ31" s="62">
        <f>(($D31*SUM('Base Rate Calc'!BW$51+'Base Rate Calc'!BW$83))+'Base Rate Calc'!BW$19)*0.98</f>
        <v>8224.2873811694335</v>
      </c>
      <c r="CA31" s="62">
        <f>(($D31*SUM('Base Rate Calc'!BY$51+'Base Rate Calc'!BY$83))+'Base Rate Calc'!BY$19)*0.98</f>
        <v>10365.351589354814</v>
      </c>
      <c r="CB31" s="62">
        <f>(($D31*SUM('Base Rate Calc'!BZ$51+'Base Rate Calc'!BZ$83))+'Base Rate Calc'!BZ$19)*0.98</f>
        <v>7503.4648829188018</v>
      </c>
      <c r="CC31" s="62">
        <f>(($D31*SUM('Base Rate Calc'!CA$51+'Base Rate Calc'!CA$83))+'Base Rate Calc'!CA$19)*0.98</f>
        <v>8216.7727042944589</v>
      </c>
      <c r="CD31" s="62">
        <f>(($D31*SUM('Base Rate Calc'!CB$51+'Base Rate Calc'!CB$83))+'Base Rate Calc'!CB$19)*0.98</f>
        <v>9159.3793696533303</v>
      </c>
      <c r="CE31" s="62">
        <f>(($D31*SUM('Base Rate Calc'!CC$51+'Base Rate Calc'!CC$83))+'Base Rate Calc'!CC$19)*0.98</f>
        <v>9903.6391644611758</v>
      </c>
      <c r="CF31" s="62">
        <f>(($D31*SUM('Base Rate Calc'!CD$51+'Base Rate Calc'!CD$83))+'Base Rate Calc'!CD$19)*0.98</f>
        <v>8635.8654338115048</v>
      </c>
      <c r="CG31" s="62">
        <f>(($D31*SUM('Base Rate Calc'!CE$51+'Base Rate Calc'!CE$83))+'Base Rate Calc'!CE$19)*0.98</f>
        <v>8951.7829925696678</v>
      </c>
      <c r="CH31" s="62">
        <f>(($D31*SUM('Base Rate Calc'!CF$51+'Base Rate Calc'!CF$83))+'Base Rate Calc'!CF$19)*0.98</f>
        <v>8606.5415452559519</v>
      </c>
      <c r="CI31" s="62">
        <f>(($D31*SUM('Base Rate Calc'!CG$51+'Base Rate Calc'!CG$83))+'Base Rate Calc'!CG$19)*0.98</f>
        <v>9306.3590514270109</v>
      </c>
      <c r="CJ31" s="62">
        <f>(($D31*SUM('Base Rate Calc'!CH$51+'Base Rate Calc'!CH$83))+'Base Rate Calc'!CH$19)*0.98</f>
        <v>8558.0361623799581</v>
      </c>
      <c r="CK31" s="62">
        <f>(($D31*SUM('Base Rate Calc'!CI$51+'Base Rate Calc'!CI$83))+'Base Rate Calc'!CI$19)*0.98</f>
        <v>8034.0956768060378</v>
      </c>
      <c r="CL31" s="62">
        <f>(($D31*SUM('Base Rate Calc'!CJ$51+'Base Rate Calc'!CJ$83))+'Base Rate Calc'!CJ$19)*0.98</f>
        <v>7717.9471165190671</v>
      </c>
      <c r="CM31" s="62">
        <f>(($D31*SUM('Base Rate Calc'!CK$51+'Base Rate Calc'!CK$83))+'Base Rate Calc'!CK$19)*0.98</f>
        <v>8291.074806059125</v>
      </c>
    </row>
    <row r="32" spans="1:91" ht="15">
      <c r="A32" s="137">
        <v>29</v>
      </c>
      <c r="B32" s="215">
        <v>292</v>
      </c>
      <c r="C32" s="138" t="str">
        <f>VLOOKUP(B32,FFY18_Table5_CN!$A$3:$G$759,6,FALSE)</f>
        <v>HEART FAILURE &amp; SHOCK W CC</v>
      </c>
      <c r="D32" s="137">
        <f>VLOOKUP(B32,FFY18_Table5_CN!$A$3:$G$759,7,FALSE)</f>
        <v>0.95879999999999999</v>
      </c>
      <c r="F32" s="62">
        <f>(($D32*SUM('Base Rate Calc'!C$51+'Base Rate Calc'!C$83))+'Base Rate Calc'!C$19)*0.98</f>
        <v>6583.3524921105454</v>
      </c>
      <c r="G32" s="62">
        <f>(($D32*SUM('Base Rate Calc'!D$51+'Base Rate Calc'!D$83))+'Base Rate Calc'!D$19)*0.98</f>
        <v>6798.7684552317469</v>
      </c>
      <c r="H32" s="62">
        <f>(($D32*SUM('Base Rate Calc'!E$51+'Base Rate Calc'!E$83))+'Base Rate Calc'!E$19)*0.98</f>
        <v>5456.460816974617</v>
      </c>
      <c r="I32" s="62">
        <f>(($D32*SUM('Base Rate Calc'!F$51+'Base Rate Calc'!F$83))+'Base Rate Calc'!F$19)*0.98</f>
        <v>6123.9367751393847</v>
      </c>
      <c r="J32" s="62">
        <f>(($D32*SUM('Base Rate Calc'!G$51+'Base Rate Calc'!G$83))+'Base Rate Calc'!G$19)*0.98</f>
        <v>5689.6952842197343</v>
      </c>
      <c r="K32" s="62">
        <f>(($D32*SUM('Base Rate Calc'!H$51+'Base Rate Calc'!H$83))+'Base Rate Calc'!H$19)*0.98</f>
        <v>6144.6920888299592</v>
      </c>
      <c r="L32" s="62">
        <f>(($D32*SUM('Base Rate Calc'!I$51+'Base Rate Calc'!I$83))+'Base Rate Calc'!I$19)*0.98</f>
        <v>5434.6914547920715</v>
      </c>
      <c r="M32" s="62">
        <f>(($D32*SUM('Base Rate Calc'!J$51+'Base Rate Calc'!J$83))+'Base Rate Calc'!J$19)*0.98</f>
        <v>6945.8489371418027</v>
      </c>
      <c r="N32" s="62">
        <f>(($D32*SUM('Base Rate Calc'!K$51+'Base Rate Calc'!K$83))+'Base Rate Calc'!K$19)*0.98</f>
        <v>6189.1875975308731</v>
      </c>
      <c r="O32" s="62">
        <f>(($D32*SUM('Base Rate Calc'!L$51+'Base Rate Calc'!L$83))+'Base Rate Calc'!L$19)*0.98</f>
        <v>5577.1342253855055</v>
      </c>
      <c r="P32" s="62">
        <f>(($D32*SUM('Base Rate Calc'!M$51+'Base Rate Calc'!M$83))+'Base Rate Calc'!M$19)*0.98</f>
        <v>5875.1468822223515</v>
      </c>
      <c r="Q32" s="62">
        <f>(($D32*SUM('Base Rate Calc'!N$51+'Base Rate Calc'!N$83))+'Base Rate Calc'!N$19)*0.98</f>
        <v>5360.4938309273111</v>
      </c>
      <c r="R32" s="62">
        <f>(($D32*SUM('Base Rate Calc'!O$51+'Base Rate Calc'!O$83))+'Base Rate Calc'!O$19)*0.98</f>
        <v>5693.0495616438529</v>
      </c>
      <c r="S32" s="62">
        <f>(($D32*SUM('Base Rate Calc'!P$51+'Base Rate Calc'!P$83))+'Base Rate Calc'!P$19)*0.98</f>
        <v>6137.1722379891253</v>
      </c>
      <c r="T32" s="62">
        <f>(($D32*SUM('Base Rate Calc'!Q$51+'Base Rate Calc'!Q$83))+'Base Rate Calc'!Q$19)*0.98</f>
        <v>5770.5283703985624</v>
      </c>
      <c r="U32" s="62">
        <f>(($D32*SUM('Base Rate Calc'!R$51+'Base Rate Calc'!R$83))+'Base Rate Calc'!R$19)*0.98</f>
        <v>5646.7596339711581</v>
      </c>
      <c r="V32" s="62">
        <f>(($D32*SUM('Base Rate Calc'!S$51+'Base Rate Calc'!S$83))+'Base Rate Calc'!S$19)*0.98</f>
        <v>7030.4707578120615</v>
      </c>
      <c r="W32" s="62">
        <f>(($D32*SUM('Base Rate Calc'!T$51+'Base Rate Calc'!T$83))+'Base Rate Calc'!T$19)*0.98</f>
        <v>9092.5257543116586</v>
      </c>
      <c r="X32" s="62">
        <f>(($D32*SUM('Base Rate Calc'!U$51+'Base Rate Calc'!U$83))+'Base Rate Calc'!U$19)*0.98</f>
        <v>6408.6928204126534</v>
      </c>
      <c r="Y32" s="62" t="e">
        <f>(($D32*SUM('Base Rate Calc'!V$51+'Base Rate Calc'!V$83))+'Base Rate Calc'!V$19)*0.98</f>
        <v>#N/A</v>
      </c>
      <c r="Z32" s="62">
        <f>(($D32*SUM('Base Rate Calc'!W$51+'Base Rate Calc'!W$83))+'Base Rate Calc'!W$19)*0.98</f>
        <v>5775.5880088762124</v>
      </c>
      <c r="AA32" s="62">
        <f>(($D32*SUM('Base Rate Calc'!X$51+'Base Rate Calc'!X$83))+'Base Rate Calc'!X$19)*0.98</f>
        <v>6157.5332548549713</v>
      </c>
      <c r="AB32" s="62">
        <f>(($D32*SUM('Base Rate Calc'!Y$51+'Base Rate Calc'!Y$83))+'Base Rate Calc'!Y$19)*0.98</f>
        <v>7768.0134949277272</v>
      </c>
      <c r="AC32" s="62">
        <f>(($D32*SUM('Base Rate Calc'!Z$51+'Base Rate Calc'!Z$83))+'Base Rate Calc'!Z$19)*0.98</f>
        <v>5912.1465114034672</v>
      </c>
      <c r="AD32" s="62">
        <f>(($D32*SUM('Base Rate Calc'!AA$51+'Base Rate Calc'!AA$83))+'Base Rate Calc'!AA$19)*0.98</f>
        <v>6163.2308777652979</v>
      </c>
      <c r="AE32" s="62">
        <f>(($D32*SUM('Base Rate Calc'!AB$51+'Base Rate Calc'!AB$83))+'Base Rate Calc'!AB$19)*0.98</f>
        <v>8749.4549860149145</v>
      </c>
      <c r="AF32" s="62">
        <f>(($D32*SUM('Base Rate Calc'!AC$51+'Base Rate Calc'!AC$83))+'Base Rate Calc'!AC$19)*0.98</f>
        <v>5602.2483696603176</v>
      </c>
      <c r="AG32" s="62">
        <f>(($D32*SUM('Base Rate Calc'!AD$51+'Base Rate Calc'!AD$83))+'Base Rate Calc'!AD$19)*0.98</f>
        <v>6086.5444373295477</v>
      </c>
      <c r="AH32" s="62">
        <f>(($D32*SUM('Base Rate Calc'!AE$51+'Base Rate Calc'!AE$83))+'Base Rate Calc'!AE$19)*0.98</f>
        <v>5424.9501331807378</v>
      </c>
      <c r="AI32" s="62">
        <f>(($D32*SUM('Base Rate Calc'!AF$51+'Base Rate Calc'!AF$83))+'Base Rate Calc'!AF$19)*0.98</f>
        <v>6991.5017580106205</v>
      </c>
      <c r="AJ32" s="62">
        <f>(($D32*SUM('Base Rate Calc'!AG$51+'Base Rate Calc'!AG$83))+'Base Rate Calc'!AG$19)*0.98</f>
        <v>6132.5586257860441</v>
      </c>
      <c r="AK32" s="62">
        <f>(($D32*SUM('Base Rate Calc'!AH$51+'Base Rate Calc'!AH$83))+'Base Rate Calc'!AH$19)*0.98</f>
        <v>9241.4481457367201</v>
      </c>
      <c r="AL32" s="62">
        <f>(($D32*SUM('Base Rate Calc'!AI$51+'Base Rate Calc'!AI$83))+'Base Rate Calc'!AI$19)*0.98</f>
        <v>5430.1567121623166</v>
      </c>
      <c r="AM32" s="62">
        <f>(($D32*SUM('Base Rate Calc'!AJ$51+'Base Rate Calc'!AJ$83))+'Base Rate Calc'!AJ$19)*0.98</f>
        <v>5486.2929786728282</v>
      </c>
      <c r="AN32" s="62">
        <f>(($D32*SUM('Base Rate Calc'!AK$51+'Base Rate Calc'!AK$83))+'Base Rate Calc'!AK$19)*0.98</f>
        <v>7334.5652240236222</v>
      </c>
      <c r="AO32" s="62">
        <f>(($D32*SUM('Base Rate Calc'!AL$51+'Base Rate Calc'!AL$83))+'Base Rate Calc'!AL$19)*0.98</f>
        <v>6386.5786589189784</v>
      </c>
      <c r="AP32" s="62">
        <f>(($D32*SUM('Base Rate Calc'!AM$51+'Base Rate Calc'!AM$83))+'Base Rate Calc'!AM$19)*0.98</f>
        <v>6259.0737446956164</v>
      </c>
      <c r="AQ32" s="62">
        <f>(($D32*SUM('Base Rate Calc'!AN$51+'Base Rate Calc'!AN$83))+'Base Rate Calc'!AN$19)*0.98</f>
        <v>5602.7852623201143</v>
      </c>
      <c r="AR32" s="62">
        <f>(($D32*SUM('Base Rate Calc'!AO$51+'Base Rate Calc'!AO$83))+'Base Rate Calc'!AO$19)*0.98</f>
        <v>6513.2641690147029</v>
      </c>
      <c r="AS32" s="62">
        <f>(($D32*SUM('Base Rate Calc'!AP$51+'Base Rate Calc'!AP$83))+'Base Rate Calc'!AP$19)*0.98</f>
        <v>7789.3527472649757</v>
      </c>
      <c r="AT32" s="62">
        <f>(($D32*SUM('Base Rate Calc'!AQ$51+'Base Rate Calc'!AQ$83))+'Base Rate Calc'!AQ$19)*0.98</f>
        <v>7219.6449775754472</v>
      </c>
      <c r="AU32" s="62">
        <f>(($D32*SUM('Base Rate Calc'!AR$51+'Base Rate Calc'!AR$83))+'Base Rate Calc'!AR$19)*0.98</f>
        <v>5675.4515252022138</v>
      </c>
      <c r="AV32" s="62">
        <f>(($D32*SUM('Base Rate Calc'!AS$51+'Base Rate Calc'!AS$83))+'Base Rate Calc'!AS$19)*0.98</f>
        <v>6296.2798261659764</v>
      </c>
      <c r="AW32" s="62">
        <f>(($D32*SUM('Base Rate Calc'!AT$51+'Base Rate Calc'!AT$83))+'Base Rate Calc'!AT$19)*0.98</f>
        <v>7380.7832478553973</v>
      </c>
      <c r="AX32" s="62">
        <f>(($D32*SUM('Base Rate Calc'!AU$51+'Base Rate Calc'!AU$83))+'Base Rate Calc'!AU$19)*0.98</f>
        <v>6235.4172582891788</v>
      </c>
      <c r="AY32" s="62">
        <f>(($D32*SUM('Base Rate Calc'!AV$51+'Base Rate Calc'!AV$83))+'Base Rate Calc'!AV$19)*0.98</f>
        <v>5383.1428700285978</v>
      </c>
      <c r="AZ32" s="62">
        <f>(($D32*SUM('Base Rate Calc'!AW$51+'Base Rate Calc'!AW$83))+'Base Rate Calc'!AW$19)*0.98</f>
        <v>6273.7439254834271</v>
      </c>
      <c r="BA32" s="62">
        <f>(($D32*SUM('Base Rate Calc'!AX$51+'Base Rate Calc'!AX$83))+'Base Rate Calc'!AX$19)*0.98</f>
        <v>5676.0341949026833</v>
      </c>
      <c r="BB32" s="62">
        <f>(($D32*SUM('Base Rate Calc'!AY$51+'Base Rate Calc'!AY$83))+'Base Rate Calc'!AY$19)*0.98</f>
        <v>5795.8399123150411</v>
      </c>
      <c r="BC32" s="62">
        <f>(($D32*SUM('Base Rate Calc'!AZ$51+'Base Rate Calc'!AZ$83))+'Base Rate Calc'!AZ$19)*0.98</f>
        <v>5997.0059703587003</v>
      </c>
      <c r="BD32" s="62">
        <f>(($D32*SUM('Base Rate Calc'!BA$51+'Base Rate Calc'!BA$83))+'Base Rate Calc'!BA$19)*0.98</f>
        <v>5591.2811236244997</v>
      </c>
      <c r="BE32" s="62">
        <f>(($D32*SUM('Base Rate Calc'!BB$51+'Base Rate Calc'!BB$83))+'Base Rate Calc'!BB$19)*0.98</f>
        <v>8078.711947801643</v>
      </c>
      <c r="BF32" s="62">
        <f>(($D32*SUM('Base Rate Calc'!BC$51+'Base Rate Calc'!BC$83))+'Base Rate Calc'!BC$19)*0.98</f>
        <v>5980.7179630530381</v>
      </c>
      <c r="BG32" s="62">
        <f>(($D32*SUM('Base Rate Calc'!BD$51+'Base Rate Calc'!BD$83))+'Base Rate Calc'!BD$19)*0.98</f>
        <v>5799.6711366907157</v>
      </c>
      <c r="BH32" s="62">
        <f>(($D32*SUM('Base Rate Calc'!BE$51+'Base Rate Calc'!BE$83))+'Base Rate Calc'!BE$19)*0.98</f>
        <v>5518.1789115251422</v>
      </c>
      <c r="BI32" s="62">
        <f>(($D32*SUM('Base Rate Calc'!BF$51+'Base Rate Calc'!BF$83))+'Base Rate Calc'!BF$19)*0.98</f>
        <v>6098.4844929121628</v>
      </c>
      <c r="BJ32" s="62">
        <f>(($D32*SUM('Base Rate Calc'!BG$51+'Base Rate Calc'!BG$83))+'Base Rate Calc'!BG$19)*0.98</f>
        <v>5891.0939019775706</v>
      </c>
      <c r="BK32" s="62">
        <f>(($D32*SUM('Base Rate Calc'!BH$51+'Base Rate Calc'!BH$83))+'Base Rate Calc'!BH$19)*0.98</f>
        <v>6470.0631906268482</v>
      </c>
      <c r="BL32" s="62">
        <f>(($D32*SUM('Base Rate Calc'!BI$51+'Base Rate Calc'!BI$83))+'Base Rate Calc'!BI$19)*0.98</f>
        <v>5599.9941822816963</v>
      </c>
      <c r="BM32" s="62">
        <f>(($D32*SUM('Base Rate Calc'!BJ$51+'Base Rate Calc'!BJ$83))+'Base Rate Calc'!BJ$19)*0.98</f>
        <v>5614.2826079404258</v>
      </c>
      <c r="BN32" s="62">
        <f>(($D32*SUM('Base Rate Calc'!BK$51+'Base Rate Calc'!BK$83))+'Base Rate Calc'!BK$19)*0.98</f>
        <v>5990.5641279033762</v>
      </c>
      <c r="BO32" s="62">
        <f>(($D32*SUM('Base Rate Calc'!BL$51+'Base Rate Calc'!BL$83))+'Base Rate Calc'!BL$19)*0.98</f>
        <v>6369.9932231629582</v>
      </c>
      <c r="BP32" s="62">
        <f>(($D32*SUM('Base Rate Calc'!BM$51+'Base Rate Calc'!BM$83))+'Base Rate Calc'!BM$19)*0.98</f>
        <v>6025.424812480006</v>
      </c>
      <c r="BQ32" s="62">
        <f>(($D32*SUM('Base Rate Calc'!BN$51+'Base Rate Calc'!BN$83))+'Base Rate Calc'!BN$19)*0.98</f>
        <v>5568.3474379123463</v>
      </c>
      <c r="BR32" s="62">
        <f>(($D32*SUM('Base Rate Calc'!BO$51+'Base Rate Calc'!BO$83))+'Base Rate Calc'!BO$19)*0.98</f>
        <v>5348.5054337664596</v>
      </c>
      <c r="BS32" s="62">
        <f>(($D32*SUM('Base Rate Calc'!BP$51+'Base Rate Calc'!BP$83))+'Base Rate Calc'!BP$19)*0.98</f>
        <v>6730.7735259428564</v>
      </c>
      <c r="BT32" s="62">
        <f>(($D32*SUM('Base Rate Calc'!BQ$51+'Base Rate Calc'!BQ$83))+'Base Rate Calc'!BQ$19)*0.98</f>
        <v>5496.2849447575345</v>
      </c>
      <c r="BU32" s="62">
        <f>(($D32*SUM('Base Rate Calc'!BR$51+'Base Rate Calc'!BR$83))+'Base Rate Calc'!BR$19)*0.98</f>
        <v>6651.259013922695</v>
      </c>
      <c r="BV32" s="62">
        <f>(($D32*SUM('Base Rate Calc'!BS$51+'Base Rate Calc'!BS$83))+'Base Rate Calc'!BS$19)*0.98</f>
        <v>6404.6983781809313</v>
      </c>
      <c r="BW32" s="62">
        <f>(($D32*SUM('Base Rate Calc'!BT$51+'Base Rate Calc'!BT$83))+'Base Rate Calc'!BT$19)*0.98</f>
        <v>6337.999218648758</v>
      </c>
      <c r="BX32" s="62">
        <f>(($D32*SUM('Base Rate Calc'!BU$51+'Base Rate Calc'!BU$83))+'Base Rate Calc'!BU$19)*0.98</f>
        <v>6097.0917182350177</v>
      </c>
      <c r="BY32" s="62">
        <f>(($D32*SUM('Base Rate Calc'!BV$51+'Base Rate Calc'!BV$83))+'Base Rate Calc'!BV$19)*0.98</f>
        <v>5367.547665684423</v>
      </c>
      <c r="BZ32" s="62">
        <f>(($D32*SUM('Base Rate Calc'!BW$51+'Base Rate Calc'!BW$83))+'Base Rate Calc'!BW$19)*0.98</f>
        <v>5532.8458289215068</v>
      </c>
      <c r="CA32" s="62">
        <f>(($D32*SUM('Base Rate Calc'!BY$51+'Base Rate Calc'!BY$83))+'Base Rate Calc'!BY$19)*0.98</f>
        <v>7068.8530725478668</v>
      </c>
      <c r="CB32" s="62">
        <f>(($D32*SUM('Base Rate Calc'!BZ$51+'Base Rate Calc'!BZ$83))+'Base Rate Calc'!BZ$19)*0.98</f>
        <v>4874.532237782063</v>
      </c>
      <c r="CC32" s="62">
        <f>(($D32*SUM('Base Rate Calc'!CA$51+'Base Rate Calc'!CA$83))+'Base Rate Calc'!CA$19)*0.98</f>
        <v>5485.9613663375076</v>
      </c>
      <c r="CD32" s="62">
        <f>(($D32*SUM('Base Rate Calc'!CB$51+'Base Rate Calc'!CB$83))+'Base Rate Calc'!CB$19)*0.98</f>
        <v>6153.1032084718563</v>
      </c>
      <c r="CE32" s="62">
        <f>(($D32*SUM('Base Rate Calc'!CC$51+'Base Rate Calc'!CC$83))+'Base Rate Calc'!CC$19)*0.98</f>
        <v>6994.8728803884915</v>
      </c>
      <c r="CF32" s="62">
        <f>(($D32*SUM('Base Rate Calc'!CD$51+'Base Rate Calc'!CD$83))+'Base Rate Calc'!CD$19)*0.98</f>
        <v>5835.1690663449235</v>
      </c>
      <c r="CG32" s="62">
        <f>(($D32*SUM('Base Rate Calc'!CE$51+'Base Rate Calc'!CE$83))+'Base Rate Calc'!CE$19)*0.98</f>
        <v>5986.1954704897335</v>
      </c>
      <c r="CH32" s="62">
        <f>(($D32*SUM('Base Rate Calc'!CF$51+'Base Rate Calc'!CF$83))+'Base Rate Calc'!CF$19)*0.98</f>
        <v>5591.1322132877622</v>
      </c>
      <c r="CI32" s="62">
        <f>(($D32*SUM('Base Rate Calc'!CG$51+'Base Rate Calc'!CG$83))+'Base Rate Calc'!CG$19)*0.98</f>
        <v>6198.4774590068546</v>
      </c>
      <c r="CJ32" s="62">
        <f>(($D32*SUM('Base Rate Calc'!CH$51+'Base Rate Calc'!CH$83))+'Base Rate Calc'!CH$19)*0.98</f>
        <v>5701.2141313977272</v>
      </c>
      <c r="CK32" s="62">
        <f>(($D32*SUM('Base Rate Calc'!CI$51+'Base Rate Calc'!CI$83))+'Base Rate Calc'!CI$19)*0.98</f>
        <v>5369.9828558314457</v>
      </c>
      <c r="CL32" s="62">
        <f>(($D32*SUM('Base Rate Calc'!CJ$51+'Base Rate Calc'!CJ$83))+'Base Rate Calc'!CJ$19)*0.98</f>
        <v>5013.8679418107467</v>
      </c>
      <c r="CM32" s="62">
        <f>(($D32*SUM('Base Rate Calc'!CK$51+'Base Rate Calc'!CK$83))+'Base Rate Calc'!CK$19)*0.98</f>
        <v>5386.1931865637844</v>
      </c>
    </row>
    <row r="33" spans="1:91" ht="15">
      <c r="A33" s="137">
        <v>30</v>
      </c>
      <c r="B33" s="215">
        <v>293</v>
      </c>
      <c r="C33" s="138" t="str">
        <f>VLOOKUP(B33,FFY18_Table5_CN!$A$3:$G$759,6,FALSE)</f>
        <v>HEART FAILURE &amp; SHOCK W/O CC/MCC</v>
      </c>
      <c r="D33" s="137">
        <f>VLOOKUP(B33,FFY18_Table5_CN!$A$3:$G$759,7,FALSE)</f>
        <v>0.67359999999999998</v>
      </c>
      <c r="F33" s="62">
        <f>(($D33*SUM('Base Rate Calc'!C$51+'Base Rate Calc'!C$83))+'Base Rate Calc'!C$19)*0.98</f>
        <v>4853.203857619591</v>
      </c>
      <c r="G33" s="62">
        <f>(($D33*SUM('Base Rate Calc'!D$51+'Base Rate Calc'!D$83))+'Base Rate Calc'!D$19)*0.98</f>
        <v>4950.4105592867181</v>
      </c>
      <c r="H33" s="62">
        <f>(($D33*SUM('Base Rate Calc'!E$51+'Base Rate Calc'!E$83))+'Base Rate Calc'!E$19)*0.98</f>
        <v>4016.9406423801643</v>
      </c>
      <c r="I33" s="62">
        <f>(($D33*SUM('Base Rate Calc'!F$51+'Base Rate Calc'!F$83))+'Base Rate Calc'!F$19)*0.98</f>
        <v>4526.8348678075608</v>
      </c>
      <c r="J33" s="62">
        <f>(($D33*SUM('Base Rate Calc'!G$51+'Base Rate Calc'!G$83))+'Base Rate Calc'!G$19)*0.98</f>
        <v>4202.6991651339313</v>
      </c>
      <c r="K33" s="62">
        <f>(($D33*SUM('Base Rate Calc'!H$51+'Base Rate Calc'!H$83))+'Base Rate Calc'!H$19)*0.98</f>
        <v>4529.9543886481642</v>
      </c>
      <c r="L33" s="62">
        <f>(($D33*SUM('Base Rate Calc'!I$51+'Base Rate Calc'!I$83))+'Base Rate Calc'!I$19)*0.98</f>
        <v>3964.3805558071958</v>
      </c>
      <c r="M33" s="62">
        <f>(($D33*SUM('Base Rate Calc'!J$51+'Base Rate Calc'!J$83))+'Base Rate Calc'!J$19)*0.98</f>
        <v>5231.5190732360434</v>
      </c>
      <c r="N33" s="62">
        <f>(($D33*SUM('Base Rate Calc'!K$51+'Base Rate Calc'!K$83))+'Base Rate Calc'!K$19)*0.98</f>
        <v>4560.8063705640343</v>
      </c>
      <c r="O33" s="62">
        <f>(($D33*SUM('Base Rate Calc'!L$51+'Base Rate Calc'!L$83))+'Base Rate Calc'!L$19)*0.98</f>
        <v>4100.0167283893161</v>
      </c>
      <c r="P33" s="62">
        <f>(($D33*SUM('Base Rate Calc'!M$51+'Base Rate Calc'!M$83))+'Base Rate Calc'!M$19)*0.98</f>
        <v>4253.9599398675182</v>
      </c>
      <c r="Q33" s="62">
        <f>(($D33*SUM('Base Rate Calc'!N$51+'Base Rate Calc'!N$83))+'Base Rate Calc'!N$19)*0.98</f>
        <v>3894.3345206014146</v>
      </c>
      <c r="R33" s="62">
        <f>(($D33*SUM('Base Rate Calc'!O$51+'Base Rate Calc'!O$83))+'Base Rate Calc'!O$19)*0.98</f>
        <v>4212.6319376755309</v>
      </c>
      <c r="S33" s="62">
        <f>(($D33*SUM('Base Rate Calc'!P$51+'Base Rate Calc'!P$83))+'Base Rate Calc'!P$19)*0.98</f>
        <v>4536.7950927716674</v>
      </c>
      <c r="T33" s="62">
        <f>(($D33*SUM('Base Rate Calc'!Q$51+'Base Rate Calc'!Q$83))+'Base Rate Calc'!Q$19)*0.98</f>
        <v>4270.8042981857234</v>
      </c>
      <c r="U33" s="62">
        <f>(($D33*SUM('Base Rate Calc'!R$51+'Base Rate Calc'!R$83))+'Base Rate Calc'!R$19)*0.98</f>
        <v>4178.1639270786109</v>
      </c>
      <c r="V33" s="62">
        <f>(($D33*SUM('Base Rate Calc'!S$51+'Base Rate Calc'!S$83))+'Base Rate Calc'!S$19)*0.98</f>
        <v>5275.2429459972936</v>
      </c>
      <c r="W33" s="62">
        <f>(($D33*SUM('Base Rate Calc'!T$51+'Base Rate Calc'!T$83))+'Base Rate Calc'!T$19)*0.98</f>
        <v>6792.1939461246693</v>
      </c>
      <c r="X33" s="62">
        <f>(($D33*SUM('Base Rate Calc'!U$51+'Base Rate Calc'!U$83))+'Base Rate Calc'!U$19)*0.98</f>
        <v>4690.2639402481891</v>
      </c>
      <c r="Y33" s="62" t="e">
        <f>(($D33*SUM('Base Rate Calc'!V$51+'Base Rate Calc'!V$83))+'Base Rate Calc'!V$19)*0.98</f>
        <v>#N/A</v>
      </c>
      <c r="Z33" s="62">
        <f>(($D33*SUM('Base Rate Calc'!W$51+'Base Rate Calc'!W$83))+'Base Rate Calc'!W$19)*0.98</f>
        <v>4290.7707117011014</v>
      </c>
      <c r="AA33" s="62">
        <f>(($D33*SUM('Base Rate Calc'!X$51+'Base Rate Calc'!X$83))+'Base Rate Calc'!X$19)*0.98</f>
        <v>4513.9588345330712</v>
      </c>
      <c r="AB33" s="62">
        <f>(($D33*SUM('Base Rate Calc'!Y$51+'Base Rate Calc'!Y$83))+'Base Rate Calc'!Y$19)*0.98</f>
        <v>5741.3484757856868</v>
      </c>
      <c r="AC33" s="62">
        <f>(($D33*SUM('Base Rate Calc'!Z$51+'Base Rate Calc'!Z$83))+'Base Rate Calc'!Z$19)*0.98</f>
        <v>4370.1137446822859</v>
      </c>
      <c r="AD33" s="62">
        <f>(($D33*SUM('Base Rate Calc'!AA$51+'Base Rate Calc'!AA$83))+'Base Rate Calc'!AA$19)*0.98</f>
        <v>4641.6389416590582</v>
      </c>
      <c r="AE33" s="62">
        <f>(($D33*SUM('Base Rate Calc'!AB$51+'Base Rate Calc'!AB$83))+'Base Rate Calc'!AB$19)*0.98</f>
        <v>6614.8683322691359</v>
      </c>
      <c r="AF33" s="62">
        <f>(($D33*SUM('Base Rate Calc'!AC$51+'Base Rate Calc'!AC$83))+'Base Rate Calc'!AC$19)*0.98</f>
        <v>3935.8307277880576</v>
      </c>
      <c r="AG33" s="62">
        <f>(($D33*SUM('Base Rate Calc'!AD$51+'Base Rate Calc'!AD$83))+'Base Rate Calc'!AD$19)*0.98</f>
        <v>4516.536689972032</v>
      </c>
      <c r="AH33" s="62">
        <f>(($D33*SUM('Base Rate Calc'!AE$51+'Base Rate Calc'!AE$83))+'Base Rate Calc'!AE$19)*0.98</f>
        <v>3965.2121947752862</v>
      </c>
      <c r="AI33" s="62">
        <f>(($D33*SUM('Base Rate Calc'!AF$51+'Base Rate Calc'!AF$83))+'Base Rate Calc'!AF$19)*0.98</f>
        <v>5299.631120187687</v>
      </c>
      <c r="AJ33" s="62">
        <f>(($D33*SUM('Base Rate Calc'!AG$51+'Base Rate Calc'!AG$83))+'Base Rate Calc'!AG$19)*0.98</f>
        <v>4598.4459849076757</v>
      </c>
      <c r="AK33" s="62">
        <f>(($D33*SUM('Base Rate Calc'!AH$51+'Base Rate Calc'!AH$83))+'Base Rate Calc'!AH$19)*0.98</f>
        <v>7007.3518686777788</v>
      </c>
      <c r="AL33" s="62">
        <f>(($D33*SUM('Base Rate Calc'!AI$51+'Base Rate Calc'!AI$83))+'Base Rate Calc'!AI$19)*0.98</f>
        <v>3993.7063654073172</v>
      </c>
      <c r="AM33" s="62">
        <f>(($D33*SUM('Base Rate Calc'!AJ$51+'Base Rate Calc'!AJ$83))+'Base Rate Calc'!AJ$19)*0.98</f>
        <v>4008.3199550625959</v>
      </c>
      <c r="AN33" s="62">
        <f>(($D33*SUM('Base Rate Calc'!AK$51+'Base Rate Calc'!AK$83))+'Base Rate Calc'!AK$19)*0.98</f>
        <v>5506.3849696519737</v>
      </c>
      <c r="AO33" s="62">
        <f>(($D33*SUM('Base Rate Calc'!AL$51+'Base Rate Calc'!AL$83))+'Base Rate Calc'!AL$19)*0.98</f>
        <v>4742.6836402250983</v>
      </c>
      <c r="AP33" s="62">
        <f>(($D33*SUM('Base Rate Calc'!AM$51+'Base Rate Calc'!AM$83))+'Base Rate Calc'!AM$19)*0.98</f>
        <v>4670.6135729943344</v>
      </c>
      <c r="AQ33" s="62">
        <f>(($D33*SUM('Base Rate Calc'!AN$51+'Base Rate Calc'!AN$83))+'Base Rate Calc'!AN$19)*0.98</f>
        <v>3936.2079189599799</v>
      </c>
      <c r="AR33" s="62">
        <f>(($D33*SUM('Base Rate Calc'!AO$51+'Base Rate Calc'!AO$83))+'Base Rate Calc'!AO$19)*0.98</f>
        <v>4796.5885642973553</v>
      </c>
      <c r="AS33" s="62">
        <f>(($D33*SUM('Base Rate Calc'!AP$51+'Base Rate Calc'!AP$83))+'Base Rate Calc'!AP$19)*0.98</f>
        <v>6339.9616036688431</v>
      </c>
      <c r="AT33" s="62">
        <f>(($D33*SUM('Base Rate Calc'!AQ$51+'Base Rate Calc'!AQ$83))+'Base Rate Calc'!AQ$19)*0.98</f>
        <v>5657.2877945085747</v>
      </c>
      <c r="AU33" s="62">
        <f>(($D33*SUM('Base Rate Calc'!AR$51+'Base Rate Calc'!AR$83))+'Base Rate Calc'!AR$19)*0.98</f>
        <v>4199.3123880018893</v>
      </c>
      <c r="AV33" s="62">
        <f>(($D33*SUM('Base Rate Calc'!AS$51+'Base Rate Calc'!AS$83))+'Base Rate Calc'!AS$19)*0.98</f>
        <v>4628.752897731958</v>
      </c>
      <c r="AW33" s="62">
        <f>(($D33*SUM('Base Rate Calc'!AT$51+'Base Rate Calc'!AT$83))+'Base Rate Calc'!AT$19)*0.98</f>
        <v>5551.0168365408799</v>
      </c>
      <c r="AX33" s="62">
        <f>(($D33*SUM('Base Rate Calc'!AU$51+'Base Rate Calc'!AU$83))+'Base Rate Calc'!AU$19)*0.98</f>
        <v>4668.1872598911041</v>
      </c>
      <c r="AY33" s="62">
        <f>(($D33*SUM('Base Rate Calc'!AV$51+'Base Rate Calc'!AV$83))+'Base Rate Calc'!AV$19)*0.98</f>
        <v>3914.3217408961868</v>
      </c>
      <c r="AZ33" s="62">
        <f>(($D33*SUM('Base Rate Calc'!AW$51+'Base Rate Calc'!AW$83))+'Base Rate Calc'!AW$19)*0.98</f>
        <v>4611.2180214910677</v>
      </c>
      <c r="BA33" s="62">
        <f>(($D33*SUM('Base Rate Calc'!AX$51+'Base Rate Calc'!AX$83))+'Base Rate Calc'!AX$19)*0.98</f>
        <v>4220.1096726809001</v>
      </c>
      <c r="BB33" s="62">
        <f>(($D33*SUM('Base Rate Calc'!AY$51+'Base Rate Calc'!AY$83))+'Base Rate Calc'!AY$19)*0.98</f>
        <v>4319.2823785308838</v>
      </c>
      <c r="BC33" s="62">
        <f>(($D33*SUM('Base Rate Calc'!AZ$51+'Base Rate Calc'!AZ$83))+'Base Rate Calc'!AZ$19)*0.98</f>
        <v>4441.8754623629748</v>
      </c>
      <c r="BD33" s="62">
        <f>(($D33*SUM('Base Rate Calc'!BA$51+'Base Rate Calc'!BA$83))+'Base Rate Calc'!BA$19)*0.98</f>
        <v>4104.8046469685678</v>
      </c>
      <c r="BE33" s="62">
        <f>(($D33*SUM('Base Rate Calc'!BB$51+'Base Rate Calc'!BB$83))+'Base Rate Calc'!BB$19)*0.98</f>
        <v>6102.8945510629801</v>
      </c>
      <c r="BF33" s="62">
        <f>(($D33*SUM('Base Rate Calc'!BC$51+'Base Rate Calc'!BC$83))+'Base Rate Calc'!BC$19)*0.98</f>
        <v>4201.7225906471904</v>
      </c>
      <c r="BG33" s="62">
        <f>(($D33*SUM('Base Rate Calc'!BD$51+'Base Rate Calc'!BD$83))+'Base Rate Calc'!BD$19)*0.98</f>
        <v>4192.6240062524685</v>
      </c>
      <c r="BH33" s="62">
        <f>(($D33*SUM('Base Rate Calc'!BE$51+'Base Rate Calc'!BE$83))+'Base Rate Calc'!BE$19)*0.98</f>
        <v>3876.7681631240462</v>
      </c>
      <c r="BI33" s="62">
        <f>(($D33*SUM('Base Rate Calc'!BF$51+'Base Rate Calc'!BF$83))+'Base Rate Calc'!BF$19)*0.98</f>
        <v>4470.6904140442566</v>
      </c>
      <c r="BJ33" s="62">
        <f>(($D33*SUM('Base Rate Calc'!BG$51+'Base Rate Calc'!BG$83))+'Base Rate Calc'!BG$19)*0.98</f>
        <v>4422.6962204965494</v>
      </c>
      <c r="BK33" s="62">
        <f>(($D33*SUM('Base Rate Calc'!BH$51+'Base Rate Calc'!BH$83))+'Base Rate Calc'!BH$19)*0.98</f>
        <v>4886.5395709702179</v>
      </c>
      <c r="BL33" s="62">
        <f>(($D33*SUM('Base Rate Calc'!BI$51+'Base Rate Calc'!BI$83))+'Base Rate Calc'!BI$19)*0.98</f>
        <v>4107.3316918491346</v>
      </c>
      <c r="BM33" s="62">
        <f>(($D33*SUM('Base Rate Calc'!BJ$51+'Base Rate Calc'!BJ$83))+'Base Rate Calc'!BJ$19)*0.98</f>
        <v>4161.9762073306956</v>
      </c>
      <c r="BN33" s="62">
        <f>(($D33*SUM('Base Rate Calc'!BK$51+'Base Rate Calc'!BK$83))+'Base Rate Calc'!BK$19)*0.98</f>
        <v>4367.0122845178503</v>
      </c>
      <c r="BO33" s="62">
        <f>(($D33*SUM('Base Rate Calc'!BL$51+'Base Rate Calc'!BL$83))+'Base Rate Calc'!BL$19)*0.98</f>
        <v>4709.7808367986745</v>
      </c>
      <c r="BP33" s="62">
        <f>(($D33*SUM('Base Rate Calc'!BM$51+'Base Rate Calc'!BM$83))+'Base Rate Calc'!BM$19)*0.98</f>
        <v>4341.163299214154</v>
      </c>
      <c r="BQ33" s="62">
        <f>(($D33*SUM('Base Rate Calc'!BN$51+'Base Rate Calc'!BN$83))+'Base Rate Calc'!BN$19)*0.98</f>
        <v>4107.7834353960752</v>
      </c>
      <c r="BR33" s="62">
        <f>(($D33*SUM('Base Rate Calc'!BO$51+'Base Rate Calc'!BO$83))+'Base Rate Calc'!BO$19)*0.98</f>
        <v>3905.9385995255393</v>
      </c>
      <c r="BS33" s="62">
        <f>(($D33*SUM('Base Rate Calc'!BP$51+'Base Rate Calc'!BP$83))+'Base Rate Calc'!BP$19)*0.98</f>
        <v>4887.2787032489659</v>
      </c>
      <c r="BT33" s="62">
        <f>(($D33*SUM('Base Rate Calc'!BQ$51+'Base Rate Calc'!BQ$83))+'Base Rate Calc'!BQ$19)*0.98</f>
        <v>4004.5277999881882</v>
      </c>
      <c r="BU33" s="62">
        <f>(($D33*SUM('Base Rate Calc'!BR$51+'Base Rate Calc'!BR$83))+'Base Rate Calc'!BR$19)*0.98</f>
        <v>5017.5311446999667</v>
      </c>
      <c r="BV33" s="62">
        <f>(($D33*SUM('Base Rate Calc'!BS$51+'Base Rate Calc'!BS$83))+'Base Rate Calc'!BS$19)*0.98</f>
        <v>4772.4812348171408</v>
      </c>
      <c r="BW33" s="62">
        <f>(($D33*SUM('Base Rate Calc'!BT$51+'Base Rate Calc'!BT$83))+'Base Rate Calc'!BT$19)*0.98</f>
        <v>4696.6114019209463</v>
      </c>
      <c r="BX33" s="62">
        <f>(($D33*SUM('Base Rate Calc'!BU$51+'Base Rate Calc'!BU$83))+'Base Rate Calc'!BU$19)*0.98</f>
        <v>4493.8340529444185</v>
      </c>
      <c r="BY33" s="62">
        <f>(($D33*SUM('Base Rate Calc'!BV$51+'Base Rate Calc'!BV$83))+'Base Rate Calc'!BV$19)*0.98</f>
        <v>3770.9429574520514</v>
      </c>
      <c r="BZ33" s="62">
        <f>(($D33*SUM('Base Rate Calc'!BW$51+'Base Rate Calc'!BW$83))+'Base Rate Calc'!BW$19)*0.98</f>
        <v>4048.415098499715</v>
      </c>
      <c r="CA33" s="62">
        <f>(($D33*SUM('Base Rate Calc'!BY$51+'Base Rate Calc'!BY$83))+'Base Rate Calc'!BY$19)*0.98</f>
        <v>5250.7107848020887</v>
      </c>
      <c r="CB33" s="62">
        <f>(($D33*SUM('Base Rate Calc'!BZ$51+'Base Rate Calc'!BZ$83))+'Base Rate Calc'!BZ$19)*0.98</f>
        <v>3424.5775087296597</v>
      </c>
      <c r="CC33" s="62">
        <f>(($D33*SUM('Base Rate Calc'!CA$51+'Base Rate Calc'!CA$83))+'Base Rate Calc'!CA$19)*0.98</f>
        <v>3979.8167258708231</v>
      </c>
      <c r="CD33" s="62">
        <f>(($D33*SUM('Base Rate Calc'!CB$51+'Base Rate Calc'!CB$83))+'Base Rate Calc'!CB$19)*0.98</f>
        <v>4495.0294100403034</v>
      </c>
      <c r="CE33" s="62">
        <f>(($D33*SUM('Base Rate Calc'!CC$51+'Base Rate Calc'!CC$83))+'Base Rate Calc'!CC$19)*0.98</f>
        <v>5390.5794280242881</v>
      </c>
      <c r="CF33" s="62">
        <f>(($D33*SUM('Base Rate Calc'!CD$51+'Base Rate Calc'!CD$83))+'Base Rate Calc'!CD$19)*0.98</f>
        <v>4290.4802169899249</v>
      </c>
      <c r="CG33" s="62">
        <f>(($D33*SUM('Base Rate Calc'!CE$51+'Base Rate Calc'!CE$83))+'Base Rate Calc'!CE$19)*0.98</f>
        <v>4350.5629791008387</v>
      </c>
      <c r="CH33" s="62">
        <f>(($D33*SUM('Base Rate Calc'!CF$51+'Base Rate Calc'!CF$83))+'Base Rate Calc'!CF$19)*0.98</f>
        <v>3928.0211294019987</v>
      </c>
      <c r="CI33" s="62">
        <f>(($D33*SUM('Base Rate Calc'!CG$51+'Base Rate Calc'!CG$83))+'Base Rate Calc'!CG$19)*0.98</f>
        <v>4484.3644631487459</v>
      </c>
      <c r="CJ33" s="62">
        <f>(($D33*SUM('Base Rate Calc'!CH$51+'Base Rate Calc'!CH$83))+'Base Rate Calc'!CH$19)*0.98</f>
        <v>4125.569878378712</v>
      </c>
      <c r="CK33" s="62">
        <f>(($D33*SUM('Base Rate Calc'!CI$51+'Base Rate Calc'!CI$83))+'Base Rate Calc'!CI$19)*0.98</f>
        <v>3900.6249433542566</v>
      </c>
      <c r="CL33" s="62">
        <f>(($D33*SUM('Base Rate Calc'!CJ$51+'Base Rate Calc'!CJ$83))+'Base Rate Calc'!CJ$19)*0.98</f>
        <v>3522.4670896993316</v>
      </c>
      <c r="CM33" s="62">
        <f>(($D33*SUM('Base Rate Calc'!CK$51+'Base Rate Calc'!CK$83))+'Base Rate Calc'!CK$19)*0.98</f>
        <v>3784.0422720790207</v>
      </c>
    </row>
    <row r="34" spans="1:91" ht="15">
      <c r="A34" s="137">
        <v>31</v>
      </c>
      <c r="B34" s="215">
        <v>305</v>
      </c>
      <c r="C34" s="138" t="str">
        <f>VLOOKUP(B34,FFY18_Table5_CN!$A$3:$G$759,6,FALSE)</f>
        <v>HYPERTENSION W/O MCC</v>
      </c>
      <c r="D34" s="137">
        <f>VLOOKUP(B34,FFY18_Table5_CN!$A$3:$G$759,7,FALSE)</f>
        <v>0.69159999999999988</v>
      </c>
      <c r="F34" s="62">
        <f>(($D34*SUM('Base Rate Calc'!C$51+'Base Rate Calc'!C$83))+'Base Rate Calc'!C$19)*0.98</f>
        <v>4962.3997742424408</v>
      </c>
      <c r="G34" s="62">
        <f>(($D34*SUM('Base Rate Calc'!D$51+'Base Rate Calc'!D$83))+'Base Rate Calc'!D$19)*0.98</f>
        <v>5067.0670884838082</v>
      </c>
      <c r="H34" s="62">
        <f>(($D34*SUM('Base Rate Calc'!E$51+'Base Rate Calc'!E$83))+'Base Rate Calc'!E$19)*0.98</f>
        <v>4107.7939493321273</v>
      </c>
      <c r="I34" s="62">
        <f>(($D34*SUM('Base Rate Calc'!F$51+'Base Rate Calc'!F$83))+'Base Rate Calc'!F$19)*0.98</f>
        <v>4627.6337259140573</v>
      </c>
      <c r="J34" s="62">
        <f>(($D34*SUM('Base Rate Calc'!G$51+'Base Rate Calc'!G$83))+'Base Rate Calc'!G$19)*0.98</f>
        <v>4296.54885006922</v>
      </c>
      <c r="K34" s="62">
        <f>(($D34*SUM('Base Rate Calc'!H$51+'Base Rate Calc'!H$83))+'Base Rate Calc'!H$19)*0.98</f>
        <v>4631.866305209428</v>
      </c>
      <c r="L34" s="62">
        <f>(($D34*SUM('Base Rate Calc'!I$51+'Base Rate Calc'!I$83))+'Base Rate Calc'!I$19)*0.98</f>
        <v>4057.1771763602374</v>
      </c>
      <c r="M34" s="62">
        <f>(($D34*SUM('Base Rate Calc'!J$51+'Base Rate Calc'!J$83))+'Base Rate Calc'!J$19)*0.98</f>
        <v>5339.7166102286928</v>
      </c>
      <c r="N34" s="62">
        <f>(($D34*SUM('Base Rate Calc'!K$51+'Base Rate Calc'!K$83))+'Base Rate Calc'!K$19)*0.98</f>
        <v>4663.5793792786317</v>
      </c>
      <c r="O34" s="62">
        <f>(($D34*SUM('Base Rate Calc'!L$51+'Base Rate Calc'!L$83))+'Base Rate Calc'!L$19)*0.98</f>
        <v>4193.242937877154</v>
      </c>
      <c r="P34" s="62">
        <f>(($D34*SUM('Base Rate Calc'!M$51+'Base Rate Calc'!M$83))+'Base Rate Calc'!M$19)*0.98</f>
        <v>4356.2788913485383</v>
      </c>
      <c r="Q34" s="62">
        <f>(($D34*SUM('Base Rate Calc'!N$51+'Base Rate Calc'!N$83))+'Base Rate Calc'!N$19)*0.98</f>
        <v>3986.8691194298372</v>
      </c>
      <c r="R34" s="62">
        <f>(($D34*SUM('Base Rate Calc'!O$51+'Base Rate Calc'!O$83))+'Base Rate Calc'!O$19)*0.98</f>
        <v>4306.0664300718481</v>
      </c>
      <c r="S34" s="62">
        <f>(($D34*SUM('Base Rate Calc'!P$51+'Base Rate Calc'!P$83))+'Base Rate Calc'!P$19)*0.98</f>
        <v>4637.8006629466818</v>
      </c>
      <c r="T34" s="62">
        <f>(($D34*SUM('Base Rate Calc'!Q$51+'Base Rate Calc'!Q$83))+'Base Rate Calc'!Q$19)*0.98</f>
        <v>4365.4572901206147</v>
      </c>
      <c r="U34" s="62">
        <f>(($D34*SUM('Base Rate Calc'!R$51+'Base Rate Calc'!R$83))+'Base Rate Calc'!R$19)*0.98</f>
        <v>4270.8522956763163</v>
      </c>
      <c r="V34" s="62">
        <f>(($D34*SUM('Base Rate Calc'!S$51+'Base Rate Calc'!S$83))+'Base Rate Calc'!S$19)*0.98</f>
        <v>5386.0216998986452</v>
      </c>
      <c r="W34" s="62">
        <f>(($D34*SUM('Base Rate Calc'!T$51+'Base Rate Calc'!T$83))+'Base Rate Calc'!T$19)*0.98</f>
        <v>6937.376178057928</v>
      </c>
      <c r="X34" s="62">
        <f>(($D34*SUM('Base Rate Calc'!U$51+'Base Rate Calc'!U$83))+'Base Rate Calc'!U$19)*0.98</f>
        <v>4798.7201809317812</v>
      </c>
      <c r="Y34" s="62" t="e">
        <f>(($D34*SUM('Base Rate Calc'!V$51+'Base Rate Calc'!V$83))+'Base Rate Calc'!V$19)*0.98</f>
        <v>#N/A</v>
      </c>
      <c r="Z34" s="62">
        <f>(($D34*SUM('Base Rate Calc'!W$51+'Base Rate Calc'!W$83))+'Base Rate Calc'!W$19)*0.98</f>
        <v>4384.4828833320698</v>
      </c>
      <c r="AA34" s="62">
        <f>(($D34*SUM('Base Rate Calc'!X$51+'Base Rate Calc'!X$83))+'Base Rate Calc'!X$19)*0.98</f>
        <v>4617.6907404439899</v>
      </c>
      <c r="AB34" s="62">
        <f>(($D34*SUM('Base Rate Calc'!Y$51+'Base Rate Calc'!Y$83))+'Base Rate Calc'!Y$19)*0.98</f>
        <v>5869.2586102336409</v>
      </c>
      <c r="AC34" s="62">
        <f>(($D34*SUM('Base Rate Calc'!Z$51+'Base Rate Calc'!Z$83))+'Base Rate Calc'!Z$19)*0.98</f>
        <v>4467.4369908287836</v>
      </c>
      <c r="AD34" s="62">
        <f>(($D34*SUM('Base Rate Calc'!AA$51+'Base Rate Calc'!AA$83))+'Base Rate Calc'!AA$19)*0.98</f>
        <v>4737.6720933067154</v>
      </c>
      <c r="AE34" s="62">
        <f>(($D34*SUM('Base Rate Calc'!AB$51+'Base Rate Calc'!AB$83))+'Base Rate Calc'!AB$19)*0.98</f>
        <v>6749.589790079177</v>
      </c>
      <c r="AF34" s="62">
        <f>(($D34*SUM('Base Rate Calc'!AC$51+'Base Rate Calc'!AC$83))+'Base Rate Calc'!AC$19)*0.98</f>
        <v>4041.0043517491395</v>
      </c>
      <c r="AG34" s="62">
        <f>(($D34*SUM('Base Rate Calc'!AD$51+'Base Rate Calc'!AD$83))+'Base Rate Calc'!AD$19)*0.98</f>
        <v>4615.6255379819722</v>
      </c>
      <c r="AH34" s="62">
        <f>(($D34*SUM('Base Rate Calc'!AE$51+'Base Rate Calc'!AE$83))+'Base Rate Calc'!AE$19)*0.98</f>
        <v>4057.34151767605</v>
      </c>
      <c r="AI34" s="62">
        <f>(($D34*SUM('Base Rate Calc'!AF$51+'Base Rate Calc'!AF$83))+'Base Rate Calc'!AF$19)*0.98</f>
        <v>5406.4111744682359</v>
      </c>
      <c r="AJ34" s="62">
        <f>(($D34*SUM('Base Rate Calc'!AG$51+'Base Rate Calc'!AG$83))+'Base Rate Calc'!AG$19)*0.98</f>
        <v>4695.2693633642348</v>
      </c>
      <c r="AK34" s="62">
        <f>(($D34*SUM('Base Rate Calc'!AH$51+'Base Rate Calc'!AH$83))+'Base Rate Calc'!AH$19)*0.98</f>
        <v>7148.3537374963644</v>
      </c>
      <c r="AL34" s="62">
        <f>(($D34*SUM('Base Rate Calc'!AI$51+'Base Rate Calc'!AI$83))+'Base Rate Calc'!AI$19)*0.98</f>
        <v>4084.3659244591749</v>
      </c>
      <c r="AM34" s="62">
        <f>(($D34*SUM('Base Rate Calc'!AJ$51+'Base Rate Calc'!AJ$83))+'Base Rate Calc'!AJ$19)*0.98</f>
        <v>4101.6001599187812</v>
      </c>
      <c r="AN34" s="62">
        <f>(($D34*SUM('Base Rate Calc'!AK$51+'Base Rate Calc'!AK$83))+'Base Rate Calc'!AK$19)*0.98</f>
        <v>5621.7680151592995</v>
      </c>
      <c r="AO34" s="62">
        <f>(($D34*SUM('Base Rate Calc'!AL$51+'Base Rate Calc'!AL$83))+'Base Rate Calc'!AL$19)*0.98</f>
        <v>4846.4357802548657</v>
      </c>
      <c r="AP34" s="62">
        <f>(($D34*SUM('Base Rate Calc'!AM$51+'Base Rate Calc'!AM$83))+'Base Rate Calc'!AM$19)*0.98</f>
        <v>4770.8670200161541</v>
      </c>
      <c r="AQ34" s="62">
        <f>(($D34*SUM('Base Rate Calc'!AN$51+'Base Rate Calc'!AN$83))+'Base Rate Calc'!AN$19)*0.98</f>
        <v>4041.3916222576036</v>
      </c>
      <c r="AR34" s="62">
        <f>(($D34*SUM('Base Rate Calc'!AO$51+'Base Rate Calc'!AO$83))+'Base Rate Calc'!AO$19)*0.98</f>
        <v>4904.9341494478176</v>
      </c>
      <c r="AS34" s="62">
        <f>(($D34*SUM('Base Rate Calc'!AP$51+'Base Rate Calc'!AP$83))+'Base Rate Calc'!AP$19)*0.98</f>
        <v>6431.4379030542932</v>
      </c>
      <c r="AT34" s="62">
        <f>(($D34*SUM('Base Rate Calc'!AQ$51+'Base Rate Calc'!AQ$83))+'Base Rate Calc'!AQ$19)*0.98</f>
        <v>5755.8937878297656</v>
      </c>
      <c r="AU34" s="62">
        <f>(($D34*SUM('Base Rate Calc'!AR$51+'Base Rate Calc'!AR$83))+'Base Rate Calc'!AR$19)*0.98</f>
        <v>4292.4768496765228</v>
      </c>
      <c r="AV34" s="62">
        <f>(($D34*SUM('Base Rate Calc'!AS$51+'Base Rate Calc'!AS$83))+'Base Rate Calc'!AS$19)*0.98</f>
        <v>4733.9965327663631</v>
      </c>
      <c r="AW34" s="62">
        <f>(($D34*SUM('Base Rate Calc'!AT$51+'Base Rate Calc'!AT$83))+'Base Rate Calc'!AT$19)*0.98</f>
        <v>5666.4999901301544</v>
      </c>
      <c r="AX34" s="62">
        <f>(($D34*SUM('Base Rate Calc'!AU$51+'Base Rate Calc'!AU$83))+'Base Rate Calc'!AU$19)*0.98</f>
        <v>4767.1007941518519</v>
      </c>
      <c r="AY34" s="62">
        <f>(($D34*SUM('Base Rate Calc'!AV$51+'Base Rate Calc'!AV$83))+'Base Rate Calc'!AV$19)*0.98</f>
        <v>4007.0243367039825</v>
      </c>
      <c r="AZ34" s="62">
        <f>(($D34*SUM('Base Rate Calc'!AW$51+'Base Rate Calc'!AW$83))+'Base Rate Calc'!AW$19)*0.98</f>
        <v>4716.1460238468262</v>
      </c>
      <c r="BA34" s="62">
        <f>(($D34*SUM('Base Rate Calc'!AX$51+'Base Rate Calc'!AX$83))+'Base Rate Calc'!AX$19)*0.98</f>
        <v>4311.9983171409003</v>
      </c>
      <c r="BB34" s="62">
        <f>(($D34*SUM('Base Rate Calc'!AY$51+'Base Rate Calc'!AY$83))+'Base Rate Calc'!AY$19)*0.98</f>
        <v>4412.4732467220292</v>
      </c>
      <c r="BC34" s="62">
        <f>(($D34*SUM('Base Rate Calc'!AZ$51+'Base Rate Calc'!AZ$83))+'Base Rate Calc'!AZ$19)*0.98</f>
        <v>4540.0253541719612</v>
      </c>
      <c r="BD34" s="62">
        <f>(($D34*SUM('Base Rate Calc'!BA$51+'Base Rate Calc'!BA$83))+'Base Rate Calc'!BA$19)*0.98</f>
        <v>4198.621535397062</v>
      </c>
      <c r="BE34" s="62">
        <f>(($D34*SUM('Base Rate Calc'!BB$51+'Base Rate Calc'!BB$83))+'Base Rate Calc'!BB$19)*0.98</f>
        <v>6227.5955087814082</v>
      </c>
      <c r="BF34" s="62">
        <f>(($D34*SUM('Base Rate Calc'!BC$51+'Base Rate Calc'!BC$83))+'Base Rate Calc'!BC$19)*0.98</f>
        <v>4314.0014009673341</v>
      </c>
      <c r="BG34" s="62">
        <f>(($D34*SUM('Base Rate Calc'!BD$51+'Base Rate Calc'!BD$83))+'Base Rate Calc'!BD$19)*0.98</f>
        <v>4294.050543236649</v>
      </c>
      <c r="BH34" s="62">
        <f>(($D34*SUM('Base Rate Calc'!BE$51+'Base Rate Calc'!BE$83))+'Base Rate Calc'!BE$19)*0.98</f>
        <v>3980.3635119011137</v>
      </c>
      <c r="BI34" s="62">
        <f>(($D34*SUM('Base Rate Calc'!BF$51+'Base Rate Calc'!BF$83))+'Base Rate Calc'!BF$19)*0.98</f>
        <v>4573.4263657259607</v>
      </c>
      <c r="BJ34" s="62">
        <f>(($D34*SUM('Base Rate Calc'!BG$51+'Base Rate Calc'!BG$83))+'Base Rate Calc'!BG$19)*0.98</f>
        <v>4515.3720909967533</v>
      </c>
      <c r="BK34" s="62">
        <f>(($D34*SUM('Base Rate Calc'!BH$51+'Base Rate Calc'!BH$83))+'Base Rate Calc'!BH$19)*0.98</f>
        <v>4986.4814543987559</v>
      </c>
      <c r="BL34" s="62">
        <f>(($D34*SUM('Base Rate Calc'!BI$51+'Base Rate Calc'!BI$83))+'Base Rate Calc'!BI$19)*0.98</f>
        <v>4201.5390019044844</v>
      </c>
      <c r="BM34" s="62">
        <f>(($D34*SUM('Base Rate Calc'!BJ$51+'Base Rate Calc'!BJ$83))+'Base Rate Calc'!BJ$19)*0.98</f>
        <v>4253.636499094282</v>
      </c>
      <c r="BN34" s="62">
        <f>(($D34*SUM('Base Rate Calc'!BK$51+'Base Rate Calc'!BK$83))+'Base Rate Calc'!BK$19)*0.98</f>
        <v>4469.4804934271742</v>
      </c>
      <c r="BO34" s="62">
        <f>(($D34*SUM('Base Rate Calc'!BL$51+'Base Rate Calc'!BL$83))+'Base Rate Calc'!BL$19)*0.98</f>
        <v>4814.5628247178784</v>
      </c>
      <c r="BP34" s="62">
        <f>(($D34*SUM('Base Rate Calc'!BM$51+'Base Rate Calc'!BM$83))+'Base Rate Calc'!BM$19)*0.98</f>
        <v>4447.4631142169073</v>
      </c>
      <c r="BQ34" s="62">
        <f>(($D34*SUM('Base Rate Calc'!BN$51+'Base Rate Calc'!BN$83))+'Base Rate Calc'!BN$19)*0.98</f>
        <v>4199.9648941804116</v>
      </c>
      <c r="BR34" s="62">
        <f>(($D34*SUM('Base Rate Calc'!BO$51+'Base Rate Calc'!BO$83))+'Base Rate Calc'!BO$19)*0.98</f>
        <v>3996.9841921494399</v>
      </c>
      <c r="BS34" s="62">
        <f>(($D34*SUM('Base Rate Calc'!BP$51+'Base Rate Calc'!BP$83))+'Base Rate Calc'!BP$19)*0.98</f>
        <v>5003.6283063642877</v>
      </c>
      <c r="BT34" s="62">
        <f>(($D34*SUM('Base Rate Calc'!BQ$51+'Base Rate Calc'!BQ$83))+'Base Rate Calc'!BQ$19)*0.98</f>
        <v>4098.677970415426</v>
      </c>
      <c r="BU34" s="62">
        <f>(($D34*SUM('Base Rate Calc'!BR$51+'Base Rate Calc'!BR$83))+'Base Rate Calc'!BR$19)*0.98</f>
        <v>5120.6415992792399</v>
      </c>
      <c r="BV34" s="62">
        <f>(($D34*SUM('Base Rate Calc'!BS$51+'Base Rate Calc'!BS$83))+'Base Rate Calc'!BS$19)*0.98</f>
        <v>4875.4963420420645</v>
      </c>
      <c r="BW34" s="62">
        <f>(($D34*SUM('Base Rate Calc'!BT$51+'Base Rate Calc'!BT$83))+'Base Rate Calc'!BT$19)*0.98</f>
        <v>4800.2053033974553</v>
      </c>
      <c r="BX34" s="62">
        <f>(($D34*SUM('Base Rate Calc'!BU$51+'Base Rate Calc'!BU$83))+'Base Rate Calc'!BU$19)*0.98</f>
        <v>4595.0214231240479</v>
      </c>
      <c r="BY34" s="62">
        <f>(($D34*SUM('Base Rate Calc'!BV$51+'Base Rate Calc'!BV$83))+'Base Rate Calc'!BV$19)*0.98</f>
        <v>3871.7104355312326</v>
      </c>
      <c r="BZ34" s="62">
        <f>(($D34*SUM('Base Rate Calc'!BW$51+'Base Rate Calc'!BW$83))+'Base Rate Calc'!BW$19)*0.98</f>
        <v>4142.1028725095057</v>
      </c>
      <c r="CA34" s="62">
        <f>(($D34*SUM('Base Rate Calc'!BY$51+'Base Rate Calc'!BY$83))+'Base Rate Calc'!BY$19)*0.98</f>
        <v>5365.4602980539257</v>
      </c>
      <c r="CB34" s="62">
        <f>(($D34*SUM('Base Rate Calc'!BZ$51+'Base Rate Calc'!BZ$83))+'Base Rate Calc'!BZ$19)*0.98</f>
        <v>3516.089378024692</v>
      </c>
      <c r="CC34" s="62">
        <f>(($D34*SUM('Base Rate Calc'!CA$51+'Base Rate Calc'!CA$83))+'Base Rate Calc'!CA$19)*0.98</f>
        <v>4074.8749430110761</v>
      </c>
      <c r="CD34" s="62">
        <f>(($D34*SUM('Base Rate Calc'!CB$51+'Base Rate Calc'!CB$83))+'Base Rate Calc'!CB$19)*0.98</f>
        <v>4599.6764239665572</v>
      </c>
      <c r="CE34" s="62">
        <f>(($D34*SUM('Base Rate Calc'!CC$51+'Base Rate Calc'!CC$83))+'Base Rate Calc'!CC$19)*0.98</f>
        <v>5491.8321704596165</v>
      </c>
      <c r="CF34" s="62">
        <f>(($D34*SUM('Base Rate Calc'!CD$51+'Base Rate Calc'!CD$83))+'Base Rate Calc'!CD$19)*0.98</f>
        <v>4387.9710980852615</v>
      </c>
      <c r="CG34" s="62">
        <f>(($D34*SUM('Base Rate Calc'!CE$51+'Base Rate Calc'!CE$83))+'Base Rate Calc'!CE$19)*0.98</f>
        <v>4453.7936412502077</v>
      </c>
      <c r="CH34" s="62">
        <f>(($D34*SUM('Base Rate Calc'!CF$51+'Base Rate Calc'!CF$83))+'Base Rate Calc'!CF$19)*0.98</f>
        <v>4032.9860645701042</v>
      </c>
      <c r="CI34" s="62">
        <f>(($D34*SUM('Base Rate Calc'!CG$51+'Base Rate Calc'!CG$83))+'Base Rate Calc'!CG$19)*0.98</f>
        <v>4592.5483128172091</v>
      </c>
      <c r="CJ34" s="62">
        <f>(($D34*SUM('Base Rate Calc'!CH$51+'Base Rate Calc'!CH$83))+'Base Rate Calc'!CH$19)*0.98</f>
        <v>4225.014466577667</v>
      </c>
      <c r="CK34" s="62">
        <f>(($D34*SUM('Base Rate Calc'!CI$51+'Base Rate Calc'!CI$83))+'Base Rate Calc'!CI$19)*0.98</f>
        <v>3993.3614174937702</v>
      </c>
      <c r="CL34" s="62">
        <f>(($D34*SUM('Base Rate Calc'!CJ$51+'Base Rate Calc'!CJ$83))+'Base Rate Calc'!CJ$19)*0.98</f>
        <v>3616.5947732126742</v>
      </c>
      <c r="CM34" s="62">
        <f>(($D34*SUM('Base Rate Calc'!CK$51+'Base Rate Calc'!CK$83))+'Base Rate Calc'!CK$19)*0.98</f>
        <v>3885.1597912260249</v>
      </c>
    </row>
    <row r="35" spans="1:91" ht="15">
      <c r="A35" s="137">
        <v>32</v>
      </c>
      <c r="B35" s="215">
        <v>308</v>
      </c>
      <c r="C35" s="138" t="str">
        <f>VLOOKUP(B35,FFY18_Table5_CN!$A$3:$G$759,6,FALSE)</f>
        <v>CARDIAC ARRHYTHMIA &amp; CONDUCTION DISORDERS W MCC</v>
      </c>
      <c r="D35" s="137">
        <f>VLOOKUP(B35,FFY18_Table5_CN!$A$3:$G$759,7,FALSE)</f>
        <v>1.1884999999999999</v>
      </c>
      <c r="F35" s="62">
        <f>(($D35*SUM('Base Rate Calc'!C$51+'Base Rate Calc'!C$83))+'Base Rate Calc'!C$19)*0.98</f>
        <v>7976.8137170143746</v>
      </c>
      <c r="G35" s="62">
        <f>(($D35*SUM('Base Rate Calc'!D$51+'Base Rate Calc'!D$83))+'Base Rate Calc'!D$19)*0.98</f>
        <v>8287.4353861524105</v>
      </c>
      <c r="H35" s="62">
        <f>(($D35*SUM('Base Rate Calc'!E$51+'Base Rate Calc'!E$83))+'Base Rate Calc'!E$19)*0.98</f>
        <v>6615.8499618005126</v>
      </c>
      <c r="I35" s="62">
        <f>(($D35*SUM('Base Rate Calc'!F$51+'Base Rate Calc'!F$83))+'Base Rate Calc'!F$19)*0.98</f>
        <v>7410.2422033095099</v>
      </c>
      <c r="J35" s="62">
        <f>(($D35*SUM('Base Rate Calc'!G$51+'Base Rate Calc'!G$83))+'Base Rate Calc'!G$19)*0.98</f>
        <v>6887.3215414217293</v>
      </c>
      <c r="K35" s="62">
        <f>(($D35*SUM('Base Rate Calc'!H$51+'Base Rate Calc'!H$83))+'Base Rate Calc'!H$19)*0.98</f>
        <v>7445.2013796145256</v>
      </c>
      <c r="L35" s="62">
        <f>(($D35*SUM('Base Rate Calc'!I$51+'Base Rate Calc'!I$83))+'Base Rate Calc'!I$19)*0.98</f>
        <v>6618.879440405065</v>
      </c>
      <c r="M35" s="62">
        <f>(($D35*SUM('Base Rate Calc'!J$51+'Base Rate Calc'!J$83))+'Base Rate Calc'!J$19)*0.98</f>
        <v>8326.5697286535597</v>
      </c>
      <c r="N35" s="62">
        <f>(($D35*SUM('Base Rate Calc'!K$51+'Base Rate Calc'!K$83))+'Base Rate Calc'!K$19)*0.98</f>
        <v>7500.6853809610375</v>
      </c>
      <c r="O35" s="62">
        <f>(($D35*SUM('Base Rate Calc'!L$51+'Base Rate Calc'!L$83))+'Base Rate Calc'!L$19)*0.98</f>
        <v>6766.8042431275271</v>
      </c>
      <c r="P35" s="62">
        <f>(($D35*SUM('Base Rate Calc'!M$51+'Base Rate Calc'!M$83))+'Base Rate Calc'!M$19)*0.98</f>
        <v>7180.8503908440398</v>
      </c>
      <c r="Q35" s="62">
        <f>(($D35*SUM('Base Rate Calc'!N$51+'Base Rate Calc'!N$83))+'Base Rate Calc'!N$19)*0.98</f>
        <v>6541.3381281989041</v>
      </c>
      <c r="R35" s="62">
        <f>(($D35*SUM('Base Rate Calc'!O$51+'Base Rate Calc'!O$83))+'Base Rate Calc'!O$19)*0.98</f>
        <v>6885.3775007235281</v>
      </c>
      <c r="S35" s="62">
        <f>(($D35*SUM('Base Rate Calc'!P$51+'Base Rate Calc'!P$83))+'Base Rate Calc'!P$19)*0.98</f>
        <v>7426.1155418336202</v>
      </c>
      <c r="T35" s="62">
        <f>(($D35*SUM('Base Rate Calc'!Q$51+'Base Rate Calc'!Q$83))+'Base Rate Calc'!Q$19)*0.98</f>
        <v>6978.4057174788186</v>
      </c>
      <c r="U35" s="62">
        <f>(($D35*SUM('Base Rate Calc'!R$51+'Base Rate Calc'!R$83))+'Base Rate Calc'!R$19)*0.98</f>
        <v>6829.5662043541097</v>
      </c>
      <c r="V35" s="62">
        <f>(($D35*SUM('Base Rate Calc'!S$51+'Base Rate Calc'!S$83))+'Base Rate Calc'!S$19)*0.98</f>
        <v>8444.1307450976583</v>
      </c>
      <c r="W35" s="62">
        <f>(($D35*SUM('Base Rate Calc'!T$51+'Base Rate Calc'!T$83))+'Base Rate Calc'!T$19)*0.98</f>
        <v>10945.212347371093</v>
      </c>
      <c r="X35" s="62">
        <f>(($D35*SUM('Base Rate Calc'!U$51+'Base Rate Calc'!U$83))+'Base Rate Calc'!U$19)*0.98</f>
        <v>7792.714958469378</v>
      </c>
      <c r="Y35" s="62" t="e">
        <f>(($D35*SUM('Base Rate Calc'!V$51+'Base Rate Calc'!V$83))+'Base Rate Calc'!V$19)*0.98</f>
        <v>#N/A</v>
      </c>
      <c r="Z35" s="62">
        <f>(($D35*SUM('Base Rate Calc'!W$51+'Base Rate Calc'!W$83))+'Base Rate Calc'!W$19)*0.98</f>
        <v>6971.4594435225054</v>
      </c>
      <c r="AA35" s="62">
        <f>(($D35*SUM('Base Rate Calc'!X$51+'Base Rate Calc'!X$83))+'Base Rate Calc'!X$19)*0.98</f>
        <v>7481.2676319515385</v>
      </c>
      <c r="AB35" s="62">
        <f>(($D35*SUM('Base Rate Calc'!Y$51+'Base Rate Calc'!Y$83))+'Base Rate Calc'!Y$19)*0.98</f>
        <v>9400.2889328552392</v>
      </c>
      <c r="AC35" s="62">
        <f>(($D35*SUM('Base Rate Calc'!Z$51+'Base Rate Calc'!Z$83))+'Base Rate Calc'!Z$19)*0.98</f>
        <v>7154.0992691729462</v>
      </c>
      <c r="AD35" s="62">
        <f>(($D35*SUM('Base Rate Calc'!AA$51+'Base Rate Calc'!AA$83))+'Base Rate Calc'!AA$19)*0.98</f>
        <v>7388.7205962912558</v>
      </c>
      <c r="AE35" s="62">
        <f>(($D35*SUM('Base Rate Calc'!AB$51+'Base Rate Calc'!AB$83))+'Base Rate Calc'!AB$19)*0.98</f>
        <v>10468.65047817973</v>
      </c>
      <c r="AF35" s="62">
        <f>(($D35*SUM('Base Rate Calc'!AC$51+'Base Rate Calc'!AC$83))+'Base Rate Calc'!AC$19)*0.98</f>
        <v>6944.3806709859064</v>
      </c>
      <c r="AG35" s="62">
        <f>(($D35*SUM('Base Rate Calc'!AD$51+'Base Rate Calc'!AD$83))+'Base Rate Calc'!AD$19)*0.98</f>
        <v>7351.0282366564115</v>
      </c>
      <c r="AH35" s="62">
        <f>(($D35*SUM('Base Rate Calc'!AE$51+'Base Rate Calc'!AE$83))+'Base Rate Calc'!AE$19)*0.98</f>
        <v>6600.6226593088295</v>
      </c>
      <c r="AI35" s="62">
        <f>(($D35*SUM('Base Rate Calc'!AF$51+'Base Rate Calc'!AF$83))+'Base Rate Calc'!AF$19)*0.98</f>
        <v>8354.1338951351936</v>
      </c>
      <c r="AJ35" s="62">
        <f>(($D35*SUM('Base Rate Calc'!AG$51+'Base Rate Calc'!AG$83))+'Base Rate Calc'!AG$19)*0.98</f>
        <v>7368.1325164233549</v>
      </c>
      <c r="AK35" s="62">
        <f>(($D35*SUM('Base Rate Calc'!AH$51+'Base Rate Calc'!AH$83))+'Base Rate Calc'!AH$19)*0.98</f>
        <v>11040.788660605018</v>
      </c>
      <c r="AL35" s="62">
        <f>(($D35*SUM('Base Rate Calc'!AI$51+'Base Rate Calc'!AI$83))+'Base Rate Calc'!AI$19)*0.98</f>
        <v>6587.073418507417</v>
      </c>
      <c r="AM35" s="62">
        <f>(($D35*SUM('Base Rate Calc'!AJ$51+'Base Rate Calc'!AJ$83))+'Base Rate Calc'!AJ$19)*0.98</f>
        <v>6676.6520373098201</v>
      </c>
      <c r="AN35" s="62">
        <f>(($D35*SUM('Base Rate Calc'!AK$51+'Base Rate Calc'!AK$83))+'Base Rate Calc'!AK$19)*0.98</f>
        <v>8806.9810880810128</v>
      </c>
      <c r="AO35" s="62">
        <f>(($D35*SUM('Base Rate Calc'!AL$51+'Base Rate Calc'!AL$83))+'Base Rate Calc'!AL$19)*0.98</f>
        <v>7710.5712458544067</v>
      </c>
      <c r="AP35" s="62">
        <f>(($D35*SUM('Base Rate Calc'!AM$51+'Base Rate Calc'!AM$83))+'Base Rate Calc'!AM$19)*0.98</f>
        <v>7538.4191214129532</v>
      </c>
      <c r="AQ35" s="62">
        <f>(($D35*SUM('Base Rate Calc'!AN$51+'Base Rate Calc'!AN$83))+'Base Rate Calc'!AN$19)*0.98</f>
        <v>6945.0461871792404</v>
      </c>
      <c r="AR35" s="62">
        <f>(($D35*SUM('Base Rate Calc'!AO$51+'Base Rate Calc'!AO$83))+'Base Rate Calc'!AO$19)*0.98</f>
        <v>7895.8742195181203</v>
      </c>
      <c r="AS35" s="62">
        <f>(($D35*SUM('Base Rate Calc'!AP$51+'Base Rate Calc'!AP$83))+'Base Rate Calc'!AP$19)*0.98</f>
        <v>8956.6919677559708</v>
      </c>
      <c r="AT35" s="62">
        <f>(($D35*SUM('Base Rate Calc'!AQ$51+'Base Rate Calc'!AQ$83))+'Base Rate Calc'!AQ$19)*0.98</f>
        <v>8477.9670145686468</v>
      </c>
      <c r="AU35" s="62">
        <f>(($D35*SUM('Base Rate Calc'!AR$51+'Base Rate Calc'!AR$83))+'Base Rate Calc'!AR$19)*0.98</f>
        <v>6864.3335722390802</v>
      </c>
      <c r="AV35" s="62">
        <f>(($D35*SUM('Base Rate Calc'!AS$51+'Base Rate Calc'!AS$83))+'Base Rate Calc'!AS$19)*0.98</f>
        <v>7639.305546577245</v>
      </c>
      <c r="AW35" s="62">
        <f>(($D35*SUM('Base Rate Calc'!AT$51+'Base Rate Calc'!AT$83))+'Base Rate Calc'!AT$19)*0.98</f>
        <v>8854.4766022696476</v>
      </c>
      <c r="AX35" s="62">
        <f>(($D35*SUM('Base Rate Calc'!AU$51+'Base Rate Calc'!AU$83))+'Base Rate Calc'!AU$19)*0.98</f>
        <v>7497.6638593832795</v>
      </c>
      <c r="AY35" s="62">
        <f>(($D35*SUM('Base Rate Calc'!AV$51+'Base Rate Calc'!AV$83))+'Base Rate Calc'!AV$19)*0.98</f>
        <v>6566.1309954203052</v>
      </c>
      <c r="AZ35" s="62">
        <f>(($D35*SUM('Base Rate Calc'!AW$51+'Base Rate Calc'!AW$83))+'Base Rate Calc'!AW$19)*0.98</f>
        <v>7612.7418222121951</v>
      </c>
      <c r="BA35" s="62">
        <f>(($D35*SUM('Base Rate Calc'!AX$51+'Base Rate Calc'!AX$83))+'Base Rate Calc'!AX$19)*0.98</f>
        <v>6848.6353967061314</v>
      </c>
      <c r="BB35" s="62">
        <f>(($D35*SUM('Base Rate Calc'!AY$51+'Base Rate Calc'!AY$83))+'Base Rate Calc'!AY$19)*0.98</f>
        <v>6985.0589358431644</v>
      </c>
      <c r="BC35" s="62">
        <f>(($D35*SUM('Base Rate Calc'!AZ$51+'Base Rate Calc'!AZ$83))+'Base Rate Calc'!AZ$19)*0.98</f>
        <v>7249.5076452767162</v>
      </c>
      <c r="BD35" s="62">
        <f>(($D35*SUM('Base Rate Calc'!BA$51+'Base Rate Calc'!BA$83))+'Base Rate Calc'!BA$19)*0.98</f>
        <v>6788.488860959239</v>
      </c>
      <c r="BE35" s="62">
        <f>(($D35*SUM('Base Rate Calc'!BB$51+'Base Rate Calc'!BB$83))+'Base Rate Calc'!BB$19)*0.98</f>
        <v>9670.0347249084789</v>
      </c>
      <c r="BF35" s="62">
        <f>(($D35*SUM('Base Rate Calc'!BC$51+'Base Rate Calc'!BC$83))+'Base Rate Calc'!BC$19)*0.98</f>
        <v>7413.5203369717719</v>
      </c>
      <c r="BG35" s="62">
        <f>(($D35*SUM('Base Rate Calc'!BD$51+'Base Rate Calc'!BD$83))+'Base Rate Calc'!BD$19)*0.98</f>
        <v>7093.9864447610707</v>
      </c>
      <c r="BH35" s="62">
        <f>(($D35*SUM('Base Rate Calc'!BE$51+'Base Rate Calc'!BE$83))+'Base Rate Calc'!BE$19)*0.98</f>
        <v>6840.1706678636119</v>
      </c>
      <c r="BI35" s="62">
        <f>(($D35*SUM('Base Rate Calc'!BF$51+'Base Rate Calc'!BF$83))+'Base Rate Calc'!BF$19)*0.98</f>
        <v>7409.5093874281447</v>
      </c>
      <c r="BJ35" s="62">
        <f>(($D35*SUM('Base Rate Calc'!BG$51+'Base Rate Calc'!BG$83))+'Base Rate Calc'!BG$19)*0.98</f>
        <v>7073.7409827496267</v>
      </c>
      <c r="BK35" s="62">
        <f>(($D35*SUM('Base Rate Calc'!BH$51+'Base Rate Calc'!BH$83))+'Base Rate Calc'!BH$19)*0.98</f>
        <v>7745.4326697121487</v>
      </c>
      <c r="BL35" s="62">
        <f>(($D35*SUM('Base Rate Calc'!BI$51+'Base Rate Calc'!BI$83))+'Base Rate Calc'!BI$19)*0.98</f>
        <v>6802.1841333769253</v>
      </c>
      <c r="BM35" s="62">
        <f>(($D35*SUM('Base Rate Calc'!BJ$51+'Base Rate Calc'!BJ$83))+'Base Rate Calc'!BJ$19)*0.98</f>
        <v>6783.9697756124269</v>
      </c>
      <c r="BN35" s="62">
        <f>(($D35*SUM('Base Rate Calc'!BK$51+'Base Rate Calc'!BK$83))+'Base Rate Calc'!BK$19)*0.98</f>
        <v>7298.1723271518176</v>
      </c>
      <c r="BO35" s="62">
        <f>(($D35*SUM('Base Rate Calc'!BL$51+'Base Rate Calc'!BL$83))+'Base Rate Calc'!BL$19)*0.98</f>
        <v>7707.1278134430286</v>
      </c>
      <c r="BP35" s="62">
        <f>(($D35*SUM('Base Rate Calc'!BM$51+'Base Rate Calc'!BM$83))+'Base Rate Calc'!BM$19)*0.98</f>
        <v>7381.928562820699</v>
      </c>
      <c r="BQ35" s="62">
        <f>(($D35*SUM('Base Rate Calc'!BN$51+'Base Rate Calc'!BN$83))+'Base Rate Calc'!BN$19)*0.98</f>
        <v>6744.6852758435789</v>
      </c>
      <c r="BR35" s="62">
        <f>(($D35*SUM('Base Rate Calc'!BO$51+'Base Rate Calc'!BO$83))+'Base Rate Calc'!BO$19)*0.98</f>
        <v>6510.3483574170177</v>
      </c>
      <c r="BS35" s="62">
        <f>(($D35*SUM('Base Rate Calc'!BP$51+'Base Rate Calc'!BP$83))+'Base Rate Calc'!BP$19)*0.98</f>
        <v>8215.5237390311686</v>
      </c>
      <c r="BT35" s="62">
        <f>(($D35*SUM('Base Rate Calc'!BQ$51+'Base Rate Calc'!BQ$83))+'Base Rate Calc'!BQ$19)*0.98</f>
        <v>6697.7457307095628</v>
      </c>
      <c r="BU35" s="62">
        <f>(($D35*SUM('Base Rate Calc'!BR$51+'Base Rate Calc'!BR$83))+'Base Rate Calc'!BR$19)*0.98</f>
        <v>7967.0629815259945</v>
      </c>
      <c r="BV35" s="62">
        <f>(($D35*SUM('Base Rate Calc'!BS$51+'Base Rate Calc'!BS$83))+'Base Rate Calc'!BS$19)*0.98</f>
        <v>7719.2856076012058</v>
      </c>
      <c r="BW35" s="62">
        <f>(($D35*SUM('Base Rate Calc'!BT$51+'Base Rate Calc'!BT$83))+'Base Rate Calc'!BT$19)*0.98</f>
        <v>7659.9725058239965</v>
      </c>
      <c r="BX35" s="62">
        <f>(($D35*SUM('Base Rate Calc'!BU$51+'Base Rate Calc'!BU$83))+'Base Rate Calc'!BU$19)*0.98</f>
        <v>7388.354992138421</v>
      </c>
      <c r="BY35" s="62">
        <f>(($D35*SUM('Base Rate Calc'!BV$51+'Base Rate Calc'!BV$83))+'Base Rate Calc'!BV$19)*0.98</f>
        <v>6653.4526498393161</v>
      </c>
      <c r="BZ35" s="62">
        <f>(($D35*SUM('Base Rate Calc'!BW$51+'Base Rate Calc'!BW$83))+'Base Rate Calc'!BW$19)*0.98</f>
        <v>6728.40592281311</v>
      </c>
      <c r="CA35" s="62">
        <f>(($D35*SUM('Base Rate Calc'!BY$51+'Base Rate Calc'!BY$83))+'Base Rate Calc'!BY$19)*0.98</f>
        <v>8533.184361100477</v>
      </c>
      <c r="CB35" s="62">
        <f>(($D35*SUM('Base Rate Calc'!BZ$51+'Base Rate Calc'!BZ$83))+'Base Rate Calc'!BZ$19)*0.98</f>
        <v>6042.3253698414501</v>
      </c>
      <c r="CC35" s="62">
        <f>(($D35*SUM('Base Rate Calc'!CA$51+'Base Rate Calc'!CA$83))+'Base Rate Calc'!CA$19)*0.98</f>
        <v>6699.0098372884095</v>
      </c>
      <c r="CD35" s="62">
        <f>(($D35*SUM('Base Rate Calc'!CB$51+'Base Rate Calc'!CB$83))+'Base Rate Calc'!CB$19)*0.98</f>
        <v>7488.515380630789</v>
      </c>
      <c r="CE35" s="62">
        <f>(($D35*SUM('Base Rate Calc'!CC$51+'Base Rate Calc'!CC$83))+'Base Rate Calc'!CC$19)*0.98</f>
        <v>8286.9703769104326</v>
      </c>
      <c r="CF35" s="62">
        <f>(($D35*SUM('Base Rate Calc'!CD$51+'Base Rate Calc'!CD$83))+'Base Rate Calc'!CD$19)*0.98</f>
        <v>7079.2610323226336</v>
      </c>
      <c r="CG35" s="62">
        <f>(($D35*SUM('Base Rate Calc'!CE$51+'Base Rate Calc'!CE$83))+'Base Rate Calc'!CE$19)*0.98</f>
        <v>7303.5334202514059</v>
      </c>
      <c r="CH35" s="62">
        <f>(($D35*SUM('Base Rate Calc'!CF$51+'Base Rate Calc'!CF$83))+'Base Rate Calc'!CF$19)*0.98</f>
        <v>6930.6014137385318</v>
      </c>
      <c r="CI35" s="62">
        <f>(($D35*SUM('Base Rate Calc'!CG$51+'Base Rate Calc'!CG$83))+'Base Rate Calc'!CG$19)*0.98</f>
        <v>7579.0235850538656</v>
      </c>
      <c r="CJ35" s="62">
        <f>(($D35*SUM('Base Rate Calc'!CH$51+'Base Rate Calc'!CH$83))+'Base Rate Calc'!CH$19)*0.98</f>
        <v>6970.2375708032941</v>
      </c>
      <c r="CK35" s="62">
        <f>(($D35*SUM('Base Rate Calc'!CI$51+'Base Rate Calc'!CI$83))+'Base Rate Calc'!CI$19)*0.98</f>
        <v>6553.4033063784645</v>
      </c>
      <c r="CL35" s="62">
        <f>(($D35*SUM('Base Rate Calc'!CJ$51+'Base Rate Calc'!CJ$83))+'Base Rate Calc'!CJ$19)*0.98</f>
        <v>6215.0417697560206</v>
      </c>
      <c r="CM35" s="62">
        <f>(($D35*SUM('Base Rate Calc'!CK$51+'Base Rate Calc'!CK$83))+'Base Rate Calc'!CK$19)*0.98</f>
        <v>6676.5650836786162</v>
      </c>
    </row>
    <row r="36" spans="1:91" ht="15">
      <c r="A36" s="137">
        <v>33</v>
      </c>
      <c r="B36" s="215">
        <v>309</v>
      </c>
      <c r="C36" s="138" t="str">
        <f>VLOOKUP(B36,FFY18_Table5_CN!$A$3:$G$759,6,FALSE)</f>
        <v>CARDIAC ARRHYTHMIA &amp; CONDUCTION DISORDERS W CC</v>
      </c>
      <c r="D36" s="137">
        <f>VLOOKUP(B36,FFY18_Table5_CN!$A$3:$G$759,7,FALSE)</f>
        <v>0.77200000000000002</v>
      </c>
      <c r="F36" s="62">
        <f>(($D36*SUM('Base Rate Calc'!C$51+'Base Rate Calc'!C$83))+'Base Rate Calc'!C$19)*0.98</f>
        <v>5450.1415351578444</v>
      </c>
      <c r="G36" s="62">
        <f>(($D36*SUM('Base Rate Calc'!D$51+'Base Rate Calc'!D$83))+'Base Rate Calc'!D$19)*0.98</f>
        <v>5588.132918897486</v>
      </c>
      <c r="H36" s="62">
        <f>(($D36*SUM('Base Rate Calc'!E$51+'Base Rate Calc'!E$83))+'Base Rate Calc'!E$19)*0.98</f>
        <v>4513.6053870509013</v>
      </c>
      <c r="I36" s="62">
        <f>(($D36*SUM('Base Rate Calc'!F$51+'Base Rate Calc'!F$83))+'Base Rate Calc'!F$19)*0.98</f>
        <v>5077.8686254564091</v>
      </c>
      <c r="J36" s="62">
        <f>(($D36*SUM('Base Rate Calc'!G$51+'Base Rate Calc'!G$83))+'Base Rate Calc'!G$19)*0.98</f>
        <v>4715.744109446845</v>
      </c>
      <c r="K36" s="62">
        <f>(($D36*SUM('Base Rate Calc'!H$51+'Base Rate Calc'!H$83))+'Base Rate Calc'!H$19)*0.98</f>
        <v>5087.0728658497383</v>
      </c>
      <c r="L36" s="62">
        <f>(($D36*SUM('Base Rate Calc'!I$51+'Base Rate Calc'!I$83))+'Base Rate Calc'!I$19)*0.98</f>
        <v>4471.6687481638292</v>
      </c>
      <c r="M36" s="62">
        <f>(($D36*SUM('Base Rate Calc'!J$51+'Base Rate Calc'!J$83))+'Base Rate Calc'!J$19)*0.98</f>
        <v>5822.9989421291948</v>
      </c>
      <c r="N36" s="62">
        <f>(($D36*SUM('Base Rate Calc'!K$51+'Base Rate Calc'!K$83))+'Base Rate Calc'!K$19)*0.98</f>
        <v>5122.6321515371656</v>
      </c>
      <c r="O36" s="62">
        <f>(($D36*SUM('Base Rate Calc'!L$51+'Base Rate Calc'!L$83))+'Base Rate Calc'!L$19)*0.98</f>
        <v>4609.6533402561636</v>
      </c>
      <c r="P36" s="62">
        <f>(($D36*SUM('Base Rate Calc'!M$51+'Base Rate Calc'!M$83))+'Base Rate Calc'!M$19)*0.98</f>
        <v>4813.3035412970967</v>
      </c>
      <c r="Q36" s="62">
        <f>(($D36*SUM('Base Rate Calc'!N$51+'Base Rate Calc'!N$83))+'Base Rate Calc'!N$19)*0.98</f>
        <v>4400.1903275301256</v>
      </c>
      <c r="R36" s="62">
        <f>(($D36*SUM('Base Rate Calc'!O$51+'Base Rate Calc'!O$83))+'Base Rate Calc'!O$19)*0.98</f>
        <v>4723.407162775401</v>
      </c>
      <c r="S36" s="62">
        <f>(($D36*SUM('Base Rate Calc'!P$51+'Base Rate Calc'!P$83))+'Base Rate Calc'!P$19)*0.98</f>
        <v>5088.9588763950824</v>
      </c>
      <c r="T36" s="62">
        <f>(($D36*SUM('Base Rate Calc'!Q$51+'Base Rate Calc'!Q$83))+'Base Rate Calc'!Q$19)*0.98</f>
        <v>4788.2406540964648</v>
      </c>
      <c r="U36" s="62">
        <f>(($D36*SUM('Base Rate Calc'!R$51+'Base Rate Calc'!R$83))+'Base Rate Calc'!R$19)*0.98</f>
        <v>4684.8603420794052</v>
      </c>
      <c r="V36" s="62">
        <f>(($D36*SUM('Base Rate Calc'!S$51+'Base Rate Calc'!S$83))+'Base Rate Calc'!S$19)*0.98</f>
        <v>5880.8334673246891</v>
      </c>
      <c r="W36" s="62">
        <f>(($D36*SUM('Base Rate Calc'!T$51+'Base Rate Calc'!T$83))+'Base Rate Calc'!T$19)*0.98</f>
        <v>7585.8568140264924</v>
      </c>
      <c r="X36" s="62">
        <f>(($D36*SUM('Base Rate Calc'!U$51+'Base Rate Calc'!U$83))+'Base Rate Calc'!U$19)*0.98</f>
        <v>5283.1580559851573</v>
      </c>
      <c r="Y36" s="62" t="e">
        <f>(($D36*SUM('Base Rate Calc'!V$51+'Base Rate Calc'!V$83))+'Base Rate Calc'!V$19)*0.98</f>
        <v>#N/A</v>
      </c>
      <c r="Z36" s="62">
        <f>(($D36*SUM('Base Rate Calc'!W$51+'Base Rate Calc'!W$83))+'Base Rate Calc'!W$19)*0.98</f>
        <v>4803.0639166170595</v>
      </c>
      <c r="AA36" s="62">
        <f>(($D36*SUM('Base Rate Calc'!X$51+'Base Rate Calc'!X$83))+'Base Rate Calc'!X$19)*0.98</f>
        <v>5081.0265868460974</v>
      </c>
      <c r="AB36" s="62">
        <f>(($D36*SUM('Base Rate Calc'!Y$51+'Base Rate Calc'!Y$83))+'Base Rate Calc'!Y$19)*0.98</f>
        <v>6440.5905441011737</v>
      </c>
      <c r="AC36" s="62">
        <f>(($D36*SUM('Base Rate Calc'!Z$51+'Base Rate Calc'!Z$83))+'Base Rate Calc'!Z$19)*0.98</f>
        <v>4902.1474902831424</v>
      </c>
      <c r="AD36" s="62">
        <f>(($D36*SUM('Base Rate Calc'!AA$51+'Base Rate Calc'!AA$83))+'Base Rate Calc'!AA$19)*0.98</f>
        <v>5166.6201706662596</v>
      </c>
      <c r="AE36" s="62">
        <f>(($D36*SUM('Base Rate Calc'!AB$51+'Base Rate Calc'!AB$83))+'Base Rate Calc'!AB$19)*0.98</f>
        <v>7351.3456349640328</v>
      </c>
      <c r="AF36" s="62">
        <f>(($D36*SUM('Base Rate Calc'!AC$51+'Base Rate Calc'!AC$83))+'Base Rate Calc'!AC$19)*0.98</f>
        <v>4510.779872108641</v>
      </c>
      <c r="AG36" s="62">
        <f>(($D36*SUM('Base Rate Calc'!AD$51+'Base Rate Calc'!AD$83))+'Base Rate Calc'!AD$19)*0.98</f>
        <v>5058.2223924263781</v>
      </c>
      <c r="AH36" s="62">
        <f>(($D36*SUM('Base Rate Calc'!AE$51+'Base Rate Calc'!AE$83))+'Base Rate Calc'!AE$19)*0.98</f>
        <v>4468.8524932994669</v>
      </c>
      <c r="AI36" s="62">
        <f>(($D36*SUM('Base Rate Calc'!AF$51+'Base Rate Calc'!AF$83))+'Base Rate Calc'!AF$19)*0.98</f>
        <v>5883.3620835880265</v>
      </c>
      <c r="AJ36" s="62">
        <f>(($D36*SUM('Base Rate Calc'!AG$51+'Base Rate Calc'!AG$83))+'Base Rate Calc'!AG$19)*0.98</f>
        <v>5127.7471204701988</v>
      </c>
      <c r="AK36" s="62">
        <f>(($D36*SUM('Base Rate Calc'!AH$51+'Base Rate Calc'!AH$83))+'Base Rate Calc'!AH$19)*0.98</f>
        <v>7778.162084886053</v>
      </c>
      <c r="AL36" s="62">
        <f>(($D36*SUM('Base Rate Calc'!AI$51+'Base Rate Calc'!AI$83))+'Base Rate Calc'!AI$19)*0.98</f>
        <v>4489.3119548908098</v>
      </c>
      <c r="AM36" s="62">
        <f>(($D36*SUM('Base Rate Calc'!AJ$51+'Base Rate Calc'!AJ$83))+'Base Rate Calc'!AJ$19)*0.98</f>
        <v>4518.2517416097444</v>
      </c>
      <c r="AN36" s="62">
        <f>(($D36*SUM('Base Rate Calc'!AK$51+'Base Rate Calc'!AK$83))+'Base Rate Calc'!AK$19)*0.98</f>
        <v>6137.1456184253611</v>
      </c>
      <c r="AO36" s="62">
        <f>(($D36*SUM('Base Rate Calc'!AL$51+'Base Rate Calc'!AL$83))+'Base Rate Calc'!AL$19)*0.98</f>
        <v>5309.8620057211638</v>
      </c>
      <c r="AP36" s="62">
        <f>(($D36*SUM('Base Rate Calc'!AM$51+'Base Rate Calc'!AM$83))+'Base Rate Calc'!AM$19)*0.98</f>
        <v>5218.665750046951</v>
      </c>
      <c r="AQ36" s="62">
        <f>(($D36*SUM('Base Rate Calc'!AN$51+'Base Rate Calc'!AN$83))+'Base Rate Calc'!AN$19)*0.98</f>
        <v>4511.2121636536594</v>
      </c>
      <c r="AR36" s="62">
        <f>(($D36*SUM('Base Rate Calc'!AO$51+'Base Rate Calc'!AO$83))+'Base Rate Calc'!AO$19)*0.98</f>
        <v>5388.87776311989</v>
      </c>
      <c r="AS36" s="62">
        <f>(($D36*SUM('Base Rate Calc'!AP$51+'Base Rate Calc'!AP$83))+'Base Rate Calc'!AP$19)*0.98</f>
        <v>6840.0320403093046</v>
      </c>
      <c r="AT36" s="62">
        <f>(($D36*SUM('Base Rate Calc'!AQ$51+'Base Rate Calc'!AQ$83))+'Base Rate Calc'!AQ$19)*0.98</f>
        <v>6196.3338913310863</v>
      </c>
      <c r="AU36" s="62">
        <f>(($D36*SUM('Base Rate Calc'!AR$51+'Base Rate Calc'!AR$83))+'Base Rate Calc'!AR$19)*0.98</f>
        <v>4708.61144515656</v>
      </c>
      <c r="AV36" s="62">
        <f>(($D36*SUM('Base Rate Calc'!AS$51+'Base Rate Calc'!AS$83))+'Base Rate Calc'!AS$19)*0.98</f>
        <v>5204.0847692533735</v>
      </c>
      <c r="AW36" s="62">
        <f>(($D36*SUM('Base Rate Calc'!AT$51+'Base Rate Calc'!AT$83))+'Base Rate Calc'!AT$19)*0.98</f>
        <v>6182.3247428289178</v>
      </c>
      <c r="AX36" s="62">
        <f>(($D36*SUM('Base Rate Calc'!AU$51+'Base Rate Calc'!AU$83))+'Base Rate Calc'!AU$19)*0.98</f>
        <v>5208.9145805165281</v>
      </c>
      <c r="AY36" s="62">
        <f>(($D36*SUM('Base Rate Calc'!AV$51+'Base Rate Calc'!AV$83))+'Base Rate Calc'!AV$19)*0.98</f>
        <v>4421.0959313121375</v>
      </c>
      <c r="AZ36" s="62">
        <f>(($D36*SUM('Base Rate Calc'!AW$51+'Base Rate Calc'!AW$83))+'Base Rate Calc'!AW$19)*0.98</f>
        <v>5184.8244343692177</v>
      </c>
      <c r="BA36" s="62">
        <f>(($D36*SUM('Base Rate Calc'!AX$51+'Base Rate Calc'!AX$83))+'Base Rate Calc'!AX$19)*0.98</f>
        <v>4722.4342623955681</v>
      </c>
      <c r="BB36" s="62">
        <f>(($D36*SUM('Base Rate Calc'!AY$51+'Base Rate Calc'!AY$83))+'Base Rate Calc'!AY$19)*0.98</f>
        <v>4828.7257913091489</v>
      </c>
      <c r="BC36" s="62">
        <f>(($D36*SUM('Base Rate Calc'!AZ$51+'Base Rate Calc'!AZ$83))+'Base Rate Calc'!AZ$19)*0.98</f>
        <v>4978.4282042521036</v>
      </c>
      <c r="BD36" s="62">
        <f>(($D36*SUM('Base Rate Calc'!BA$51+'Base Rate Calc'!BA$83))+'Base Rate Calc'!BA$19)*0.98</f>
        <v>4617.6703037110083</v>
      </c>
      <c r="BE36" s="62">
        <f>(($D36*SUM('Base Rate Calc'!BB$51+'Base Rate Calc'!BB$83))+'Base Rate Calc'!BB$19)*0.98</f>
        <v>6784.5931199237248</v>
      </c>
      <c r="BF36" s="62">
        <f>(($D36*SUM('Base Rate Calc'!BC$51+'Base Rate Calc'!BC$83))+'Base Rate Calc'!BC$19)*0.98</f>
        <v>4815.5134203973148</v>
      </c>
      <c r="BG36" s="62">
        <f>(($D36*SUM('Base Rate Calc'!BD$51+'Base Rate Calc'!BD$83))+'Base Rate Calc'!BD$19)*0.98</f>
        <v>4747.0890750993249</v>
      </c>
      <c r="BH36" s="62">
        <f>(($D36*SUM('Base Rate Calc'!BE$51+'Base Rate Calc'!BE$83))+'Base Rate Calc'!BE$19)*0.98</f>
        <v>4443.0894031053504</v>
      </c>
      <c r="BI36" s="62">
        <f>(($D36*SUM('Base Rate Calc'!BF$51+'Base Rate Calc'!BF$83))+'Base Rate Calc'!BF$19)*0.98</f>
        <v>5032.313616570912</v>
      </c>
      <c r="BJ36" s="62">
        <f>(($D36*SUM('Base Rate Calc'!BG$51+'Base Rate Calc'!BG$83))+'Base Rate Calc'!BG$19)*0.98</f>
        <v>4929.3243125643357</v>
      </c>
      <c r="BK36" s="62">
        <f>(($D36*SUM('Base Rate Calc'!BH$51+'Base Rate Calc'!BH$83))+'Base Rate Calc'!BH$19)*0.98</f>
        <v>5432.8885337128986</v>
      </c>
      <c r="BL36" s="62">
        <f>(($D36*SUM('Base Rate Calc'!BI$51+'Base Rate Calc'!BI$83))+'Base Rate Calc'!BI$19)*0.98</f>
        <v>4622.3316534850546</v>
      </c>
      <c r="BM36" s="62">
        <f>(($D36*SUM('Base Rate Calc'!BJ$51+'Base Rate Calc'!BJ$83))+'Base Rate Calc'!BJ$19)*0.98</f>
        <v>4663.0524689716403</v>
      </c>
      <c r="BN36" s="62">
        <f>(($D36*SUM('Base Rate Calc'!BK$51+'Base Rate Calc'!BK$83))+'Base Rate Calc'!BK$19)*0.98</f>
        <v>4927.1718265554928</v>
      </c>
      <c r="BO36" s="62">
        <f>(($D36*SUM('Base Rate Calc'!BL$51+'Base Rate Calc'!BL$83))+'Base Rate Calc'!BL$19)*0.98</f>
        <v>5282.5890374236578</v>
      </c>
      <c r="BP36" s="62">
        <f>(($D36*SUM('Base Rate Calc'!BM$51+'Base Rate Calc'!BM$83))+'Base Rate Calc'!BM$19)*0.98</f>
        <v>4922.2689545625417</v>
      </c>
      <c r="BQ36" s="62">
        <f>(($D36*SUM('Base Rate Calc'!BN$51+'Base Rate Calc'!BN$83))+'Base Rate Calc'!BN$19)*0.98</f>
        <v>4611.7087434171171</v>
      </c>
      <c r="BR36" s="62">
        <f>(($D36*SUM('Base Rate Calc'!BO$51+'Base Rate Calc'!BO$83))+'Base Rate Calc'!BO$19)*0.98</f>
        <v>4403.654505869531</v>
      </c>
      <c r="BS36" s="62">
        <f>(($D36*SUM('Base Rate Calc'!BP$51+'Base Rate Calc'!BP$83))+'Base Rate Calc'!BP$19)*0.98</f>
        <v>5523.3232002793966</v>
      </c>
      <c r="BT36" s="62">
        <f>(($D36*SUM('Base Rate Calc'!BQ$51+'Base Rate Calc'!BQ$83))+'Base Rate Calc'!BQ$19)*0.98</f>
        <v>4519.2153983237549</v>
      </c>
      <c r="BU36" s="62">
        <f>(($D36*SUM('Base Rate Calc'!BR$51+'Base Rate Calc'!BR$83))+'Base Rate Calc'!BR$19)*0.98</f>
        <v>5581.2016297333348</v>
      </c>
      <c r="BV36" s="62">
        <f>(($D36*SUM('Base Rate Calc'!BS$51+'Base Rate Calc'!BS$83))+'Base Rate Calc'!BS$19)*0.98</f>
        <v>5335.6304876467239</v>
      </c>
      <c r="BW36" s="62">
        <f>(($D36*SUM('Base Rate Calc'!BT$51+'Base Rate Calc'!BT$83))+'Base Rate Calc'!BT$19)*0.98</f>
        <v>5262.9247299925337</v>
      </c>
      <c r="BX36" s="62">
        <f>(($D36*SUM('Base Rate Calc'!BU$51+'Base Rate Calc'!BU$83))+'Base Rate Calc'!BU$19)*0.98</f>
        <v>5046.9916765930684</v>
      </c>
      <c r="BY36" s="62">
        <f>(($D36*SUM('Base Rate Calc'!BV$51+'Base Rate Calc'!BV$83))+'Base Rate Calc'!BV$19)*0.98</f>
        <v>4321.8051709515794</v>
      </c>
      <c r="BZ36" s="62">
        <f>(($D36*SUM('Base Rate Calc'!BW$51+'Base Rate Calc'!BW$83))+'Base Rate Calc'!BW$19)*0.98</f>
        <v>4560.5749297532366</v>
      </c>
      <c r="CA36" s="62">
        <f>(($D36*SUM('Base Rate Calc'!BY$51+'Base Rate Calc'!BY$83))+'Base Rate Calc'!BY$19)*0.98</f>
        <v>5878.0081239121328</v>
      </c>
      <c r="CB36" s="62">
        <f>(($D36*SUM('Base Rate Calc'!BZ$51+'Base Rate Calc'!BZ$83))+'Base Rate Calc'!BZ$19)*0.98</f>
        <v>3924.8423942091708</v>
      </c>
      <c r="CC36" s="62">
        <f>(($D36*SUM('Base Rate Calc'!CA$51+'Base Rate Calc'!CA$83))+'Base Rate Calc'!CA$19)*0.98</f>
        <v>4499.4683129042087</v>
      </c>
      <c r="CD36" s="62">
        <f>(($D36*SUM('Base Rate Calc'!CB$51+'Base Rate Calc'!CB$83))+'Base Rate Calc'!CB$19)*0.98</f>
        <v>5067.0997528371654</v>
      </c>
      <c r="CE36" s="62">
        <f>(($D36*SUM('Base Rate Calc'!CC$51+'Base Rate Calc'!CC$83))+'Base Rate Calc'!CC$19)*0.98</f>
        <v>5944.094420004084</v>
      </c>
      <c r="CF36" s="62">
        <f>(($D36*SUM('Base Rate Calc'!CD$51+'Base Rate Calc'!CD$83))+'Base Rate Calc'!CD$19)*0.98</f>
        <v>4823.4303669777646</v>
      </c>
      <c r="CG36" s="62">
        <f>(($D36*SUM('Base Rate Calc'!CE$51+'Base Rate Calc'!CE$83))+'Base Rate Calc'!CE$19)*0.98</f>
        <v>4914.8905988507249</v>
      </c>
      <c r="CH36" s="62">
        <f>(($D36*SUM('Base Rate Calc'!CF$51+'Base Rate Calc'!CF$83))+'Base Rate Calc'!CF$19)*0.98</f>
        <v>4501.8294416543104</v>
      </c>
      <c r="CI36" s="62">
        <f>(($D36*SUM('Base Rate Calc'!CG$51+'Base Rate Calc'!CG$83))+'Base Rate Calc'!CG$19)*0.98</f>
        <v>5075.7695080030162</v>
      </c>
      <c r="CJ36" s="62">
        <f>(($D36*SUM('Base Rate Calc'!CH$51+'Base Rate Calc'!CH$83))+'Base Rate Calc'!CH$19)*0.98</f>
        <v>4669.2002938663381</v>
      </c>
      <c r="CK36" s="62">
        <f>(($D36*SUM('Base Rate Calc'!CI$51+'Base Rate Calc'!CI$83))+'Base Rate Calc'!CI$19)*0.98</f>
        <v>4407.584335316933</v>
      </c>
      <c r="CL36" s="62">
        <f>(($D36*SUM('Base Rate Calc'!CJ$51+'Base Rate Calc'!CJ$83))+'Base Rate Calc'!CJ$19)*0.98</f>
        <v>4037.031759572275</v>
      </c>
      <c r="CM36" s="62">
        <f>(($D36*SUM('Base Rate Calc'!CK$51+'Base Rate Calc'!CK$83))+'Base Rate Calc'!CK$19)*0.98</f>
        <v>4336.8180434159794</v>
      </c>
    </row>
    <row r="37" spans="1:91" ht="15">
      <c r="A37" s="137">
        <v>34</v>
      </c>
      <c r="B37" s="215">
        <v>310</v>
      </c>
      <c r="C37" s="138" t="str">
        <f>VLOOKUP(B37,FFY18_Table5_CN!$A$3:$G$759,6,FALSE)</f>
        <v>CARDIAC ARRHYTHMIA &amp; CONDUCTION DISORDERS W/O CC/MCC</v>
      </c>
      <c r="D37" s="137">
        <f>VLOOKUP(B37,FFY18_Table5_CN!$A$3:$G$759,7,FALSE)</f>
        <v>0.5625</v>
      </c>
      <c r="F37" s="62">
        <f>(($D37*SUM('Base Rate Calc'!C$51+'Base Rate Calc'!C$83))+'Base Rate Calc'!C$19)*0.98</f>
        <v>4179.2223944641028</v>
      </c>
      <c r="G37" s="62">
        <f>(($D37*SUM('Base Rate Calc'!D$51+'Base Rate Calc'!D$83))+'Base Rate Calc'!D$19)*0.98</f>
        <v>4230.3805374091125</v>
      </c>
      <c r="H37" s="62">
        <f>(($D37*SUM('Base Rate Calc'!E$51+'Base Rate Calc'!E$83))+'Base Rate Calc'!E$19)*0.98</f>
        <v>3456.1738422488752</v>
      </c>
      <c r="I37" s="62">
        <f>(($D37*SUM('Base Rate Calc'!F$51+'Base Rate Calc'!F$83))+'Base Rate Calc'!F$19)*0.98</f>
        <v>3904.6819158280182</v>
      </c>
      <c r="J37" s="62">
        <f>(($D37*SUM('Base Rate Calc'!G$51+'Base Rate Calc'!G$83))+'Base Rate Calc'!G$19)*0.98</f>
        <v>3623.4380542277854</v>
      </c>
      <c r="K37" s="62">
        <f>(($D37*SUM('Base Rate Calc'!H$51+'Base Rate Calc'!H$83))+'Base Rate Calc'!H$19)*0.98</f>
        <v>3900.931392539479</v>
      </c>
      <c r="L37" s="62">
        <f>(($D37*SUM('Base Rate Calc'!I$51+'Base Rate Calc'!I$83))+'Base Rate Calc'!I$19)*0.98</f>
        <v>3391.6191922825824</v>
      </c>
      <c r="M37" s="62">
        <f>(($D37*SUM('Base Rate Calc'!J$51+'Base Rate Calc'!J$83))+'Base Rate Calc'!J$19)*0.98</f>
        <v>4563.6998310203007</v>
      </c>
      <c r="N37" s="62">
        <f>(($D37*SUM('Base Rate Calc'!K$51+'Base Rate Calc'!K$83))+'Base Rate Calc'!K$19)*0.98</f>
        <v>3926.4685223311603</v>
      </c>
      <c r="O37" s="62">
        <f>(($D37*SUM('Base Rate Calc'!L$51+'Base Rate Calc'!L$83))+'Base Rate Calc'!L$19)*0.98</f>
        <v>3524.6038464949384</v>
      </c>
      <c r="P37" s="62">
        <f>(($D37*SUM('Base Rate Calc'!M$51+'Base Rate Calc'!M$83))+'Base Rate Calc'!M$19)*0.98</f>
        <v>3622.4246337818872</v>
      </c>
      <c r="Q37" s="62">
        <f>(($D37*SUM('Base Rate Calc'!N$51+'Base Rate Calc'!N$83))+'Base Rate Calc'!N$19)*0.98</f>
        <v>3323.1904133882063</v>
      </c>
      <c r="R37" s="62">
        <f>(($D37*SUM('Base Rate Calc'!O$51+'Base Rate Calc'!O$83))+'Base Rate Calc'!O$19)*0.98</f>
        <v>3635.9334873849257</v>
      </c>
      <c r="S37" s="62">
        <f>(($D37*SUM('Base Rate Calc'!P$51+'Base Rate Calc'!P$83))+'Base Rate Calc'!P$19)*0.98</f>
        <v>3913.3662679692143</v>
      </c>
      <c r="T37" s="62">
        <f>(($D37*SUM('Base Rate Calc'!Q$51+'Base Rate Calc'!Q$83))+'Base Rate Calc'!Q$19)*0.98</f>
        <v>3686.5849979653649</v>
      </c>
      <c r="U37" s="62">
        <f>(($D37*SUM('Base Rate Calc'!R$51+'Base Rate Calc'!R$83))+'Base Rate Calc'!R$19)*0.98</f>
        <v>3606.0707186783229</v>
      </c>
      <c r="V37" s="62">
        <f>(($D37*SUM('Base Rate Calc'!S$51+'Base Rate Calc'!S$83))+'Base Rate Calc'!S$19)*0.98</f>
        <v>4591.4918594172759</v>
      </c>
      <c r="W37" s="62">
        <f>(($D37*SUM('Base Rate Calc'!T$51+'Base Rate Calc'!T$83))+'Base Rate Calc'!T$19)*0.98</f>
        <v>5896.0969479143805</v>
      </c>
      <c r="X37" s="62">
        <f>(($D37*SUM('Base Rate Calc'!U$51+'Base Rate Calc'!U$83))+'Base Rate Calc'!U$19)*0.98</f>
        <v>4020.8479213622427</v>
      </c>
      <c r="Y37" s="62" t="e">
        <f>(($D37*SUM('Base Rate Calc'!V$51+'Base Rate Calc'!V$83))+'Base Rate Calc'!V$19)*0.98</f>
        <v>#N/A</v>
      </c>
      <c r="Z37" s="62">
        <f>(($D37*SUM('Base Rate Calc'!W$51+'Base Rate Calc'!W$83))+'Base Rate Calc'!W$19)*0.98</f>
        <v>3712.3583634677402</v>
      </c>
      <c r="AA37" s="62">
        <f>(($D37*SUM('Base Rate Calc'!X$51+'Base Rate Calc'!X$83))+'Base Rate Calc'!X$19)*0.98</f>
        <v>3873.7024597162304</v>
      </c>
      <c r="AB37" s="62">
        <f>(($D37*SUM('Base Rate Calc'!Y$51+'Base Rate Calc'!Y$83))+'Base Rate Calc'!Y$19)*0.98</f>
        <v>4951.8587014985878</v>
      </c>
      <c r="AC37" s="62">
        <f>(($D37*SUM('Base Rate Calc'!Z$51+'Base Rate Calc'!Z$83))+'Base Rate Calc'!Z$19)*0.98</f>
        <v>3769.4130420780671</v>
      </c>
      <c r="AD37" s="62">
        <f>(($D37*SUM('Base Rate Calc'!AA$51+'Base Rate Calc'!AA$83))+'Base Rate Calc'!AA$19)*0.98</f>
        <v>4048.9009889893405</v>
      </c>
      <c r="AE37" s="62">
        <f>(($D37*SUM('Base Rate Calc'!AB$51+'Base Rate Calc'!AB$83))+'Base Rate Calc'!AB$19)*0.98</f>
        <v>5783.3375565638198</v>
      </c>
      <c r="AF37" s="62">
        <f>(($D37*SUM('Base Rate Calc'!AC$51+'Base Rate Calc'!AC$83))+'Base Rate Calc'!AC$19)*0.98</f>
        <v>3286.6757487838222</v>
      </c>
      <c r="AG37" s="62">
        <f>(($D37*SUM('Base Rate Calc'!AD$51+'Base Rate Calc'!AD$83))+'Base Rate Calc'!AD$19)*0.98</f>
        <v>3904.93830031067</v>
      </c>
      <c r="AH37" s="62">
        <f>(($D37*SUM('Base Rate Calc'!AE$51+'Base Rate Calc'!AE$83))+'Base Rate Calc'!AE$19)*0.98</f>
        <v>3396.5695406488994</v>
      </c>
      <c r="AI37" s="62">
        <f>(($D37*SUM('Base Rate Calc'!AF$51+'Base Rate Calc'!AF$83))+'Base Rate Calc'!AF$19)*0.98</f>
        <v>4640.5608962671822</v>
      </c>
      <c r="AJ37" s="62">
        <f>(($D37*SUM('Base Rate Calc'!AG$51+'Base Rate Calc'!AG$83))+'Base Rate Calc'!AG$19)*0.98</f>
        <v>4000.8305767674697</v>
      </c>
      <c r="AK37" s="62">
        <f>(($D37*SUM('Base Rate Calc'!AH$51+'Base Rate Calc'!AH$83))+'Base Rate Calc'!AH$19)*0.98</f>
        <v>6137.0570005808349</v>
      </c>
      <c r="AL37" s="62">
        <f>(($D37*SUM('Base Rate Calc'!AI$51+'Base Rate Calc'!AI$83))+'Base Rate Calc'!AI$19)*0.98</f>
        <v>3434.13542037057</v>
      </c>
      <c r="AM37" s="62">
        <f>(($D37*SUM('Base Rate Calc'!AJ$51+'Base Rate Calc'!AJ$83))+'Base Rate Calc'!AJ$19)*0.98</f>
        <v>3432.5738017558051</v>
      </c>
      <c r="AN37" s="62">
        <f>(($D37*SUM('Base Rate Calc'!AK$51+'Base Rate Calc'!AK$83))+'Base Rate Calc'!AK$19)*0.98</f>
        <v>4794.2151721039709</v>
      </c>
      <c r="AO37" s="62">
        <f>(($D37*SUM('Base Rate Calc'!AL$51+'Base Rate Calc'!AL$83))+'Base Rate Calc'!AL$19)*0.98</f>
        <v>4102.3023759302523</v>
      </c>
      <c r="AP37" s="62">
        <f>(($D37*SUM('Base Rate Calc'!AM$51+'Base Rate Calc'!AM$83))+'Base Rate Calc'!AM$19)*0.98</f>
        <v>4051.8270194318779</v>
      </c>
      <c r="AQ37" s="62">
        <f>(($D37*SUM('Base Rate Calc'!AN$51+'Base Rate Calc'!AN$83))+'Base Rate Calc'!AN$19)*0.98</f>
        <v>3286.9907280507559</v>
      </c>
      <c r="AR37" s="62">
        <f>(($D37*SUM('Base Rate Calc'!AO$51+'Base Rate Calc'!AO$83))+'Base Rate Calc'!AO$19)*0.98</f>
        <v>4127.8555359519924</v>
      </c>
      <c r="AS37" s="62">
        <f>(($D37*SUM('Base Rate Calc'!AP$51+'Base Rate Calc'!AP$83))+'Base Rate Calc'!AP$19)*0.98</f>
        <v>5775.3495557953165</v>
      </c>
      <c r="AT37" s="62">
        <f>(($D37*SUM('Base Rate Calc'!AQ$51+'Base Rate Calc'!AQ$83))+'Base Rate Calc'!AQ$19)*0.98</f>
        <v>5048.669691287223</v>
      </c>
      <c r="AU37" s="62">
        <f>(($D37*SUM('Base Rate Calc'!AR$51+'Base Rate Calc'!AR$83))+'Base Rate Calc'!AR$19)*0.98</f>
        <v>3624.2806273323381</v>
      </c>
      <c r="AV37" s="62">
        <f>(($D37*SUM('Base Rate Calc'!AS$51+'Base Rate Calc'!AS$83))+'Base Rate Calc'!AS$19)*0.98</f>
        <v>3979.1657948251582</v>
      </c>
      <c r="AW37" s="62">
        <f>(($D37*SUM('Base Rate Calc'!AT$51+'Base Rate Calc'!AT$83))+'Base Rate Calc'!AT$19)*0.98</f>
        <v>4838.2291496648522</v>
      </c>
      <c r="AX37" s="62">
        <f>(($D37*SUM('Base Rate Calc'!AU$51+'Base Rate Calc'!AU$83))+'Base Rate Calc'!AU$19)*0.98</f>
        <v>4057.6709456483763</v>
      </c>
      <c r="AY37" s="62">
        <f>(($D37*SUM('Base Rate Calc'!AV$51+'Base Rate Calc'!AV$83))+'Base Rate Calc'!AV$19)*0.98</f>
        <v>3342.140718993624</v>
      </c>
      <c r="AZ37" s="62">
        <f>(($D37*SUM('Base Rate Calc'!AW$51+'Base Rate Calc'!AW$83))+'Base Rate Calc'!AW$19)*0.98</f>
        <v>3963.5790736174667</v>
      </c>
      <c r="BA37" s="62">
        <f>(($D37*SUM('Base Rate Calc'!AX$51+'Base Rate Calc'!AX$83))+'Base Rate Calc'!AX$19)*0.98</f>
        <v>3652.9525393750096</v>
      </c>
      <c r="BB37" s="62">
        <f>(($D37*SUM('Base Rate Calc'!AY$51+'Base Rate Calc'!AY$83))+'Base Rate Calc'!AY$19)*0.98</f>
        <v>3744.0876309733108</v>
      </c>
      <c r="BC37" s="62">
        <f>(($D37*SUM('Base Rate Calc'!AZ$51+'Base Rate Calc'!AZ$83))+'Base Rate Calc'!AZ$19)*0.98</f>
        <v>3836.0725190308394</v>
      </c>
      <c r="BD37" s="62">
        <f>(($D37*SUM('Base Rate Calc'!BA$51+'Base Rate Calc'!BA$83))+'Base Rate Calc'!BA$19)*0.98</f>
        <v>3525.7459633904691</v>
      </c>
      <c r="BE37" s="62">
        <f>(($D37*SUM('Base Rate Calc'!BB$51+'Base Rate Calc'!BB$83))+'Base Rate Calc'!BB$19)*0.98</f>
        <v>5333.2125287009003</v>
      </c>
      <c r="BF37" s="62">
        <f>(($D37*SUM('Base Rate Calc'!BC$51+'Base Rate Calc'!BC$83))+'Base Rate Calc'!BC$19)*0.98</f>
        <v>3508.7128225045199</v>
      </c>
      <c r="BG37" s="62">
        <f>(($D37*SUM('Base Rate Calc'!BD$51+'Base Rate Calc'!BD$83))+'Base Rate Calc'!BD$19)*0.98</f>
        <v>3566.596880755661</v>
      </c>
      <c r="BH37" s="62">
        <f>(($D37*SUM('Base Rate Calc'!BE$51+'Base Rate Calc'!BE$83))+'Base Rate Calc'!BE$19)*0.98</f>
        <v>3237.3546492833671</v>
      </c>
      <c r="BI37" s="62">
        <f>(($D37*SUM('Base Rate Calc'!BF$51+'Base Rate Calc'!BF$83))+'Base Rate Calc'!BF$19)*0.98</f>
        <v>3836.5812900532878</v>
      </c>
      <c r="BJ37" s="62">
        <f>(($D37*SUM('Base Rate Calc'!BG$51+'Base Rate Calc'!BG$83))+'Base Rate Calc'!BG$19)*0.98</f>
        <v>3850.6801531313972</v>
      </c>
      <c r="BK37" s="62">
        <f>(($D37*SUM('Base Rate Calc'!BH$51+'Base Rate Calc'!BH$83))+'Base Rate Calc'!BH$19)*0.98</f>
        <v>4269.6760571418463</v>
      </c>
      <c r="BL37" s="62">
        <f>(($D37*SUM('Base Rate Calc'!BI$51+'Base Rate Calc'!BI$83))+'Base Rate Calc'!BI$19)*0.98</f>
        <v>3525.8632392297186</v>
      </c>
      <c r="BM37" s="62">
        <f>(($D37*SUM('Base Rate Calc'!BJ$51+'Base Rate Calc'!BJ$83))+'Base Rate Calc'!BJ$19)*0.98</f>
        <v>3596.2285176121086</v>
      </c>
      <c r="BN37" s="62">
        <f>(($D37*SUM('Base Rate Calc'!BK$51+'Base Rate Calc'!BK$83))+'Base Rate Calc'!BK$19)*0.98</f>
        <v>3734.5557284164051</v>
      </c>
      <c r="BO37" s="62">
        <f>(($D37*SUM('Base Rate Calc'!BL$51+'Base Rate Calc'!BL$83))+'Base Rate Calc'!BL$19)*0.98</f>
        <v>4063.0431224751401</v>
      </c>
      <c r="BP37" s="62">
        <f>(($D37*SUM('Base Rate Calc'!BM$51+'Base Rate Calc'!BM$83))+'Base Rate Calc'!BM$19)*0.98</f>
        <v>3685.0572188360479</v>
      </c>
      <c r="BQ37" s="62">
        <f>(($D37*SUM('Base Rate Calc'!BN$51+'Base Rate Calc'!BN$83))+'Base Rate Calc'!BN$19)*0.98</f>
        <v>3538.8189870105289</v>
      </c>
      <c r="BR37" s="62">
        <f>(($D37*SUM('Base Rate Calc'!BO$51+'Base Rate Calc'!BO$83))+'Base Rate Calc'!BO$19)*0.98</f>
        <v>3343.9849694969057</v>
      </c>
      <c r="BS37" s="62">
        <f>(($D37*SUM('Base Rate Calc'!BP$51+'Base Rate Calc'!BP$83))+'Base Rate Calc'!BP$19)*0.98</f>
        <v>4169.1430973538345</v>
      </c>
      <c r="BT37" s="62">
        <f>(($D37*SUM('Base Rate Calc'!BQ$51+'Base Rate Calc'!BQ$83))+'Base Rate Calc'!BQ$19)*0.98</f>
        <v>3423.4120258511821</v>
      </c>
      <c r="BU37" s="62">
        <f>(($D37*SUM('Base Rate Calc'!BR$51+'Base Rate Calc'!BR$83))+'Base Rate Calc'!BR$19)*0.98</f>
        <v>4381.1105056023316</v>
      </c>
      <c r="BV37" s="62">
        <f>(($D37*SUM('Base Rate Calc'!BS$51+'Base Rate Calc'!BS$83))+'Base Rate Calc'!BS$19)*0.98</f>
        <v>4136.6491007788636</v>
      </c>
      <c r="BW37" s="62">
        <f>(($D37*SUM('Base Rate Calc'!BT$51+'Base Rate Calc'!BT$83))+'Base Rate Calc'!BT$19)*0.98</f>
        <v>4057.2068211409328</v>
      </c>
      <c r="BX37" s="62">
        <f>(($D37*SUM('Base Rate Calc'!BU$51+'Base Rate Calc'!BU$83))+'Base Rate Calc'!BU$19)*0.98</f>
        <v>3869.2831181134729</v>
      </c>
      <c r="BY37" s="62">
        <f>(($D37*SUM('Base Rate Calc'!BV$51+'Base Rate Calc'!BV$83))+'Base Rate Calc'!BV$19)*0.98</f>
        <v>3148.9836899744341</v>
      </c>
      <c r="BZ37" s="62">
        <f>(($D37*SUM('Base Rate Calc'!BW$51+'Base Rate Calc'!BW$83))+'Base Rate Calc'!BW$19)*0.98</f>
        <v>3470.1533378059526</v>
      </c>
      <c r="CA37" s="62">
        <f>(($D37*SUM('Base Rate Calc'!BY$51+'Base Rate Calc'!BY$83))+'Base Rate Calc'!BY$19)*0.98</f>
        <v>4542.4512891199156</v>
      </c>
      <c r="CB37" s="62">
        <f>(($D37*SUM('Base Rate Calc'!BZ$51+'Base Rate Calc'!BZ$83))+'Base Rate Calc'!BZ$19)*0.98</f>
        <v>2859.7459154697649</v>
      </c>
      <c r="CC37" s="62">
        <f>(($D37*SUM('Base Rate Calc'!CA$51+'Base Rate Calc'!CA$83))+'Base Rate Calc'!CA$19)*0.98</f>
        <v>3393.0962856329247</v>
      </c>
      <c r="CD37" s="62">
        <f>(($D37*SUM('Base Rate Calc'!CB$51+'Base Rate Calc'!CB$83))+'Base Rate Calc'!CB$19)*0.98</f>
        <v>3849.1247851954727</v>
      </c>
      <c r="CE37" s="62">
        <f>(($D37*SUM('Base Rate Calc'!CC$51+'Base Rate Calc'!CC$83))+'Base Rate Calc'!CC$19)*0.98</f>
        <v>4765.625001104012</v>
      </c>
      <c r="CF37" s="62">
        <f>(($D37*SUM('Base Rate Calc'!CD$51+'Base Rate Calc'!CD$83))+'Base Rate Calc'!CD$19)*0.98</f>
        <v>3688.7448342292646</v>
      </c>
      <c r="CG37" s="62">
        <f>(($D37*SUM('Base Rate Calc'!CE$51+'Base Rate Calc'!CE$83))+'Base Rate Calc'!CE$19)*0.98</f>
        <v>3713.4003921677877</v>
      </c>
      <c r="CH37" s="62">
        <f>(($D37*SUM('Base Rate Calc'!CF$51+'Base Rate Calc'!CF$83))+'Base Rate Calc'!CF$19)*0.98</f>
        <v>3280.1542240033023</v>
      </c>
      <c r="CI37" s="62">
        <f>(($D37*SUM('Base Rate Calc'!CG$51+'Base Rate Calc'!CG$83))+'Base Rate Calc'!CG$19)*0.98</f>
        <v>3816.6297021395035</v>
      </c>
      <c r="CJ37" s="62">
        <f>(($D37*SUM('Base Rate Calc'!CH$51+'Base Rate Calc'!CH$83))+'Base Rate Calc'!CH$19)*0.98</f>
        <v>3511.7757812173777</v>
      </c>
      <c r="CK37" s="62">
        <f>(($D37*SUM('Base Rate Calc'!CI$51+'Base Rate Calc'!CI$83))+'Base Rate Calc'!CI$19)*0.98</f>
        <v>3328.2348168598119</v>
      </c>
      <c r="CL37" s="62">
        <f>(($D37*SUM('Base Rate Calc'!CJ$51+'Base Rate Calc'!CJ$83))+'Base Rate Calc'!CJ$19)*0.98</f>
        <v>2941.4901097919746</v>
      </c>
      <c r="CM37" s="62">
        <f>(($D37*SUM('Base Rate Calc'!CK$51+'Base Rate Calc'!CK$83))+'Base Rate Calc'!CK$19)*0.98</f>
        <v>3159.9224733438973</v>
      </c>
    </row>
    <row r="38" spans="1:91" ht="15">
      <c r="A38" s="137">
        <v>35</v>
      </c>
      <c r="B38" s="215">
        <v>312</v>
      </c>
      <c r="C38" s="138" t="str">
        <f>VLOOKUP(B38,FFY18_Table5_CN!$A$3:$G$759,6,FALSE)</f>
        <v>SYNCOPE &amp; COLLAPSE</v>
      </c>
      <c r="D38" s="137">
        <f>VLOOKUP(B38,FFY18_Table5_CN!$A$3:$G$759,7,FALSE)</f>
        <v>0.79649999999999999</v>
      </c>
      <c r="F38" s="62">
        <f>(($D38*SUM('Base Rate Calc'!C$51+'Base Rate Calc'!C$83))+'Base Rate Calc'!C$19)*0.98</f>
        <v>5598.7693105611697</v>
      </c>
      <c r="G38" s="62">
        <f>(($D38*SUM('Base Rate Calc'!D$51+'Base Rate Calc'!D$83))+'Base Rate Calc'!D$19)*0.98</f>
        <v>5746.9154169713047</v>
      </c>
      <c r="H38" s="62">
        <f>(($D38*SUM('Base Rate Calc'!E$51+'Base Rate Calc'!E$83))+'Base Rate Calc'!E$19)*0.98</f>
        <v>4637.2668326244084</v>
      </c>
      <c r="I38" s="62">
        <f>(($D38*SUM('Base Rate Calc'!F$51+'Base Rate Calc'!F$83))+'Base Rate Calc'!F$19)*0.98</f>
        <v>5215.0670712124738</v>
      </c>
      <c r="J38" s="62">
        <f>(($D38*SUM('Base Rate Calc'!G$51+'Base Rate Calc'!G$83))+'Base Rate Calc'!G$19)*0.98</f>
        <v>4843.4839583865451</v>
      </c>
      <c r="K38" s="62">
        <f>(($D38*SUM('Base Rate Calc'!H$51+'Base Rate Calc'!H$83))+'Base Rate Calc'!H$19)*0.98</f>
        <v>5225.7863078359023</v>
      </c>
      <c r="L38" s="62">
        <f>(($D38*SUM('Base Rate Calc'!I$51+'Base Rate Calc'!I$83))+'Base Rate Calc'!I$19)*0.98</f>
        <v>4597.9752594721376</v>
      </c>
      <c r="M38" s="62">
        <f>(($D38*SUM('Base Rate Calc'!J$51+'Base Rate Calc'!J$83))+'Base Rate Calc'!J$19)*0.98</f>
        <v>5970.2678119247448</v>
      </c>
      <c r="N38" s="62">
        <f>(($D38*SUM('Base Rate Calc'!K$51+'Base Rate Calc'!K$83))+'Base Rate Calc'!K$19)*0.98</f>
        <v>5262.5176356209222</v>
      </c>
      <c r="O38" s="62">
        <f>(($D38*SUM('Base Rate Calc'!L$51+'Base Rate Calc'!L$83))+'Base Rate Calc'!L$19)*0.98</f>
        <v>4736.5445698368321</v>
      </c>
      <c r="P38" s="62">
        <f>(($D38*SUM('Base Rate Calc'!M$51+'Base Rate Calc'!M$83))+'Base Rate Calc'!M$19)*0.98</f>
        <v>4952.5710030351511</v>
      </c>
      <c r="Q38" s="62">
        <f>(($D38*SUM('Base Rate Calc'!N$51+'Base Rate Calc'!N$83))+'Base Rate Calc'!N$19)*0.98</f>
        <v>4526.1401981577001</v>
      </c>
      <c r="R38" s="62">
        <f>(($D38*SUM('Base Rate Calc'!O$51+'Base Rate Calc'!O$83))+'Base Rate Calc'!O$19)*0.98</f>
        <v>4850.5818885370554</v>
      </c>
      <c r="S38" s="62">
        <f>(($D38*SUM('Base Rate Calc'!P$51+'Base Rate Calc'!P$83))+'Base Rate Calc'!P$19)*0.98</f>
        <v>5226.4386802444078</v>
      </c>
      <c r="T38" s="62">
        <f>(($D38*SUM('Base Rate Calc'!Q$51+'Base Rate Calc'!Q$83))+'Base Rate Calc'!Q$19)*0.98</f>
        <v>4917.0738931189562</v>
      </c>
      <c r="U38" s="62">
        <f>(($D38*SUM('Base Rate Calc'!R$51+'Base Rate Calc'!R$83))+'Base Rate Calc'!R$19)*0.98</f>
        <v>4811.0195104485056</v>
      </c>
      <c r="V38" s="62">
        <f>(($D38*SUM('Base Rate Calc'!S$51+'Base Rate Calc'!S$83))+'Base Rate Calc'!S$19)*0.98</f>
        <v>6031.6156601348639</v>
      </c>
      <c r="W38" s="62">
        <f>(($D38*SUM('Base Rate Calc'!T$51+'Base Rate Calc'!T$83))+'Base Rate Calc'!T$19)*0.98</f>
        <v>7783.4659630467622</v>
      </c>
      <c r="X38" s="62">
        <f>(($D38*SUM('Base Rate Calc'!U$51+'Base Rate Calc'!U$83))+'Base Rate Calc'!U$19)*0.98</f>
        <v>5430.7790502489361</v>
      </c>
      <c r="Y38" s="62" t="e">
        <f>(($D38*SUM('Base Rate Calc'!V$51+'Base Rate Calc'!V$83))+'Base Rate Calc'!V$19)*0.98</f>
        <v>#N/A</v>
      </c>
      <c r="Z38" s="62">
        <f>(($D38*SUM('Base Rate Calc'!W$51+'Base Rate Calc'!W$83))+'Base Rate Calc'!W$19)*0.98</f>
        <v>4930.6165946703204</v>
      </c>
      <c r="AA38" s="62">
        <f>(($D38*SUM('Base Rate Calc'!X$51+'Base Rate Calc'!X$83))+'Base Rate Calc'!X$19)*0.98</f>
        <v>5222.2172365581828</v>
      </c>
      <c r="AB38" s="62">
        <f>(($D38*SUM('Base Rate Calc'!Y$51+'Base Rate Calc'!Y$83))+'Base Rate Calc'!Y$19)*0.98</f>
        <v>6614.6904493219999</v>
      </c>
      <c r="AC38" s="62">
        <f>(($D38*SUM('Base Rate Calc'!Z$51+'Base Rate Calc'!Z$83))+'Base Rate Calc'!Z$19)*0.98</f>
        <v>5034.615241982543</v>
      </c>
      <c r="AD38" s="62">
        <f>(($D38*SUM('Base Rate Calc'!AA$51+'Base Rate Calc'!AA$83))+'Base Rate Calc'!AA$19)*0.98</f>
        <v>5297.3319604089065</v>
      </c>
      <c r="AE38" s="62">
        <f>(($D38*SUM('Base Rate Calc'!AB$51+'Base Rate Calc'!AB$83))+'Base Rate Calc'!AB$19)*0.98</f>
        <v>7534.7165080943687</v>
      </c>
      <c r="AF38" s="62">
        <f>(($D38*SUM('Base Rate Calc'!AC$51+'Base Rate Calc'!AC$83))+'Base Rate Calc'!AC$19)*0.98</f>
        <v>4653.9328602778915</v>
      </c>
      <c r="AG38" s="62">
        <f>(($D38*SUM('Base Rate Calc'!AD$51+'Base Rate Calc'!AD$83))+'Base Rate Calc'!AD$19)*0.98</f>
        <v>5193.0933244399093</v>
      </c>
      <c r="AH38" s="62">
        <f>(($D38*SUM('Base Rate Calc'!AE$51+'Base Rate Calc'!AE$83))+'Base Rate Calc'!AE$19)*0.98</f>
        <v>4594.2507383588418</v>
      </c>
      <c r="AI38" s="62">
        <f>(($D38*SUM('Base Rate Calc'!AF$51+'Base Rate Calc'!AF$83))+'Base Rate Calc'!AF$19)*0.98</f>
        <v>6028.7016019143302</v>
      </c>
      <c r="AJ38" s="62">
        <f>(($D38*SUM('Base Rate Calc'!AG$51+'Base Rate Calc'!AG$83))+'Base Rate Calc'!AG$19)*0.98</f>
        <v>5259.5344967027368</v>
      </c>
      <c r="AK38" s="62">
        <f>(($D38*SUM('Base Rate Calc'!AH$51+'Base Rate Calc'!AH$83))+'Base Rate Calc'!AH$19)*0.98</f>
        <v>7970.0812952224624</v>
      </c>
      <c r="AL38" s="62">
        <f>(($D38*SUM('Base Rate Calc'!AI$51+'Base Rate Calc'!AI$83))+'Base Rate Calc'!AI$19)*0.98</f>
        <v>4612.709688044727</v>
      </c>
      <c r="AM38" s="62">
        <f>(($D38*SUM('Base Rate Calc'!AJ$51+'Base Rate Calc'!AJ$83))+'Base Rate Calc'!AJ$19)*0.98</f>
        <v>4645.2164648862199</v>
      </c>
      <c r="AN38" s="62">
        <f>(($D38*SUM('Base Rate Calc'!AK$51+'Base Rate Calc'!AK$83))+'Base Rate Calc'!AK$19)*0.98</f>
        <v>6294.1947636992236</v>
      </c>
      <c r="AO38" s="62">
        <f>(($D38*SUM('Base Rate Calc'!AL$51+'Base Rate Calc'!AL$83))+'Base Rate Calc'!AL$19)*0.98</f>
        <v>5451.0801963172371</v>
      </c>
      <c r="AP38" s="62">
        <f>(($D38*SUM('Base Rate Calc'!AM$51+'Base Rate Calc'!AM$83))+'Base Rate Calc'!AM$19)*0.98</f>
        <v>5355.1218307155386</v>
      </c>
      <c r="AQ38" s="62">
        <f>(($D38*SUM('Base Rate Calc'!AN$51+'Base Rate Calc'!AN$83))+'Base Rate Calc'!AN$19)*0.98</f>
        <v>4654.3788709198698</v>
      </c>
      <c r="AR38" s="62">
        <f>(($D38*SUM('Base Rate Calc'!AO$51+'Base Rate Calc'!AO$83))+'Base Rate Calc'!AO$19)*0.98</f>
        <v>5536.3481429080211</v>
      </c>
      <c r="AS38" s="62">
        <f>(($D38*SUM('Base Rate Calc'!AP$51+'Base Rate Calc'!AP$83))+'Base Rate Calc'!AP$19)*0.98</f>
        <v>6964.5414478061675</v>
      </c>
      <c r="AT38" s="62">
        <f>(($D38*SUM('Base Rate Calc'!AQ$51+'Base Rate Calc'!AQ$83))+'Base Rate Calc'!AQ$19)*0.98</f>
        <v>6330.5476044627076</v>
      </c>
      <c r="AU38" s="62">
        <f>(($D38*SUM('Base Rate Calc'!AR$51+'Base Rate Calc'!AR$83))+'Base Rate Calc'!AR$19)*0.98</f>
        <v>4835.4186291025908</v>
      </c>
      <c r="AV38" s="62">
        <f>(($D38*SUM('Base Rate Calc'!AS$51+'Base Rate Calc'!AS$83))+'Base Rate Calc'!AS$19)*0.98</f>
        <v>5347.3330502724239</v>
      </c>
      <c r="AW38" s="62">
        <f>(($D38*SUM('Base Rate Calc'!AT$51+'Base Rate Calc'!AT$83))+'Base Rate Calc'!AT$19)*0.98</f>
        <v>6339.5101463254314</v>
      </c>
      <c r="AX38" s="62">
        <f>(($D38*SUM('Base Rate Calc'!AU$51+'Base Rate Calc'!AU$83))+'Base Rate Calc'!AU$19)*0.98</f>
        <v>5343.5468910381014</v>
      </c>
      <c r="AY38" s="62">
        <f>(($D38*SUM('Base Rate Calc'!AV$51+'Base Rate Calc'!AV$83))+'Base Rate Calc'!AV$19)*0.98</f>
        <v>4547.2744644949707</v>
      </c>
      <c r="AZ38" s="62">
        <f>(($D38*SUM('Base Rate Calc'!AW$51+'Base Rate Calc'!AW$83))+'Base Rate Calc'!AW$19)*0.98</f>
        <v>5327.6431042423328</v>
      </c>
      <c r="BA38" s="62">
        <f>(($D38*SUM('Base Rate Calc'!AX$51+'Base Rate Calc'!AX$83))+'Base Rate Calc'!AX$19)*0.98</f>
        <v>4847.5049173550133</v>
      </c>
      <c r="BB38" s="62">
        <f>(($D38*SUM('Base Rate Calc'!AY$51+'Base Rate Calc'!AY$83))+'Base Rate Calc'!AY$19)*0.98</f>
        <v>4955.5689174582085</v>
      </c>
      <c r="BC38" s="62">
        <f>(($D38*SUM('Base Rate Calc'!AZ$51+'Base Rate Calc'!AZ$83))+'Base Rate Calc'!AZ$19)*0.98</f>
        <v>5112.021112547669</v>
      </c>
      <c r="BD38" s="62">
        <f>(($D38*SUM('Base Rate Calc'!BA$51+'Base Rate Calc'!BA$83))+'Base Rate Calc'!BA$19)*0.98</f>
        <v>4745.3655129609033</v>
      </c>
      <c r="BE38" s="62">
        <f>(($D38*SUM('Base Rate Calc'!BB$51+'Base Rate Calc'!BB$83))+'Base Rate Calc'!BB$19)*0.98</f>
        <v>6954.3249790404752</v>
      </c>
      <c r="BF38" s="62">
        <f>(($D38*SUM('Base Rate Calc'!BC$51+'Base Rate Calc'!BC$83))+'Base Rate Calc'!BC$19)*0.98</f>
        <v>4968.3373566664004</v>
      </c>
      <c r="BG38" s="62">
        <f>(($D38*SUM('Base Rate Calc'!BD$51+'Base Rate Calc'!BD$83))+'Base Rate Calc'!BD$19)*0.98</f>
        <v>4885.1418615500161</v>
      </c>
      <c r="BH38" s="62">
        <f>(($D38*SUM('Base Rate Calc'!BE$51+'Base Rate Calc'!BE$83))+'Base Rate Calc'!BE$19)*0.98</f>
        <v>4584.0941833852476</v>
      </c>
      <c r="BI38" s="62">
        <f>(($D38*SUM('Base Rate Calc'!BF$51+'Base Rate Calc'!BF$83))+'Base Rate Calc'!BF$19)*0.98</f>
        <v>5172.1486619154548</v>
      </c>
      <c r="BJ38" s="62">
        <f>(($D38*SUM('Base Rate Calc'!BG$51+'Base Rate Calc'!BG$83))+'Base Rate Calc'!BG$19)*0.98</f>
        <v>5055.4664696340578</v>
      </c>
      <c r="BK38" s="62">
        <f>(($D38*SUM('Base Rate Calc'!BH$51+'Base Rate Calc'!BH$83))+'Base Rate Calc'!BH$19)*0.98</f>
        <v>5568.9205417128542</v>
      </c>
      <c r="BL38" s="62">
        <f>(($D38*SUM('Base Rate Calc'!BI$51+'Base Rate Calc'!BI$83))+'Base Rate Calc'!BI$19)*0.98</f>
        <v>4750.5582699492816</v>
      </c>
      <c r="BM38" s="62">
        <f>(($D38*SUM('Base Rate Calc'!BJ$51+'Base Rate Calc'!BJ$83))+'Base Rate Calc'!BJ$19)*0.98</f>
        <v>4787.8123105387449</v>
      </c>
      <c r="BN38" s="62">
        <f>(($D38*SUM('Base Rate Calc'!BK$51+'Base Rate Calc'!BK$83))+'Base Rate Calc'!BK$19)*0.98</f>
        <v>5066.6424442376301</v>
      </c>
      <c r="BO38" s="62">
        <f>(($D38*SUM('Base Rate Calc'!BL$51+'Base Rate Calc'!BL$83))+'Base Rate Calc'!BL$19)*0.98</f>
        <v>5425.2089654247975</v>
      </c>
      <c r="BP38" s="62">
        <f>(($D38*SUM('Base Rate Calc'!BM$51+'Base Rate Calc'!BM$83))+'Base Rate Calc'!BM$19)*0.98</f>
        <v>5066.9548138718446</v>
      </c>
      <c r="BQ38" s="62">
        <f>(($D38*SUM('Base Rate Calc'!BN$51+'Base Rate Calc'!BN$83))+'Base Rate Calc'!BN$19)*0.98</f>
        <v>4737.1779512069079</v>
      </c>
      <c r="BR38" s="62">
        <f>(($D38*SUM('Base Rate Calc'!BO$51+'Base Rate Calc'!BO$83))+'Base Rate Calc'!BO$19)*0.98</f>
        <v>4527.5776736076186</v>
      </c>
      <c r="BS38" s="62">
        <f>(($D38*SUM('Base Rate Calc'!BP$51+'Base Rate Calc'!BP$83))+'Base Rate Calc'!BP$19)*0.98</f>
        <v>5681.6879378530293</v>
      </c>
      <c r="BT38" s="62">
        <f>(($D38*SUM('Base Rate Calc'!BQ$51+'Base Rate Calc'!BQ$83))+'Base Rate Calc'!BQ$19)*0.98</f>
        <v>4647.3642414052729</v>
      </c>
      <c r="BU38" s="62">
        <f>(($D38*SUM('Base Rate Calc'!BR$51+'Base Rate Calc'!BR$83))+'Base Rate Calc'!BR$19)*0.98</f>
        <v>5721.5464151329024</v>
      </c>
      <c r="BV38" s="62">
        <f>(($D38*SUM('Base Rate Calc'!BS$51+'Base Rate Calc'!BS$83))+'Base Rate Calc'!BS$19)*0.98</f>
        <v>5475.8454947028704</v>
      </c>
      <c r="BW38" s="62">
        <f>(($D38*SUM('Base Rate Calc'!BT$51+'Base Rate Calc'!BT$83))+'Base Rate Calc'!BT$19)*0.98</f>
        <v>5403.9275403355605</v>
      </c>
      <c r="BX38" s="62">
        <f>(($D38*SUM('Base Rate Calc'!BU$51+'Base Rate Calc'!BU$83))+'Base Rate Calc'!BU$19)*0.98</f>
        <v>5184.7189304486774</v>
      </c>
      <c r="BY38" s="62">
        <f>(($D38*SUM('Base Rate Calc'!BV$51+'Base Rate Calc'!BV$83))+'Base Rate Calc'!BV$19)*0.98</f>
        <v>4458.9609050037998</v>
      </c>
      <c r="BZ38" s="62">
        <f>(($D38*SUM('Base Rate Calc'!BW$51+'Base Rate Calc'!BW$83))+'Base Rate Calc'!BW$19)*0.98</f>
        <v>4688.0943999332294</v>
      </c>
      <c r="CA38" s="62">
        <f>(($D38*SUM('Base Rate Calc'!BY$51+'Base Rate Calc'!BY$83))+'Base Rate Calc'!BY$19)*0.98</f>
        <v>6034.1949613937995</v>
      </c>
      <c r="CB38" s="62">
        <f>(($D38*SUM('Base Rate Calc'!BZ$51+'Base Rate Calc'!BZ$83))+'Base Rate Calc'!BZ$19)*0.98</f>
        <v>4049.4002163051873</v>
      </c>
      <c r="CC38" s="62">
        <f>(($D38*SUM('Base Rate Calc'!CA$51+'Base Rate Calc'!CA$83))+'Base Rate Calc'!CA$19)*0.98</f>
        <v>4628.8531084562201</v>
      </c>
      <c r="CD38" s="62">
        <f>(($D38*SUM('Base Rate Calc'!CB$51+'Base Rate Calc'!CB$83))+'Base Rate Calc'!CB$19)*0.98</f>
        <v>5209.53596623679</v>
      </c>
      <c r="CE38" s="62">
        <f>(($D38*SUM('Base Rate Calc'!CC$51+'Base Rate Calc'!CC$83))+'Base Rate Calc'!CC$19)*0.98</f>
        <v>6081.9106527632812</v>
      </c>
      <c r="CF38" s="62">
        <f>(($D38*SUM('Base Rate Calc'!CD$51+'Base Rate Calc'!CD$83))+'Base Rate Calc'!CD$19)*0.98</f>
        <v>4956.1262884686394</v>
      </c>
      <c r="CG38" s="62">
        <f>(($D38*SUM('Base Rate Calc'!CE$51+'Base Rate Calc'!CE$83))+'Base Rate Calc'!CE$19)*0.98</f>
        <v>5055.3990001095881</v>
      </c>
      <c r="CH38" s="62">
        <f>(($D38*SUM('Base Rate Calc'!CF$51+'Base Rate Calc'!CF$83))+'Base Rate Calc'!CF$19)*0.98</f>
        <v>4644.6983811886757</v>
      </c>
      <c r="CI38" s="62">
        <f>(($D38*SUM('Base Rate Calc'!CG$51+'Base Rate Calc'!CG$83))+'Base Rate Calc'!CG$19)*0.98</f>
        <v>5223.0197478295368</v>
      </c>
      <c r="CJ38" s="62">
        <f>(($D38*SUM('Base Rate Calc'!CH$51+'Base Rate Calc'!CH$83))+'Base Rate Calc'!CH$19)*0.98</f>
        <v>4804.5554278038071</v>
      </c>
      <c r="CK38" s="62">
        <f>(($D38*SUM('Base Rate Calc'!CI$51+'Base Rate Calc'!CI$83))+'Base Rate Calc'!CI$19)*0.98</f>
        <v>4533.8089806734943</v>
      </c>
      <c r="CL38" s="62">
        <f>(($D38*SUM('Base Rate Calc'!CJ$51+'Base Rate Calc'!CJ$83))+'Base Rate Calc'!CJ$19)*0.98</f>
        <v>4165.1499954654355</v>
      </c>
      <c r="CM38" s="62">
        <f>(($D38*SUM('Base Rate Calc'!CK$51+'Base Rate Calc'!CK$83))+'Base Rate Calc'!CK$19)*0.98</f>
        <v>4474.4502222549581</v>
      </c>
    </row>
    <row r="39" spans="1:91" ht="15">
      <c r="A39" s="137">
        <v>36</v>
      </c>
      <c r="B39" s="215">
        <v>313</v>
      </c>
      <c r="C39" s="138" t="str">
        <f>VLOOKUP(B39,FFY18_Table5_CN!$A$3:$G$759,6,FALSE)</f>
        <v>CHEST PAIN</v>
      </c>
      <c r="D39" s="137">
        <f>VLOOKUP(B39,FFY18_Table5_CN!$A$3:$G$759,7,FALSE)</f>
        <v>0.70240000000000002</v>
      </c>
      <c r="F39" s="62">
        <f>(($D39*SUM('Base Rate Calc'!C$51+'Base Rate Calc'!C$83))+'Base Rate Calc'!C$19)*0.98</f>
        <v>5027.9173242161523</v>
      </c>
      <c r="G39" s="62">
        <f>(($D39*SUM('Base Rate Calc'!D$51+'Base Rate Calc'!D$83))+'Base Rate Calc'!D$19)*0.98</f>
        <v>5137.0610060020645</v>
      </c>
      <c r="H39" s="62">
        <f>(($D39*SUM('Base Rate Calc'!E$51+'Base Rate Calc'!E$83))+'Base Rate Calc'!E$19)*0.98</f>
        <v>4162.3059335033067</v>
      </c>
      <c r="I39" s="62">
        <f>(($D39*SUM('Base Rate Calc'!F$51+'Base Rate Calc'!F$83))+'Base Rate Calc'!F$19)*0.98</f>
        <v>4688.1130407779556</v>
      </c>
      <c r="J39" s="62">
        <f>(($D39*SUM('Base Rate Calc'!G$51+'Base Rate Calc'!G$83))+'Base Rate Calc'!G$19)*0.98</f>
        <v>4352.8586610303937</v>
      </c>
      <c r="K39" s="62">
        <f>(($D39*SUM('Base Rate Calc'!H$51+'Base Rate Calc'!H$83))+'Base Rate Calc'!H$19)*0.98</f>
        <v>4693.013455146187</v>
      </c>
      <c r="L39" s="62">
        <f>(($D39*SUM('Base Rate Calc'!I$51+'Base Rate Calc'!I$83))+'Base Rate Calc'!I$19)*0.98</f>
        <v>4112.8551486920642</v>
      </c>
      <c r="M39" s="62">
        <f>(($D39*SUM('Base Rate Calc'!J$51+'Base Rate Calc'!J$83))+'Base Rate Calc'!J$19)*0.98</f>
        <v>5404.6351324242833</v>
      </c>
      <c r="N39" s="62">
        <f>(($D39*SUM('Base Rate Calc'!K$51+'Base Rate Calc'!K$83))+'Base Rate Calc'!K$19)*0.98</f>
        <v>4725.2431845073897</v>
      </c>
      <c r="O39" s="62">
        <f>(($D39*SUM('Base Rate Calc'!L$51+'Base Rate Calc'!L$83))+'Base Rate Calc'!L$19)*0.98</f>
        <v>4249.1786635698563</v>
      </c>
      <c r="P39" s="62">
        <f>(($D39*SUM('Base Rate Calc'!M$51+'Base Rate Calc'!M$83))+'Base Rate Calc'!M$19)*0.98</f>
        <v>4417.6702622371513</v>
      </c>
      <c r="Q39" s="62">
        <f>(($D39*SUM('Base Rate Calc'!N$51+'Base Rate Calc'!N$83))+'Base Rate Calc'!N$19)*0.98</f>
        <v>4042.3898787268918</v>
      </c>
      <c r="R39" s="62">
        <f>(($D39*SUM('Base Rate Calc'!O$51+'Base Rate Calc'!O$83))+'Base Rate Calc'!O$19)*0.98</f>
        <v>4362.1271255096399</v>
      </c>
      <c r="S39" s="62">
        <f>(($D39*SUM('Base Rate Calc'!P$51+'Base Rate Calc'!P$83))+'Base Rate Calc'!P$19)*0.98</f>
        <v>4698.4040050516915</v>
      </c>
      <c r="T39" s="62">
        <f>(($D39*SUM('Base Rate Calc'!Q$51+'Base Rate Calc'!Q$83))+'Base Rate Calc'!Q$19)*0.98</f>
        <v>4422.2490852815499</v>
      </c>
      <c r="U39" s="62">
        <f>(($D39*SUM('Base Rate Calc'!R$51+'Base Rate Calc'!R$83))+'Base Rate Calc'!R$19)*0.98</f>
        <v>4326.4653168349405</v>
      </c>
      <c r="V39" s="62">
        <f>(($D39*SUM('Base Rate Calc'!S$51+'Base Rate Calc'!S$83))+'Base Rate Calc'!S$19)*0.98</f>
        <v>5452.4889522394587</v>
      </c>
      <c r="W39" s="62">
        <f>(($D39*SUM('Base Rate Calc'!T$51+'Base Rate Calc'!T$83))+'Base Rate Calc'!T$19)*0.98</f>
        <v>7024.4855172178859</v>
      </c>
      <c r="X39" s="62">
        <f>(($D39*SUM('Base Rate Calc'!U$51+'Base Rate Calc'!U$83))+'Base Rate Calc'!U$19)*0.98</f>
        <v>4863.7939253419372</v>
      </c>
      <c r="Y39" s="62" t="e">
        <f>(($D39*SUM('Base Rate Calc'!V$51+'Base Rate Calc'!V$83))+'Base Rate Calc'!V$19)*0.98</f>
        <v>#N/A</v>
      </c>
      <c r="Z39" s="62">
        <f>(($D39*SUM('Base Rate Calc'!W$51+'Base Rate Calc'!W$83))+'Base Rate Calc'!W$19)*0.98</f>
        <v>4440.7101863106509</v>
      </c>
      <c r="AA39" s="62">
        <f>(($D39*SUM('Base Rate Calc'!X$51+'Base Rate Calc'!X$83))+'Base Rate Calc'!X$19)*0.98</f>
        <v>4679.9298839905432</v>
      </c>
      <c r="AB39" s="62">
        <f>(($D39*SUM('Base Rate Calc'!Y$51+'Base Rate Calc'!Y$83))+'Base Rate Calc'!Y$19)*0.98</f>
        <v>5946.0046909024149</v>
      </c>
      <c r="AC39" s="62">
        <f>(($D39*SUM('Base Rate Calc'!Z$51+'Base Rate Calc'!Z$83))+'Base Rate Calc'!Z$19)*0.98</f>
        <v>4525.8309385166831</v>
      </c>
      <c r="AD39" s="62">
        <f>(($D39*SUM('Base Rate Calc'!AA$51+'Base Rate Calc'!AA$83))+'Base Rate Calc'!AA$19)*0.98</f>
        <v>4795.2919842953115</v>
      </c>
      <c r="AE39" s="62">
        <f>(($D39*SUM('Base Rate Calc'!AB$51+'Base Rate Calc'!AB$83))+'Base Rate Calc'!AB$19)*0.98</f>
        <v>6830.4226647652022</v>
      </c>
      <c r="AF39" s="62">
        <f>(($D39*SUM('Base Rate Calc'!AC$51+'Base Rate Calc'!AC$83))+'Base Rate Calc'!AC$19)*0.98</f>
        <v>4104.1085261257895</v>
      </c>
      <c r="AG39" s="62">
        <f>(($D39*SUM('Base Rate Calc'!AD$51+'Base Rate Calc'!AD$83))+'Base Rate Calc'!AD$19)*0.98</f>
        <v>4675.0788467879374</v>
      </c>
      <c r="AH39" s="62">
        <f>(($D39*SUM('Base Rate Calc'!AE$51+'Base Rate Calc'!AE$83))+'Base Rate Calc'!AE$19)*0.98</f>
        <v>4112.6191114165103</v>
      </c>
      <c r="AI39" s="62">
        <f>(($D39*SUM('Base Rate Calc'!AF$51+'Base Rate Calc'!AF$83))+'Base Rate Calc'!AF$19)*0.98</f>
        <v>5470.4792070365665</v>
      </c>
      <c r="AJ39" s="62">
        <f>(($D39*SUM('Base Rate Calc'!AG$51+'Base Rate Calc'!AG$83))+'Base Rate Calc'!AG$19)*0.98</f>
        <v>4753.3633904381695</v>
      </c>
      <c r="AK39" s="62">
        <f>(($D39*SUM('Base Rate Calc'!AH$51+'Base Rate Calc'!AH$83))+'Base Rate Calc'!AH$19)*0.98</f>
        <v>7232.954858787517</v>
      </c>
      <c r="AL39" s="62">
        <f>(($D39*SUM('Base Rate Calc'!AI$51+'Base Rate Calc'!AI$83))+'Base Rate Calc'!AI$19)*0.98</f>
        <v>4138.7616598902905</v>
      </c>
      <c r="AM39" s="62">
        <f>(($D39*SUM('Base Rate Calc'!AJ$51+'Base Rate Calc'!AJ$83))+'Base Rate Calc'!AJ$19)*0.98</f>
        <v>4157.5682828324934</v>
      </c>
      <c r="AN39" s="62">
        <f>(($D39*SUM('Base Rate Calc'!AK$51+'Base Rate Calc'!AK$83))+'Base Rate Calc'!AK$19)*0.98</f>
        <v>5690.9978424636965</v>
      </c>
      <c r="AO39" s="62">
        <f>(($D39*SUM('Base Rate Calc'!AL$51+'Base Rate Calc'!AL$83))+'Base Rate Calc'!AL$19)*0.98</f>
        <v>4908.6870642727272</v>
      </c>
      <c r="AP39" s="62">
        <f>(($D39*SUM('Base Rate Calc'!AM$51+'Base Rate Calc'!AM$83))+'Base Rate Calc'!AM$19)*0.98</f>
        <v>4831.0190882292463</v>
      </c>
      <c r="AQ39" s="62">
        <f>(($D39*SUM('Base Rate Calc'!AN$51+'Base Rate Calc'!AN$83))+'Base Rate Calc'!AN$19)*0.98</f>
        <v>4104.5018442361788</v>
      </c>
      <c r="AR39" s="62">
        <f>(($D39*SUM('Base Rate Calc'!AO$51+'Base Rate Calc'!AO$83))+'Base Rate Calc'!AO$19)*0.98</f>
        <v>4969.941500538097</v>
      </c>
      <c r="AS39" s="62">
        <f>(($D39*SUM('Base Rate Calc'!AP$51+'Base Rate Calc'!AP$83))+'Base Rate Calc'!AP$19)*0.98</f>
        <v>6486.3236826855646</v>
      </c>
      <c r="AT39" s="62">
        <f>(($D39*SUM('Base Rate Calc'!AQ$51+'Base Rate Calc'!AQ$83))+'Base Rate Calc'!AQ$19)*0.98</f>
        <v>5815.0573838224809</v>
      </c>
      <c r="AU39" s="62">
        <f>(($D39*SUM('Base Rate Calc'!AR$51+'Base Rate Calc'!AR$83))+'Base Rate Calc'!AR$19)*0.98</f>
        <v>4348.3755266813059</v>
      </c>
      <c r="AV39" s="62">
        <f>(($D39*SUM('Base Rate Calc'!AS$51+'Base Rate Calc'!AS$83))+'Base Rate Calc'!AS$19)*0.98</f>
        <v>4797.1427137870069</v>
      </c>
      <c r="AW39" s="62">
        <f>(($D39*SUM('Base Rate Calc'!AT$51+'Base Rate Calc'!AT$83))+'Base Rate Calc'!AT$19)*0.98</f>
        <v>5735.7898822837205</v>
      </c>
      <c r="AX39" s="62">
        <f>(($D39*SUM('Base Rate Calc'!AU$51+'Base Rate Calc'!AU$83))+'Base Rate Calc'!AU$19)*0.98</f>
        <v>4826.4489147083013</v>
      </c>
      <c r="AY39" s="62">
        <f>(($D39*SUM('Base Rate Calc'!AV$51+'Base Rate Calc'!AV$83))+'Base Rate Calc'!AV$19)*0.98</f>
        <v>4062.6458941886608</v>
      </c>
      <c r="AZ39" s="62">
        <f>(($D39*SUM('Base Rate Calc'!AW$51+'Base Rate Calc'!AW$83))+'Base Rate Calc'!AW$19)*0.98</f>
        <v>4779.1028252602828</v>
      </c>
      <c r="BA39" s="62">
        <f>(($D39*SUM('Base Rate Calc'!AX$51+'Base Rate Calc'!AX$83))+'Base Rate Calc'!AX$19)*0.98</f>
        <v>4367.1315038169005</v>
      </c>
      <c r="BB39" s="62">
        <f>(($D39*SUM('Base Rate Calc'!AY$51+'Base Rate Calc'!AY$83))+'Base Rate Calc'!AY$19)*0.98</f>
        <v>4468.3877676367174</v>
      </c>
      <c r="BC39" s="62">
        <f>(($D39*SUM('Base Rate Calc'!AZ$51+'Base Rate Calc'!AZ$83))+'Base Rate Calc'!AZ$19)*0.98</f>
        <v>4598.9152892573547</v>
      </c>
      <c r="BD39" s="62">
        <f>(($D39*SUM('Base Rate Calc'!BA$51+'Base Rate Calc'!BA$83))+'Base Rate Calc'!BA$19)*0.98</f>
        <v>4254.9116684541605</v>
      </c>
      <c r="BE39" s="62">
        <f>(($D39*SUM('Base Rate Calc'!BB$51+'Base Rate Calc'!BB$83))+'Base Rate Calc'!BB$19)*0.98</f>
        <v>6302.4160834124668</v>
      </c>
      <c r="BF39" s="62">
        <f>(($D39*SUM('Base Rate Calc'!BC$51+'Base Rate Calc'!BC$83))+'Base Rate Calc'!BC$19)*0.98</f>
        <v>4381.3686871594218</v>
      </c>
      <c r="BG39" s="62">
        <f>(($D39*SUM('Base Rate Calc'!BD$51+'Base Rate Calc'!BD$83))+'Base Rate Calc'!BD$19)*0.98</f>
        <v>4354.9064654271579</v>
      </c>
      <c r="BH39" s="62">
        <f>(($D39*SUM('Base Rate Calc'!BE$51+'Base Rate Calc'!BE$83))+'Base Rate Calc'!BE$19)*0.98</f>
        <v>4042.5207211673551</v>
      </c>
      <c r="BI39" s="62">
        <f>(($D39*SUM('Base Rate Calc'!BF$51+'Base Rate Calc'!BF$83))+'Base Rate Calc'!BF$19)*0.98</f>
        <v>4635.0679367349849</v>
      </c>
      <c r="BJ39" s="62">
        <f>(($D39*SUM('Base Rate Calc'!BG$51+'Base Rate Calc'!BG$83))+'Base Rate Calc'!BG$19)*0.98</f>
        <v>4570.9776132968782</v>
      </c>
      <c r="BK39" s="62">
        <f>(($D39*SUM('Base Rate Calc'!BH$51+'Base Rate Calc'!BH$83))+'Base Rate Calc'!BH$19)*0.98</f>
        <v>5046.4465844558808</v>
      </c>
      <c r="BL39" s="62">
        <f>(($D39*SUM('Base Rate Calc'!BI$51+'Base Rate Calc'!BI$83))+'Base Rate Calc'!BI$19)*0.98</f>
        <v>4258.0633879376965</v>
      </c>
      <c r="BM39" s="62">
        <f>(($D39*SUM('Base Rate Calc'!BJ$51+'Base Rate Calc'!BJ$83))+'Base Rate Calc'!BJ$19)*0.98</f>
        <v>4308.6326741524354</v>
      </c>
      <c r="BN39" s="62">
        <f>(($D39*SUM('Base Rate Calc'!BK$51+'Base Rate Calc'!BK$83))+'Base Rate Calc'!BK$19)*0.98</f>
        <v>4530.9614187727702</v>
      </c>
      <c r="BO39" s="62">
        <f>(($D39*SUM('Base Rate Calc'!BL$51+'Base Rate Calc'!BL$83))+'Base Rate Calc'!BL$19)*0.98</f>
        <v>4877.4320174694012</v>
      </c>
      <c r="BP39" s="62">
        <f>(($D39*SUM('Base Rate Calc'!BM$51+'Base Rate Calc'!BM$83))+'Base Rate Calc'!BM$19)*0.98</f>
        <v>4511.2430032185612</v>
      </c>
      <c r="BQ39" s="62">
        <f>(($D39*SUM('Base Rate Calc'!BN$51+'Base Rate Calc'!BN$83))+'Base Rate Calc'!BN$19)*0.98</f>
        <v>4255.2737694510142</v>
      </c>
      <c r="BR39" s="62">
        <f>(($D39*SUM('Base Rate Calc'!BO$51+'Base Rate Calc'!BO$83))+'Base Rate Calc'!BO$19)*0.98</f>
        <v>4051.6115477237809</v>
      </c>
      <c r="BS39" s="62">
        <f>(($D39*SUM('Base Rate Calc'!BP$51+'Base Rate Calc'!BP$83))+'Base Rate Calc'!BP$19)*0.98</f>
        <v>5073.4380682334822</v>
      </c>
      <c r="BT39" s="62">
        <f>(($D39*SUM('Base Rate Calc'!BQ$51+'Base Rate Calc'!BQ$83))+'Base Rate Calc'!BQ$19)*0.98</f>
        <v>4155.1680726717686</v>
      </c>
      <c r="BU39" s="62">
        <f>(($D39*SUM('Base Rate Calc'!BR$51+'Base Rate Calc'!BR$83))+'Base Rate Calc'!BR$19)*0.98</f>
        <v>5182.5078720268057</v>
      </c>
      <c r="BV39" s="62">
        <f>(($D39*SUM('Base Rate Calc'!BS$51+'Base Rate Calc'!BS$83))+'Base Rate Calc'!BS$19)*0.98</f>
        <v>4937.3054063770187</v>
      </c>
      <c r="BW39" s="62">
        <f>(($D39*SUM('Base Rate Calc'!BT$51+'Base Rate Calc'!BT$83))+'Base Rate Calc'!BT$19)*0.98</f>
        <v>4862.3616442833627</v>
      </c>
      <c r="BX39" s="62">
        <f>(($D39*SUM('Base Rate Calc'!BU$51+'Base Rate Calc'!BU$83))+'Base Rate Calc'!BU$19)*0.98</f>
        <v>4655.7338452318281</v>
      </c>
      <c r="BY39" s="62">
        <f>(($D39*SUM('Base Rate Calc'!BV$51+'Base Rate Calc'!BV$83))+'Base Rate Calc'!BV$19)*0.98</f>
        <v>3932.1709223787429</v>
      </c>
      <c r="BZ39" s="62">
        <f>(($D39*SUM('Base Rate Calc'!BW$51+'Base Rate Calc'!BW$83))+'Base Rate Calc'!BW$19)*0.98</f>
        <v>4198.3155369153801</v>
      </c>
      <c r="CA39" s="62">
        <f>(($D39*SUM('Base Rate Calc'!BY$51+'Base Rate Calc'!BY$83))+'Base Rate Calc'!BY$19)*0.98</f>
        <v>5434.3100060050283</v>
      </c>
      <c r="CB39" s="62">
        <f>(($D39*SUM('Base Rate Calc'!BZ$51+'Base Rate Calc'!BZ$83))+'Base Rate Calc'!BZ$19)*0.98</f>
        <v>3570.996499601712</v>
      </c>
      <c r="CC39" s="62">
        <f>(($D39*SUM('Base Rate Calc'!CA$51+'Base Rate Calc'!CA$83))+'Base Rate Calc'!CA$19)*0.98</f>
        <v>4131.9098732952289</v>
      </c>
      <c r="CD39" s="62">
        <f>(($D39*SUM('Base Rate Calc'!CB$51+'Base Rate Calc'!CB$83))+'Base Rate Calc'!CB$19)*0.98</f>
        <v>4662.4646323223124</v>
      </c>
      <c r="CE39" s="62">
        <f>(($D39*SUM('Base Rate Calc'!CC$51+'Base Rate Calc'!CC$83))+'Base Rate Calc'!CC$19)*0.98</f>
        <v>5552.5838159208142</v>
      </c>
      <c r="CF39" s="62">
        <f>(($D39*SUM('Base Rate Calc'!CD$51+'Base Rate Calc'!CD$83))+'Base Rate Calc'!CD$19)*0.98</f>
        <v>4446.4656267424634</v>
      </c>
      <c r="CG39" s="62">
        <f>(($D39*SUM('Base Rate Calc'!CE$51+'Base Rate Calc'!CE$83))+'Base Rate Calc'!CE$19)*0.98</f>
        <v>4515.7320385398307</v>
      </c>
      <c r="CH39" s="62">
        <f>(($D39*SUM('Base Rate Calc'!CF$51+'Base Rate Calc'!CF$83))+'Base Rate Calc'!CF$19)*0.98</f>
        <v>4095.9650256709683</v>
      </c>
      <c r="CI39" s="62">
        <f>(($D39*SUM('Base Rate Calc'!CG$51+'Base Rate Calc'!CG$83))+'Base Rate Calc'!CG$19)*0.98</f>
        <v>4657.4586226182882</v>
      </c>
      <c r="CJ39" s="62">
        <f>(($D39*SUM('Base Rate Calc'!CH$51+'Base Rate Calc'!CH$83))+'Base Rate Calc'!CH$19)*0.98</f>
        <v>4284.6812194970416</v>
      </c>
      <c r="CK39" s="62">
        <f>(($D39*SUM('Base Rate Calc'!CI$51+'Base Rate Calc'!CI$83))+'Base Rate Calc'!CI$19)*0.98</f>
        <v>4049.0033019774787</v>
      </c>
      <c r="CL39" s="62">
        <f>(($D39*SUM('Base Rate Calc'!CJ$51+'Base Rate Calc'!CJ$83))+'Base Rate Calc'!CJ$19)*0.98</f>
        <v>3673.071383320681</v>
      </c>
      <c r="CM39" s="62">
        <f>(($D39*SUM('Base Rate Calc'!CK$51+'Base Rate Calc'!CK$83))+'Base Rate Calc'!CK$19)*0.98</f>
        <v>3945.8303027142283</v>
      </c>
    </row>
    <row r="40" spans="1:91" ht="15">
      <c r="A40" s="137">
        <v>37</v>
      </c>
      <c r="B40" s="215">
        <v>314</v>
      </c>
      <c r="C40" s="138" t="str">
        <f>VLOOKUP(B40,FFY18_Table5_CN!$A$3:$G$759,6,FALSE)</f>
        <v>OTHER CIRCULATORY SYSTEM DIAGNOSES W MCC</v>
      </c>
      <c r="D40" s="137">
        <f>VLOOKUP(B40,FFY18_Table5_CN!$A$3:$G$759,7,FALSE)</f>
        <v>1.9581999999999999</v>
      </c>
      <c r="F40" s="62">
        <f>(($D40*SUM('Base Rate Calc'!C$51+'Base Rate Calc'!C$83))+'Base Rate Calc'!C$19)*0.98</f>
        <v>12646.152440603744</v>
      </c>
      <c r="G40" s="62">
        <f>(($D40*SUM('Base Rate Calc'!D$51+'Base Rate Calc'!D$83))+'Base Rate Calc'!D$19)*0.98</f>
        <v>13275.798192985823</v>
      </c>
      <c r="H40" s="62">
        <f>(($D40*SUM('Base Rate Calc'!E$51+'Base Rate Calc'!E$83))+'Base Rate Calc'!E$19)*0.98</f>
        <v>10500.83831518533</v>
      </c>
      <c r="I40" s="62">
        <f>(($D40*SUM('Base Rate Calc'!F$51+'Base Rate Calc'!F$83))+'Base Rate Calc'!F$19)*0.98</f>
        <v>11720.513374674534</v>
      </c>
      <c r="J40" s="62">
        <f>(($D40*SUM('Base Rate Calc'!G$51+'Base Rate Calc'!G$83))+'Base Rate Calc'!G$19)*0.98</f>
        <v>10900.438346682398</v>
      </c>
      <c r="K40" s="62">
        <f>(($D40*SUM('Base Rate Calc'!H$51+'Base Rate Calc'!H$83))+'Base Rate Calc'!H$19)*0.98</f>
        <v>11803.06816723699</v>
      </c>
      <c r="L40" s="62">
        <f>(($D40*SUM('Base Rate Calc'!I$51+'Base Rate Calc'!I$83))+'Base Rate Calc'!I$19)*0.98</f>
        <v>10586.966042609338</v>
      </c>
      <c r="M40" s="62">
        <f>(($D40*SUM('Base Rate Calc'!J$51+'Base Rate Calc'!J$83))+'Base Rate Calc'!J$19)*0.98</f>
        <v>12953.216629944805</v>
      </c>
      <c r="N40" s="62">
        <f>(($D40*SUM('Base Rate Calc'!K$51+'Base Rate Calc'!K$83))+'Base Rate Calc'!K$19)*0.98</f>
        <v>11895.373425829117</v>
      </c>
      <c r="O40" s="62">
        <f>(($D40*SUM('Base Rate Calc'!L$51+'Base Rate Calc'!L$83))+'Base Rate Calc'!L$19)*0.98</f>
        <v>10753.260545504691</v>
      </c>
      <c r="P40" s="62">
        <f>(($D40*SUM('Base Rate Calc'!M$51+'Base Rate Calc'!M$83))+'Base Rate Calc'!M$19)*0.98</f>
        <v>11556.122443896338</v>
      </c>
      <c r="Q40" s="62">
        <f>(($D40*SUM('Base Rate Calc'!N$51+'Base Rate Calc'!N$83))+'Base Rate Calc'!N$19)*0.98</f>
        <v>10498.220390323177</v>
      </c>
      <c r="R40" s="62">
        <f>(($D40*SUM('Base Rate Calc'!O$51+'Base Rate Calc'!O$83))+'Base Rate Calc'!O$19)*0.98</f>
        <v>10880.740211692731</v>
      </c>
      <c r="S40" s="62">
        <f>(($D40*SUM('Base Rate Calc'!P$51+'Base Rate Calc'!P$83))+'Base Rate Calc'!P$19)*0.98</f>
        <v>11745.225950928561</v>
      </c>
      <c r="T40" s="62">
        <f>(($D40*SUM('Base Rate Calc'!Q$51+'Base Rate Calc'!Q$83))+'Base Rate Calc'!Q$19)*0.98</f>
        <v>11025.872822605825</v>
      </c>
      <c r="U40" s="62">
        <f>(($D40*SUM('Base Rate Calc'!R$51+'Base Rate Calc'!R$83))+'Base Rate Calc'!R$19)*0.98</f>
        <v>10793.02383266825</v>
      </c>
      <c r="V40" s="62">
        <f>(($D40*SUM('Base Rate Calc'!S$51+'Base Rate Calc'!S$83))+'Base Rate Calc'!S$19)*0.98</f>
        <v>13181.153349423841</v>
      </c>
      <c r="W40" s="62">
        <f>(($D40*SUM('Base Rate Calc'!T$51+'Base Rate Calc'!T$83))+'Base Rate Calc'!T$19)*0.98</f>
        <v>17153.365898428336</v>
      </c>
      <c r="X40" s="62">
        <f>(($D40*SUM('Base Rate Calc'!U$51+'Base Rate Calc'!U$83))+'Base Rate Calc'!U$19)*0.98</f>
        <v>12430.424317033852</v>
      </c>
      <c r="Y40" s="62" t="e">
        <f>(($D40*SUM('Base Rate Calc'!V$51+'Base Rate Calc'!V$83))+'Base Rate Calc'!V$19)*0.98</f>
        <v>#N/A</v>
      </c>
      <c r="Z40" s="62">
        <f>(($D40*SUM('Base Rate Calc'!W$51+'Base Rate Calc'!W$83))+'Base Rate Calc'!W$19)*0.98</f>
        <v>10978.696027097829</v>
      </c>
      <c r="AA40" s="62">
        <f>(($D40*SUM('Base Rate Calc'!X$51+'Base Rate Calc'!X$83))+'Base Rate Calc'!X$19)*0.98</f>
        <v>11916.959186375685</v>
      </c>
      <c r="AB40" s="62">
        <f>(($D40*SUM('Base Rate Calc'!Y$51+'Base Rate Calc'!Y$83))+'Base Rate Calc'!Y$19)*0.98</f>
        <v>14869.868404221397</v>
      </c>
      <c r="AC40" s="62">
        <f>(($D40*SUM('Base Rate Calc'!Z$51+'Base Rate Calc'!Z$83))+'Base Rate Calc'!Z$19)*0.98</f>
        <v>11315.74941133737</v>
      </c>
      <c r="AD40" s="62">
        <f>(($D40*SUM('Base Rate Calc'!AA$51+'Base Rate Calc'!AA$83))+'Base Rate Calc'!AA$19)*0.98</f>
        <v>11495.204864246982</v>
      </c>
      <c r="AE40" s="62">
        <f>(($D40*SUM('Base Rate Calc'!AB$51+'Base Rate Calc'!AB$83))+'Base Rate Calc'!AB$19)*0.98</f>
        <v>16229.489704645814</v>
      </c>
      <c r="AF40" s="62">
        <f>(($D40*SUM('Base Rate Calc'!AC$51+'Base Rate Calc'!AC$83))+'Base Rate Calc'!AC$19)*0.98</f>
        <v>11441.721691143965</v>
      </c>
      <c r="AG40" s="62">
        <f>(($D40*SUM('Base Rate Calc'!AD$51+'Base Rate Calc'!AD$83))+'Base Rate Calc'!AD$19)*0.98</f>
        <v>11588.177476281518</v>
      </c>
      <c r="AH40" s="62">
        <f>(($D40*SUM('Base Rate Calc'!AE$51+'Base Rate Calc'!AE$83))+'Base Rate Calc'!AE$19)*0.98</f>
        <v>10540.174872459866</v>
      </c>
      <c r="AI40" s="62">
        <f>(($D40*SUM('Base Rate Calc'!AF$51+'Base Rate Calc'!AF$83))+'Base Rate Calc'!AF$19)*0.98</f>
        <v>12920.167660676261</v>
      </c>
      <c r="AJ40" s="62">
        <f>(($D40*SUM('Base Rate Calc'!AG$51+'Base Rate Calc'!AG$83))+'Base Rate Calc'!AG$19)*0.98</f>
        <v>11508.407760757438</v>
      </c>
      <c r="AK40" s="62">
        <f>(($D40*SUM('Base Rate Calc'!AH$51+'Base Rate Calc'!AH$83))+'Base Rate Calc'!AH$19)*0.98</f>
        <v>17070.185240030918</v>
      </c>
      <c r="AL40" s="62">
        <f>(($D40*SUM('Base Rate Calc'!AI$51+'Base Rate Calc'!AI$83))+'Base Rate Calc'!AI$19)*0.98</f>
        <v>10463.776896408268</v>
      </c>
      <c r="AM40" s="62">
        <f>(($D40*SUM('Base Rate Calc'!AJ$51+'Base Rate Calc'!AJ$83))+'Base Rate Calc'!AJ$19)*0.98</f>
        <v>10665.417241632384</v>
      </c>
      <c r="AN40" s="62">
        <f>(($D40*SUM('Base Rate Calc'!AK$51+'Base Rate Calc'!AK$83))+'Base Rate Calc'!AK$19)*0.98</f>
        <v>13740.888317358214</v>
      </c>
      <c r="AO40" s="62">
        <f>(($D40*SUM('Base Rate Calc'!AL$51+'Base Rate Calc'!AL$83))+'Base Rate Calc'!AL$19)*0.98</f>
        <v>12147.128033682879</v>
      </c>
      <c r="AP40" s="62">
        <f>(($D40*SUM('Base Rate Calc'!AM$51+'Base Rate Calc'!AM$83))+'Base Rate Calc'!AM$19)*0.98</f>
        <v>11825.367908784894</v>
      </c>
      <c r="AQ40" s="62">
        <f>(($D40*SUM('Base Rate Calc'!AN$51+'Base Rate Calc'!AN$83))+'Base Rate Calc'!AN$19)*0.98</f>
        <v>11442.818210967091</v>
      </c>
      <c r="AR40" s="62">
        <f>(($D40*SUM('Base Rate Calc'!AO$51+'Base Rate Calc'!AO$83))+'Base Rate Calc'!AO$19)*0.98</f>
        <v>12528.851824535453</v>
      </c>
      <c r="AS40" s="62">
        <f>(($D40*SUM('Base Rate Calc'!AP$51+'Base Rate Calc'!AP$83))+'Base Rate Calc'!AP$19)*0.98</f>
        <v>12868.320169810468</v>
      </c>
      <c r="AT40" s="62">
        <f>(($D40*SUM('Base Rate Calc'!AQ$51+'Base Rate Calc'!AQ$83))+'Base Rate Calc'!AQ$19)*0.98</f>
        <v>12694.468851197584</v>
      </c>
      <c r="AU40" s="62">
        <f>(($D40*SUM('Base Rate Calc'!AR$51+'Base Rate Calc'!AR$83))+'Base Rate Calc'!AR$19)*0.98</f>
        <v>10848.149469514992</v>
      </c>
      <c r="AV40" s="62">
        <f>(($D40*SUM('Base Rate Calc'!AS$51+'Base Rate Calc'!AS$83))+'Base Rate Calc'!AS$19)*0.98</f>
        <v>12139.640318020665</v>
      </c>
      <c r="AW40" s="62">
        <f>(($D40*SUM('Base Rate Calc'!AT$51+'Base Rate Calc'!AT$83))+'Base Rate Calc'!AT$19)*0.98</f>
        <v>13792.664564362158</v>
      </c>
      <c r="AX40" s="62">
        <f>(($D40*SUM('Base Rate Calc'!AU$51+'Base Rate Calc'!AU$83))+'Base Rate Calc'!AU$19)*0.98</f>
        <v>11727.316488299824</v>
      </c>
      <c r="AY40" s="62">
        <f>(($D40*SUM('Base Rate Calc'!AV$51+'Base Rate Calc'!AV$83))+'Base Rate Calc'!AV$19)*0.98</f>
        <v>10530.196995045892</v>
      </c>
      <c r="AZ40" s="62">
        <f>(($D40*SUM('Base Rate Calc'!AW$51+'Base Rate Calc'!AW$83))+'Base Rate Calc'!AW$19)*0.98</f>
        <v>12099.57978961373</v>
      </c>
      <c r="BA40" s="62">
        <f>(($D40*SUM('Base Rate Calc'!AX$51+'Base Rate Calc'!AX$83))+'Base Rate Calc'!AX$19)*0.98</f>
        <v>10777.895932309588</v>
      </c>
      <c r="BB40" s="62">
        <f>(($D40*SUM('Base Rate Calc'!AY$51+'Base Rate Calc'!AY$83))+'Base Rate Calc'!AY$19)*0.98</f>
        <v>10970.004005105666</v>
      </c>
      <c r="BC40" s="62">
        <f>(($D40*SUM('Base Rate Calc'!AZ$51+'Base Rate Calc'!AZ$83))+'Base Rate Calc'!AZ$19)*0.98</f>
        <v>11446.506074464338</v>
      </c>
      <c r="BD40" s="62">
        <f>(($D40*SUM('Base Rate Calc'!BA$51+'Base Rate Calc'!BA$83))+'Base Rate Calc'!BA$19)*0.98</f>
        <v>10800.203251148829</v>
      </c>
      <c r="BE40" s="62">
        <f>(($D40*SUM('Base Rate Calc'!BB$51+'Base Rate Calc'!BB$83))+'Base Rate Calc'!BB$19)*0.98</f>
        <v>15002.386233568184</v>
      </c>
      <c r="BF40" s="62">
        <f>(($D40*SUM('Base Rate Calc'!BC$51+'Base Rate Calc'!BC$83))+'Base Rate Calc'!BC$19)*0.98</f>
        <v>12214.687020494846</v>
      </c>
      <c r="BG40" s="62">
        <f>(($D40*SUM('Base Rate Calc'!BD$51+'Base Rate Calc'!BD$83))+'Base Rate Calc'!BD$19)*0.98</f>
        <v>11431.097862356863</v>
      </c>
      <c r="BH40" s="62">
        <f>(($D40*SUM('Base Rate Calc'!BE$51+'Base Rate Calc'!BE$83))+'Base Rate Calc'!BE$19)*0.98</f>
        <v>11270.022887514115</v>
      </c>
      <c r="BI40" s="62">
        <f>(($D40*SUM('Base Rate Calc'!BF$51+'Base Rate Calc'!BF$83))+'Base Rate Calc'!BF$19)*0.98</f>
        <v>11802.612832395283</v>
      </c>
      <c r="BJ40" s="62">
        <f>(($D40*SUM('Base Rate Calc'!BG$51+'Base Rate Calc'!BG$83))+'Base Rate Calc'!BG$19)*0.98</f>
        <v>11036.664178527826</v>
      </c>
      <c r="BK40" s="62">
        <f>(($D40*SUM('Base Rate Calc'!BH$51+'Base Rate Calc'!BH$83))+'Base Rate Calc'!BH$19)*0.98</f>
        <v>12019.058651653622</v>
      </c>
      <c r="BL40" s="62">
        <f>(($D40*SUM('Base Rate Calc'!BI$51+'Base Rate Calc'!BI$83))+'Base Rate Calc'!BI$19)*0.98</f>
        <v>10830.593386132683</v>
      </c>
      <c r="BM40" s="62">
        <f>(($D40*SUM('Base Rate Calc'!BJ$51+'Base Rate Calc'!BJ$83))+'Base Rate Calc'!BJ$19)*0.98</f>
        <v>10703.465696192055</v>
      </c>
      <c r="BN40" s="62">
        <f>(($D40*SUM('Base Rate Calc'!BK$51+'Base Rate Calc'!BK$83))+'Base Rate Calc'!BK$19)*0.98</f>
        <v>11679.826793680009</v>
      </c>
      <c r="BO40" s="62">
        <f>(($D40*SUM('Base Rate Calc'!BL$51+'Base Rate Calc'!BL$83))+'Base Rate Calc'!BL$19)*0.98</f>
        <v>12187.722041299234</v>
      </c>
      <c r="BP40" s="62">
        <f>(($D40*SUM('Base Rate Calc'!BM$51+'Base Rate Calc'!BM$83))+'Base Rate Calc'!BM$19)*0.98</f>
        <v>11927.426763243999</v>
      </c>
      <c r="BQ40" s="62">
        <f>(($D40*SUM('Base Rate Calc'!BN$51+'Base Rate Calc'!BN$83))+'Base Rate Calc'!BN$19)*0.98</f>
        <v>10686.46687730492</v>
      </c>
      <c r="BR40" s="62">
        <f>(($D40*SUM('Base Rate Calc'!BO$51+'Base Rate Calc'!BO$83))+'Base Rate Calc'!BO$19)*0.98</f>
        <v>10403.559059784606</v>
      </c>
      <c r="BS40" s="62">
        <f>(($D40*SUM('Base Rate Calc'!BP$51+'Base Rate Calc'!BP$83))+'Base Rate Calc'!BP$19)*0.98</f>
        <v>13190.762045579162</v>
      </c>
      <c r="BT40" s="62">
        <f>(($D40*SUM('Base Rate Calc'!BQ$51+'Base Rate Calc'!BQ$83))+'Base Rate Calc'!BQ$19)*0.98</f>
        <v>10723.711629478728</v>
      </c>
      <c r="BU40" s="62">
        <f>(($D40*SUM('Base Rate Calc'!BR$51+'Base Rate Calc'!BR$83))+'Base Rate Calc'!BR$19)*0.98</f>
        <v>12376.180586507533</v>
      </c>
      <c r="BV40" s="62">
        <f>(($D40*SUM('Base Rate Calc'!BS$51+'Base Rate Calc'!BS$83))+'Base Rate Calc'!BS$19)*0.98</f>
        <v>12124.326053769189</v>
      </c>
      <c r="BW40" s="62">
        <f>(($D40*SUM('Base Rate Calc'!BT$51+'Base Rate Calc'!BT$83))+'Base Rate Calc'!BT$19)*0.98</f>
        <v>12089.762837294533</v>
      </c>
      <c r="BX40" s="62">
        <f>(($D40*SUM('Base Rate Calc'!BU$51+'Base Rate Calc'!BU$83))+'Base Rate Calc'!BU$19)*0.98</f>
        <v>11715.23937143076</v>
      </c>
      <c r="BY40" s="62">
        <f>(($D40*SUM('Base Rate Calc'!BV$51+'Base Rate Calc'!BV$83))+'Base Rate Calc'!BV$19)*0.98</f>
        <v>10962.381976369667</v>
      </c>
      <c r="BZ40" s="62">
        <f>(($D40*SUM('Base Rate Calc'!BW$51+'Base Rate Calc'!BW$83))+'Base Rate Calc'!BW$19)*0.98</f>
        <v>10734.599236998429</v>
      </c>
      <c r="CA40" s="62">
        <f>(($D40*SUM('Base Rate Calc'!BY$51+'Base Rate Calc'!BY$83))+'Base Rate Calc'!BY$19)*0.98</f>
        <v>13440.001047208209</v>
      </c>
      <c r="CB40" s="62">
        <f>(($D40*SUM('Base Rate Calc'!BZ$51+'Base Rate Calc'!BZ$83))+'Base Rate Calc'!BZ$19)*0.98</f>
        <v>9955.4745807518102</v>
      </c>
      <c r="CC40" s="62">
        <f>(($D40*SUM('Base Rate Calc'!CA$51+'Base Rate Calc'!CA$83))+'Base Rate Calc'!CA$19)*0.98</f>
        <v>10763.80482244692</v>
      </c>
      <c r="CD40" s="62">
        <f>(($D40*SUM('Base Rate Calc'!CB$51+'Base Rate Calc'!CB$83))+'Base Rate Calc'!CB$19)*0.98</f>
        <v>11963.337970577377</v>
      </c>
      <c r="CE40" s="62">
        <f>(($D40*SUM('Base Rate Calc'!CC$51+'Base Rate Calc'!CC$83))+'Base Rate Calc'!CC$19)*0.98</f>
        <v>12616.650146492222</v>
      </c>
      <c r="CF40" s="62">
        <f>(($D40*SUM('Base Rate Calc'!CD$51+'Base Rate Calc'!CD$83))+'Base Rate Calc'!CD$19)*0.98</f>
        <v>11248.079431160439</v>
      </c>
      <c r="CG40" s="62">
        <f>(($D40*SUM('Base Rate Calc'!CE$51+'Base Rate Calc'!CE$83))+'Base Rate Calc'!CE$19)*0.98</f>
        <v>11717.791234494154</v>
      </c>
      <c r="CH40" s="62">
        <f>(($D40*SUM('Base Rate Calc'!CF$51+'Base Rate Calc'!CF$83))+'Base Rate Calc'!CF$19)*0.98</f>
        <v>11419.018669232473</v>
      </c>
      <c r="CI40" s="62">
        <f>(($D40*SUM('Base Rate Calc'!CG$51+'Base Rate Calc'!CG$83))+'Base Rate Calc'!CG$19)*0.98</f>
        <v>12205.085201154801</v>
      </c>
      <c r="CJ40" s="62">
        <f>(($D40*SUM('Base Rate Calc'!CH$51+'Base Rate Calc'!CH$83))+'Base Rate Calc'!CH$19)*0.98</f>
        <v>11222.598656177543</v>
      </c>
      <c r="CK40" s="62">
        <f>(($D40*SUM('Base Rate Calc'!CI$51+'Base Rate Calc'!CI$83))+'Base Rate Calc'!CI$19)*0.98</f>
        <v>10518.917981110906</v>
      </c>
      <c r="CL40" s="62">
        <f>(($D40*SUM('Base Rate Calc'!CJ$51+'Base Rate Calc'!CJ$83))+'Base Rate Calc'!CJ$19)*0.98</f>
        <v>10240.046103101589</v>
      </c>
      <c r="CM40" s="62">
        <f>(($D40*SUM('Base Rate Calc'!CK$51+'Base Rate Calc'!CK$83))+'Base Rate Calc'!CK$19)*0.98</f>
        <v>11000.46255520359</v>
      </c>
    </row>
    <row r="41" spans="1:91" ht="15">
      <c r="A41" s="137">
        <v>38</v>
      </c>
      <c r="B41" s="215">
        <v>329</v>
      </c>
      <c r="C41" s="138" t="str">
        <f>VLOOKUP(B41,FFY18_Table5_CN!$A$3:$G$759,6,FALSE)</f>
        <v>MAJOR SMALL &amp; LARGE BOWEL PROCEDURES W MCC</v>
      </c>
      <c r="D41" s="137">
        <f>VLOOKUP(B41,FFY18_Table5_CN!$A$3:$G$759,7,FALSE)</f>
        <v>4.9132999999999996</v>
      </c>
      <c r="F41" s="62">
        <f>(($D41*SUM('Base Rate Calc'!C$51+'Base Rate Calc'!C$83))+'Base Rate Calc'!C$19)*0.98</f>
        <v>30573.088730169737</v>
      </c>
      <c r="G41" s="62">
        <f>(($D41*SUM('Base Rate Calc'!D$51+'Base Rate Calc'!D$83))+'Base Rate Calc'!D$19)*0.98</f>
        <v>32427.559828003905</v>
      </c>
      <c r="H41" s="62">
        <f>(($D41*SUM('Base Rate Calc'!E$51+'Base Rate Calc'!E$83))+'Base Rate Calc'!E$19)*0.98</f>
        <v>25416.42761372693</v>
      </c>
      <c r="I41" s="62">
        <f>(($D41*SUM('Base Rate Calc'!F$51+'Base Rate Calc'!F$83))+'Base Rate Calc'!F$19)*0.98</f>
        <v>28268.885907480537</v>
      </c>
      <c r="J41" s="62">
        <f>(($D41*SUM('Base Rate Calc'!G$51+'Base Rate Calc'!G$83))+'Base Rate Calc'!G$19)*0.98</f>
        <v>26307.949677364228</v>
      </c>
      <c r="K41" s="62">
        <f>(($D41*SUM('Base Rate Calc'!H$51+'Base Rate Calc'!H$83))+'Base Rate Calc'!H$19)*0.98</f>
        <v>28534.17398002528</v>
      </c>
      <c r="L41" s="62">
        <f>(($D41*SUM('Base Rate Calc'!I$51+'Base Rate Calc'!I$83))+'Base Rate Calc'!I$19)*0.98</f>
        <v>25821.593453514684</v>
      </c>
      <c r="M41" s="62">
        <f>(($D41*SUM('Base Rate Calc'!J$51+'Base Rate Calc'!J$83))+'Base Rate Calc'!J$19)*0.98</f>
        <v>30716.246716999183</v>
      </c>
      <c r="N41" s="62">
        <f>(($D41*SUM('Base Rate Calc'!K$51+'Base Rate Calc'!K$83))+'Base Rate Calc'!K$19)*0.98</f>
        <v>28767.846650968339</v>
      </c>
      <c r="O41" s="62">
        <f>(($D41*SUM('Base Rate Calc'!L$51+'Base Rate Calc'!L$83))+'Base Rate Calc'!L$19)*0.98</f>
        <v>26058.414526477471</v>
      </c>
      <c r="P41" s="62">
        <f>(($D41*SUM('Base Rate Calc'!M$51+'Base Rate Calc'!M$83))+'Base Rate Calc'!M$19)*0.98</f>
        <v>28354.052083983188</v>
      </c>
      <c r="Q41" s="62">
        <f>(($D41*SUM('Base Rate Calc'!N$51+'Base Rate Calc'!N$83))+'Base Rate Calc'!N$19)*0.98</f>
        <v>25689.831112427153</v>
      </c>
      <c r="R41" s="62">
        <f>(($D41*SUM('Base Rate Calc'!O$51+'Base Rate Calc'!O$83))+'Base Rate Calc'!O$19)*0.98</f>
        <v>26220.088460601521</v>
      </c>
      <c r="S41" s="62">
        <f>(($D41*SUM('Base Rate Calc'!P$51+'Base Rate Calc'!P$83))+'Base Rate Calc'!P$19)*0.98</f>
        <v>28327.534863383356</v>
      </c>
      <c r="T41" s="62">
        <f>(($D41*SUM('Base Rate Calc'!Q$51+'Base Rate Calc'!Q$83))+'Base Rate Calc'!Q$19)*0.98</f>
        <v>26565.264848539064</v>
      </c>
      <c r="U41" s="62">
        <f>(($D41*SUM('Base Rate Calc'!R$51+'Base Rate Calc'!R$83))+'Base Rate Calc'!R$19)*0.98</f>
        <v>26009.879279506138</v>
      </c>
      <c r="V41" s="62">
        <f>(($D41*SUM('Base Rate Calc'!S$51+'Base Rate Calc'!S$83))+'Base Rate Calc'!S$19)*0.98</f>
        <v>31367.947552417609</v>
      </c>
      <c r="W41" s="62">
        <f>(($D41*SUM('Base Rate Calc'!T$51+'Base Rate Calc'!T$83))+'Base Rate Calc'!T$19)*0.98</f>
        <v>40988.255542093728</v>
      </c>
      <c r="X41" s="62">
        <f>(($D41*SUM('Base Rate Calc'!U$51+'Base Rate Calc'!U$83))+'Base Rate Calc'!U$19)*0.98</f>
        <v>30235.926363927298</v>
      </c>
      <c r="Y41" s="62" t="e">
        <f>(($D41*SUM('Base Rate Calc'!V$51+'Base Rate Calc'!V$83))+'Base Rate Calc'!V$19)*0.98</f>
        <v>#N/A</v>
      </c>
      <c r="Z41" s="62">
        <f>(($D41*SUM('Base Rate Calc'!W$51+'Base Rate Calc'!W$83))+'Base Rate Calc'!W$19)*0.98</f>
        <v>26363.631493024081</v>
      </c>
      <c r="AA41" s="62">
        <f>(($D41*SUM('Base Rate Calc'!X$51+'Base Rate Calc'!X$83))+'Base Rate Calc'!X$19)*0.98</f>
        <v>28946.856695117785</v>
      </c>
      <c r="AB41" s="62">
        <f>(($D41*SUM('Base Rate Calc'!Y$51+'Base Rate Calc'!Y$83))+'Base Rate Calc'!Y$19)*0.98</f>
        <v>35869.159421285352</v>
      </c>
      <c r="AC41" s="62">
        <f>(($D41*SUM('Base Rate Calc'!Z$51+'Base Rate Calc'!Z$83))+'Base Rate Calc'!Z$19)*0.98</f>
        <v>27293.523005088293</v>
      </c>
      <c r="AD41" s="62">
        <f>(($D41*SUM('Base Rate Calc'!AA$51+'Base Rate Calc'!AA$83))+'Base Rate Calc'!AA$19)*0.98</f>
        <v>27261.180777246806</v>
      </c>
      <c r="AE41" s="62">
        <f>(($D41*SUM('Base Rate Calc'!AB$51+'Base Rate Calc'!AB$83))+'Base Rate Calc'!AB$19)*0.98</f>
        <v>38347.010814337795</v>
      </c>
      <c r="AF41" s="62">
        <f>(($D41*SUM('Base Rate Calc'!AC$51+'Base Rate Calc'!AC$83))+'Base Rate Calc'!AC$19)*0.98</f>
        <v>28708.3092559992</v>
      </c>
      <c r="AG41" s="62">
        <f>(($D41*SUM('Base Rate Calc'!AD$51+'Base Rate Calc'!AD$83))+'Base Rate Calc'!AD$19)*0.98</f>
        <v>27855.813851513627</v>
      </c>
      <c r="AH41" s="62">
        <f>(($D41*SUM('Base Rate Calc'!AE$51+'Base Rate Calc'!AE$83))+'Base Rate Calc'!AE$19)*0.98</f>
        <v>25665.250544907085</v>
      </c>
      <c r="AI41" s="62">
        <f>(($D41*SUM('Base Rate Calc'!AF$51+'Base Rate Calc'!AF$83))+'Base Rate Calc'!AF$19)*0.98</f>
        <v>30450.486460923636</v>
      </c>
      <c r="AJ41" s="62">
        <f>(($D41*SUM('Base Rate Calc'!AG$51+'Base Rate Calc'!AG$83))+'Base Rate Calc'!AG$19)*0.98</f>
        <v>27404.116965033969</v>
      </c>
      <c r="AK41" s="62">
        <f>(($D41*SUM('Base Rate Calc'!AH$51+'Base Rate Calc'!AH$83))+'Base Rate Calc'!AH$19)*0.98</f>
        <v>40218.775381464562</v>
      </c>
      <c r="AL41" s="62">
        <f>(($D41*SUM('Base Rate Calc'!AI$51+'Base Rate Calc'!AI$83))+'Base Rate Calc'!AI$19)*0.98</f>
        <v>25347.558171638619</v>
      </c>
      <c r="AM41" s="62">
        <f>(($D41*SUM('Base Rate Calc'!AJ$51+'Base Rate Calc'!AJ$83))+'Base Rate Calc'!AJ$19)*0.98</f>
        <v>25979.435762216526</v>
      </c>
      <c r="AN41" s="62">
        <f>(($D41*SUM('Base Rate Calc'!AK$51+'Base Rate Calc'!AK$83))+'Base Rate Calc'!AK$19)*0.98</f>
        <v>32683.579305063897</v>
      </c>
      <c r="AO41" s="62">
        <f>(($D41*SUM('Base Rate Calc'!AL$51+'Base Rate Calc'!AL$83))+'Base Rate Calc'!AL$19)*0.98</f>
        <v>29180.347422681072</v>
      </c>
      <c r="AP41" s="62">
        <f>(($D41*SUM('Base Rate Calc'!AM$51+'Base Rate Calc'!AM$83))+'Base Rate Calc'!AM$19)*0.98</f>
        <v>28284.199091794922</v>
      </c>
      <c r="AQ41" s="62">
        <f>(($D41*SUM('Base Rate Calc'!AN$51+'Base Rate Calc'!AN$83))+'Base Rate Calc'!AN$19)*0.98</f>
        <v>28711.060522900934</v>
      </c>
      <c r="AR41" s="62">
        <f>(($D41*SUM('Base Rate Calc'!AO$51+'Base Rate Calc'!AO$83))+'Base Rate Calc'!AO$19)*0.98</f>
        <v>30316.187306654087</v>
      </c>
      <c r="AS41" s="62">
        <f>(($D41*SUM('Base Rate Calc'!AP$51+'Base Rate Calc'!AP$83))+'Base Rate Calc'!AP$19)*0.98</f>
        <v>27886.18752058511</v>
      </c>
      <c r="AT41" s="62">
        <f>(($D41*SUM('Base Rate Calc'!AQ$51+'Base Rate Calc'!AQ$83))+'Base Rate Calc'!AQ$19)*0.98</f>
        <v>28882.83389916713</v>
      </c>
      <c r="AU41" s="62">
        <f>(($D41*SUM('Base Rate Calc'!AR$51+'Base Rate Calc'!AR$83))+'Base Rate Calc'!AR$19)*0.98</f>
        <v>26143.166174776841</v>
      </c>
      <c r="AV41" s="62">
        <f>(($D41*SUM('Base Rate Calc'!AS$51+'Base Rate Calc'!AS$83))+'Base Rate Calc'!AS$19)*0.98</f>
        <v>29417.721756363462</v>
      </c>
      <c r="AW41" s="62">
        <f>(($D41*SUM('Base Rate Calc'!AT$51+'Base Rate Calc'!AT$83))+'Base Rate Calc'!AT$19)*0.98</f>
        <v>32751.790518343681</v>
      </c>
      <c r="AX41" s="62">
        <f>(($D41*SUM('Base Rate Calc'!AU$51+'Base Rate Calc'!AU$83))+'Base Rate Calc'!AU$19)*0.98</f>
        <v>27966.171215740738</v>
      </c>
      <c r="AY41" s="62">
        <f>(($D41*SUM('Base Rate Calc'!AV$51+'Base Rate Calc'!AV$83))+'Base Rate Calc'!AV$19)*0.98</f>
        <v>25749.388154580218</v>
      </c>
      <c r="AZ41" s="62">
        <f>(($D41*SUM('Base Rate Calc'!AW$51+'Base Rate Calc'!AW$83))+'Base Rate Calc'!AW$19)*0.98</f>
        <v>29325.843109697245</v>
      </c>
      <c r="BA41" s="62">
        <f>(($D41*SUM('Base Rate Calc'!AX$51+'Base Rate Calc'!AX$83))+'Base Rate Calc'!AX$19)*0.98</f>
        <v>25863.458890295526</v>
      </c>
      <c r="BB41" s="62">
        <f>(($D41*SUM('Base Rate Calc'!AY$51+'Base Rate Calc'!AY$83))+'Base Rate Calc'!AY$19)*0.98</f>
        <v>26269.355926864293</v>
      </c>
      <c r="BC41" s="62">
        <f>(($D41*SUM('Base Rate Calc'!AZ$51+'Base Rate Calc'!AZ$83))+'Base Rate Calc'!AZ$19)*0.98</f>
        <v>27559.991923616399</v>
      </c>
      <c r="BD41" s="62">
        <f>(($D41*SUM('Base Rate Calc'!BA$51+'Base Rate Calc'!BA$83))+'Base Rate Calc'!BA$19)*0.98</f>
        <v>26202.330306429136</v>
      </c>
      <c r="BE41" s="62">
        <f>(($D41*SUM('Base Rate Calc'!BB$51+'Base Rate Calc'!BB$83))+'Base Rate Calc'!BB$19)*0.98</f>
        <v>35474.819575442016</v>
      </c>
      <c r="BF41" s="62">
        <f>(($D41*SUM('Base Rate Calc'!BC$51+'Base Rate Calc'!BC$83))+'Base Rate Calc'!BC$19)*0.98</f>
        <v>30647.748819220367</v>
      </c>
      <c r="BG41" s="62">
        <f>(($D41*SUM('Base Rate Calc'!BD$51+'Base Rate Calc'!BD$83))+'Base Rate Calc'!BD$19)*0.98</f>
        <v>28082.517831354289</v>
      </c>
      <c r="BH41" s="62">
        <f>(($D41*SUM('Base Rate Calc'!BE$51+'Base Rate Calc'!BE$83))+'Base Rate Calc'!BE$19)*0.98</f>
        <v>28277.501508131496</v>
      </c>
      <c r="BI41" s="62">
        <f>(($D41*SUM('Base Rate Calc'!BF$51+'Base Rate Calc'!BF$83))+'Base Rate Calc'!BF$19)*0.98</f>
        <v>28669.002322095672</v>
      </c>
      <c r="BJ41" s="62">
        <f>(($D41*SUM('Base Rate Calc'!BG$51+'Base Rate Calc'!BG$83))+'Base Rate Calc'!BG$19)*0.98</f>
        <v>26251.46778492532</v>
      </c>
      <c r="BK41" s="62">
        <f>(($D41*SUM('Base Rate Calc'!BH$51+'Base Rate Calc'!BH$83))+'Base Rate Calc'!BH$19)*0.98</f>
        <v>28426.739747191164</v>
      </c>
      <c r="BL41" s="62">
        <f>(($D41*SUM('Base Rate Calc'!BI$51+'Base Rate Calc'!BI$83))+'Base Rate Calc'!BI$19)*0.98</f>
        <v>26296.816827497551</v>
      </c>
      <c r="BM41" s="62">
        <f>(($D41*SUM('Base Rate Calc'!BJ$51+'Base Rate Calc'!BJ$83))+'Base Rate Calc'!BJ$19)*0.98</f>
        <v>25751.539484557456</v>
      </c>
      <c r="BN41" s="62">
        <f>(($D41*SUM('Base Rate Calc'!BK$51+'Base Rate Calc'!BK$83))+'Base Rate Calc'!BK$19)*0.98</f>
        <v>28502.260357454797</v>
      </c>
      <c r="BO41" s="62">
        <f>(($D41*SUM('Base Rate Calc'!BL$51+'Base Rate Calc'!BL$83))+'Base Rate Calc'!BL$19)*0.98</f>
        <v>29390.013846857069</v>
      </c>
      <c r="BP41" s="62">
        <f>(($D41*SUM('Base Rate Calc'!BM$51+'Base Rate Calc'!BM$83))+'Base Rate Calc'!BM$19)*0.98</f>
        <v>29378.903614057162</v>
      </c>
      <c r="BQ41" s="62">
        <f>(($D41*SUM('Base Rate Calc'!BN$51+'Base Rate Calc'!BN$83))+'Base Rate Calc'!BN$19)*0.98</f>
        <v>25820.1018136157</v>
      </c>
      <c r="BR41" s="62">
        <f>(($D41*SUM('Base Rate Calc'!BO$51+'Base Rate Calc'!BO$83))+'Base Rate Calc'!BO$19)*0.98</f>
        <v>25350.716324389596</v>
      </c>
      <c r="BS41" s="62">
        <f>(($D41*SUM('Base Rate Calc'!BP$51+'Base Rate Calc'!BP$83))+'Base Rate Calc'!BP$19)*0.98</f>
        <v>32292.134943695281</v>
      </c>
      <c r="BT41" s="62">
        <f>(($D41*SUM('Base Rate Calc'!BQ$51+'Base Rate Calc'!BQ$83))+'Base Rate Calc'!BQ$19)*0.98</f>
        <v>26180.554331119307</v>
      </c>
      <c r="BU41" s="62">
        <f>(($D41*SUM('Base Rate Calc'!BR$51+'Base Rate Calc'!BR$83))+'Base Rate Calc'!BR$19)*0.98</f>
        <v>29304.053049130558</v>
      </c>
      <c r="BV41" s="62">
        <f>(($D41*SUM('Base Rate Calc'!BS$51+'Base Rate Calc'!BS$83))+'Base Rate Calc'!BS$19)*0.98</f>
        <v>29036.545129345399</v>
      </c>
      <c r="BW41" s="62">
        <f>(($D41*SUM('Base Rate Calc'!BT$51+'Base Rate Calc'!BT$83))+'Base Rate Calc'!BT$19)*0.98</f>
        <v>29097.003851363101</v>
      </c>
      <c r="BX41" s="62">
        <f>(($D41*SUM('Base Rate Calc'!BU$51+'Base Rate Calc'!BU$83))+'Base Rate Calc'!BU$19)*0.98</f>
        <v>28327.394794643424</v>
      </c>
      <c r="BY41" s="62">
        <f>(($D41*SUM('Base Rate Calc'!BV$51+'Base Rate Calc'!BV$83))+'Base Rate Calc'!BV$19)*0.98</f>
        <v>27505.602780358022</v>
      </c>
      <c r="BZ41" s="62">
        <f>(($D41*SUM('Base Rate Calc'!BW$51+'Base Rate Calc'!BW$83))+'Base Rate Calc'!BW$19)*0.98</f>
        <v>26115.529291239087</v>
      </c>
      <c r="CA41" s="62">
        <f>(($D41*SUM('Base Rate Calc'!BY$51+'Base Rate Calc'!BY$83))+'Base Rate Calc'!BY$19)*0.98</f>
        <v>32278.683636680671</v>
      </c>
      <c r="CB41" s="62">
        <f>(($D41*SUM('Base Rate Calc'!BZ$51+'Base Rate Calc'!BZ$83))+'Base Rate Calc'!BZ$19)*0.98</f>
        <v>24979.181522626837</v>
      </c>
      <c r="CC41" s="62">
        <f>(($D41*SUM('Base Rate Calc'!CA$51+'Base Rate Calc'!CA$83))+'Base Rate Calc'!CA$19)*0.98</f>
        <v>26369.723570844886</v>
      </c>
      <c r="CD41" s="62">
        <f>(($D41*SUM('Base Rate Calc'!CB$51+'Base Rate Calc'!CB$83))+'Base Rate Calc'!CB$19)*0.98</f>
        <v>29143.470795770518</v>
      </c>
      <c r="CE41" s="62">
        <f>(($D41*SUM('Base Rate Calc'!CC$51+'Base Rate Calc'!CC$83))+'Base Rate Calc'!CC$19)*0.98</f>
        <v>29239.53787819438</v>
      </c>
      <c r="CF41" s="62">
        <f>(($D41*SUM('Base Rate Calc'!CD$51+'Base Rate Calc'!CD$83))+'Base Rate Calc'!CD$19)*0.98</f>
        <v>27253.374026984256</v>
      </c>
      <c r="CG41" s="62">
        <f>(($D41*SUM('Base Rate Calc'!CE$51+'Base Rate Calc'!CE$83))+'Base Rate Calc'!CE$19)*0.98</f>
        <v>28665.398441027537</v>
      </c>
      <c r="CH41" s="62">
        <f>(($D41*SUM('Base Rate Calc'!CF$51+'Base Rate Calc'!CF$83))+'Base Rate Calc'!CF$19)*0.98</f>
        <v>28651.345331191864</v>
      </c>
      <c r="CI41" s="62">
        <f>(($D41*SUM('Base Rate Calc'!CG$51+'Base Rate Calc'!CG$83))+'Base Rate Calc'!CG$19)*0.98</f>
        <v>29965.868209781373</v>
      </c>
      <c r="CJ41" s="62">
        <f>(($D41*SUM('Base Rate Calc'!CH$51+'Base Rate Calc'!CH$83))+'Base Rate Calc'!CH$19)*0.98</f>
        <v>27548.637688773935</v>
      </c>
      <c r="CK41" s="62">
        <f>(($D41*SUM('Base Rate Calc'!CI$51+'Base Rate Calc'!CI$83))+'Base Rate Calc'!CI$19)*0.98</f>
        <v>25743.671021648559</v>
      </c>
      <c r="CL41" s="62">
        <f>(($D41*SUM('Base Rate Calc'!CJ$51+'Base Rate Calc'!CJ$83))+'Base Rate Calc'!CJ$19)*0.98</f>
        <v>25693.197078117169</v>
      </c>
      <c r="CM41" s="62">
        <f>(($D41*SUM('Base Rate Calc'!CK$51+'Base Rate Calc'!CK$83))+'Base Rate Calc'!CK$19)*0.98</f>
        <v>27601.150379165458</v>
      </c>
    </row>
    <row r="42" spans="1:91" ht="15">
      <c r="A42" s="137">
        <v>39</v>
      </c>
      <c r="B42" s="215">
        <v>330</v>
      </c>
      <c r="C42" s="138" t="str">
        <f>VLOOKUP(B42,FFY18_Table5_CN!$A$3:$G$759,6,FALSE)</f>
        <v>MAJOR SMALL &amp; LARGE BOWEL PROCEDURES W CC</v>
      </c>
      <c r="D42" s="137">
        <f>VLOOKUP(B42,FFY18_Table5_CN!$A$3:$G$759,7,FALSE)</f>
        <v>2.4688999999999997</v>
      </c>
      <c r="F42" s="62">
        <f>(($D42*SUM('Base Rate Calc'!C$51+'Base Rate Calc'!C$83))+'Base Rate Calc'!C$19)*0.98</f>
        <v>15744.28325278653</v>
      </c>
      <c r="G42" s="62">
        <f>(($D42*SUM('Base Rate Calc'!D$51+'Base Rate Calc'!D$83))+'Base Rate Calc'!D$19)*0.98</f>
        <v>16585.603163038861</v>
      </c>
      <c r="H42" s="62">
        <f>(($D42*SUM('Base Rate Calc'!E$51+'Base Rate Calc'!E$83))+'Base Rate Calc'!E$19)*0.98</f>
        <v>13078.548529650217</v>
      </c>
      <c r="I42" s="62">
        <f>(($D42*SUM('Base Rate Calc'!F$51+'Base Rate Calc'!F$83))+'Base Rate Calc'!F$19)*0.98</f>
        <v>14580.400976618301</v>
      </c>
      <c r="J42" s="62">
        <f>(($D42*SUM('Base Rate Calc'!G$51+'Base Rate Calc'!G$83))+'Base Rate Calc'!G$19)*0.98</f>
        <v>13563.162463151961</v>
      </c>
      <c r="K42" s="62">
        <f>(($D42*SUM('Base Rate Calc'!H$51+'Base Rate Calc'!H$83))+'Base Rate Calc'!H$19)*0.98</f>
        <v>14694.535711005721</v>
      </c>
      <c r="L42" s="62">
        <f>(($D42*SUM('Base Rate Calc'!I$51+'Base Rate Calc'!I$83))+'Base Rate Calc'!I$19)*0.98</f>
        <v>13219.812382411497</v>
      </c>
      <c r="M42" s="62">
        <f>(($D42*SUM('Base Rate Calc'!J$51+'Base Rate Calc'!J$83))+'Base Rate Calc'!J$19)*0.98</f>
        <v>16023.021193397366</v>
      </c>
      <c r="N42" s="62">
        <f>(($D42*SUM('Base Rate Calc'!K$51+'Base Rate Calc'!K$83))+'Base Rate Calc'!K$19)*0.98</f>
        <v>14811.272067526044</v>
      </c>
      <c r="O42" s="62">
        <f>(($D42*SUM('Base Rate Calc'!L$51+'Base Rate Calc'!L$83))+'Base Rate Calc'!L$19)*0.98</f>
        <v>13398.295278029071</v>
      </c>
      <c r="P42" s="62">
        <f>(($D42*SUM('Base Rate Calc'!M$51+'Base Rate Calc'!M$83))+'Base Rate Calc'!M$19)*0.98</f>
        <v>14459.138472860621</v>
      </c>
      <c r="Q42" s="62">
        <f>(($D42*SUM('Base Rate Calc'!N$51+'Base Rate Calc'!N$83))+'Base Rate Calc'!N$19)*0.98</f>
        <v>13123.632591527365</v>
      </c>
      <c r="R42" s="62">
        <f>(($D42*SUM('Base Rate Calc'!O$51+'Base Rate Calc'!O$83))+'Base Rate Calc'!O$19)*0.98</f>
        <v>13531.684393181587</v>
      </c>
      <c r="S42" s="62">
        <f>(($D42*SUM('Base Rate Calc'!P$51+'Base Rate Calc'!P$83))+'Base Rate Calc'!P$19)*0.98</f>
        <v>14610.978433616343</v>
      </c>
      <c r="T42" s="62">
        <f>(($D42*SUM('Base Rate Calc'!Q$51+'Base Rate Calc'!Q$83))+'Base Rate Calc'!Q$19)*0.98</f>
        <v>13711.388543780777</v>
      </c>
      <c r="U42" s="62">
        <f>(($D42*SUM('Base Rate Calc'!R$51+'Base Rate Calc'!R$83))+'Base Rate Calc'!R$19)*0.98</f>
        <v>13422.798823937617</v>
      </c>
      <c r="V42" s="62">
        <f>(($D42*SUM('Base Rate Calc'!S$51+'Base Rate Calc'!S$83))+'Base Rate Calc'!S$19)*0.98</f>
        <v>16324.192772613889</v>
      </c>
      <c r="W42" s="62">
        <f>(($D42*SUM('Base Rate Calc'!T$51+'Base Rate Calc'!T$83))+'Base Rate Calc'!T$19)*0.98</f>
        <v>21272.508445556996</v>
      </c>
      <c r="X42" s="62">
        <f>(($D42*SUM('Base Rate Calc'!U$51+'Base Rate Calc'!U$83))+'Base Rate Calc'!U$19)*0.98</f>
        <v>15507.568879095536</v>
      </c>
      <c r="Y42" s="62" t="e">
        <f>(($D42*SUM('Base Rate Calc'!V$51+'Base Rate Calc'!V$83))+'Base Rate Calc'!V$19)*0.98</f>
        <v>#N/A</v>
      </c>
      <c r="Z42" s="62">
        <f>(($D42*SUM('Base Rate Calc'!W$51+'Base Rate Calc'!W$83))+'Base Rate Calc'!W$19)*0.98</f>
        <v>13637.518585538674</v>
      </c>
      <c r="AA42" s="62">
        <f>(($D42*SUM('Base Rate Calc'!X$51+'Base Rate Calc'!X$83))+'Base Rate Calc'!X$19)*0.98</f>
        <v>14860.063872414934</v>
      </c>
      <c r="AB42" s="62">
        <f>(($D42*SUM('Base Rate Calc'!Y$51+'Base Rate Calc'!Y$83))+'Base Rate Calc'!Y$19)*0.98</f>
        <v>18498.963163253091</v>
      </c>
      <c r="AC42" s="62">
        <f>(($D42*SUM('Base Rate Calc'!Z$51+'Base Rate Calc'!Z$83))+'Base Rate Calc'!Z$19)*0.98</f>
        <v>14077.026178393846</v>
      </c>
      <c r="AD42" s="62">
        <f>(($D42*SUM('Base Rate Calc'!AA$51+'Base Rate Calc'!AA$83))+'Base Rate Calc'!AA$19)*0.98</f>
        <v>14219.878783494725</v>
      </c>
      <c r="AE42" s="62">
        <f>(($D42*SUM('Base Rate Calc'!AB$51+'Base Rate Calc'!AB$83))+'Base Rate Calc'!AB$19)*0.98</f>
        <v>20051.836843734069</v>
      </c>
      <c r="AF42" s="62">
        <f>(($D42*SUM('Base Rate Calc'!AC$51+'Base Rate Calc'!AC$83))+'Base Rate Calc'!AC$19)*0.98</f>
        <v>14425.731122084226</v>
      </c>
      <c r="AG42" s="62">
        <f>(($D42*SUM('Base Rate Calc'!AD$51+'Base Rate Calc'!AD$83))+'Base Rate Calc'!AD$19)*0.98</f>
        <v>14399.548291763578</v>
      </c>
      <c r="AH42" s="62">
        <f>(($D42*SUM('Base Rate Calc'!AE$51+'Base Rate Calc'!AE$83))+'Base Rate Calc'!AE$19)*0.98</f>
        <v>13154.088494983229</v>
      </c>
      <c r="AI42" s="62">
        <f>(($D42*SUM('Base Rate Calc'!AF$51+'Base Rate Calc'!AF$83))+'Base Rate Calc'!AF$19)*0.98</f>
        <v>15949.755089624967</v>
      </c>
      <c r="AJ42" s="62">
        <f>(($D42*SUM('Base Rate Calc'!AG$51+'Base Rate Calc'!AG$83))+'Base Rate Calc'!AG$19)*0.98</f>
        <v>14255.502170633254</v>
      </c>
      <c r="AK42" s="62">
        <f>(($D42*SUM('Base Rate Calc'!AH$51+'Base Rate Calc'!AH$83))+'Base Rate Calc'!AH$19)*0.98</f>
        <v>21070.721595900486</v>
      </c>
      <c r="AL42" s="62">
        <f>(($D42*SUM('Base Rate Calc'!AI$51+'Base Rate Calc'!AI$83))+'Base Rate Calc'!AI$19)*0.98</f>
        <v>13035.990052396268</v>
      </c>
      <c r="AM42" s="62">
        <f>(($D42*SUM('Base Rate Calc'!AJ$51+'Base Rate Calc'!AJ$83))+'Base Rate Calc'!AJ$19)*0.98</f>
        <v>13311.983942746498</v>
      </c>
      <c r="AN42" s="62">
        <f>(($D42*SUM('Base Rate Calc'!AK$51+'Base Rate Calc'!AK$83))+'Base Rate Calc'!AK$19)*0.98</f>
        <v>17014.561725168875</v>
      </c>
      <c r="AO42" s="62">
        <f>(($D42*SUM('Base Rate Calc'!AL$51+'Base Rate Calc'!AL$83))+'Base Rate Calc'!AL$19)*0.98</f>
        <v>15090.806806638573</v>
      </c>
      <c r="AP42" s="62">
        <f>(($D42*SUM('Base Rate Calc'!AM$51+'Base Rate Calc'!AM$83))+'Base Rate Calc'!AM$19)*0.98</f>
        <v>14669.780986231755</v>
      </c>
      <c r="AQ42" s="62">
        <f>(($D42*SUM('Base Rate Calc'!AN$51+'Base Rate Calc'!AN$83))+'Base Rate Calc'!AN$19)*0.98</f>
        <v>14427.113615083572</v>
      </c>
      <c r="AR42" s="62">
        <f>(($D42*SUM('Base Rate Calc'!AO$51+'Base Rate Calc'!AO$83))+'Base Rate Calc'!AO$19)*0.98</f>
        <v>15602.856843221109</v>
      </c>
      <c r="AS42" s="62">
        <f>(($D42*SUM('Base Rate Calc'!AP$51+'Base Rate Calc'!AP$83))+'Base Rate Calc'!AP$19)*0.98</f>
        <v>15463.706064040985</v>
      </c>
      <c r="AT42" s="62">
        <f>(($D42*SUM('Base Rate Calc'!AQ$51+'Base Rate Calc'!AQ$83))+'Base Rate Calc'!AQ$19)*0.98</f>
        <v>15492.140006149375</v>
      </c>
      <c r="AU42" s="62">
        <f>(($D42*SUM('Base Rate Calc'!AR$51+'Base Rate Calc'!AR$83))+'Base Rate Calc'!AR$19)*0.98</f>
        <v>13491.432279361436</v>
      </c>
      <c r="AV42" s="62">
        <f>(($D42*SUM('Base Rate Calc'!AS$51+'Base Rate Calc'!AS$83))+'Base Rate Calc'!AS$19)*0.98</f>
        <v>15125.636118691255</v>
      </c>
      <c r="AW42" s="62">
        <f>(($D42*SUM('Base Rate Calc'!AT$51+'Base Rate Calc'!AT$83))+'Base Rate Calc'!AT$19)*0.98</f>
        <v>17069.178260920093</v>
      </c>
      <c r="AX42" s="62">
        <f>(($D42*SUM('Base Rate Calc'!AU$51+'Base Rate Calc'!AU$83))+'Base Rate Calc'!AU$19)*0.98</f>
        <v>14533.713263131156</v>
      </c>
      <c r="AY42" s="62">
        <f>(($D42*SUM('Base Rate Calc'!AV$51+'Base Rate Calc'!AV$83))+'Base Rate Calc'!AV$19)*0.98</f>
        <v>13160.375643881524</v>
      </c>
      <c r="AZ42" s="62">
        <f>(($D42*SUM('Base Rate Calc'!AW$51+'Base Rate Calc'!AW$83))+'Base Rate Calc'!AW$19)*0.98</f>
        <v>15076.620389785179</v>
      </c>
      <c r="BA42" s="62">
        <f>(($D42*SUM('Base Rate Calc'!AX$51+'Base Rate Calc'!AX$83))+'Base Rate Calc'!AX$19)*0.98</f>
        <v>13384.980972627485</v>
      </c>
      <c r="BB42" s="62">
        <f>(($D42*SUM('Base Rate Calc'!AY$51+'Base Rate Calc'!AY$83))+'Base Rate Calc'!AY$19)*0.98</f>
        <v>13614.036026506677</v>
      </c>
      <c r="BC42" s="62">
        <f>(($D42*SUM('Base Rate Calc'!AZ$51+'Base Rate Calc'!AZ$83))+'Base Rate Calc'!AZ$19)*0.98</f>
        <v>14231.236615955982</v>
      </c>
      <c r="BD42" s="62">
        <f>(($D42*SUM('Base Rate Calc'!BA$51+'Base Rate Calc'!BA$83))+'Base Rate Calc'!BA$19)*0.98</f>
        <v>13461.996857839515</v>
      </c>
      <c r="BE42" s="62">
        <f>(($D42*SUM('Base Rate Calc'!BB$51+'Base Rate Calc'!BB$83))+'Base Rate Calc'!BB$19)*0.98</f>
        <v>18540.429517279379</v>
      </c>
      <c r="BF42" s="62">
        <f>(($D42*SUM('Base Rate Calc'!BC$51+'Base Rate Calc'!BC$83))+'Base Rate Calc'!BC$19)*0.98</f>
        <v>15400.286377744726</v>
      </c>
      <c r="BG42" s="62">
        <f>(($D42*SUM('Base Rate Calc'!BD$51+'Base Rate Calc'!BD$83))+'Base Rate Calc'!BD$19)*0.98</f>
        <v>14308.79410890249</v>
      </c>
      <c r="BH42" s="62">
        <f>(($D42*SUM('Base Rate Calc'!BE$51+'Base Rate Calc'!BE$83))+'Base Rate Calc'!BE$19)*0.98</f>
        <v>14209.253144205695</v>
      </c>
      <c r="BI42" s="62">
        <f>(($D42*SUM('Base Rate Calc'!BF$51+'Base Rate Calc'!BF$83))+'Base Rate Calc'!BF$19)*0.98</f>
        <v>14717.460083720107</v>
      </c>
      <c r="BJ42" s="62">
        <f>(($D42*SUM('Base Rate Calc'!BG$51+'Base Rate Calc'!BG$83))+'Base Rate Calc'!BG$19)*0.98</f>
        <v>13666.08457099752</v>
      </c>
      <c r="BK42" s="62">
        <f>(($D42*SUM('Base Rate Calc'!BH$51+'Base Rate Calc'!BH$83))+'Base Rate Calc'!BH$19)*0.98</f>
        <v>14854.63197759556</v>
      </c>
      <c r="BL42" s="62">
        <f>(($D42*SUM('Base Rate Calc'!BI$51+'Base Rate Calc'!BI$83))+'Base Rate Calc'!BI$19)*0.98</f>
        <v>13503.464121980891</v>
      </c>
      <c r="BM42" s="62">
        <f>(($D42*SUM('Base Rate Calc'!BJ$51+'Base Rate Calc'!BJ$83))+'Base Rate Calc'!BJ$19)*0.98</f>
        <v>13304.071863062281</v>
      </c>
      <c r="BN42" s="62">
        <f>(($D42*SUM('Base Rate Calc'!BK$51+'Base Rate Calc'!BK$83))+'Base Rate Calc'!BK$19)*0.98</f>
        <v>14587.077587568465</v>
      </c>
      <c r="BO42" s="62">
        <f>(($D42*SUM('Base Rate Calc'!BL$51+'Base Rate Calc'!BL$83))+'Base Rate Calc'!BL$19)*0.98</f>
        <v>15160.619887429106</v>
      </c>
      <c r="BP42" s="62">
        <f>(($D42*SUM('Base Rate Calc'!BM$51+'Base Rate Calc'!BM$83))+'Base Rate Calc'!BM$19)*0.98</f>
        <v>14943.388736683233</v>
      </c>
      <c r="BQ42" s="62">
        <f>(($D42*SUM('Base Rate Calc'!BN$51+'Base Rate Calc'!BN$83))+'Base Rate Calc'!BN$19)*0.98</f>
        <v>13301.859710702744</v>
      </c>
      <c r="BR42" s="62">
        <f>(($D42*SUM('Base Rate Calc'!BO$51+'Base Rate Calc'!BO$83))+'Base Rate Calc'!BO$19)*0.98</f>
        <v>12986.72484606384</v>
      </c>
      <c r="BS42" s="62">
        <f>(($D42*SUM('Base Rate Calc'!BP$51+'Base Rate Calc'!BP$83))+'Base Rate Calc'!BP$19)*0.98</f>
        <v>16491.858840634457</v>
      </c>
      <c r="BT42" s="62">
        <f>(($D42*SUM('Base Rate Calc'!BQ$51+'Base Rate Calc'!BQ$83))+'Base Rate Calc'!BQ$19)*0.98</f>
        <v>13394.961187100413</v>
      </c>
      <c r="BU42" s="62">
        <f>(($D42*SUM('Base Rate Calc'!BR$51+'Base Rate Calc'!BR$83))+'Base Rate Calc'!BR$19)*0.98</f>
        <v>15301.653317265062</v>
      </c>
      <c r="BV42" s="62">
        <f>(($D42*SUM('Base Rate Calc'!BS$51+'Base Rate Calc'!BS$83))+'Base Rate Calc'!BS$19)*0.98</f>
        <v>15047.093568200771</v>
      </c>
      <c r="BW42" s="62">
        <f>(($D42*SUM('Base Rate Calc'!BT$51+'Base Rate Calc'!BT$83))+'Base Rate Calc'!BT$19)*0.98</f>
        <v>15028.952030853061</v>
      </c>
      <c r="BX42" s="62">
        <f>(($D42*SUM('Base Rate Calc'!BU$51+'Base Rate Calc'!BU$83))+'Base Rate Calc'!BU$19)*0.98</f>
        <v>14586.149924249514</v>
      </c>
      <c r="BY42" s="62">
        <f>(($D42*SUM('Base Rate Calc'!BV$51+'Base Rate Calc'!BV$83))+'Base Rate Calc'!BV$19)*0.98</f>
        <v>13821.379257205121</v>
      </c>
      <c r="BZ42" s="62">
        <f>(($D42*SUM('Base Rate Calc'!BW$51+'Base Rate Calc'!BW$83))+'Base Rate Calc'!BW$19)*0.98</f>
        <v>13392.729580709538</v>
      </c>
      <c r="CA42" s="62">
        <f>(($D42*SUM('Base Rate Calc'!BY$51+'Base Rate Calc'!BY$83))+'Base Rate Calc'!BY$19)*0.98</f>
        <v>16695.69973708117</v>
      </c>
      <c r="CB42" s="62">
        <f>(($D42*SUM('Base Rate Calc'!BZ$51+'Base Rate Calc'!BZ$83))+'Base Rate Calc'!BZ$19)*0.98</f>
        <v>12551.869672361427</v>
      </c>
      <c r="CC42" s="62">
        <f>(($D42*SUM('Base Rate Calc'!CA$51+'Base Rate Calc'!CA$83))+'Base Rate Calc'!CA$19)*0.98</f>
        <v>13460.817683198447</v>
      </c>
      <c r="CD42" s="62">
        <f>(($D42*SUM('Base Rate Calc'!CB$51+'Base Rate Calc'!CB$83))+'Base Rate Calc'!CB$19)*0.98</f>
        <v>14932.406304585069</v>
      </c>
      <c r="CE42" s="62">
        <f>(($D42*SUM('Base Rate Calc'!CC$51+'Base Rate Calc'!CC$83))+'Base Rate Calc'!CC$19)*0.98</f>
        <v>15489.415455476788</v>
      </c>
      <c r="CF42" s="62">
        <f>(($D42*SUM('Base Rate Calc'!CD$51+'Base Rate Calc'!CD$83))+'Base Rate Calc'!CD$19)*0.98</f>
        <v>14014.112374237568</v>
      </c>
      <c r="CG42" s="62">
        <f>(($D42*SUM('Base Rate Calc'!CE$51+'Base Rate Calc'!CE$83))+'Base Rate Calc'!CE$19)*0.98</f>
        <v>14646.674521143199</v>
      </c>
      <c r="CH42" s="62">
        <f>(($D42*SUM('Base Rate Calc'!CF$51+'Base Rate Calc'!CF$83))+'Base Rate Calc'!CF$19)*0.98</f>
        <v>14397.107135363114</v>
      </c>
      <c r="CI42" s="62">
        <f>(($D42*SUM('Base Rate Calc'!CG$51+'Base Rate Calc'!CG$83))+'Base Rate Calc'!CG$19)*0.98</f>
        <v>15274.501424803946</v>
      </c>
      <c r="CJ42" s="62">
        <f>(($D42*SUM('Base Rate Calc'!CH$51+'Base Rate Calc'!CH$83))+'Base Rate Calc'!CH$19)*0.98</f>
        <v>14044.062611355701</v>
      </c>
      <c r="CK42" s="62">
        <f>(($D42*SUM('Base Rate Calc'!CI$51+'Base Rate Calc'!CI$83))+'Base Rate Calc'!CI$19)*0.98</f>
        <v>13150.05783350256</v>
      </c>
      <c r="CL42" s="62">
        <f>(($D42*SUM('Base Rate Calc'!CJ$51+'Base Rate Calc'!CJ$83))+'Base Rate Calc'!CJ$19)*0.98</f>
        <v>12910.657657005164</v>
      </c>
      <c r="CM42" s="62">
        <f>(($D42*SUM('Base Rate Calc'!CK$51+'Base Rate Calc'!CK$83))+'Base Rate Calc'!CK$19)*0.98</f>
        <v>13869.391279002215</v>
      </c>
    </row>
    <row r="43" spans="1:91" ht="15">
      <c r="A43" s="137">
        <v>40</v>
      </c>
      <c r="B43" s="215">
        <v>331</v>
      </c>
      <c r="C43" s="138" t="str">
        <f>VLOOKUP(B43,FFY18_Table5_CN!$A$3:$G$759,6,FALSE)</f>
        <v>MAJOR SMALL &amp; LARGE BOWEL PROCEDURES W/O CC/MCC</v>
      </c>
      <c r="D43" s="137">
        <f>VLOOKUP(B43,FFY18_Table5_CN!$A$3:$G$759,7,FALSE)</f>
        <v>1.6757999999999995</v>
      </c>
      <c r="F43" s="62">
        <f>(($D43*SUM('Base Rate Calc'!C$51+'Base Rate Calc'!C$83))+'Base Rate Calc'!C$19)*0.98</f>
        <v>10932.989837587453</v>
      </c>
      <c r="G43" s="62">
        <f>(($D43*SUM('Base Rate Calc'!D$51+'Base Rate Calc'!D$83))+'Base Rate Calc'!D$19)*0.98</f>
        <v>11445.586868249227</v>
      </c>
      <c r="H43" s="62">
        <f>(($D43*SUM('Base Rate Calc'!E$51+'Base Rate Calc'!E$83))+'Base Rate Calc'!E$19)*0.98</f>
        <v>9075.4508772278477</v>
      </c>
      <c r="I43" s="62">
        <f>(($D43*SUM('Base Rate Calc'!F$51+'Base Rate Calc'!F$83))+'Base Rate Calc'!F$19)*0.98</f>
        <v>10139.09128971483</v>
      </c>
      <c r="J43" s="62">
        <f>(($D43*SUM('Base Rate Calc'!G$51+'Base Rate Calc'!G$83))+'Base Rate Calc'!G$19)*0.98</f>
        <v>9428.0410674754166</v>
      </c>
      <c r="K43" s="62">
        <f>(($D43*SUM('Base Rate Calc'!H$51+'Base Rate Calc'!H$83))+'Base Rate Calc'!H$19)*0.98</f>
        <v>10204.183431853613</v>
      </c>
      <c r="L43" s="62">
        <f>(($D43*SUM('Base Rate Calc'!I$51+'Base Rate Calc'!I$83))+'Base Rate Calc'!I$19)*0.98</f>
        <v>9131.0901734882682</v>
      </c>
      <c r="M43" s="62">
        <f>(($D43*SUM('Base Rate Calc'!J$51+'Base Rate Calc'!J$83))+'Base Rate Calc'!J$19)*0.98</f>
        <v>11255.717494015676</v>
      </c>
      <c r="N43" s="62">
        <f>(($D43*SUM('Base Rate Calc'!K$51+'Base Rate Calc'!K$83))+'Base Rate Calc'!K$19)*0.98</f>
        <v>10282.979111328988</v>
      </c>
      <c r="O43" s="62">
        <f>(($D43*SUM('Base Rate Calc'!L$51+'Base Rate Calc'!L$83))+'Base Rate Calc'!L$19)*0.98</f>
        <v>9290.6449033177178</v>
      </c>
      <c r="P43" s="62">
        <f>(($D43*SUM('Base Rate Calc'!M$51+'Base Rate Calc'!M$83))+'Base Rate Calc'!M$19)*0.98</f>
        <v>9950.8517828829936</v>
      </c>
      <c r="Q43" s="62">
        <f>(($D43*SUM('Base Rate Calc'!N$51+'Base Rate Calc'!N$83))+'Base Rate Calc'!N$19)*0.98</f>
        <v>9046.4553509261441</v>
      </c>
      <c r="R43" s="62">
        <f>(($D43*SUM('Base Rate Calc'!O$51+'Base Rate Calc'!O$83))+'Base Rate Calc'!O$19)*0.98</f>
        <v>9414.8568420971696</v>
      </c>
      <c r="S43" s="62">
        <f>(($D43*SUM('Base Rate Calc'!P$51+'Base Rate Calc'!P$83))+'Base Rate Calc'!P$19)*0.98</f>
        <v>10160.56078329388</v>
      </c>
      <c r="T43" s="62">
        <f>(($D43*SUM('Base Rate Calc'!Q$51+'Base Rate Calc'!Q$83))+'Base Rate Calc'!Q$19)*0.98</f>
        <v>9540.8725491384102</v>
      </c>
      <c r="U43" s="62">
        <f>(($D43*SUM('Base Rate Calc'!R$51+'Base Rate Calc'!R$83))+'Base Rate Calc'!R$19)*0.98</f>
        <v>9338.8463164464574</v>
      </c>
      <c r="V43" s="62">
        <f>(($D43*SUM('Base Rate Calc'!S$51+'Base Rate Calc'!S$83))+'Base Rate Calc'!S$19)*0.98</f>
        <v>11443.157788215945</v>
      </c>
      <c r="W43" s="62">
        <f>(($D43*SUM('Base Rate Calc'!T$51+'Base Rate Calc'!T$83))+'Base Rate Calc'!T$19)*0.98</f>
        <v>14875.617992986516</v>
      </c>
      <c r="X43" s="62">
        <f>(($D43*SUM('Base Rate Calc'!U$51+'Base Rate Calc'!U$83))+'Base Rate Calc'!U$19)*0.98</f>
        <v>10728.86640764239</v>
      </c>
      <c r="Y43" s="62" t="e">
        <f>(($D43*SUM('Base Rate Calc'!V$51+'Base Rate Calc'!V$83))+'Base Rate Calc'!V$19)*0.98</f>
        <v>#N/A</v>
      </c>
      <c r="Z43" s="62">
        <f>(($D43*SUM('Base Rate Calc'!W$51+'Base Rate Calc'!W$83))+'Base Rate Calc'!W$19)*0.98</f>
        <v>9508.4561788430892</v>
      </c>
      <c r="AA43" s="62">
        <f>(($D43*SUM('Base Rate Calc'!X$51+'Base Rate Calc'!X$83))+'Base Rate Calc'!X$19)*0.98</f>
        <v>10289.520840306592</v>
      </c>
      <c r="AB43" s="62">
        <f>(($D43*SUM('Base Rate Calc'!Y$51+'Base Rate Calc'!Y$83))+'Base Rate Calc'!Y$19)*0.98</f>
        <v>12863.100517104591</v>
      </c>
      <c r="AC43" s="62">
        <f>(($D43*SUM('Base Rate Calc'!Z$51+'Base Rate Calc'!Z$83))+'Base Rate Calc'!Z$19)*0.98</f>
        <v>9788.8558162389745</v>
      </c>
      <c r="AD43" s="62">
        <f>(($D43*SUM('Base Rate Calc'!AA$51+'Base Rate Calc'!AA$83))+'Base Rate Calc'!AA$19)*0.98</f>
        <v>9988.5514183970408</v>
      </c>
      <c r="AE43" s="62">
        <f>(($D43*SUM('Base Rate Calc'!AB$51+'Base Rate Calc'!AB$83))+'Base Rate Calc'!AB$19)*0.98</f>
        <v>14115.859722114927</v>
      </c>
      <c r="AF43" s="62">
        <f>(($D43*SUM('Base Rate Calc'!AC$51+'Base Rate Calc'!AC$83))+'Base Rate Calc'!AC$19)*0.98</f>
        <v>9791.6643907767593</v>
      </c>
      <c r="AG43" s="62">
        <f>(($D43*SUM('Base Rate Calc'!AD$51+'Base Rate Calc'!AD$83))+'Base Rate Calc'!AD$19)*0.98</f>
        <v>10033.583549725547</v>
      </c>
      <c r="AH43" s="62">
        <f>(($D43*SUM('Base Rate Calc'!AE$51+'Base Rate Calc'!AE$83))+'Base Rate Calc'!AE$19)*0.98</f>
        <v>9094.7681620611984</v>
      </c>
      <c r="AI43" s="62">
        <f>(($D43*SUM('Base Rate Calc'!AF$51+'Base Rate Calc'!AF$83))+'Base Rate Calc'!AF$19)*0.98</f>
        <v>11244.907253519184</v>
      </c>
      <c r="AJ43" s="62">
        <f>(($D43*SUM('Base Rate Calc'!AG$51+'Base Rate Calc'!AG$83))+'Base Rate Calc'!AG$19)*0.98</f>
        <v>9989.3565343056434</v>
      </c>
      <c r="AK43" s="62">
        <f>(($D43*SUM('Base Rate Calc'!AH$51+'Base Rate Calc'!AH$83))+'Base Rate Calc'!AH$19)*0.98</f>
        <v>14858.02258701042</v>
      </c>
      <c r="AL43" s="62">
        <f>(($D43*SUM('Base Rate Calc'!AI$51+'Base Rate Calc'!AI$83))+'Base Rate Calc'!AI$19)*0.98</f>
        <v>9041.4291477280021</v>
      </c>
      <c r="AM43" s="62">
        <f>(($D43*SUM('Base Rate Calc'!AJ$51+'Base Rate Calc'!AJ$83))+'Base Rate Calc'!AJ$19)*0.98</f>
        <v>9201.9544721108905</v>
      </c>
      <c r="AN43" s="62">
        <f>(($D43*SUM('Base Rate Calc'!AK$51+'Base Rate Calc'!AK$83))+'Base Rate Calc'!AK$19)*0.98</f>
        <v>11930.656536732149</v>
      </c>
      <c r="AO43" s="62">
        <f>(($D43*SUM('Base Rate Calc'!AL$51+'Base Rate Calc'!AL$83))+'Base Rate Calc'!AL$19)*0.98</f>
        <v>10519.372236771404</v>
      </c>
      <c r="AP43" s="62">
        <f>(($D43*SUM('Base Rate Calc'!AM$51+'Base Rate Calc'!AM$83))+'Base Rate Calc'!AM$19)*0.98</f>
        <v>10252.502717731448</v>
      </c>
      <c r="AQ43" s="62">
        <f>(($D43*SUM('Base Rate Calc'!AN$51+'Base Rate Calc'!AN$83))+'Base Rate Calc'!AN$19)*0.98</f>
        <v>9792.6027770088076</v>
      </c>
      <c r="AR43" s="62">
        <f>(($D43*SUM('Base Rate Calc'!AO$51+'Base Rate Calc'!AO$83))+'Base Rate Calc'!AO$19)*0.98</f>
        <v>10829.029977508175</v>
      </c>
      <c r="AS43" s="62">
        <f>(($D43*SUM('Base Rate Calc'!AP$51+'Base Rate Calc'!AP$83))+'Base Rate Calc'!AP$19)*0.98</f>
        <v>11433.158672785403</v>
      </c>
      <c r="AT43" s="62">
        <f>(($D43*SUM('Base Rate Calc'!AQ$51+'Base Rate Calc'!AQ$83))+'Base Rate Calc'!AQ$19)*0.98</f>
        <v>11147.450378202891</v>
      </c>
      <c r="AU43" s="62">
        <f>(($D43*SUM('Base Rate Calc'!AR$51+'Base Rate Calc'!AR$83))+'Base Rate Calc'!AR$19)*0.98</f>
        <v>9386.5025819084985</v>
      </c>
      <c r="AV43" s="62">
        <f>(($D43*SUM('Base Rate Calc'!AS$51+'Base Rate Calc'!AS$83))+'Base Rate Calc'!AS$19)*0.98</f>
        <v>10488.484621703108</v>
      </c>
      <c r="AW43" s="62">
        <f>(($D43*SUM('Base Rate Calc'!AT$51+'Base Rate Calc'!AT$83))+'Base Rate Calc'!AT$19)*0.98</f>
        <v>11980.862199161525</v>
      </c>
      <c r="AX43" s="62">
        <f>(($D43*SUM('Base Rate Calc'!AU$51+'Base Rate Calc'!AU$83))+'Base Rate Calc'!AU$19)*0.98</f>
        <v>10175.47303967564</v>
      </c>
      <c r="AY43" s="62">
        <f>(($D43*SUM('Base Rate Calc'!AV$51+'Base Rate Calc'!AV$83))+'Base Rate Calc'!AV$19)*0.98</f>
        <v>9075.7962697058028</v>
      </c>
      <c r="AZ43" s="62">
        <f>(($D43*SUM('Base Rate Calc'!AW$51+'Base Rate Calc'!AW$83))+'Base Rate Calc'!AW$19)*0.98</f>
        <v>10453.376019321153</v>
      </c>
      <c r="BA43" s="62">
        <f>(($D43*SUM('Base Rate Calc'!AX$51+'Base Rate Calc'!AX$83))+'Base Rate Calc'!AX$19)*0.98</f>
        <v>9336.2651992260253</v>
      </c>
      <c r="BB43" s="62">
        <f>(($D43*SUM('Base Rate Calc'!AY$51+'Base Rate Calc'!AY$83))+'Base Rate Calc'!AY$19)*0.98</f>
        <v>9507.9428285956856</v>
      </c>
      <c r="BC43" s="62">
        <f>(($D43*SUM('Base Rate Calc'!AZ$51+'Base Rate Calc'!AZ$83))+'Base Rate Calc'!AZ$19)*0.98</f>
        <v>9906.6433274166739</v>
      </c>
      <c r="BD43" s="62">
        <f>(($D43*SUM('Base Rate Calc'!BA$51+'Base Rate Calc'!BA$83))+'Base Rate Calc'!BA$19)*0.98</f>
        <v>9328.3205126928824</v>
      </c>
      <c r="BE43" s="62">
        <f>(($D43*SUM('Base Rate Calc'!BB$51+'Base Rate Calc'!BB$83))+'Base Rate Calc'!BB$19)*0.98</f>
        <v>13045.966763585719</v>
      </c>
      <c r="BF43" s="62">
        <f>(($D43*SUM('Base Rate Calc'!BC$51+'Base Rate Calc'!BC$83))+'Base Rate Calc'!BC$19)*0.98</f>
        <v>10453.157240805464</v>
      </c>
      <c r="BG43" s="62">
        <f>(($D43*SUM('Base Rate Calc'!BD$51+'Base Rate Calc'!BD$83))+'Base Rate Calc'!BD$19)*0.98</f>
        <v>9839.8281932272621</v>
      </c>
      <c r="BH43" s="62">
        <f>(($D43*SUM('Base Rate Calc'!BE$51+'Base Rate Calc'!BE$83))+'Base Rate Calc'!BE$19)*0.98</f>
        <v>9644.7269711450062</v>
      </c>
      <c r="BI43" s="62">
        <f>(($D43*SUM('Base Rate Calc'!BF$51+'Base Rate Calc'!BF$83))+'Base Rate Calc'!BF$19)*0.98</f>
        <v>10190.79990156675</v>
      </c>
      <c r="BJ43" s="62">
        <f>(($D43*SUM('Base Rate Calc'!BG$51+'Base Rate Calc'!BG$83))+'Base Rate Calc'!BG$19)*0.98</f>
        <v>9582.6827435690557</v>
      </c>
      <c r="BK43" s="62">
        <f>(($D43*SUM('Base Rate Calc'!BH$51+'Base Rate Calc'!BH$83))+'Base Rate Calc'!BH$19)*0.98</f>
        <v>10451.081547196985</v>
      </c>
      <c r="BL43" s="62">
        <f>(($D43*SUM('Base Rate Calc'!BI$51+'Base Rate Calc'!BI$83))+'Base Rate Calc'!BI$19)*0.98</f>
        <v>9352.5853661531746</v>
      </c>
      <c r="BM43" s="62">
        <f>(($D43*SUM('Base Rate Calc'!BJ$51+'Base Rate Calc'!BJ$83))+'Base Rate Calc'!BJ$19)*0.98</f>
        <v>9265.4175631899907</v>
      </c>
      <c r="BN43" s="62">
        <f>(($D43*SUM('Base Rate Calc'!BK$51+'Base Rate Calc'!BK$83))+'Base Rate Calc'!BK$19)*0.98</f>
        <v>10072.214449458152</v>
      </c>
      <c r="BO43" s="62">
        <f>(($D43*SUM('Base Rate Calc'!BL$51+'Base Rate Calc'!BL$83))+'Base Rate Calc'!BL$19)*0.98</f>
        <v>10543.809075277934</v>
      </c>
      <c r="BP43" s="62">
        <f>(($D43*SUM('Base Rate Calc'!BM$51+'Base Rate Calc'!BM$83))+'Base Rate Calc'!BM$19)*0.98</f>
        <v>10259.700776756352</v>
      </c>
      <c r="BQ43" s="62">
        <f>(($D43*SUM('Base Rate Calc'!BN$51+'Base Rate Calc'!BN$83))+'Base Rate Calc'!BN$19)*0.98</f>
        <v>9240.242212821764</v>
      </c>
      <c r="BR43" s="62">
        <f>(($D43*SUM('Base Rate Calc'!BO$51+'Base Rate Calc'!BO$83))+'Base Rate Calc'!BO$19)*0.98</f>
        <v>8975.1548732851807</v>
      </c>
      <c r="BS43" s="62">
        <f>(($D43*SUM('Base Rate Calc'!BP$51+'Base Rate Calc'!BP$83))+'Base Rate Calc'!BP$19)*0.98</f>
        <v>11365.366050036542</v>
      </c>
      <c r="BT43" s="62">
        <f>(($D43*SUM('Base Rate Calc'!BQ$51+'Base Rate Calc'!BQ$83))+'Base Rate Calc'!BQ$19)*0.98</f>
        <v>9246.6000667758399</v>
      </c>
      <c r="BU43" s="62">
        <f>(($D43*SUM('Base Rate Calc'!BR$51+'Base Rate Calc'!BR$83))+'Base Rate Calc'!BR$19)*0.98</f>
        <v>10758.492121330466</v>
      </c>
      <c r="BV43" s="62">
        <f>(($D43*SUM('Base Rate Calc'!BS$51+'Base Rate Calc'!BS$83))+'Base Rate Calc'!BS$19)*0.98</f>
        <v>10508.133482640387</v>
      </c>
      <c r="BW43" s="62">
        <f>(($D43*SUM('Base Rate Calc'!BT$51+'Base Rate Calc'!BT$83))+'Base Rate Calc'!BT$19)*0.98</f>
        <v>10464.489627463063</v>
      </c>
      <c r="BX43" s="62">
        <f>(($D43*SUM('Base Rate Calc'!BU$51+'Base Rate Calc'!BU$83))+'Base Rate Calc'!BU$19)*0.98</f>
        <v>10127.721963723656</v>
      </c>
      <c r="BY43" s="62">
        <f>(($D43*SUM('Base Rate Calc'!BV$51+'Base Rate Calc'!BV$83))+'Base Rate Calc'!BV$19)*0.98</f>
        <v>9381.4522091718318</v>
      </c>
      <c r="BZ43" s="62">
        <f>(($D43*SUM('Base Rate Calc'!BW$51+'Base Rate Calc'!BW$83))+'Base Rate Calc'!BW$19)*0.98</f>
        <v>9264.7421603114908</v>
      </c>
      <c r="CA43" s="62">
        <f>(($D43*SUM('Base Rate Calc'!BY$51+'Base Rate Calc'!BY$83))+'Base Rate Calc'!BY$19)*0.98</f>
        <v>11639.708683746048</v>
      </c>
      <c r="CB43" s="62">
        <f>(($D43*SUM('Base Rate Calc'!BZ$51+'Base Rate Calc'!BZ$83))+'Base Rate Calc'!BZ$19)*0.98</f>
        <v>8519.755031367522</v>
      </c>
      <c r="CC43" s="62">
        <f>(($D43*SUM('Base Rate Calc'!CA$51+'Base Rate Calc'!CA$83))+'Base Rate Calc'!CA$19)*0.98</f>
        <v>9272.4470157576052</v>
      </c>
      <c r="CD43" s="62">
        <f>(($D43*SUM('Base Rate Calc'!CB$51+'Base Rate Calc'!CB$83))+'Base Rate Calc'!CB$19)*0.98</f>
        <v>10321.542596534349</v>
      </c>
      <c r="CE43" s="62">
        <f>(($D43*SUM('Base Rate Calc'!CC$51+'Base Rate Calc'!CC$83))+'Base Rate Calc'!CC$19)*0.98</f>
        <v>11028.107120729068</v>
      </c>
      <c r="CF43" s="62">
        <f>(($D43*SUM('Base Rate Calc'!CD$51+'Base Rate Calc'!CD$83))+'Base Rate Calc'!CD$19)*0.98</f>
        <v>9718.555829975825</v>
      </c>
      <c r="CG43" s="62">
        <f>(($D43*SUM('Base Rate Calc'!CE$51+'Base Rate Calc'!CE$83))+'Base Rate Calc'!CE$19)*0.98</f>
        <v>10098.21684610627</v>
      </c>
      <c r="CH43" s="62">
        <f>(($D43*SUM('Base Rate Calc'!CF$51+'Base Rate Calc'!CF$83))+'Base Rate Calc'!CF$19)*0.98</f>
        <v>9772.2354641506354</v>
      </c>
      <c r="CI43" s="62">
        <f>(($D43*SUM('Base Rate Calc'!CG$51+'Base Rate Calc'!CG$83))+'Base Rate Calc'!CG$19)*0.98</f>
        <v>10507.800804134007</v>
      </c>
      <c r="CJ43" s="62">
        <f>(($D43*SUM('Base Rate Calc'!CH$51+'Base Rate Calc'!CH$83))+'Base Rate Calc'!CH$19)*0.98</f>
        <v>9662.4235613228066</v>
      </c>
      <c r="CK43" s="62">
        <f>(($D43*SUM('Base Rate Calc'!CI$51+'Base Rate Calc'!CI$83))+'Base Rate Calc'!CI$19)*0.98</f>
        <v>9063.9857423887515</v>
      </c>
      <c r="CL43" s="62">
        <f>(($D43*SUM('Base Rate Calc'!CJ$51+'Base Rate Calc'!CJ$83))+'Base Rate Calc'!CJ$19)*0.98</f>
        <v>8763.2873350922491</v>
      </c>
      <c r="CM43" s="62">
        <f>(($D43*SUM('Base Rate Calc'!CK$51+'Base Rate Calc'!CK$83))+'Base Rate Calc'!CK$19)*0.98</f>
        <v>9414.0410325861358</v>
      </c>
    </row>
    <row r="44" spans="1:91" ht="15">
      <c r="A44" s="137">
        <v>41</v>
      </c>
      <c r="B44" s="215">
        <v>372</v>
      </c>
      <c r="C44" s="138" t="str">
        <f>VLOOKUP(B44,FFY18_Table5_CN!$A$3:$G$759,6,FALSE)</f>
        <v>MAJOR GASTROINTESTINAL DISORDERS &amp; PERITONEAL INFECTIONS W CC</v>
      </c>
      <c r="D44" s="137">
        <f>VLOOKUP(B44,FFY18_Table5_CN!$A$3:$G$759,7,FALSE)</f>
        <v>1.0589999999999999</v>
      </c>
      <c r="F44" s="62">
        <f>(($D44*SUM('Base Rate Calc'!C$51+'Base Rate Calc'!C$83))+'Base Rate Calc'!C$19)*0.98</f>
        <v>7191.2097613110836</v>
      </c>
      <c r="G44" s="62">
        <f>(($D44*SUM('Base Rate Calc'!D$51+'Base Rate Calc'!D$83))+'Base Rate Calc'!D$19)*0.98</f>
        <v>7448.1564677622237</v>
      </c>
      <c r="H44" s="62">
        <f>(($D44*SUM('Base Rate Calc'!E$51+'Base Rate Calc'!E$83))+'Base Rate Calc'!E$19)*0.98</f>
        <v>5962.2108923405485</v>
      </c>
      <c r="I44" s="62">
        <f>(($D44*SUM('Base Rate Calc'!F$51+'Base Rate Calc'!F$83))+'Base Rate Calc'!F$19)*0.98</f>
        <v>6685.050418598883</v>
      </c>
      <c r="J44" s="62">
        <f>(($D44*SUM('Base Rate Calc'!G$51+'Base Rate Calc'!G$83))+'Base Rate Calc'!G$19)*0.98</f>
        <v>6212.1251970261774</v>
      </c>
      <c r="K44" s="62">
        <f>(($D44*SUM('Base Rate Calc'!H$51+'Base Rate Calc'!H$83))+'Base Rate Calc'!H$19)*0.98</f>
        <v>6712.0017576876589</v>
      </c>
      <c r="L44" s="62">
        <f>(($D44*SUM('Base Rate Calc'!I$51+'Base Rate Calc'!I$83))+'Base Rate Calc'!I$19)*0.98</f>
        <v>5951.2593092040079</v>
      </c>
      <c r="M44" s="62">
        <f>(($D44*SUM('Base Rate Calc'!J$51+'Base Rate Calc'!J$83))+'Base Rate Calc'!J$19)*0.98</f>
        <v>7548.1485597342189</v>
      </c>
      <c r="N44" s="62">
        <f>(($D44*SUM('Base Rate Calc'!K$51+'Base Rate Calc'!K$83))+'Base Rate Calc'!K$19)*0.98</f>
        <v>6761.2906793754637</v>
      </c>
      <c r="O44" s="62">
        <f>(($D44*SUM('Base Rate Calc'!L$51+'Base Rate Calc'!L$83))+'Base Rate Calc'!L$19)*0.98</f>
        <v>6096.0934582011369</v>
      </c>
      <c r="P44" s="62">
        <f>(($D44*SUM('Base Rate Calc'!M$51+'Base Rate Calc'!M$83))+'Base Rate Calc'!M$19)*0.98</f>
        <v>6444.7223788000319</v>
      </c>
      <c r="Q44" s="62">
        <f>(($D44*SUM('Base Rate Calc'!N$51+'Base Rate Calc'!N$83))+'Base Rate Calc'!N$19)*0.98</f>
        <v>5875.6030977388637</v>
      </c>
      <c r="R44" s="62">
        <f>(($D44*SUM('Base Rate Calc'!O$51+'Base Rate Calc'!O$83))+'Base Rate Calc'!O$19)*0.98</f>
        <v>6213.1682359833549</v>
      </c>
      <c r="S44" s="62">
        <f>(($D44*SUM('Base Rate Calc'!P$51+'Base Rate Calc'!P$83))+'Base Rate Calc'!P$19)*0.98</f>
        <v>6699.4365786300414</v>
      </c>
      <c r="T44" s="62">
        <f>(($D44*SUM('Base Rate Calc'!Q$51+'Base Rate Calc'!Q$83))+'Base Rate Calc'!Q$19)*0.98</f>
        <v>6297.430025502792</v>
      </c>
      <c r="U44" s="62">
        <f>(($D44*SUM('Base Rate Calc'!R$51+'Base Rate Calc'!R$83))+'Base Rate Calc'!R$19)*0.98</f>
        <v>6162.7248858317225</v>
      </c>
      <c r="V44" s="62">
        <f>(($D44*SUM('Base Rate Calc'!S$51+'Base Rate Calc'!S$83))+'Base Rate Calc'!S$19)*0.98</f>
        <v>7647.1391545295919</v>
      </c>
      <c r="W44" s="62">
        <f>(($D44*SUM('Base Rate Calc'!T$51+'Base Rate Calc'!T$83))+'Base Rate Calc'!T$19)*0.98</f>
        <v>9900.7068454068067</v>
      </c>
      <c r="X44" s="62">
        <f>(($D44*SUM('Base Rate Calc'!U$51+'Base Rate Calc'!U$83))+'Base Rate Calc'!U$19)*0.98</f>
        <v>7012.4325602179815</v>
      </c>
      <c r="Y44" s="62" t="e">
        <f>(($D44*SUM('Base Rate Calc'!V$51+'Base Rate Calc'!V$83))+'Base Rate Calc'!V$19)*0.98</f>
        <v>#N/A</v>
      </c>
      <c r="Z44" s="62">
        <f>(($D44*SUM('Base Rate Calc'!W$51+'Base Rate Calc'!W$83))+'Base Rate Calc'!W$19)*0.98</f>
        <v>6297.2524309552664</v>
      </c>
      <c r="AA44" s="62">
        <f>(($D44*SUM('Base Rate Calc'!X$51+'Base Rate Calc'!X$83))+'Base Rate Calc'!X$19)*0.98</f>
        <v>6734.9741977590893</v>
      </c>
      <c r="AB44" s="62">
        <f>(($D44*SUM('Base Rate Calc'!Y$51+'Base Rate Calc'!Y$83))+'Base Rate Calc'!Y$19)*0.98</f>
        <v>8480.0465766880097</v>
      </c>
      <c r="AC44" s="62">
        <f>(($D44*SUM('Base Rate Calc'!Z$51+'Base Rate Calc'!Z$83))+'Base Rate Calc'!Z$19)*0.98</f>
        <v>6453.9125816189735</v>
      </c>
      <c r="AD44" s="62">
        <f>(($D44*SUM('Base Rate Calc'!AA$51+'Base Rate Calc'!AA$83))+'Base Rate Calc'!AA$19)*0.98</f>
        <v>6697.8154219372655</v>
      </c>
      <c r="AE44" s="62">
        <f>(($D44*SUM('Base Rate Calc'!AB$51+'Base Rate Calc'!AB$83))+'Base Rate Calc'!AB$19)*0.98</f>
        <v>9499.4044344908179</v>
      </c>
      <c r="AF44" s="62">
        <f>(($D44*SUM('Base Rate Calc'!AC$51+'Base Rate Calc'!AC$83))+'Base Rate Calc'!AC$19)*0.98</f>
        <v>6187.7148763770092</v>
      </c>
      <c r="AG44" s="62">
        <f>(($D44*SUM('Base Rate Calc'!AD$51+'Base Rate Calc'!AD$83))+'Base Rate Calc'!AD$19)*0.98</f>
        <v>6638.1390245848879</v>
      </c>
      <c r="AH44" s="62">
        <f>(($D44*SUM('Base Rate Calc'!AE$51+'Base Rate Calc'!AE$83))+'Base Rate Calc'!AE$19)*0.98</f>
        <v>5937.8033639949945</v>
      </c>
      <c r="AI44" s="62">
        <f>(($D44*SUM('Base Rate Calc'!AF$51+'Base Rate Calc'!AF$83))+'Base Rate Calc'!AF$19)*0.98</f>
        <v>7585.9107268390153</v>
      </c>
      <c r="AJ44" s="62">
        <f>(($D44*SUM('Base Rate Calc'!AG$51+'Base Rate Calc'!AG$83))+'Base Rate Calc'!AG$19)*0.98</f>
        <v>6671.5420991942219</v>
      </c>
      <c r="AK44" s="62">
        <f>(($D44*SUM('Base Rate Calc'!AH$51+'Base Rate Calc'!AH$83))+'Base Rate Calc'!AH$19)*0.98</f>
        <v>10026.358548826853</v>
      </c>
      <c r="AL44" s="62">
        <f>(($D44*SUM('Base Rate Calc'!AI$51+'Base Rate Calc'!AI$83))+'Base Rate Calc'!AI$19)*0.98</f>
        <v>5934.8282575509938</v>
      </c>
      <c r="AM44" s="62">
        <f>(($D44*SUM('Base Rate Calc'!AJ$51+'Base Rate Calc'!AJ$83))+'Base Rate Calc'!AJ$19)*0.98</f>
        <v>6005.5527857055949</v>
      </c>
      <c r="AN44" s="62">
        <f>(($D44*SUM('Base Rate Calc'!AK$51+'Base Rate Calc'!AK$83))+'Base Rate Calc'!AK$19)*0.98</f>
        <v>7976.864177347743</v>
      </c>
      <c r="AO44" s="62">
        <f>(($D44*SUM('Base Rate Calc'!AL$51+'Base Rate Calc'!AL$83))+'Base Rate Calc'!AL$19)*0.98</f>
        <v>6964.1322384180203</v>
      </c>
      <c r="AP44" s="62">
        <f>(($D44*SUM('Base Rate Calc'!AM$51+'Base Rate Calc'!AM$83))+'Base Rate Calc'!AM$19)*0.98</f>
        <v>6817.1512664504144</v>
      </c>
      <c r="AQ44" s="62">
        <f>(($D44*SUM('Base Rate Calc'!AN$51+'Base Rate Calc'!AN$83))+'Base Rate Calc'!AN$19)*0.98</f>
        <v>6188.3078773435554</v>
      </c>
      <c r="AR44" s="62">
        <f>(($D44*SUM('Base Rate Calc'!AO$51+'Base Rate Calc'!AO$83))+'Base Rate Calc'!AO$19)*0.98</f>
        <v>7116.3879263522849</v>
      </c>
      <c r="AS44" s="62">
        <f>(($D44*SUM('Base Rate Calc'!AP$51+'Base Rate Calc'!AP$83))+'Base Rate Calc'!AP$19)*0.98</f>
        <v>8298.5708138439823</v>
      </c>
      <c r="AT44" s="62">
        <f>(($D44*SUM('Base Rate Calc'!AQ$51+'Base Rate Calc'!AQ$83))+'Base Rate Calc'!AQ$19)*0.98</f>
        <v>7768.5516737300777</v>
      </c>
      <c r="AU44" s="62">
        <f>(($D44*SUM('Base Rate Calc'!AR$51+'Base Rate Calc'!AR$83))+'Base Rate Calc'!AR$19)*0.98</f>
        <v>6194.0670285243468</v>
      </c>
      <c r="AV44" s="62">
        <f>(($D44*SUM('Base Rate Calc'!AS$51+'Base Rate Calc'!AS$83))+'Base Rate Calc'!AS$19)*0.98</f>
        <v>6882.1360611908312</v>
      </c>
      <c r="AW44" s="62">
        <f>(($D44*SUM('Base Rate Calc'!AT$51+'Base Rate Calc'!AT$83))+'Base Rate Calc'!AT$19)*0.98</f>
        <v>8023.6394695023619</v>
      </c>
      <c r="AX44" s="62">
        <f>(($D44*SUM('Base Rate Calc'!AU$51+'Base Rate Calc'!AU$83))+'Base Rate Calc'!AU$19)*0.98</f>
        <v>6786.0359323406765</v>
      </c>
      <c r="AY44" s="62">
        <f>(($D44*SUM('Base Rate Calc'!AV$51+'Base Rate Calc'!AV$83))+'Base Rate Calc'!AV$19)*0.98</f>
        <v>5899.1873200253285</v>
      </c>
      <c r="AZ44" s="62">
        <f>(($D44*SUM('Base Rate Calc'!AW$51+'Base Rate Calc'!AW$83))+'Base Rate Calc'!AW$19)*0.98</f>
        <v>6857.8431385971517</v>
      </c>
      <c r="BA44" s="62">
        <f>(($D44*SUM('Base Rate Calc'!AX$51+'Base Rate Calc'!AX$83))+'Base Rate Calc'!AX$19)*0.98</f>
        <v>6187.5476490633509</v>
      </c>
      <c r="BB44" s="62">
        <f>(($D44*SUM('Base Rate Calc'!AY$51+'Base Rate Calc'!AY$83))+'Base Rate Calc'!AY$19)*0.98</f>
        <v>6314.6024119124195</v>
      </c>
      <c r="BC44" s="62">
        <f>(($D44*SUM('Base Rate Calc'!AZ$51+'Base Rate Calc'!AZ$83))+'Base Rate Calc'!AZ$19)*0.98</f>
        <v>6543.3737014287271</v>
      </c>
      <c r="BD44" s="62">
        <f>(($D44*SUM('Base Rate Calc'!BA$51+'Base Rate Calc'!BA$83))+'Base Rate Calc'!BA$19)*0.98</f>
        <v>6113.5284692097894</v>
      </c>
      <c r="BE44" s="62">
        <f>(($D44*SUM('Base Rate Calc'!BB$51+'Base Rate Calc'!BB$83))+'Base Rate Calc'!BB$19)*0.98</f>
        <v>8772.8806124342282</v>
      </c>
      <c r="BF44" s="62">
        <f>(($D44*SUM('Base Rate Calc'!BC$51+'Base Rate Calc'!BC$83))+'Base Rate Calc'!BC$19)*0.98</f>
        <v>6605.7366738351766</v>
      </c>
      <c r="BG44" s="62">
        <f>(($D44*SUM('Base Rate Calc'!BD$51+'Base Rate Calc'!BD$83))+'Base Rate Calc'!BD$19)*0.98</f>
        <v>6364.2788592359902</v>
      </c>
      <c r="BH44" s="62">
        <f>(($D44*SUM('Base Rate Calc'!BE$51+'Base Rate Calc'!BE$83))+'Base Rate Calc'!BE$19)*0.98</f>
        <v>6094.8596863841522</v>
      </c>
      <c r="BI44" s="62">
        <f>(($D44*SUM('Base Rate Calc'!BF$51+'Base Rate Calc'!BF$83))+'Base Rate Calc'!BF$19)*0.98</f>
        <v>6670.3812906069879</v>
      </c>
      <c r="BJ44" s="62">
        <f>(($D44*SUM('Base Rate Calc'!BG$51+'Base Rate Calc'!BG$83))+'Base Rate Calc'!BG$19)*0.98</f>
        <v>6406.9895810953767</v>
      </c>
      <c r="BK44" s="62">
        <f>(($D44*SUM('Base Rate Calc'!BH$51+'Base Rate Calc'!BH$83))+'Base Rate Calc'!BH$19)*0.98</f>
        <v>7026.4063417123816</v>
      </c>
      <c r="BL44" s="62">
        <f>(($D44*SUM('Base Rate Calc'!BI$51+'Base Rate Calc'!BI$83))+'Base Rate Calc'!BI$19)*0.98</f>
        <v>6124.4148749231499</v>
      </c>
      <c r="BM44" s="62">
        <f>(($D44*SUM('Base Rate Calc'!BJ$51+'Base Rate Calc'!BJ$83))+'Base Rate Calc'!BJ$19)*0.98</f>
        <v>6124.5248987577288</v>
      </c>
      <c r="BN44" s="62">
        <f>(($D44*SUM('Base Rate Calc'!BK$51+'Base Rate Calc'!BK$83))+'Base Rate Calc'!BK$19)*0.98</f>
        <v>6560.9704908319527</v>
      </c>
      <c r="BO44" s="62">
        <f>(($D44*SUM('Base Rate Calc'!BL$51+'Base Rate Calc'!BL$83))+'Base Rate Calc'!BL$19)*0.98</f>
        <v>6953.2796225798629</v>
      </c>
      <c r="BP44" s="62">
        <f>(($D44*SUM('Base Rate Calc'!BM$51+'Base Rate Calc'!BM$83))+'Base Rate Calc'!BM$19)*0.98</f>
        <v>6617.1604493286668</v>
      </c>
      <c r="BQ44" s="62">
        <f>(($D44*SUM('Base Rate Calc'!BN$51+'Base Rate Calc'!BN$83))+'Base Rate Calc'!BN$19)*0.98</f>
        <v>6081.4908918118217</v>
      </c>
      <c r="BR44" s="62">
        <f>(($D44*SUM('Base Rate Calc'!BO$51+'Base Rate Calc'!BO$83))+'Base Rate Calc'!BO$19)*0.98</f>
        <v>5855.3258993728414</v>
      </c>
      <c r="BS44" s="62">
        <f>(($D44*SUM('Base Rate Calc'!BP$51+'Base Rate Calc'!BP$83))+'Base Rate Calc'!BP$19)*0.98</f>
        <v>7378.4529832848193</v>
      </c>
      <c r="BT44" s="62">
        <f>(($D44*SUM('Base Rate Calc'!BQ$51+'Base Rate Calc'!BQ$83))+'Base Rate Calc'!BQ$19)*0.98</f>
        <v>6020.3875601358241</v>
      </c>
      <c r="BU44" s="62">
        <f>(($D44*SUM('Base Rate Calc'!BR$51+'Base Rate Calc'!BR$83))+'Base Rate Calc'!BR$19)*0.98</f>
        <v>7225.2405444139913</v>
      </c>
      <c r="BV44" s="62">
        <f>(($D44*SUM('Base Rate Calc'!BS$51+'Base Rate Calc'!BS$83))+'Base Rate Calc'!BS$19)*0.98</f>
        <v>6978.1491417330053</v>
      </c>
      <c r="BW44" s="62">
        <f>(($D44*SUM('Base Rate Calc'!BT$51+'Base Rate Calc'!BT$83))+'Base Rate Calc'!BT$19)*0.98</f>
        <v>6914.6719368679951</v>
      </c>
      <c r="BX44" s="62">
        <f>(($D44*SUM('Base Rate Calc'!BU$51+'Base Rate Calc'!BU$83))+'Base Rate Calc'!BU$19)*0.98</f>
        <v>6660.3680789016307</v>
      </c>
      <c r="BY44" s="62">
        <f>(($D44*SUM('Base Rate Calc'!BV$51+'Base Rate Calc'!BV$83))+'Base Rate Calc'!BV$19)*0.98</f>
        <v>5928.4866269918684</v>
      </c>
      <c r="BZ44" s="62">
        <f>(($D44*SUM('Base Rate Calc'!BW$51+'Base Rate Calc'!BW$83))+'Base Rate Calc'!BW$19)*0.98</f>
        <v>6054.3744375760061</v>
      </c>
      <c r="CA44" s="62">
        <f>(($D44*SUM('Base Rate Calc'!BY$51+'Base Rate Calc'!BY$83))+'Base Rate Calc'!BY$19)*0.98</f>
        <v>7707.6253629830944</v>
      </c>
      <c r="CB44" s="62">
        <f>(($D44*SUM('Base Rate Calc'!BZ$51+'Base Rate Calc'!BZ$83))+'Base Rate Calc'!BZ$19)*0.98</f>
        <v>5383.9483101910773</v>
      </c>
      <c r="CC44" s="62">
        <f>(($D44*SUM('Base Rate Calc'!CA$51+'Base Rate Calc'!CA$83))+'Base Rate Calc'!CA$19)*0.98</f>
        <v>6015.1187750849185</v>
      </c>
      <c r="CD44" s="62">
        <f>(($D44*SUM('Base Rate Calc'!CB$51+'Base Rate Calc'!CB$83))+'Base Rate Calc'!CB$19)*0.98</f>
        <v>6735.6382526613434</v>
      </c>
      <c r="CE44" s="62">
        <f>(($D44*SUM('Base Rate Calc'!CC$51+'Base Rate Calc'!CC$83))+'Base Rate Calc'!CC$19)*0.98</f>
        <v>7558.5131466118191</v>
      </c>
      <c r="CF44" s="62">
        <f>(($D44*SUM('Base Rate Calc'!CD$51+'Base Rate Calc'!CD$83))+'Base Rate Calc'!CD$19)*0.98</f>
        <v>6377.868304442296</v>
      </c>
      <c r="CG44" s="62">
        <f>(($D44*SUM('Base Rate Calc'!CE$51+'Base Rate Calc'!CE$83))+'Base Rate Calc'!CE$19)*0.98</f>
        <v>6560.8461564545551</v>
      </c>
      <c r="CH44" s="62">
        <f>(($D44*SUM('Base Rate Calc'!CF$51+'Base Rate Calc'!CF$83))+'Base Rate Calc'!CF$19)*0.98</f>
        <v>6175.4370190568834</v>
      </c>
      <c r="CI44" s="62">
        <f>(($D44*SUM('Base Rate Calc'!CG$51+'Base Rate Calc'!CG$83))+'Base Rate Calc'!CG$19)*0.98</f>
        <v>6800.7008888279715</v>
      </c>
      <c r="CJ44" s="62">
        <f>(($D44*SUM('Base Rate Calc'!CH$51+'Base Rate Calc'!CH$83))+'Base Rate Calc'!CH$19)*0.98</f>
        <v>6254.7890057052491</v>
      </c>
      <c r="CK44" s="62">
        <f>(($D44*SUM('Base Rate Calc'!CI$51+'Base Rate Calc'!CI$83))+'Base Rate Calc'!CI$19)*0.98</f>
        <v>5886.2158952080727</v>
      </c>
      <c r="CL44" s="62">
        <f>(($D44*SUM('Base Rate Calc'!CJ$51+'Base Rate Calc'!CJ$83))+'Base Rate Calc'!CJ$19)*0.98</f>
        <v>5537.8453800350235</v>
      </c>
      <c r="CM44" s="62">
        <f>(($D44*SUM('Base Rate Calc'!CK$51+'Base Rate Calc'!CK$83))+'Base Rate Calc'!CK$19)*0.98</f>
        <v>5949.0807098154437</v>
      </c>
    </row>
    <row r="45" spans="1:91" ht="15">
      <c r="A45" s="137">
        <v>42</v>
      </c>
      <c r="B45" s="215">
        <v>377</v>
      </c>
      <c r="C45" s="138" t="str">
        <f>VLOOKUP(B45,FFY18_Table5_CN!$A$3:$G$759,6,FALSE)</f>
        <v>G.I. HEMORRHAGE W MCC</v>
      </c>
      <c r="D45" s="137">
        <f>VLOOKUP(B45,FFY18_Table5_CN!$A$3:$G$759,7,FALSE)</f>
        <v>1.714</v>
      </c>
      <c r="F45" s="62">
        <f>(($D45*SUM('Base Rate Calc'!C$51+'Base Rate Calc'!C$83))+'Base Rate Calc'!C$19)*0.98</f>
        <v>11164.727838420396</v>
      </c>
      <c r="G45" s="62">
        <f>(($D45*SUM('Base Rate Calc'!D$51+'Base Rate Calc'!D$83))+'Base Rate Calc'!D$19)*0.98</f>
        <v>11693.157946878613</v>
      </c>
      <c r="H45" s="62">
        <f>(($D45*SUM('Base Rate Calc'!E$51+'Base Rate Calc'!E$83))+'Base Rate Calc'!E$19)*0.98</f>
        <v>9268.2617842036852</v>
      </c>
      <c r="I45" s="62">
        <f>(($D45*SUM('Base Rate Calc'!F$51+'Base Rate Calc'!F$83))+'Base Rate Calc'!F$19)*0.98</f>
        <v>10353.008866363065</v>
      </c>
      <c r="J45" s="62">
        <f>(($D45*SUM('Base Rate Calc'!G$51+'Base Rate Calc'!G$83))+'Base Rate Calc'!G$19)*0.98</f>
        <v>9627.2109543936422</v>
      </c>
      <c r="K45" s="62">
        <f>(($D45*SUM('Base Rate Calc'!H$51+'Base Rate Calc'!H$83))+'Base Rate Calc'!H$19)*0.98</f>
        <v>10420.463165889185</v>
      </c>
      <c r="L45" s="62">
        <f>(($D45*SUM('Base Rate Calc'!I$51+'Base Rate Calc'!I$83))+'Base Rate Calc'!I$19)*0.98</f>
        <v>9328.0252237730601</v>
      </c>
      <c r="M45" s="62">
        <f>(($D45*SUM('Base Rate Calc'!J$51+'Base Rate Calc'!J$83))+'Base Rate Calc'!J$19)*0.98</f>
        <v>11485.33671141119</v>
      </c>
      <c r="N45" s="62">
        <f>(($D45*SUM('Base Rate Calc'!K$51+'Base Rate Calc'!K$83))+'Base Rate Calc'!K$19)*0.98</f>
        <v>10501.086274267747</v>
      </c>
      <c r="O45" s="62">
        <f>(($D45*SUM('Base Rate Calc'!L$51+'Base Rate Calc'!L$83))+'Base Rate Calc'!L$19)*0.98</f>
        <v>9488.4916367863534</v>
      </c>
      <c r="P45" s="62">
        <f>(($D45*SUM('Base Rate Calc'!M$51+'Base Rate Calc'!M$83))+'Base Rate Calc'!M$19)*0.98</f>
        <v>10167.995335470496</v>
      </c>
      <c r="Q45" s="62">
        <f>(($D45*SUM('Base Rate Calc'!N$51+'Base Rate Calc'!N$83))+'Base Rate Calc'!N$19)*0.98</f>
        <v>9242.834332884242</v>
      </c>
      <c r="R45" s="62">
        <f>(($D45*SUM('Base Rate Calc'!O$51+'Base Rate Calc'!O$83))+'Base Rate Calc'!O$19)*0.98</f>
        <v>9613.1455981826894</v>
      </c>
      <c r="S45" s="62">
        <f>(($D45*SUM('Base Rate Calc'!P$51+'Base Rate Calc'!P$83))+'Base Rate Calc'!P$19)*0.98</f>
        <v>10374.917048887526</v>
      </c>
      <c r="T45" s="62">
        <f>(($D45*SUM('Base Rate Calc'!Q$51+'Base Rate Calc'!Q$83))+'Base Rate Calc'!Q$19)*0.98</f>
        <v>9741.7472320224606</v>
      </c>
      <c r="U45" s="62">
        <f>(($D45*SUM('Base Rate Calc'!R$51+'Base Rate Calc'!R$83))+'Base Rate Calc'!R$19)*0.98</f>
        <v>9535.5516320260358</v>
      </c>
      <c r="V45" s="62">
        <f>(($D45*SUM('Base Rate Calc'!S$51+'Base Rate Calc'!S$83))+'Base Rate Calc'!S$19)*0.98</f>
        <v>11678.254921495489</v>
      </c>
      <c r="W45" s="62">
        <f>(($D45*SUM('Base Rate Calc'!T$51+'Base Rate Calc'!T$83))+'Base Rate Calc'!T$19)*0.98</f>
        <v>15183.726951867106</v>
      </c>
      <c r="X45" s="62">
        <f>(($D45*SUM('Base Rate Calc'!U$51+'Base Rate Calc'!U$83))+'Base Rate Calc'!U$19)*0.98</f>
        <v>10959.034651759792</v>
      </c>
      <c r="Y45" s="62" t="e">
        <f>(($D45*SUM('Base Rate Calc'!V$51+'Base Rate Calc'!V$83))+'Base Rate Calc'!V$19)*0.98</f>
        <v>#N/A</v>
      </c>
      <c r="Z45" s="62">
        <f>(($D45*SUM('Base Rate Calc'!W$51+'Base Rate Calc'!W$83))+'Base Rate Calc'!W$19)*0.98</f>
        <v>9707.3342319710337</v>
      </c>
      <c r="AA45" s="62">
        <f>(($D45*SUM('Base Rate Calc'!X$51+'Base Rate Calc'!X$83))+'Base Rate Calc'!X$19)*0.98</f>
        <v>10509.662996184212</v>
      </c>
      <c r="AB45" s="62">
        <f>(($D45*SUM('Base Rate Calc'!Y$51+'Base Rate Calc'!Y$83))+'Base Rate Calc'!Y$19)*0.98</f>
        <v>13134.554246877477</v>
      </c>
      <c r="AC45" s="62">
        <f>(($D45*SUM('Base Rate Calc'!Z$51+'Base Rate Calc'!Z$83))+'Base Rate Calc'!Z$19)*0.98</f>
        <v>9995.397371949879</v>
      </c>
      <c r="AD45" s="62">
        <f>(($D45*SUM('Base Rate Calc'!AA$51+'Base Rate Calc'!AA$83))+'Base Rate Calc'!AA$19)*0.98</f>
        <v>10192.355106893743</v>
      </c>
      <c r="AE45" s="62">
        <f>(($D45*SUM('Base Rate Calc'!AB$51+'Base Rate Calc'!AB$83))+'Base Rate Calc'!AB$19)*0.98</f>
        <v>14401.768593689576</v>
      </c>
      <c r="AF45" s="62">
        <f>(($D45*SUM('Base Rate Calc'!AC$51+'Base Rate Calc'!AC$83))+'Base Rate Calc'!AC$19)*0.98</f>
        <v>10014.866192738615</v>
      </c>
      <c r="AG45" s="62">
        <f>(($D45*SUM('Base Rate Calc'!AD$51+'Base Rate Calc'!AD$83))+'Base Rate Calc'!AD$19)*0.98</f>
        <v>10243.872104946648</v>
      </c>
      <c r="AH45" s="62">
        <f>(($D45*SUM('Base Rate Calc'!AE$51+'Base Rate Calc'!AE$83))+'Base Rate Calc'!AE$19)*0.98</f>
        <v>9290.2870584394914</v>
      </c>
      <c r="AI45" s="62">
        <f>(($D45*SUM('Base Rate Calc'!AF$51+'Base Rate Calc'!AF$83))+'Base Rate Calc'!AF$19)*0.98</f>
        <v>11471.518257603468</v>
      </c>
      <c r="AJ45" s="62">
        <f>(($D45*SUM('Base Rate Calc'!AG$51+'Base Rate Calc'!AG$83))+'Base Rate Calc'!AG$19)*0.98</f>
        <v>10194.837259696787</v>
      </c>
      <c r="AK45" s="62">
        <f>(($D45*SUM('Base Rate Calc'!AH$51+'Base Rate Calc'!AH$83))+'Base Rate Calc'!AH$19)*0.98</f>
        <v>15157.259886392092</v>
      </c>
      <c r="AL45" s="62">
        <f>(($D45*SUM('Base Rate Calc'!AI$51+'Base Rate Calc'!AI$83))+'Base Rate Calc'!AI$19)*0.98</f>
        <v>9233.8288786047251</v>
      </c>
      <c r="AM45" s="62">
        <f>(($D45*SUM('Base Rate Calc'!AJ$51+'Base Rate Calc'!AJ$83))+'Base Rate Calc'!AJ$19)*0.98</f>
        <v>9399.915795750132</v>
      </c>
      <c r="AN45" s="62">
        <f>(($D45*SUM('Base Rate Calc'!AK$51+'Base Rate Calc'!AK$83))+'Base Rate Calc'!AK$19)*0.98</f>
        <v>12175.52499997548</v>
      </c>
      <c r="AO45" s="62">
        <f>(($D45*SUM('Base Rate Calc'!AL$51+'Base Rate Calc'!AL$83))+'Base Rate Calc'!AL$19)*0.98</f>
        <v>10739.557333945691</v>
      </c>
      <c r="AP45" s="62">
        <f>(($D45*SUM('Base Rate Calc'!AM$51+'Base Rate Calc'!AM$83))+'Base Rate Calc'!AM$19)*0.98</f>
        <v>10465.262810855535</v>
      </c>
      <c r="AQ45" s="62">
        <f>(($D45*SUM('Base Rate Calc'!AN$51+'Base Rate Calc'!AN$83))+'Base Rate Calc'!AN$19)*0.98</f>
        <v>10015.825969562658</v>
      </c>
      <c r="AR45" s="62">
        <f>(($D45*SUM('Base Rate Calc'!AO$51+'Base Rate Calc'!AO$83))+'Base Rate Calc'!AO$19)*0.98</f>
        <v>11058.96338599416</v>
      </c>
      <c r="AS45" s="62">
        <f>(($D45*SUM('Base Rate Calc'!AP$51+'Base Rate Calc'!AP$83))+'Base Rate Calc'!AP$19)*0.98</f>
        <v>11627.291708147861</v>
      </c>
      <c r="AT45" s="62">
        <f>(($D45*SUM('Base Rate Calc'!AQ$51+'Base Rate Calc'!AQ$83))+'Base Rate Calc'!AQ$19)*0.98</f>
        <v>11356.714208473422</v>
      </c>
      <c r="AU45" s="62">
        <f>(($D45*SUM('Base Rate Calc'!AR$51+'Base Rate Calc'!AR$83))+'Base Rate Calc'!AR$19)*0.98</f>
        <v>9584.2182727957806</v>
      </c>
      <c r="AV45" s="62">
        <f>(($D45*SUM('Base Rate Calc'!AS$51+'Base Rate Calc'!AS$83))+'Base Rate Calc'!AS$19)*0.98</f>
        <v>10711.835002720571</v>
      </c>
      <c r="AW45" s="62">
        <f>(($D45*SUM('Base Rate Calc'!AT$51+'Base Rate Calc'!AT$83))+'Base Rate Calc'!AT$19)*0.98</f>
        <v>12225.943114000989</v>
      </c>
      <c r="AX45" s="62">
        <f>(($D45*SUM('Base Rate Calc'!AU$51+'Base Rate Calc'!AU$83))+'Base Rate Calc'!AU$19)*0.98</f>
        <v>10385.389540162341</v>
      </c>
      <c r="AY45" s="62">
        <f>(($D45*SUM('Base Rate Calc'!AV$51+'Base Rate Calc'!AV$83))+'Base Rate Calc'!AV$19)*0.98</f>
        <v>9272.5317785867937</v>
      </c>
      <c r="AZ45" s="62">
        <f>(($D45*SUM('Base Rate Calc'!AW$51+'Base Rate Calc'!AW$83))+'Base Rate Calc'!AW$19)*0.98</f>
        <v>10676.056557653936</v>
      </c>
      <c r="BA45" s="62">
        <f>(($D45*SUM('Base Rate Calc'!AX$51+'Base Rate Calc'!AX$83))+'Base Rate Calc'!AX$19)*0.98</f>
        <v>9531.2733224689164</v>
      </c>
      <c r="BB45" s="62">
        <f>(($D45*SUM('Base Rate Calc'!AY$51+'Base Rate Calc'!AY$83))+'Base Rate Calc'!AY$19)*0.98</f>
        <v>9705.7145599791202</v>
      </c>
      <c r="BC45" s="62">
        <f>(($D45*SUM('Base Rate Calc'!AZ$51+'Base Rate Calc'!AZ$83))+'Base Rate Calc'!AZ$19)*0.98</f>
        <v>10114.939208922417</v>
      </c>
      <c r="BD45" s="62">
        <f>(($D45*SUM('Base Rate Calc'!BA$51+'Base Rate Calc'!BA$83))+'Base Rate Calc'!BA$19)*0.98</f>
        <v>9527.4207981355794</v>
      </c>
      <c r="BE45" s="62">
        <f>(($D45*SUM('Base Rate Calc'!BB$51+'Base Rate Calc'!BB$83))+'Base Rate Calc'!BB$19)*0.98</f>
        <v>13310.609907188167</v>
      </c>
      <c r="BF45" s="62">
        <f>(($D45*SUM('Base Rate Calc'!BC$51+'Base Rate Calc'!BC$83))+'Base Rate Calc'!BC$19)*0.98</f>
        <v>10691.437827151551</v>
      </c>
      <c r="BG45" s="62">
        <f>(($D45*SUM('Base Rate Calc'!BD$51+'Base Rate Calc'!BD$83))+'Base Rate Calc'!BD$19)*0.98</f>
        <v>10055.077843938139</v>
      </c>
      <c r="BH45" s="62">
        <f>(($D45*SUM('Base Rate Calc'!BE$51+'Base Rate Calc'!BE$83))+'Base Rate Calc'!BE$19)*0.98</f>
        <v>9864.5793224385616</v>
      </c>
      <c r="BI45" s="62">
        <f>(($D45*SUM('Base Rate Calc'!BF$51+'Base Rate Calc'!BF$83))+'Base Rate Calc'!BF$19)*0.98</f>
        <v>10408.828421246817</v>
      </c>
      <c r="BJ45" s="62">
        <f>(($D45*SUM('Base Rate Calc'!BG$51+'Base Rate Calc'!BG$83))+'Base Rate Calc'!BG$19)*0.98</f>
        <v>9779.3615354083831</v>
      </c>
      <c r="BK45" s="62">
        <f>(($D45*SUM('Base Rate Calc'!BH$51+'Base Rate Calc'!BH$83))+'Base Rate Calc'!BH$19)*0.98</f>
        <v>10663.180433139776</v>
      </c>
      <c r="BL45" s="62">
        <f>(($D45*SUM('Base Rate Calc'!BI$51+'Base Rate Calc'!BI$83))+'Base Rate Calc'!BI$19)*0.98</f>
        <v>9552.5142130484219</v>
      </c>
      <c r="BM45" s="62">
        <f>(($D45*SUM('Base Rate Calc'!BJ$51+'Base Rate Calc'!BJ$83))+'Base Rate Calc'!BJ$19)*0.98</f>
        <v>9459.9410712660501</v>
      </c>
      <c r="BN45" s="62">
        <f>(($D45*SUM('Base Rate Calc'!BK$51+'Base Rate Calc'!BK$83))+'Base Rate Calc'!BK$19)*0.98</f>
        <v>10289.674759476833</v>
      </c>
      <c r="BO45" s="62">
        <f>(($D45*SUM('Base Rate Calc'!BL$51+'Base Rate Calc'!BL$83))+'Base Rate Calc'!BL$19)*0.98</f>
        <v>10766.179738528694</v>
      </c>
      <c r="BP45" s="62">
        <f>(($D45*SUM('Base Rate Calc'!BM$51+'Base Rate Calc'!BM$83))+'Base Rate Calc'!BM$19)*0.98</f>
        <v>10485.29260637331</v>
      </c>
      <c r="BQ45" s="62">
        <f>(($D45*SUM('Base Rate Calc'!BN$51+'Base Rate Calc'!BN$83))+'Base Rate Calc'!BN$19)*0.98</f>
        <v>9435.8717531307484</v>
      </c>
      <c r="BR45" s="62">
        <f>(($D45*SUM('Base Rate Calc'!BO$51+'Base Rate Calc'!BO$83))+'Base Rate Calc'!BO$19)*0.98</f>
        <v>9168.3738531870167</v>
      </c>
      <c r="BS45" s="62">
        <f>(($D45*SUM('Base Rate Calc'!BP$51+'Base Rate Calc'!BP$83))+'Base Rate Calc'!BP$19)*0.98</f>
        <v>11612.285763314618</v>
      </c>
      <c r="BT45" s="62">
        <f>(($D45*SUM('Base Rate Calc'!BQ$51+'Base Rate Calc'!BQ$83))+'Base Rate Calc'!BQ$19)*0.98</f>
        <v>9446.4076506825349</v>
      </c>
      <c r="BU45" s="62">
        <f>(($D45*SUM('Base Rate Calc'!BR$51+'Base Rate Calc'!BR$83))+'Base Rate Calc'!BR$19)*0.98</f>
        <v>10977.315419382041</v>
      </c>
      <c r="BV45" s="62">
        <f>(($D45*SUM('Base Rate Calc'!BS$51+'Base Rate Calc'!BS$83))+'Base Rate Calc'!BS$19)*0.98</f>
        <v>10726.754432417727</v>
      </c>
      <c r="BW45" s="62">
        <f>(($D45*SUM('Base Rate Calc'!BT$51+'Base Rate Calc'!BT$83))+'Base Rate Calc'!BT$19)*0.98</f>
        <v>10684.338907263214</v>
      </c>
      <c r="BX45" s="62">
        <f>(($D45*SUM('Base Rate Calc'!BU$51+'Base Rate Calc'!BU$83))+'Base Rate Calc'!BU$19)*0.98</f>
        <v>10342.464049327098</v>
      </c>
      <c r="BY45" s="62">
        <f>(($D45*SUM('Base Rate Calc'!BV$51+'Base Rate Calc'!BV$83))+'Base Rate Calc'!BV$19)*0.98</f>
        <v>9595.3031904287654</v>
      </c>
      <c r="BZ45" s="62">
        <f>(($D45*SUM('Base Rate Calc'!BW$51+'Base Rate Calc'!BW$83))+'Base Rate Calc'!BW$19)*0.98</f>
        <v>9463.5684362656029</v>
      </c>
      <c r="CA45" s="62">
        <f>(($D45*SUM('Base Rate Calc'!BY$51+'Base Rate Calc'!BY$83))+'Base Rate Calc'!BY$19)*0.98</f>
        <v>11883.232650758284</v>
      </c>
      <c r="CB45" s="62">
        <f>(($D45*SUM('Base Rate Calc'!BZ$51+'Base Rate Calc'!BZ$83))+'Base Rate Calc'!BZ$19)*0.98</f>
        <v>8713.9635539825358</v>
      </c>
      <c r="CC45" s="62">
        <f>(($D45*SUM('Base Rate Calc'!CA$51+'Base Rate Calc'!CA$83))+'Base Rate Calc'!CA$19)*0.98</f>
        <v>9474.1816765774802</v>
      </c>
      <c r="CD45" s="62">
        <f>(($D45*SUM('Base Rate Calc'!CB$51+'Base Rate Calc'!CB$83))+'Base Rate Calc'!CB$19)*0.98</f>
        <v>10543.62681497785</v>
      </c>
      <c r="CE45" s="62">
        <f>(($D45*SUM('Base Rate Calc'!CC$51+'Base Rate Calc'!CC$83))+'Base Rate Calc'!CC$19)*0.98</f>
        <v>11242.987940786268</v>
      </c>
      <c r="CF45" s="62">
        <f>(($D45*SUM('Base Rate Calc'!CD$51+'Base Rate Calc'!CD$83))+'Base Rate Calc'!CD$19)*0.98</f>
        <v>9925.4531443003725</v>
      </c>
      <c r="CG45" s="62">
        <f>(($D45*SUM('Base Rate Calc'!CE$51+'Base Rate Calc'!CE$83))+'Base Rate Calc'!CE$19)*0.98</f>
        <v>10317.295251334379</v>
      </c>
      <c r="CH45" s="62">
        <f>(($D45*SUM('Base Rate Calc'!CF$51+'Base Rate Calc'!CF$83))+'Base Rate Calc'!CF$19)*0.98</f>
        <v>9994.9943821185061</v>
      </c>
      <c r="CI45" s="62">
        <f>(($D45*SUM('Base Rate Calc'!CG$51+'Base Rate Calc'!CG$83))+'Base Rate Calc'!CG$19)*0.98</f>
        <v>10737.390973985972</v>
      </c>
      <c r="CJ45" s="62">
        <f>(($D45*SUM('Base Rate Calc'!CH$51+'Base Rate Calc'!CH$83))+'Base Rate Calc'!CH$19)*0.98</f>
        <v>9873.4670762783735</v>
      </c>
      <c r="CK45" s="62">
        <f>(($D45*SUM('Base Rate Calc'!CI$51+'Base Rate Calc'!CI$83))+'Base Rate Calc'!CI$19)*0.98</f>
        <v>9260.7931486181642</v>
      </c>
      <c r="CL45" s="62">
        <f>(($D45*SUM('Base Rate Calc'!CJ$51+'Base Rate Calc'!CJ$83))+'Base Rate Calc'!CJ$19)*0.98</f>
        <v>8963.0471967705689</v>
      </c>
      <c r="CM45" s="62">
        <f>(($D45*SUM('Base Rate Calc'!CK$51+'Base Rate Calc'!CK$83))+'Base Rate Calc'!CK$19)*0.98</f>
        <v>9628.6348787758925</v>
      </c>
    </row>
    <row r="46" spans="1:91" ht="15">
      <c r="A46" s="137">
        <v>43</v>
      </c>
      <c r="B46" s="215">
        <v>378</v>
      </c>
      <c r="C46" s="138" t="str">
        <f>VLOOKUP(B46,FFY18_Table5_CN!$A$3:$G$759,6,FALSE)</f>
        <v>G.I. HEMORRHAGE W CC</v>
      </c>
      <c r="D46" s="137">
        <f>VLOOKUP(B46,FFY18_Table5_CN!$A$3:$G$759,7,FALSE)</f>
        <v>0.97030000000000016</v>
      </c>
      <c r="F46" s="62">
        <f>(($D46*SUM('Base Rate Calc'!C$51+'Base Rate Calc'!C$83))+'Base Rate Calc'!C$19)*0.98</f>
        <v>6653.1165499529234</v>
      </c>
      <c r="G46" s="62">
        <f>(($D46*SUM('Base Rate Calc'!D$51+'Base Rate Calc'!D$83))+'Base Rate Calc'!D$19)*0.98</f>
        <v>6873.299015552112</v>
      </c>
      <c r="H46" s="62">
        <f>(($D46*SUM('Base Rate Calc'!E$51+'Base Rate Calc'!E$83))+'Base Rate Calc'!E$19)*0.98</f>
        <v>5514.5059853050388</v>
      </c>
      <c r="I46" s="62">
        <f>(($D46*SUM('Base Rate Calc'!F$51+'Base Rate Calc'!F$83))+'Base Rate Calc'!F$19)*0.98</f>
        <v>6188.3360455963139</v>
      </c>
      <c r="J46" s="62">
        <f>(($D46*SUM('Base Rate Calc'!G$51+'Base Rate Calc'!G$83))+'Base Rate Calc'!G$19)*0.98</f>
        <v>5749.6548051506143</v>
      </c>
      <c r="K46" s="62">
        <f>(($D46*SUM('Base Rate Calc'!H$51+'Base Rate Calc'!H$83))+'Base Rate Calc'!H$19)*0.98</f>
        <v>6209.8024799663235</v>
      </c>
      <c r="L46" s="62">
        <f>(($D46*SUM('Base Rate Calc'!I$51+'Base Rate Calc'!I$83))+'Base Rate Calc'!I$19)*0.98</f>
        <v>5493.9781845898497</v>
      </c>
      <c r="M46" s="62">
        <f>(($D46*SUM('Base Rate Calc'!J$51+'Base Rate Calc'!J$83))+'Base Rate Calc'!J$19)*0.98</f>
        <v>7014.9751413315525</v>
      </c>
      <c r="N46" s="62">
        <f>(($D46*SUM('Base Rate Calc'!K$51+'Base Rate Calc'!K$83))+'Base Rate Calc'!K$19)*0.98</f>
        <v>6254.8481308763112</v>
      </c>
      <c r="O46" s="62">
        <f>(($D46*SUM('Base Rate Calc'!L$51+'Base Rate Calc'!L$83))+'Base Rate Calc'!L$19)*0.98</f>
        <v>5636.6954147805145</v>
      </c>
      <c r="P46" s="62">
        <f>(($D46*SUM('Base Rate Calc'!M$51+'Base Rate Calc'!M$83))+'Base Rate Calc'!M$19)*0.98</f>
        <v>5940.5173234463382</v>
      </c>
      <c r="Q46" s="62">
        <f>(($D46*SUM('Base Rate Calc'!N$51+'Base Rate Calc'!N$83))+'Base Rate Calc'!N$19)*0.98</f>
        <v>5419.6131579565817</v>
      </c>
      <c r="R46" s="62">
        <f>(($D46*SUM('Base Rate Calc'!O$51+'Base Rate Calc'!O$83))+'Base Rate Calc'!O$19)*0.98</f>
        <v>5752.7438206748338</v>
      </c>
      <c r="S46" s="62">
        <f>(($D46*SUM('Base Rate Calc'!P$51+'Base Rate Calc'!P$83))+'Base Rate Calc'!P$19)*0.98</f>
        <v>6201.7035744898303</v>
      </c>
      <c r="T46" s="62">
        <f>(($D46*SUM('Base Rate Calc'!Q$51+'Base Rate Calc'!Q$83))+'Base Rate Calc'!Q$19)*0.98</f>
        <v>5831.0011152458555</v>
      </c>
      <c r="U46" s="62">
        <f>(($D46*SUM('Base Rate Calc'!R$51+'Base Rate Calc'!R$83))+'Base Rate Calc'!R$19)*0.98</f>
        <v>5705.9772027974705</v>
      </c>
      <c r="V46" s="62">
        <f>(($D46*SUM('Base Rate Calc'!S$51+'Base Rate Calc'!S$83))+'Base Rate Calc'!S$19)*0.98</f>
        <v>7101.2460728045944</v>
      </c>
      <c r="W46" s="62">
        <f>(($D46*SUM('Base Rate Calc'!T$51+'Base Rate Calc'!T$83))+'Base Rate Calc'!T$19)*0.98</f>
        <v>9185.2810691579089</v>
      </c>
      <c r="X46" s="62">
        <f>(($D46*SUM('Base Rate Calc'!U$51+'Base Rate Calc'!U$83))+'Base Rate Calc'!U$19)*0.98</f>
        <v>6477.9843075160607</v>
      </c>
      <c r="Y46" s="62" t="e">
        <f>(($D46*SUM('Base Rate Calc'!V$51+'Base Rate Calc'!V$83))+'Base Rate Calc'!V$19)*0.98</f>
        <v>#N/A</v>
      </c>
      <c r="Z46" s="62">
        <f>(($D46*SUM('Base Rate Calc'!W$51+'Base Rate Calc'!W$83))+'Base Rate Calc'!W$19)*0.98</f>
        <v>5835.4596740848874</v>
      </c>
      <c r="AA46" s="62">
        <f>(($D46*SUM('Base Rate Calc'!X$51+'Base Rate Calc'!X$83))+'Base Rate Calc'!X$19)*0.98</f>
        <v>6223.8064169647268</v>
      </c>
      <c r="AB46" s="62">
        <f>(($D46*SUM('Base Rate Calc'!Y$51+'Base Rate Calc'!Y$83))+'Base Rate Calc'!Y$19)*0.98</f>
        <v>7849.7338586028109</v>
      </c>
      <c r="AC46" s="62">
        <f>(($D46*SUM('Base Rate Calc'!Z$51+'Base Rate Calc'!Z$83))+'Base Rate Calc'!Z$19)*0.98</f>
        <v>5974.3252519970647</v>
      </c>
      <c r="AD46" s="62">
        <f>(($D46*SUM('Base Rate Calc'!AA$51+'Base Rate Calc'!AA$83))+'Base Rate Calc'!AA$19)*0.98</f>
        <v>6224.585391317969</v>
      </c>
      <c r="AE46" s="62">
        <f>(($D46*SUM('Base Rate Calc'!AB$51+'Base Rate Calc'!AB$83))+'Base Rate Calc'!AB$19)*0.98</f>
        <v>8835.5270285046663</v>
      </c>
      <c r="AF46" s="62">
        <f>(($D46*SUM('Base Rate Calc'!AC$51+'Base Rate Calc'!AC$83))+'Base Rate Calc'!AC$19)*0.98</f>
        <v>5669.4426294132318</v>
      </c>
      <c r="AG46" s="62">
        <f>(($D46*SUM('Base Rate Calc'!AD$51+'Base Rate Calc'!AD$83))+'Base Rate Calc'!AD$19)*0.98</f>
        <v>6149.8512013359004</v>
      </c>
      <c r="AH46" s="62">
        <f>(($D46*SUM('Base Rate Calc'!AE$51+'Base Rate Calc'!AE$83))+'Base Rate Calc'!AE$19)*0.98</f>
        <v>5483.8105339228932</v>
      </c>
      <c r="AI46" s="62">
        <f>(($D46*SUM('Base Rate Calc'!AF$51+'Base Rate Calc'!AF$83))+'Base Rate Calc'!AF$19)*0.98</f>
        <v>7059.7223482454174</v>
      </c>
      <c r="AJ46" s="62">
        <f>(($D46*SUM('Base Rate Calc'!AG$51+'Base Rate Calc'!AG$83))+'Base Rate Calc'!AG$19)*0.98</f>
        <v>6194.4180064666243</v>
      </c>
      <c r="AK46" s="62">
        <f>(($D46*SUM('Base Rate Calc'!AH$51+'Base Rate Calc'!AH$83))+'Base Rate Calc'!AH$19)*0.98</f>
        <v>9331.5326730374854</v>
      </c>
      <c r="AL46" s="62">
        <f>(($D46*SUM('Base Rate Calc'!AI$51+'Base Rate Calc'!AI$83))+'Base Rate Calc'!AI$19)*0.98</f>
        <v>5488.0780971121158</v>
      </c>
      <c r="AM46" s="62">
        <f>(($D46*SUM('Base Rate Calc'!AJ$51+'Base Rate Calc'!AJ$83))+'Base Rate Calc'!AJ$19)*0.98</f>
        <v>5545.8886651087259</v>
      </c>
      <c r="AN46" s="62">
        <f>(($D46*SUM('Base Rate Calc'!AK$51+'Base Rate Calc'!AK$83))+'Base Rate Calc'!AK$19)*0.98</f>
        <v>7408.2821697644158</v>
      </c>
      <c r="AO46" s="62">
        <f>(($D46*SUM('Base Rate Calc'!AL$51+'Base Rate Calc'!AL$83))+'Base Rate Calc'!AL$19)*0.98</f>
        <v>6452.8647483824425</v>
      </c>
      <c r="AP46" s="62">
        <f>(($D46*SUM('Base Rate Calc'!AM$51+'Base Rate Calc'!AM$83))+'Base Rate Calc'!AM$19)*0.98</f>
        <v>6323.1245580706691</v>
      </c>
      <c r="AQ46" s="62">
        <f>(($D46*SUM('Base Rate Calc'!AN$51+'Base Rate Calc'!AN$83))+'Base Rate Calc'!AN$19)*0.98</f>
        <v>5669.9859616491531</v>
      </c>
      <c r="AR46" s="62">
        <f>(($D46*SUM('Base Rate Calc'!AO$51+'Base Rate Calc'!AO$83))+'Base Rate Calc'!AO$19)*0.98</f>
        <v>6582.4849595275</v>
      </c>
      <c r="AS46" s="62">
        <f>(($D46*SUM('Base Rate Calc'!AP$51+'Base Rate Calc'!AP$83))+'Base Rate Calc'!AP$19)*0.98</f>
        <v>7847.7959385390141</v>
      </c>
      <c r="AT46" s="62">
        <f>(($D46*SUM('Base Rate Calc'!AQ$51+'Base Rate Calc'!AQ$83))+'Base Rate Calc'!AQ$19)*0.98</f>
        <v>7282.6432510862096</v>
      </c>
      <c r="AU46" s="62">
        <f>(($D46*SUM('Base Rate Calc'!AR$51+'Base Rate Calc'!AR$83))+'Base Rate Calc'!AR$19)*0.98</f>
        <v>5734.9732646054536</v>
      </c>
      <c r="AV46" s="62">
        <f>(($D46*SUM('Base Rate Calc'!AS$51+'Base Rate Calc'!AS$83))+'Base Rate Calc'!AS$19)*0.98</f>
        <v>6363.5188152157361</v>
      </c>
      <c r="AW46" s="62">
        <f>(($D46*SUM('Base Rate Calc'!AT$51+'Base Rate Calc'!AT$83))+'Base Rate Calc'!AT$19)*0.98</f>
        <v>7454.5641515374355</v>
      </c>
      <c r="AX46" s="62">
        <f>(($D46*SUM('Base Rate Calc'!AU$51+'Base Rate Calc'!AU$83))+'Base Rate Calc'!AU$19)*0.98</f>
        <v>6298.6120162891029</v>
      </c>
      <c r="AY46" s="62">
        <f>(($D46*SUM('Base Rate Calc'!AV$51+'Base Rate Calc'!AV$83))+'Base Rate Calc'!AV$19)*0.98</f>
        <v>5442.3695284613586</v>
      </c>
      <c r="AZ46" s="62">
        <f>(($D46*SUM('Base Rate Calc'!AW$51+'Base Rate Calc'!AW$83))+'Base Rate Calc'!AW$19)*0.98</f>
        <v>6340.7812603218299</v>
      </c>
      <c r="BA46" s="62">
        <f>(($D46*SUM('Base Rate Calc'!AX$51+'Base Rate Calc'!AX$83))+'Base Rate Calc'!AX$19)*0.98</f>
        <v>5734.7408288632405</v>
      </c>
      <c r="BB46" s="62">
        <f>(($D46*SUM('Base Rate Calc'!AY$51+'Base Rate Calc'!AY$83))+'Base Rate Calc'!AY$19)*0.98</f>
        <v>5855.3785225482743</v>
      </c>
      <c r="BC46" s="62">
        <f>(($D46*SUM('Base Rate Calc'!AZ$51+'Base Rate Calc'!AZ$83))+'Base Rate Calc'!AZ$19)*0.98</f>
        <v>6059.7128456811097</v>
      </c>
      <c r="BD46" s="62">
        <f>(($D46*SUM('Base Rate Calc'!BA$51+'Base Rate Calc'!BA$83))+'Base Rate Calc'!BA$19)*0.98</f>
        <v>5651.2196912315949</v>
      </c>
      <c r="BE46" s="62">
        <f>(($D46*SUM('Base Rate Calc'!BB$51+'Base Rate Calc'!BB$83))+'Base Rate Calc'!BB$19)*0.98</f>
        <v>8158.3820041217514</v>
      </c>
      <c r="BF46" s="62">
        <f>(($D46*SUM('Base Rate Calc'!BC$51+'Base Rate Calc'!BC$83))+'Base Rate Calc'!BC$19)*0.98</f>
        <v>6052.4516474242428</v>
      </c>
      <c r="BG46" s="62">
        <f>(($D46*SUM('Base Rate Calc'!BD$51+'Base Rate Calc'!BD$83))+'Base Rate Calc'!BD$19)*0.98</f>
        <v>5864.4714242083883</v>
      </c>
      <c r="BH46" s="62">
        <f>(($D46*SUM('Base Rate Calc'!BE$51+'Base Rate Calc'!BE$83))+'Base Rate Calc'!BE$19)*0.98</f>
        <v>5584.364828799381</v>
      </c>
      <c r="BI46" s="62">
        <f>(($D46*SUM('Base Rate Calc'!BF$51+'Base Rate Calc'!BF$83))+'Base Rate Calc'!BF$19)*0.98</f>
        <v>6164.121350931031</v>
      </c>
      <c r="BJ46" s="62">
        <f>(($D46*SUM('Base Rate Calc'!BG$51+'Base Rate Calc'!BG$83))+'Base Rate Calc'!BG$19)*0.98</f>
        <v>5950.3034859082572</v>
      </c>
      <c r="BK46" s="62">
        <f>(($D46*SUM('Base Rate Calc'!BH$51+'Base Rate Calc'!BH$83))+'Base Rate Calc'!BH$19)*0.98</f>
        <v>6533.9149494839712</v>
      </c>
      <c r="BL46" s="62">
        <f>(($D46*SUM('Base Rate Calc'!BI$51+'Base Rate Calc'!BI$83))+'Base Rate Calc'!BI$19)*0.98</f>
        <v>5660.1821859281717</v>
      </c>
      <c r="BM46" s="62">
        <f>(($D46*SUM('Base Rate Calc'!BJ$51+'Base Rate Calc'!BJ$83))+'Base Rate Calc'!BJ$19)*0.98</f>
        <v>5672.8433499004959</v>
      </c>
      <c r="BN46" s="62">
        <f>(($D46*SUM('Base Rate Calc'!BK$51+'Base Rate Calc'!BK$83))+'Base Rate Calc'!BK$19)*0.98</f>
        <v>6056.0299280398904</v>
      </c>
      <c r="BO46" s="62">
        <f>(($D46*SUM('Base Rate Calc'!BL$51+'Base Rate Calc'!BL$83))+'Base Rate Calc'!BL$19)*0.98</f>
        <v>6436.937271000229</v>
      </c>
      <c r="BP46" s="62">
        <f>(($D46*SUM('Base Rate Calc'!BM$51+'Base Rate Calc'!BM$83))+'Base Rate Calc'!BM$19)*0.98</f>
        <v>6093.3385831762098</v>
      </c>
      <c r="BQ46" s="62">
        <f>(($D46*SUM('Base Rate Calc'!BN$51+'Base Rate Calc'!BN$83))+'Base Rate Calc'!BN$19)*0.98</f>
        <v>5627.2411476912293</v>
      </c>
      <c r="BR46" s="62">
        <f>(($D46*SUM('Base Rate Calc'!BO$51+'Base Rate Calc'!BO$83))+'Base Rate Calc'!BO$19)*0.98</f>
        <v>5406.673451276175</v>
      </c>
      <c r="BS46" s="62">
        <f>(($D46*SUM('Base Rate Calc'!BP$51+'Base Rate Calc'!BP$83))+'Base Rate Calc'!BP$19)*0.98</f>
        <v>6805.107994599869</v>
      </c>
      <c r="BT46" s="62">
        <f>(($D46*SUM('Base Rate Calc'!BQ$51+'Base Rate Calc'!BQ$83))+'Base Rate Calc'!BQ$19)*0.98</f>
        <v>5556.4364425304921</v>
      </c>
      <c r="BU46" s="62">
        <f>(($D46*SUM('Base Rate Calc'!BR$51+'Base Rate Calc'!BR$83))+'Base Rate Calc'!BR$19)*0.98</f>
        <v>6717.1351376816783</v>
      </c>
      <c r="BV46" s="62">
        <f>(($D46*SUM('Base Rate Calc'!BS$51+'Base Rate Calc'!BS$83))+'Base Rate Calc'!BS$19)*0.98</f>
        <v>6470.513585574633</v>
      </c>
      <c r="BW46" s="62">
        <f>(($D46*SUM('Base Rate Calc'!BT$51+'Base Rate Calc'!BT$83))+'Base Rate Calc'!BT$19)*0.98</f>
        <v>6404.184211258751</v>
      </c>
      <c r="BX46" s="62">
        <f>(($D46*SUM('Base Rate Calc'!BU$51+'Base Rate Calc'!BU$83))+'Base Rate Calc'!BU$19)*0.98</f>
        <v>6161.739204738672</v>
      </c>
      <c r="BY46" s="62">
        <f>(($D46*SUM('Base Rate Calc'!BV$51+'Base Rate Calc'!BV$83))+'Base Rate Calc'!BV$19)*0.98</f>
        <v>5431.926887790567</v>
      </c>
      <c r="BZ46" s="62">
        <f>(($D46*SUM('Base Rate Calc'!BW$51+'Base Rate Calc'!BW$83))+'Base Rate Calc'!BW$19)*0.98</f>
        <v>5592.7019067610945</v>
      </c>
      <c r="CA46" s="62">
        <f>(($D46*SUM('Base Rate Calc'!BY$51+'Base Rate Calc'!BY$83))+'Base Rate Calc'!BY$19)*0.98</f>
        <v>7142.165261569874</v>
      </c>
      <c r="CB46" s="62">
        <f>(($D46*SUM('Base Rate Calc'!BZ$51+'Base Rate Calc'!BZ$83))+'Base Rate Calc'!BZ$19)*0.98</f>
        <v>4932.9981542761125</v>
      </c>
      <c r="CC46" s="62">
        <f>(($D46*SUM('Base Rate Calc'!CA$51+'Base Rate Calc'!CA$83))+'Base Rate Calc'!CA$19)*0.98</f>
        <v>5546.693005066003</v>
      </c>
      <c r="CD46" s="62">
        <f>(($D46*SUM('Base Rate Calc'!CB$51+'Base Rate Calc'!CB$83))+'Base Rate Calc'!CB$19)*0.98</f>
        <v>6219.9610229247428</v>
      </c>
      <c r="CE46" s="62">
        <f>(($D46*SUM('Base Rate Calc'!CC$51+'Base Rate Calc'!CC$83))+'Base Rate Calc'!CC$19)*0.98</f>
        <v>7059.562132499952</v>
      </c>
      <c r="CF46" s="62">
        <f>(($D46*SUM('Base Rate Calc'!CD$51+'Base Rate Calc'!CD$83))+'Base Rate Calc'!CD$19)*0.98</f>
        <v>5897.4549070447219</v>
      </c>
      <c r="CG46" s="62">
        <f>(($D46*SUM('Base Rate Calc'!CE$51+'Base Rate Calc'!CE$83))+'Base Rate Calc'!CE$19)*0.98</f>
        <v>6052.1483935296092</v>
      </c>
      <c r="CH46" s="62">
        <f>(($D46*SUM('Base Rate Calc'!CF$51+'Base Rate Calc'!CF$83))+'Base Rate Calc'!CF$19)*0.98</f>
        <v>5658.1931440896078</v>
      </c>
      <c r="CI46" s="62">
        <f>(($D46*SUM('Base Rate Calc'!CG$51+'Base Rate Calc'!CG$83))+'Base Rate Calc'!CG$19)*0.98</f>
        <v>6267.594918517264</v>
      </c>
      <c r="CJ46" s="62">
        <f>(($D46*SUM('Base Rate Calc'!CH$51+'Base Rate Calc'!CH$83))+'Base Rate Calc'!CH$19)*0.98</f>
        <v>5764.7481738581728</v>
      </c>
      <c r="CK46" s="62">
        <f>(($D46*SUM('Base Rate Calc'!CI$51+'Base Rate Calc'!CI$83))+'Base Rate Calc'!CI$19)*0.98</f>
        <v>5429.2311587539134</v>
      </c>
      <c r="CL46" s="62">
        <f>(($D46*SUM('Base Rate Calc'!CJ$51+'Base Rate Calc'!CJ$83))+'Base Rate Calc'!CJ$19)*0.98</f>
        <v>5074.0050729442728</v>
      </c>
      <c r="CM46" s="62">
        <f>(($D46*SUM('Base Rate Calc'!CK$51+'Base Rate Calc'!CK$83))+'Base Rate Calc'!CK$19)*0.98</f>
        <v>5450.796046018816</v>
      </c>
    </row>
    <row r="47" spans="1:91" ht="15">
      <c r="A47" s="137">
        <v>44</v>
      </c>
      <c r="B47" s="215">
        <v>389</v>
      </c>
      <c r="C47" s="138" t="str">
        <f>VLOOKUP(B47,FFY18_Table5_CN!$A$3:$G$759,6,FALSE)</f>
        <v>G.I. OBSTRUCTION W CC</v>
      </c>
      <c r="D47" s="137">
        <f>VLOOKUP(B47,FFY18_Table5_CN!$A$3:$G$759,7,FALSE)</f>
        <v>0.85360000000000003</v>
      </c>
      <c r="F47" s="62">
        <f>(($D47*SUM('Base Rate Calc'!C$51+'Base Rate Calc'!C$83))+'Base Rate Calc'!C$19)*0.98</f>
        <v>5945.1630238481039</v>
      </c>
      <c r="G47" s="62">
        <f>(($D47*SUM('Base Rate Calc'!D$51+'Base Rate Calc'!D$83))+'Base Rate Calc'!D$19)*0.98</f>
        <v>6116.9758512576345</v>
      </c>
      <c r="H47" s="62">
        <f>(($D47*SUM('Base Rate Calc'!E$51+'Base Rate Calc'!E$83))+'Base Rate Calc'!E$19)*0.98</f>
        <v>4925.4737118998046</v>
      </c>
      <c r="I47" s="62">
        <f>(($D47*SUM('Base Rate Calc'!F$51+'Base Rate Calc'!F$83))+'Base Rate Calc'!F$19)*0.98</f>
        <v>5534.8234488725275</v>
      </c>
      <c r="J47" s="62">
        <f>(($D47*SUM('Base Rate Calc'!G$51+'Base Rate Calc'!G$83))+'Base Rate Calc'!G$19)*0.98</f>
        <v>5141.1960144868226</v>
      </c>
      <c r="K47" s="62">
        <f>(($D47*SUM('Base Rate Calc'!H$51+'Base Rate Calc'!H$83))+'Base Rate Calc'!H$19)*0.98</f>
        <v>5549.0735542607981</v>
      </c>
      <c r="L47" s="62">
        <f>(($D47*SUM('Base Rate Calc'!I$51+'Base Rate Calc'!I$83))+'Base Rate Calc'!I$19)*0.98</f>
        <v>4892.3467613376224</v>
      </c>
      <c r="M47" s="62">
        <f>(($D47*SUM('Base Rate Calc'!J$51+'Base Rate Calc'!J$83))+'Base Rate Calc'!J$19)*0.98</f>
        <v>6313.4944431625399</v>
      </c>
      <c r="N47" s="62">
        <f>(($D47*SUM('Base Rate Calc'!K$51+'Base Rate Calc'!K$83))+'Base Rate Calc'!K$19)*0.98</f>
        <v>5588.5364577100063</v>
      </c>
      <c r="O47" s="62">
        <f>(($D47*SUM('Base Rate Calc'!L$51+'Base Rate Calc'!L$83))+'Base Rate Calc'!L$19)*0.98</f>
        <v>5032.2788232676967</v>
      </c>
      <c r="P47" s="62">
        <f>(($D47*SUM('Base Rate Calc'!M$51+'Base Rate Calc'!M$83))+'Base Rate Calc'!M$19)*0.98</f>
        <v>5277.1494546777221</v>
      </c>
      <c r="Q47" s="62">
        <f>(($D47*SUM('Base Rate Calc'!N$51+'Base Rate Calc'!N$83))+'Base Rate Calc'!N$19)*0.98</f>
        <v>4819.6805088856418</v>
      </c>
      <c r="R47" s="62">
        <f>(($D47*SUM('Base Rate Calc'!O$51+'Base Rate Calc'!O$83))+'Base Rate Calc'!O$19)*0.98</f>
        <v>5146.9768616387082</v>
      </c>
      <c r="S47" s="62">
        <f>(($D47*SUM('Base Rate Calc'!P$51+'Base Rate Calc'!P$83))+'Base Rate Calc'!P$19)*0.98</f>
        <v>5546.8507945218162</v>
      </c>
      <c r="T47" s="62">
        <f>(($D47*SUM('Base Rate Calc'!Q$51+'Base Rate Calc'!Q$83))+'Base Rate Calc'!Q$19)*0.98</f>
        <v>5217.3342175346406</v>
      </c>
      <c r="U47" s="62">
        <f>(($D47*SUM('Base Rate Calc'!R$51+'Base Rate Calc'!R$83))+'Base Rate Calc'!R$19)*0.98</f>
        <v>5105.0476130556744</v>
      </c>
      <c r="V47" s="62">
        <f>(($D47*SUM('Base Rate Calc'!S$51+'Base Rate Calc'!S$83))+'Base Rate Calc'!S$19)*0.98</f>
        <v>6383.0304850108223</v>
      </c>
      <c r="W47" s="62">
        <f>(($D47*SUM('Base Rate Calc'!T$51+'Base Rate Calc'!T$83))+'Base Rate Calc'!T$19)*0.98</f>
        <v>8244.0162654572705</v>
      </c>
      <c r="X47" s="62">
        <f>(($D47*SUM('Base Rate Calc'!U$51+'Base Rate Calc'!U$83))+'Base Rate Calc'!U$19)*0.98</f>
        <v>5774.8263470841075</v>
      </c>
      <c r="Y47" s="62" t="e">
        <f>(($D47*SUM('Base Rate Calc'!V$51+'Base Rate Calc'!V$83))+'Base Rate Calc'!V$19)*0.98</f>
        <v>#N/A</v>
      </c>
      <c r="Z47" s="62">
        <f>(($D47*SUM('Base Rate Calc'!W$51+'Base Rate Calc'!W$83))+'Base Rate Calc'!W$19)*0.98</f>
        <v>5227.8924280107794</v>
      </c>
      <c r="AA47" s="62">
        <f>(($D47*SUM('Base Rate Calc'!X$51+'Base Rate Calc'!X$83))+'Base Rate Calc'!X$19)*0.98</f>
        <v>5551.2778936422656</v>
      </c>
      <c r="AB47" s="62">
        <f>(($D47*SUM('Base Rate Calc'!Y$51+'Base Rate Calc'!Y$83))+'Base Rate Calc'!Y$19)*0.98</f>
        <v>7020.4498202652348</v>
      </c>
      <c r="AC47" s="62">
        <f>(($D47*SUM('Base Rate Calc'!Z$51+'Base Rate Calc'!Z$83))+'Base Rate Calc'!Z$19)*0.98</f>
        <v>5343.3462061472674</v>
      </c>
      <c r="AD47" s="62">
        <f>(($D47*SUM('Base Rate Calc'!AA$51+'Base Rate Calc'!AA$83))+'Base Rate Calc'!AA$19)*0.98</f>
        <v>5601.9704581356473</v>
      </c>
      <c r="AE47" s="62">
        <f>(($D47*SUM('Base Rate Calc'!AB$51+'Base Rate Calc'!AB$83))+'Base Rate Calc'!AB$19)*0.98</f>
        <v>7962.0829103695569</v>
      </c>
      <c r="AF47" s="62">
        <f>(($D47*SUM('Base Rate Calc'!AC$51+'Base Rate Calc'!AC$83))+'Base Rate Calc'!AC$19)*0.98</f>
        <v>4987.5669673988814</v>
      </c>
      <c r="AG47" s="62">
        <f>(($D47*SUM('Base Rate Calc'!AD$51+'Base Rate Calc'!AD$83))+'Base Rate Calc'!AD$19)*0.98</f>
        <v>5507.4251700714458</v>
      </c>
      <c r="AH47" s="62">
        <f>(($D47*SUM('Base Rate Calc'!AE$51+'Base Rate Calc'!AE$83))+'Base Rate Calc'!AE$19)*0.98</f>
        <v>4886.5054237829345</v>
      </c>
      <c r="AI47" s="62">
        <f>(($D47*SUM('Base Rate Calc'!AF$51+'Base Rate Calc'!AF$83))+'Base Rate Calc'!AF$19)*0.98</f>
        <v>6367.4316629931855</v>
      </c>
      <c r="AJ47" s="62">
        <f>(($D47*SUM('Base Rate Calc'!AG$51+'Base Rate Calc'!AG$83))+'Base Rate Calc'!AG$19)*0.98</f>
        <v>5566.6797694732659</v>
      </c>
      <c r="AK47" s="62">
        <f>(($D47*SUM('Base Rate Calc'!AH$51+'Base Rate Calc'!AH$83))+'Base Rate Calc'!AH$19)*0.98</f>
        <v>8417.3705568636469</v>
      </c>
      <c r="AL47" s="62">
        <f>(($D47*SUM('Base Rate Calc'!AI$51+'Base Rate Calc'!AI$83))+'Base Rate Calc'!AI$19)*0.98</f>
        <v>4900.3019559259001</v>
      </c>
      <c r="AM47" s="62">
        <f>(($D47*SUM('Base Rate Calc'!AJ$51+'Base Rate Calc'!AJ$83))+'Base Rate Calc'!AJ$19)*0.98</f>
        <v>4941.122003624454</v>
      </c>
      <c r="AN47" s="62">
        <f>(($D47*SUM('Base Rate Calc'!AK$51+'Base Rate Calc'!AK$83))+'Base Rate Calc'!AK$19)*0.98</f>
        <v>6660.2154247252447</v>
      </c>
      <c r="AO47" s="62">
        <f>(($D47*SUM('Base Rate Calc'!AL$51+'Base Rate Calc'!AL$83))+'Base Rate Calc'!AL$19)*0.98</f>
        <v>5780.2050405227792</v>
      </c>
      <c r="AP47" s="62">
        <f>(($D47*SUM('Base Rate Calc'!AM$51+'Base Rate Calc'!AM$83))+'Base Rate Calc'!AM$19)*0.98</f>
        <v>5673.1480432125345</v>
      </c>
      <c r="AQ47" s="62">
        <f>(($D47*SUM('Base Rate Calc'!AN$51+'Base Rate Calc'!AN$83))+'Base Rate Calc'!AN$19)*0.98</f>
        <v>4988.0449519362228</v>
      </c>
      <c r="AR47" s="62">
        <f>(($D47*SUM('Base Rate Calc'!AO$51+'Base Rate Calc'!AO$83))+'Base Rate Calc'!AO$19)*0.98</f>
        <v>5880.0444158019927</v>
      </c>
      <c r="AS47" s="62">
        <f>(($D47*SUM('Base Rate Calc'!AP$51+'Base Rate Calc'!AP$83))+'Base Rate Calc'!AP$19)*0.98</f>
        <v>7254.7245975233454</v>
      </c>
      <c r="AT47" s="62">
        <f>(($D47*SUM('Base Rate Calc'!AQ$51+'Base Rate Calc'!AQ$83))+'Base Rate Calc'!AQ$19)*0.98</f>
        <v>6643.3477277204865</v>
      </c>
      <c r="AU47" s="62">
        <f>(($D47*SUM('Base Rate Calc'!AR$51+'Base Rate Calc'!AR$83))+'Base Rate Calc'!AR$19)*0.98</f>
        <v>5130.9570047482375</v>
      </c>
      <c r="AV47" s="62">
        <f>(($D47*SUM('Base Rate Calc'!AS$51+'Base Rate Calc'!AS$83))+'Base Rate Calc'!AS$19)*0.98</f>
        <v>5681.1892480760098</v>
      </c>
      <c r="AW47" s="62">
        <f>(($D47*SUM('Base Rate Calc'!AT$51+'Base Rate Calc'!AT$83))+'Base Rate Calc'!AT$19)*0.98</f>
        <v>6705.848372433632</v>
      </c>
      <c r="AX47" s="62">
        <f>(($D47*SUM('Base Rate Calc'!AU$51+'Base Rate Calc'!AU$83))+'Base Rate Calc'!AU$19)*0.98</f>
        <v>5657.3226024985852</v>
      </c>
      <c r="AY47" s="62">
        <f>(($D47*SUM('Base Rate Calc'!AV$51+'Base Rate Calc'!AV$83))+'Base Rate Calc'!AV$19)*0.98</f>
        <v>4841.3476989741466</v>
      </c>
      <c r="AZ47" s="62">
        <f>(($D47*SUM('Base Rate Calc'!AW$51+'Base Rate Calc'!AW$83))+'Base Rate Calc'!AW$19)*0.98</f>
        <v>5660.4980450486573</v>
      </c>
      <c r="BA47" s="62">
        <f>(($D47*SUM('Base Rate Calc'!AX$51+'Base Rate Calc'!AX$83))+'Base Rate Calc'!AX$19)*0.98</f>
        <v>5138.9961172809035</v>
      </c>
      <c r="BB47" s="62">
        <f>(($D47*SUM('Base Rate Calc'!AY$51+'Base Rate Calc'!AY$83))+'Base Rate Calc'!AY$19)*0.98</f>
        <v>5251.1910604423438</v>
      </c>
      <c r="BC47" s="62">
        <f>(($D47*SUM('Base Rate Calc'!AZ$51+'Base Rate Calc'!AZ$83))+'Base Rate Calc'!AZ$19)*0.98</f>
        <v>5423.374380452844</v>
      </c>
      <c r="BD47" s="62">
        <f>(($D47*SUM('Base Rate Calc'!BA$51+'Base Rate Calc'!BA$83))+'Base Rate Calc'!BA$19)*0.98</f>
        <v>5042.9735312535186</v>
      </c>
      <c r="BE47" s="62">
        <f>(($D47*SUM('Base Rate Calc'!BB$51+'Base Rate Calc'!BB$83))+'Base Rate Calc'!BB$19)*0.98</f>
        <v>7349.904128247269</v>
      </c>
      <c r="BF47" s="62">
        <f>(($D47*SUM('Base Rate Calc'!BC$51+'Base Rate Calc'!BC$83))+'Base Rate Calc'!BC$19)*0.98</f>
        <v>5324.5106938486369</v>
      </c>
      <c r="BG47" s="62">
        <f>(($D47*SUM('Base Rate Calc'!BD$51+'Base Rate Calc'!BD$83))+'Base Rate Calc'!BD$19)*0.98</f>
        <v>5206.8893760942792</v>
      </c>
      <c r="BH47" s="62">
        <f>(($D47*SUM('Base Rate Calc'!BE$51+'Base Rate Calc'!BE$83))+'Base Rate Calc'!BE$19)*0.98</f>
        <v>4912.7216508947249</v>
      </c>
      <c r="BI47" s="62">
        <f>(($D47*SUM('Base Rate Calc'!BF$51+'Base Rate Calc'!BF$83))+'Base Rate Calc'!BF$19)*0.98</f>
        <v>5498.0499308613089</v>
      </c>
      <c r="BJ47" s="62">
        <f>(($D47*SUM('Base Rate Calc'!BG$51+'Base Rate Calc'!BG$83))+'Base Rate Calc'!BG$19)*0.98</f>
        <v>5349.4549254985959</v>
      </c>
      <c r="BK47" s="62">
        <f>(($D47*SUM('Base Rate Calc'!BH$51+'Base Rate Calc'!BH$83))+'Base Rate Calc'!BH$19)*0.98</f>
        <v>5885.9584052556093</v>
      </c>
      <c r="BL47" s="62">
        <f>(($D47*SUM('Base Rate Calc'!BI$51+'Base Rate Calc'!BI$83))+'Base Rate Calc'!BI$19)*0.98</f>
        <v>5049.4047924026445</v>
      </c>
      <c r="BM47" s="62">
        <f>(($D47*SUM('Base Rate Calc'!BJ$51+'Base Rate Calc'!BJ$83))+'Base Rate Calc'!BJ$19)*0.98</f>
        <v>5078.5791249665699</v>
      </c>
      <c r="BN47" s="62">
        <f>(($D47*SUM('Base Rate Calc'!BK$51+'Base Rate Calc'!BK$83))+'Base Rate Calc'!BK$19)*0.98</f>
        <v>5391.6943736110998</v>
      </c>
      <c r="BO47" s="62">
        <f>(($D47*SUM('Base Rate Calc'!BL$51+'Base Rate Calc'!BL$83))+'Base Rate Calc'!BL$19)*0.98</f>
        <v>5757.6007159907185</v>
      </c>
      <c r="BP47" s="62">
        <f>(($D47*SUM('Base Rate Calc'!BM$51+'Base Rate Calc'!BM$83))+'Base Rate Calc'!BM$19)*0.98</f>
        <v>5404.1614492416911</v>
      </c>
      <c r="BQ47" s="62">
        <f>(($D47*SUM('Base Rate Calc'!BN$51+'Base Rate Calc'!BN$83))+'Base Rate Calc'!BN$19)*0.98</f>
        <v>5029.598023239444</v>
      </c>
      <c r="BR47" s="62">
        <f>(($D47*SUM('Base Rate Calc'!BO$51+'Base Rate Calc'!BO$83))+'Base Rate Calc'!BO$19)*0.98</f>
        <v>4816.3945257645491</v>
      </c>
      <c r="BS47" s="62">
        <f>(($D47*SUM('Base Rate Calc'!BP$51+'Base Rate Calc'!BP$83))+'Base Rate Calc'!BP$19)*0.98</f>
        <v>6050.7747344021927</v>
      </c>
      <c r="BT47" s="62">
        <f>(($D47*SUM('Base Rate Calc'!BQ$51+'Base Rate Calc'!BQ$83))+'Base Rate Calc'!BQ$19)*0.98</f>
        <v>4946.0295042605667</v>
      </c>
      <c r="BU47" s="62">
        <f>(($D47*SUM('Base Rate Calc'!BR$51+'Base Rate Calc'!BR$83))+'Base Rate Calc'!BR$19)*0.98</f>
        <v>6048.6356904927134</v>
      </c>
      <c r="BV47" s="62">
        <f>(($D47*SUM('Base Rate Calc'!BS$51+'Base Rate Calc'!BS$83))+'Base Rate Calc'!BS$19)*0.98</f>
        <v>5802.6323070663775</v>
      </c>
      <c r="BW47" s="62">
        <f>(($D47*SUM('Base Rate Calc'!BT$51+'Base Rate Calc'!BT$83))+'Base Rate Calc'!BT$19)*0.98</f>
        <v>5732.5504166860455</v>
      </c>
      <c r="BX47" s="62">
        <f>(($D47*SUM('Base Rate Calc'!BU$51+'Base Rate Calc'!BU$83))+'Base Rate Calc'!BU$19)*0.98</f>
        <v>5505.7077547407289</v>
      </c>
      <c r="BY47" s="62">
        <f>(($D47*SUM('Base Rate Calc'!BV$51+'Base Rate Calc'!BV$83))+'Base Rate Calc'!BV$19)*0.98</f>
        <v>4778.6177382438709</v>
      </c>
      <c r="BZ47" s="62">
        <f>(($D47*SUM('Base Rate Calc'!BW$51+'Base Rate Calc'!BW$83))+'Base Rate Calc'!BW$19)*0.98</f>
        <v>4985.2928385976202</v>
      </c>
      <c r="CA47" s="62">
        <f>(($D47*SUM('Base Rate Calc'!BY$51+'Base Rate Calc'!BY$83))+'Base Rate Calc'!BY$19)*0.98</f>
        <v>6398.2059173204625</v>
      </c>
      <c r="CB47" s="62">
        <f>(($D47*SUM('Base Rate Calc'!BZ$51+'Base Rate Calc'!BZ$83))+'Base Rate Calc'!BZ$19)*0.98</f>
        <v>4339.6962016799853</v>
      </c>
      <c r="CC47" s="62">
        <f>(($D47*SUM('Base Rate Calc'!CA$51+'Base Rate Calc'!CA$83))+'Base Rate Calc'!CA$19)*0.98</f>
        <v>4930.3988972733587</v>
      </c>
      <c r="CD47" s="62">
        <f>(($D47*SUM('Base Rate Calc'!CB$51+'Base Rate Calc'!CB$83))+'Base Rate Calc'!CB$19)*0.98</f>
        <v>5541.4995493028546</v>
      </c>
      <c r="CE47" s="62">
        <f>(($D47*SUM('Base Rate Calc'!CC$51+'Base Rate Calc'!CC$83))+'Base Rate Calc'!CC$19)*0.98</f>
        <v>6403.106852377573</v>
      </c>
      <c r="CF47" s="62">
        <f>(($D47*SUM('Base Rate Calc'!CD$51+'Base Rate Calc'!CD$83))+'Base Rate Calc'!CD$19)*0.98</f>
        <v>5265.3890279432908</v>
      </c>
      <c r="CG47" s="62">
        <f>(($D47*SUM('Base Rate Calc'!CE$51+'Base Rate Calc'!CE$83))+'Base Rate Calc'!CE$19)*0.98</f>
        <v>5382.8696005945312</v>
      </c>
      <c r="CH47" s="62">
        <f>(($D47*SUM('Base Rate Calc'!CF$51+'Base Rate Calc'!CF$83))+'Base Rate Calc'!CF$19)*0.98</f>
        <v>4977.6704810830561</v>
      </c>
      <c r="CI47" s="62">
        <f>(($D47*SUM('Base Rate Calc'!CG$51+'Base Rate Calc'!CG$83))+'Base Rate Calc'!CG$19)*0.98</f>
        <v>5566.2029598333866</v>
      </c>
      <c r="CJ47" s="62">
        <f>(($D47*SUM('Base Rate Calc'!CH$51+'Base Rate Calc'!CH$83))+'Base Rate Calc'!CH$19)*0.98</f>
        <v>5120.0157603682728</v>
      </c>
      <c r="CK47" s="62">
        <f>(($D47*SUM('Base Rate Calc'!CI$51+'Base Rate Calc'!CI$83))+'Base Rate Calc'!CI$19)*0.98</f>
        <v>4827.9896847493974</v>
      </c>
      <c r="CL47" s="62">
        <f>(($D47*SUM('Base Rate Calc'!CJ$51+'Base Rate Calc'!CJ$83))+'Base Rate Calc'!CJ$19)*0.98</f>
        <v>4463.7439248327646</v>
      </c>
      <c r="CM47" s="62">
        <f>(($D47*SUM('Base Rate Calc'!CK$51+'Base Rate Calc'!CK$83))+'Base Rate Calc'!CK$19)*0.98</f>
        <v>4795.2174635490683</v>
      </c>
    </row>
    <row r="48" spans="1:91" ht="15">
      <c r="A48" s="137">
        <v>45</v>
      </c>
      <c r="B48" s="215">
        <v>390</v>
      </c>
      <c r="C48" s="138" t="str">
        <f>VLOOKUP(B48,FFY18_Table5_CN!$A$3:$G$759,6,FALSE)</f>
        <v>G.I. OBSTRUCTION W/O CC/MCC</v>
      </c>
      <c r="D48" s="137">
        <f>VLOOKUP(B48,FFY18_Table5_CN!$A$3:$G$759,7,FALSE)</f>
        <v>0.59660000000000002</v>
      </c>
      <c r="F48" s="62">
        <f>(($D48*SUM('Base Rate Calc'!C$51+'Base Rate Calc'!C$83))+'Base Rate Calc'!C$19)*0.98</f>
        <v>4386.0879920662819</v>
      </c>
      <c r="G48" s="62">
        <f>(($D48*SUM('Base Rate Calc'!D$51+'Base Rate Calc'!D$83))+'Base Rate Calc'!D$19)*0.98</f>
        <v>4451.3798510547149</v>
      </c>
      <c r="H48" s="62">
        <f>(($D48*SUM('Base Rate Calc'!E$51+'Base Rate Calc'!E$83))+'Base Rate Calc'!E$19)*0.98</f>
        <v>3628.2903848634292</v>
      </c>
      <c r="I48" s="62">
        <f>(($D48*SUM('Base Rate Calc'!F$51+'Base Rate Calc'!F$83))+'Base Rate Calc'!F$19)*0.98</f>
        <v>4095.6397525742145</v>
      </c>
      <c r="J48" s="62">
        <f>(($D48*SUM('Base Rate Calc'!G$51+'Base Rate Calc'!G$83))+'Base Rate Calc'!G$19)*0.98</f>
        <v>3801.2310684663057</v>
      </c>
      <c r="K48" s="62">
        <f>(($D48*SUM('Base Rate Calc'!H$51+'Base Rate Calc'!H$83))+'Base Rate Calc'!H$19)*0.98</f>
        <v>4093.9978566916498</v>
      </c>
      <c r="L48" s="62">
        <f>(($D48*SUM('Base Rate Calc'!I$51+'Base Rate Calc'!I$83))+'Base Rate Calc'!I$19)*0.98</f>
        <v>3567.417234552513</v>
      </c>
      <c r="M48" s="62">
        <f>(($D48*SUM('Base Rate Calc'!J$51+'Base Rate Calc'!J$83))+'Base Rate Calc'!J$19)*0.98</f>
        <v>4768.674053878598</v>
      </c>
      <c r="N48" s="62">
        <f>(($D48*SUM('Base Rate Calc'!K$51+'Base Rate Calc'!K$83))+'Base Rate Calc'!K$19)*0.98</f>
        <v>4121.1662777293695</v>
      </c>
      <c r="O48" s="62">
        <f>(($D48*SUM('Base Rate Calc'!L$51+'Base Rate Calc'!L$83))+'Base Rate Calc'!L$19)*0.98</f>
        <v>3701.2157211357867</v>
      </c>
      <c r="P48" s="62">
        <f>(($D48*SUM('Base Rate Calc'!M$51+'Base Rate Calc'!M$83))+'Base Rate Calc'!M$19)*0.98</f>
        <v>3816.2622029764871</v>
      </c>
      <c r="Q48" s="62">
        <f>(($D48*SUM('Base Rate Calc'!N$51+'Base Rate Calc'!N$83))+'Base Rate Calc'!N$19)*0.98</f>
        <v>3498.4920700576072</v>
      </c>
      <c r="R48" s="62">
        <f>(($D48*SUM('Base Rate Calc'!O$51+'Base Rate Calc'!O$83))+'Base Rate Calc'!O$19)*0.98</f>
        <v>3812.9399424246167</v>
      </c>
      <c r="S48" s="62">
        <f>(($D48*SUM('Base Rate Calc'!P$51+'Base Rate Calc'!P$83))+'Base Rate Calc'!P$19)*0.98</f>
        <v>4104.7157092452153</v>
      </c>
      <c r="T48" s="62">
        <f>(($D48*SUM('Base Rate Calc'!Q$51+'Base Rate Calc'!Q$83))+'Base Rate Calc'!Q$19)*0.98</f>
        <v>3865.8998326864653</v>
      </c>
      <c r="U48" s="62">
        <f>(($D48*SUM('Base Rate Calc'!R$51+'Base Rate Calc'!R$83))+'Base Rate Calc'!R$19)*0.98</f>
        <v>3781.6636836328667</v>
      </c>
      <c r="V48" s="62">
        <f>(($D48*SUM('Base Rate Calc'!S$51+'Base Rate Calc'!S$83))+'Base Rate Calc'!S$19)*0.98</f>
        <v>4801.356054308173</v>
      </c>
      <c r="W48" s="62">
        <f>(($D48*SUM('Base Rate Calc'!T$51+'Base Rate Calc'!T$83))+'Base Rate Calc'!T$19)*0.98</f>
        <v>6171.1366206323901</v>
      </c>
      <c r="X48" s="62">
        <f>(($D48*SUM('Base Rate Calc'!U$51+'Base Rate Calc'!U$83))+'Base Rate Calc'!U$19)*0.98</f>
        <v>4226.3122439906028</v>
      </c>
      <c r="Y48" s="62" t="e">
        <f>(($D48*SUM('Base Rate Calc'!V$51+'Base Rate Calc'!V$83))+'Base Rate Calc'!V$19)*0.98</f>
        <v>#N/A</v>
      </c>
      <c r="Z48" s="62">
        <f>(($D48*SUM('Base Rate Calc'!W$51+'Base Rate Calc'!W$83))+'Base Rate Calc'!W$19)*0.98</f>
        <v>3889.8908663908514</v>
      </c>
      <c r="AA48" s="62">
        <f>(($D48*SUM('Base Rate Calc'!X$51+'Base Rate Calc'!X$83))+'Base Rate Calc'!X$19)*0.98</f>
        <v>4070.2167925808058</v>
      </c>
      <c r="AB48" s="62">
        <f>(($D48*SUM('Base Rate Calc'!Y$51+'Base Rate Calc'!Y$83))+'Base Rate Calc'!Y$19)*0.98</f>
        <v>5194.177345091658</v>
      </c>
      <c r="AC48" s="62">
        <f>(($D48*SUM('Base Rate Calc'!Z$51+'Base Rate Calc'!Z$83))+'Base Rate Calc'!Z$19)*0.98</f>
        <v>3953.7865250555997</v>
      </c>
      <c r="AD48" s="62">
        <f>(($D48*SUM('Base Rate Calc'!AA$51+'Base Rate Calc'!AA$83))+'Base Rate Calc'!AA$19)*0.98</f>
        <v>4230.8304596107391</v>
      </c>
      <c r="AE48" s="62">
        <f>(($D48*SUM('Base Rate Calc'!AB$51+'Base Rate Calc'!AB$83))+'Base Rate Calc'!AB$19)*0.98</f>
        <v>6038.5598738595108</v>
      </c>
      <c r="AF48" s="62">
        <f>(($D48*SUM('Base Rate Calc'!AC$51+'Base Rate Calc'!AC$83))+'Base Rate Calc'!AC$19)*0.98</f>
        <v>3485.9213363989834</v>
      </c>
      <c r="AG48" s="62">
        <f>(($D48*SUM('Base Rate Calc'!AD$51+'Base Rate Calc'!AD$83))+'Base Rate Calc'!AD$19)*0.98</f>
        <v>4092.6566179295046</v>
      </c>
      <c r="AH48" s="62">
        <f>(($D48*SUM('Base Rate Calc'!AE$51+'Base Rate Calc'!AE$83))+'Base Rate Calc'!AE$19)*0.98</f>
        <v>3571.1034245886817</v>
      </c>
      <c r="AI48" s="62">
        <f>(($D48*SUM('Base Rate Calc'!AF$51+'Base Rate Calc'!AF$83))+'Base Rate Calc'!AF$19)*0.98</f>
        <v>4842.8497768764464</v>
      </c>
      <c r="AJ48" s="62">
        <f>(($D48*SUM('Base Rate Calc'!AG$51+'Base Rate Calc'!AG$83))+'Base Rate Calc'!AG$19)*0.98</f>
        <v>4184.2570881768397</v>
      </c>
      <c r="AK48" s="62">
        <f>(($D48*SUM('Base Rate Calc'!AH$51+'Base Rate Calc'!AH$83))+'Base Rate Calc'!AH$19)*0.98</f>
        <v>6404.1772076204916</v>
      </c>
      <c r="AL48" s="62">
        <f>(($D48*SUM('Base Rate Calc'!AI$51+'Base Rate Calc'!AI$83))+'Base Rate Calc'!AI$19)*0.98</f>
        <v>3605.8849183521461</v>
      </c>
      <c r="AM48" s="62">
        <f>(($D48*SUM('Base Rate Calc'!AJ$51+'Base Rate Calc'!AJ$83))+'Base Rate Calc'!AJ$19)*0.98</f>
        <v>3609.287967622246</v>
      </c>
      <c r="AN48" s="62">
        <f>(($D48*SUM('Base Rate Calc'!AK$51+'Base Rate Calc'!AK$83))+'Base Rate Calc'!AK$19)*0.98</f>
        <v>5012.8019416484076</v>
      </c>
      <c r="AO48" s="62">
        <f>(($D48*SUM('Base Rate Calc'!AL$51+'Base Rate Calc'!AL$83))+'Base Rate Calc'!AL$19)*0.98</f>
        <v>4298.855041208868</v>
      </c>
      <c r="AP48" s="62">
        <f>(($D48*SUM('Base Rate Calc'!AM$51+'Base Rate Calc'!AM$83))+'Base Rate Calc'!AM$19)*0.98</f>
        <v>4241.7516051787707</v>
      </c>
      <c r="AQ48" s="62">
        <f>(($D48*SUM('Base Rate Calc'!AN$51+'Base Rate Calc'!AN$83))+'Base Rate Calc'!AN$19)*0.98</f>
        <v>3486.2554104090323</v>
      </c>
      <c r="AR48" s="62">
        <f>(($D48*SUM('Base Rate Calc'!AO$51+'Base Rate Calc'!AO$83))+'Base Rate Calc'!AO$19)*0.98</f>
        <v>4333.1102278203716</v>
      </c>
      <c r="AS48" s="62">
        <f>(($D48*SUM('Base Rate Calc'!AP$51+'Base Rate Calc'!AP$83))+'Base Rate Calc'!AP$19)*0.98</f>
        <v>5948.6463229644187</v>
      </c>
      <c r="AT48" s="62">
        <f>(($D48*SUM('Base Rate Calc'!AQ$51+'Base Rate Calc'!AQ$83))+'Base Rate Calc'!AQ$19)*0.98</f>
        <v>5235.4732675234791</v>
      </c>
      <c r="AU48" s="62">
        <f>(($D48*SUM('Base Rate Calc'!AR$51+'Base Rate Calc'!AR$83))+'Base Rate Calc'!AR$19)*0.98</f>
        <v>3800.7755241715072</v>
      </c>
      <c r="AV48" s="62">
        <f>(($D48*SUM('Base Rate Calc'!AS$51+'Base Rate Calc'!AS$83))+'Base Rate Calc'!AS$19)*0.98</f>
        <v>4178.5440145292259</v>
      </c>
      <c r="AW48" s="62">
        <f>(($D48*SUM('Base Rate Calc'!AT$51+'Base Rate Calc'!AT$83))+'Base Rate Calc'!AT$19)*0.98</f>
        <v>5057.0055684089803</v>
      </c>
      <c r="AX48" s="62">
        <f>(($D48*SUM('Base Rate Calc'!AU$51+'Base Rate Calc'!AU$83))+'Base Rate Calc'!AU$19)*0.98</f>
        <v>4245.0571411090159</v>
      </c>
      <c r="AY48" s="62">
        <f>(($D48*SUM('Base Rate Calc'!AV$51+'Base Rate Calc'!AV$83))+'Base Rate Calc'!AV$19)*0.98</f>
        <v>3517.7606366072819</v>
      </c>
      <c r="AZ48" s="62">
        <f>(($D48*SUM('Base Rate Calc'!AW$51+'Base Rate Calc'!AW$83))+'Base Rate Calc'!AW$19)*0.98</f>
        <v>4162.3593447469884</v>
      </c>
      <c r="BA48" s="62">
        <f>(($D48*SUM('Base Rate Calc'!AX$51+'Base Rate Calc'!AX$83))+'Base Rate Calc'!AX$19)*0.98</f>
        <v>3827.0304713797877</v>
      </c>
      <c r="BB48" s="62">
        <f>(($D48*SUM('Base Rate Calc'!AY$51+'Base Rate Calc'!AY$83))+'Base Rate Calc'!AY$19)*0.98</f>
        <v>3920.6325534909815</v>
      </c>
      <c r="BC48" s="62">
        <f>(($D48*SUM('Base Rate Calc'!AZ$51+'Base Rate Calc'!AZ$83))+'Base Rate Calc'!AZ$19)*0.98</f>
        <v>4022.0120362911989</v>
      </c>
      <c r="BD48" s="62">
        <f>(($D48*SUM('Base Rate Calc'!BA$51+'Base Rate Calc'!BA$83))+'Base Rate Calc'!BA$19)*0.98</f>
        <v>3703.4768464688955</v>
      </c>
      <c r="BE48" s="62">
        <f>(($D48*SUM('Base Rate Calc'!BB$51+'Base Rate Calc'!BB$83))+'Base Rate Calc'!BB$19)*0.98</f>
        <v>5569.4515652674791</v>
      </c>
      <c r="BF48" s="62">
        <f>(($D48*SUM('Base Rate Calc'!BC$51+'Base Rate Calc'!BC$83))+'Base Rate Calc'!BC$19)*0.98</f>
        <v>3721.4187909443499</v>
      </c>
      <c r="BG48" s="62">
        <f>(($D48*SUM('Base Rate Calc'!BD$51+'Base Rate Calc'!BD$83))+'Base Rate Calc'!BD$19)*0.98</f>
        <v>3758.7438202645817</v>
      </c>
      <c r="BH48" s="62">
        <f>(($D48*SUM('Base Rate Calc'!BE$51+'Base Rate Calc'!BE$83))+'Base Rate Calc'!BE$19)*0.98</f>
        <v>3433.6102822443681</v>
      </c>
      <c r="BI48" s="62">
        <f>(($D48*SUM('Base Rate Calc'!BF$51+'Base Rate Calc'!BF$83))+'Base Rate Calc'!BF$19)*0.98</f>
        <v>4031.2088429614064</v>
      </c>
      <c r="BJ48" s="62">
        <f>(($D48*SUM('Base Rate Calc'!BG$51+'Base Rate Calc'!BG$83))+'Base Rate Calc'!BG$19)*0.98</f>
        <v>4026.2494411345629</v>
      </c>
      <c r="BK48" s="62">
        <f>(($D48*SUM('Base Rate Calc'!BH$51+'Base Rate Calc'!BH$83))+'Base Rate Calc'!BH$19)*0.98</f>
        <v>4459.0104029703562</v>
      </c>
      <c r="BL48" s="62">
        <f>(($D48*SUM('Base Rate Calc'!BI$51+'Base Rate Calc'!BI$83))+'Base Rate Calc'!BI$19)*0.98</f>
        <v>3704.3337543901334</v>
      </c>
      <c r="BM48" s="62">
        <f>(($D48*SUM('Base Rate Calc'!BJ$51+'Base Rate Calc'!BJ$83))+'Base Rate Calc'!BJ$19)*0.98</f>
        <v>3769.8738481197938</v>
      </c>
      <c r="BN48" s="62">
        <f>(($D48*SUM('Base Rate Calc'!BK$51+'Base Rate Calc'!BK$83))+'Base Rate Calc'!BK$19)*0.98</f>
        <v>3928.6760575168487</v>
      </c>
      <c r="BO48" s="62">
        <f>(($D48*SUM('Base Rate Calc'!BL$51+'Base Rate Calc'!BL$83))+'Base Rate Calc'!BL$19)*0.98</f>
        <v>4261.5467773665223</v>
      </c>
      <c r="BP48" s="62">
        <f>(($D48*SUM('Base Rate Calc'!BM$51+'Base Rate Calc'!BM$83))+'Base Rate Calc'!BM$19)*0.98</f>
        <v>3886.4363128134869</v>
      </c>
      <c r="BQ48" s="62">
        <f>(($D48*SUM('Base Rate Calc'!BN$51+'Base Rate Calc'!BN$83))+'Base Rate Calc'!BN$19)*0.98</f>
        <v>3713.4516394853008</v>
      </c>
      <c r="BR48" s="62">
        <f>(($D48*SUM('Base Rate Calc'!BO$51+'Base Rate Calc'!BO$83))+'Base Rate Calc'!BO$19)*0.98</f>
        <v>3516.4657866344078</v>
      </c>
      <c r="BS48" s="62">
        <f>(($D48*SUM('Base Rate Calc'!BP$51+'Base Rate Calc'!BP$83))+'Base Rate Calc'!BP$19)*0.98</f>
        <v>4389.5609565889736</v>
      </c>
      <c r="BT48" s="62">
        <f>(($D48*SUM('Base Rate Calc'!BQ$51+'Base Rate Calc'!BQ$83))+'Base Rate Calc'!BQ$19)*0.98</f>
        <v>3601.7742931605603</v>
      </c>
      <c r="BU48" s="62">
        <f>(($D48*SUM('Base Rate Calc'!BR$51+'Base Rate Calc'!BR$83))+'Base Rate Calc'!BR$19)*0.98</f>
        <v>4576.4475334441804</v>
      </c>
      <c r="BV48" s="62">
        <f>(($D48*SUM('Base Rate Calc'!BS$51+'Base Rate Calc'!BS$83))+'Base Rate Calc'!BS$19)*0.98</f>
        <v>4331.8054983549691</v>
      </c>
      <c r="BW48" s="62">
        <f>(($D48*SUM('Base Rate Calc'!BT$51+'Base Rate Calc'!BT$83))+'Base Rate Calc'!BT$19)*0.98</f>
        <v>4253.4597122714322</v>
      </c>
      <c r="BX48" s="62">
        <f>(($D48*SUM('Base Rate Calc'!BU$51+'Base Rate Calc'!BU$83))+'Base Rate Calc'!BU$19)*0.98</f>
        <v>4060.9769693982189</v>
      </c>
      <c r="BY48" s="62">
        <f>(($D48*SUM('Base Rate Calc'!BV$51+'Base Rate Calc'!BV$83))+'Base Rate Calc'!BV$19)*0.98</f>
        <v>3339.8820790022182</v>
      </c>
      <c r="BZ48" s="62">
        <f>(($D48*SUM('Base Rate Calc'!BW$51+'Base Rate Calc'!BW$83))+'Base Rate Calc'!BW$19)*0.98</f>
        <v>3647.6396207911671</v>
      </c>
      <c r="CA48" s="62">
        <f>(($D48*SUM('Base Rate Calc'!BY$51+'Base Rate Calc'!BY$83))+'Base Rate Calc'!BY$19)*0.98</f>
        <v>4759.8378670025622</v>
      </c>
      <c r="CB48" s="62">
        <f>(($D48*SUM('Base Rate Calc'!BZ$51+'Base Rate Calc'!BZ$83))+'Base Rate Calc'!BZ$19)*0.98</f>
        <v>3033.1100678564658</v>
      </c>
      <c r="CC48" s="62">
        <f>(($D48*SUM('Base Rate Calc'!CA$51+'Base Rate Calc'!CA$83))+'Base Rate Calc'!CA$19)*0.98</f>
        <v>3573.1787969930715</v>
      </c>
      <c r="CD48" s="62">
        <f>(($D48*SUM('Base Rate Calc'!CB$51+'Base Rate Calc'!CB$83))+'Base Rate Calc'!CB$19)*0.98</f>
        <v>4047.372739355767</v>
      </c>
      <c r="CE48" s="62">
        <f>(($D48*SUM('Base Rate Calc'!CC$51+'Base Rate Calc'!CC$83))+'Base Rate Calc'!CC$19)*0.98</f>
        <v>4957.4426964953836</v>
      </c>
      <c r="CF48" s="62">
        <f>(($D48*SUM('Base Rate Calc'!CD$51+'Base Rate Calc'!CD$83))+'Base Rate Calc'!CD$19)*0.98</f>
        <v>3873.4358923043192</v>
      </c>
      <c r="CG48" s="62">
        <f>(($D48*SUM('Base Rate Calc'!CE$51+'Base Rate Calc'!CE$83))+'Base Rate Calc'!CE$19)*0.98</f>
        <v>3908.9651465729817</v>
      </c>
      <c r="CH48" s="62">
        <f>(($D48*SUM('Base Rate Calc'!CF$51+'Base Rate Calc'!CF$83))+'Base Rate Calc'!CF$19)*0.98</f>
        <v>3479.0044622939913</v>
      </c>
      <c r="CI48" s="62">
        <f>(($D48*SUM('Base Rate Calc'!CG$51+'Base Rate Calc'!CG$83))+'Base Rate Calc'!CG$19)*0.98</f>
        <v>4021.5779951225386</v>
      </c>
      <c r="CJ48" s="62">
        <f>(($D48*SUM('Base Rate Calc'!CH$51+'Base Rate Calc'!CH$83))+'Base Rate Calc'!CH$19)*0.98</f>
        <v>3700.1680288609559</v>
      </c>
      <c r="CK48" s="62">
        <f>(($D48*SUM('Base Rate Calc'!CI$51+'Base Rate Calc'!CI$83))+'Base Rate Calc'!CI$19)*0.98</f>
        <v>3503.9189150907805</v>
      </c>
      <c r="CL48" s="62">
        <f>(($D48*SUM('Base Rate Calc'!CJ$51+'Base Rate Calc'!CJ$83))+'Base Rate Calc'!CJ$19)*0.98</f>
        <v>3119.809776892253</v>
      </c>
      <c r="CM48" s="62">
        <f>(($D48*SUM('Base Rate Calc'!CK$51+'Base Rate Calc'!CK$83))+'Base Rate Calc'!CK$19)*0.98</f>
        <v>3351.4839957279451</v>
      </c>
    </row>
    <row r="49" spans="1:91" ht="15">
      <c r="A49" s="137">
        <v>46</v>
      </c>
      <c r="B49" s="215">
        <v>391</v>
      </c>
      <c r="C49" s="138" t="str">
        <f>VLOOKUP(B49,FFY18_Table5_CN!$A$3:$G$759,6,FALSE)</f>
        <v>ESOPHAGITIS, GASTROENT &amp; MISC DIGEST DISORDERS W MCC</v>
      </c>
      <c r="D49" s="137">
        <f>VLOOKUP(B49,FFY18_Table5_CN!$A$3:$G$759,7,FALSE)</f>
        <v>1.2350000000000001</v>
      </c>
      <c r="F49" s="62">
        <f>(($D49*SUM('Base Rate Calc'!C$51+'Base Rate Calc'!C$83))+'Base Rate Calc'!C$19)*0.98</f>
        <v>8258.9031682900768</v>
      </c>
      <c r="G49" s="62">
        <f>(($D49*SUM('Base Rate Calc'!D$51+'Base Rate Calc'!D$83))+'Base Rate Calc'!D$19)*0.98</f>
        <v>8588.798086578232</v>
      </c>
      <c r="H49" s="62">
        <f>(($D49*SUM('Base Rate Calc'!E$51+'Base Rate Calc'!E$83))+'Base Rate Calc'!E$19)*0.98</f>
        <v>6850.5543380930876</v>
      </c>
      <c r="I49" s="62">
        <f>(($D49*SUM('Base Rate Calc'!F$51+'Base Rate Calc'!F$83))+'Base Rate Calc'!F$19)*0.98</f>
        <v>7670.6392534179613</v>
      </c>
      <c r="J49" s="62">
        <f>(($D49*SUM('Base Rate Calc'!G$51+'Base Rate Calc'!G$83))+'Base Rate Calc'!G$19)*0.98</f>
        <v>7129.7665608378929</v>
      </c>
      <c r="K49" s="62">
        <f>(($D49*SUM('Base Rate Calc'!H$51+'Base Rate Calc'!H$83))+'Base Rate Calc'!H$19)*0.98</f>
        <v>7708.4738307311227</v>
      </c>
      <c r="L49" s="62">
        <f>(($D49*SUM('Base Rate Calc'!I$51+'Base Rate Calc'!I$83))+'Base Rate Calc'!I$19)*0.98</f>
        <v>6858.6040435004261</v>
      </c>
      <c r="M49" s="62">
        <f>(($D49*SUM('Base Rate Calc'!J$51+'Base Rate Calc'!J$83))+'Base Rate Calc'!J$19)*0.98</f>
        <v>8606.0800325512373</v>
      </c>
      <c r="N49" s="62">
        <f>(($D49*SUM('Base Rate Calc'!K$51+'Base Rate Calc'!K$83))+'Base Rate Calc'!K$19)*0.98</f>
        <v>7766.182320140414</v>
      </c>
      <c r="O49" s="62">
        <f>(($D49*SUM('Base Rate Calc'!L$51+'Base Rate Calc'!L$83))+'Base Rate Calc'!L$19)*0.98</f>
        <v>7007.6386176377755</v>
      </c>
      <c r="P49" s="62">
        <f>(($D49*SUM('Base Rate Calc'!M$51+'Base Rate Calc'!M$83))+'Base Rate Calc'!M$19)*0.98</f>
        <v>7445.1743488366765</v>
      </c>
      <c r="Q49" s="62">
        <f>(($D49*SUM('Base Rate Calc'!N$51+'Base Rate Calc'!N$83))+'Base Rate Calc'!N$19)*0.98</f>
        <v>6780.3858418389964</v>
      </c>
      <c r="R49" s="62">
        <f>(($D49*SUM('Base Rate Calc'!O$51+'Base Rate Calc'!O$83))+'Base Rate Calc'!O$19)*0.98</f>
        <v>7126.7499394140168</v>
      </c>
      <c r="S49" s="62">
        <f>(($D49*SUM('Base Rate Calc'!P$51+'Base Rate Calc'!P$83))+'Base Rate Calc'!P$19)*0.98</f>
        <v>7687.0465981190755</v>
      </c>
      <c r="T49" s="62">
        <f>(($D49*SUM('Base Rate Calc'!Q$51+'Base Rate Calc'!Q$83))+'Base Rate Calc'!Q$19)*0.98</f>
        <v>7222.9259466439562</v>
      </c>
      <c r="U49" s="62">
        <f>(($D49*SUM('Base Rate Calc'!R$51+'Base Rate Calc'!R$83))+'Base Rate Calc'!R$19)*0.98</f>
        <v>7069.0111565648513</v>
      </c>
      <c r="V49" s="62">
        <f>(($D49*SUM('Base Rate Calc'!S$51+'Base Rate Calc'!S$83))+'Base Rate Calc'!S$19)*0.98</f>
        <v>8730.3091926761554</v>
      </c>
      <c r="W49" s="62">
        <f>(($D49*SUM('Base Rate Calc'!T$51+'Base Rate Calc'!T$83))+'Base Rate Calc'!T$19)*0.98</f>
        <v>11320.266446532016</v>
      </c>
      <c r="X49" s="62">
        <f>(($D49*SUM('Base Rate Calc'!U$51+'Base Rate Calc'!U$83))+'Base Rate Calc'!U$19)*0.98</f>
        <v>8072.8935802353244</v>
      </c>
      <c r="Y49" s="62" t="e">
        <f>(($D49*SUM('Base Rate Calc'!V$51+'Base Rate Calc'!V$83))+'Base Rate Calc'!V$19)*0.98</f>
        <v>#N/A</v>
      </c>
      <c r="Z49" s="62">
        <f>(($D49*SUM('Base Rate Calc'!W$51+'Base Rate Calc'!W$83))+'Base Rate Calc'!W$19)*0.98</f>
        <v>7213.54922023584</v>
      </c>
      <c r="AA49" s="62">
        <f>(($D49*SUM('Base Rate Calc'!X$51+'Base Rate Calc'!X$83))+'Base Rate Calc'!X$19)*0.98</f>
        <v>7749.2417222214135</v>
      </c>
      <c r="AB49" s="62">
        <f>(($D49*SUM('Base Rate Calc'!Y$51+'Base Rate Calc'!Y$83))+'Base Rate Calc'!Y$19)*0.98</f>
        <v>9730.72344684579</v>
      </c>
      <c r="AC49" s="62">
        <f>(($D49*SUM('Base Rate Calc'!Z$51+'Base Rate Calc'!Z$83))+'Base Rate Calc'!Z$19)*0.98</f>
        <v>7405.5176550514016</v>
      </c>
      <c r="AD49" s="62">
        <f>(($D49*SUM('Base Rate Calc'!AA$51+'Base Rate Calc'!AA$83))+'Base Rate Calc'!AA$19)*0.98</f>
        <v>7636.8062380477086</v>
      </c>
      <c r="AE49" s="62">
        <f>(($D49*SUM('Base Rate Calc'!AB$51+'Base Rate Calc'!AB$83))+'Base Rate Calc'!AB$19)*0.98</f>
        <v>10816.680910855674</v>
      </c>
      <c r="AF49" s="62">
        <f>(($D49*SUM('Base Rate Calc'!AC$51+'Base Rate Calc'!AC$83))+'Base Rate Calc'!AC$19)*0.98</f>
        <v>7216.0791995520358</v>
      </c>
      <c r="AG49" s="62">
        <f>(($D49*SUM('Base Rate Calc'!AD$51+'Base Rate Calc'!AD$83))+'Base Rate Calc'!AD$19)*0.98</f>
        <v>7607.0077606820951</v>
      </c>
      <c r="AH49" s="62">
        <f>(($D49*SUM('Base Rate Calc'!AE$51+'Base Rate Calc'!AE$83))+'Base Rate Calc'!AE$19)*0.98</f>
        <v>6838.6234101358059</v>
      </c>
      <c r="AI49" s="62">
        <f>(($D49*SUM('Base Rate Calc'!AF$51+'Base Rate Calc'!AF$83))+'Base Rate Calc'!AF$19)*0.98</f>
        <v>8629.9823686932796</v>
      </c>
      <c r="AJ49" s="62">
        <f>(($D49*SUM('Base Rate Calc'!AG$51+'Base Rate Calc'!AG$83))+'Base Rate Calc'!AG$19)*0.98</f>
        <v>7618.2595774361334</v>
      </c>
      <c r="AK49" s="62">
        <f>(($D49*SUM('Base Rate Calc'!AH$51+'Base Rate Calc'!AH$83))+'Base Rate Calc'!AH$19)*0.98</f>
        <v>11405.043488386367</v>
      </c>
      <c r="AL49" s="62">
        <f>(($D49*SUM('Base Rate Calc'!AI$51+'Base Rate Calc'!AI$83))+'Base Rate Calc'!AI$19)*0.98</f>
        <v>6821.2772793913864</v>
      </c>
      <c r="AM49" s="62">
        <f>(($D49*SUM('Base Rate Calc'!AJ$51+'Base Rate Calc'!AJ$83))+'Base Rate Calc'!AJ$19)*0.98</f>
        <v>6917.6258998549674</v>
      </c>
      <c r="AN49" s="62">
        <f>(($D49*SUM('Base Rate Calc'!AK$51+'Base Rate Calc'!AK$83))+'Base Rate Calc'!AK$19)*0.98</f>
        <v>9105.0539556416079</v>
      </c>
      <c r="AO49" s="62">
        <f>(($D49*SUM('Base Rate Calc'!AL$51+'Base Rate Calc'!AL$83))+'Base Rate Calc'!AL$19)*0.98</f>
        <v>7978.5976075979752</v>
      </c>
      <c r="AP49" s="62">
        <f>(($D49*SUM('Base Rate Calc'!AM$51+'Base Rate Calc'!AM$83))+'Base Rate Calc'!AM$19)*0.98</f>
        <v>7797.4071928859903</v>
      </c>
      <c r="AQ49" s="62">
        <f>(($D49*SUM('Base Rate Calc'!AN$51+'Base Rate Calc'!AN$83))+'Base Rate Calc'!AN$19)*0.98</f>
        <v>7216.7707540314368</v>
      </c>
      <c r="AR49" s="62">
        <f>(($D49*SUM('Base Rate Calc'!AO$51+'Base Rate Calc'!AO$83))+'Base Rate Calc'!AO$19)*0.98</f>
        <v>8175.7669811568212</v>
      </c>
      <c r="AS49" s="62">
        <f>(($D49*SUM('Base Rate Calc'!AP$51+'Base Rate Calc'!AP$83))+'Base Rate Calc'!AP$19)*0.98</f>
        <v>9193.0057411683829</v>
      </c>
      <c r="AT49" s="62">
        <f>(($D49*SUM('Base Rate Calc'!AQ$51+'Base Rate Calc'!AQ$83))+'Base Rate Calc'!AQ$19)*0.98</f>
        <v>8732.6991639817243</v>
      </c>
      <c r="AU49" s="62">
        <f>(($D49*SUM('Base Rate Calc'!AR$51+'Base Rate Calc'!AR$83))+'Base Rate Calc'!AR$19)*0.98</f>
        <v>7105.0084315652221</v>
      </c>
      <c r="AV49" s="62">
        <f>(($D49*SUM('Base Rate Calc'!AS$51+'Base Rate Calc'!AS$83))+'Base Rate Calc'!AS$19)*0.98</f>
        <v>7911.1849370827922</v>
      </c>
      <c r="AW49" s="62">
        <f>(($D49*SUM('Base Rate Calc'!AT$51+'Base Rate Calc'!AT$83))+'Base Rate Calc'!AT$19)*0.98</f>
        <v>9152.8080823752771</v>
      </c>
      <c r="AX49" s="62">
        <f>(($D49*SUM('Base Rate Calc'!AU$51+'Base Rate Calc'!AU$83))+'Base Rate Calc'!AU$19)*0.98</f>
        <v>7753.1904895568805</v>
      </c>
      <c r="AY49" s="62">
        <f>(($D49*SUM('Base Rate Calc'!AV$51+'Base Rate Calc'!AV$83))+'Base Rate Calc'!AV$19)*0.98</f>
        <v>6805.6127012571123</v>
      </c>
      <c r="AZ49" s="62">
        <f>(($D49*SUM('Base Rate Calc'!AW$51+'Base Rate Calc'!AW$83))+'Base Rate Calc'!AW$19)*0.98</f>
        <v>7883.8058282979064</v>
      </c>
      <c r="BA49" s="62">
        <f>(($D49*SUM('Base Rate Calc'!AX$51+'Base Rate Calc'!AX$83))+'Base Rate Calc'!AX$19)*0.98</f>
        <v>7086.014394894466</v>
      </c>
      <c r="BB49" s="62">
        <f>(($D49*SUM('Base Rate Calc'!AY$51+'Base Rate Calc'!AY$83))+'Base Rate Calc'!AY$19)*0.98</f>
        <v>7225.8020120036263</v>
      </c>
      <c r="BC49" s="62">
        <f>(($D49*SUM('Base Rate Calc'!AZ$51+'Base Rate Calc'!AZ$83))+'Base Rate Calc'!AZ$19)*0.98</f>
        <v>7503.0615324499331</v>
      </c>
      <c r="BD49" s="62">
        <f>(($D49*SUM('Base Rate Calc'!BA$51+'Base Rate Calc'!BA$83))+'Base Rate Calc'!BA$19)*0.98</f>
        <v>7030.8491560661851</v>
      </c>
      <c r="BE49" s="62">
        <f>(($D49*SUM('Base Rate Calc'!BB$51+'Base Rate Calc'!BB$83))+'Base Rate Calc'!BB$19)*0.98</f>
        <v>9992.1788656810913</v>
      </c>
      <c r="BF49" s="62">
        <f>(($D49*SUM('Base Rate Calc'!BC$51+'Base Rate Calc'!BC$83))+'Base Rate Calc'!BC$19)*0.98</f>
        <v>7703.5739302988131</v>
      </c>
      <c r="BG49" s="62">
        <f>(($D49*SUM('Base Rate Calc'!BD$51+'Base Rate Calc'!BD$83))+'Base Rate Calc'!BD$19)*0.98</f>
        <v>7356.0049986368731</v>
      </c>
      <c r="BH49" s="62">
        <f>(($D49*SUM('Base Rate Calc'!BE$51+'Base Rate Calc'!BE$83))+'Base Rate Calc'!BE$19)*0.98</f>
        <v>7107.7919855377049</v>
      </c>
      <c r="BI49" s="62">
        <f>(($D49*SUM('Base Rate Calc'!BF$51+'Base Rate Calc'!BF$83))+'Base Rate Calc'!BF$19)*0.98</f>
        <v>7674.9105959392182</v>
      </c>
      <c r="BJ49" s="62">
        <f>(($D49*SUM('Base Rate Calc'!BG$51+'Base Rate Calc'!BG$83))+'Base Rate Calc'!BG$19)*0.98</f>
        <v>7313.1536482084903</v>
      </c>
      <c r="BK49" s="62">
        <f>(($D49*SUM('Base Rate Calc'!BH$51+'Base Rate Calc'!BH$83))+'Base Rate Calc'!BH$19)*0.98</f>
        <v>8003.6158685692099</v>
      </c>
      <c r="BL49" s="62">
        <f>(($D49*SUM('Base Rate Calc'!BI$51+'Base Rate Calc'!BI$83))+'Base Rate Calc'!BI$19)*0.98</f>
        <v>7045.5530176865823</v>
      </c>
      <c r="BM49" s="62">
        <f>(($D49*SUM('Base Rate Calc'!BJ$51+'Base Rate Calc'!BJ$83))+'Base Rate Calc'!BJ$19)*0.98</f>
        <v>7020.7588626683619</v>
      </c>
      <c r="BN49" s="62">
        <f>(($D49*SUM('Base Rate Calc'!BK$51+'Base Rate Calc'!BK$83))+'Base Rate Calc'!BK$19)*0.98</f>
        <v>7562.881866834241</v>
      </c>
      <c r="BO49" s="62">
        <f>(($D49*SUM('Base Rate Calc'!BL$51+'Base Rate Calc'!BL$83))+'Base Rate Calc'!BL$19)*0.98</f>
        <v>7977.8146155676404</v>
      </c>
      <c r="BP49" s="62">
        <f>(($D49*SUM('Base Rate Calc'!BM$51+'Base Rate Calc'!BM$83))+'Base Rate Calc'!BM$19)*0.98</f>
        <v>7656.53641824448</v>
      </c>
      <c r="BQ49" s="62">
        <f>(($D49*SUM('Base Rate Calc'!BN$51+'Base Rate Calc'!BN$83))+'Base Rate Calc'!BN$19)*0.98</f>
        <v>6982.8207110364501</v>
      </c>
      <c r="BR49" s="62">
        <f>(($D49*SUM('Base Rate Calc'!BO$51+'Base Rate Calc'!BO$83))+'Base Rate Calc'!BO$19)*0.98</f>
        <v>6745.549471695429</v>
      </c>
      <c r="BS49" s="62">
        <f>(($D49*SUM('Base Rate Calc'!BP$51+'Base Rate Calc'!BP$83))+'Base Rate Calc'!BP$19)*0.98</f>
        <v>8516.0935470790864</v>
      </c>
      <c r="BT49" s="62">
        <f>(($D49*SUM('Base Rate Calc'!BQ$51+'Base Rate Calc'!BQ$83))+'Base Rate Calc'!BQ$19)*0.98</f>
        <v>6940.9670043132619</v>
      </c>
      <c r="BU49" s="62">
        <f>(($D49*SUM('Base Rate Calc'!BR$51+'Base Rate Calc'!BR$83))+'Base Rate Calc'!BR$19)*0.98</f>
        <v>8233.4316558557894</v>
      </c>
      <c r="BV49" s="62">
        <f>(($D49*SUM('Base Rate Calc'!BS$51+'Base Rate Calc'!BS$83))+'Base Rate Calc'!BS$19)*0.98</f>
        <v>7985.4079679322604</v>
      </c>
      <c r="BW49" s="62">
        <f>(($D49*SUM('Base Rate Calc'!BT$51+'Base Rate Calc'!BT$83))+'Base Rate Calc'!BT$19)*0.98</f>
        <v>7927.5900846383156</v>
      </c>
      <c r="BX49" s="62">
        <f>(($D49*SUM('Base Rate Calc'!BU$51+'Base Rate Calc'!BU$83))+'Base Rate Calc'!BU$19)*0.98</f>
        <v>7649.7556984358025</v>
      </c>
      <c r="BY49" s="62">
        <f>(($D49*SUM('Base Rate Calc'!BV$51+'Base Rate Calc'!BV$83))+'Base Rate Calc'!BV$19)*0.98</f>
        <v>6913.768634877204</v>
      </c>
      <c r="BZ49" s="62">
        <f>(($D49*SUM('Base Rate Calc'!BW$51+'Base Rate Calc'!BW$83))+'Base Rate Calc'!BW$19)*0.98</f>
        <v>6970.4326723384038</v>
      </c>
      <c r="CA49" s="62">
        <f>(($D49*SUM('Base Rate Calc'!BY$51+'Base Rate Calc'!BY$83))+'Base Rate Calc'!BY$19)*0.98</f>
        <v>8829.6206036677249</v>
      </c>
      <c r="CB49" s="62">
        <f>(($D49*SUM('Base Rate Calc'!BZ$51+'Base Rate Calc'!BZ$83))+'Base Rate Calc'!BZ$19)*0.98</f>
        <v>6278.7310321869518</v>
      </c>
      <c r="CC49" s="62">
        <f>(($D49*SUM('Base Rate Calc'!CA$51+'Base Rate Calc'!CA$83))+'Base Rate Calc'!CA$19)*0.98</f>
        <v>6944.576898234066</v>
      </c>
      <c r="CD49" s="62">
        <f>(($D49*SUM('Base Rate Calc'!CB$51+'Base Rate Calc'!CB$83))+'Base Rate Calc'!CB$19)*0.98</f>
        <v>7758.8534999402837</v>
      </c>
      <c r="CE49" s="62">
        <f>(($D49*SUM('Base Rate Calc'!CC$51+'Base Rate Calc'!CC$83))+'Base Rate Calc'!CC$19)*0.98</f>
        <v>8548.5399615350307</v>
      </c>
      <c r="CF49" s="62">
        <f>(($D49*SUM('Base Rate Calc'!CD$51+'Base Rate Calc'!CD$83))+'Base Rate Calc'!CD$19)*0.98</f>
        <v>7331.1124751522539</v>
      </c>
      <c r="CG49" s="62">
        <f>(($D49*SUM('Base Rate Calc'!CE$51+'Base Rate Calc'!CE$83))+'Base Rate Calc'!CE$19)*0.98</f>
        <v>7570.2126308039442</v>
      </c>
      <c r="CH49" s="62">
        <f>(($D49*SUM('Base Rate Calc'!CF$51+'Base Rate Calc'!CF$83))+'Base Rate Calc'!CF$19)*0.98</f>
        <v>7201.7608295894734</v>
      </c>
      <c r="CI49" s="62">
        <f>(($D49*SUM('Base Rate Calc'!CG$51+'Base Rate Calc'!CG$83))+'Base Rate Calc'!CG$19)*0.98</f>
        <v>7858.4985300307326</v>
      </c>
      <c r="CJ49" s="62">
        <f>(($D49*SUM('Base Rate Calc'!CH$51+'Base Rate Calc'!CH$83))+'Base Rate Calc'!CH$19)*0.98</f>
        <v>7227.1360903172645</v>
      </c>
      <c r="CK49" s="62">
        <f>(($D49*SUM('Base Rate Calc'!CI$51+'Base Rate Calc'!CI$83))+'Base Rate Calc'!CI$19)*0.98</f>
        <v>6792.9725312388764</v>
      </c>
      <c r="CL49" s="62">
        <f>(($D49*SUM('Base Rate Calc'!CJ$51+'Base Rate Calc'!CJ$83))+'Base Rate Calc'!CJ$19)*0.98</f>
        <v>6458.2049521654917</v>
      </c>
      <c r="CM49" s="62">
        <f>(($D49*SUM('Base Rate Calc'!CK$51+'Base Rate Calc'!CK$83))+'Base Rate Calc'!CK$19)*0.98</f>
        <v>6937.7853414750462</v>
      </c>
    </row>
    <row r="50" spans="1:91" ht="15">
      <c r="A50" s="137">
        <v>47</v>
      </c>
      <c r="B50" s="215">
        <v>392</v>
      </c>
      <c r="C50" s="138" t="str">
        <f>VLOOKUP(B50,FFY18_Table5_CN!$A$3:$G$759,6,FALSE)</f>
        <v>ESOPHAGITIS, GASTROENT &amp; MISC DIGEST DISORDERS W/O MCC</v>
      </c>
      <c r="D50" s="137">
        <f>VLOOKUP(B50,FFY18_Table5_CN!$A$3:$G$759,7,FALSE)</f>
        <v>0.7593000000000002</v>
      </c>
      <c r="F50" s="62">
        <f>(($D50*SUM('Base Rate Calc'!C$51+'Base Rate Calc'!C$83))+'Base Rate Calc'!C$19)*0.98</f>
        <v>5373.0977495406123</v>
      </c>
      <c r="G50" s="62">
        <f>(($D50*SUM('Base Rate Calc'!D$51+'Base Rate Calc'!D$83))+'Base Rate Calc'!D$19)*0.98</f>
        <v>5505.8252566306501</v>
      </c>
      <c r="H50" s="62">
        <f>(($D50*SUM('Base Rate Calc'!E$51+'Base Rate Calc'!E$83))+'Base Rate Calc'!E$19)*0.98</f>
        <v>4449.5033315903493</v>
      </c>
      <c r="I50" s="62">
        <f>(($D50*SUM('Base Rate Calc'!F$51+'Base Rate Calc'!F$83))+'Base Rate Calc'!F$19)*0.98</f>
        <v>5006.7494311257151</v>
      </c>
      <c r="J50" s="62">
        <f>(($D50*SUM('Base Rate Calc'!G$51+'Base Rate Calc'!G$83))+'Base Rate Calc'!G$19)*0.98</f>
        <v>4649.5279428536141</v>
      </c>
      <c r="K50" s="62">
        <f>(($D50*SUM('Base Rate Calc'!H$51+'Base Rate Calc'!H$83))+'Base Rate Calc'!H$19)*0.98</f>
        <v>5015.1683469426262</v>
      </c>
      <c r="L50" s="62">
        <f>(($D50*SUM('Base Rate Calc'!I$51+'Base Rate Calc'!I$83))+'Base Rate Calc'!I$19)*0.98</f>
        <v>4406.1955769958495</v>
      </c>
      <c r="M50" s="62">
        <f>(($D50*SUM('Base Rate Calc'!J$51+'Base Rate Calc'!J$83))+'Base Rate Calc'!J$19)*0.98</f>
        <v>5746.6595688066036</v>
      </c>
      <c r="N50" s="62">
        <f>(($D50*SUM('Base Rate Calc'!K$51+'Base Rate Calc'!K$83))+'Base Rate Calc'!K$19)*0.98</f>
        <v>5050.1200842774233</v>
      </c>
      <c r="O50" s="62">
        <f>(($D50*SUM('Base Rate Calc'!L$51+'Base Rate Calc'!L$83))+'Base Rate Calc'!L$19)*0.98</f>
        <v>4543.8770702286347</v>
      </c>
      <c r="P50" s="62">
        <f>(($D50*SUM('Base Rate Calc'!M$51+'Base Rate Calc'!M$83))+'Base Rate Calc'!M$19)*0.98</f>
        <v>4741.1118366410446</v>
      </c>
      <c r="Q50" s="62">
        <f>(($D50*SUM('Base Rate Calc'!N$51+'Base Rate Calc'!N$83))+'Base Rate Calc'!N$19)*0.98</f>
        <v>4334.9020272456282</v>
      </c>
      <c r="R50" s="62">
        <f>(($D50*SUM('Base Rate Calc'!O$51+'Base Rate Calc'!O$83))+'Base Rate Calc'!O$19)*0.98</f>
        <v>4657.4839375846668</v>
      </c>
      <c r="S50" s="62">
        <f>(($D50*SUM('Base Rate Calc'!P$51+'Base Rate Calc'!P$83))+'Base Rate Calc'!P$19)*0.98</f>
        <v>5017.6938352160441</v>
      </c>
      <c r="T50" s="62">
        <f>(($D50*SUM('Base Rate Calc'!Q$51+'Base Rate Calc'!Q$83))+'Base Rate Calc'!Q$19)*0.98</f>
        <v>4721.4577097868478</v>
      </c>
      <c r="U50" s="62">
        <f>(($D50*SUM('Base Rate Calc'!R$51+'Base Rate Calc'!R$83))+'Base Rate Calc'!R$19)*0.98</f>
        <v>4619.4635486799143</v>
      </c>
      <c r="V50" s="62">
        <f>(($D50*SUM('Base Rate Calc'!S$51+'Base Rate Calc'!S$83))+'Base Rate Calc'!S$19)*0.98</f>
        <v>5802.6729020720695</v>
      </c>
      <c r="W50" s="62">
        <f>(($D50*SUM('Base Rate Calc'!T$51+'Base Rate Calc'!T$83))+'Base Rate Calc'!T$19)*0.98</f>
        <v>7483.4226837180258</v>
      </c>
      <c r="X50" s="62">
        <f>(($D50*SUM('Base Rate Calc'!U$51+'Base Rate Calc'!U$83))+'Base Rate Calc'!U$19)*0.98</f>
        <v>5206.6361528361813</v>
      </c>
      <c r="Y50" s="62" t="e">
        <f>(($D50*SUM('Base Rate Calc'!V$51+'Base Rate Calc'!V$83))+'Base Rate Calc'!V$19)*0.98</f>
        <v>#N/A</v>
      </c>
      <c r="Z50" s="62">
        <f>(($D50*SUM('Base Rate Calc'!W$51+'Base Rate Calc'!W$83))+'Base Rate Calc'!W$19)*0.98</f>
        <v>4736.944773299655</v>
      </c>
      <c r="AA50" s="62">
        <f>(($D50*SUM('Base Rate Calc'!X$51+'Base Rate Calc'!X$83))+'Base Rate Calc'!X$19)*0.98</f>
        <v>5007.8379643422832</v>
      </c>
      <c r="AB50" s="62">
        <f>(($D50*SUM('Base Rate Calc'!Y$51+'Base Rate Calc'!Y$83))+'Base Rate Calc'!Y$19)*0.98</f>
        <v>6350.3428381295616</v>
      </c>
      <c r="AC50" s="62">
        <f>(($D50*SUM('Base Rate Calc'!Z$51+'Base Rate Calc'!Z$83))+'Base Rate Calc'!Z$19)*0.98</f>
        <v>4833.4805332797814</v>
      </c>
      <c r="AD50" s="62">
        <f>(($D50*SUM('Base Rate Calc'!AA$51+'Base Rate Calc'!AA$83))+'Base Rate Calc'!AA$19)*0.98</f>
        <v>5098.8634470037459</v>
      </c>
      <c r="AE50" s="62">
        <f>(($D50*SUM('Base Rate Calc'!AB$51+'Base Rate Calc'!AB$83))+'Base Rate Calc'!AB$19)*0.98</f>
        <v>7256.2921619536164</v>
      </c>
      <c r="AF50" s="62">
        <f>(($D50*SUM('Base Rate Calc'!AC$51+'Base Rate Calc'!AC$83))+'Base Rate Calc'!AC$19)*0.98</f>
        <v>4436.5740374249899</v>
      </c>
      <c r="AG50" s="62">
        <f>(($D50*SUM('Base Rate Calc'!AD$51+'Base Rate Calc'!AD$83))+'Base Rate Calc'!AD$19)*0.98</f>
        <v>4988.3097052193643</v>
      </c>
      <c r="AH50" s="62">
        <f>(($D50*SUM('Base Rate Calc'!AE$51+'Base Rate Calc'!AE$83))+'Base Rate Calc'!AE$19)*0.98</f>
        <v>4403.8501376972627</v>
      </c>
      <c r="AI50" s="62">
        <f>(($D50*SUM('Base Rate Calc'!AF$51+'Base Rate Calc'!AF$83))+'Base Rate Calc'!AF$19)*0.98</f>
        <v>5808.0228230678613</v>
      </c>
      <c r="AJ50" s="62">
        <f>(($D50*SUM('Base Rate Calc'!AG$51+'Base Rate Calc'!AG$83))+'Base Rate Calc'!AG$19)*0.98</f>
        <v>5059.4328478925163</v>
      </c>
      <c r="AK50" s="62">
        <f>(($D50*SUM('Base Rate Calc'!AH$51+'Base Rate Calc'!AH$83))+'Base Rate Calc'!AH$19)*0.98</f>
        <v>7678.677432997385</v>
      </c>
      <c r="AL50" s="62">
        <f>(($D50*SUM('Base Rate Calc'!AI$51+'Base Rate Calc'!AI$83))+'Base Rate Calc'!AI$19)*0.98</f>
        <v>4425.3465993375557</v>
      </c>
      <c r="AM50" s="62">
        <f>(($D50*SUM('Base Rate Calc'!AJ$51+'Base Rate Calc'!AJ$83))+'Base Rate Calc'!AJ$19)*0.98</f>
        <v>4452.437374850103</v>
      </c>
      <c r="AN50" s="62">
        <f>(($D50*SUM('Base Rate Calc'!AK$51+'Base Rate Calc'!AK$83))+'Base Rate Calc'!AK$19)*0.98</f>
        <v>6055.7364696507484</v>
      </c>
      <c r="AO50" s="62">
        <f>(($D50*SUM('Base Rate Calc'!AL$51+'Base Rate Calc'!AL$83))+'Base Rate Calc'!AL$19)*0.98</f>
        <v>5236.6591069223832</v>
      </c>
      <c r="AP50" s="62">
        <f>(($D50*SUM('Base Rate Calc'!AM$51+'Base Rate Calc'!AM$83))+'Base Rate Calc'!AM$19)*0.98</f>
        <v>5147.9313735371124</v>
      </c>
      <c r="AQ50" s="62">
        <f>(($D50*SUM('Base Rate Calc'!AN$51+'Base Rate Calc'!AN$83))+'Base Rate Calc'!AN$19)*0.98</f>
        <v>4436.999217438115</v>
      </c>
      <c r="AR50" s="62">
        <f>(($D50*SUM('Base Rate Calc'!AO$51+'Base Rate Calc'!AO$83))+'Base Rate Calc'!AO$19)*0.98</f>
        <v>5312.4339335970644</v>
      </c>
      <c r="AS50" s="62">
        <f>(($D50*SUM('Base Rate Calc'!AP$51+'Base Rate Calc'!AP$83))+'Base Rate Calc'!AP$19)*0.98</f>
        <v>6775.4904290762379</v>
      </c>
      <c r="AT50" s="62">
        <f>(($D50*SUM('Base Rate Calc'!AQ$51+'Base Rate Calc'!AQ$83))+'Base Rate Calc'!AQ$19)*0.98</f>
        <v>6126.7618849322462</v>
      </c>
      <c r="AU50" s="62">
        <f>(($D50*SUM('Base Rate Calc'!AR$51+'Base Rate Calc'!AR$83))+'Base Rate Calc'!AR$19)*0.98</f>
        <v>4642.878741641679</v>
      </c>
      <c r="AV50" s="62">
        <f>(($D50*SUM('Base Rate Calc'!AS$51+'Base Rate Calc'!AS$83))+'Base Rate Calc'!AS$19)*0.98</f>
        <v>5129.8295378679877</v>
      </c>
      <c r="AW50" s="62">
        <f>(($D50*SUM('Base Rate Calc'!AT$51+'Base Rate Calc'!AT$83))+'Base Rate Calc'!AT$19)*0.98</f>
        <v>6100.8449622409307</v>
      </c>
      <c r="AX50" s="62">
        <f>(($D50*SUM('Base Rate Calc'!AU$51+'Base Rate Calc'!AU$83))+'Base Rate Calc'!AU$19)*0.98</f>
        <v>5139.125586899223</v>
      </c>
      <c r="AY50" s="62">
        <f>(($D50*SUM('Base Rate Calc'!AV$51+'Base Rate Calc'!AV$83))+'Base Rate Calc'!AV$19)*0.98</f>
        <v>4355.6890998255276</v>
      </c>
      <c r="AZ50" s="62">
        <f>(($D50*SUM('Base Rate Calc'!AW$51+'Base Rate Calc'!AW$83))+'Base Rate Calc'!AW$19)*0.98</f>
        <v>5110.7918993737667</v>
      </c>
      <c r="BA50" s="62">
        <f>(($D50*SUM('Base Rate Calc'!AX$51+'Base Rate Calc'!AX$83))+'Base Rate Calc'!AX$19)*0.98</f>
        <v>4657.6017188043479</v>
      </c>
      <c r="BB50" s="62">
        <f>(($D50*SUM('Base Rate Calc'!AY$51+'Base Rate Calc'!AY$83))+'Base Rate Calc'!AY$19)*0.98</f>
        <v>4762.9744565298415</v>
      </c>
      <c r="BC50" s="62">
        <f>(($D50*SUM('Base Rate Calc'!AZ$51+'Base Rate Calc'!AZ$83))+'Base Rate Calc'!AZ$19)*0.98</f>
        <v>4909.1780028090971</v>
      </c>
      <c r="BD50" s="62">
        <f>(($D50*SUM('Base Rate Calc'!BA$51+'Base Rate Calc'!BA$83))+'Base Rate Calc'!BA$19)*0.98</f>
        <v>4551.4772768753483</v>
      </c>
      <c r="BE50" s="62">
        <f>(($D50*SUM('Base Rate Calc'!BB$51+'Base Rate Calc'!BB$83))+'Base Rate Calc'!BB$19)*0.98</f>
        <v>6696.6096664223905</v>
      </c>
      <c r="BF50" s="62">
        <f>(($D50*SUM('Base Rate Calc'!BC$51+'Base Rate Calc'!BC$83))+'Base Rate Calc'!BC$19)*0.98</f>
        <v>4736.2944820047696</v>
      </c>
      <c r="BG50" s="62">
        <f>(($D50*SUM('Base Rate Calc'!BD$51+'Base Rate Calc'!BD$83))+'Base Rate Calc'!BD$19)*0.98</f>
        <v>4675.5270184493756</v>
      </c>
      <c r="BH50" s="62">
        <f>(($D50*SUM('Base Rate Calc'!BE$51+'Base Rate Calc'!BE$83))+'Base Rate Calc'!BE$19)*0.98</f>
        <v>4369.9971292459759</v>
      </c>
      <c r="BI50" s="62">
        <f>(($D50*SUM('Base Rate Calc'!BF$51+'Base Rate Calc'!BF$83))+'Base Rate Calc'!BF$19)*0.98</f>
        <v>4959.8276951065982</v>
      </c>
      <c r="BJ50" s="62">
        <f>(($D50*SUM('Base Rate Calc'!BG$51+'Base Rate Calc'!BG$83))+'Base Rate Calc'!BG$19)*0.98</f>
        <v>4863.9363372669695</v>
      </c>
      <c r="BK50" s="62">
        <f>(($D50*SUM('Base Rate Calc'!BH$51+'Base Rate Calc'!BH$83))+'Base Rate Calc'!BH$19)*0.98</f>
        <v>5362.3739826272085</v>
      </c>
      <c r="BL50" s="62">
        <f>(($D50*SUM('Base Rate Calc'!BI$51+'Base Rate Calc'!BI$83))+'Base Rate Calc'!BI$19)*0.98</f>
        <v>4555.8631625015569</v>
      </c>
      <c r="BM50" s="62">
        <f>(($D50*SUM('Base Rate Calc'!BJ$51+'Base Rate Calc'!BJ$83))+'Base Rate Calc'!BJ$19)*0.98</f>
        <v>4598.3810408939989</v>
      </c>
      <c r="BN50" s="62">
        <f>(($D50*SUM('Base Rate Calc'!BK$51+'Base Rate Calc'!BK$83))+'Base Rate Calc'!BK$19)*0.98</f>
        <v>4854.8748124916929</v>
      </c>
      <c r="BO50" s="62">
        <f>(($D50*SUM('Base Rate Calc'!BL$51+'Base Rate Calc'!BL$83))+'Base Rate Calc'!BL$19)*0.98</f>
        <v>5208.6595237251095</v>
      </c>
      <c r="BP50" s="62">
        <f>(($D50*SUM('Base Rate Calc'!BM$51+'Base Rate Calc'!BM$83))+'Base Rate Calc'!BM$19)*0.98</f>
        <v>4847.268529532822</v>
      </c>
      <c r="BQ50" s="62">
        <f>(($D50*SUM('Base Rate Calc'!BN$51+'Base Rate Calc'!BN$83))+'Base Rate Calc'!BN$19)*0.98</f>
        <v>4546.6696030526136</v>
      </c>
      <c r="BR50" s="62">
        <f>(($D50*SUM('Base Rate Calc'!BO$51+'Base Rate Calc'!BO$83))+'Base Rate Calc'!BO$19)*0.98</f>
        <v>4339.4167821848914</v>
      </c>
      <c r="BS50" s="62">
        <f>(($D50*SUM('Base Rate Calc'!BP$51+'Base Rate Calc'!BP$83))+'Base Rate Calc'!BP$19)*0.98</f>
        <v>5441.2320914146976</v>
      </c>
      <c r="BT50" s="62">
        <f>(($D50*SUM('Base Rate Calc'!BQ$51+'Base Rate Calc'!BQ$83))+'Base Rate Calc'!BQ$19)*0.98</f>
        <v>4452.7872225223164</v>
      </c>
      <c r="BU50" s="62">
        <f>(($D50*SUM('Base Rate Calc'!BR$51+'Base Rate Calc'!BR$83))+'Base Rate Calc'!BR$19)*0.98</f>
        <v>5508.4514756690696</v>
      </c>
      <c r="BV50" s="62">
        <f>(($D50*SUM('Base Rate Calc'!BS$51+'Base Rate Calc'!BS$83))+'Base Rate Calc'!BS$19)*0.98</f>
        <v>5262.9476064380287</v>
      </c>
      <c r="BW50" s="62">
        <f>(($D50*SUM('Base Rate Calc'!BT$51+'Base Rate Calc'!BT$83))+'Base Rate Calc'!BT$19)*0.98</f>
        <v>5189.8334772841081</v>
      </c>
      <c r="BX50" s="62">
        <f>(($D50*SUM('Base Rate Calc'!BU$51+'Base Rate Calc'!BU$83))+'Base Rate Calc'!BU$19)*0.98</f>
        <v>4975.598365410774</v>
      </c>
      <c r="BY50" s="62">
        <f>(($D50*SUM('Base Rate Calc'!BV$51+'Base Rate Calc'!BV$83))+'Base Rate Calc'!BV$19)*0.98</f>
        <v>4250.7081169734911</v>
      </c>
      <c r="BZ50" s="62">
        <f>(($D50*SUM('Base Rate Calc'!BW$51+'Base Rate Calc'!BW$83))+'Base Rate Calc'!BW$19)*0.98</f>
        <v>4494.4730003129962</v>
      </c>
      <c r="CA50" s="62">
        <f>(($D50*SUM('Base Rate Calc'!BY$51+'Base Rate Calc'!BY$83))+'Base Rate Calc'!BY$19)*0.98</f>
        <v>5797.0459673400037</v>
      </c>
      <c r="CB50" s="62">
        <f>(($D50*SUM('Base Rate Calc'!BZ$51+'Base Rate Calc'!BZ$83))+'Base Rate Calc'!BZ$19)*0.98</f>
        <v>3860.2756864287876</v>
      </c>
      <c r="CC50" s="62">
        <f>(($D50*SUM('Base Rate Calc'!CA$51+'Base Rate Calc'!CA$83))+'Base Rate Calc'!CA$19)*0.98</f>
        <v>4432.3994596996981</v>
      </c>
      <c r="CD50" s="62">
        <f>(($D50*SUM('Base Rate Calc'!CB$51+'Base Rate Calc'!CB$83))+'Base Rate Calc'!CB$19)*0.98</f>
        <v>4993.265470789197</v>
      </c>
      <c r="CE50" s="62">
        <f>(($D50*SUM('Base Rate Calc'!CC$51+'Base Rate Calc'!CC$83))+'Base Rate Calc'!CC$19)*0.98</f>
        <v>5872.6549850636029</v>
      </c>
      <c r="CF50" s="62">
        <f>(($D50*SUM('Base Rate Calc'!CD$51+'Base Rate Calc'!CD$83))+'Base Rate Calc'!CD$19)*0.98</f>
        <v>4754.645134204945</v>
      </c>
      <c r="CG50" s="62">
        <f>(($D50*SUM('Base Rate Calc'!CE$51+'Base Rate Calc'!CE$83))+'Base Rate Calc'!CE$19)*0.98</f>
        <v>4842.0556316675593</v>
      </c>
      <c r="CH50" s="62">
        <f>(($D50*SUM('Base Rate Calc'!CF$51+'Base Rate Calc'!CF$83))+'Base Rate Calc'!CF$19)*0.98</f>
        <v>4427.7708485079256</v>
      </c>
      <c r="CI50" s="62">
        <f>(($D50*SUM('Base Rate Calc'!CG$51+'Base Rate Calc'!CG$83))+'Base Rate Calc'!CG$19)*0.98</f>
        <v>4999.4397918480454</v>
      </c>
      <c r="CJ50" s="62">
        <f>(($D50*SUM('Base Rate Calc'!CH$51+'Base Rate Calc'!CH$83))+'Base Rate Calc'!CH$19)*0.98</f>
        <v>4599.0366121926318</v>
      </c>
      <c r="CK50" s="62">
        <f>(($D50*SUM('Base Rate Calc'!CI$51+'Base Rate Calc'!CI$83))+'Base Rate Calc'!CI$19)*0.98</f>
        <v>4342.1536007851655</v>
      </c>
      <c r="CL50" s="62">
        <f>(($D50*SUM('Base Rate Calc'!CJ$51+'Base Rate Calc'!CJ$83))+'Base Rate Calc'!CJ$19)*0.98</f>
        <v>3970.6194495378613</v>
      </c>
      <c r="CM50" s="62">
        <f>(($D50*SUM('Base Rate Calc'!CK$51+'Base Rate Calc'!CK$83))+'Base Rate Calc'!CK$19)*0.98</f>
        <v>4265.4740160178171</v>
      </c>
    </row>
    <row r="51" spans="1:91" ht="15">
      <c r="A51" s="137">
        <v>48</v>
      </c>
      <c r="B51" s="215">
        <v>394</v>
      </c>
      <c r="C51" s="138" t="str">
        <f>VLOOKUP(B51,FFY18_Table5_CN!$A$3:$G$759,6,FALSE)</f>
        <v>OTHER DIGESTIVE SYSTEM DIAGNOSES W CC</v>
      </c>
      <c r="D51" s="137">
        <f>VLOOKUP(B51,FFY18_Table5_CN!$A$3:$G$759,7,FALSE)</f>
        <v>0.94310000000000005</v>
      </c>
      <c r="F51" s="62">
        <f>(($D51*SUM('Base Rate Calc'!C$51+'Base Rate Calc'!C$83))+'Base Rate Calc'!C$19)*0.98</f>
        <v>6488.1093870561699</v>
      </c>
      <c r="G51" s="62">
        <f>(($D51*SUM('Base Rate Calc'!D$51+'Base Rate Calc'!D$83))+'Base Rate Calc'!D$19)*0.98</f>
        <v>6697.0180380987285</v>
      </c>
      <c r="H51" s="62">
        <f>(($D51*SUM('Base Rate Calc'!E$51+'Base Rate Calc'!E$83))+'Base Rate Calc'!E$19)*0.98</f>
        <v>5377.2165436887371</v>
      </c>
      <c r="I51" s="62">
        <f>(($D51*SUM('Base Rate Calc'!F$51+'Base Rate Calc'!F$83))+'Base Rate Calc'!F$19)*0.98</f>
        <v>6036.0177711242741</v>
      </c>
      <c r="J51" s="62">
        <f>(($D51*SUM('Base Rate Calc'!G$51+'Base Rate Calc'!G$83))+'Base Rate Calc'!G$19)*0.98</f>
        <v>5607.8375034706223</v>
      </c>
      <c r="K51" s="62">
        <f>(($D51*SUM('Base Rate Calc'!H$51+'Base Rate Calc'!H$83))+'Base Rate Calc'!H$19)*0.98</f>
        <v>6055.802250495969</v>
      </c>
      <c r="L51" s="62">
        <f>(($D51*SUM('Base Rate Calc'!I$51+'Base Rate Calc'!I$83))+'Base Rate Calc'!I$19)*0.98</f>
        <v>5353.752180198584</v>
      </c>
      <c r="M51" s="62">
        <f>(($D51*SUM('Base Rate Calc'!J$51+'Base Rate Calc'!J$83))+'Base Rate Calc'!J$19)*0.98</f>
        <v>6851.4766409871027</v>
      </c>
      <c r="N51" s="62">
        <f>(($D51*SUM('Base Rate Calc'!K$51+'Base Rate Calc'!K$83))+'Base Rate Calc'!K$19)*0.98</f>
        <v>6099.5466954853637</v>
      </c>
      <c r="O51" s="62">
        <f>(($D51*SUM('Base Rate Calc'!L$51+'Base Rate Calc'!L$83))+'Base Rate Calc'!L$19)*0.98</f>
        <v>5495.8202537766692</v>
      </c>
      <c r="P51" s="62">
        <f>(($D51*SUM('Base Rate Calc'!M$51+'Base Rate Calc'!M$83))+'Base Rate Calc'!M$19)*0.98</f>
        <v>5785.9020189861285</v>
      </c>
      <c r="Q51" s="62">
        <f>(($D51*SUM('Base Rate Calc'!N$51+'Base Rate Calc'!N$83))+'Base Rate Calc'!N$19)*0.98</f>
        <v>5279.7830975047427</v>
      </c>
      <c r="R51" s="62">
        <f>(($D51*SUM('Base Rate Calc'!O$51+'Base Rate Calc'!O$83))+'Base Rate Calc'!O$19)*0.98</f>
        <v>5611.5539210537318</v>
      </c>
      <c r="S51" s="62">
        <f>(($D51*SUM('Base Rate Calc'!P$51+'Base Rate Calc'!P$83))+'Base Rate Calc'!P$19)*0.98</f>
        <v>6049.0729351142509</v>
      </c>
      <c r="T51" s="62">
        <f>(($D51*SUM('Base Rate Calc'!Q$51+'Base Rate Calc'!Q$83))+'Base Rate Calc'!Q$19)*0.98</f>
        <v>5687.9699274331297</v>
      </c>
      <c r="U51" s="62">
        <f>(($D51*SUM('Base Rate Calc'!R$51+'Base Rate Calc'!R$83))+'Base Rate Calc'!R$19)*0.98</f>
        <v>5565.914779138714</v>
      </c>
      <c r="V51" s="62">
        <f>(($D51*SUM('Base Rate Calc'!S$51+'Base Rate Calc'!S$83))+'Base Rate Calc'!S$19)*0.98</f>
        <v>6933.8470669092148</v>
      </c>
      <c r="W51" s="62">
        <f>(($D51*SUM('Base Rate Calc'!T$51+'Base Rate Calc'!T$83))+'Base Rate Calc'!T$19)*0.98</f>
        <v>8965.8945853476471</v>
      </c>
      <c r="X51" s="62">
        <f>(($D51*SUM('Base Rate Calc'!U$51+'Base Rate Calc'!U$83))+'Base Rate Calc'!U$19)*0.98</f>
        <v>6314.0948771497442</v>
      </c>
      <c r="Y51" s="62" t="e">
        <f>(($D51*SUM('Base Rate Calc'!V$51+'Base Rate Calc'!V$83))+'Base Rate Calc'!V$19)*0.98</f>
        <v>#N/A</v>
      </c>
      <c r="Z51" s="62">
        <f>(($D51*SUM('Base Rate Calc'!W$51+'Base Rate Calc'!W$83))+'Base Rate Calc'!W$19)*0.98</f>
        <v>5693.8501702869798</v>
      </c>
      <c r="AA51" s="62">
        <f>(($D51*SUM('Base Rate Calc'!X$51+'Base Rate Calc'!X$83))+'Base Rate Calc'!X$19)*0.98</f>
        <v>6067.0559813660047</v>
      </c>
      <c r="AB51" s="62">
        <f>(($D51*SUM('Base Rate Calc'!Y$51+'Base Rate Calc'!Y$83))+'Base Rate Calc'!Y$19)*0.98</f>
        <v>7656.4474332147893</v>
      </c>
      <c r="AC51" s="62">
        <f>(($D51*SUM('Base Rate Calc'!Z$51+'Base Rate Calc'!Z$83))+'Base Rate Calc'!Z$19)*0.98</f>
        <v>5827.2590133756885</v>
      </c>
      <c r="AD51" s="62">
        <f>(($D51*SUM('Base Rate Calc'!AA$51+'Base Rate Calc'!AA$83))+'Base Rate Calc'!AA$19)*0.98</f>
        <v>6079.4686288281728</v>
      </c>
      <c r="AE51" s="62">
        <f>(($D51*SUM('Base Rate Calc'!AB$51+'Base Rate Calc'!AB$83))+'Base Rate Calc'!AB$19)*0.98</f>
        <v>8631.9479367028234</v>
      </c>
      <c r="AF51" s="62">
        <f>(($D51*SUM('Base Rate Calc'!AC$51+'Base Rate Calc'!AC$83))+'Base Rate Calc'!AC$19)*0.98</f>
        <v>5510.5135976498177</v>
      </c>
      <c r="AG51" s="62">
        <f>(($D51*SUM('Base Rate Calc'!AD$51+'Base Rate Calc'!AD$83))+'Base Rate Calc'!AD$19)*0.98</f>
        <v>6000.116942120877</v>
      </c>
      <c r="AH51" s="62">
        <f>(($D51*SUM('Base Rate Calc'!AE$51+'Base Rate Calc'!AE$83))+'Base Rate Calc'!AE$19)*0.98</f>
        <v>5344.5928904284037</v>
      </c>
      <c r="AI51" s="62">
        <f>(($D51*SUM('Base Rate Calc'!AF$51+'Base Rate Calc'!AF$83))+'Base Rate Calc'!AF$19)*0.98</f>
        <v>6898.3658217770308</v>
      </c>
      <c r="AJ51" s="62">
        <f>(($D51*SUM('Base Rate Calc'!AG$51+'Base Rate Calc'!AG$83))+'Base Rate Calc'!AG$19)*0.98</f>
        <v>6048.107123465601</v>
      </c>
      <c r="AK51" s="62">
        <f>(($D51*SUM('Base Rate Calc'!AH$51+'Base Rate Calc'!AH$83))+'Base Rate Calc'!AH$19)*0.98</f>
        <v>9118.4631823782856</v>
      </c>
      <c r="AL51" s="62">
        <f>(($D51*SUM('Base Rate Calc'!AI$51+'Base Rate Calc'!AI$83))+'Base Rate Calc'!AI$19)*0.98</f>
        <v>5351.0814301004184</v>
      </c>
      <c r="AM51" s="62">
        <f>(($D51*SUM('Base Rate Calc'!AJ$51+'Base Rate Calc'!AJ$83))+'Base Rate Calc'!AJ$19)*0.98</f>
        <v>5404.9319111038221</v>
      </c>
      <c r="AN51" s="62">
        <f>(($D51*SUM('Base Rate Calc'!AK$51+'Base Rate Calc'!AK$83))+'Base Rate Calc'!AK$19)*0.98</f>
        <v>7233.9255676644543</v>
      </c>
      <c r="AO51" s="62">
        <f>(($D51*SUM('Base Rate Calc'!AL$51+'Base Rate Calc'!AL$83))+'Base Rate Calc'!AL$19)*0.98</f>
        <v>6296.083736781904</v>
      </c>
      <c r="AP51" s="62">
        <f>(($D51*SUM('Base Rate Calc'!AM$51+'Base Rate Calc'!AM$83))+'Base Rate Calc'!AM$19)*0.98</f>
        <v>6171.630460348807</v>
      </c>
      <c r="AQ51" s="62">
        <f>(($D51*SUM('Base Rate Calc'!AN$51+'Base Rate Calc'!AN$83))+'Base Rate Calc'!AN$19)*0.98</f>
        <v>5511.041698888298</v>
      </c>
      <c r="AR51" s="62">
        <f>(($D51*SUM('Base Rate Calc'!AO$51+'Base Rate Calc'!AO$83))+'Base Rate Calc'!AO$19)*0.98</f>
        <v>6418.7627419667997</v>
      </c>
      <c r="AS51" s="62">
        <f>(($D51*SUM('Base Rate Calc'!AP$51+'Base Rate Calc'!AP$83))+'Base Rate Calc'!AP$19)*0.98</f>
        <v>7709.5650861343338</v>
      </c>
      <c r="AT51" s="62">
        <f>(($D51*SUM('Base Rate Calc'!AQ$51+'Base Rate Calc'!AQ$83))+'Base Rate Calc'!AQ$19)*0.98</f>
        <v>7133.6386389564095</v>
      </c>
      <c r="AU51" s="62">
        <f>(($D51*SUM('Base Rate Calc'!AR$51+'Base Rate Calc'!AR$83))+'Base Rate Calc'!AR$19)*0.98</f>
        <v>5594.1914114082265</v>
      </c>
      <c r="AV51" s="62">
        <f>(($D51*SUM('Base Rate Calc'!AS$51+'Base Rate Calc'!AS$83))+'Base Rate Calc'!AS$19)*0.98</f>
        <v>6204.4839889415243</v>
      </c>
      <c r="AW51" s="62">
        <f>(($D51*SUM('Base Rate Calc'!AT$51+'Base Rate Calc'!AT$83))+'Base Rate Calc'!AT$19)*0.98</f>
        <v>7280.0562750025292</v>
      </c>
      <c r="AX51" s="62">
        <f>(($D51*SUM('Base Rate Calc'!AU$51+'Base Rate Calc'!AU$83))+'Base Rate Calc'!AU$19)*0.98</f>
        <v>6149.1426756284163</v>
      </c>
      <c r="AY51" s="62">
        <f>(($D51*SUM('Base Rate Calc'!AV$51+'Base Rate Calc'!AV$83))+'Base Rate Calc'!AV$19)*0.98</f>
        <v>5302.2856059073547</v>
      </c>
      <c r="AZ51" s="62">
        <f>(($D51*SUM('Base Rate Calc'!AW$51+'Base Rate Calc'!AW$83))+'Base Rate Calc'!AW$19)*0.98</f>
        <v>6182.2233900953479</v>
      </c>
      <c r="BA51" s="62">
        <f>(($D51*SUM('Base Rate Calc'!AX$51+'Base Rate Calc'!AX$83))+'Base Rate Calc'!AX$19)*0.98</f>
        <v>5595.8868772347942</v>
      </c>
      <c r="BB51" s="62">
        <f>(($D51*SUM('Base Rate Calc'!AY$51+'Base Rate Calc'!AY$83))+'Base Rate Calc'!AY$19)*0.98</f>
        <v>5714.5567661705418</v>
      </c>
      <c r="BC51" s="62">
        <f>(($D51*SUM('Base Rate Calc'!AZ$51+'Base Rate Calc'!AZ$83))+'Base Rate Calc'!AZ$19)*0.98</f>
        <v>5911.397453614195</v>
      </c>
      <c r="BD51" s="62">
        <f>(($D51*SUM('Base Rate Calc'!BA$51+'Base Rate Calc'!BA$83))+'Base Rate Calc'!BA$19)*0.98</f>
        <v>5509.4519487174239</v>
      </c>
      <c r="BE51" s="62">
        <f>(($D51*SUM('Base Rate Calc'!BB$51+'Base Rate Calc'!BB$83))+'Base Rate Calc'!BB$19)*0.98</f>
        <v>7969.9450013472351</v>
      </c>
      <c r="BF51" s="62">
        <f>(($D51*SUM('Base Rate Calc'!BC$51+'Base Rate Calc'!BC$83))+'Base Rate Calc'!BC$19)*0.98</f>
        <v>5882.7858896071339</v>
      </c>
      <c r="BG51" s="62">
        <f>(($D51*SUM('Base Rate Calc'!BD$51+'Base Rate Calc'!BD$83))+'Base Rate Calc'!BD$19)*0.98</f>
        <v>5711.2046572100699</v>
      </c>
      <c r="BH51" s="62">
        <f>(($D51*SUM('Base Rate Calc'!BE$51+'Base Rate Calc'!BE$83))+'Base Rate Calc'!BE$19)*0.98</f>
        <v>5427.8207462029222</v>
      </c>
      <c r="BI51" s="62">
        <f>(($D51*SUM('Base Rate Calc'!BF$51+'Base Rate Calc'!BF$83))+'Base Rate Calc'!BF$19)*0.98</f>
        <v>6008.8759128342317</v>
      </c>
      <c r="BJ51" s="62">
        <f>(($D51*SUM('Base Rate Calc'!BG$51+'Base Rate Calc'!BG$83))+'Base Rate Calc'!BG$19)*0.98</f>
        <v>5810.2599482635042</v>
      </c>
      <c r="BK51" s="62">
        <f>(($D51*SUM('Base Rate Calc'!BH$51+'Base Rate Calc'!BH$83))+'Base Rate Calc'!BH$19)*0.98</f>
        <v>6382.8916589697337</v>
      </c>
      <c r="BL51" s="62">
        <f>(($D51*SUM('Base Rate Calc'!BI$51+'Base Rate Calc'!BI$83))+'Base Rate Calc'!BI$19)*0.98</f>
        <v>5517.82447295564</v>
      </c>
      <c r="BM51" s="62">
        <f>(($D51*SUM('Base Rate Calc'!BJ$51+'Base Rate Calc'!BJ$83))+'Base Rate Calc'!BJ$19)*0.98</f>
        <v>5534.3344645688521</v>
      </c>
      <c r="BN51" s="62">
        <f>(($D51*SUM('Base Rate Calc'!BK$51+'Base Rate Calc'!BK$83))+'Base Rate Calc'!BK$19)*0.98</f>
        <v>5901.1890790213538</v>
      </c>
      <c r="BO51" s="62">
        <f>(($D51*SUM('Base Rate Calc'!BL$51+'Base Rate Calc'!BL$83))+'Base Rate Calc'!BL$19)*0.98</f>
        <v>6278.6000448112081</v>
      </c>
      <c r="BP51" s="62">
        <f>(($D51*SUM('Base Rate Calc'!BM$51+'Base Rate Calc'!BM$83))+'Base Rate Calc'!BM$19)*0.98</f>
        <v>5932.7077516164936</v>
      </c>
      <c r="BQ51" s="62">
        <f>(($D51*SUM('Base Rate Calc'!BN$51+'Base Rate Calc'!BN$83))+'Base Rate Calc'!BN$19)*0.98</f>
        <v>5487.9447210837861</v>
      </c>
      <c r="BR51" s="62">
        <f>(($D51*SUM('Base Rate Calc'!BO$51+'Base Rate Calc'!BO$83))+'Base Rate Calc'!BO$19)*0.98</f>
        <v>5269.0934446445017</v>
      </c>
      <c r="BS51" s="62">
        <f>(($D51*SUM('Base Rate Calc'!BP$51+'Base Rate Calc'!BP$83))+'Base Rate Calc'!BP$19)*0.98</f>
        <v>6629.2908165589361</v>
      </c>
      <c r="BT51" s="62">
        <f>(($D51*SUM('Base Rate Calc'!BQ$51+'Base Rate Calc'!BQ$83))+'Base Rate Calc'!BQ$19)*0.98</f>
        <v>5414.1650738848884</v>
      </c>
      <c r="BU51" s="62">
        <f>(($D51*SUM('Base Rate Calc'!BR$51+'Base Rate Calc'!BR$83))+'Base Rate Calc'!BR$19)*0.98</f>
        <v>6561.323784095217</v>
      </c>
      <c r="BV51" s="62">
        <f>(($D51*SUM('Base Rate Calc'!BS$51+'Base Rate Calc'!BS$83))+'Base Rate Calc'!BS$19)*0.98</f>
        <v>6314.8463124347481</v>
      </c>
      <c r="BW51" s="62">
        <f>(($D51*SUM('Base Rate Calc'!BT$51+'Base Rate Calc'!BT$83))+'Base Rate Calc'!BT$19)*0.98</f>
        <v>6247.6423156942465</v>
      </c>
      <c r="BX51" s="62">
        <f>(($D51*SUM('Base Rate Calc'!BU$51+'Base Rate Calc'!BU$83))+'Base Rate Calc'!BU$19)*0.98</f>
        <v>6008.8338453561173</v>
      </c>
      <c r="BY51" s="62">
        <f>(($D51*SUM('Base Rate Calc'!BV$51+'Base Rate Calc'!BV$83))+'Base Rate Calc'!BV$19)*0.98</f>
        <v>5279.6560320264698</v>
      </c>
      <c r="BZ51" s="62">
        <f>(($D51*SUM('Base Rate Calc'!BW$51+'Base Rate Calc'!BW$83))+'Base Rate Calc'!BW$19)*0.98</f>
        <v>5451.1292704796342</v>
      </c>
      <c r="CA51" s="62">
        <f>(($D51*SUM('Base Rate Calc'!BY$51+'Base Rate Calc'!BY$83))+'Base Rate Calc'!BY$19)*0.98</f>
        <v>6968.7659971004305</v>
      </c>
      <c r="CB51" s="62">
        <f>(($D51*SUM('Base Rate Calc'!BZ$51+'Base Rate Calc'!BZ$83))+'Base Rate Calc'!BZ$19)*0.98</f>
        <v>4794.7135517858414</v>
      </c>
      <c r="CC51" s="62">
        <f>(($D51*SUM('Base Rate Calc'!CA$51+'Base Rate Calc'!CA$83))+'Base Rate Calc'!CA$19)*0.98</f>
        <v>5403.0494769429533</v>
      </c>
      <c r="CD51" s="62">
        <f>(($D51*SUM('Base Rate Calc'!CB$51+'Base Rate Calc'!CB$83))+'Base Rate Calc'!CB$19)*0.98</f>
        <v>6061.8277574361791</v>
      </c>
      <c r="CE51" s="62">
        <f>(($D51*SUM('Base Rate Calc'!CC$51+'Base Rate Calc'!CC$83))+'Base Rate Calc'!CC$19)*0.98</f>
        <v>6906.5579883754554</v>
      </c>
      <c r="CF51" s="62">
        <f>(($D51*SUM('Base Rate Calc'!CD$51+'Base Rate Calc'!CD$83))+'Base Rate Calc'!CD$19)*0.98</f>
        <v>5750.1353533895472</v>
      </c>
      <c r="CG51" s="62">
        <f>(($D51*SUM('Base Rate Calc'!CE$51+'Base Rate Calc'!CE$83))+'Base Rate Calc'!CE$19)*0.98</f>
        <v>5896.1553929483398</v>
      </c>
      <c r="CH51" s="62">
        <f>(($D51*SUM('Base Rate Calc'!CF$51+'Base Rate Calc'!CF$83))+'Base Rate Calc'!CF$19)*0.98</f>
        <v>5499.5794642800256</v>
      </c>
      <c r="CI51" s="62">
        <f>(($D51*SUM('Base Rate Calc'!CG$51+'Base Rate Calc'!CG$83))+'Base Rate Calc'!CG$19)*0.98</f>
        <v>6104.117101240472</v>
      </c>
      <c r="CJ51" s="62">
        <f>(($D51*SUM('Base Rate Calc'!CH$51+'Base Rate Calc'!CH$83))+'Base Rate Calc'!CH$19)*0.98</f>
        <v>5614.4763516908606</v>
      </c>
      <c r="CK51" s="62">
        <f>(($D51*SUM('Base Rate Calc'!CI$51+'Base Rate Calc'!CI$83))+'Base Rate Calc'!CI$19)*0.98</f>
        <v>5289.0960422764247</v>
      </c>
      <c r="CL51" s="62">
        <f>(($D51*SUM('Base Rate Calc'!CJ$51+'Base Rate Calc'!CJ$83))+'Base Rate Calc'!CJ$19)*0.98</f>
        <v>4931.7676845241094</v>
      </c>
      <c r="CM51" s="62">
        <f>(($D51*SUM('Base Rate Calc'!CK$51+'Base Rate Calc'!CK$83))+'Base Rate Calc'!CK$19)*0.98</f>
        <v>5297.9962393077858</v>
      </c>
    </row>
    <row r="52" spans="1:91" ht="15">
      <c r="A52" s="137">
        <v>49</v>
      </c>
      <c r="B52" s="215">
        <v>418</v>
      </c>
      <c r="C52" s="138" t="str">
        <f>VLOOKUP(B52,FFY18_Table5_CN!$A$3:$G$759,6,FALSE)</f>
        <v>LAPAROSCOPIC CHOLECYSTECTOMY W/O C.D.E. W CC</v>
      </c>
      <c r="D52" s="137">
        <f>VLOOKUP(B52,FFY18_Table5_CN!$A$3:$G$759,7,FALSE)</f>
        <v>1.6661999999999999</v>
      </c>
      <c r="F52" s="62">
        <f>(($D52*SUM('Base Rate Calc'!C$51+'Base Rate Calc'!C$83))+'Base Rate Calc'!C$19)*0.98</f>
        <v>10874.752015388602</v>
      </c>
      <c r="G52" s="62">
        <f>(($D52*SUM('Base Rate Calc'!D$51+'Base Rate Calc'!D$83))+'Base Rate Calc'!D$19)*0.98</f>
        <v>11383.370052677448</v>
      </c>
      <c r="H52" s="62">
        <f>(($D52*SUM('Base Rate Calc'!E$51+'Base Rate Calc'!E$83))+'Base Rate Calc'!E$19)*0.98</f>
        <v>9026.9957801868004</v>
      </c>
      <c r="I52" s="62">
        <f>(($D52*SUM('Base Rate Calc'!F$51+'Base Rate Calc'!F$83))+'Base Rate Calc'!F$19)*0.98</f>
        <v>10085.331898724702</v>
      </c>
      <c r="J52" s="62">
        <f>(($D52*SUM('Base Rate Calc'!G$51+'Base Rate Calc'!G$83))+'Base Rate Calc'!G$19)*0.98</f>
        <v>9377.9879021765955</v>
      </c>
      <c r="K52" s="62">
        <f>(($D52*SUM('Base Rate Calc'!H$51+'Base Rate Calc'!H$83))+'Base Rate Calc'!H$19)*0.98</f>
        <v>10149.830409687607</v>
      </c>
      <c r="L52" s="62">
        <f>(($D52*SUM('Base Rate Calc'!I$51+'Base Rate Calc'!I$83))+'Base Rate Calc'!I$19)*0.98</f>
        <v>9081.5986425266456</v>
      </c>
      <c r="M52" s="62">
        <f>(($D52*SUM('Base Rate Calc'!J$51+'Base Rate Calc'!J$83))+'Base Rate Calc'!J$19)*0.98</f>
        <v>11198.012140952933</v>
      </c>
      <c r="N52" s="62">
        <f>(($D52*SUM('Base Rate Calc'!K$51+'Base Rate Calc'!K$83))+'Base Rate Calc'!K$19)*0.98</f>
        <v>10228.166840014539</v>
      </c>
      <c r="O52" s="62">
        <f>(($D52*SUM('Base Rate Calc'!L$51+'Base Rate Calc'!L$83))+'Base Rate Calc'!L$19)*0.98</f>
        <v>9240.9242582575389</v>
      </c>
      <c r="P52" s="62">
        <f>(($D52*SUM('Base Rate Calc'!M$51+'Base Rate Calc'!M$83))+'Base Rate Calc'!M$19)*0.98</f>
        <v>9896.2816754264513</v>
      </c>
      <c r="Q52" s="62">
        <f>(($D52*SUM('Base Rate Calc'!N$51+'Base Rate Calc'!N$83))+'Base Rate Calc'!N$19)*0.98</f>
        <v>8997.1035648843208</v>
      </c>
      <c r="R52" s="62">
        <f>(($D52*SUM('Base Rate Calc'!O$51+'Base Rate Calc'!O$83))+'Base Rate Calc'!O$19)*0.98</f>
        <v>9365.0251128191339</v>
      </c>
      <c r="S52" s="62">
        <f>(($D52*SUM('Base Rate Calc'!P$51+'Base Rate Calc'!P$83))+'Base Rate Calc'!P$19)*0.98</f>
        <v>10106.691145867208</v>
      </c>
      <c r="T52" s="62">
        <f>(($D52*SUM('Base Rate Calc'!Q$51+'Base Rate Calc'!Q$83))+'Base Rate Calc'!Q$19)*0.98</f>
        <v>9490.3909534398044</v>
      </c>
      <c r="U52" s="62">
        <f>(($D52*SUM('Base Rate Calc'!R$51+'Base Rate Calc'!R$83))+'Base Rate Calc'!R$19)*0.98</f>
        <v>9289.4125198610163</v>
      </c>
      <c r="V52" s="62">
        <f>(($D52*SUM('Base Rate Calc'!S$51+'Base Rate Calc'!S$83))+'Base Rate Calc'!S$19)*0.98</f>
        <v>11384.075786135229</v>
      </c>
      <c r="W52" s="62">
        <f>(($D52*SUM('Base Rate Calc'!T$51+'Base Rate Calc'!T$83))+'Base Rate Calc'!T$19)*0.98</f>
        <v>14798.18746928878</v>
      </c>
      <c r="X52" s="62">
        <f>(($D52*SUM('Base Rate Calc'!U$51+'Base Rate Calc'!U$83))+'Base Rate Calc'!U$19)*0.98</f>
        <v>10671.023079277809</v>
      </c>
      <c r="Y52" s="62" t="e">
        <f>(($D52*SUM('Base Rate Calc'!V$51+'Base Rate Calc'!V$83))+'Base Rate Calc'!V$19)*0.98</f>
        <v>#N/A</v>
      </c>
      <c r="Z52" s="62">
        <f>(($D52*SUM('Base Rate Calc'!W$51+'Base Rate Calc'!W$83))+'Base Rate Calc'!W$19)*0.98</f>
        <v>9458.476353973243</v>
      </c>
      <c r="AA52" s="62">
        <f>(($D52*SUM('Base Rate Calc'!X$51+'Base Rate Calc'!X$83))+'Base Rate Calc'!X$19)*0.98</f>
        <v>10234.197157154103</v>
      </c>
      <c r="AB52" s="62">
        <f>(($D52*SUM('Base Rate Calc'!Y$51+'Base Rate Calc'!Y$83))+'Base Rate Calc'!Y$19)*0.98</f>
        <v>12794.88177873235</v>
      </c>
      <c r="AC52" s="62">
        <f>(($D52*SUM('Base Rate Calc'!Z$51+'Base Rate Calc'!Z$83))+'Base Rate Calc'!Z$19)*0.98</f>
        <v>9736.9500849608448</v>
      </c>
      <c r="AD52" s="62">
        <f>(($D52*SUM('Base Rate Calc'!AA$51+'Base Rate Calc'!AA$83))+'Base Rate Calc'!AA$19)*0.98</f>
        <v>9937.3337375182909</v>
      </c>
      <c r="AE52" s="62">
        <f>(($D52*SUM('Base Rate Calc'!AB$51+'Base Rate Calc'!AB$83))+'Base Rate Calc'!AB$19)*0.98</f>
        <v>14044.008277949573</v>
      </c>
      <c r="AF52" s="62">
        <f>(($D52*SUM('Base Rate Calc'!AC$51+'Base Rate Calc'!AC$83))+'Base Rate Calc'!AC$19)*0.98</f>
        <v>9735.5717913308526</v>
      </c>
      <c r="AG52" s="62">
        <f>(($D52*SUM('Base Rate Calc'!AD$51+'Base Rate Calc'!AD$83))+'Base Rate Calc'!AD$19)*0.98</f>
        <v>9980.736164120246</v>
      </c>
      <c r="AH52" s="62">
        <f>(($D52*SUM('Base Rate Calc'!AE$51+'Base Rate Calc'!AE$83))+'Base Rate Calc'!AE$19)*0.98</f>
        <v>9045.6325231807932</v>
      </c>
      <c r="AI52" s="62">
        <f>(($D52*SUM('Base Rate Calc'!AF$51+'Base Rate Calc'!AF$83))+'Base Rate Calc'!AF$19)*0.98</f>
        <v>11187.957891236229</v>
      </c>
      <c r="AJ52" s="62">
        <f>(($D52*SUM('Base Rate Calc'!AG$51+'Base Rate Calc'!AG$83))+'Base Rate Calc'!AG$19)*0.98</f>
        <v>9937.7173991288128</v>
      </c>
      <c r="AK52" s="62">
        <f>(($D52*SUM('Base Rate Calc'!AH$51+'Base Rate Calc'!AH$83))+'Base Rate Calc'!AH$19)*0.98</f>
        <v>14782.821590307178</v>
      </c>
      <c r="AL52" s="62">
        <f>(($D52*SUM('Base Rate Calc'!AI$51+'Base Rate Calc'!AI$83))+'Base Rate Calc'!AI$19)*0.98</f>
        <v>8993.0773829003465</v>
      </c>
      <c r="AM52" s="62">
        <f>(($D52*SUM('Base Rate Calc'!AJ$51+'Base Rate Calc'!AJ$83))+'Base Rate Calc'!AJ$19)*0.98</f>
        <v>9152.2050295209265</v>
      </c>
      <c r="AN52" s="62">
        <f>(($D52*SUM('Base Rate Calc'!AK$51+'Base Rate Calc'!AK$83))+'Base Rate Calc'!AK$19)*0.98</f>
        <v>11869.118912461576</v>
      </c>
      <c r="AO52" s="62">
        <f>(($D52*SUM('Base Rate Calc'!AL$51+'Base Rate Calc'!AL$83))+'Base Rate Calc'!AL$19)*0.98</f>
        <v>10464.037762088861</v>
      </c>
      <c r="AP52" s="62">
        <f>(($D52*SUM('Base Rate Calc'!AM$51+'Base Rate Calc'!AM$83))+'Base Rate Calc'!AM$19)*0.98</f>
        <v>10199.034212653147</v>
      </c>
      <c r="AQ52" s="62">
        <f>(($D52*SUM('Base Rate Calc'!AN$51+'Base Rate Calc'!AN$83))+'Base Rate Calc'!AN$19)*0.98</f>
        <v>9736.5048019167425</v>
      </c>
      <c r="AR52" s="62">
        <f>(($D52*SUM('Base Rate Calc'!AO$51+'Base Rate Calc'!AO$83))+'Base Rate Calc'!AO$19)*0.98</f>
        <v>10771.245665427929</v>
      </c>
      <c r="AS52" s="62">
        <f>(($D52*SUM('Base Rate Calc'!AP$51+'Base Rate Calc'!AP$83))+'Base Rate Calc'!AP$19)*0.98</f>
        <v>11384.371313113164</v>
      </c>
      <c r="AT52" s="62">
        <f>(($D52*SUM('Base Rate Calc'!AQ$51+'Base Rate Calc'!AQ$83))+'Base Rate Calc'!AQ$19)*0.98</f>
        <v>11094.860515098257</v>
      </c>
      <c r="AU52" s="62">
        <f>(($D52*SUM('Base Rate Calc'!AR$51+'Base Rate Calc'!AR$83))+'Base Rate Calc'!AR$19)*0.98</f>
        <v>9336.8148690153612</v>
      </c>
      <c r="AV52" s="62">
        <f>(($D52*SUM('Base Rate Calc'!AS$51+'Base Rate Calc'!AS$83))+'Base Rate Calc'!AS$19)*0.98</f>
        <v>10432.354683018095</v>
      </c>
      <c r="AW52" s="62">
        <f>(($D52*SUM('Base Rate Calc'!AT$51+'Base Rate Calc'!AT$83))+'Base Rate Calc'!AT$19)*0.98</f>
        <v>11919.271183913914</v>
      </c>
      <c r="AX52" s="62">
        <f>(($D52*SUM('Base Rate Calc'!AU$51+'Base Rate Calc'!AU$83))+'Base Rate Calc'!AU$19)*0.98</f>
        <v>10122.719154736576</v>
      </c>
      <c r="AY52" s="62">
        <f>(($D52*SUM('Base Rate Calc'!AV$51+'Base Rate Calc'!AV$83))+'Base Rate Calc'!AV$19)*0.98</f>
        <v>9026.3548852749791</v>
      </c>
      <c r="AZ52" s="62">
        <f>(($D52*SUM('Base Rate Calc'!AW$51+'Base Rate Calc'!AW$83))+'Base Rate Calc'!AW$19)*0.98</f>
        <v>10397.414418064753</v>
      </c>
      <c r="BA52" s="62">
        <f>(($D52*SUM('Base Rate Calc'!AX$51+'Base Rate Calc'!AX$83))+'Base Rate Calc'!AX$19)*0.98</f>
        <v>9287.2579221806936</v>
      </c>
      <c r="BB52" s="62">
        <f>(($D52*SUM('Base Rate Calc'!AY$51+'Base Rate Calc'!AY$83))+'Base Rate Calc'!AY$19)*0.98</f>
        <v>9458.2410322270753</v>
      </c>
      <c r="BC52" s="62">
        <f>(($D52*SUM('Base Rate Calc'!AZ$51+'Base Rate Calc'!AZ$83))+'Base Rate Calc'!AZ$19)*0.98</f>
        <v>9854.2967184518839</v>
      </c>
      <c r="BD52" s="62">
        <f>(($D52*SUM('Base Rate Calc'!BA$51+'Base Rate Calc'!BA$83))+'Base Rate Calc'!BA$19)*0.98</f>
        <v>9278.2848388643542</v>
      </c>
      <c r="BE52" s="62">
        <f>(($D52*SUM('Base Rate Calc'!BB$51+'Base Rate Calc'!BB$83))+'Base Rate Calc'!BB$19)*0.98</f>
        <v>12979.459586135892</v>
      </c>
      <c r="BF52" s="62">
        <f>(($D52*SUM('Base Rate Calc'!BC$51+'Base Rate Calc'!BC$83))+'Base Rate Calc'!BC$19)*0.98</f>
        <v>10393.275208634721</v>
      </c>
      <c r="BG52" s="62">
        <f>(($D52*SUM('Base Rate Calc'!BD$51+'Base Rate Calc'!BD$83))+'Base Rate Calc'!BD$19)*0.98</f>
        <v>9785.7340401690344</v>
      </c>
      <c r="BH52" s="62">
        <f>(($D52*SUM('Base Rate Calc'!BE$51+'Base Rate Calc'!BE$83))+'Base Rate Calc'!BE$19)*0.98</f>
        <v>9589.4761184639046</v>
      </c>
      <c r="BI52" s="62">
        <f>(($D52*SUM('Base Rate Calc'!BF$51+'Base Rate Calc'!BF$83))+'Base Rate Calc'!BF$19)*0.98</f>
        <v>10136.007394003178</v>
      </c>
      <c r="BJ52" s="62">
        <f>(($D52*SUM('Base Rate Calc'!BG$51+'Base Rate Calc'!BG$83))+'Base Rate Calc'!BG$19)*0.98</f>
        <v>9533.2556126356158</v>
      </c>
      <c r="BK52" s="62">
        <f>(($D52*SUM('Base Rate Calc'!BH$51+'Base Rate Calc'!BH$83))+'Base Rate Calc'!BH$19)*0.98</f>
        <v>10397.779209368431</v>
      </c>
      <c r="BL52" s="62">
        <f>(($D52*SUM('Base Rate Calc'!BI$51+'Base Rate Calc'!BI$83))+'Base Rate Calc'!BI$19)*0.98</f>
        <v>9302.3414674569904</v>
      </c>
      <c r="BM52" s="62">
        <f>(($D52*SUM('Base Rate Calc'!BJ$51+'Base Rate Calc'!BJ$83))+'Base Rate Calc'!BJ$19)*0.98</f>
        <v>9216.5320742494132</v>
      </c>
      <c r="BN52" s="62">
        <f>(($D52*SUM('Base Rate Calc'!BK$51+'Base Rate Calc'!BK$83))+'Base Rate Calc'!BK$19)*0.98</f>
        <v>10017.564738039846</v>
      </c>
      <c r="BO52" s="62">
        <f>(($D52*SUM('Base Rate Calc'!BL$51+'Base Rate Calc'!BL$83))+'Base Rate Calc'!BL$19)*0.98</f>
        <v>10487.925348387695</v>
      </c>
      <c r="BP52" s="62">
        <f>(($D52*SUM('Base Rate Calc'!BM$51+'Base Rate Calc'!BM$83))+'Base Rate Calc'!BM$19)*0.98</f>
        <v>10203.007542088219</v>
      </c>
      <c r="BQ52" s="62">
        <f>(($D52*SUM('Base Rate Calc'!BN$51+'Base Rate Calc'!BN$83))+'Base Rate Calc'!BN$19)*0.98</f>
        <v>9191.0787681367874</v>
      </c>
      <c r="BR52" s="62">
        <f>(($D52*SUM('Base Rate Calc'!BO$51+'Base Rate Calc'!BO$83))+'Base Rate Calc'!BO$19)*0.98</f>
        <v>8926.5972238857685</v>
      </c>
      <c r="BS52" s="62">
        <f>(($D52*SUM('Base Rate Calc'!BP$51+'Base Rate Calc'!BP$83))+'Base Rate Calc'!BP$19)*0.98</f>
        <v>11303.312928375039</v>
      </c>
      <c r="BT52" s="62">
        <f>(($D52*SUM('Base Rate Calc'!BQ$51+'Base Rate Calc'!BQ$83))+'Base Rate Calc'!BQ$19)*0.98</f>
        <v>9196.386642547981</v>
      </c>
      <c r="BU52" s="62">
        <f>(($D52*SUM('Base Rate Calc'!BR$51+'Base Rate Calc'!BR$83))+'Base Rate Calc'!BR$19)*0.98</f>
        <v>10703.499878888188</v>
      </c>
      <c r="BV52" s="62">
        <f>(($D52*SUM('Base Rate Calc'!BS$51+'Base Rate Calc'!BS$83))+'Base Rate Calc'!BS$19)*0.98</f>
        <v>10453.192092120429</v>
      </c>
      <c r="BW52" s="62">
        <f>(($D52*SUM('Base Rate Calc'!BT$51+'Base Rate Calc'!BT$83))+'Base Rate Calc'!BT$19)*0.98</f>
        <v>10409.239546675593</v>
      </c>
      <c r="BX52" s="62">
        <f>(($D52*SUM('Base Rate Calc'!BU$51+'Base Rate Calc'!BU$83))+'Base Rate Calc'!BU$19)*0.98</f>
        <v>10073.755366294521</v>
      </c>
      <c r="BY52" s="62">
        <f>(($D52*SUM('Base Rate Calc'!BV$51+'Base Rate Calc'!BV$83))+'Base Rate Calc'!BV$19)*0.98</f>
        <v>9327.7095541962717</v>
      </c>
      <c r="BZ52" s="62">
        <f>(($D52*SUM('Base Rate Calc'!BW$51+'Base Rate Calc'!BW$83))+'Base Rate Calc'!BW$19)*0.98</f>
        <v>9214.7753475062727</v>
      </c>
      <c r="CA52" s="62">
        <f>(($D52*SUM('Base Rate Calc'!BY$51+'Base Rate Calc'!BY$83))+'Base Rate Calc'!BY$19)*0.98</f>
        <v>11578.50894334507</v>
      </c>
      <c r="CB52" s="62">
        <f>(($D52*SUM('Base Rate Calc'!BZ$51+'Base Rate Calc'!BZ$83))+'Base Rate Calc'!BZ$19)*0.98</f>
        <v>8470.9487010768389</v>
      </c>
      <c r="CC52" s="62">
        <f>(($D52*SUM('Base Rate Calc'!CA$51+'Base Rate Calc'!CA$83))+'Base Rate Calc'!CA$19)*0.98</f>
        <v>9221.7492999494734</v>
      </c>
      <c r="CD52" s="62">
        <f>(($D52*SUM('Base Rate Calc'!CB$51+'Base Rate Calc'!CB$83))+'Base Rate Calc'!CB$19)*0.98</f>
        <v>10265.730855773681</v>
      </c>
      <c r="CE52" s="62">
        <f>(($D52*SUM('Base Rate Calc'!CC$51+'Base Rate Calc'!CC$83))+'Base Rate Calc'!CC$19)*0.98</f>
        <v>10974.105658096896</v>
      </c>
      <c r="CF52" s="62">
        <f>(($D52*SUM('Base Rate Calc'!CD$51+'Base Rate Calc'!CD$83))+'Base Rate Calc'!CD$19)*0.98</f>
        <v>9666.5606933916461</v>
      </c>
      <c r="CG52" s="62">
        <f>(($D52*SUM('Base Rate Calc'!CE$51+'Base Rate Calc'!CE$83))+'Base Rate Calc'!CE$19)*0.98</f>
        <v>10043.160492959942</v>
      </c>
      <c r="CH52" s="62">
        <f>(($D52*SUM('Base Rate Calc'!CF$51+'Base Rate Calc'!CF$83))+'Base Rate Calc'!CF$19)*0.98</f>
        <v>9716.2541653943154</v>
      </c>
      <c r="CI52" s="62">
        <f>(($D52*SUM('Base Rate Calc'!CG$51+'Base Rate Calc'!CG$83))+'Base Rate Calc'!CG$19)*0.98</f>
        <v>10450.102750977494</v>
      </c>
      <c r="CJ52" s="62">
        <f>(($D52*SUM('Base Rate Calc'!CH$51+'Base Rate Calc'!CH$83))+'Base Rate Calc'!CH$19)*0.98</f>
        <v>9609.3864476166982</v>
      </c>
      <c r="CK52" s="62">
        <f>(($D52*SUM('Base Rate Calc'!CI$51+'Base Rate Calc'!CI$83))+'Base Rate Calc'!CI$19)*0.98</f>
        <v>9014.5262895143442</v>
      </c>
      <c r="CL52" s="62">
        <f>(($D52*SUM('Base Rate Calc'!CJ$51+'Base Rate Calc'!CJ$83))+'Base Rate Calc'!CJ$19)*0.98</f>
        <v>8713.085903885134</v>
      </c>
      <c r="CM52" s="62">
        <f>(($D52*SUM('Base Rate Calc'!CK$51+'Base Rate Calc'!CK$83))+'Base Rate Calc'!CK$19)*0.98</f>
        <v>9360.1116890410685</v>
      </c>
    </row>
    <row r="53" spans="1:91" ht="15">
      <c r="A53" s="137">
        <v>50</v>
      </c>
      <c r="B53" s="215">
        <v>419</v>
      </c>
      <c r="C53" s="138" t="str">
        <f>VLOOKUP(B53,FFY18_Table5_CN!$A$3:$G$759,6,FALSE)</f>
        <v>LAPAROSCOPIC CHOLECYSTECTOMY W/O C.D.E. W/O CC/MCC</v>
      </c>
      <c r="D53" s="137">
        <f>VLOOKUP(B53,FFY18_Table5_CN!$A$3:$G$759,7,FALSE)</f>
        <v>1.3051999999999997</v>
      </c>
      <c r="F53" s="62">
        <f>(($D53*SUM('Base Rate Calc'!C$51+'Base Rate Calc'!C$83))+'Base Rate Calc'!C$19)*0.98</f>
        <v>8684.767243119195</v>
      </c>
      <c r="G53" s="62">
        <f>(($D53*SUM('Base Rate Calc'!D$51+'Base Rate Calc'!D$83))+'Base Rate Calc'!D$19)*0.98</f>
        <v>9043.7585504468861</v>
      </c>
      <c r="H53" s="62">
        <f>(($D53*SUM('Base Rate Calc'!E$51+'Base Rate Calc'!E$83))+'Base Rate Calc'!E$19)*0.98</f>
        <v>7204.8822352057441</v>
      </c>
      <c r="I53" s="62">
        <f>(($D53*SUM('Base Rate Calc'!F$51+'Base Rate Calc'!F$83))+'Base Rate Calc'!F$19)*0.98</f>
        <v>8063.7548000332963</v>
      </c>
      <c r="J53" s="62">
        <f>(($D53*SUM('Base Rate Calc'!G$51+'Base Rate Calc'!G$83))+'Base Rate Calc'!G$19)*0.98</f>
        <v>7495.7803320855191</v>
      </c>
      <c r="K53" s="62">
        <f>(($D53*SUM('Base Rate Calc'!H$51+'Base Rate Calc'!H$83))+'Base Rate Calc'!H$19)*0.98</f>
        <v>8105.9303053200465</v>
      </c>
      <c r="L53" s="62">
        <f>(($D53*SUM('Base Rate Calc'!I$51+'Base Rate Calc'!I$83))+'Base Rate Calc'!I$19)*0.98</f>
        <v>7220.5108636572904</v>
      </c>
      <c r="M53" s="62">
        <f>(($D53*SUM('Base Rate Calc'!J$51+'Base Rate Calc'!J$83))+'Base Rate Calc'!J$19)*0.98</f>
        <v>9028.0504268225704</v>
      </c>
      <c r="N53" s="62">
        <f>(($D53*SUM('Base Rate Calc'!K$51+'Base Rate Calc'!K$83))+'Base Rate Calc'!K$19)*0.98</f>
        <v>8166.9970541273415</v>
      </c>
      <c r="O53" s="62">
        <f>(($D53*SUM('Base Rate Calc'!L$51+'Base Rate Calc'!L$83))+'Base Rate Calc'!L$19)*0.98</f>
        <v>7371.2208346403422</v>
      </c>
      <c r="P53" s="62">
        <f>(($D53*SUM('Base Rate Calc'!M$51+'Base Rate Calc'!M$83))+'Base Rate Calc'!M$19)*0.98</f>
        <v>7844.218259612654</v>
      </c>
      <c r="Q53" s="62">
        <f>(($D53*SUM('Base Rate Calc'!N$51+'Base Rate Calc'!N$83))+'Base Rate Calc'!N$19)*0.98</f>
        <v>7141.2707772698432</v>
      </c>
      <c r="R53" s="62">
        <f>(($D53*SUM('Base Rate Calc'!O$51+'Base Rate Calc'!O$83))+'Base Rate Calc'!O$19)*0.98</f>
        <v>7491.1444597596528</v>
      </c>
      <c r="S53" s="62">
        <f>(($D53*SUM('Base Rate Calc'!P$51+'Base Rate Calc'!P$83))+'Base Rate Calc'!P$19)*0.98</f>
        <v>8080.9683218016307</v>
      </c>
      <c r="T53" s="62">
        <f>(($D53*SUM('Base Rate Calc'!Q$51+'Base Rate Calc'!Q$83))+'Base Rate Calc'!Q$19)*0.98</f>
        <v>7592.0726151900317</v>
      </c>
      <c r="U53" s="62">
        <f>(($D53*SUM('Base Rate Calc'!R$51+'Base Rate Calc'!R$83))+'Base Rate Calc'!R$19)*0.98</f>
        <v>7430.4957940959039</v>
      </c>
      <c r="V53" s="62">
        <f>(($D53*SUM('Base Rate Calc'!S$51+'Base Rate Calc'!S$83))+'Base Rate Calc'!S$19)*0.98</f>
        <v>9162.3463328914295</v>
      </c>
      <c r="W53" s="62">
        <f>(($D53*SUM('Base Rate Calc'!T$51+'Base Rate Calc'!T$83))+'Base Rate Calc'!T$19)*0.98</f>
        <v>11886.477151071727</v>
      </c>
      <c r="X53" s="62">
        <f>(($D53*SUM('Base Rate Calc'!U$51+'Base Rate Calc'!U$83))+'Base Rate Calc'!U$19)*0.98</f>
        <v>8495.8729189013302</v>
      </c>
      <c r="Y53" s="62" t="e">
        <f>(($D53*SUM('Base Rate Calc'!V$51+'Base Rate Calc'!V$83))+'Base Rate Calc'!V$19)*0.98</f>
        <v>#N/A</v>
      </c>
      <c r="Z53" s="62">
        <f>(($D53*SUM('Base Rate Calc'!W$51+'Base Rate Calc'!W$83))+'Base Rate Calc'!W$19)*0.98</f>
        <v>7579.0266895966115</v>
      </c>
      <c r="AA53" s="62">
        <f>(($D53*SUM('Base Rate Calc'!X$51+'Base Rate Calc'!X$83))+'Base Rate Calc'!X$19)*0.98</f>
        <v>8153.7961552739971</v>
      </c>
      <c r="AB53" s="62">
        <f>(($D53*SUM('Base Rate Calc'!Y$51+'Base Rate Calc'!Y$83))+'Base Rate Calc'!Y$19)*0.98</f>
        <v>10229.572971192811</v>
      </c>
      <c r="AC53" s="62">
        <f>(($D53*SUM('Base Rate Calc'!Z$51+'Base Rate Calc'!Z$83))+'Base Rate Calc'!Z$19)*0.98</f>
        <v>7785.0783150227417</v>
      </c>
      <c r="AD53" s="62">
        <f>(($D53*SUM('Base Rate Calc'!AA$51+'Base Rate Calc'!AA$83))+'Base Rate Calc'!AA$19)*0.98</f>
        <v>8011.3355294735757</v>
      </c>
      <c r="AE53" s="62">
        <f>(($D53*SUM('Base Rate Calc'!AB$51+'Base Rate Calc'!AB$83))+'Base Rate Calc'!AB$19)*0.98</f>
        <v>11342.094596314835</v>
      </c>
      <c r="AF53" s="62">
        <f>(($D53*SUM('Base Rate Calc'!AC$51+'Base Rate Calc'!AC$83))+'Base Rate Calc'!AC$19)*0.98</f>
        <v>7626.2563330002549</v>
      </c>
      <c r="AG53" s="62">
        <f>(($D53*SUM('Base Rate Calc'!AD$51+'Base Rate Calc'!AD$83))+'Base Rate Calc'!AD$19)*0.98</f>
        <v>7993.4542679208644</v>
      </c>
      <c r="AH53" s="62">
        <f>(($D53*SUM('Base Rate Calc'!AE$51+'Base Rate Calc'!AE$83))+'Base Rate Calc'!AE$19)*0.98</f>
        <v>7197.9277694487873</v>
      </c>
      <c r="AI53" s="62">
        <f>(($D53*SUM('Base Rate Calc'!AF$51+'Base Rate Calc'!AF$83))+'Base Rate Calc'!AF$19)*0.98</f>
        <v>9046.4245803874237</v>
      </c>
      <c r="AJ53" s="62">
        <f>(($D53*SUM('Base Rate Calc'!AG$51+'Base Rate Calc'!AG$83))+'Base Rate Calc'!AG$19)*0.98</f>
        <v>7995.8707534167115</v>
      </c>
      <c r="AK53" s="62">
        <f>(($D53*SUM('Base Rate Calc'!AH$51+'Base Rate Calc'!AH$83))+'Base Rate Calc'!AH$19)*0.98</f>
        <v>11954.950776778853</v>
      </c>
      <c r="AL53" s="62">
        <f>(($D53*SUM('Base Rate Calc'!AI$51+'Base Rate Calc'!AI$83))+'Base Rate Calc'!AI$19)*0.98</f>
        <v>7174.8495596936309</v>
      </c>
      <c r="AM53" s="62">
        <f>(($D53*SUM('Base Rate Calc'!AJ$51+'Base Rate Calc'!AJ$83))+'Base Rate Calc'!AJ$19)*0.98</f>
        <v>7281.4186987940902</v>
      </c>
      <c r="AN53" s="62">
        <f>(($D53*SUM('Base Rate Calc'!AK$51+'Base Rate Calc'!AK$83))+'Base Rate Calc'!AK$19)*0.98</f>
        <v>9555.047833120183</v>
      </c>
      <c r="AO53" s="62">
        <f>(($D53*SUM('Base Rate Calc'!AL$51+'Base Rate Calc'!AL$83))+'Base Rate Calc'!AL$19)*0.98</f>
        <v>8383.2309537140682</v>
      </c>
      <c r="AP53" s="62">
        <f>(($D53*SUM('Base Rate Calc'!AM$51+'Base Rate Calc'!AM$83))+'Base Rate Calc'!AM$19)*0.98</f>
        <v>8188.395636271086</v>
      </c>
      <c r="AQ53" s="62">
        <f>(($D53*SUM('Base Rate Calc'!AN$51+'Base Rate Calc'!AN$83))+'Base Rate Calc'!AN$19)*0.98</f>
        <v>7626.9871968921689</v>
      </c>
      <c r="AR53" s="62">
        <f>(($D53*SUM('Base Rate Calc'!AO$51+'Base Rate Calc'!AO$83))+'Base Rate Calc'!AO$19)*0.98</f>
        <v>8598.3147632436267</v>
      </c>
      <c r="AS53" s="62">
        <f>(($D53*SUM('Base Rate Calc'!AP$51+'Base Rate Calc'!AP$83))+'Base Rate Calc'!AP$19)*0.98</f>
        <v>9549.7633087716349</v>
      </c>
      <c r="AT53" s="62">
        <f>(($D53*SUM('Base Rate Calc'!AQ$51+'Base Rate Calc'!AQ$83))+'Base Rate Calc'!AQ$19)*0.98</f>
        <v>9117.2625379343699</v>
      </c>
      <c r="AU53" s="62">
        <f>(($D53*SUM('Base Rate Calc'!AR$51+'Base Rate Calc'!AR$83))+'Base Rate Calc'!AR$19)*0.98</f>
        <v>7468.3498320962954</v>
      </c>
      <c r="AV53" s="62">
        <f>(($D53*SUM('Base Rate Calc'!AS$51+'Base Rate Calc'!AS$83))+'Base Rate Calc'!AS$19)*0.98</f>
        <v>8321.6351137169695</v>
      </c>
      <c r="AW53" s="62">
        <f>(($D53*SUM('Base Rate Calc'!AT$51+'Base Rate Calc'!AT$83))+'Base Rate Calc'!AT$19)*0.98</f>
        <v>9603.1923813734484</v>
      </c>
      <c r="AX53" s="62">
        <f>(($D53*SUM('Base Rate Calc'!AU$51+'Base Rate Calc'!AU$83))+'Base Rate Calc'!AU$19)*0.98</f>
        <v>8138.9532731737954</v>
      </c>
      <c r="AY53" s="62">
        <f>(($D53*SUM('Base Rate Calc'!AV$51+'Base Rate Calc'!AV$83))+'Base Rate Calc'!AV$19)*0.98</f>
        <v>7167.1528249075136</v>
      </c>
      <c r="AZ53" s="62">
        <f>(($D53*SUM('Base Rate Calc'!AW$51+'Base Rate Calc'!AW$83))+'Base Rate Calc'!AW$19)*0.98</f>
        <v>8293.025037485364</v>
      </c>
      <c r="BA53" s="62">
        <f>(($D53*SUM('Base Rate Calc'!AX$51+'Base Rate Calc'!AX$83))+'Base Rate Calc'!AX$19)*0.98</f>
        <v>7444.3801082884647</v>
      </c>
      <c r="BB53" s="62">
        <f>(($D53*SUM('Base Rate Calc'!AY$51+'Base Rate Calc'!AY$83))+'Base Rate Calc'!AY$19)*0.98</f>
        <v>7589.2463979490931</v>
      </c>
      <c r="BC53" s="62">
        <f>(($D53*SUM('Base Rate Calc'!AZ$51+'Base Rate Calc'!AZ$83))+'Base Rate Calc'!AZ$19)*0.98</f>
        <v>7885.8461105049792</v>
      </c>
      <c r="BD53" s="62">
        <f>(($D53*SUM('Base Rate Calc'!BA$51+'Base Rate Calc'!BA$83))+'Base Rate Calc'!BA$19)*0.98</f>
        <v>7396.7350209373135</v>
      </c>
      <c r="BE53" s="62">
        <f>(($D53*SUM('Base Rate Calc'!BB$51+'Base Rate Calc'!BB$83))+'Base Rate Calc'!BB$19)*0.98</f>
        <v>10478.512600782959</v>
      </c>
      <c r="BF53" s="62">
        <f>(($D53*SUM('Base Rate Calc'!BC$51+'Base Rate Calc'!BC$83))+'Base Rate Calc'!BC$19)*0.98</f>
        <v>8141.4612905473741</v>
      </c>
      <c r="BG53" s="62">
        <f>(($D53*SUM('Base Rate Calc'!BD$51+'Base Rate Calc'!BD$83))+'Base Rate Calc'!BD$19)*0.98</f>
        <v>7751.568492875178</v>
      </c>
      <c r="BH53" s="62">
        <f>(($D53*SUM('Base Rate Calc'!BE$51+'Base Rate Calc'!BE$83))+'Base Rate Calc'!BE$19)*0.98</f>
        <v>7511.8138457682662</v>
      </c>
      <c r="BI53" s="62">
        <f>(($D53*SUM('Base Rate Calc'!BF$51+'Base Rate Calc'!BF$83))+'Base Rate Calc'!BF$19)*0.98</f>
        <v>8075.5808074978668</v>
      </c>
      <c r="BJ53" s="62">
        <f>(($D53*SUM('Base Rate Calc'!BG$51+'Base Rate Calc'!BG$83))+'Base Rate Calc'!BG$19)*0.98</f>
        <v>7674.5895431592862</v>
      </c>
      <c r="BK53" s="62">
        <f>(($D53*SUM('Base Rate Calc'!BH$51+'Base Rate Calc'!BH$83))+'Base Rate Calc'!BH$19)*0.98</f>
        <v>8393.3892139405089</v>
      </c>
      <c r="BL53" s="62">
        <f>(($D53*SUM('Base Rate Calc'!BI$51+'Base Rate Calc'!BI$83))+'Base Rate Calc'!BI$19)*0.98</f>
        <v>7412.9615269024489</v>
      </c>
      <c r="BM53" s="62">
        <f>(($D53*SUM('Base Rate Calc'!BJ$51+'Base Rate Calc'!BJ$83))+'Base Rate Calc'!BJ$19)*0.98</f>
        <v>7378.2340005463511</v>
      </c>
      <c r="BN53" s="62">
        <f>(($D53*SUM('Base Rate Calc'!BK$51+'Base Rate Calc'!BK$83))+'Base Rate Calc'!BK$19)*0.98</f>
        <v>7962.5078815806064</v>
      </c>
      <c r="BO53" s="62">
        <f>(($D53*SUM('Base Rate Calc'!BL$51+'Base Rate Calc'!BL$83))+'Base Rate Calc'!BL$19)*0.98</f>
        <v>8386.4643684525363</v>
      </c>
      <c r="BP53" s="62">
        <f>(($D53*SUM('Base Rate Calc'!BM$51+'Base Rate Calc'!BM$83))+'Base Rate Calc'!BM$19)*0.98</f>
        <v>8071.1056967552158</v>
      </c>
      <c r="BQ53" s="62">
        <f>(($D53*SUM('Base Rate Calc'!BN$51+'Base Rate Calc'!BN$83))+'Base Rate Calc'!BN$19)*0.98</f>
        <v>7342.3284002953624</v>
      </c>
      <c r="BR53" s="62">
        <f>(($D53*SUM('Base Rate Calc'!BO$51+'Base Rate Calc'!BO$83))+'Base Rate Calc'!BO$19)*0.98</f>
        <v>7100.6272829286409</v>
      </c>
      <c r="BS53" s="62">
        <f>(($D53*SUM('Base Rate Calc'!BP$51+'Base Rate Calc'!BP$83))+'Base Rate Calc'!BP$19)*0.98</f>
        <v>8969.8569992288412</v>
      </c>
      <c r="BT53" s="62">
        <f>(($D53*SUM('Base Rate Calc'!BQ$51+'Base Rate Calc'!BQ$83))+'Base Rate Calc'!BQ$19)*0.98</f>
        <v>7308.1526689794873</v>
      </c>
      <c r="BU53" s="62">
        <f>(($D53*SUM('Base Rate Calc'!BR$51+'Base Rate Calc'!BR$83))+'Base Rate Calc'!BR$19)*0.98</f>
        <v>8635.5624287149567</v>
      </c>
      <c r="BV53" s="62">
        <f>(($D53*SUM('Base Rate Calc'!BS$51+'Base Rate Calc'!BS$83))+'Base Rate Calc'!BS$19)*0.98</f>
        <v>8387.1668861094604</v>
      </c>
      <c r="BW53" s="62">
        <f>(($D53*SUM('Base Rate Calc'!BT$51+'Base Rate Calc'!BT$83))+'Base Rate Calc'!BT$19)*0.98</f>
        <v>8331.6063003966992</v>
      </c>
      <c r="BX53" s="62">
        <f>(($D53*SUM('Base Rate Calc'!BU$51+'Base Rate Calc'!BU$83))+'Base Rate Calc'!BU$19)*0.98</f>
        <v>8044.3864421363623</v>
      </c>
      <c r="BY53" s="62">
        <f>(($D53*SUM('Base Rate Calc'!BV$51+'Base Rate Calc'!BV$83))+'Base Rate Calc'!BV$19)*0.98</f>
        <v>7306.7617993860104</v>
      </c>
      <c r="BZ53" s="62">
        <f>(($D53*SUM('Base Rate Calc'!BW$51+'Base Rate Calc'!BW$83))+'Base Rate Calc'!BW$19)*0.98</f>
        <v>7335.8149909765843</v>
      </c>
      <c r="CA53" s="62">
        <f>(($D53*SUM('Base Rate Calc'!BY$51+'Base Rate Calc'!BY$83))+'Base Rate Calc'!BY$19)*0.98</f>
        <v>9277.1437053498867</v>
      </c>
      <c r="CB53" s="62">
        <f>(($D53*SUM('Base Rate Calc'!BZ$51+'Base Rate Calc'!BZ$83))+'Base Rate Calc'!BZ$19)*0.98</f>
        <v>6635.6273224375755</v>
      </c>
      <c r="CC53" s="62">
        <f>(($D53*SUM('Base Rate Calc'!CA$51+'Base Rate Calc'!CA$83))+'Base Rate Calc'!CA$19)*0.98</f>
        <v>7315.303945081052</v>
      </c>
      <c r="CD53" s="62">
        <f>(($D53*SUM('Base Rate Calc'!CB$51+'Base Rate Calc'!CB$83))+'Base Rate Calc'!CB$19)*0.98</f>
        <v>8166.9768542526754</v>
      </c>
      <c r="CE53" s="62">
        <f>(($D53*SUM('Base Rate Calc'!CC$51+'Base Rate Calc'!CC$83))+'Base Rate Calc'!CC$19)*0.98</f>
        <v>8943.4256570328107</v>
      </c>
      <c r="CF53" s="62">
        <f>(($D53*SUM('Base Rate Calc'!CD$51+'Base Rate Calc'!CD$83))+'Base Rate Calc'!CD$19)*0.98</f>
        <v>7711.3269114240629</v>
      </c>
      <c r="CG53" s="62">
        <f>(($D53*SUM('Base Rate Calc'!CE$51+'Base Rate Calc'!CE$83))+'Base Rate Calc'!CE$19)*0.98</f>
        <v>7972.812213186482</v>
      </c>
      <c r="CH53" s="62">
        <f>(($D53*SUM('Base Rate Calc'!CF$51+'Base Rate Calc'!CF$83))+'Base Rate Calc'!CF$19)*0.98</f>
        <v>7611.1240767450827</v>
      </c>
      <c r="CI53" s="62">
        <f>(($D53*SUM('Base Rate Calc'!CG$51+'Base Rate Calc'!CG$83))+'Base Rate Calc'!CG$19)*0.98</f>
        <v>8280.4155437377394</v>
      </c>
      <c r="CJ53" s="62">
        <f>(($D53*SUM('Base Rate Calc'!CH$51+'Base Rate Calc'!CH$83))+'Base Rate Calc'!CH$19)*0.98</f>
        <v>7614.9699842931914</v>
      </c>
      <c r="CK53" s="62">
        <f>(($D53*SUM('Base Rate Calc'!CI$51+'Base Rate Calc'!CI$83))+'Base Rate Calc'!CI$19)*0.98</f>
        <v>7154.6447803829788</v>
      </c>
      <c r="CL53" s="62">
        <f>(($D53*SUM('Base Rate Calc'!CJ$51+'Base Rate Calc'!CJ$83))+'Base Rate Calc'!CJ$19)*0.98</f>
        <v>6825.3029178675279</v>
      </c>
      <c r="CM53" s="62">
        <f>(($D53*SUM('Base Rate Calc'!CK$51+'Base Rate Calc'!CK$83))+'Base Rate Calc'!CK$19)*0.98</f>
        <v>7332.1436661483622</v>
      </c>
    </row>
    <row r="54" spans="1:91" ht="15">
      <c r="A54" s="137">
        <v>51</v>
      </c>
      <c r="B54" s="215">
        <v>439</v>
      </c>
      <c r="C54" s="138" t="str">
        <f>VLOOKUP(B54,FFY18_Table5_CN!$A$3:$G$759,6,FALSE)</f>
        <v>DISORDERS OF PANCREAS EXCEPT MALIGNANCY W CC</v>
      </c>
      <c r="D54" s="137">
        <f>VLOOKUP(B54,FFY18_Table5_CN!$A$3:$G$759,7,FALSE)</f>
        <v>0.87409999999999999</v>
      </c>
      <c r="F54" s="62">
        <f>(($D54*SUM('Base Rate Calc'!C$51+'Base Rate Calc'!C$83))+'Base Rate Calc'!C$19)*0.98</f>
        <v>6069.5250400019067</v>
      </c>
      <c r="G54" s="62">
        <f>(($D54*SUM('Base Rate Calc'!D$51+'Base Rate Calc'!D$83))+'Base Rate Calc'!D$19)*0.98</f>
        <v>6249.8346761765442</v>
      </c>
      <c r="H54" s="62">
        <f>(($D54*SUM('Base Rate Calc'!E$51+'Base Rate Calc'!E$83))+'Base Rate Calc'!E$19)*0.98</f>
        <v>5028.9455337062082</v>
      </c>
      <c r="I54" s="62">
        <f>(($D54*SUM('Base Rate Calc'!F$51+'Base Rate Calc'!F$83))+'Base Rate Calc'!F$19)*0.98</f>
        <v>5649.6221483827039</v>
      </c>
      <c r="J54" s="62">
        <f>(($D54*SUM('Base Rate Calc'!G$51+'Base Rate Calc'!G$83))+'Base Rate Calc'!G$19)*0.98</f>
        <v>5248.080377885346</v>
      </c>
      <c r="K54" s="62">
        <f>(($D54*SUM('Base Rate Calc'!H$51+'Base Rate Calc'!H$83))+'Base Rate Calc'!H$19)*0.98</f>
        <v>5665.139903677793</v>
      </c>
      <c r="L54" s="62">
        <f>(($D54*SUM('Base Rate Calc'!I$51+'Base Rate Calc'!I$83))+'Base Rate Calc'!I$19)*0.98</f>
        <v>4998.0318014119202</v>
      </c>
      <c r="M54" s="62">
        <f>(($D54*SUM('Base Rate Calc'!J$51+'Base Rate Calc'!J$83))+'Base Rate Calc'!J$19)*0.98</f>
        <v>6436.7194158486127</v>
      </c>
      <c r="N54" s="62">
        <f>(($D54*SUM('Base Rate Calc'!K$51+'Base Rate Calc'!K$83))+'Base Rate Calc'!K$19)*0.98</f>
        <v>5705.5834954127413</v>
      </c>
      <c r="O54" s="62">
        <f>(($D54*SUM('Base Rate Calc'!L$51+'Base Rate Calc'!L$83))+'Base Rate Calc'!L$19)*0.98</f>
        <v>5138.4531174066233</v>
      </c>
      <c r="P54" s="62">
        <f>(($D54*SUM('Base Rate Calc'!M$51+'Base Rate Calc'!M$83))+'Base Rate Calc'!M$19)*0.98</f>
        <v>5393.6793716422171</v>
      </c>
      <c r="Q54" s="62">
        <f>(($D54*SUM('Base Rate Calc'!N$51+'Base Rate Calc'!N$83))+'Base Rate Calc'!N$19)*0.98</f>
        <v>4925.0671353291227</v>
      </c>
      <c r="R54" s="62">
        <f>(($D54*SUM('Base Rate Calc'!O$51+'Base Rate Calc'!O$83))+'Base Rate Calc'!O$19)*0.98</f>
        <v>5253.3883668678473</v>
      </c>
      <c r="S54" s="62">
        <f>(($D54*SUM('Base Rate Calc'!P$51+'Base Rate Calc'!P$83))+'Base Rate Calc'!P$19)*0.98</f>
        <v>5661.884916110027</v>
      </c>
      <c r="T54" s="62">
        <f>(($D54*SUM('Base Rate Calc'!Q$51+'Base Rate Calc'!Q$83))+'Base Rate Calc'!Q$19)*0.98</f>
        <v>5325.1334583493772</v>
      </c>
      <c r="U54" s="62">
        <f>(($D54*SUM('Base Rate Calc'!R$51+'Base Rate Calc'!R$83))+'Base Rate Calc'!R$19)*0.98</f>
        <v>5210.6093661808391</v>
      </c>
      <c r="V54" s="62">
        <f>(($D54*SUM('Base Rate Calc'!S$51+'Base Rate Calc'!S$83))+'Base Rate Calc'!S$19)*0.98</f>
        <v>6509.1951769540292</v>
      </c>
      <c r="W54" s="62">
        <f>(($D54*SUM('Base Rate Calc'!T$51+'Base Rate Calc'!T$83))+'Base Rate Calc'!T$19)*0.98</f>
        <v>8409.3626962701492</v>
      </c>
      <c r="X54" s="62">
        <f>(($D54*SUM('Base Rate Calc'!U$51+'Base Rate Calc'!U$83))+'Base Rate Calc'!U$19)*0.98</f>
        <v>5898.345954529309</v>
      </c>
      <c r="Y54" s="62" t="e">
        <f>(($D54*SUM('Base Rate Calc'!V$51+'Base Rate Calc'!V$83))+'Base Rate Calc'!V$19)*0.98</f>
        <v>#N/A</v>
      </c>
      <c r="Z54" s="62">
        <f>(($D54*SUM('Base Rate Calc'!W$51+'Base Rate Calc'!W$83))+'Base Rate Calc'!W$19)*0.98</f>
        <v>5334.6201790349369</v>
      </c>
      <c r="AA54" s="62">
        <f>(($D54*SUM('Base Rate Calc'!X$51+'Base Rate Calc'!X$83))+'Base Rate Calc'!X$19)*0.98</f>
        <v>5669.4170087074781</v>
      </c>
      <c r="AB54" s="62">
        <f>(($D54*SUM('Base Rate Calc'!Y$51+'Base Rate Calc'!Y$83))+'Base Rate Calc'!Y$19)*0.98</f>
        <v>7166.1252511642942</v>
      </c>
      <c r="AC54" s="62">
        <f>(($D54*SUM('Base Rate Calc'!Z$51+'Base Rate Calc'!Z$83))+'Base Rate Calc'!Z$19)*0.98</f>
        <v>5454.1865698141128</v>
      </c>
      <c r="AD54" s="62">
        <f>(($D54*SUM('Base Rate Calc'!AA$51+'Base Rate Calc'!AA$83))+'Base Rate Calc'!AA$19)*0.98</f>
        <v>5711.3415475121474</v>
      </c>
      <c r="AE54" s="62">
        <f>(($D54*SUM('Base Rate Calc'!AB$51+'Base Rate Calc'!AB$83))+'Base Rate Calc'!AB$19)*0.98</f>
        <v>8115.5156817643283</v>
      </c>
      <c r="AF54" s="62">
        <f>(($D54*SUM('Base Rate Calc'!AC$51+'Base Rate Calc'!AC$83))+'Base Rate Calc'!AC$19)*0.98</f>
        <v>5107.3480391323355</v>
      </c>
      <c r="AG54" s="62">
        <f>(($D54*SUM('Base Rate Calc'!AD$51+'Base Rate Calc'!AD$83))+'Base Rate Calc'!AD$19)*0.98</f>
        <v>5620.2763580827677</v>
      </c>
      <c r="AH54" s="62">
        <f>(($D54*SUM('Base Rate Calc'!AE$51+'Base Rate Calc'!AE$83))+'Base Rate Calc'!AE$19)*0.98</f>
        <v>4991.430485975472</v>
      </c>
      <c r="AI54" s="62">
        <f>(($D54*SUM('Base Rate Calc'!AF$51+'Base Rate Calc'!AF$83))+'Base Rate Calc'!AF$19)*0.98</f>
        <v>6489.0422803682559</v>
      </c>
      <c r="AJ54" s="62">
        <f>(($D54*SUM('Base Rate Calc'!AG$51+'Base Rate Calc'!AG$83))+'Base Rate Calc'!AG$19)*0.98</f>
        <v>5676.9508393821252</v>
      </c>
      <c r="AK54" s="62">
        <f>(($D54*SUM('Base Rate Calc'!AH$51+'Base Rate Calc'!AH$83))+'Base Rate Calc'!AH$19)*0.98</f>
        <v>8577.9560185737027</v>
      </c>
      <c r="AL54" s="62">
        <f>(($D54*SUM('Base Rate Calc'!AI$51+'Base Rate Calc'!AI$83))+'Base Rate Calc'!AI$19)*0.98</f>
        <v>5003.5531204016279</v>
      </c>
      <c r="AM54" s="62">
        <f>(($D54*SUM('Base Rate Calc'!AJ$51+'Base Rate Calc'!AJ$83))+'Base Rate Calc'!AJ$19)*0.98</f>
        <v>5047.357792488443</v>
      </c>
      <c r="AN54" s="62">
        <f>(($D54*SUM('Base Rate Calc'!AK$51+'Base Rate Calc'!AK$83))+'Base Rate Calc'!AK$19)*0.98</f>
        <v>6791.6238932197002</v>
      </c>
      <c r="AO54" s="62">
        <f>(($D54*SUM('Base Rate Calc'!AL$51+'Base Rate Calc'!AL$83))+'Base Rate Calc'!AL$19)*0.98</f>
        <v>5898.3672000011256</v>
      </c>
      <c r="AP54" s="62">
        <f>(($D54*SUM('Base Rate Calc'!AM$51+'Base Rate Calc'!AM$83))+'Base Rate Calc'!AM$19)*0.98</f>
        <v>5787.3255800984971</v>
      </c>
      <c r="AQ54" s="62">
        <f>(($D54*SUM('Base Rate Calc'!AN$51+'Base Rate Calc'!AN$83))+'Base Rate Calc'!AN$19)*0.98</f>
        <v>5107.8375029140716</v>
      </c>
      <c r="AR54" s="62">
        <f>(($D54*SUM('Base Rate Calc'!AO$51+'Base Rate Calc'!AO$83))+'Base Rate Calc'!AO$19)*0.98</f>
        <v>6003.4379988900209</v>
      </c>
      <c r="AS54" s="62">
        <f>(($D54*SUM('Base Rate Calc'!AP$51+'Base Rate Calc'!AP$83))+'Base Rate Calc'!AP$19)*0.98</f>
        <v>7358.9059384901084</v>
      </c>
      <c r="AT54" s="62">
        <f>(($D54*SUM('Base Rate Calc'!AQ$51+'Base Rate Calc'!AQ$83))+'Base Rate Calc'!AQ$19)*0.98</f>
        <v>6755.6489978918426</v>
      </c>
      <c r="AU54" s="62">
        <f>(($D54*SUM('Base Rate Calc'!AR$51+'Base Rate Calc'!AR$83))+'Base Rate Calc'!AR$19)*0.98</f>
        <v>5237.0609749887935</v>
      </c>
      <c r="AV54" s="62">
        <f>(($D54*SUM('Base Rate Calc'!AS$51+'Base Rate Calc'!AS$83))+'Base Rate Calc'!AS$19)*0.98</f>
        <v>5801.0500546429712</v>
      </c>
      <c r="AW54" s="62">
        <f>(($D54*SUM('Base Rate Calc'!AT$51+'Base Rate Calc'!AT$83))+'Base Rate Calc'!AT$19)*0.98</f>
        <v>6837.3708529103078</v>
      </c>
      <c r="AX54" s="62">
        <f>(($D54*SUM('Base Rate Calc'!AU$51+'Base Rate Calc'!AU$83))+'Base Rate Calc'!AU$19)*0.98</f>
        <v>5769.9741276288814</v>
      </c>
      <c r="AY54" s="62">
        <f>(($D54*SUM('Base Rate Calc'!AV$51+'Base Rate Calc'!AV$83))+'Base Rate Calc'!AV$19)*0.98</f>
        <v>4946.9256553108034</v>
      </c>
      <c r="AZ54" s="62">
        <f>(($D54*SUM('Base Rate Calc'!AW$51+'Base Rate Calc'!AW$83))+'Base Rate Calc'!AW$19)*0.98</f>
        <v>5779.9993810649385</v>
      </c>
      <c r="BA54" s="62">
        <f>(($D54*SUM('Base Rate Calc'!AX$51+'Base Rate Calc'!AX$83))+'Base Rate Calc'!AX$19)*0.98</f>
        <v>5243.6470734714594</v>
      </c>
      <c r="BB54" s="62">
        <f>(($D54*SUM('Base Rate Calc'!AY$51+'Base Rate Calc'!AY$83))+'Base Rate Calc'!AY$19)*0.98</f>
        <v>5357.3251047711492</v>
      </c>
      <c r="BC54" s="62">
        <f>(($D54*SUM('Base Rate Calc'!AZ$51+'Base Rate Calc'!AZ$83))+'Base Rate Calc'!AZ$19)*0.98</f>
        <v>5535.1562016797452</v>
      </c>
      <c r="BD54" s="62">
        <f>(($D54*SUM('Base Rate Calc'!BA$51+'Base Rate Calc'!BA$83))+'Base Rate Calc'!BA$19)*0.98</f>
        <v>5149.8205430748594</v>
      </c>
      <c r="BE54" s="62">
        <f>(($D54*SUM('Base Rate Calc'!BB$51+'Base Rate Calc'!BB$83))+'Base Rate Calc'!BB$19)*0.98</f>
        <v>7491.924663426591</v>
      </c>
      <c r="BF54" s="62">
        <f>(($D54*SUM('Base Rate Calc'!BC$51+'Base Rate Calc'!BC$83))+'Base Rate Calc'!BC$19)*0.98</f>
        <v>5452.3837833799125</v>
      </c>
      <c r="BG54" s="62">
        <f>(($D54*SUM('Base Rate Calc'!BD$51+'Base Rate Calc'!BD$83))+'Base Rate Calc'!BD$19)*0.98</f>
        <v>5322.4029321040407</v>
      </c>
      <c r="BH54" s="62">
        <f>(($D54*SUM('Base Rate Calc'!BE$51+'Base Rate Calc'!BE$83))+'Base Rate Calc'!BE$19)*0.98</f>
        <v>5030.7052425574957</v>
      </c>
      <c r="BI54" s="62">
        <f>(($D54*SUM('Base Rate Calc'!BF$51+'Base Rate Calc'!BF$83))+'Base Rate Calc'!BF$19)*0.98</f>
        <v>5615.0547647210278</v>
      </c>
      <c r="BJ54" s="62">
        <f>(($D54*SUM('Base Rate Calc'!BG$51+'Base Rate Calc'!BG$83))+'Base Rate Calc'!BG$19)*0.98</f>
        <v>5455.002444679385</v>
      </c>
      <c r="BK54" s="62">
        <f>(($D54*SUM('Base Rate Calc'!BH$51+'Base Rate Calc'!BH$83))+'Base Rate Calc'!BH$19)*0.98</f>
        <v>5999.7811058270008</v>
      </c>
      <c r="BL54" s="62">
        <f>(($D54*SUM('Base Rate Calc'!BI$51+'Base Rate Calc'!BI$83))+'Base Rate Calc'!BI$19)*0.98</f>
        <v>5156.6964510767948</v>
      </c>
      <c r="BM54" s="62">
        <f>(($D54*SUM('Base Rate Calc'!BJ$51+'Base Rate Calc'!BJ$83))+'Base Rate Calc'!BJ$19)*0.98</f>
        <v>5182.9700128084332</v>
      </c>
      <c r="BN54" s="62">
        <f>(($D54*SUM('Base Rate Calc'!BK$51+'Base Rate Calc'!BK$83))+'Base Rate Calc'!BK$19)*0.98</f>
        <v>5508.3942782022759</v>
      </c>
      <c r="BO54" s="62">
        <f>(($D54*SUM('Base Rate Calc'!BL$51+'Base Rate Calc'!BL$83))+'Base Rate Calc'!BL$19)*0.98</f>
        <v>5876.9357577875899</v>
      </c>
      <c r="BP54" s="62">
        <f>(($D54*SUM('Base Rate Calc'!BM$51+'Base Rate Calc'!BM$83))+'Base Rate Calc'!BM$19)*0.98</f>
        <v>5525.2251274392711</v>
      </c>
      <c r="BQ54" s="62">
        <f>(($D54*SUM('Base Rate Calc'!BN$51+'Base Rate Calc'!BN$83))+'Base Rate Calc'!BN$19)*0.98</f>
        <v>5134.5824624104944</v>
      </c>
      <c r="BR54" s="62">
        <f>(($D54*SUM('Base Rate Calc'!BO$51+'Base Rate Calc'!BO$83))+'Base Rate Calc'!BO$19)*0.98</f>
        <v>4920.0853395862141</v>
      </c>
      <c r="BS54" s="62">
        <f>(($D54*SUM('Base Rate Calc'!BP$51+'Base Rate Calc'!BP$83))+'Base Rate Calc'!BP$19)*0.98</f>
        <v>6183.2840046168658</v>
      </c>
      <c r="BT54" s="62">
        <f>(($D54*SUM('Base Rate Calc'!BQ$51+'Base Rate Calc'!BQ$83))+'Base Rate Calc'!BQ$19)*0.98</f>
        <v>5053.2560872471431</v>
      </c>
      <c r="BU54" s="62">
        <f>(($D54*SUM('Base Rate Calc'!BR$51+'Base Rate Calc'!BR$83))+'Base Rate Calc'!BR$19)*0.98</f>
        <v>6166.0670415413306</v>
      </c>
      <c r="BV54" s="62">
        <f>(($D54*SUM('Base Rate Calc'!BS$51+'Base Rate Calc'!BS$83))+'Base Rate Calc'!BS$19)*0.98</f>
        <v>5919.9550680725406</v>
      </c>
      <c r="BW54" s="62">
        <f>(($D54*SUM('Base Rate Calc'!BT$51+'Base Rate Calc'!BT$83))+'Base Rate Calc'!BT$19)*0.98</f>
        <v>5850.5323600342927</v>
      </c>
      <c r="BX54" s="62">
        <f>(($D54*SUM('Base Rate Calc'!BU$51+'Base Rate Calc'!BU$83))+'Base Rate Calc'!BU$19)*0.98</f>
        <v>5620.9489263341984</v>
      </c>
      <c r="BY54" s="62">
        <f>(($D54*SUM('Base Rate Calc'!BV$51+'Base Rate Calc'!BV$83))+'Base Rate Calc'!BV$19)*0.98</f>
        <v>4893.3806993896051</v>
      </c>
      <c r="BZ54" s="62">
        <f>(($D54*SUM('Base Rate Calc'!BW$51+'Base Rate Calc'!BW$83))+'Base Rate Calc'!BW$19)*0.98</f>
        <v>5091.9928034421027</v>
      </c>
      <c r="CA54" s="62">
        <f>(($D54*SUM('Base Rate Calc'!BY$51+'Base Rate Calc'!BY$83))+'Base Rate Calc'!BY$19)*0.98</f>
        <v>6528.8928629683878</v>
      </c>
      <c r="CB54" s="62">
        <f>(($D54*SUM('Base Rate Calc'!BZ$51+'Base Rate Calc'!BZ$83))+'Base Rate Calc'!BZ$19)*0.98</f>
        <v>4443.9180528215493</v>
      </c>
      <c r="CC54" s="62">
        <f>(($D54*SUM('Base Rate Calc'!CA$51+'Base Rate Calc'!CA$83))+'Base Rate Calc'!CA$19)*0.98</f>
        <v>5038.6596445719806</v>
      </c>
      <c r="CD54" s="62">
        <f>(($D54*SUM('Base Rate Calc'!CB$51+'Base Rate Calc'!CB$83))+'Base Rate Calc'!CB$19)*0.98</f>
        <v>5660.6808707188675</v>
      </c>
      <c r="CE54" s="62">
        <f>(($D54*SUM('Base Rate Calc'!CC$51+'Base Rate Calc'!CC$83))+'Base Rate Calc'!CC$19)*0.98</f>
        <v>6518.4224757066959</v>
      </c>
      <c r="CF54" s="62">
        <f>(($D54*SUM('Base Rate Calc'!CD$51+'Base Rate Calc'!CD$83))+'Base Rate Calc'!CD$19)*0.98</f>
        <v>5376.4203091907566</v>
      </c>
      <c r="CG54" s="62">
        <f>(($D54*SUM('Base Rate Calc'!CE$51+'Base Rate Calc'!CE$83))+'Base Rate Calc'!CE$19)*0.98</f>
        <v>5500.437854709091</v>
      </c>
      <c r="CH54" s="62">
        <f>(($D54*SUM('Base Rate Calc'!CF$51+'Base Rate Calc'!CF$83))+'Base Rate Calc'!CF$19)*0.98</f>
        <v>5097.2138794689536</v>
      </c>
      <c r="CI54" s="62">
        <f>(($D54*SUM('Base Rate Calc'!CG$51+'Base Rate Calc'!CG$83))+'Base Rate Calc'!CG$19)*0.98</f>
        <v>5689.4123441780266</v>
      </c>
      <c r="CJ54" s="62">
        <f>(($D54*SUM('Base Rate Calc'!CH$51+'Base Rate Calc'!CH$83))+'Base Rate Calc'!CH$19)*0.98</f>
        <v>5233.2720969281954</v>
      </c>
      <c r="CK54" s="62">
        <f>(($D54*SUM('Base Rate Calc'!CI$51+'Base Rate Calc'!CI$83))+'Base Rate Calc'!CI$19)*0.98</f>
        <v>4933.6062247416212</v>
      </c>
      <c r="CL54" s="62">
        <f>(($D54*SUM('Base Rate Calc'!CJ$51+'Base Rate Calc'!CJ$83))+'Base Rate Calc'!CJ$19)*0.98</f>
        <v>4570.9448977229604</v>
      </c>
      <c r="CM54" s="62">
        <f>(($D54*SUM('Base Rate Calc'!CK$51+'Base Rate Calc'!CK$83))+'Base Rate Calc'!CK$19)*0.98</f>
        <v>4910.3790825776014</v>
      </c>
    </row>
    <row r="55" spans="1:91" ht="15">
      <c r="A55" s="137">
        <v>52</v>
      </c>
      <c r="B55" s="215">
        <v>440</v>
      </c>
      <c r="C55" s="138" t="str">
        <f>VLOOKUP(B55,FFY18_Table5_CN!$A$3:$G$759,6,FALSE)</f>
        <v>DISORDERS OF PANCREAS EXCEPT MALIGNANCY W/O CC/MCC</v>
      </c>
      <c r="D55" s="137">
        <f>VLOOKUP(B55,FFY18_Table5_CN!$A$3:$G$759,7,FALSE)</f>
        <v>0.6381</v>
      </c>
      <c r="F55" s="62">
        <f>(($D55*SUM('Base Rate Calc'!C$51+'Base Rate Calc'!C$83))+'Base Rate Calc'!C$19)*0.98</f>
        <v>4637.845244280079</v>
      </c>
      <c r="G55" s="62">
        <f>(($D55*SUM('Base Rate Calc'!D$51+'Base Rate Calc'!D$83))+'Base Rate Calc'!D$19)*0.98</f>
        <v>4720.337960036898</v>
      </c>
      <c r="H55" s="62">
        <f>(($D55*SUM('Base Rate Calc'!E$51+'Base Rate Calc'!E$83))+'Base Rate Calc'!E$19)*0.98</f>
        <v>3837.7577314471241</v>
      </c>
      <c r="I55" s="62">
        <f>(($D55*SUM('Base Rate Calc'!F$51+'Base Rate Calc'!F$83))+'Base Rate Calc'!F$19)*0.98</f>
        <v>4328.0371198753037</v>
      </c>
      <c r="J55" s="62">
        <f>(($D55*SUM('Base Rate Calc'!G$51+'Base Rate Calc'!G$83))+'Base Rate Calc'!G$19)*0.98</f>
        <v>4017.6067309559999</v>
      </c>
      <c r="K55" s="62">
        <f>(($D55*SUM('Base Rate Calc'!H$51+'Base Rate Calc'!H$83))+'Base Rate Calc'!H$19)*0.98</f>
        <v>4328.9614420967846</v>
      </c>
      <c r="L55" s="62">
        <f>(($D55*SUM('Base Rate Calc'!I$51+'Base Rate Calc'!I$83))+'Base Rate Calc'!I$19)*0.98</f>
        <v>3781.3649986053615</v>
      </c>
      <c r="M55" s="62">
        <f>(($D55*SUM('Base Rate Calc'!J$51+'Base Rate Calc'!J$83))+'Base Rate Calc'!J$19)*0.98</f>
        <v>5018.1294863894291</v>
      </c>
      <c r="N55" s="62">
        <f>(($D55*SUM('Base Rate Calc'!K$51+'Base Rate Calc'!K$83))+'Base Rate Calc'!K$19)*0.98</f>
        <v>4358.1151589324681</v>
      </c>
      <c r="O55" s="62">
        <f>(($D55*SUM('Base Rate Calc'!L$51+'Base Rate Calc'!L$83))+'Base Rate Calc'!L$19)*0.98</f>
        <v>3916.1539263438581</v>
      </c>
      <c r="P55" s="62">
        <f>(($D55*SUM('Base Rate Calc'!M$51+'Base Rate Calc'!M$83))+'Base Rate Calc'!M$19)*0.98</f>
        <v>4052.1642300021726</v>
      </c>
      <c r="Q55" s="62">
        <f>(($D55*SUM('Base Rate Calc'!N$51+'Base Rate Calc'!N$83))+'Base Rate Calc'!N$19)*0.98</f>
        <v>3711.8357284675812</v>
      </c>
      <c r="R55" s="62">
        <f>(($D55*SUM('Base Rate Calc'!O$51+'Base Rate Calc'!O$83))+'Base Rate Calc'!O$19)*0.98</f>
        <v>4028.3583554494608</v>
      </c>
      <c r="S55" s="62">
        <f>(($D55*SUM('Base Rate Calc'!P$51+'Base Rate Calc'!P$83))+'Base Rate Calc'!P$19)*0.98</f>
        <v>4337.5896627042766</v>
      </c>
      <c r="T55" s="62">
        <f>(($D55*SUM('Base Rate Calc'!Q$51+'Base Rate Calc'!Q$83))+'Base Rate Calc'!Q$19)*0.98</f>
        <v>4084.1275640919098</v>
      </c>
      <c r="U55" s="62">
        <f>(($D55*SUM('Base Rate Calc'!R$51+'Base Rate Calc'!R$83))+'Base Rate Calc'!R$19)*0.98</f>
        <v>3995.3618667886894</v>
      </c>
      <c r="V55" s="62">
        <f>(($D55*SUM('Base Rate Calc'!S$51+'Base Rate Calc'!S$83))+'Base Rate Calc'!S$19)*0.98</f>
        <v>5056.7626258029586</v>
      </c>
      <c r="W55" s="62">
        <f>(($D55*SUM('Base Rate Calc'!T$51+'Base Rate Calc'!T$83))+'Base Rate Calc'!T$19)*0.98</f>
        <v>6505.8623220340733</v>
      </c>
      <c r="X55" s="62">
        <f>(($D55*SUM('Base Rate Calc'!U$51+'Base Rate Calc'!U$83))+'Base Rate Calc'!U$19)*0.98</f>
        <v>4476.3641322333269</v>
      </c>
      <c r="Y55" s="62" t="e">
        <f>(($D55*SUM('Base Rate Calc'!V$51+'Base Rate Calc'!V$83))+'Base Rate Calc'!V$19)*0.98</f>
        <v>#N/A</v>
      </c>
      <c r="Z55" s="62">
        <f>(($D55*SUM('Base Rate Calc'!W$51+'Base Rate Calc'!W$83))+'Base Rate Calc'!W$19)*0.98</f>
        <v>4105.9494843178045</v>
      </c>
      <c r="AA55" s="62">
        <f>(($D55*SUM('Base Rate Calc'!X$51+'Base Rate Calc'!X$83))+'Base Rate Calc'!X$19)*0.98</f>
        <v>4309.3764645420924</v>
      </c>
      <c r="AB55" s="62">
        <f>(($D55*SUM('Base Rate Calc'!Y$51+'Base Rate Calc'!Y$83))+'Base Rate Calc'!Y$19)*0.98</f>
        <v>5489.0812661799982</v>
      </c>
      <c r="AC55" s="62">
        <f>(($D55*SUM('Base Rate Calc'!Z$51+'Base Rate Calc'!Z$83))+'Base Rate Calc'!Z$19)*0.98</f>
        <v>4178.1706758933587</v>
      </c>
      <c r="AD55" s="62">
        <f>(($D55*SUM('Base Rate Calc'!AA$51+'Base Rate Calc'!AA$83))+'Base Rate Calc'!AA$19)*0.98</f>
        <v>4452.2402259095079</v>
      </c>
      <c r="AE55" s="62">
        <f>(($D55*SUM('Base Rate Calc'!AB$51+'Base Rate Calc'!AB$83))+'Base Rate Calc'!AB$19)*0.98</f>
        <v>6349.1676793659963</v>
      </c>
      <c r="AF55" s="62">
        <f>(($D55*SUM('Base Rate Calc'!AC$51+'Base Rate Calc'!AC$83))+'Base Rate Calc'!AC$19)*0.98</f>
        <v>3728.4049694203677</v>
      </c>
      <c r="AG55" s="62">
        <f>(($D55*SUM('Base Rate Calc'!AD$51+'Base Rate Calc'!AD$83))+'Base Rate Calc'!AD$19)*0.98</f>
        <v>4321.1114619524251</v>
      </c>
      <c r="AH55" s="62">
        <f>(($D55*SUM('Base Rate Calc'!AE$51+'Base Rate Calc'!AE$83))+'Base Rate Calc'!AE$19)*0.98</f>
        <v>3783.5126968321115</v>
      </c>
      <c r="AI55" s="62">
        <f>(($D55*SUM('Base Rate Calc'!AF$51+'Base Rate Calc'!AF$83))+'Base Rate Calc'!AF$19)*0.98</f>
        <v>5089.0371242454912</v>
      </c>
      <c r="AJ55" s="62">
        <f>(($D55*SUM('Base Rate Calc'!AG$51+'Base Rate Calc'!AG$83))+'Base Rate Calc'!AG$19)*0.98</f>
        <v>4407.4887662850178</v>
      </c>
      <c r="AK55" s="62">
        <f>(($D55*SUM('Base Rate Calc'!AH$51+'Base Rate Calc'!AH$83))+'Base Rate Calc'!AH$19)*0.98</f>
        <v>6729.2648496188995</v>
      </c>
      <c r="AL55" s="62">
        <f>(($D55*SUM('Base Rate Calc'!AI$51+'Base Rate Calc'!AI$83))+'Base Rate Calc'!AI$19)*0.98</f>
        <v>3814.9055683883753</v>
      </c>
      <c r="AM55" s="62">
        <f>(($D55*SUM('Base Rate Calc'!AJ$51+'Base Rate Calc'!AJ$83))+'Base Rate Calc'!AJ$19)*0.98</f>
        <v>3824.3506621517854</v>
      </c>
      <c r="AN55" s="62">
        <f>(($D55*SUM('Base Rate Calc'!AK$51+'Base Rate Calc'!AK$83))+'Base Rate Calc'!AK$19)*0.98</f>
        <v>5278.823963234745</v>
      </c>
      <c r="AO55" s="62">
        <f>(($D55*SUM('Base Rate Calc'!AL$51+'Base Rate Calc'!AL$83))+'Base Rate Calc'!AL$19)*0.98</f>
        <v>4538.0613640552783</v>
      </c>
      <c r="AP55" s="62">
        <f>(($D55*SUM('Base Rate Calc'!AM$51+'Base Rate Calc'!AM$83))+'Base Rate Calc'!AM$19)*0.98</f>
        <v>4472.8914969235229</v>
      </c>
      <c r="AQ55" s="62">
        <f>(($D55*SUM('Base Rate Calc'!AN$51+'Base Rate Calc'!AN$83))+'Base Rate Calc'!AN$19)*0.98</f>
        <v>3728.762281900777</v>
      </c>
      <c r="AR55" s="62">
        <f>(($D55*SUM('Base Rate Calc'!AO$51+'Base Rate Calc'!AO$83))+'Base Rate Calc'!AO$19)*0.98</f>
        <v>4582.9069935839407</v>
      </c>
      <c r="AS55" s="62">
        <f>(($D55*SUM('Base Rate Calc'!AP$51+'Base Rate Calc'!AP$83))+'Base Rate Calc'!AP$19)*0.98</f>
        <v>6159.550013214206</v>
      </c>
      <c r="AT55" s="62">
        <f>(($D55*SUM('Base Rate Calc'!AQ$51+'Base Rate Calc'!AQ$83))+'Base Rate Calc'!AQ$19)*0.98</f>
        <v>5462.8148632362254</v>
      </c>
      <c r="AU55" s="62">
        <f>(($D55*SUM('Base Rate Calc'!AR$51+'Base Rate Calc'!AR$83))+'Base Rate Calc'!AR$19)*0.98</f>
        <v>4015.5713663658039</v>
      </c>
      <c r="AV55" s="62">
        <f>(($D55*SUM('Base Rate Calc'!AS$51+'Base Rate Calc'!AS$83))+'Base Rate Calc'!AS$19)*0.98</f>
        <v>4421.1890619696596</v>
      </c>
      <c r="AW55" s="62">
        <f>(($D55*SUM('Base Rate Calc'!AT$51+'Base Rate Calc'!AT$83))+'Base Rate Calc'!AT$19)*0.98</f>
        <v>5323.2583947398089</v>
      </c>
      <c r="AX55" s="62">
        <f>(($D55*SUM('Base Rate Calc'!AU$51+'Base Rate Calc'!AU$83))+'Base Rate Calc'!AU$19)*0.98</f>
        <v>4473.1077895435183</v>
      </c>
      <c r="AY55" s="62">
        <f>(($D55*SUM('Base Rate Calc'!AV$51+'Base Rate Calc'!AV$83))+'Base Rate Calc'!AV$19)*0.98</f>
        <v>3731.4916213863671</v>
      </c>
      <c r="AZ55" s="62">
        <f>(($D55*SUM('Base Rate Calc'!AW$51+'Base Rate Calc'!AW$83))+'Base Rate Calc'!AW$19)*0.98</f>
        <v>4404.2766835116554</v>
      </c>
      <c r="BA55" s="62">
        <f>(($D55*SUM('Base Rate Calc'!AX$51+'Base Rate Calc'!AX$83))+'Base Rate Calc'!AX$19)*0.98</f>
        <v>4038.8848461070102</v>
      </c>
      <c r="BB55" s="62">
        <f>(($D55*SUM('Base Rate Calc'!AY$51+'Base Rate Calc'!AY$83))+'Base Rate Calc'!AY$19)*0.98</f>
        <v>4135.4892773761239</v>
      </c>
      <c r="BC55" s="62">
        <f>(($D55*SUM('Base Rate Calc'!AZ$51+'Base Rate Calc'!AZ$83))+'Base Rate Calc'!AZ$19)*0.98</f>
        <v>4248.302064628584</v>
      </c>
      <c r="BD55" s="62">
        <f>(($D55*SUM('Base Rate Calc'!BA$51+'Base Rate Calc'!BA$83))+'Base Rate Calc'!BA$19)*0.98</f>
        <v>3919.7768947901477</v>
      </c>
      <c r="BE55" s="62">
        <f>(($D55*SUM('Base Rate Calc'!BB$51+'Base Rate Calc'!BB$83))+'Base Rate Calc'!BB$19)*0.98</f>
        <v>5856.9565511183009</v>
      </c>
      <c r="BF55" s="62">
        <f>(($D55*SUM('Base Rate Calc'!BC$51+'Base Rate Calc'!BC$83))+'Base Rate Calc'!BC$19)*0.98</f>
        <v>3980.2838258491274</v>
      </c>
      <c r="BG55" s="62">
        <f>(($D55*SUM('Base Rate Calc'!BD$51+'Base Rate Calc'!BD$83))+'Base Rate Calc'!BD$19)*0.98</f>
        <v>3992.5883360892217</v>
      </c>
      <c r="BH55" s="62">
        <f>(($D55*SUM('Base Rate Calc'!BE$51+'Base Rate Calc'!BE$83))+'Base Rate Calc'!BE$19)*0.98</f>
        <v>3672.4551141470515</v>
      </c>
      <c r="BI55" s="62">
        <f>(($D55*SUM('Base Rate Calc'!BF$51+'Base Rate Calc'!BF$83))+'Base Rate Calc'!BF$19)*0.98</f>
        <v>4268.0722871164489</v>
      </c>
      <c r="BJ55" s="62">
        <f>(($D55*SUM('Base Rate Calc'!BG$51+'Base Rate Calc'!BG$83))+'Base Rate Calc'!BG$19)*0.98</f>
        <v>4239.9188092322565</v>
      </c>
      <c r="BK55" s="62">
        <f>(($D55*SUM('Base Rate Calc'!BH$51+'Base Rate Calc'!BH$83))+'Base Rate Calc'!BH$19)*0.98</f>
        <v>4689.4319675417109</v>
      </c>
      <c r="BL55" s="62">
        <f>(($D55*SUM('Base Rate Calc'!BI$51+'Base Rate Calc'!BI$83))+'Base Rate Calc'!BI$19)*0.98</f>
        <v>3921.5339414621926</v>
      </c>
      <c r="BM55" s="62">
        <f>(($D55*SUM('Base Rate Calc'!BJ$51+'Base Rate Calc'!BJ$83))+'Base Rate Calc'!BJ$19)*0.98</f>
        <v>3981.2017430191754</v>
      </c>
      <c r="BN55" s="62">
        <f>(($D55*SUM('Base Rate Calc'!BK$51+'Base Rate Calc'!BK$83))+'Base Rate Calc'!BK$19)*0.98</f>
        <v>4164.9222058355699</v>
      </c>
      <c r="BO55" s="62">
        <f>(($D55*SUM('Base Rate Calc'!BL$51+'Base Rate Calc'!BL$83))+'Base Rate Calc'!BL$19)*0.98</f>
        <v>4503.1274717357983</v>
      </c>
      <c r="BP55" s="62">
        <f>(($D55*SUM('Base Rate Calc'!BM$51+'Base Rate Calc'!BM$83))+'Base Rate Calc'!BM$19)*0.98</f>
        <v>4131.5164418476124</v>
      </c>
      <c r="BQ55" s="62">
        <f>(($D55*SUM('Base Rate Calc'!BN$51+'Base Rate Calc'!BN$83))+'Base Rate Calc'!BN$19)*0.98</f>
        <v>3925.9811139047438</v>
      </c>
      <c r="BR55" s="62">
        <f>(($D55*SUM('Base Rate Calc'!BO$51+'Base Rate Calc'!BO$83))+'Base Rate Calc'!BO$19)*0.98</f>
        <v>3726.3764585172903</v>
      </c>
      <c r="BS55" s="62">
        <f>(($D55*SUM('Base Rate Calc'!BP$51+'Base Rate Calc'!BP$83))+'Base Rate Calc'!BP$19)*0.98</f>
        <v>4657.8114304381907</v>
      </c>
      <c r="BT55" s="62">
        <f>(($D55*SUM('Base Rate Calc'!BQ$51+'Base Rate Calc'!BQ$83))+'Base Rate Calc'!BQ$19)*0.98</f>
        <v>3818.8427416455806</v>
      </c>
      <c r="BU55" s="62">
        <f>(($D55*SUM('Base Rate Calc'!BR$51+'Base Rate Calc'!BR$83))+'Base Rate Calc'!BR$19)*0.98</f>
        <v>4814.1744148352855</v>
      </c>
      <c r="BV55" s="62">
        <f>(($D55*SUM('Base Rate Calc'!BS$51+'Base Rate Calc'!BS$83))+'Base Rate Calc'!BS$19)*0.98</f>
        <v>4569.3125511235421</v>
      </c>
      <c r="BW55" s="62">
        <f>(($D55*SUM('Base Rate Calc'!BT$51+'Base Rate Calc'!BT$83))+'Base Rate Calc'!BT$19)*0.98</f>
        <v>4492.3012073422742</v>
      </c>
      <c r="BX55" s="62">
        <f>(($D55*SUM('Base Rate Calc'!BU$51+'Base Rate Calc'!BU$83))+'Base Rate Calc'!BU$19)*0.98</f>
        <v>4294.2700728679229</v>
      </c>
      <c r="BY55" s="62">
        <f>(($D55*SUM('Base Rate Calc'!BV$51+'Base Rate Calc'!BV$83))+'Base Rate Calc'!BV$19)*0.98</f>
        <v>3572.2070979069986</v>
      </c>
      <c r="BZ55" s="62">
        <f>(($D55*SUM('Base Rate Calc'!BW$51+'Base Rate Calc'!BW$83))+'Base Rate Calc'!BW$19)*0.98</f>
        <v>3863.641988647073</v>
      </c>
      <c r="CA55" s="62">
        <f>(($D55*SUM('Base Rate Calc'!BY$51+'Base Rate Calc'!BY$83))+'Base Rate Calc'!BY$19)*0.98</f>
        <v>5024.3992447776318</v>
      </c>
      <c r="CB55" s="62">
        <f>(($D55*SUM('Base Rate Calc'!BZ$51+'Base Rate Calc'!BZ$83))+'Base Rate Calc'!BZ$19)*0.98</f>
        <v>3244.0957665089013</v>
      </c>
      <c r="CC55" s="62">
        <f>(($D55*SUM('Base Rate Calc'!CA$51+'Base Rate Calc'!CA$83))+'Base Rate Calc'!CA$19)*0.98</f>
        <v>3792.3407976219896</v>
      </c>
      <c r="CD55" s="62">
        <f>(($D55*SUM('Base Rate Calc'!CB$51+'Base Rate Calc'!CB$83))+'Base Rate Calc'!CB$19)*0.98</f>
        <v>4288.6422436857438</v>
      </c>
      <c r="CE55" s="62">
        <f>(($D55*SUM('Base Rate Calc'!CC$51+'Base Rate Calc'!CC$83))+'Base Rate Calc'!CC$19)*0.98</f>
        <v>5190.8865193323918</v>
      </c>
      <c r="CF55" s="62">
        <f>(($D55*SUM('Base Rate Calc'!CD$51+'Base Rate Calc'!CD$83))+'Base Rate Calc'!CD$19)*0.98</f>
        <v>4098.2065348296783</v>
      </c>
      <c r="CG55" s="62">
        <f>(($D55*SUM('Base Rate Calc'!CE$51+'Base Rate Calc'!CE$83))+'Base Rate Calc'!CE$19)*0.98</f>
        <v>4146.9691731951389</v>
      </c>
      <c r="CH55" s="62">
        <f>(($D55*SUM('Base Rate Calc'!CF$51+'Base Rate Calc'!CF$83))+'Base Rate Calc'!CF$19)*0.98</f>
        <v>3721.0069517093461</v>
      </c>
      <c r="CI55" s="62">
        <f>(($D55*SUM('Base Rate Calc'!CG$51+'Base Rate Calc'!CG$83))+'Base Rate Calc'!CG$19)*0.98</f>
        <v>4271.0018707470526</v>
      </c>
      <c r="CJ55" s="62">
        <f>(($D55*SUM('Base Rate Calc'!CH$51+'Base Rate Calc'!CH$83))+'Base Rate Calc'!CH$19)*0.98</f>
        <v>3929.4430516529933</v>
      </c>
      <c r="CK55" s="62">
        <f>(($D55*SUM('Base Rate Calc'!CI$51+'Base Rate Calc'!CI$83))+'Base Rate Calc'!CI$19)*0.98</f>
        <v>3717.728008245771</v>
      </c>
      <c r="CL55" s="62">
        <f>(($D55*SUM('Base Rate Calc'!CJ$51+'Base Rate Calc'!CJ$83))+'Base Rate Calc'!CJ$19)*0.98</f>
        <v>3336.826380548016</v>
      </c>
      <c r="CM55" s="62">
        <f>(($D55*SUM('Base Rate Calc'!CK$51+'Base Rate Calc'!CK$83))+'Base Rate Calc'!CK$19)*0.98</f>
        <v>3584.6160537613168</v>
      </c>
    </row>
    <row r="56" spans="1:91" ht="15">
      <c r="A56" s="137">
        <v>53</v>
      </c>
      <c r="B56" s="215">
        <v>460</v>
      </c>
      <c r="C56" s="138" t="str">
        <f>VLOOKUP(B56,FFY18_Table5_CN!$A$3:$G$759,6,FALSE)</f>
        <v>SPINAL FUSION EXCEPT CERVICAL W/O MCC</v>
      </c>
      <c r="D56" s="137">
        <f>VLOOKUP(B56,FFY18_Table5_CN!$A$3:$G$759,7,FALSE)</f>
        <v>4.0148999999999999</v>
      </c>
      <c r="F56" s="62">
        <f>(($D56*SUM('Base Rate Calc'!C$51+'Base Rate Calc'!C$83))+'Base Rate Calc'!C$19)*0.98</f>
        <v>25122.99920272698</v>
      </c>
      <c r="G56" s="62">
        <f>(($D56*SUM('Base Rate Calc'!D$51+'Base Rate Calc'!D$83))+'Base Rate Calc'!D$19)*0.98</f>
        <v>26605.102837411283</v>
      </c>
      <c r="H56" s="62">
        <f>(($D56*SUM('Base Rate Calc'!E$51+'Base Rate Calc'!E$83))+'Base Rate Calc'!E$19)*0.98</f>
        <v>20881.838115635568</v>
      </c>
      <c r="I56" s="62">
        <f>(($D56*SUM('Base Rate Calc'!F$51+'Base Rate Calc'!F$83))+'Base Rate Calc'!F$19)*0.98</f>
        <v>23237.902900654062</v>
      </c>
      <c r="J56" s="62">
        <f>(($D56*SUM('Base Rate Calc'!G$51+'Base Rate Calc'!G$83))+'Base Rate Calc'!G$19)*0.98</f>
        <v>21623.80762481624</v>
      </c>
      <c r="K56" s="62">
        <f>(($D56*SUM('Base Rate Calc'!H$51+'Base Rate Calc'!H$83))+'Base Rate Calc'!H$19)*0.98</f>
        <v>23447.636988989783</v>
      </c>
      <c r="L56" s="62">
        <f>(($D56*SUM('Base Rate Calc'!I$51+'Base Rate Calc'!I$83))+'Base Rate Calc'!I$19)*0.98</f>
        <v>21190.011014356158</v>
      </c>
      <c r="M56" s="62">
        <f>(($D56*SUM('Base Rate Calc'!J$51+'Base Rate Calc'!J$83))+'Base Rate Calc'!J$19)*0.98</f>
        <v>25315.987426210497</v>
      </c>
      <c r="N56" s="62">
        <f>(($D56*SUM('Base Rate Calc'!K$51+'Base Rate Calc'!K$83))+'Base Rate Calc'!K$19)*0.98</f>
        <v>23638.331593790892</v>
      </c>
      <c r="O56" s="62">
        <f>(($D56*SUM('Base Rate Calc'!L$51+'Base Rate Calc'!L$83))+'Base Rate Calc'!L$19)*0.98</f>
        <v>21405.390826262268</v>
      </c>
      <c r="P56" s="62">
        <f>(($D56*SUM('Base Rate Calc'!M$51+'Base Rate Calc'!M$83))+'Base Rate Calc'!M$19)*0.98</f>
        <v>23247.199527841596</v>
      </c>
      <c r="Q56" s="62">
        <f>(($D56*SUM('Base Rate Calc'!N$51+'Base Rate Calc'!N$83))+'Base Rate Calc'!N$19)*0.98</f>
        <v>21071.326468679665</v>
      </c>
      <c r="R56" s="62">
        <f>(($D56*SUM('Base Rate Calc'!O$51+'Base Rate Calc'!O$83))+'Base Rate Calc'!O$19)*0.98</f>
        <v>21556.669128998648</v>
      </c>
      <c r="S56" s="62">
        <f>(($D56*SUM('Base Rate Calc'!P$51+'Base Rate Calc'!P$83))+'Base Rate Calc'!P$19)*0.98</f>
        <v>23286.234627537062</v>
      </c>
      <c r="T56" s="62">
        <f>(($D56*SUM('Base Rate Calc'!Q$51+'Base Rate Calc'!Q$83))+'Base Rate Calc'!Q$19)*0.98</f>
        <v>21841.028851077583</v>
      </c>
      <c r="U56" s="62">
        <f>(($D56*SUM('Base Rate Calc'!R$51+'Base Rate Calc'!R$83))+'Base Rate Calc'!R$19)*0.98</f>
        <v>21383.699815718399</v>
      </c>
      <c r="V56" s="62">
        <f>(($D56*SUM('Base Rate Calc'!S$51+'Base Rate Calc'!S$83))+'Base Rate Calc'!S$19)*0.98</f>
        <v>25838.856857696752</v>
      </c>
      <c r="W56" s="62">
        <f>(($D56*SUM('Base Rate Calc'!T$51+'Base Rate Calc'!T$83))+'Base Rate Calc'!T$19)*0.98</f>
        <v>33742.049032713679</v>
      </c>
      <c r="X56" s="62">
        <f>(($D56*SUM('Base Rate Calc'!U$51+'Base Rate Calc'!U$83))+'Base Rate Calc'!U$19)*0.98</f>
        <v>24822.75488447514</v>
      </c>
      <c r="Y56" s="62" t="e">
        <f>(($D56*SUM('Base Rate Calc'!V$51+'Base Rate Calc'!V$83))+'Base Rate Calc'!V$19)*0.98</f>
        <v>#N/A</v>
      </c>
      <c r="Z56" s="62">
        <f>(($D56*SUM('Base Rate Calc'!W$51+'Base Rate Calc'!W$83))+'Base Rate Calc'!W$19)*0.98</f>
        <v>21686.352882287341</v>
      </c>
      <c r="AA56" s="62">
        <f>(($D56*SUM('Base Rate Calc'!X$51+'Base Rate Calc'!X$83))+'Base Rate Calc'!X$19)*0.98</f>
        <v>23769.482013430566</v>
      </c>
      <c r="AB56" s="62">
        <f>(($D56*SUM('Base Rate Calc'!Y$51+'Base Rate Calc'!Y$83))+'Base Rate Calc'!Y$19)*0.98</f>
        <v>29485.022488616327</v>
      </c>
      <c r="AC56" s="62">
        <f>(($D56*SUM('Base Rate Calc'!Z$51+'Base Rate Calc'!Z$83))+'Base Rate Calc'!Z$19)*0.98</f>
        <v>22436.011652976409</v>
      </c>
      <c r="AD56" s="62">
        <f>(($D56*SUM('Base Rate Calc'!AA$51+'Base Rate Calc'!AA$83))+'Base Rate Calc'!AA$19)*0.98</f>
        <v>22468.059475010319</v>
      </c>
      <c r="AE56" s="62">
        <f>(($D56*SUM('Base Rate Calc'!AB$51+'Base Rate Calc'!AB$83))+'Base Rate Calc'!AB$19)*0.98</f>
        <v>31622.913164529917</v>
      </c>
      <c r="AF56" s="62">
        <f>(($D56*SUM('Base Rate Calc'!AC$51+'Base Rate Calc'!AC$83))+'Base Rate Calc'!AC$19)*0.98</f>
        <v>23458.97682451941</v>
      </c>
      <c r="AG56" s="62">
        <f>(($D56*SUM('Base Rate Calc'!AD$51+'Base Rate Calc'!AD$83))+'Base Rate Calc'!AD$19)*0.98</f>
        <v>22910.179348617439</v>
      </c>
      <c r="AH56" s="62">
        <f>(($D56*SUM('Base Rate Calc'!AE$51+'Base Rate Calc'!AE$83))+'Base Rate Calc'!AE$19)*0.98</f>
        <v>21066.973673015586</v>
      </c>
      <c r="AI56" s="62">
        <f>(($D56*SUM('Base Rate Calc'!AF$51+'Base Rate Calc'!AF$83))+'Base Rate Calc'!AF$19)*0.98</f>
        <v>25120.97530727664</v>
      </c>
      <c r="AJ56" s="62">
        <f>(($D56*SUM('Base Rate Calc'!AG$51+'Base Rate Calc'!AG$83))+'Base Rate Calc'!AG$19)*0.98</f>
        <v>22571.554564735492</v>
      </c>
      <c r="AK56" s="62">
        <f>(($D56*SUM('Base Rate Calc'!AH$51+'Base Rate Calc'!AH$83))+'Base Rate Calc'!AH$19)*0.98</f>
        <v>33181.215439985768</v>
      </c>
      <c r="AL56" s="62">
        <f>(($D56*SUM('Base Rate Calc'!AI$51+'Base Rate Calc'!AI$83))+'Base Rate Calc'!AI$19)*0.98</f>
        <v>20822.638846516984</v>
      </c>
      <c r="AM56" s="62">
        <f>(($D56*SUM('Base Rate Calc'!AJ$51+'Base Rate Calc'!AJ$83))+'Base Rate Calc'!AJ$19)*0.98</f>
        <v>21323.717093172236</v>
      </c>
      <c r="AN56" s="62">
        <f>(($D56*SUM('Base Rate Calc'!AK$51+'Base Rate Calc'!AK$83))+'Base Rate Calc'!AK$19)*0.98</f>
        <v>26924.683300409306</v>
      </c>
      <c r="AO56" s="62">
        <f>(($D56*SUM('Base Rate Calc'!AL$51+'Base Rate Calc'!AL$83))+'Base Rate Calc'!AL$19)*0.98</f>
        <v>24001.962833639762</v>
      </c>
      <c r="AP56" s="62">
        <f>(($D56*SUM('Base Rate Calc'!AM$51+'Base Rate Calc'!AM$83))+'Base Rate Calc'!AM$19)*0.98</f>
        <v>23280.43815821697</v>
      </c>
      <c r="AQ56" s="62">
        <f>(($D56*SUM('Base Rate Calc'!AN$51+'Base Rate Calc'!AN$83))+'Base Rate Calc'!AN$19)*0.98</f>
        <v>23461.225020535072</v>
      </c>
      <c r="AR56" s="62">
        <f>(($D56*SUM('Base Rate Calc'!AO$51+'Base Rate Calc'!AO$83))+'Base Rate Calc'!AO$19)*0.98</f>
        <v>24908.538767810944</v>
      </c>
      <c r="AS56" s="62">
        <f>(($D56*SUM('Base Rate Calc'!AP$51+'Base Rate Calc'!AP$83))+'Base Rate Calc'!AP$19)*0.98</f>
        <v>23320.503777924645</v>
      </c>
      <c r="AT56" s="62">
        <f>(($D56*SUM('Base Rate Calc'!AQ$51+'Base Rate Calc'!AQ$83))+'Base Rate Calc'!AQ$19)*0.98</f>
        <v>23961.299210291683</v>
      </c>
      <c r="AU56" s="62">
        <f>(($D56*SUM('Base Rate Calc'!AR$51+'Base Rate Calc'!AR$83))+'Base Rate Calc'!AR$19)*0.98</f>
        <v>21493.224376527291</v>
      </c>
      <c r="AV56" s="62">
        <f>(($D56*SUM('Base Rate Calc'!AS$51+'Base Rate Calc'!AS$83))+'Base Rate Calc'!AS$19)*0.98</f>
        <v>24164.894994424045</v>
      </c>
      <c r="AW56" s="62">
        <f>(($D56*SUM('Base Rate Calc'!AT$51+'Base Rate Calc'!AT$83))+'Base Rate Calc'!AT$19)*0.98</f>
        <v>26987.898008087854</v>
      </c>
      <c r="AX56" s="62">
        <f>(($D56*SUM('Base Rate Calc'!AU$51+'Base Rate Calc'!AU$83))+'Base Rate Calc'!AU$19)*0.98</f>
        <v>23029.286816859851</v>
      </c>
      <c r="AY56" s="62">
        <f>(($D56*SUM('Base Rate Calc'!AV$51+'Base Rate Calc'!AV$83))+'Base Rate Calc'!AV$19)*0.98</f>
        <v>21122.498594928889</v>
      </c>
      <c r="AZ56" s="62">
        <f>(($D56*SUM('Base Rate Calc'!AW$51+'Base Rate Calc'!AW$83))+'Base Rate Calc'!AW$19)*0.98</f>
        <v>24088.76992545203</v>
      </c>
      <c r="BA56" s="62">
        <f>(($D56*SUM('Base Rate Calc'!AX$51+'Base Rate Calc'!AX$83))+'Base Rate Calc'!AX$19)*0.98</f>
        <v>21277.194546803068</v>
      </c>
      <c r="BB56" s="62">
        <f>(($D56*SUM('Base Rate Calc'!AY$51+'Base Rate Calc'!AY$83))+'Base Rate Calc'!AY$19)*0.98</f>
        <v>21618.0961500351</v>
      </c>
      <c r="BC56" s="62">
        <f>(($D56*SUM('Base Rate Calc'!AZ$51+'Base Rate Calc'!AZ$83))+'Base Rate Calc'!AZ$19)*0.98</f>
        <v>22661.221767994524</v>
      </c>
      <c r="BD56" s="62">
        <f>(($D56*SUM('Base Rate Calc'!BA$51+'Base Rate Calc'!BA$83))+'Base Rate Calc'!BA$19)*0.98</f>
        <v>21519.825163975809</v>
      </c>
      <c r="BE56" s="62">
        <f>(($D56*SUM('Base Rate Calc'!BB$51+'Base Rate Calc'!BB$83))+'Base Rate Calc'!BB$19)*0.98</f>
        <v>29250.856219095545</v>
      </c>
      <c r="BF56" s="62">
        <f>(($D56*SUM('Base Rate Calc'!BC$51+'Base Rate Calc'!BC$83))+'Base Rate Calc'!BC$19)*0.98</f>
        <v>25043.788641908261</v>
      </c>
      <c r="BG56" s="62">
        <f>(($D56*SUM('Base Rate Calc'!BD$51+'Base Rate Calc'!BD$83))+'Base Rate Calc'!BD$19)*0.98</f>
        <v>23020.206674321606</v>
      </c>
      <c r="BH56" s="62">
        <f>(($D56*SUM('Base Rate Calc'!BE$51+'Base Rate Calc'!BE$83))+'Base Rate Calc'!BE$19)*0.98</f>
        <v>23106.942544724963</v>
      </c>
      <c r="BI56" s="62">
        <f>(($D56*SUM('Base Rate Calc'!BF$51+'Base Rate Calc'!BF$83))+'Base Rate Calc'!BF$19)*0.98</f>
        <v>23541.336822604346</v>
      </c>
      <c r="BJ56" s="62">
        <f>(($D56*SUM('Base Rate Calc'!BG$51+'Base Rate Calc'!BG$83))+'Base Rate Calc'!BG$19)*0.98</f>
        <v>21625.91211507066</v>
      </c>
      <c r="BK56" s="62">
        <f>(($D56*SUM('Base Rate Calc'!BH$51+'Base Rate Calc'!BH$83))+'Base Rate Calc'!BH$19)*0.98</f>
        <v>23438.529298735637</v>
      </c>
      <c r="BL56" s="62">
        <f>(($D56*SUM('Base Rate Calc'!BI$51+'Base Rate Calc'!BI$83))+'Base Rate Calc'!BI$19)*0.98</f>
        <v>21594.825307846037</v>
      </c>
      <c r="BM56" s="62">
        <f>(($D56*SUM('Base Rate Calc'!BJ$51+'Base Rate Calc'!BJ$83))+'Base Rate Calc'!BJ$19)*0.98</f>
        <v>21176.672477868182</v>
      </c>
      <c r="BN56" s="62">
        <f>(($D56*SUM('Base Rate Calc'!BK$51+'Base Rate Calc'!BK$83))+'Base Rate Calc'!BK$19)*0.98</f>
        <v>23387.958197224933</v>
      </c>
      <c r="BO56" s="62">
        <f>(($D56*SUM('Base Rate Calc'!BL$51+'Base Rate Calc'!BL$83))+'Base Rate Calc'!BL$19)*0.98</f>
        <v>24160.228405378559</v>
      </c>
      <c r="BP56" s="62">
        <f>(($D56*SUM('Base Rate Calc'!BM$51+'Base Rate Calc'!BM$83))+'Base Rate Calc'!BM$19)*0.98</f>
        <v>24073.361736364175</v>
      </c>
      <c r="BQ56" s="62">
        <f>(($D56*SUM('Base Rate Calc'!BN$51+'Base Rate Calc'!BN$83))+'Base Rate Calc'!BN$19)*0.98</f>
        <v>21219.222781846351</v>
      </c>
      <c r="BR56" s="62">
        <f>(($D56*SUM('Base Rate Calc'!BO$51+'Base Rate Calc'!BO$83))+'Base Rate Calc'!BO$19)*0.98</f>
        <v>20806.529634761118</v>
      </c>
      <c r="BS56" s="62">
        <f>(($D56*SUM('Base Rate Calc'!BP$51+'Base Rate Calc'!BP$83))+'Base Rate Calc'!BP$19)*0.98</f>
        <v>26484.996974872727</v>
      </c>
      <c r="BT56" s="62">
        <f>(($D56*SUM('Base Rate Calc'!BQ$51+'Base Rate Calc'!BQ$83))+'Base Rate Calc'!BQ$19)*0.98</f>
        <v>21481.414713795395</v>
      </c>
      <c r="BU56" s="62">
        <f>(($D56*SUM('Base Rate Calc'!BR$51+'Base Rate Calc'!BR$83))+'Base Rate Calc'!BR$19)*0.98</f>
        <v>24157.695693907212</v>
      </c>
      <c r="BV56" s="62">
        <f>(($D56*SUM('Base Rate Calc'!BS$51+'Base Rate Calc'!BS$83))+'Base Rate Calc'!BS$19)*0.98</f>
        <v>23894.946666519216</v>
      </c>
      <c r="BW56" s="62">
        <f>(($D56*SUM('Base Rate Calc'!BT$51+'Base Rate Calc'!BT$83))+'Base Rate Calc'!BT$19)*0.98</f>
        <v>23926.517124335522</v>
      </c>
      <c r="BX56" s="62">
        <f>(($D56*SUM('Base Rate Calc'!BU$51+'Base Rate Calc'!BU$83))+'Base Rate Calc'!BU$19)*0.98</f>
        <v>23277.020718566724</v>
      </c>
      <c r="BY56" s="62">
        <f>(($D56*SUM('Base Rate Calc'!BV$51+'Base Rate Calc'!BV$83))+'Base Rate Calc'!BV$19)*0.98</f>
        <v>22476.185985561526</v>
      </c>
      <c r="BZ56" s="62">
        <f>(($D56*SUM('Base Rate Calc'!BW$51+'Base Rate Calc'!BW$83))+'Base Rate Calc'!BW$19)*0.98</f>
        <v>21439.468392883769</v>
      </c>
      <c r="CA56" s="62">
        <f>(($D56*SUM('Base Rate Calc'!BY$51+'Base Rate Calc'!BY$83))+'Base Rate Calc'!BY$19)*0.98</f>
        <v>26551.407930822304</v>
      </c>
      <c r="CB56" s="62">
        <f>(($D56*SUM('Base Rate Calc'!BZ$51+'Base Rate Calc'!BZ$83))+'Base Rate Calc'!BZ$19)*0.98</f>
        <v>20411.722446256994</v>
      </c>
      <c r="CC56" s="62">
        <f>(($D56*SUM('Base Rate Calc'!CA$51+'Base Rate Calc'!CA$83))+'Base Rate Calc'!CA$19)*0.98</f>
        <v>21625.262333133564</v>
      </c>
      <c r="CD56" s="62">
        <f>(($D56*SUM('Base Rate Calc'!CB$51+'Base Rate Calc'!CB$83))+'Base Rate Calc'!CB$19)*0.98</f>
        <v>23920.422056251206</v>
      </c>
      <c r="CE56" s="62">
        <f>(($D56*SUM('Base Rate Calc'!CC$51+'Base Rate Calc'!CC$83))+'Base Rate Calc'!CC$19)*0.98</f>
        <v>24185.901000199996</v>
      </c>
      <c r="CF56" s="62">
        <f>(($D56*SUM('Base Rate Calc'!CD$51+'Base Rate Calc'!CD$83))+'Base Rate Calc'!CD$19)*0.98</f>
        <v>22387.495828314797</v>
      </c>
      <c r="CG56" s="62">
        <f>(($D56*SUM('Base Rate Calc'!CE$51+'Base Rate Calc'!CE$83))+'Base Rate Calc'!CE$19)*0.98</f>
        <v>23513.041392416802</v>
      </c>
      <c r="CH56" s="62">
        <f>(($D56*SUM('Base Rate Calc'!CF$51+'Base Rate Calc'!CF$83))+'Base Rate Calc'!CF$19)*0.98</f>
        <v>23412.428789245969</v>
      </c>
      <c r="CI56" s="62">
        <f>(($D56*SUM('Base Rate Calc'!CG$51+'Base Rate Calc'!CG$83))+'Base Rate Calc'!CG$19)*0.98</f>
        <v>24566.29206855092</v>
      </c>
      <c r="CJ56" s="62">
        <f>(($D56*SUM('Base Rate Calc'!CH$51+'Base Rate Calc'!CH$83))+'Base Rate Calc'!CH$19)*0.98</f>
        <v>22585.247797777156</v>
      </c>
      <c r="CK56" s="62">
        <f>(($D56*SUM('Base Rate Calc'!CI$51+'Base Rate Calc'!CI$83))+'Base Rate Calc'!CI$19)*0.98</f>
        <v>21115.090556818592</v>
      </c>
      <c r="CL56" s="62">
        <f>(($D56*SUM('Base Rate Calc'!CJ$51+'Base Rate Calc'!CJ$83))+'Base Rate Calc'!CJ$19)*0.98</f>
        <v>20995.179807651199</v>
      </c>
      <c r="CM56" s="62">
        <f>(($D56*SUM('Base Rate Calc'!CK$51+'Base Rate Calc'!CK$83))+'Base Rate Calc'!CK$19)*0.98</f>
        <v>22554.2626457394</v>
      </c>
    </row>
    <row r="57" spans="1:91" ht="15">
      <c r="A57" s="137">
        <v>54</v>
      </c>
      <c r="B57" s="215">
        <v>470</v>
      </c>
      <c r="C57" s="138" t="str">
        <f>VLOOKUP(B57,FFY18_Table5_CN!$A$3:$G$759,6,FALSE)</f>
        <v>MAJOR HIP AND KNEE JOINT REPLACEMENT OR REATTACHMENT OF LOWER EXTREMITY W/O MCC</v>
      </c>
      <c r="D57" s="137">
        <f>VLOOKUP(B57,FFY18_Table5_CN!$A$3:$G$759,7,FALSE)</f>
        <v>2.0543</v>
      </c>
      <c r="F57" s="62">
        <f>(($D57*SUM('Base Rate Calc'!C$51+'Base Rate Calc'!C$83))+'Base Rate Calc'!C$19)*0.98</f>
        <v>13229.137306573524</v>
      </c>
      <c r="G57" s="62">
        <f>(($D57*SUM('Base Rate Calc'!D$51+'Base Rate Calc'!D$83))+'Base Rate Calc'!D$19)*0.98</f>
        <v>13898.614440532518</v>
      </c>
      <c r="H57" s="62">
        <f>(($D57*SUM('Base Rate Calc'!E$51+'Base Rate Calc'!E$83))+'Base Rate Calc'!E$19)*0.98</f>
        <v>10985.894026189981</v>
      </c>
      <c r="I57" s="62">
        <f>(($D57*SUM('Base Rate Calc'!F$51+'Base Rate Calc'!F$83))+'Base Rate Calc'!F$19)*0.98</f>
        <v>12258.667278231997</v>
      </c>
      <c r="J57" s="62">
        <f>(($D57*SUM('Base Rate Calc'!G$51+'Base Rate Calc'!G$83))+'Base Rate Calc'!G$19)*0.98</f>
        <v>11401.491386809137</v>
      </c>
      <c r="K57" s="62">
        <f>(($D57*SUM('Base Rate Calc'!H$51+'Base Rate Calc'!H$83))+'Base Rate Calc'!H$19)*0.98</f>
        <v>12347.164566211291</v>
      </c>
      <c r="L57" s="62">
        <f>(($D57*SUM('Base Rate Calc'!I$51+'Base Rate Calc'!I$83))+'Base Rate Calc'!I$19)*0.98</f>
        <v>11082.396889006417</v>
      </c>
      <c r="M57" s="62">
        <f>(($D57*SUM('Base Rate Calc'!J$51+'Base Rate Calc'!J$83))+'Base Rate Calc'!J$19)*0.98</f>
        <v>13530.871258000006</v>
      </c>
      <c r="N57" s="62">
        <f>(($D57*SUM('Base Rate Calc'!K$51+'Base Rate Calc'!K$83))+'Base Rate Calc'!K$19)*0.98</f>
        <v>12444.067100133159</v>
      </c>
      <c r="O57" s="62">
        <f>(($D57*SUM('Base Rate Calc'!L$51+'Base Rate Calc'!L$83))+'Base Rate Calc'!L$19)*0.98</f>
        <v>11250.984919492537</v>
      </c>
      <c r="P57" s="62">
        <f>(($D57*SUM('Base Rate Calc'!M$51+'Base Rate Calc'!M$83))+'Base Rate Calc'!M$19)*0.98</f>
        <v>12102.391957081119</v>
      </c>
      <c r="Q57" s="62">
        <f>(($D57*SUM('Base Rate Calc'!N$51+'Base Rate Calc'!N$83))+'Base Rate Calc'!N$19)*0.98</f>
        <v>10992.252331846033</v>
      </c>
      <c r="R57" s="62">
        <f>(($D57*SUM('Base Rate Calc'!O$51+'Base Rate Calc'!O$83))+'Base Rate Calc'!O$19)*0.98</f>
        <v>11379.576584986407</v>
      </c>
      <c r="S57" s="62">
        <f>(($D57*SUM('Base Rate Calc'!P$51+'Base Rate Calc'!P$83))+'Base Rate Calc'!P$19)*0.98</f>
        <v>12284.483467251834</v>
      </c>
      <c r="T57" s="62">
        <f>(($D57*SUM('Base Rate Calc'!Q$51+'Base Rate Calc'!Q$83))+'Base Rate Calc'!Q$19)*0.98</f>
        <v>11531.214629547107</v>
      </c>
      <c r="U57" s="62">
        <f>(($D57*SUM('Base Rate Calc'!R$51+'Base Rate Calc'!R$83))+'Base Rate Calc'!R$19)*0.98</f>
        <v>11287.876733903784</v>
      </c>
      <c r="V57" s="62">
        <f>(($D57*SUM('Base Rate Calc'!S$51+'Base Rate Calc'!S$83))+'Base Rate Calc'!S$19)*0.98</f>
        <v>13772.588807752732</v>
      </c>
      <c r="W57" s="62">
        <f>(($D57*SUM('Base Rate Calc'!T$51+'Base Rate Calc'!T$83))+'Base Rate Calc'!T$19)*0.98</f>
        <v>17928.47770336091</v>
      </c>
      <c r="X57" s="62">
        <f>(($D57*SUM('Base Rate Calc'!U$51+'Base Rate Calc'!U$83))+'Base Rate Calc'!U$19)*0.98</f>
        <v>13009.46013535014</v>
      </c>
      <c r="Y57" s="62" t="e">
        <f>(($D57*SUM('Base Rate Calc'!V$51+'Base Rate Calc'!V$83))+'Base Rate Calc'!V$19)*0.98</f>
        <v>#N/A</v>
      </c>
      <c r="Z57" s="62">
        <f>(($D57*SUM('Base Rate Calc'!W$51+'Base Rate Calc'!W$83))+'Base Rate Calc'!W$19)*0.98</f>
        <v>11479.014898972051</v>
      </c>
      <c r="AA57" s="62">
        <f>(($D57*SUM('Base Rate Calc'!X$51+'Base Rate Calc'!X$83))+'Base Rate Calc'!X$19)*0.98</f>
        <v>12470.772306266761</v>
      </c>
      <c r="AB57" s="62">
        <f>(($D57*SUM('Base Rate Calc'!Y$51+'Base Rate Calc'!Y$83))+'Base Rate Calc'!Y$19)*0.98</f>
        <v>15552.766399801867</v>
      </c>
      <c r="AC57" s="62">
        <f>(($D57*SUM('Base Rate Calc'!Z$51+'Base Rate Calc'!Z$83))+'Base Rate Calc'!Z$19)*0.98</f>
        <v>11835.347408819507</v>
      </c>
      <c r="AD57" s="62">
        <f>(($D57*SUM('Base Rate Calc'!AA$51+'Base Rate Calc'!AA$83))+'Base Rate Calc'!AA$19)*0.98</f>
        <v>12007.91519054365</v>
      </c>
      <c r="AE57" s="62">
        <f>(($D57*SUM('Base Rate Calc'!AB$51+'Base Rate Calc'!AB$83))+'Base Rate Calc'!AB$19)*0.98</f>
        <v>16948.752598842762</v>
      </c>
      <c r="AF57" s="62">
        <f>(($D57*SUM('Base Rate Calc'!AC$51+'Base Rate Calc'!AC$83))+'Base Rate Calc'!AC$19)*0.98</f>
        <v>12003.231983513966</v>
      </c>
      <c r="AG57" s="62">
        <f>(($D57*SUM('Base Rate Calc'!AD$51+'Base Rate Calc'!AD$83))+'Base Rate Calc'!AD$19)*0.98</f>
        <v>12117.201825934597</v>
      </c>
      <c r="AH57" s="62">
        <f>(($D57*SUM('Base Rate Calc'!AE$51+'Base Rate Calc'!AE$83))+'Base Rate Calc'!AE$19)*0.98</f>
        <v>11032.043090835617</v>
      </c>
      <c r="AI57" s="62">
        <f>(($D57*SUM('Base Rate Calc'!AF$51+'Base Rate Calc'!AF$83))+'Base Rate Calc'!AF$19)*0.98</f>
        <v>13490.25450602964</v>
      </c>
      <c r="AJ57" s="62">
        <f>(($D57*SUM('Base Rate Calc'!AG$51+'Base Rate Calc'!AG$83))+'Base Rate Calc'!AG$19)*0.98</f>
        <v>12025.337020183846</v>
      </c>
      <c r="AK57" s="62">
        <f>(($D57*SUM('Base Rate Calc'!AH$51+'Base Rate Calc'!AH$83))+'Base Rate Calc'!AH$19)*0.98</f>
        <v>17822.97855077904</v>
      </c>
      <c r="AL57" s="62">
        <f>(($D57*SUM('Base Rate Calc'!AI$51+'Base Rate Calc'!AI$83))+'Base Rate Calc'!AI$19)*0.98</f>
        <v>10947.798208901799</v>
      </c>
      <c r="AM57" s="62">
        <f>(($D57*SUM('Base Rate Calc'!AJ$51+'Base Rate Calc'!AJ$83))+'Base Rate Calc'!AJ$19)*0.98</f>
        <v>11163.429890892356</v>
      </c>
      <c r="AN57" s="62">
        <f>(($D57*SUM('Base Rate Calc'!AK$51+'Base Rate Calc'!AK$83))+'Base Rate Calc'!AK$19)*0.98</f>
        <v>14356.905576983447</v>
      </c>
      <c r="AO57" s="62">
        <f>(($D57*SUM('Base Rate Calc'!AL$51+'Base Rate Calc'!AL$83))+'Base Rate Calc'!AL$19)*0.98</f>
        <v>12701.049181286251</v>
      </c>
      <c r="AP57" s="62">
        <f>(($D57*SUM('Base Rate Calc'!AM$51+'Base Rate Calc'!AM$83))+'Base Rate Calc'!AM$19)*0.98</f>
        <v>12360.609923162501</v>
      </c>
      <c r="AQ57" s="62">
        <f>(($D57*SUM('Base Rate Calc'!AN$51+'Base Rate Calc'!AN$83))+'Base Rate Calc'!AN$19)*0.98</f>
        <v>12004.382315794963</v>
      </c>
      <c r="AR57" s="62">
        <f>(($D57*SUM('Base Rate Calc'!AO$51+'Base Rate Calc'!AO$83))+'Base Rate Calc'!AO$19)*0.98</f>
        <v>13107.29686525543</v>
      </c>
      <c r="AS57" s="62">
        <f>(($D57*SUM('Base Rate Calc'!AP$51+'Base Rate Calc'!AP$83))+'Base Rate Calc'!AP$19)*0.98</f>
        <v>13356.701968196119</v>
      </c>
      <c r="AT57" s="62">
        <f>(($D57*SUM('Base Rate Calc'!AQ$51+'Base Rate Calc'!AQ$83))+'Base Rate Calc'!AQ$19)*0.98</f>
        <v>13220.915293317941</v>
      </c>
      <c r="AU57" s="62">
        <f>(($D57*SUM('Base Rate Calc'!AR$51+'Base Rate Calc'!AR$83))+'Base Rate Calc'!AR$19)*0.98</f>
        <v>11345.544178789016</v>
      </c>
      <c r="AV57" s="62">
        <f>(($D57*SUM('Base Rate Calc'!AS$51+'Base Rate Calc'!AS$83))+'Base Rate Calc'!AS$19)*0.98</f>
        <v>12701.524391732128</v>
      </c>
      <c r="AW57" s="62">
        <f>(($D57*SUM('Base Rate Calc'!AT$51+'Base Rate Calc'!AT$83))+'Base Rate Calc'!AT$19)*0.98</f>
        <v>14409.216289913789</v>
      </c>
      <c r="AX57" s="62">
        <f>(($D57*SUM('Base Rate Calc'!AU$51+'Base Rate Calc'!AU$83))+'Base Rate Calc'!AU$19)*0.98</f>
        <v>12255.40485732526</v>
      </c>
      <c r="AY57" s="62">
        <f>(($D57*SUM('Base Rate Calc'!AV$51+'Base Rate Calc'!AV$83))+'Base Rate Calc'!AV$19)*0.98</f>
        <v>11025.125853775293</v>
      </c>
      <c r="AZ57" s="62">
        <f>(($D57*SUM('Base Rate Calc'!AW$51+'Base Rate Calc'!AW$83))+'Base Rate Calc'!AW$19)*0.98</f>
        <v>12659.7787355242</v>
      </c>
      <c r="BA57" s="62">
        <f>(($D57*SUM('Base Rate Calc'!AX$51+'Base Rate Calc'!AX$83))+'Base Rate Calc'!AX$19)*0.98</f>
        <v>11268.479195232145</v>
      </c>
      <c r="BB57" s="62">
        <f>(($D57*SUM('Base Rate Calc'!AY$51+'Base Rate Calc'!AY$83))+'Base Rate Calc'!AY$19)*0.98</f>
        <v>11467.539695837284</v>
      </c>
      <c r="BC57" s="62">
        <f>(($D57*SUM('Base Rate Calc'!AZ$51+'Base Rate Calc'!AZ$83))+'Base Rate Calc'!AZ$19)*0.98</f>
        <v>11970.517441288985</v>
      </c>
      <c r="BD57" s="62">
        <f>(($D57*SUM('Base Rate Calc'!BA$51+'Base Rate Calc'!BA$83))+'Base Rate Calc'!BA$19)*0.98</f>
        <v>11301.081194369848</v>
      </c>
      <c r="BE57" s="62">
        <f>(($D57*SUM('Base Rate Calc'!BB$51+'Base Rate Calc'!BB$83))+'Base Rate Calc'!BB$19)*0.98</f>
        <v>15668.150791164906</v>
      </c>
      <c r="BF57" s="62">
        <f>(($D57*SUM('Base Rate Calc'!BC$51+'Base Rate Calc'!BC$83))+'Base Rate Calc'!BC$19)*0.98</f>
        <v>12814.13111337073</v>
      </c>
      <c r="BG57" s="62">
        <f>(($D57*SUM('Base Rate Calc'!BD$51+'Base Rate Calc'!BD$83))+'Base Rate Calc'!BD$19)*0.98</f>
        <v>11972.602873700187</v>
      </c>
      <c r="BH57" s="62">
        <f>(($D57*SUM('Base Rate Calc'!BE$51+'Base Rate Calc'!BE$83))+'Base Rate Calc'!BE$19)*0.98</f>
        <v>11823.106944040572</v>
      </c>
      <c r="BI57" s="62">
        <f>(($D57*SUM('Base Rate Calc'!BF$51+'Base Rate Calc'!BF$83))+'Base Rate Calc'!BF$19)*0.98</f>
        <v>12351.108663318166</v>
      </c>
      <c r="BJ57" s="62">
        <f>(($D57*SUM('Base Rate Calc'!BG$51+'Base Rate Calc'!BG$83))+'Base Rate Calc'!BG$19)*0.98</f>
        <v>11531.450353809476</v>
      </c>
      <c r="BK57" s="62">
        <f>(($D57*SUM('Base Rate Calc'!BH$51+'Base Rate Calc'!BH$83))+'Base Rate Calc'!BH$19)*0.98</f>
        <v>12552.637262624879</v>
      </c>
      <c r="BL57" s="62">
        <f>(($D57*SUM('Base Rate Calc'!BI$51+'Base Rate Calc'!BI$83))+'Base Rate Calc'!BI$19)*0.98</f>
        <v>11333.555747039309</v>
      </c>
      <c r="BM57" s="62">
        <f>(($D57*SUM('Base Rate Calc'!BJ$51+'Base Rate Calc'!BJ$83))+'Base Rate Calc'!BJ$19)*0.98</f>
        <v>11192.829809440986</v>
      </c>
      <c r="BN57" s="62">
        <f>(($D57*SUM('Base Rate Calc'!BK$51+'Base Rate Calc'!BK$83))+'Base Rate Calc'!BK$19)*0.98</f>
        <v>12226.893175690349</v>
      </c>
      <c r="BO57" s="62">
        <f>(($D57*SUM('Base Rate Calc'!BL$51+'Base Rate Calc'!BL$83))+'Base Rate Calc'!BL$19)*0.98</f>
        <v>12747.141432356764</v>
      </c>
      <c r="BP57" s="62">
        <f>(($D57*SUM('Base Rate Calc'!BM$51+'Base Rate Calc'!BM$83))+'Base Rate Calc'!BM$19)*0.98</f>
        <v>12494.949664453145</v>
      </c>
      <c r="BQ57" s="62">
        <f>(($D57*SUM('Base Rate Calc'!BN$51+'Base Rate Calc'!BN$83))+'Base Rate Calc'!BN$19)*0.98</f>
        <v>11178.613443370185</v>
      </c>
      <c r="BR57" s="62">
        <f>(($D57*SUM('Base Rate Calc'!BO$51+'Base Rate Calc'!BO$83))+'Base Rate Calc'!BO$19)*0.98</f>
        <v>10889.641362626657</v>
      </c>
      <c r="BS57" s="62">
        <f>(($D57*SUM('Base Rate Calc'!BP$51+'Base Rate Calc'!BP$83))+'Base Rate Calc'!BP$19)*0.98</f>
        <v>13811.939648878191</v>
      </c>
      <c r="BT57" s="62">
        <f>(($D57*SUM('Base Rate Calc'!BQ$51+'Base Rate Calc'!BQ$83))+'Base Rate Calc'!BQ$19)*0.98</f>
        <v>11226.368928259702</v>
      </c>
      <c r="BU57" s="62">
        <f>(($D57*SUM('Base Rate Calc'!BR$51+'Base Rate Calc'!BR$83))+'Base Rate Calc'!BR$19)*0.98</f>
        <v>12926.675846789105</v>
      </c>
      <c r="BV57" s="62">
        <f>(($D57*SUM('Base Rate Calc'!BS$51+'Base Rate Calc'!BS$83))+'Base Rate Calc'!BS$19)*0.98</f>
        <v>12674.312265120032</v>
      </c>
      <c r="BW57" s="62">
        <f>(($D57*SUM('Base Rate Calc'!BT$51+'Base Rate Calc'!BT$83))+'Base Rate Calc'!BT$19)*0.98</f>
        <v>12642.839166844122</v>
      </c>
      <c r="BX57" s="62">
        <f>(($D57*SUM('Base Rate Calc'!BU$51+'Base Rate Calc'!BU$83))+'Base Rate Calc'!BU$19)*0.98</f>
        <v>12255.46749777868</v>
      </c>
      <c r="BY57" s="62">
        <f>(($D57*SUM('Base Rate Calc'!BV$51+'Base Rate Calc'!BV$83))+'Base Rate Calc'!BV$19)*0.98</f>
        <v>11500.368345447965</v>
      </c>
      <c r="BZ57" s="62">
        <f>(($D57*SUM('Base Rate Calc'!BW$51+'Base Rate Calc'!BW$83))+'Base Rate Calc'!BW$19)*0.98</f>
        <v>11234.787852684032</v>
      </c>
      <c r="CA57" s="62">
        <f>(($D57*SUM('Base Rate Calc'!BY$51+'Base Rate Calc'!BY$83))+'Base Rate Calc'!BY$19)*0.98</f>
        <v>14052.635948513853</v>
      </c>
      <c r="CB57" s="62">
        <f>(($D57*SUM('Base Rate Calc'!BZ$51+'Base Rate Calc'!BZ$83))+'Base Rate Calc'!BZ$19)*0.98</f>
        <v>10444.046282932512</v>
      </c>
      <c r="CC57" s="62">
        <f>(($D57*SUM('Base Rate Calc'!CA$51+'Base Rate Calc'!CA$83))+'Base Rate Calc'!CA$19)*0.98</f>
        <v>11271.310081734608</v>
      </c>
      <c r="CD57" s="62">
        <f>(($D57*SUM('Base Rate Calc'!CB$51+'Base Rate Calc'!CB$83))+'Base Rate Calc'!CB$19)*0.98</f>
        <v>12522.036750483661</v>
      </c>
      <c r="CE57" s="62">
        <f>(($D57*SUM('Base Rate Calc'!CC$51+'Base Rate Calc'!CC$83))+'Base Rate Calc'!CC$19)*0.98</f>
        <v>13157.227288049728</v>
      </c>
      <c r="CF57" s="62">
        <f>(($D57*SUM('Base Rate Calc'!CD$51+'Base Rate Calc'!CD$83))+'Base Rate Calc'!CD$19)*0.98</f>
        <v>11768.572413008318</v>
      </c>
      <c r="CG57" s="62">
        <f>(($D57*SUM('Base Rate Calc'!CE$51+'Base Rate Calc'!CE$83))+'Base Rate Calc'!CE$19)*0.98</f>
        <v>12268.928269636064</v>
      </c>
      <c r="CH57" s="62">
        <f>(($D57*SUM('Base Rate Calc'!CF$51+'Base Rate Calc'!CF$83))+'Base Rate Calc'!CF$19)*0.98</f>
        <v>11979.414795324416</v>
      </c>
      <c r="CI57" s="62">
        <f>(($D57*SUM('Base Rate Calc'!CG$51+'Base Rate Calc'!CG$83))+'Base Rate Calc'!CG$19)*0.98</f>
        <v>12782.666754106991</v>
      </c>
      <c r="CJ57" s="62">
        <f>(($D57*SUM('Base Rate Calc'!CH$51+'Base Rate Calc'!CH$83))+'Base Rate Calc'!CH$19)*0.98</f>
        <v>11753.522263173081</v>
      </c>
      <c r="CK57" s="62">
        <f>(($D57*SUM('Base Rate Calc'!CI$51+'Base Rate Calc'!CI$83))+'Base Rate Calc'!CI$19)*0.98</f>
        <v>11014.027712489089</v>
      </c>
      <c r="CL57" s="62">
        <f>(($D57*SUM('Base Rate Calc'!CJ$51+'Base Rate Calc'!CJ$83))+'Base Rate Calc'!CJ$19)*0.98</f>
        <v>10742.583346747828</v>
      </c>
      <c r="CM57" s="62">
        <f>(($D57*SUM('Base Rate Calc'!CK$51+'Base Rate Calc'!CK$83))+'Base Rate Calc'!CK$19)*0.98</f>
        <v>11540.317754649543</v>
      </c>
    </row>
    <row r="58" spans="1:91" ht="15">
      <c r="A58" s="137">
        <v>55</v>
      </c>
      <c r="B58" s="215">
        <v>473</v>
      </c>
      <c r="C58" s="138" t="str">
        <f>VLOOKUP(B58,FFY18_Table5_CN!$A$3:$G$759,6,FALSE)</f>
        <v>CERVICAL SPINAL FUSION W/O CC/MCC</v>
      </c>
      <c r="D58" s="137">
        <f>VLOOKUP(B58,FFY18_Table5_CN!$A$3:$G$759,7,FALSE)</f>
        <v>2.2915999999999994</v>
      </c>
      <c r="F58" s="62">
        <f>(($D58*SUM('Base Rate Calc'!C$51+'Base Rate Calc'!C$83))+'Base Rate Calc'!C$19)*0.98</f>
        <v>14668.703474051441</v>
      </c>
      <c r="G58" s="62">
        <f>(($D58*SUM('Base Rate Calc'!D$51+'Base Rate Calc'!D$83))+'Base Rate Calc'!D$19)*0.98</f>
        <v>15436.536350447504</v>
      </c>
      <c r="H58" s="62">
        <f>(($D58*SUM('Base Rate Calc'!E$51+'Base Rate Calc'!E$83))+'Base Rate Calc'!E$19)*0.98</f>
        <v>12183.643456173371</v>
      </c>
      <c r="I58" s="62">
        <f>(($D58*SUM('Base Rate Calc'!F$51+'Base Rate Calc'!F$83))+'Base Rate Calc'!F$19)*0.98</f>
        <v>13587.532224269309</v>
      </c>
      <c r="J58" s="62">
        <f>(($D58*SUM('Base Rate Calc'!G$51+'Base Rate Calc'!G$83))+'Base Rate Calc'!G$19)*0.98</f>
        <v>12638.743066539362</v>
      </c>
      <c r="K58" s="62">
        <f>(($D58*SUM('Base Rate Calc'!H$51+'Base Rate Calc'!H$83))+'Base Rate Calc'!H$19)*0.98</f>
        <v>13690.703332877276</v>
      </c>
      <c r="L58" s="62">
        <f>(($D58*SUM('Base Rate Calc'!I$51+'Base Rate Calc'!I$83))+'Base Rate Calc'!I$19)*0.98</f>
        <v>12305.765669964025</v>
      </c>
      <c r="M58" s="62">
        <f>(($D58*SUM('Base Rate Calc'!J$51+'Base Rate Calc'!J$83))+'Base Rate Calc'!J$19)*0.98</f>
        <v>14957.275454019767</v>
      </c>
      <c r="N58" s="62">
        <f>(($D58*SUM('Base Rate Calc'!K$51+'Base Rate Calc'!K$83))+'Base Rate Calc'!K$19)*0.98</f>
        <v>13798.957931687262</v>
      </c>
      <c r="O58" s="62">
        <f>(($D58*SUM('Base Rate Calc'!L$51+'Base Rate Calc'!L$83))+'Base Rate Calc'!L$19)*0.98</f>
        <v>12480.017114573864</v>
      </c>
      <c r="P58" s="62">
        <f>(($D58*SUM('Base Rate Calc'!M$51+'Base Rate Calc'!M$83))+'Base Rate Calc'!M$19)*0.98</f>
        <v>13451.296800772569</v>
      </c>
      <c r="Q58" s="62">
        <f>(($D58*SUM('Base Rate Calc'!N$51+'Base Rate Calc'!N$83))+'Base Rate Calc'!N$19)*0.98</f>
        <v>12212.166793067401</v>
      </c>
      <c r="R58" s="62">
        <f>(($D58*SUM('Base Rate Calc'!O$51+'Base Rate Calc'!O$83))+'Base Rate Calc'!O$19)*0.98</f>
        <v>12611.354643077857</v>
      </c>
      <c r="S58" s="62">
        <f>(($D58*SUM('Base Rate Calc'!P$51+'Base Rate Calc'!P$83))+'Base Rate Calc'!P$19)*0.98</f>
        <v>13616.073567392443</v>
      </c>
      <c r="T58" s="62">
        <f>(($D58*SUM('Base Rate Calc'!Q$51+'Base Rate Calc'!Q$83))+'Base Rate Calc'!Q$19)*0.98</f>
        <v>12779.056573222093</v>
      </c>
      <c r="U58" s="62">
        <f>(($D58*SUM('Base Rate Calc'!R$51+'Base Rate Calc'!R$83))+'Base Rate Calc'!R$19)*0.98</f>
        <v>12509.818393250211</v>
      </c>
      <c r="V58" s="62">
        <f>(($D58*SUM('Base Rate Calc'!S$51+'Base Rate Calc'!S$83))+'Base Rate Calc'!S$19)*0.98</f>
        <v>15233.022046685563</v>
      </c>
      <c r="W58" s="62">
        <f>(($D58*SUM('Base Rate Calc'!T$51+'Base Rate Calc'!T$83))+'Base Rate Calc'!T$19)*0.98</f>
        <v>19842.463461014384</v>
      </c>
      <c r="X58" s="62">
        <f>(($D58*SUM('Base Rate Calc'!U$51+'Base Rate Calc'!U$83))+'Base Rate Calc'!U$19)*0.98</f>
        <v>14439.274908362157</v>
      </c>
      <c r="Y58" s="62" t="e">
        <f>(($D58*SUM('Base Rate Calc'!V$51+'Base Rate Calc'!V$83))+'Base Rate Calc'!V$19)*0.98</f>
        <v>#N/A</v>
      </c>
      <c r="Z58" s="62">
        <f>(($D58*SUM('Base Rate Calc'!W$51+'Base Rate Calc'!W$83))+'Base Rate Calc'!W$19)*0.98</f>
        <v>12714.453694973641</v>
      </c>
      <c r="AA58" s="62">
        <f>(($D58*SUM('Base Rate Calc'!X$51+'Base Rate Calc'!X$83))+'Base Rate Calc'!X$19)*0.98</f>
        <v>13838.304599192377</v>
      </c>
      <c r="AB58" s="62">
        <f>(($D58*SUM('Base Rate Calc'!Y$51+'Base Rate Calc'!Y$83))+'Base Rate Calc'!Y$19)*0.98</f>
        <v>17239.048338940735</v>
      </c>
      <c r="AC58" s="62">
        <f>(($D58*SUM('Base Rate Calc'!Z$51+'Base Rate Calc'!Z$83))+'Base Rate Calc'!Z$19)*0.98</f>
        <v>13118.392203850837</v>
      </c>
      <c r="AD58" s="62">
        <f>(($D58*SUM('Base Rate Calc'!AA$51+'Base Rate Calc'!AA$83))+'Base Rate Calc'!AA$19)*0.98</f>
        <v>13273.952239765284</v>
      </c>
      <c r="AE58" s="62">
        <f>(($D58*SUM('Base Rate Calc'!AB$51+'Base Rate Calc'!AB$83))+'Base Rate Calc'!AB$19)*0.98</f>
        <v>18724.830484305148</v>
      </c>
      <c r="AF58" s="62">
        <f>(($D58*SUM('Base Rate Calc'!AC$51+'Base Rate Calc'!AC$83))+'Base Rate Calc'!AC$19)*0.98</f>
        <v>13389.770926067564</v>
      </c>
      <c r="AG58" s="62">
        <f>(($D58*SUM('Base Rate Calc'!AD$51+'Base Rate Calc'!AD$83))+'Base Rate Calc'!AD$19)*0.98</f>
        <v>13423.523138865654</v>
      </c>
      <c r="AH58" s="62">
        <f>(($D58*SUM('Base Rate Calc'!AE$51+'Base Rate Calc'!AE$83))+'Base Rate Calc'!AE$19)*0.98</f>
        <v>12246.614664410696</v>
      </c>
      <c r="AI58" s="62">
        <f>(($D58*SUM('Base Rate Calc'!AF$51+'Base Rate Calc'!AF$83))+'Base Rate Calc'!AF$19)*0.98</f>
        <v>14897.971554961552</v>
      </c>
      <c r="AJ58" s="62">
        <f>(($D58*SUM('Base Rate Calc'!AG$51+'Base Rate Calc'!AG$83))+'Base Rate Calc'!AG$19)*0.98</f>
        <v>13301.791892836145</v>
      </c>
      <c r="AK58" s="62">
        <f>(($D58*SUM('Base Rate Calc'!AH$51+'Base Rate Calc'!AH$83))+'Base Rate Calc'!AH$19)*0.98</f>
        <v>19681.853188037403</v>
      </c>
      <c r="AL58" s="62">
        <f>(($D58*SUM('Base Rate Calc'!AI$51+'Base Rate Calc'!AI$83))+'Base Rate Calc'!AI$19)*0.98</f>
        <v>12142.993395735461</v>
      </c>
      <c r="AM58" s="62">
        <f>(($D58*SUM('Base Rate Calc'!AJ$51+'Base Rate Calc'!AJ$83))+'Base Rate Calc'!AJ$19)*0.98</f>
        <v>12393.173924913068</v>
      </c>
      <c r="AN58" s="62">
        <f>(($D58*SUM('Base Rate Calc'!AK$51+'Base Rate Calc'!AK$83))+'Base Rate Calc'!AK$19)*0.98</f>
        <v>15878.038726921704</v>
      </c>
      <c r="AO58" s="62">
        <f>(($D58*SUM('Base Rate Calc'!AL$51+'Base Rate Calc'!AL$83))+'Base Rate Calc'!AL$19)*0.98</f>
        <v>14068.848227345357</v>
      </c>
      <c r="AP58" s="62">
        <f>(($D58*SUM('Base Rate Calc'!AM$51+'Base Rate Calc'!AM$83))+'Base Rate Calc'!AM$19)*0.98</f>
        <v>13682.284533066824</v>
      </c>
      <c r="AQ58" s="62">
        <f>(($D58*SUM('Base Rate Calc'!AN$51+'Base Rate Calc'!AN$83))+'Base Rate Calc'!AN$19)*0.98</f>
        <v>13391.054137601972</v>
      </c>
      <c r="AR58" s="62">
        <f>(($D58*SUM('Base Rate Calc'!AO$51+'Base Rate Calc'!AO$83))+'Base Rate Calc'!AO$19)*0.98</f>
        <v>14535.65282948904</v>
      </c>
      <c r="AS58" s="62">
        <f>(($D58*SUM('Base Rate Calc'!AP$51+'Base Rate Calc'!AP$83))+'Base Rate Calc'!AP$19)*0.98</f>
        <v>14562.664515094302</v>
      </c>
      <c r="AT58" s="62">
        <f>(($D58*SUM('Base Rate Calc'!AQ$51+'Base Rate Calc'!AQ$83))+'Base Rate Calc'!AQ$19)*0.98</f>
        <v>14520.870971935643</v>
      </c>
      <c r="AU58" s="62">
        <f>(($D58*SUM('Base Rate Calc'!AR$51+'Base Rate Calc'!AR$83))+'Base Rate Calc'!AR$19)*0.98</f>
        <v>12573.762331866281</v>
      </c>
      <c r="AV58" s="62">
        <f>(($D58*SUM('Base Rate Calc'!AS$51+'Base Rate Calc'!AS$83))+'Base Rate Calc'!AS$19)*0.98</f>
        <v>14088.986313602365</v>
      </c>
      <c r="AW58" s="62">
        <f>(($D58*SUM('Base Rate Calc'!AT$51+'Base Rate Calc'!AT$83))+'Base Rate Calc'!AT$19)*0.98</f>
        <v>15931.669198065731</v>
      </c>
      <c r="AX58" s="62">
        <f>(($D58*SUM('Base Rate Calc'!AU$51+'Base Rate Calc'!AU$83))+'Base Rate Calc'!AU$19)*0.98</f>
        <v>13559.414950662787</v>
      </c>
      <c r="AY58" s="62">
        <f>(($D58*SUM('Base Rate Calc'!AV$51+'Base Rate Calc'!AV$83))+'Base Rate Calc'!AV$19)*0.98</f>
        <v>12247.255075174733</v>
      </c>
      <c r="AZ58" s="62">
        <f>(($D58*SUM('Base Rate Calc'!AW$51+'Base Rate Calc'!AW$83))+'Base Rate Calc'!AW$19)*0.98</f>
        <v>14043.079566580953</v>
      </c>
      <c r="BA58" s="62">
        <f>(($D58*SUM('Base Rate Calc'!AX$51+'Base Rate Calc'!AX$83))+'Base Rate Calc'!AX$19)*0.98</f>
        <v>12479.877824696481</v>
      </c>
      <c r="BB58" s="62">
        <f>(($D58*SUM('Base Rate Calc'!AY$51+'Base Rate Calc'!AY$83))+'Base Rate Calc'!AY$19)*0.98</f>
        <v>12696.105974823889</v>
      </c>
      <c r="BC58" s="62">
        <f>(($D58*SUM('Base Rate Calc'!AZ$51+'Base Rate Calc'!AZ$83))+'Base Rate Calc'!AZ$19)*0.98</f>
        <v>13264.46018163746</v>
      </c>
      <c r="BD58" s="62">
        <f>(($D58*SUM('Base Rate Calc'!BA$51+'Base Rate Calc'!BA$83))+'Base Rate Calc'!BA$19)*0.98</f>
        <v>12537.90050681884</v>
      </c>
      <c r="BE58" s="62">
        <f>(($D58*SUM('Base Rate Calc'!BB$51+'Base Rate Calc'!BB$83))+'Base Rate Calc'!BB$19)*0.98</f>
        <v>17312.125083752857</v>
      </c>
      <c r="BF58" s="62">
        <f>(($D58*SUM('Base Rate Calc'!BC$51+'Base Rate Calc'!BC$83))+'Base Rate Calc'!BC$19)*0.98</f>
        <v>14294.340096091299</v>
      </c>
      <c r="BG58" s="62">
        <f>(($D58*SUM('Base Rate Calc'!BD$51+'Base Rate Calc'!BD$83))+'Base Rate Calc'!BD$19)*0.98</f>
        <v>13309.742719608304</v>
      </c>
      <c r="BH58" s="62">
        <f>(($D58*SUM('Base Rate Calc'!BE$51+'Base Rate Calc'!BE$83))+'Base Rate Calc'!BE$19)*0.98</f>
        <v>13188.838958751578</v>
      </c>
      <c r="BI58" s="62">
        <f>(($D58*SUM('Base Rate Calc'!BF$51+'Base Rate Calc'!BF$83))+'Base Rate Calc'!BF$19)*0.98</f>
        <v>13705.51095965531</v>
      </c>
      <c r="BJ58" s="62">
        <f>(($D58*SUM('Base Rate Calc'!BG$51+'Base Rate Calc'!BG$83))+'Base Rate Calc'!BG$19)*0.98</f>
        <v>12753.227246570503</v>
      </c>
      <c r="BK58" s="62">
        <f>(($D58*SUM('Base Rate Calc'!BH$51+'Base Rate Calc'!BH$83))+'Base Rate Calc'!BH$19)*0.98</f>
        <v>13870.204425824448</v>
      </c>
      <c r="BL58" s="62">
        <f>(($D58*SUM('Base Rate Calc'!BI$51+'Base Rate Calc'!BI$83))+'Base Rate Calc'!BI$19)*0.98</f>
        <v>12575.522117935683</v>
      </c>
      <c r="BM58" s="62">
        <f>(($D58*SUM('Base Rate Calc'!BJ$51+'Base Rate Calc'!BJ$83))+'Base Rate Calc'!BJ$19)*0.98</f>
        <v>12401.217989190944</v>
      </c>
      <c r="BN58" s="62">
        <f>(($D58*SUM('Base Rate Calc'!BK$51+'Base Rate Calc'!BK$83))+'Base Rate Calc'!BK$19)*0.98</f>
        <v>13577.765729811614</v>
      </c>
      <c r="BO58" s="62">
        <f>(($D58*SUM('Base Rate Calc'!BL$51+'Base Rate Calc'!BL$83))+'Base Rate Calc'!BL$19)*0.98</f>
        <v>14128.517306424939</v>
      </c>
      <c r="BP58" s="62">
        <f>(($D58*SUM('Base Rate Calc'!BM$51+'Base Rate Calc'!BM$83))+'Base Rate Calc'!BM$19)*0.98</f>
        <v>13896.33555890611</v>
      </c>
      <c r="BQ58" s="62">
        <f>(($D58*SUM('Base Rate Calc'!BN$51+'Base Rate Calc'!BN$83))+'Base Rate Calc'!BN$19)*0.98</f>
        <v>12393.872341677024</v>
      </c>
      <c r="BR58" s="62">
        <f>(($D58*SUM('Base Rate Calc'!BO$51+'Base Rate Calc'!BO$83))+'Base Rate Calc'!BO$19)*0.98</f>
        <v>12089.925758718415</v>
      </c>
      <c r="BS58" s="62">
        <f>(($D58*SUM('Base Rate Calc'!BP$51+'Base Rate Calc'!BP$83))+'Base Rate Calc'!BP$19)*0.98</f>
        <v>15345.815249948526</v>
      </c>
      <c r="BT58" s="62">
        <f>(($D58*SUM('Base Rate Calc'!BQ$51+'Base Rate Calc'!BQ$83))+'Base Rate Calc'!BQ$19)*0.98</f>
        <v>12467.582008392119</v>
      </c>
      <c r="BU58" s="62">
        <f>(($D58*SUM('Base Rate Calc'!BR$51+'Base Rate Calc'!BR$83))+'Base Rate Calc'!BR$19)*0.98</f>
        <v>14286.015339659205</v>
      </c>
      <c r="BV58" s="62">
        <f>(($D58*SUM('Base Rate Calc'!BS$51+'Base Rate Calc'!BS$83))+'Base Rate Calc'!BS$19)*0.98</f>
        <v>14032.394762035274</v>
      </c>
      <c r="BW58" s="62">
        <f>(($D58*SUM('Base Rate Calc'!BT$51+'Base Rate Calc'!BT$83))+'Base Rate Calc'!BT$19)*0.98</f>
        <v>14008.552101309439</v>
      </c>
      <c r="BX58" s="62">
        <f>(($D58*SUM('Base Rate Calc'!BU$51+'Base Rate Calc'!BU$83))+'Base Rate Calc'!BU$19)*0.98</f>
        <v>13589.454327980147</v>
      </c>
      <c r="BY58" s="62">
        <f>(($D58*SUM('Base Rate Calc'!BV$51+'Base Rate Calc'!BV$83))+'Base Rate Calc'!BV$19)*0.98</f>
        <v>12828.819598125177</v>
      </c>
      <c r="BZ58" s="62">
        <f>(($D58*SUM('Base Rate Calc'!BW$51+'Base Rate Calc'!BW$83))+'Base Rate Calc'!BW$19)*0.98</f>
        <v>12469.905006713101</v>
      </c>
      <c r="CA58" s="62">
        <f>(($D58*SUM('Base Rate Calc'!BY$51+'Base Rate Calc'!BY$83))+'Base Rate Calc'!BY$19)*0.98</f>
        <v>15565.417031550571</v>
      </c>
      <c r="CB58" s="62">
        <f>(($D58*SUM('Base Rate Calc'!BZ$51+'Base Rate Calc'!BZ$83))+'Base Rate Calc'!BZ$19)*0.98</f>
        <v>11650.477759805355</v>
      </c>
      <c r="CC58" s="62">
        <f>(($D58*SUM('Base Rate Calc'!CA$51+'Base Rate Calc'!CA$83))+'Base Rate Calc'!CA$19)*0.98</f>
        <v>12524.494244366946</v>
      </c>
      <c r="CD58" s="62">
        <f>(($D58*SUM('Base Rate Calc'!CB$51+'Base Rate Calc'!CB$83))+'Base Rate Calc'!CB$19)*0.98</f>
        <v>13901.633217411454</v>
      </c>
      <c r="CE58" s="62">
        <f>(($D58*SUM('Base Rate Calc'!CC$51+'Base Rate Calc'!CC$83))+'Base Rate Calc'!CC$19)*0.98</f>
        <v>14492.075942488804</v>
      </c>
      <c r="CF58" s="62">
        <f>(($D58*SUM('Base Rate Calc'!CD$51+'Base Rate Calc'!CD$83))+'Base Rate Calc'!CD$19)*0.98</f>
        <v>13053.827195448501</v>
      </c>
      <c r="CG58" s="62">
        <f>(($D58*SUM('Base Rate Calc'!CE$51+'Base Rate Calc'!CE$83))+'Base Rate Calc'!CE$19)*0.98</f>
        <v>13629.852498971912</v>
      </c>
      <c r="CH58" s="62">
        <f>(($D58*SUM('Base Rate Calc'!CF$51+'Base Rate Calc'!CF$83))+'Base Rate Calc'!CF$19)*0.98</f>
        <v>13363.202523957272</v>
      </c>
      <c r="CI58" s="62">
        <f>(($D58*SUM('Base Rate Calc'!CG$51+'Base Rate Calc'!CG$83))+'Base Rate Calc'!CG$19)*0.98</f>
        <v>14208.890505569572</v>
      </c>
      <c r="CJ58" s="62">
        <f>(($D58*SUM('Base Rate Calc'!CH$51+'Base Rate Calc'!CH$83))+'Base Rate Calc'!CH$19)*0.98</f>
        <v>13064.533417595982</v>
      </c>
      <c r="CK58" s="62">
        <f>(($D58*SUM('Base Rate Calc'!CI$51+'Base Rate Calc'!CI$83))+'Base Rate Calc'!CI$19)*0.98</f>
        <v>12236.603563228344</v>
      </c>
      <c r="CL58" s="62">
        <f>(($D58*SUM('Base Rate Calc'!CJ$51+'Base Rate Calc'!CJ$83))+'Base Rate Calc'!CJ$19)*0.98</f>
        <v>11983.499974398734</v>
      </c>
      <c r="CM58" s="62">
        <f>(($D58*SUM('Base Rate Calc'!CK$51+'Base Rate Calc'!CK$83))+'Base Rate Calc'!CK$19)*0.98</f>
        <v>12873.383715404218</v>
      </c>
    </row>
    <row r="59" spans="1:91" ht="15">
      <c r="A59" s="137">
        <v>56</v>
      </c>
      <c r="B59" s="215">
        <v>481</v>
      </c>
      <c r="C59" s="138" t="str">
        <f>VLOOKUP(B59,FFY18_Table5_CN!$A$3:$G$759,6,FALSE)</f>
        <v>HIP &amp; FEMUR PROCEDURES EXCEPT MAJOR JOINT W CC</v>
      </c>
      <c r="D59" s="137">
        <f>VLOOKUP(B59,FFY18_Table5_CN!$A$3:$G$759,7,FALSE)</f>
        <v>2.0501000000000005</v>
      </c>
      <c r="F59" s="62">
        <f>(($D59*SUM('Base Rate Calc'!C$51+'Base Rate Calc'!C$83))+'Base Rate Calc'!C$19)*0.98</f>
        <v>13203.658259361528</v>
      </c>
      <c r="G59" s="62">
        <f>(($D59*SUM('Base Rate Calc'!D$51+'Base Rate Calc'!D$83))+'Base Rate Calc'!D$19)*0.98</f>
        <v>13871.394583719866</v>
      </c>
      <c r="H59" s="62">
        <f>(($D59*SUM('Base Rate Calc'!E$51+'Base Rate Calc'!E$83))+'Base Rate Calc'!E$19)*0.98</f>
        <v>10964.694921234526</v>
      </c>
      <c r="I59" s="62">
        <f>(($D59*SUM('Base Rate Calc'!F$51+'Base Rate Calc'!F$83))+'Base Rate Calc'!F$19)*0.98</f>
        <v>12235.147544673819</v>
      </c>
      <c r="J59" s="62">
        <f>(($D59*SUM('Base Rate Calc'!G$51+'Base Rate Calc'!G$83))+'Base Rate Calc'!G$19)*0.98</f>
        <v>11379.593126990905</v>
      </c>
      <c r="K59" s="62">
        <f>(($D59*SUM('Base Rate Calc'!H$51+'Base Rate Calc'!H$83))+'Base Rate Calc'!H$19)*0.98</f>
        <v>12323.385119013665</v>
      </c>
      <c r="L59" s="62">
        <f>(($D59*SUM('Base Rate Calc'!I$51+'Base Rate Calc'!I$83))+'Base Rate Calc'!I$19)*0.98</f>
        <v>11060.744344210709</v>
      </c>
      <c r="M59" s="62">
        <f>(($D59*SUM('Base Rate Calc'!J$51+'Base Rate Calc'!J$83))+'Base Rate Calc'!J$19)*0.98</f>
        <v>13505.625166035057</v>
      </c>
      <c r="N59" s="62">
        <f>(($D59*SUM('Base Rate Calc'!K$51+'Base Rate Calc'!K$83))+'Base Rate Calc'!K$19)*0.98</f>
        <v>12420.08673143309</v>
      </c>
      <c r="O59" s="62">
        <f>(($D59*SUM('Base Rate Calc'!L$51+'Base Rate Calc'!L$83))+'Base Rate Calc'!L$19)*0.98</f>
        <v>11229.232137278708</v>
      </c>
      <c r="P59" s="62">
        <f>(($D59*SUM('Base Rate Calc'!M$51+'Base Rate Calc'!M$83))+'Base Rate Calc'!M$19)*0.98</f>
        <v>12078.517535068884</v>
      </c>
      <c r="Q59" s="62">
        <f>(($D59*SUM('Base Rate Calc'!N$51+'Base Rate Calc'!N$83))+'Base Rate Calc'!N$19)*0.98</f>
        <v>10970.660925452736</v>
      </c>
      <c r="R59" s="62">
        <f>(($D59*SUM('Base Rate Calc'!O$51+'Base Rate Calc'!O$83))+'Base Rate Calc'!O$19)*0.98</f>
        <v>11357.775203427267</v>
      </c>
      <c r="S59" s="62">
        <f>(($D59*SUM('Base Rate Calc'!P$51+'Base Rate Calc'!P$83))+'Base Rate Calc'!P$19)*0.98</f>
        <v>12260.915500877667</v>
      </c>
      <c r="T59" s="62">
        <f>(($D59*SUM('Base Rate Calc'!Q$51+'Base Rate Calc'!Q$83))+'Base Rate Calc'!Q$19)*0.98</f>
        <v>11509.128931428968</v>
      </c>
      <c r="U59" s="62">
        <f>(($D59*SUM('Base Rate Calc'!R$51+'Base Rate Calc'!R$83))+'Base Rate Calc'!R$19)*0.98</f>
        <v>11266.249447897655</v>
      </c>
      <c r="V59" s="62">
        <f>(($D59*SUM('Base Rate Calc'!S$51+'Base Rate Calc'!S$83))+'Base Rate Calc'!S$19)*0.98</f>
        <v>13746.74043184242</v>
      </c>
      <c r="W59" s="62">
        <f>(($D59*SUM('Base Rate Calc'!T$51+'Base Rate Calc'!T$83))+'Base Rate Calc'!T$19)*0.98</f>
        <v>17894.60184924315</v>
      </c>
      <c r="X59" s="62">
        <f>(($D59*SUM('Base Rate Calc'!U$51+'Base Rate Calc'!U$83))+'Base Rate Calc'!U$19)*0.98</f>
        <v>12984.15367919064</v>
      </c>
      <c r="Y59" s="62" t="e">
        <f>(($D59*SUM('Base Rate Calc'!V$51+'Base Rate Calc'!V$83))+'Base Rate Calc'!V$19)*0.98</f>
        <v>#N/A</v>
      </c>
      <c r="Z59" s="62">
        <f>(($D59*SUM('Base Rate Calc'!W$51+'Base Rate Calc'!W$83))+'Base Rate Calc'!W$19)*0.98</f>
        <v>11457.148725591494</v>
      </c>
      <c r="AA59" s="62">
        <f>(($D59*SUM('Base Rate Calc'!X$51+'Base Rate Calc'!X$83))+'Base Rate Calc'!X$19)*0.98</f>
        <v>12446.568194887548</v>
      </c>
      <c r="AB59" s="62">
        <f>(($D59*SUM('Base Rate Calc'!Y$51+'Base Rate Calc'!Y$83))+'Base Rate Calc'!Y$19)*0.98</f>
        <v>15522.920701764013</v>
      </c>
      <c r="AC59" s="62">
        <f>(($D59*SUM('Base Rate Calc'!Z$51+'Base Rate Calc'!Z$83))+'Base Rate Calc'!Z$19)*0.98</f>
        <v>11812.638651385327</v>
      </c>
      <c r="AD59" s="62">
        <f>(($D59*SUM('Base Rate Calc'!AA$51+'Base Rate Calc'!AA$83))+'Base Rate Calc'!AA$19)*0.98</f>
        <v>11985.507455159199</v>
      </c>
      <c r="AE59" s="62">
        <f>(($D59*SUM('Base Rate Calc'!AB$51+'Base Rate Calc'!AB$83))+'Base Rate Calc'!AB$19)*0.98</f>
        <v>16917.317592020423</v>
      </c>
      <c r="AF59" s="62">
        <f>(($D59*SUM('Base Rate Calc'!AC$51+'Base Rate Calc'!AC$83))+'Base Rate Calc'!AC$19)*0.98</f>
        <v>11978.691471256381</v>
      </c>
      <c r="AG59" s="62">
        <f>(($D59*SUM('Base Rate Calc'!AD$51+'Base Rate Calc'!AD$83))+'Base Rate Calc'!AD$19)*0.98</f>
        <v>12094.081094732277</v>
      </c>
      <c r="AH59" s="62">
        <f>(($D59*SUM('Base Rate Calc'!AE$51+'Base Rate Calc'!AE$83))+'Base Rate Calc'!AE$19)*0.98</f>
        <v>11010.54624882544</v>
      </c>
      <c r="AI59" s="62">
        <f>(($D59*SUM('Base Rate Calc'!AF$51+'Base Rate Calc'!AF$83))+'Base Rate Calc'!AF$19)*0.98</f>
        <v>13465.33916003085</v>
      </c>
      <c r="AJ59" s="62">
        <f>(($D59*SUM('Base Rate Calc'!AG$51+'Base Rate Calc'!AG$83))+'Base Rate Calc'!AG$19)*0.98</f>
        <v>12002.744898543984</v>
      </c>
      <c r="AK59" s="62">
        <f>(($D59*SUM('Base Rate Calc'!AH$51+'Base Rate Calc'!AH$83))+'Base Rate Calc'!AH$19)*0.98</f>
        <v>17790.078114721375</v>
      </c>
      <c r="AL59" s="62">
        <f>(($D59*SUM('Base Rate Calc'!AI$51+'Base Rate Calc'!AI$83))+'Base Rate Calc'!AI$19)*0.98</f>
        <v>10926.644311789703</v>
      </c>
      <c r="AM59" s="62">
        <f>(($D59*SUM('Base Rate Calc'!AJ$51+'Base Rate Calc'!AJ$83))+'Base Rate Calc'!AJ$19)*0.98</f>
        <v>11141.664509759246</v>
      </c>
      <c r="AN59" s="62">
        <f>(($D59*SUM('Base Rate Calc'!AK$51+'Base Rate Calc'!AK$83))+'Base Rate Calc'!AK$19)*0.98</f>
        <v>14329.982866365071</v>
      </c>
      <c r="AO59" s="62">
        <f>(($D59*SUM('Base Rate Calc'!AL$51+'Base Rate Calc'!AL$83))+'Base Rate Calc'!AL$19)*0.98</f>
        <v>12676.840348612641</v>
      </c>
      <c r="AP59" s="62">
        <f>(($D59*SUM('Base Rate Calc'!AM$51+'Base Rate Calc'!AM$83))+'Base Rate Calc'!AM$19)*0.98</f>
        <v>12337.217452190744</v>
      </c>
      <c r="AQ59" s="62">
        <f>(($D59*SUM('Base Rate Calc'!AN$51+'Base Rate Calc'!AN$83))+'Base Rate Calc'!AN$19)*0.98</f>
        <v>11979.839451692187</v>
      </c>
      <c r="AR59" s="62">
        <f>(($D59*SUM('Base Rate Calc'!AO$51+'Base Rate Calc'!AO$83))+'Base Rate Calc'!AO$19)*0.98</f>
        <v>13082.016228720324</v>
      </c>
      <c r="AS59" s="62">
        <f>(($D59*SUM('Base Rate Calc'!AP$51+'Base Rate Calc'!AP$83))+'Base Rate Calc'!AP$19)*0.98</f>
        <v>13335.357498339517</v>
      </c>
      <c r="AT59" s="62">
        <f>(($D59*SUM('Base Rate Calc'!AQ$51+'Base Rate Calc'!AQ$83))+'Base Rate Calc'!AQ$19)*0.98</f>
        <v>13197.907228209664</v>
      </c>
      <c r="AU59" s="62">
        <f>(($D59*SUM('Base Rate Calc'!AR$51+'Base Rate Calc'!AR$83))+'Base Rate Calc'!AR$19)*0.98</f>
        <v>11323.805804398271</v>
      </c>
      <c r="AV59" s="62">
        <f>(($D59*SUM('Base Rate Calc'!AS$51+'Base Rate Calc'!AS$83))+'Base Rate Calc'!AS$19)*0.98</f>
        <v>12676.967543557435</v>
      </c>
      <c r="AW59" s="62">
        <f>(($D59*SUM('Base Rate Calc'!AT$51+'Base Rate Calc'!AT$83))+'Base Rate Calc'!AT$19)*0.98</f>
        <v>14382.270220742961</v>
      </c>
      <c r="AX59" s="62">
        <f>(($D59*SUM('Base Rate Calc'!AU$51+'Base Rate Calc'!AU$83))+'Base Rate Calc'!AU$19)*0.98</f>
        <v>12232.325032664423</v>
      </c>
      <c r="AY59" s="62">
        <f>(($D59*SUM('Base Rate Calc'!AV$51+'Base Rate Calc'!AV$83))+'Base Rate Calc'!AV$19)*0.98</f>
        <v>11003.495248086809</v>
      </c>
      <c r="AZ59" s="62">
        <f>(($D59*SUM('Base Rate Calc'!AW$51+'Base Rate Calc'!AW$83))+'Base Rate Calc'!AW$19)*0.98</f>
        <v>12635.295534974524</v>
      </c>
      <c r="BA59" s="62">
        <f>(($D59*SUM('Base Rate Calc'!AX$51+'Base Rate Calc'!AX$83))+'Base Rate Calc'!AX$19)*0.98</f>
        <v>11247.038511524815</v>
      </c>
      <c r="BB59" s="62">
        <f>(($D59*SUM('Base Rate Calc'!AY$51+'Base Rate Calc'!AY$83))+'Base Rate Calc'!AY$19)*0.98</f>
        <v>11445.795159926021</v>
      </c>
      <c r="BC59" s="62">
        <f>(($D59*SUM('Base Rate Calc'!AZ$51+'Base Rate Calc'!AZ$83))+'Base Rate Calc'!AZ$19)*0.98</f>
        <v>11947.61579986689</v>
      </c>
      <c r="BD59" s="62">
        <f>(($D59*SUM('Base Rate Calc'!BA$51+'Base Rate Calc'!BA$83))+'Base Rate Calc'!BA$19)*0.98</f>
        <v>11279.19058706987</v>
      </c>
      <c r="BE59" s="62">
        <f>(($D59*SUM('Base Rate Calc'!BB$51+'Base Rate Calc'!BB$83))+'Base Rate Calc'!BB$19)*0.98</f>
        <v>15639.053901030611</v>
      </c>
      <c r="BF59" s="62">
        <f>(($D59*SUM('Base Rate Calc'!BC$51+'Base Rate Calc'!BC$83))+'Base Rate Calc'!BC$19)*0.98</f>
        <v>12787.932724296032</v>
      </c>
      <c r="BG59" s="62">
        <f>(($D59*SUM('Base Rate Calc'!BD$51+'Base Rate Calc'!BD$83))+'Base Rate Calc'!BD$19)*0.98</f>
        <v>11948.936681737214</v>
      </c>
      <c r="BH59" s="62">
        <f>(($D59*SUM('Base Rate Calc'!BE$51+'Base Rate Calc'!BE$83))+'Base Rate Calc'!BE$19)*0.98</f>
        <v>11798.934695992592</v>
      </c>
      <c r="BI59" s="62">
        <f>(($D59*SUM('Base Rate Calc'!BF$51+'Base Rate Calc'!BF$83))+'Base Rate Calc'!BF$19)*0.98</f>
        <v>12327.136941259105</v>
      </c>
      <c r="BJ59" s="62">
        <f>(($D59*SUM('Base Rate Calc'!BG$51+'Base Rate Calc'!BG$83))+'Base Rate Calc'!BG$19)*0.98</f>
        <v>11509.825984026096</v>
      </c>
      <c r="BK59" s="62">
        <f>(($D59*SUM('Base Rate Calc'!BH$51+'Base Rate Calc'!BH$83))+'Base Rate Calc'!BH$19)*0.98</f>
        <v>12529.317489824889</v>
      </c>
      <c r="BL59" s="62">
        <f>(($D59*SUM('Base Rate Calc'!BI$51+'Base Rate Calc'!BI$83))+'Base Rate Calc'!BI$19)*0.98</f>
        <v>11311.574041359729</v>
      </c>
      <c r="BM59" s="62">
        <f>(($D59*SUM('Base Rate Calc'!BJ$51+'Base Rate Calc'!BJ$83))+'Base Rate Calc'!BJ$19)*0.98</f>
        <v>11171.442408029485</v>
      </c>
      <c r="BN59" s="62">
        <f>(($D59*SUM('Base Rate Calc'!BK$51+'Base Rate Calc'!BK$83))+'Base Rate Calc'!BK$19)*0.98</f>
        <v>12202.98392694484</v>
      </c>
      <c r="BO59" s="62">
        <f>(($D59*SUM('Base Rate Calc'!BL$51+'Base Rate Calc'!BL$83))+'Base Rate Calc'!BL$19)*0.98</f>
        <v>12722.692301842286</v>
      </c>
      <c r="BP59" s="62">
        <f>(($D59*SUM('Base Rate Calc'!BM$51+'Base Rate Calc'!BM$83))+'Base Rate Calc'!BM$19)*0.98</f>
        <v>12470.146374285838</v>
      </c>
      <c r="BQ59" s="62">
        <f>(($D59*SUM('Base Rate Calc'!BN$51+'Base Rate Calc'!BN$83))+'Base Rate Calc'!BN$19)*0.98</f>
        <v>11157.104436320509</v>
      </c>
      <c r="BR59" s="62">
        <f>(($D59*SUM('Base Rate Calc'!BO$51+'Base Rate Calc'!BO$83))+'Base Rate Calc'!BO$19)*0.98</f>
        <v>10868.397391014416</v>
      </c>
      <c r="BS59" s="62">
        <f>(($D59*SUM('Base Rate Calc'!BP$51+'Base Rate Calc'!BP$83))+'Base Rate Calc'!BP$19)*0.98</f>
        <v>13784.791408151286</v>
      </c>
      <c r="BT59" s="62">
        <f>(($D59*SUM('Base Rate Calc'!BQ$51+'Base Rate Calc'!BQ$83))+'Base Rate Calc'!BQ$19)*0.98</f>
        <v>11204.400555160017</v>
      </c>
      <c r="BU59" s="62">
        <f>(($D59*SUM('Base Rate Calc'!BR$51+'Base Rate Calc'!BR$83))+'Base Rate Calc'!BR$19)*0.98</f>
        <v>12902.61674072061</v>
      </c>
      <c r="BV59" s="62">
        <f>(($D59*SUM('Base Rate Calc'!BS$51+'Base Rate Calc'!BS$83))+'Base Rate Calc'!BS$19)*0.98</f>
        <v>12650.275406767552</v>
      </c>
      <c r="BW59" s="62">
        <f>(($D59*SUM('Base Rate Calc'!BT$51+'Base Rate Calc'!BT$83))+'Base Rate Calc'!BT$19)*0.98</f>
        <v>12618.667256499604</v>
      </c>
      <c r="BX59" s="62">
        <f>(($D59*SUM('Base Rate Calc'!BU$51+'Base Rate Calc'!BU$83))+'Base Rate Calc'!BU$19)*0.98</f>
        <v>12231.857111403435</v>
      </c>
      <c r="BY59" s="62">
        <f>(($D59*SUM('Base Rate Calc'!BV$51+'Base Rate Calc'!BV$83))+'Base Rate Calc'!BV$19)*0.98</f>
        <v>11476.855933896159</v>
      </c>
      <c r="BZ59" s="62">
        <f>(($D59*SUM('Base Rate Calc'!BW$51+'Base Rate Calc'!BW$83))+'Base Rate Calc'!BW$19)*0.98</f>
        <v>11212.927372081751</v>
      </c>
      <c r="CA59" s="62">
        <f>(($D59*SUM('Base Rate Calc'!BY$51+'Base Rate Calc'!BY$83))+'Base Rate Calc'!BY$19)*0.98</f>
        <v>14025.861062088425</v>
      </c>
      <c r="CB59" s="62">
        <f>(($D59*SUM('Base Rate Calc'!BZ$51+'Base Rate Calc'!BZ$83))+'Base Rate Calc'!BZ$19)*0.98</f>
        <v>10422.69351343034</v>
      </c>
      <c r="CC59" s="62">
        <f>(($D59*SUM('Base Rate Calc'!CA$51+'Base Rate Calc'!CA$83))+'Base Rate Calc'!CA$19)*0.98</f>
        <v>11249.129831068551</v>
      </c>
      <c r="CD59" s="62">
        <f>(($D59*SUM('Base Rate Calc'!CB$51+'Base Rate Calc'!CB$83))+'Base Rate Calc'!CB$19)*0.98</f>
        <v>12497.61911390087</v>
      </c>
      <c r="CE59" s="62">
        <f>(($D59*SUM('Base Rate Calc'!CC$51+'Base Rate Calc'!CC$83))+'Base Rate Calc'!CC$19)*0.98</f>
        <v>13133.601648148153</v>
      </c>
      <c r="CF59" s="62">
        <f>(($D59*SUM('Base Rate Calc'!CD$51+'Base Rate Calc'!CD$83))+'Base Rate Calc'!CD$19)*0.98</f>
        <v>11745.824540752743</v>
      </c>
      <c r="CG59" s="62">
        <f>(($D59*SUM('Base Rate Calc'!CE$51+'Base Rate Calc'!CE$83))+'Base Rate Calc'!CE$19)*0.98</f>
        <v>12244.841115134548</v>
      </c>
      <c r="CH59" s="62">
        <f>(($D59*SUM('Base Rate Calc'!CF$51+'Base Rate Calc'!CF$83))+'Base Rate Calc'!CF$19)*0.98</f>
        <v>11954.922977118527</v>
      </c>
      <c r="CI59" s="62">
        <f>(($D59*SUM('Base Rate Calc'!CG$51+'Base Rate Calc'!CG$83))+'Base Rate Calc'!CG$19)*0.98</f>
        <v>12757.423855851019</v>
      </c>
      <c r="CJ59" s="62">
        <f>(($D59*SUM('Base Rate Calc'!CH$51+'Base Rate Calc'!CH$83))+'Base Rate Calc'!CH$19)*0.98</f>
        <v>11730.318525926661</v>
      </c>
      <c r="CK59" s="62">
        <f>(($D59*SUM('Base Rate Calc'!CI$51+'Base Rate Calc'!CI$83))+'Base Rate Calc'!CI$19)*0.98</f>
        <v>10992.389201856537</v>
      </c>
      <c r="CL59" s="62">
        <f>(($D59*SUM('Base Rate Calc'!CJ$51+'Base Rate Calc'!CJ$83))+'Base Rate Calc'!CJ$19)*0.98</f>
        <v>10720.620220594717</v>
      </c>
      <c r="CM59" s="62">
        <f>(($D59*SUM('Base Rate Calc'!CK$51+'Base Rate Calc'!CK$83))+'Base Rate Calc'!CK$19)*0.98</f>
        <v>11516.723666848578</v>
      </c>
    </row>
    <row r="60" spans="1:91" ht="15">
      <c r="A60" s="137">
        <v>57</v>
      </c>
      <c r="B60" s="215">
        <v>483</v>
      </c>
      <c r="C60" s="138" t="str">
        <f>VLOOKUP(B60,FFY18_Table5_CN!$A$3:$G$759,6,FALSE)</f>
        <v>MAJOR JOINT/LIMB REATTACHMENT PROCEDURE OF UPPER EXTREMITIES</v>
      </c>
      <c r="D60" s="137">
        <f>VLOOKUP(B60,FFY18_Table5_CN!$A$3:$G$759,7,FALSE)</f>
        <v>2.4266999999999999</v>
      </c>
      <c r="F60" s="62">
        <f>(($D60*SUM('Base Rate Calc'!C$51+'Base Rate Calc'!C$83))+'Base Rate Calc'!C$19)*0.98</f>
        <v>15488.279492704069</v>
      </c>
      <c r="G60" s="62">
        <f>(($D60*SUM('Base Rate Calc'!D$51+'Base Rate Calc'!D$83))+'Base Rate Calc'!D$19)*0.98</f>
        <v>16312.108411254569</v>
      </c>
      <c r="H60" s="62">
        <f>(($D60*SUM('Base Rate Calc'!E$51+'Base Rate Calc'!E$83))+'Base Rate Calc'!E$19)*0.98</f>
        <v>12865.547998907283</v>
      </c>
      <c r="I60" s="62">
        <f>(($D60*SUM('Base Rate Calc'!F$51+'Base Rate Calc'!F$83))+'Base Rate Calc'!F$19)*0.98</f>
        <v>14344.083653724183</v>
      </c>
      <c r="J60" s="62">
        <f>(($D60*SUM('Base Rate Calc'!G$51+'Base Rate Calc'!G$83))+'Base Rate Calc'!G$19)*0.98</f>
        <v>13343.137090692562</v>
      </c>
      <c r="K60" s="62">
        <f>(($D60*SUM('Base Rate Calc'!H$51+'Base Rate Calc'!H$83))+'Base Rate Calc'!H$19)*0.98</f>
        <v>14455.608884400983</v>
      </c>
      <c r="L60" s="62">
        <f>(($D60*SUM('Base Rate Calc'!I$51+'Base Rate Calc'!I$83))+'Base Rate Calc'!I$19)*0.98</f>
        <v>13002.255860892697</v>
      </c>
      <c r="M60" s="62">
        <f>(($D60*SUM('Base Rate Calc'!J$51+'Base Rate Calc'!J$83))+'Base Rate Calc'!J$19)*0.98</f>
        <v>15769.358078892379</v>
      </c>
      <c r="N60" s="62">
        <f>(($D60*SUM('Base Rate Calc'!K$51+'Base Rate Calc'!K$83))+'Base Rate Calc'!K$19)*0.98</f>
        <v>14570.326458206267</v>
      </c>
      <c r="O60" s="62">
        <f>(($D60*SUM('Base Rate Calc'!L$51+'Base Rate Calc'!L$83))+'Base Rate Calc'!L$19)*0.98</f>
        <v>13179.731609118695</v>
      </c>
      <c r="P60" s="62">
        <f>(($D60*SUM('Base Rate Calc'!M$51+'Base Rate Calc'!M$83))+'Base Rate Calc'!M$19)*0.98</f>
        <v>14219.257375499563</v>
      </c>
      <c r="Q60" s="62">
        <f>(($D60*SUM('Base Rate Calc'!N$51+'Base Rate Calc'!N$83))+'Base Rate Calc'!N$19)*0.98</f>
        <v>12906.690365385175</v>
      </c>
      <c r="R60" s="62">
        <f>(($D60*SUM('Base Rate Calc'!O$51+'Base Rate Calc'!O$83))+'Base Rate Calc'!O$19)*0.98</f>
        <v>13312.632416563554</v>
      </c>
      <c r="S60" s="62">
        <f>(($D60*SUM('Base Rate Calc'!P$51+'Base Rate Calc'!P$83))+'Base Rate Calc'!P$19)*0.98</f>
        <v>14374.176485761585</v>
      </c>
      <c r="T60" s="62">
        <f>(($D60*SUM('Base Rate Calc'!Q$51+'Base Rate Calc'!Q$83))+'Base Rate Calc'!Q$19)*0.98</f>
        <v>13489.479862688977</v>
      </c>
      <c r="U60" s="62">
        <f>(($D60*SUM('Base Rate Calc'!R$51+'Base Rate Calc'!R$83))+'Base Rate Calc'!R$19)*0.98</f>
        <v>13205.496093114109</v>
      </c>
      <c r="V60" s="62">
        <f>(($D60*SUM('Base Rate Calc'!S$51+'Base Rate Calc'!S$83))+'Base Rate Calc'!S$19)*0.98</f>
        <v>16064.478138467386</v>
      </c>
      <c r="W60" s="62">
        <f>(($D60*SUM('Base Rate Calc'!T$51+'Base Rate Calc'!T$83))+'Base Rate Calc'!T$19)*0.98</f>
        <v>20932.136768469023</v>
      </c>
      <c r="X60" s="62">
        <f>(($D60*SUM('Base Rate Calc'!U$51+'Base Rate Calc'!U$83))+'Base Rate Calc'!U$19)*0.98</f>
        <v>15253.299248159559</v>
      </c>
      <c r="Y60" s="62" t="e">
        <f>(($D60*SUM('Base Rate Calc'!V$51+'Base Rate Calc'!V$83))+'Base Rate Calc'!V$19)*0.98</f>
        <v>#N/A</v>
      </c>
      <c r="Z60" s="62">
        <f>(($D60*SUM('Base Rate Calc'!W$51+'Base Rate Calc'!W$83))+'Base Rate Calc'!W$19)*0.98</f>
        <v>13417.815605381627</v>
      </c>
      <c r="AA60" s="62">
        <f>(($D60*SUM('Base Rate Calc'!X$51+'Base Rate Calc'!X$83))+'Base Rate Calc'!X$19)*0.98</f>
        <v>14616.870181890446</v>
      </c>
      <c r="AB60" s="62">
        <f>(($D60*SUM('Base Rate Calc'!Y$51+'Base Rate Calc'!Y$83))+'Base Rate Calc'!Y$19)*0.98</f>
        <v>18199.084959158445</v>
      </c>
      <c r="AC60" s="62">
        <f>(($D60*SUM('Base Rate Calc'!Z$51+'Base Rate Calc'!Z$83))+'Base Rate Calc'!Z$19)*0.98</f>
        <v>13848.85723465039</v>
      </c>
      <c r="AD60" s="62">
        <f>(($D60*SUM('Base Rate Calc'!AA$51+'Base Rate Calc'!AA$83))+'Base Rate Calc'!AA$19)*0.98</f>
        <v>13994.734394631882</v>
      </c>
      <c r="AE60" s="62">
        <f>(($D60*SUM('Base Rate Calc'!AB$51+'Base Rate Calc'!AB$83))+'Base Rate Calc'!AB$19)*0.98</f>
        <v>19735.989870423855</v>
      </c>
      <c r="AF60" s="62">
        <f>(($D60*SUM('Base Rate Calc'!AC$51+'Base Rate Calc'!AC$83))+'Base Rate Calc'!AC$19)*0.98</f>
        <v>14179.157403686579</v>
      </c>
      <c r="AG60" s="62">
        <f>(($D60*SUM('Base Rate Calc'!AD$51+'Base Rate Calc'!AD$83))+'Base Rate Calc'!AD$19)*0.98</f>
        <v>14167.239992540273</v>
      </c>
      <c r="AH60" s="62">
        <f>(($D60*SUM('Base Rate Calc'!AE$51+'Base Rate Calc'!AE$83))+'Base Rate Calc'!AE$19)*0.98</f>
        <v>12938.096415738104</v>
      </c>
      <c r="AI60" s="62">
        <f>(($D60*SUM('Base Rate Calc'!AF$51+'Base Rate Calc'!AF$83))+'Base Rate Calc'!AF$19)*0.98</f>
        <v>15699.415184589458</v>
      </c>
      <c r="AJ60" s="62">
        <f>(($D60*SUM('Base Rate Calc'!AG$51+'Base Rate Calc'!AG$83))+'Base Rate Calc'!AG$19)*0.98</f>
        <v>14028.505138918432</v>
      </c>
      <c r="AK60" s="62">
        <f>(($D60*SUM('Base Rate Calc'!AH$51+'Base Rate Calc'!AH$83))+'Base Rate Calc'!AH$19)*0.98</f>
        <v>20740.150547892466</v>
      </c>
      <c r="AL60" s="62">
        <f>(($D60*SUM('Base Rate Calc'!AI$51+'Base Rate Calc'!AI$83))+'Base Rate Calc'!AI$19)*0.98</f>
        <v>12823.443752841355</v>
      </c>
      <c r="AM60" s="62">
        <f>(($D60*SUM('Base Rate Calc'!AJ$51+'Base Rate Calc'!AJ$83))+'Base Rate Calc'!AJ$19)*0.98</f>
        <v>13093.293684694776</v>
      </c>
      <c r="AN60" s="62">
        <f>(($D60*SUM('Base Rate Calc'!AK$51+'Base Rate Calc'!AK$83))+'Base Rate Calc'!AK$19)*0.98</f>
        <v>16744.052585146146</v>
      </c>
      <c r="AO60" s="62">
        <f>(($D60*SUM('Base Rate Calc'!AL$51+'Base Rate Calc'!AL$83))+'Base Rate Calc'!AL$19)*0.98</f>
        <v>14847.565678346562</v>
      </c>
      <c r="AP60" s="62">
        <f>(($D60*SUM('Base Rate Calc'!AM$51+'Base Rate Calc'!AM$83))+'Base Rate Calc'!AM$19)*0.98</f>
        <v>14434.742349325044</v>
      </c>
      <c r="AQ60" s="62">
        <f>(($D60*SUM('Base Rate Calc'!AN$51+'Base Rate Calc'!AN$83))+'Base Rate Calc'!AN$19)*0.98</f>
        <v>14180.516266241366</v>
      </c>
      <c r="AR60" s="62">
        <f>(($D60*SUM('Base Rate Calc'!AO$51+'Base Rate Calc'!AO$83))+'Base Rate Calc'!AO$19)*0.98</f>
        <v>15348.846638035024</v>
      </c>
      <c r="AS60" s="62">
        <f>(($D60*SUM('Base Rate Calc'!AP$51+'Base Rate Calc'!AP$83))+'Base Rate Calc'!AP$19)*0.98</f>
        <v>15249.244962148432</v>
      </c>
      <c r="AT60" s="62">
        <f>(($D60*SUM('Base Rate Calc'!AQ$51+'Base Rate Calc'!AQ$83))+'Base Rate Calc'!AQ$19)*0.98</f>
        <v>15260.963732918584</v>
      </c>
      <c r="AU60" s="62">
        <f>(($D60*SUM('Base Rate Calc'!AR$51+'Base Rate Calc'!AR$83))+'Base Rate Calc'!AR$19)*0.98</f>
        <v>13273.013374768681</v>
      </c>
      <c r="AV60" s="62">
        <f>(($D60*SUM('Base Rate Calc'!AS$51+'Base Rate Calc'!AS$83))+'Base Rate Calc'!AS$19)*0.98</f>
        <v>14878.898263221708</v>
      </c>
      <c r="AW60" s="62">
        <f>(($D60*SUM('Base Rate Calc'!AT$51+'Base Rate Calc'!AT$83))+'Base Rate Calc'!AT$19)*0.98</f>
        <v>16798.434423060797</v>
      </c>
      <c r="AX60" s="62">
        <f>(($D60*SUM('Base Rate Calc'!AU$51+'Base Rate Calc'!AU$83))+'Base Rate Calc'!AU$19)*0.98</f>
        <v>14301.815977253182</v>
      </c>
      <c r="AY60" s="62">
        <f>(($D60*SUM('Base Rate Calc'!AV$51+'Base Rate Calc'!AV$83))+'Base Rate Calc'!AV$19)*0.98</f>
        <v>12943.039558154358</v>
      </c>
      <c r="AZ60" s="62">
        <f>(($D60*SUM('Base Rate Calc'!AW$51+'Base Rate Calc'!AW$83))+'Base Rate Calc'!AW$19)*0.98</f>
        <v>14830.622517595568</v>
      </c>
      <c r="BA60" s="62">
        <f>(($D60*SUM('Base Rate Calc'!AX$51+'Base Rate Calc'!AX$83))+'Base Rate Calc'!AX$19)*0.98</f>
        <v>13169.553150615706</v>
      </c>
      <c r="BB60" s="62">
        <f>(($D60*SUM('Base Rate Calc'!AY$51+'Base Rate Calc'!AY$83))+'Base Rate Calc'!AY$19)*0.98</f>
        <v>13395.555213302994</v>
      </c>
      <c r="BC60" s="62">
        <f>(($D60*SUM('Base Rate Calc'!AZ$51+'Base Rate Calc'!AZ$83))+'Base Rate Calc'!AZ$19)*0.98</f>
        <v>14001.12964738158</v>
      </c>
      <c r="BD60" s="62">
        <f>(($D60*SUM('Base Rate Calc'!BA$51+'Base Rate Calc'!BA$83))+'Base Rate Calc'!BA$19)*0.98</f>
        <v>13242.048374968266</v>
      </c>
      <c r="BE60" s="62">
        <f>(($D60*SUM('Base Rate Calc'!BB$51+'Base Rate Calc'!BB$83))+'Base Rate Calc'!BB$19)*0.98</f>
        <v>18248.075049739513</v>
      </c>
      <c r="BF60" s="62">
        <f>(($D60*SUM('Base Rate Calc'!BC$51+'Base Rate Calc'!BC$83))+'Base Rate Calc'!BC$19)*0.98</f>
        <v>15137.054944660833</v>
      </c>
      <c r="BG60" s="62">
        <f>(($D60*SUM('Base Rate Calc'!BD$51+'Base Rate Calc'!BD$83))+'Base Rate Calc'!BD$19)*0.98</f>
        <v>14071.005227750687</v>
      </c>
      <c r="BH60" s="62">
        <f>(($D60*SUM('Base Rate Calc'!BE$51+'Base Rate Calc'!BE$83))+'Base Rate Calc'!BE$19)*0.98</f>
        <v>13966.379604295016</v>
      </c>
      <c r="BI60" s="62">
        <f>(($D60*SUM('Base Rate Calc'!BF$51+'Base Rate Calc'!BF$83))+'Base Rate Calc'!BF$19)*0.98</f>
        <v>14476.601352555223</v>
      </c>
      <c r="BJ60" s="62">
        <f>(($D60*SUM('Base Rate Calc'!BG$51+'Base Rate Calc'!BG$83))+'Base Rate Calc'!BG$19)*0.98</f>
        <v>13448.811141269263</v>
      </c>
      <c r="BK60" s="62">
        <f>(($D60*SUM('Base Rate Calc'!BH$51+'Base Rate Calc'!BH$83))+'Base Rate Calc'!BH$19)*0.98</f>
        <v>14620.323784224207</v>
      </c>
      <c r="BL60" s="62">
        <f>(($D60*SUM('Base Rate Calc'!BI$51+'Base Rate Calc'!BI$83))+'Base Rate Calc'!BI$19)*0.98</f>
        <v>13282.600317295568</v>
      </c>
      <c r="BM60" s="62">
        <f>(($D60*SUM('Base Rate Calc'!BJ$51+'Base Rate Calc'!BJ$83))+'Base Rate Calc'!BJ$19)*0.98</f>
        <v>13089.179401260984</v>
      </c>
      <c r="BN60" s="62">
        <f>(($D60*SUM('Base Rate Calc'!BK$51+'Base Rate Calc'!BK$83))+'Base Rate Calc'!BK$19)*0.98</f>
        <v>14346.846564458829</v>
      </c>
      <c r="BO60" s="62">
        <f>(($D60*SUM('Base Rate Calc'!BL$51+'Base Rate Calc'!BL$83))+'Base Rate Calc'!BL$19)*0.98</f>
        <v>14914.964337974083</v>
      </c>
      <c r="BP60" s="62">
        <f>(($D60*SUM('Base Rate Calc'!BM$51+'Base Rate Calc'!BM$83))+'Base Rate Calc'!BM$19)*0.98</f>
        <v>14694.174725954557</v>
      </c>
      <c r="BQ60" s="62">
        <f>(($D60*SUM('Base Rate Calc'!BN$51+'Base Rate Calc'!BN$83))+'Base Rate Calc'!BN$19)*0.98</f>
        <v>13085.745401775021</v>
      </c>
      <c r="BR60" s="62">
        <f>(($D60*SUM('Base Rate Calc'!BO$51+'Base Rate Calc'!BO$83))+'Base Rate Calc'!BO$19)*0.98</f>
        <v>12773.273512245583</v>
      </c>
      <c r="BS60" s="62">
        <f>(($D60*SUM('Base Rate Calc'!BP$51+'Base Rate Calc'!BP$83))+'Base Rate Calc'!BP$19)*0.98</f>
        <v>16219.083659997423</v>
      </c>
      <c r="BT60" s="62">
        <f>(($D60*SUM('Base Rate Calc'!BQ$51+'Base Rate Calc'!BQ$83))+'Base Rate Calc'!BQ$19)*0.98</f>
        <v>13174.231343098778</v>
      </c>
      <c r="BU60" s="62">
        <f>(($D60*SUM('Base Rate Calc'!BR$51+'Base Rate Calc'!BR$83))+'Base Rate Calc'!BR$19)*0.98</f>
        <v>15059.916584862542</v>
      </c>
      <c r="BV60" s="62">
        <f>(($D60*SUM('Base Rate Calc'!BS$51+'Base Rate Calc'!BS$83))+'Base Rate Calc'!BS$19)*0.98</f>
        <v>14805.580372373452</v>
      </c>
      <c r="BW60" s="62">
        <f>(($D60*SUM('Base Rate Calc'!BT$51+'Base Rate Calc'!BT$83))+'Base Rate Calc'!BT$19)*0.98</f>
        <v>14786.081884058134</v>
      </c>
      <c r="BX60" s="62">
        <f>(($D60*SUM('Base Rate Calc'!BU$51+'Base Rate Calc'!BU$83))+'Base Rate Calc'!BU$19)*0.98</f>
        <v>14348.921756383937</v>
      </c>
      <c r="BY60" s="62">
        <f>(($D60*SUM('Base Rate Calc'!BV$51+'Base Rate Calc'!BV$83))+'Base Rate Calc'!BV$19)*0.98</f>
        <v>13585.135503041707</v>
      </c>
      <c r="BZ60" s="62">
        <f>(($D60*SUM('Base Rate Calc'!BW$51+'Base Rate Calc'!BW$83))+'Base Rate Calc'!BW$19)*0.98</f>
        <v>13173.083799419919</v>
      </c>
      <c r="CA60" s="62">
        <f>(($D60*SUM('Base Rate Calc'!BY$51+'Base Rate Calc'!BY$83))+'Base Rate Calc'!BY$19)*0.98</f>
        <v>16426.675878235197</v>
      </c>
      <c r="CB60" s="62">
        <f>(($D60*SUM('Base Rate Calc'!BZ$51+'Base Rate Calc'!BZ$83))+'Base Rate Calc'!BZ$19)*0.98</f>
        <v>12337.325178791962</v>
      </c>
      <c r="CC60" s="62">
        <f>(($D60*SUM('Base Rate Calc'!CA$51+'Base Rate Calc'!CA$83))+'Base Rate Calc'!CA$19)*0.98</f>
        <v>13237.958974125186</v>
      </c>
      <c r="CD60" s="62">
        <f>(($D60*SUM('Base Rate Calc'!CB$51+'Base Rate Calc'!CB$83))+'Base Rate Calc'!CB$19)*0.98</f>
        <v>14687.067194157962</v>
      </c>
      <c r="CE60" s="62">
        <f>(($D60*SUM('Base Rate Calc'!CC$51+'Base Rate Calc'!CC$83))+'Base Rate Calc'!CC$19)*0.98</f>
        <v>15252.03402598952</v>
      </c>
      <c r="CF60" s="62">
        <f>(($D60*SUM('Base Rate Calc'!CD$51+'Base Rate Calc'!CD$83))+'Base Rate Calc'!CD$19)*0.98</f>
        <v>13785.550419669613</v>
      </c>
      <c r="CG60" s="62">
        <f>(($D60*SUM('Base Rate Calc'!CE$51+'Base Rate Calc'!CE$83))+'Base Rate Calc'!CE$19)*0.98</f>
        <v>14404.655968770792</v>
      </c>
      <c r="CH60" s="62">
        <f>(($D60*SUM('Base Rate Calc'!CF$51+'Base Rate Calc'!CF$83))+'Base Rate Calc'!CF$19)*0.98</f>
        <v>14151.022676246779</v>
      </c>
      <c r="CI60" s="62">
        <f>(($D60*SUM('Base Rate Calc'!CG$51+'Base Rate Calc'!CG$83))+'Base Rate Calc'!CG$19)*0.98</f>
        <v>15020.870399470105</v>
      </c>
      <c r="CJ60" s="62">
        <f>(($D60*SUM('Base Rate Calc'!CH$51+'Base Rate Calc'!CH$83))+'Base Rate Calc'!CH$19)*0.98</f>
        <v>13810.920299022595</v>
      </c>
      <c r="CK60" s="62">
        <f>(($D60*SUM('Base Rate Calc'!CI$51+'Base Rate Calc'!CI$83))+'Base Rate Calc'!CI$19)*0.98</f>
        <v>12932.64232190881</v>
      </c>
      <c r="CL60" s="62">
        <f>(($D60*SUM('Base Rate Calc'!CJ$51+'Base Rate Calc'!CJ$83))+'Base Rate Calc'!CJ$19)*0.98</f>
        <v>12689.980532323883</v>
      </c>
      <c r="CM60" s="62">
        <f>(($D60*SUM('Base Rate Calc'!CK$51+'Base Rate Calc'!CK$83))+'Base Rate Calc'!CK$19)*0.98</f>
        <v>13632.326873002017</v>
      </c>
    </row>
    <row r="61" spans="1:91" ht="15">
      <c r="A61" s="137">
        <v>58</v>
      </c>
      <c r="B61" s="215">
        <v>552</v>
      </c>
      <c r="C61" s="138" t="str">
        <f>VLOOKUP(B61,FFY18_Table5_CN!$A$3:$G$759,6,FALSE)</f>
        <v>MEDICAL BACK PROBLEMS W/O MCC</v>
      </c>
      <c r="D61" s="137">
        <f>VLOOKUP(B61,FFY18_Table5_CN!$A$3:$G$759,7,FALSE)</f>
        <v>0.89380000000000004</v>
      </c>
      <c r="F61" s="62">
        <f>(($D61*SUM('Base Rate Calc'!C$51+'Base Rate Calc'!C$83))+'Base Rate Calc'!C$19)*0.98</f>
        <v>6189.0339043058048</v>
      </c>
      <c r="G61" s="62">
        <f>(($D61*SUM('Base Rate Calc'!D$51+'Base Rate Calc'!D$83))+'Base Rate Calc'!D$19)*0.98</f>
        <v>6377.5087664644725</v>
      </c>
      <c r="H61" s="62">
        <f>(($D61*SUM('Base Rate Calc'!E$51+'Base Rate Calc'!E$83))+'Base Rate Calc'!E$19)*0.98</f>
        <v>5128.3794307591916</v>
      </c>
      <c r="I61" s="62">
        <f>(($D61*SUM('Base Rate Calc'!F$51+'Base Rate Calc'!F$83))+'Base Rate Calc'!F$19)*0.98</f>
        <v>5759.9408986437038</v>
      </c>
      <c r="J61" s="62">
        <f>(($D61*SUM('Base Rate Calc'!G$51+'Base Rate Calc'!G$83))+'Base Rate Calc'!G$19)*0.98</f>
        <v>5350.7936441756347</v>
      </c>
      <c r="K61" s="62">
        <f>(($D61*SUM('Base Rate Calc'!H$51+'Base Rate Calc'!H$83))+'Base Rate Calc'!H$19)*0.98</f>
        <v>5776.6768345809533</v>
      </c>
      <c r="L61" s="62">
        <f>(($D61*SUM('Base Rate Calc'!I$51+'Base Rate Calc'!I$83))+'Base Rate Calc'!I$19)*0.98</f>
        <v>5099.5925472394183</v>
      </c>
      <c r="M61" s="62">
        <f>(($D61*SUM('Base Rate Calc'!J$51+'Base Rate Calc'!J$83))+'Base Rate Calc'!J$19)*0.98</f>
        <v>6555.1356091127909</v>
      </c>
      <c r="N61" s="62">
        <f>(($D61*SUM('Base Rate Calc'!K$51+'Base Rate Calc'!K$83))+'Base Rate Calc'!K$19)*0.98</f>
        <v>5818.0628438392723</v>
      </c>
      <c r="O61" s="62">
        <f>(($D61*SUM('Base Rate Calc'!L$51+'Base Rate Calc'!L$83))+'Base Rate Calc'!L$19)*0.98</f>
        <v>5240.4840244572015</v>
      </c>
      <c r="P61" s="62">
        <f>(($D61*SUM('Base Rate Calc'!M$51+'Base Rate Calc'!M$83))+'Base Rate Calc'!M$19)*0.98</f>
        <v>5505.6617796520013</v>
      </c>
      <c r="Q61" s="62">
        <f>(($D61*SUM('Base Rate Calc'!N$51+'Base Rate Calc'!N$83))+'Base Rate Calc'!N$19)*0.98</f>
        <v>5026.3411129357846</v>
      </c>
      <c r="R61" s="62">
        <f>(($D61*SUM('Base Rate Calc'!O$51+'Base Rate Calc'!O$83))+'Base Rate Calc'!O$19)*0.98</f>
        <v>5355.6472279904838</v>
      </c>
      <c r="S61" s="62">
        <f>(($D61*SUM('Base Rate Calc'!P$51+'Base Rate Calc'!P$83))+'Base Rate Calc'!P$19)*0.98</f>
        <v>5772.429901246016</v>
      </c>
      <c r="T61" s="62">
        <f>(($D61*SUM('Base Rate Calc'!Q$51+'Base Rate Calc'!Q$83))+'Base Rate Calc'!Q$19)*0.98</f>
        <v>5428.7258995225648</v>
      </c>
      <c r="U61" s="62">
        <f>(($D61*SUM('Base Rate Calc'!R$51+'Base Rate Calc'!R$83))+'Base Rate Calc'!R$19)*0.98</f>
        <v>5312.0516362572189</v>
      </c>
      <c r="V61" s="62">
        <f>(($D61*SUM('Base Rate Calc'!S$51+'Base Rate Calc'!S$83))+'Base Rate Calc'!S$19)*0.98</f>
        <v>6630.4363687238438</v>
      </c>
      <c r="W61" s="62">
        <f>(($D61*SUM('Base Rate Calc'!T$51+'Base Rate Calc'!T$83))+'Base Rate Calc'!T$19)*0.98</f>
        <v>8568.2565834415527</v>
      </c>
      <c r="X61" s="62">
        <f>(($D61*SUM('Base Rate Calc'!U$51+'Base Rate Calc'!U$83))+'Base Rate Calc'!U$19)*0.98</f>
        <v>6017.0452846107964</v>
      </c>
      <c r="Y61" s="62" t="e">
        <f>(($D61*SUM('Base Rate Calc'!V$51+'Base Rate Calc'!V$83))+'Base Rate Calc'!V$19)*0.98</f>
        <v>#N/A</v>
      </c>
      <c r="Z61" s="62">
        <f>(($D61*SUM('Base Rate Calc'!W$51+'Base Rate Calc'!W$83))+'Base Rate Calc'!W$19)*0.98</f>
        <v>5437.1829446532738</v>
      </c>
      <c r="AA61" s="62">
        <f>(($D61*SUM('Base Rate Calc'!X$51+'Base Rate Calc'!X$83))+'Base Rate Calc'!X$19)*0.98</f>
        <v>5782.9458168433184</v>
      </c>
      <c r="AB61" s="62">
        <f>(($D61*SUM('Base Rate Calc'!Y$51+'Base Rate Calc'!Y$83))+'Base Rate Calc'!Y$19)*0.98</f>
        <v>7306.1157871990008</v>
      </c>
      <c r="AC61" s="62">
        <f>(($D61*SUM('Base Rate Calc'!Z$51+'Base Rate Calc'!Z$83))+'Base Rate Calc'!Z$19)*0.98</f>
        <v>5560.7014558744468</v>
      </c>
      <c r="AD61" s="62">
        <f>(($D61*SUM('Base Rate Calc'!AA$51+'Base Rate Calc'!AA$83))+'Base Rate Calc'!AA$19)*0.98</f>
        <v>5816.4444968154185</v>
      </c>
      <c r="AE61" s="62">
        <f>(($D61*SUM('Base Rate Calc'!AB$51+'Base Rate Calc'!AB$83))+'Base Rate Calc'!AB$19)*0.98</f>
        <v>8262.9608328119866</v>
      </c>
      <c r="AF61" s="62">
        <f>(($D61*SUM('Base Rate Calc'!AC$51+'Base Rate Calc'!AC$83))+'Base Rate Calc'!AC$19)*0.98</f>
        <v>5222.4547275786317</v>
      </c>
      <c r="AG61" s="62">
        <f>(($D61*SUM('Base Rate Calc'!AD$51+'Base Rate Calc'!AD$83))+'Base Rate Calc'!AD$19)*0.98</f>
        <v>5728.7235972936487</v>
      </c>
      <c r="AH61" s="62">
        <f>(($D61*SUM('Base Rate Calc'!AE$51+'Base Rate Calc'!AE$83))+'Base Rate Calc'!AE$19)*0.98</f>
        <v>5092.2609115946425</v>
      </c>
      <c r="AI61" s="62">
        <f>(($D61*SUM('Base Rate Calc'!AF$51+'Base Rate Calc'!AF$83))+'Base Rate Calc'!AF$19)*0.98</f>
        <v>6605.9071175530798</v>
      </c>
      <c r="AJ61" s="62">
        <f>(($D61*SUM('Base Rate Calc'!AG$51+'Base Rate Calc'!AG$83))+'Base Rate Calc'!AG$19)*0.98</f>
        <v>5782.9186480262479</v>
      </c>
      <c r="AK61" s="62">
        <f>(($D61*SUM('Base Rate Calc'!AH$51+'Base Rate Calc'!AH$83))+'Base Rate Calc'!AH$19)*0.98</f>
        <v>8732.2747305584908</v>
      </c>
      <c r="AL61" s="62">
        <f>(($D61*SUM('Base Rate Calc'!AI$51+'Base Rate Calc'!AI$83))+'Base Rate Calc'!AI$19)*0.98</f>
        <v>5102.7749711417173</v>
      </c>
      <c r="AM61" s="62">
        <f>(($D61*SUM('Base Rate Calc'!AJ$51+'Base Rate Calc'!AJ$83))+'Base Rate Calc'!AJ$19)*0.98</f>
        <v>5149.4477944699356</v>
      </c>
      <c r="AN61" s="62">
        <f>(($D61*SUM('Base Rate Calc'!AK$51+'Base Rate Calc'!AK$83))+'Base Rate Calc'!AK$19)*0.98</f>
        <v>6917.9042263582751</v>
      </c>
      <c r="AO61" s="62">
        <f>(($D61*SUM('Base Rate Calc'!AL$51+'Base Rate Calc'!AL$83))+'Base Rate Calc'!AL$19)*0.98</f>
        <v>6011.9181532559278</v>
      </c>
      <c r="AP61" s="62">
        <f>(($D61*SUM('Base Rate Calc'!AM$51+'Base Rate Calc'!AM$83))+'Base Rate Calc'!AM$19)*0.98</f>
        <v>5897.0474082279334</v>
      </c>
      <c r="AQ61" s="62">
        <f>(($D61*SUM('Base Rate Calc'!AN$51+'Base Rate Calc'!AN$83))+'Base Rate Calc'!AN$19)*0.98</f>
        <v>5222.9552226342503</v>
      </c>
      <c r="AR61" s="62">
        <f>(($D61*SUM('Base Rate Calc'!AO$51+'Base Rate Calc'!AO$83))+'Base Rate Calc'!AO$19)*0.98</f>
        <v>6122.0162226380289</v>
      </c>
      <c r="AS61" s="62">
        <f>(($D61*SUM('Base Rate Calc'!AP$51+'Base Rate Calc'!AP$83))+'Base Rate Calc'!AP$19)*0.98</f>
        <v>7459.0216661508503</v>
      </c>
      <c r="AT61" s="62">
        <f>(($D61*SUM('Base Rate Calc'!AQ$51+'Base Rate Calc'!AQ$83))+'Base Rate Calc'!AQ$19)*0.98</f>
        <v>6863.5677794711464</v>
      </c>
      <c r="AU61" s="62">
        <f>(($D61*SUM('Base Rate Calc'!AR$51+'Base Rate Calc'!AR$83))+'Base Rate Calc'!AR$19)*0.98</f>
        <v>5339.0243024882548</v>
      </c>
      <c r="AV61" s="62">
        <f>(($D61*SUM('Base Rate Calc'!AS$51+'Base Rate Calc'!AS$83))+'Base Rate Calc'!AS$19)*0.98</f>
        <v>5916.2333663195141</v>
      </c>
      <c r="AW61" s="62">
        <f>(($D61*SUM('Base Rate Calc'!AT$51+'Base Rate Calc'!AT$83))+'Base Rate Calc'!AT$19)*0.98</f>
        <v>6963.7607487830146</v>
      </c>
      <c r="AX61" s="62">
        <f>(($D61*SUM('Base Rate Calc'!AU$51+'Base Rate Calc'!AU$83))+'Base Rate Calc'!AU$19)*0.98</f>
        <v>5878.2294956809228</v>
      </c>
      <c r="AY61" s="62">
        <f>(($D61*SUM('Base Rate Calc'!AV$51+'Base Rate Calc'!AV$83))+'Base Rate Calc'!AV$19)*0.98</f>
        <v>5048.3834962782239</v>
      </c>
      <c r="AZ61" s="62">
        <f>(($D61*SUM('Base Rate Calc'!AW$51+'Base Rate Calc'!AW$83))+'Base Rate Calc'!AW$19)*0.98</f>
        <v>5894.8372503098535</v>
      </c>
      <c r="BA61" s="62">
        <f>(($D61*SUM('Base Rate Calc'!AX$51+'Base Rate Calc'!AX$83))+'Base Rate Calc'!AX$19)*0.98</f>
        <v>5344.2140899082378</v>
      </c>
      <c r="BB61" s="62">
        <f>(($D61*SUM('Base Rate Calc'!AY$51+'Base Rate Calc'!AY$83))+'Base Rate Calc'!AY$19)*0.98</f>
        <v>5459.3173327359027</v>
      </c>
      <c r="BC61" s="62">
        <f>(($D61*SUM('Base Rate Calc'!AZ$51+'Base Rate Calc'!AZ$83))+'Base Rate Calc'!AZ$19)*0.98</f>
        <v>5642.5758054929147</v>
      </c>
      <c r="BD61" s="62">
        <f>(($D61*SUM('Base Rate Calc'!BA$51+'Base Rate Calc'!BA$83))+'Base Rate Calc'!BA$19)*0.98</f>
        <v>5252.4979154104913</v>
      </c>
      <c r="BE61" s="62">
        <f>(($D61*SUM('Base Rate Calc'!BB$51+'Base Rate Calc'!BB$83))+'Base Rate Calc'!BB$19)*0.98</f>
        <v>7628.4029338184264</v>
      </c>
      <c r="BF61" s="62">
        <f>(($D61*SUM('Base Rate Calc'!BC$51+'Base Rate Calc'!BC$83))+'Base Rate Calc'!BC$19)*0.98</f>
        <v>5575.2667035636268</v>
      </c>
      <c r="BG61" s="62">
        <f>(($D61*SUM('Base Rate Calc'!BD$51+'Base Rate Calc'!BD$83))+'Base Rate Calc'!BD$19)*0.98</f>
        <v>5433.4086420256172</v>
      </c>
      <c r="BH61" s="62">
        <f>(($D61*SUM('Base Rate Calc'!BE$51+'Base Rate Calc'!BE$83))+'Base Rate Calc'!BE$19)*0.98</f>
        <v>5144.0845964968421</v>
      </c>
      <c r="BI61" s="62">
        <f>(($D61*SUM('Base Rate Calc'!BF$51+'Base Rate Calc'!BF$83))+'Base Rate Calc'!BF$19)*0.98</f>
        <v>5727.4935562837836</v>
      </c>
      <c r="BJ61" s="62">
        <f>(($D61*SUM('Base Rate Calc'!BG$51+'Base Rate Calc'!BG$83))+'Base Rate Calc'!BG$19)*0.98</f>
        <v>5556.4310362823871</v>
      </c>
      <c r="BK61" s="62">
        <f>(($D61*SUM('Base Rate Calc'!BH$51+'Base Rate Calc'!BH$83))+'Base Rate Calc'!BH$19)*0.98</f>
        <v>6109.1619449126802</v>
      </c>
      <c r="BL61" s="62">
        <f>(($D61*SUM('Base Rate Calc'!BI$51+'Base Rate Calc'!BI$83))+'Base Rate Calc'!BI$19)*0.98</f>
        <v>5259.8011181929287</v>
      </c>
      <c r="BM61" s="62">
        <f>(($D61*SUM('Base Rate Calc'!BJ$51+'Base Rate Calc'!BJ$83))+'Base Rate Calc'!BJ$19)*0.98</f>
        <v>5283.2871099052481</v>
      </c>
      <c r="BN61" s="62">
        <f>(($D61*SUM('Base Rate Calc'!BK$51+'Base Rate Calc'!BK$83))+'Base Rate Calc'!BK$19)*0.98</f>
        <v>5620.5400401752595</v>
      </c>
      <c r="BO61" s="62">
        <f>(($D61*SUM('Base Rate Calc'!BL$51+'Base Rate Calc'!BL$83))+'Base Rate Calc'!BL$19)*0.98</f>
        <v>5991.6138223436092</v>
      </c>
      <c r="BP61" s="62">
        <f>(($D61*SUM('Base Rate Calc'!BM$51+'Base Rate Calc'!BM$83))+'Base Rate Calc'!BM$19)*0.98</f>
        <v>5641.5643694145074</v>
      </c>
      <c r="BQ61" s="62">
        <f>(($D61*SUM('Base Rate Calc'!BN$51+'Base Rate Calc'!BN$83))+'Base Rate Calc'!BN$19)*0.98</f>
        <v>5235.4699478577968</v>
      </c>
      <c r="BR61" s="62">
        <f>(($D61*SUM('Base Rate Calc'!BO$51+'Base Rate Calc'!BO$83))+'Base Rate Calc'!BO$19)*0.98</f>
        <v>5019.7296826245947</v>
      </c>
      <c r="BS61" s="62">
        <f>(($D61*SUM('Base Rate Calc'!BP$51+'Base Rate Calc'!BP$83))+'Base Rate Calc'!BP$19)*0.98</f>
        <v>6310.6221813597476</v>
      </c>
      <c r="BT61" s="62">
        <f>(($D61*SUM('Base Rate Calc'!BQ$51+'Base Rate Calc'!BQ$83))+'Base Rate Calc'!BQ$19)*0.98</f>
        <v>5156.2982182147316</v>
      </c>
      <c r="BU61" s="62">
        <f>(($D61*SUM('Base Rate Calc'!BR$51+'Base Rate Calc'!BR$83))+'Base Rate Calc'!BR$19)*0.98</f>
        <v>6278.9157057197608</v>
      </c>
      <c r="BV61" s="62">
        <f>(($D61*SUM('Base Rate Calc'!BS$51+'Base Rate Calc'!BS$83))+'Base Rate Calc'!BS$19)*0.98</f>
        <v>6032.6993798687072</v>
      </c>
      <c r="BW61" s="62">
        <f>(($D61*SUM('Base Rate Calc'!BT$51+'Base Rate Calc'!BT$83))+'Base Rate Calc'!BT$19)*0.98</f>
        <v>5963.9101299835838</v>
      </c>
      <c r="BX61" s="62">
        <f>(($D61*SUM('Base Rate Calc'!BU$51+'Base Rate Calc'!BU$83))+'Base Rate Calc'!BU$19)*0.98</f>
        <v>5731.6928814752382</v>
      </c>
      <c r="BY61" s="62">
        <f>(($D61*SUM('Base Rate Calc'!BV$51+'Base Rate Calc'!BV$83))+'Base Rate Calc'!BV$19)*0.98</f>
        <v>5003.6651059540436</v>
      </c>
      <c r="BZ61" s="62">
        <f>(($D61*SUM('Base Rate Calc'!BW$51+'Base Rate Calc'!BW$83))+'Base Rate Calc'!BW$19)*0.98</f>
        <v>5194.5288672194856</v>
      </c>
      <c r="CA61" s="62">
        <f>(($D61*SUM('Base Rate Calc'!BY$51+'Base Rate Calc'!BY$83))+'Base Rate Calc'!BY$19)*0.98</f>
        <v>6654.4798302495656</v>
      </c>
      <c r="CB61" s="62">
        <f>(($D61*SUM('Base Rate Calc'!BZ$51+'Base Rate Calc'!BZ$83))+'Base Rate Calc'!BZ$19)*0.98</f>
        <v>4544.0727097722238</v>
      </c>
      <c r="CC61" s="62">
        <f>(($D61*SUM('Base Rate Calc'!CA$51+'Base Rate Calc'!CA$83))+'Base Rate Calc'!CA$19)*0.98</f>
        <v>5142.6955822199252</v>
      </c>
      <c r="CD61" s="62">
        <f>(($D61*SUM('Base Rate Calc'!CB$51+'Base Rate Calc'!CB$83))+'Base Rate Calc'!CB$19)*0.98</f>
        <v>5775.2112137381582</v>
      </c>
      <c r="CE61" s="62">
        <f>(($D61*SUM('Base Rate Calc'!CC$51+'Base Rate Calc'!CC$83))+'Base Rate Calc'!CC$19)*0.98</f>
        <v>6629.2379771498063</v>
      </c>
      <c r="CF61" s="62">
        <f>(($D61*SUM('Base Rate Calc'!CD$51+'Base Rate Calc'!CD$83))+'Base Rate Calc'!CD$19)*0.98</f>
        <v>5483.118662389541</v>
      </c>
      <c r="CG61" s="62">
        <f>(($D61*SUM('Base Rate Calc'!CE$51+'Base Rate Calc'!CE$83))+'Base Rate Calc'!CE$19)*0.98</f>
        <v>5613.4180793947889</v>
      </c>
      <c r="CH61" s="62">
        <f>(($D61*SUM('Base Rate Calc'!CF$51+'Base Rate Calc'!CF$83))+'Base Rate Calc'!CF$19)*0.98</f>
        <v>5212.0921696251589</v>
      </c>
      <c r="CI61" s="62">
        <f>(($D61*SUM('Base Rate Calc'!CG$51+'Base Rate Calc'!CG$83))+'Base Rate Calc'!CG$19)*0.98</f>
        <v>5807.8135574262897</v>
      </c>
      <c r="CJ61" s="62">
        <f>(($D61*SUM('Base Rate Calc'!CH$51+'Base Rate Calc'!CH$83))+'Base Rate Calc'!CH$19)*0.98</f>
        <v>5342.1086740126084</v>
      </c>
      <c r="CK61" s="62">
        <f>(($D61*SUM('Base Rate Calc'!CI$51+'Base Rate Calc'!CI$83))+'Base Rate Calc'!CI$19)*0.98</f>
        <v>5035.1011436609779</v>
      </c>
      <c r="CL61" s="62">
        <f>(($D61*SUM('Base Rate Calc'!CJ$51+'Base Rate Calc'!CJ$83))+'Base Rate Calc'!CJ$19)*0.98</f>
        <v>4673.9624180125638</v>
      </c>
      <c r="CM61" s="62">
        <f>(($D61*SUM('Base Rate Calc'!CK$51+'Base Rate Calc'!CK$83))+'Base Rate Calc'!CK$19)*0.98</f>
        <v>5021.0465896440455</v>
      </c>
    </row>
    <row r="62" spans="1:91" ht="15">
      <c r="A62" s="137">
        <v>59</v>
      </c>
      <c r="B62" s="215">
        <v>560</v>
      </c>
      <c r="C62" s="138" t="str">
        <f>VLOOKUP(B62,FFY18_Table5_CN!$A$3:$G$759,6,FALSE)</f>
        <v>AFTERCARE, MUSCULOSKELETAL SYSTEM &amp; CONNECTIVE TISSUE W CC</v>
      </c>
      <c r="D62" s="137">
        <f>VLOOKUP(B62,FFY18_Table5_CN!$A$3:$G$759,7,FALSE)</f>
        <v>1.0771999999999997</v>
      </c>
      <c r="F62" s="62">
        <f>(($D62*SUM('Base Rate Calc'!C$51+'Base Rate Calc'!C$83))+'Base Rate Calc'!C$19)*0.98</f>
        <v>7301.6189658964104</v>
      </c>
      <c r="G62" s="62">
        <f>(($D62*SUM('Base Rate Calc'!D$51+'Base Rate Calc'!D$83))+'Base Rate Calc'!D$19)*0.98</f>
        <v>7566.1091806170598</v>
      </c>
      <c r="H62" s="62">
        <f>(($D62*SUM('Base Rate Calc'!E$51+'Base Rate Calc'!E$83))+'Base Rate Calc'!E$19)*0.98</f>
        <v>6054.0736804808666</v>
      </c>
      <c r="I62" s="62">
        <f>(($D62*SUM('Base Rate Calc'!F$51+'Base Rate Calc'!F$83))+'Base Rate Calc'!F$19)*0.98</f>
        <v>6786.9692640176718</v>
      </c>
      <c r="J62" s="62">
        <f>(($D62*SUM('Base Rate Calc'!G$51+'Base Rate Calc'!G$83))+'Base Rate Calc'!G$19)*0.98</f>
        <v>6307.0176562385241</v>
      </c>
      <c r="K62" s="62">
        <f>(($D62*SUM('Base Rate Calc'!H$51+'Base Rate Calc'!H$83))+'Base Rate Calc'!H$19)*0.98</f>
        <v>6815.0460288773793</v>
      </c>
      <c r="L62" s="62">
        <f>(($D62*SUM('Base Rate Calc'!I$51+'Base Rate Calc'!I$83))+'Base Rate Calc'!I$19)*0.98</f>
        <v>6045.0870033187502</v>
      </c>
      <c r="M62" s="62">
        <f>(($D62*SUM('Base Rate Calc'!J$51+'Base Rate Calc'!J$83))+'Base Rate Calc'!J$19)*0.98</f>
        <v>7657.5482915823404</v>
      </c>
      <c r="N62" s="62">
        <f>(($D62*SUM('Base Rate Calc'!K$51+'Base Rate Calc'!K$83))+'Base Rate Calc'!K$19)*0.98</f>
        <v>6865.2056104091107</v>
      </c>
      <c r="O62" s="62">
        <f>(($D62*SUM('Base Rate Calc'!L$51+'Base Rate Calc'!L$83))+'Base Rate Calc'!L$19)*0.98</f>
        <v>6190.35551446106</v>
      </c>
      <c r="P62" s="62">
        <f>(($D62*SUM('Base Rate Calc'!M$51+'Base Rate Calc'!M$83))+'Base Rate Calc'!M$19)*0.98</f>
        <v>6548.1782075197289</v>
      </c>
      <c r="Q62" s="62">
        <f>(($D62*SUM('Base Rate Calc'!N$51+'Base Rate Calc'!N$83))+'Base Rate Calc'!N$19)*0.98</f>
        <v>5969.1658587764896</v>
      </c>
      <c r="R62" s="62">
        <f>(($D62*SUM('Base Rate Calc'!O$51+'Base Rate Calc'!O$83))+'Base Rate Calc'!O$19)*0.98</f>
        <v>6307.640889406297</v>
      </c>
      <c r="S62" s="62">
        <f>(($D62*SUM('Base Rate Calc'!P$51+'Base Rate Calc'!P$83))+'Base Rate Calc'!P$19)*0.98</f>
        <v>6801.5644329181105</v>
      </c>
      <c r="T62" s="62">
        <f>(($D62*SUM('Base Rate Calc'!Q$51+'Base Rate Calc'!Q$83))+'Base Rate Calc'!Q$19)*0.98</f>
        <v>6393.1347173480708</v>
      </c>
      <c r="U62" s="62">
        <f>(($D62*SUM('Base Rate Calc'!R$51+'Base Rate Calc'!R$83))+'Base Rate Calc'!R$19)*0.98</f>
        <v>6256.4431251916249</v>
      </c>
      <c r="V62" s="62">
        <f>(($D62*SUM('Base Rate Calc'!S$51+'Base Rate Calc'!S$83))+'Base Rate Calc'!S$19)*0.98</f>
        <v>7759.148783474292</v>
      </c>
      <c r="W62" s="62">
        <f>(($D62*SUM('Base Rate Calc'!T$51+'Base Rate Calc'!T$83))+'Base Rate Calc'!T$19)*0.98</f>
        <v>10047.502213250433</v>
      </c>
      <c r="X62" s="62">
        <f>(($D62*SUM('Base Rate Calc'!U$51+'Base Rate Calc'!U$83))+'Base Rate Calc'!U$19)*0.98</f>
        <v>7122.093870242501</v>
      </c>
      <c r="Y62" s="62" t="e">
        <f>(($D62*SUM('Base Rate Calc'!V$51+'Base Rate Calc'!V$83))+'Base Rate Calc'!V$19)*0.98</f>
        <v>#N/A</v>
      </c>
      <c r="Z62" s="62">
        <f>(($D62*SUM('Base Rate Calc'!W$51+'Base Rate Calc'!W$83))+'Base Rate Calc'!W$19)*0.98</f>
        <v>6392.0058489376879</v>
      </c>
      <c r="AA62" s="62">
        <f>(($D62*SUM('Base Rate Calc'!X$51+'Base Rate Calc'!X$83))+'Base Rate Calc'!X$19)*0.98</f>
        <v>6839.8586804023516</v>
      </c>
      <c r="AB62" s="62">
        <f>(($D62*SUM('Base Rate Calc'!Y$51+'Base Rate Calc'!Y$83))+'Base Rate Calc'!Y$19)*0.98</f>
        <v>8609.3779348520493</v>
      </c>
      <c r="AC62" s="62">
        <f>(($D62*SUM('Base Rate Calc'!Z$51+'Base Rate Calc'!Z$83))+'Base Rate Calc'!Z$19)*0.98</f>
        <v>6552.3171971670981</v>
      </c>
      <c r="AD62" s="62">
        <f>(($D62*SUM('Base Rate Calc'!AA$51+'Base Rate Calc'!AA$83))+'Base Rate Calc'!AA$19)*0.98</f>
        <v>6794.9156086032299</v>
      </c>
      <c r="AE62" s="62">
        <f>(($D62*SUM('Base Rate Calc'!AB$51+'Base Rate Calc'!AB$83))+'Base Rate Calc'!AB$19)*0.98</f>
        <v>9635.6227973876357</v>
      </c>
      <c r="AF62" s="62">
        <f>(($D62*SUM('Base Rate Calc'!AC$51+'Base Rate Calc'!AC$83))+'Base Rate Calc'!AC$19)*0.98</f>
        <v>6294.0570961598787</v>
      </c>
      <c r="AG62" s="62">
        <f>(($D62*SUM('Base Rate Calc'!AD$51+'Base Rate Calc'!AD$83))+'Base Rate Calc'!AD$19)*0.98</f>
        <v>6738.3288597949386</v>
      </c>
      <c r="AH62" s="62">
        <f>(($D62*SUM('Base Rate Calc'!AE$51+'Base Rate Calc'!AE$83))+'Base Rate Calc'!AE$19)*0.98</f>
        <v>6030.9563460391</v>
      </c>
      <c r="AI62" s="62">
        <f>(($D62*SUM('Base Rate Calc'!AF$51+'Base Rate Calc'!AF$83))+'Base Rate Calc'!AF$19)*0.98</f>
        <v>7693.8772261671247</v>
      </c>
      <c r="AJ62" s="62">
        <f>(($D62*SUM('Base Rate Calc'!AG$51+'Base Rate Calc'!AG$83))+'Base Rate Calc'!AG$19)*0.98</f>
        <v>6769.4412929669643</v>
      </c>
      <c r="AK62" s="62">
        <f>(($D62*SUM('Base Rate Calc'!AH$51+'Base Rate Calc'!AH$83))+'Base Rate Calc'!AH$19)*0.98</f>
        <v>10168.927105076755</v>
      </c>
      <c r="AL62" s="62">
        <f>(($D62*SUM('Base Rate Calc'!AI$51+'Base Rate Calc'!AI$83))+'Base Rate Calc'!AI$19)*0.98</f>
        <v>6026.4951450367598</v>
      </c>
      <c r="AM62" s="62">
        <f>(($D62*SUM('Base Rate Calc'!AJ$51+'Base Rate Calc'!AJ$83))+'Base Rate Calc'!AJ$19)*0.98</f>
        <v>6099.8694372824048</v>
      </c>
      <c r="AN62" s="62">
        <f>(($D62*SUM('Base Rate Calc'!AK$51+'Base Rate Calc'!AK$83))+'Base Rate Calc'!AK$19)*0.98</f>
        <v>8093.5292566940388</v>
      </c>
      <c r="AO62" s="62">
        <f>(($D62*SUM('Base Rate Calc'!AL$51+'Base Rate Calc'!AL$83))+'Base Rate Calc'!AL$19)*0.98</f>
        <v>7069.0371800036737</v>
      </c>
      <c r="AP62" s="62">
        <f>(($D62*SUM('Base Rate Calc'!AM$51+'Base Rate Calc'!AM$83))+'Base Rate Calc'!AM$19)*0.98</f>
        <v>6918.5186406613648</v>
      </c>
      <c r="AQ62" s="62">
        <f>(($D62*SUM('Base Rate Calc'!AN$51+'Base Rate Calc'!AN$83))+'Base Rate Calc'!AN$19)*0.98</f>
        <v>6294.6602884555969</v>
      </c>
      <c r="AR62" s="62">
        <f>(($D62*SUM('Base Rate Calc'!AO$51+'Base Rate Calc'!AO$83))+'Base Rate Calc'!AO$19)*0.98</f>
        <v>7225.9373513377514</v>
      </c>
      <c r="AS62" s="62">
        <f>(($D62*SUM('Base Rate Calc'!AP$51+'Base Rate Calc'!AP$83))+'Base Rate Calc'!AP$19)*0.98</f>
        <v>8391.0635165559343</v>
      </c>
      <c r="AT62" s="62">
        <f>(($D62*SUM('Base Rate Calc'!AQ$51+'Base Rate Calc'!AQ$83))+'Base Rate Calc'!AQ$19)*0.98</f>
        <v>7868.2532891992814</v>
      </c>
      <c r="AU62" s="62">
        <f>(($D62*SUM('Base Rate Calc'!AR$51+'Base Rate Calc'!AR$83))+'Base Rate Calc'!AR$19)*0.98</f>
        <v>6288.2666508842558</v>
      </c>
      <c r="AV62" s="62">
        <f>(($D62*SUM('Base Rate Calc'!AS$51+'Base Rate Calc'!AS$83))+'Base Rate Calc'!AS$19)*0.98</f>
        <v>6988.5490699478396</v>
      </c>
      <c r="AW62" s="62">
        <f>(($D62*SUM('Base Rate Calc'!AT$51+'Base Rate Calc'!AT$83))+'Base Rate Calc'!AT$19)*0.98</f>
        <v>8140.4057692426277</v>
      </c>
      <c r="AX62" s="62">
        <f>(($D62*SUM('Base Rate Calc'!AU$51+'Base Rate Calc'!AU$83))+'Base Rate Calc'!AU$19)*0.98</f>
        <v>6886.0485058709874</v>
      </c>
      <c r="AY62" s="62">
        <f>(($D62*SUM('Base Rate Calc'!AV$51+'Base Rate Calc'!AV$83))+'Base Rate Calc'!AV$19)*0.98</f>
        <v>5992.9199446754328</v>
      </c>
      <c r="AZ62" s="62">
        <f>(($D62*SUM('Base Rate Calc'!AW$51+'Base Rate Calc'!AW$83))+'Base Rate Calc'!AW$19)*0.98</f>
        <v>6963.9370076457499</v>
      </c>
      <c r="BA62" s="62">
        <f>(($D62*SUM('Base Rate Calc'!AX$51+'Base Rate Calc'!AX$83))+'Base Rate Calc'!AX$19)*0.98</f>
        <v>6280.4572784617949</v>
      </c>
      <c r="BB62" s="62">
        <f>(($D62*SUM('Base Rate Calc'!AY$51+'Base Rate Calc'!AY$83))+'Base Rate Calc'!AY$19)*0.98</f>
        <v>6408.8287341945779</v>
      </c>
      <c r="BC62" s="62">
        <f>(($D62*SUM('Base Rate Calc'!AZ$51+'Base Rate Calc'!AZ$83))+'Base Rate Calc'!AZ$19)*0.98</f>
        <v>6642.6141475911454</v>
      </c>
      <c r="BD62" s="62">
        <f>(($D62*SUM('Base Rate Calc'!BA$51+'Base Rate Calc'!BA$83))+'Base Rate Calc'!BA$19)*0.98</f>
        <v>6208.387767509711</v>
      </c>
      <c r="BE62" s="62">
        <f>(($D62*SUM('Base Rate Calc'!BB$51+'Base Rate Calc'!BB$83))+'Base Rate Calc'!BB$19)*0.98</f>
        <v>8898.9671363495272</v>
      </c>
      <c r="BF62" s="62">
        <f>(($D62*SUM('Base Rate Calc'!BC$51+'Base Rate Calc'!BC$83))+'Base Rate Calc'!BC$19)*0.98</f>
        <v>6719.26302649221</v>
      </c>
      <c r="BG62" s="62">
        <f>(($D62*SUM('Base Rate Calc'!BD$51+'Base Rate Calc'!BD$83))+'Base Rate Calc'!BD$19)*0.98</f>
        <v>6466.832357742217</v>
      </c>
      <c r="BH62" s="62">
        <f>(($D62*SUM('Base Rate Calc'!BE$51+'Base Rate Calc'!BE$83))+'Base Rate Calc'!BE$19)*0.98</f>
        <v>6199.6060945920754</v>
      </c>
      <c r="BI62" s="62">
        <f>(($D62*SUM('Base Rate Calc'!BF$51+'Base Rate Calc'!BF$83))+'Base Rate Calc'!BF$19)*0.98</f>
        <v>6774.2587528629329</v>
      </c>
      <c r="BJ62" s="62">
        <f>(($D62*SUM('Base Rate Calc'!BG$51+'Base Rate Calc'!BG$83))+'Base Rate Calc'!BG$19)*0.98</f>
        <v>6500.6951834900265</v>
      </c>
      <c r="BK62" s="62">
        <f>(($D62*SUM('Base Rate Calc'!BH$51+'Base Rate Calc'!BH$83))+'Base Rate Calc'!BH$19)*0.98</f>
        <v>7127.4586905123479</v>
      </c>
      <c r="BL62" s="62">
        <f>(($D62*SUM('Base Rate Calc'!BI$51+'Base Rate Calc'!BI$83))+'Base Rate Calc'!BI$19)*0.98</f>
        <v>6219.668932868004</v>
      </c>
      <c r="BM62" s="62">
        <f>(($D62*SUM('Base Rate Calc'!BJ$51+'Base Rate Calc'!BJ$83))+'Base Rate Calc'!BJ$19)*0.98</f>
        <v>6217.2036382075776</v>
      </c>
      <c r="BN62" s="62">
        <f>(($D62*SUM('Base Rate Calc'!BK$51+'Base Rate Calc'!BK$83))+'Base Rate Calc'!BK$19)*0.98</f>
        <v>6664.5772353958237</v>
      </c>
      <c r="BO62" s="62">
        <f>(($D62*SUM('Base Rate Calc'!BL$51+'Base Rate Calc'!BL$83))+'Base Rate Calc'!BL$19)*0.98</f>
        <v>7059.2258548092796</v>
      </c>
      <c r="BP62" s="62">
        <f>(($D62*SUM('Base Rate Calc'!BM$51+'Base Rate Calc'!BM$83))+'Base Rate Calc'!BM$19)*0.98</f>
        <v>6724.6413733870049</v>
      </c>
      <c r="BQ62" s="62">
        <f>(($D62*SUM('Base Rate Calc'!BN$51+'Base Rate Calc'!BN$83))+'Base Rate Calc'!BN$19)*0.98</f>
        <v>6174.696589027094</v>
      </c>
      <c r="BR62" s="62">
        <f>(($D62*SUM('Base Rate Calc'!BO$51+'Base Rate Calc'!BO$83))+'Base Rate Calc'!BO$19)*0.98</f>
        <v>5947.3831096925624</v>
      </c>
      <c r="BS62" s="62">
        <f>(($D62*SUM('Base Rate Calc'!BP$51+'Base Rate Calc'!BP$83))+'Base Rate Calc'!BP$19)*0.98</f>
        <v>7496.0953597680891</v>
      </c>
      <c r="BT62" s="62">
        <f>(($D62*SUM('Base Rate Calc'!BQ$51+'Base Rate Calc'!BQ$83))+'Base Rate Calc'!BQ$19)*0.98</f>
        <v>6115.5838435678079</v>
      </c>
      <c r="BU62" s="62">
        <f>(($D62*SUM('Base Rate Calc'!BR$51+'Base Rate Calc'!BR$83))+'Base Rate Calc'!BR$19)*0.98</f>
        <v>7329.4966707108124</v>
      </c>
      <c r="BV62" s="62">
        <f>(($D62*SUM('Base Rate Calc'!BS$51+'Base Rate Calc'!BS$83))+'Base Rate Calc'!BS$19)*0.98</f>
        <v>7082.308861260427</v>
      </c>
      <c r="BW62" s="62">
        <f>(($D62*SUM('Base Rate Calc'!BT$51+'Base Rate Calc'!BT$83))+'Base Rate Calc'!BT$19)*0.98</f>
        <v>7019.4168816942438</v>
      </c>
      <c r="BX62" s="62">
        <f>(($D62*SUM('Base Rate Calc'!BU$51+'Base Rate Calc'!BU$83))+'Base Rate Calc'!BU$19)*0.98</f>
        <v>6762.6797531943675</v>
      </c>
      <c r="BY62" s="62">
        <f>(($D62*SUM('Base Rate Calc'!BV$51+'Base Rate Calc'!BV$83))+'Base Rate Calc'!BV$19)*0.98</f>
        <v>6030.3737437163736</v>
      </c>
      <c r="BZ62" s="62">
        <f>(($D62*SUM('Base Rate Calc'!BW$51+'Base Rate Calc'!BW$83))+'Base Rate Calc'!BW$19)*0.98</f>
        <v>6149.1031868525706</v>
      </c>
      <c r="CA62" s="62">
        <f>(($D62*SUM('Base Rate Calc'!BY$51+'Base Rate Calc'!BY$83))+'Base Rate Calc'!BY$19)*0.98</f>
        <v>7823.6498708266163</v>
      </c>
      <c r="CB62" s="62">
        <f>(($D62*SUM('Base Rate Calc'!BZ$51+'Base Rate Calc'!BZ$83))+'Base Rate Calc'!BZ$19)*0.98</f>
        <v>5476.4769780338311</v>
      </c>
      <c r="CC62" s="62">
        <f>(($D62*SUM('Base Rate Calc'!CA$51+'Base Rate Calc'!CA$83))+'Base Rate Calc'!CA$19)*0.98</f>
        <v>6111.2331946378399</v>
      </c>
      <c r="CD62" s="62">
        <f>(($D62*SUM('Base Rate Calc'!CB$51+'Base Rate Calc'!CB$83))+'Base Rate Calc'!CB$19)*0.98</f>
        <v>6841.448011186777</v>
      </c>
      <c r="CE62" s="62">
        <f>(($D62*SUM('Base Rate Calc'!CC$51+'Base Rate Calc'!CC$83))+'Base Rate Calc'!CC$19)*0.98</f>
        <v>7660.8909195186507</v>
      </c>
      <c r="CF62" s="62">
        <f>(($D62*SUM('Base Rate Calc'!CD$51+'Base Rate Calc'!CD$83))+'Base Rate Calc'!CD$19)*0.98</f>
        <v>6476.4424175498016</v>
      </c>
      <c r="CG62" s="62">
        <f>(($D62*SUM('Base Rate Calc'!CE$51+'Base Rate Calc'!CE$83))+'Base Rate Calc'!CE$19)*0.98</f>
        <v>6665.2238259611386</v>
      </c>
      <c r="CH62" s="62">
        <f>(($D62*SUM('Base Rate Calc'!CF$51+'Base Rate Calc'!CF$83))+'Base Rate Calc'!CF$19)*0.98</f>
        <v>6281.568231282411</v>
      </c>
      <c r="CI62" s="62">
        <f>(($D62*SUM('Base Rate Calc'!CG$51+'Base Rate Calc'!CG$83))+'Base Rate Calc'!CG$19)*0.98</f>
        <v>6910.0867812705283</v>
      </c>
      <c r="CJ62" s="62">
        <f>(($D62*SUM('Base Rate Calc'!CH$51+'Base Rate Calc'!CH$83))+'Base Rate Calc'!CH$19)*0.98</f>
        <v>6355.3385337730815</v>
      </c>
      <c r="CK62" s="62">
        <f>(($D62*SUM('Base Rate Calc'!CI$51+'Base Rate Calc'!CI$83))+'Base Rate Calc'!CI$19)*0.98</f>
        <v>5979.9827746158026</v>
      </c>
      <c r="CL62" s="62">
        <f>(($D62*SUM('Base Rate Calc'!CJ$51+'Base Rate Calc'!CJ$83))+'Base Rate Calc'!CJ$19)*0.98</f>
        <v>5633.0189266985144</v>
      </c>
      <c r="CM62" s="62">
        <f>(($D62*SUM('Base Rate Calc'!CK$51+'Base Rate Calc'!CK$83))+'Base Rate Calc'!CK$19)*0.98</f>
        <v>6051.3217569529697</v>
      </c>
    </row>
    <row r="63" spans="1:91" ht="15">
      <c r="A63" s="137">
        <v>60</v>
      </c>
      <c r="B63" s="215">
        <v>603</v>
      </c>
      <c r="C63" s="138" t="str">
        <f>VLOOKUP(B63,FFY18_Table5_CN!$A$3:$G$759,6,FALSE)</f>
        <v>CELLULITIS W/O MCC</v>
      </c>
      <c r="D63" s="137">
        <f>VLOOKUP(B63,FFY18_Table5_CN!$A$3:$G$759,7,FALSE)</f>
        <v>0.85029999999999994</v>
      </c>
      <c r="F63" s="62">
        <f>(($D63*SUM('Base Rate Calc'!C$51+'Base Rate Calc'!C$83))+'Base Rate Calc'!C$19)*0.98</f>
        <v>5925.1437724672469</v>
      </c>
      <c r="G63" s="62">
        <f>(($D63*SUM('Base Rate Calc'!D$51+'Base Rate Calc'!D$83))+'Base Rate Calc'!D$19)*0.98</f>
        <v>6095.5888209048335</v>
      </c>
      <c r="H63" s="62">
        <f>(($D63*SUM('Base Rate Calc'!E$51+'Base Rate Calc'!E$83))+'Base Rate Calc'!E$19)*0.98</f>
        <v>4908.8172722919444</v>
      </c>
      <c r="I63" s="62">
        <f>(($D63*SUM('Base Rate Calc'!F$51+'Base Rate Calc'!F$83))+'Base Rate Calc'!F$19)*0.98</f>
        <v>5516.3436582196691</v>
      </c>
      <c r="J63" s="62">
        <f>(($D63*SUM('Base Rate Calc'!G$51+'Base Rate Calc'!G$83))+'Base Rate Calc'!G$19)*0.98</f>
        <v>5123.9902389153522</v>
      </c>
      <c r="K63" s="62">
        <f>(($D63*SUM('Base Rate Calc'!H$51+'Base Rate Calc'!H$83))+'Base Rate Calc'!H$19)*0.98</f>
        <v>5530.3897028912334</v>
      </c>
      <c r="L63" s="62">
        <f>(($D63*SUM('Base Rate Calc'!I$51+'Base Rate Calc'!I$83))+'Base Rate Calc'!I$19)*0.98</f>
        <v>4875.3340475695641</v>
      </c>
      <c r="M63" s="62">
        <f>(($D63*SUM('Base Rate Calc'!J$51+'Base Rate Calc'!J$83))+'Base Rate Calc'!J$19)*0.98</f>
        <v>6293.6582280472203</v>
      </c>
      <c r="N63" s="62">
        <f>(($D63*SUM('Base Rate Calc'!K$51+'Base Rate Calc'!K$83))+'Base Rate Calc'!K$19)*0.98</f>
        <v>5569.6947394456629</v>
      </c>
      <c r="O63" s="62">
        <f>(($D63*SUM('Base Rate Calc'!L$51+'Base Rate Calc'!L$83))+'Base Rate Calc'!L$19)*0.98</f>
        <v>5015.1873515282587</v>
      </c>
      <c r="P63" s="62">
        <f>(($D63*SUM('Base Rate Calc'!M$51+'Base Rate Calc'!M$83))+'Base Rate Calc'!M$19)*0.98</f>
        <v>5258.3909802395347</v>
      </c>
      <c r="Q63" s="62">
        <f>(($D63*SUM('Base Rate Calc'!N$51+'Base Rate Calc'!N$83))+'Base Rate Calc'!N$19)*0.98</f>
        <v>4802.7158324337634</v>
      </c>
      <c r="R63" s="62">
        <f>(($D63*SUM('Base Rate Calc'!O$51+'Base Rate Calc'!O$83))+'Base Rate Calc'!O$19)*0.98</f>
        <v>5129.847204699382</v>
      </c>
      <c r="S63" s="62">
        <f>(($D63*SUM('Base Rate Calc'!P$51+'Base Rate Calc'!P$83))+'Base Rate Calc'!P$19)*0.98</f>
        <v>5528.333106656396</v>
      </c>
      <c r="T63" s="62">
        <f>(($D63*SUM('Base Rate Calc'!Q$51+'Base Rate Calc'!Q$83))+'Base Rate Calc'!Q$19)*0.98</f>
        <v>5199.9811690132428</v>
      </c>
      <c r="U63" s="62">
        <f>(($D63*SUM('Base Rate Calc'!R$51+'Base Rate Calc'!R$83))+'Base Rate Calc'!R$19)*0.98</f>
        <v>5088.0547454794278</v>
      </c>
      <c r="V63" s="62">
        <f>(($D63*SUM('Base Rate Calc'!S$51+'Base Rate Calc'!S$83))+'Base Rate Calc'!S$19)*0.98</f>
        <v>6362.7210467955738</v>
      </c>
      <c r="W63" s="62">
        <f>(($D63*SUM('Base Rate Calc'!T$51+'Base Rate Calc'!T$83))+'Base Rate Calc'!T$19)*0.98</f>
        <v>8217.3995229361717</v>
      </c>
      <c r="X63" s="62">
        <f>(($D63*SUM('Base Rate Calc'!U$51+'Base Rate Calc'!U$83))+'Base Rate Calc'!U$19)*0.98</f>
        <v>5754.9427029587814</v>
      </c>
      <c r="Y63" s="62" t="e">
        <f>(($D63*SUM('Base Rate Calc'!V$51+'Base Rate Calc'!V$83))+'Base Rate Calc'!V$19)*0.98</f>
        <v>#N/A</v>
      </c>
      <c r="Z63" s="62">
        <f>(($D63*SUM('Base Rate Calc'!W$51+'Base Rate Calc'!W$83))+'Base Rate Calc'!W$19)*0.98</f>
        <v>5210.7118632117681</v>
      </c>
      <c r="AA63" s="62">
        <f>(($D63*SUM('Base Rate Calc'!X$51+'Base Rate Calc'!X$83))+'Base Rate Calc'!X$19)*0.98</f>
        <v>5532.2603775585967</v>
      </c>
      <c r="AB63" s="62">
        <f>(($D63*SUM('Base Rate Calc'!Y$51+'Base Rate Calc'!Y$83))+'Base Rate Calc'!Y$19)*0.98</f>
        <v>6996.9996289497767</v>
      </c>
      <c r="AC63" s="62">
        <f>(($D63*SUM('Base Rate Calc'!Z$51+'Base Rate Calc'!Z$83))+'Base Rate Calc'!Z$19)*0.98</f>
        <v>5325.5036110204092</v>
      </c>
      <c r="AD63" s="62">
        <f>(($D63*SUM('Base Rate Calc'!AA$51+'Base Rate Calc'!AA$83))+'Base Rate Calc'!AA$19)*0.98</f>
        <v>5584.3643803335754</v>
      </c>
      <c r="AE63" s="62">
        <f>(($D63*SUM('Base Rate Calc'!AB$51+'Base Rate Calc'!AB$83))+'Base Rate Calc'!AB$19)*0.98</f>
        <v>7937.3839764377153</v>
      </c>
      <c r="AF63" s="62">
        <f>(($D63*SUM('Base Rate Calc'!AC$51+'Base Rate Calc'!AC$83))+'Base Rate Calc'!AC$19)*0.98</f>
        <v>4968.2851363393493</v>
      </c>
      <c r="AG63" s="62">
        <f>(($D63*SUM('Base Rate Calc'!AD$51+'Base Rate Calc'!AD$83))+'Base Rate Calc'!AD$19)*0.98</f>
        <v>5489.2588812696222</v>
      </c>
      <c r="AH63" s="62">
        <f>(($D63*SUM('Base Rate Calc'!AE$51+'Base Rate Calc'!AE$83))+'Base Rate Calc'!AE$19)*0.98</f>
        <v>4869.6150479177941</v>
      </c>
      <c r="AI63" s="62">
        <f>(($D63*SUM('Base Rate Calc'!AF$51+'Base Rate Calc'!AF$83))+'Base Rate Calc'!AF$19)*0.98</f>
        <v>6347.8553197084175</v>
      </c>
      <c r="AJ63" s="62">
        <f>(($D63*SUM('Base Rate Calc'!AG$51+'Base Rate Calc'!AG$83))+'Base Rate Calc'!AG$19)*0.98</f>
        <v>5548.9288167562299</v>
      </c>
      <c r="AK63" s="62">
        <f>(($D63*SUM('Base Rate Calc'!AH$51+'Base Rate Calc'!AH$83))+'Base Rate Calc'!AH$19)*0.98</f>
        <v>8391.5202142469061</v>
      </c>
      <c r="AL63" s="62">
        <f>(($D63*SUM('Base Rate Calc'!AI$51+'Base Rate Calc'!AI$83))+'Base Rate Calc'!AI$19)*0.98</f>
        <v>4883.681036766392</v>
      </c>
      <c r="AM63" s="62">
        <f>(($D63*SUM('Base Rate Calc'!AJ$51+'Base Rate Calc'!AJ$83))+'Base Rate Calc'!AJ$19)*0.98</f>
        <v>4924.020632734153</v>
      </c>
      <c r="AN63" s="62">
        <f>(($D63*SUM('Base Rate Calc'!AK$51+'Base Rate Calc'!AK$83))+'Base Rate Calc'!AK$19)*0.98</f>
        <v>6639.0618663822333</v>
      </c>
      <c r="AO63" s="62">
        <f>(($D63*SUM('Base Rate Calc'!AL$51+'Base Rate Calc'!AL$83))+'Base Rate Calc'!AL$19)*0.98</f>
        <v>5761.183814850654</v>
      </c>
      <c r="AP63" s="62">
        <f>(($D63*SUM('Base Rate Calc'!AM$51+'Base Rate Calc'!AM$83))+'Base Rate Calc'!AM$19)*0.98</f>
        <v>5654.7682445918672</v>
      </c>
      <c r="AQ63" s="62">
        <f>(($D63*SUM('Base Rate Calc'!AN$51+'Base Rate Calc'!AN$83))+'Base Rate Calc'!AN$19)*0.98</f>
        <v>4968.7612729983239</v>
      </c>
      <c r="AR63" s="62">
        <f>(($D63*SUM('Base Rate Calc'!AO$51+'Base Rate Calc'!AO$83))+'Base Rate Calc'!AO$19)*0.98</f>
        <v>5860.1810585244075</v>
      </c>
      <c r="AS63" s="62">
        <f>(($D63*SUM('Base Rate Calc'!AP$51+'Base Rate Calc'!AP$83))+'Base Rate Calc'!AP$19)*0.98</f>
        <v>7237.9539426360125</v>
      </c>
      <c r="AT63" s="62">
        <f>(($D63*SUM('Base Rate Calc'!AQ$51+'Base Rate Calc'!AQ$83))+'Base Rate Calc'!AQ$19)*0.98</f>
        <v>6625.2699622782675</v>
      </c>
      <c r="AU63" s="62">
        <f>(($D63*SUM('Base Rate Calc'!AR$51+'Base Rate Calc'!AR$83))+'Base Rate Calc'!AR$19)*0.98</f>
        <v>5113.8768534412193</v>
      </c>
      <c r="AV63" s="62">
        <f>(($D63*SUM('Base Rate Calc'!AS$51+'Base Rate Calc'!AS$83))+'Base Rate Calc'!AS$19)*0.98</f>
        <v>5661.8945816530349</v>
      </c>
      <c r="AW63" s="62">
        <f>(($D63*SUM('Base Rate Calc'!AT$51+'Base Rate Calc'!AT$83))+'Base Rate Calc'!AT$19)*0.98</f>
        <v>6684.6764609422653</v>
      </c>
      <c r="AX63" s="62">
        <f>(($D63*SUM('Base Rate Calc'!AU$51+'Base Rate Calc'!AU$83))+'Base Rate Calc'!AU$19)*0.98</f>
        <v>5639.188454550781</v>
      </c>
      <c r="AY63" s="62">
        <f>(($D63*SUM('Base Rate Calc'!AV$51+'Base Rate Calc'!AV$83))+'Base Rate Calc'!AV$19)*0.98</f>
        <v>4824.3522230760509</v>
      </c>
      <c r="AZ63" s="62">
        <f>(($D63*SUM('Base Rate Calc'!AW$51+'Base Rate Calc'!AW$83))+'Base Rate Calc'!AW$19)*0.98</f>
        <v>5641.2612446167686</v>
      </c>
      <c r="BA63" s="62">
        <f>(($D63*SUM('Base Rate Calc'!AX$51+'Base Rate Calc'!AX$83))+'Base Rate Calc'!AX$19)*0.98</f>
        <v>5122.1498657965694</v>
      </c>
      <c r="BB63" s="62">
        <f>(($D63*SUM('Base Rate Calc'!AY$51+'Base Rate Calc'!AY$83))+'Base Rate Calc'!AY$19)*0.98</f>
        <v>5234.1060679406337</v>
      </c>
      <c r="BC63" s="62">
        <f>(($D63*SUM('Base Rate Calc'!AZ$51+'Base Rate Calc'!AZ$83))+'Base Rate Calc'!AZ$19)*0.98</f>
        <v>5405.3802336211966</v>
      </c>
      <c r="BD63" s="62">
        <f>(($D63*SUM('Base Rate Calc'!BA$51+'Base Rate Calc'!BA$83))+'Base Rate Calc'!BA$19)*0.98</f>
        <v>5025.7737683749601</v>
      </c>
      <c r="BE63" s="62">
        <f>(($D63*SUM('Base Rate Calc'!BB$51+'Base Rate Calc'!BB$83))+'Base Rate Calc'!BB$19)*0.98</f>
        <v>7327.0422859988894</v>
      </c>
      <c r="BF63" s="62">
        <f>(($D63*SUM('Base Rate Calc'!BC$51+'Base Rate Calc'!BC$83))+'Base Rate Calc'!BC$19)*0.98</f>
        <v>5303.9262452899438</v>
      </c>
      <c r="BG63" s="62">
        <f>(($D63*SUM('Base Rate Calc'!BD$51+'Base Rate Calc'!BD$83))+'Base Rate Calc'!BD$19)*0.98</f>
        <v>5188.2945109805123</v>
      </c>
      <c r="BH63" s="62">
        <f>(($D63*SUM('Base Rate Calc'!BE$51+'Base Rate Calc'!BE$83))+'Base Rate Calc'!BE$19)*0.98</f>
        <v>4893.7291702855946</v>
      </c>
      <c r="BI63" s="62">
        <f>(($D63*SUM('Base Rate Calc'!BF$51+'Base Rate Calc'!BF$83))+'Base Rate Calc'!BF$19)*0.98</f>
        <v>5479.2150063863282</v>
      </c>
      <c r="BJ63" s="62">
        <f>(($D63*SUM('Base Rate Calc'!BG$51+'Base Rate Calc'!BG$83))+'Base Rate Calc'!BG$19)*0.98</f>
        <v>5332.4643492402256</v>
      </c>
      <c r="BK63" s="62">
        <f>(($D63*SUM('Base Rate Calc'!BH$51+'Base Rate Calc'!BH$83))+'Base Rate Calc'!BH$19)*0.98</f>
        <v>5867.6357266270434</v>
      </c>
      <c r="BL63" s="62">
        <f>(($D63*SUM('Base Rate Calc'!BI$51+'Base Rate Calc'!BI$83))+'Base Rate Calc'!BI$19)*0.98</f>
        <v>5032.1334522258303</v>
      </c>
      <c r="BM63" s="62">
        <f>(($D63*SUM('Base Rate Calc'!BJ$51+'Base Rate Calc'!BJ$83))+'Base Rate Calc'!BJ$19)*0.98</f>
        <v>5061.7747381432446</v>
      </c>
      <c r="BN63" s="62">
        <f>(($D63*SUM('Base Rate Calc'!BK$51+'Base Rate Calc'!BK$83))+'Base Rate Calc'!BK$19)*0.98</f>
        <v>5372.9085353110568</v>
      </c>
      <c r="BO63" s="62">
        <f>(($D63*SUM('Base Rate Calc'!BL$51+'Base Rate Calc'!BL$83))+'Base Rate Calc'!BL$19)*0.98</f>
        <v>5738.3906848721981</v>
      </c>
      <c r="BP63" s="62">
        <f>(($D63*SUM('Base Rate Calc'!BM$51+'Base Rate Calc'!BM$83))+'Base Rate Calc'!BM$19)*0.98</f>
        <v>5384.673149824519</v>
      </c>
      <c r="BQ63" s="62">
        <f>(($D63*SUM('Base Rate Calc'!BN$51+'Base Rate Calc'!BN$83))+'Base Rate Calc'!BN$19)*0.98</f>
        <v>5012.6980891289813</v>
      </c>
      <c r="BR63" s="62">
        <f>(($D63*SUM('Base Rate Calc'!BO$51+'Base Rate Calc'!BO$83))+'Base Rate Calc'!BO$19)*0.98</f>
        <v>4799.7028337835009</v>
      </c>
      <c r="BS63" s="62">
        <f>(($D63*SUM('Base Rate Calc'!BP$51+'Base Rate Calc'!BP$83))+'Base Rate Calc'!BP$19)*0.98</f>
        <v>6029.4439738310493</v>
      </c>
      <c r="BT63" s="62">
        <f>(($D63*SUM('Base Rate Calc'!BQ$51+'Base Rate Calc'!BQ$83))+'Base Rate Calc'!BQ$19)*0.98</f>
        <v>4928.7686396822392</v>
      </c>
      <c r="BU63" s="62">
        <f>(($D63*SUM('Base Rate Calc'!BR$51+'Base Rate Calc'!BR$83))+'Base Rate Calc'!BR$19)*0.98</f>
        <v>6029.7321071531796</v>
      </c>
      <c r="BV63" s="62">
        <f>(($D63*SUM('Base Rate Calc'!BS$51+'Base Rate Calc'!BS$83))+'Base Rate Calc'!BS$19)*0.98</f>
        <v>5783.7462040751416</v>
      </c>
      <c r="BW63" s="62">
        <f>(($D63*SUM('Base Rate Calc'!BT$51+'Base Rate Calc'!BT$83))+'Base Rate Calc'!BT$19)*0.98</f>
        <v>5713.5582014153506</v>
      </c>
      <c r="BX63" s="62">
        <f>(($D63*SUM('Base Rate Calc'!BU$51+'Base Rate Calc'!BU$83))+'Base Rate Calc'!BU$19)*0.98</f>
        <v>5487.1567368744627</v>
      </c>
      <c r="BY63" s="62">
        <f>(($D63*SUM('Base Rate Calc'!BV$51+'Base Rate Calc'!BV$83))+'Base Rate Calc'!BV$19)*0.98</f>
        <v>4760.1437005960197</v>
      </c>
      <c r="BZ63" s="62">
        <f>(($D63*SUM('Base Rate Calc'!BW$51+'Base Rate Calc'!BW$83))+'Base Rate Calc'!BW$19)*0.98</f>
        <v>4968.1167466958241</v>
      </c>
      <c r="CA63" s="62">
        <f>(($D63*SUM('Base Rate Calc'!BY$51+'Base Rate Calc'!BY$83))+'Base Rate Calc'!BY$19)*0.98</f>
        <v>6377.1685065576248</v>
      </c>
      <c r="CB63" s="62">
        <f>(($D63*SUM('Base Rate Calc'!BZ$51+'Base Rate Calc'!BZ$83))+'Base Rate Calc'!BZ$19)*0.98</f>
        <v>4322.9190256425618</v>
      </c>
      <c r="CC63" s="62">
        <f>(($D63*SUM('Base Rate Calc'!CA$51+'Base Rate Calc'!CA$83))+'Base Rate Calc'!CA$19)*0.98</f>
        <v>4912.9715574643124</v>
      </c>
      <c r="CD63" s="62">
        <f>(($D63*SUM('Base Rate Calc'!CB$51+'Base Rate Calc'!CB$83))+'Base Rate Calc'!CB$19)*0.98</f>
        <v>5522.3142634163742</v>
      </c>
      <c r="CE63" s="62">
        <f>(($D63*SUM('Base Rate Calc'!CC$51+'Base Rate Calc'!CC$83))+'Base Rate Calc'!CC$19)*0.98</f>
        <v>6384.5438495977614</v>
      </c>
      <c r="CF63" s="62">
        <f>(($D63*SUM('Base Rate Calc'!CD$51+'Base Rate Calc'!CD$83))+'Base Rate Calc'!CD$19)*0.98</f>
        <v>5247.5156997424774</v>
      </c>
      <c r="CG63" s="62">
        <f>(($D63*SUM('Base Rate Calc'!CE$51+'Base Rate Calc'!CE$83))+'Base Rate Calc'!CE$19)*0.98</f>
        <v>5363.9439792004805</v>
      </c>
      <c r="CH63" s="62">
        <f>(($D63*SUM('Base Rate Calc'!CF$51+'Base Rate Calc'!CF$83))+'Base Rate Calc'!CF$19)*0.98</f>
        <v>4958.4269096355692</v>
      </c>
      <c r="CI63" s="62">
        <f>(($D63*SUM('Base Rate Calc'!CG$51+'Base Rate Calc'!CG$83))+'Base Rate Calc'!CG$19)*0.98</f>
        <v>5546.3692540608345</v>
      </c>
      <c r="CJ63" s="62">
        <f>(($D63*SUM('Base Rate Calc'!CH$51+'Base Rate Calc'!CH$83))+'Base Rate Calc'!CH$19)*0.98</f>
        <v>5101.7842525317965</v>
      </c>
      <c r="CK63" s="62">
        <f>(($D63*SUM('Base Rate Calc'!CI$51+'Base Rate Calc'!CI$83))+'Base Rate Calc'!CI$19)*0.98</f>
        <v>4810.9879978238187</v>
      </c>
      <c r="CL63" s="62">
        <f>(($D63*SUM('Base Rate Calc'!CJ$51+'Base Rate Calc'!CJ$83))+'Base Rate Calc'!CJ$19)*0.98</f>
        <v>4446.4871828553178</v>
      </c>
      <c r="CM63" s="62">
        <f>(($D63*SUM('Base Rate Calc'!CK$51+'Base Rate Calc'!CK$83))+'Base Rate Calc'!CK$19)*0.98</f>
        <v>4776.67925170545</v>
      </c>
    </row>
    <row r="64" spans="1:91" ht="15">
      <c r="A64" s="137">
        <v>61</v>
      </c>
      <c r="B64" s="215">
        <v>621</v>
      </c>
      <c r="C64" s="138" t="str">
        <f>VLOOKUP(B64,FFY18_Table5_CN!$A$3:$G$759,6,FALSE)</f>
        <v>O.R. PROCEDURES FOR OBESITY W/O CC/MCC</v>
      </c>
      <c r="D64" s="137">
        <f>VLOOKUP(B64,FFY18_Table5_CN!$A$3:$G$759,7,FALSE)</f>
        <v>1.5826</v>
      </c>
      <c r="F64" s="62">
        <f>(($D64*SUM('Base Rate Calc'!C$51+'Base Rate Calc'!C$83))+'Base Rate Calc'!C$19)*0.98</f>
        <v>10367.597647073582</v>
      </c>
      <c r="G64" s="62">
        <f>(($D64*SUM('Base Rate Calc'!D$51+'Base Rate Calc'!D$83))+'Base Rate Calc'!D$19)*0.98</f>
        <v>10841.565283739845</v>
      </c>
      <c r="H64" s="62">
        <f>(($D64*SUM('Base Rate Calc'!E$51+'Base Rate Calc'!E$83))+'Base Rate Calc'!E$19)*0.98</f>
        <v>8605.0326434543458</v>
      </c>
      <c r="I64" s="62">
        <f>(($D64*SUM('Base Rate Calc'!F$51+'Base Rate Calc'!F$83))+'Base Rate Calc'!F$19)*0.98</f>
        <v>9617.1772021856414</v>
      </c>
      <c r="J64" s="62">
        <f>(($D64*SUM('Base Rate Calc'!G$51+'Base Rate Calc'!G$83))+'Base Rate Calc'!G$19)*0.98</f>
        <v>8942.1082543660323</v>
      </c>
      <c r="K64" s="62">
        <f>(($D64*SUM('Base Rate Calc'!H$51+'Base Rate Calc'!H$83))+'Base Rate Calc'!H$19)*0.98</f>
        <v>9676.5061749919623</v>
      </c>
      <c r="L64" s="62">
        <f>(($D64*SUM('Base Rate Calc'!I$51+'Base Rate Calc'!I$83))+'Base Rate Calc'!I$19)*0.98</f>
        <v>8650.6098937358493</v>
      </c>
      <c r="M64" s="62">
        <f>(($D64*SUM('Base Rate Calc'!J$51+'Base Rate Calc'!J$83))+'Base Rate Calc'!J$19)*0.98</f>
        <v>10695.494691364849</v>
      </c>
      <c r="N64" s="62">
        <f>(($D64*SUM('Base Rate Calc'!K$51+'Base Rate Calc'!K$83))+'Base Rate Calc'!K$19)*0.98</f>
        <v>9750.8433106511893</v>
      </c>
      <c r="O64" s="62">
        <f>(($D64*SUM('Base Rate Calc'!L$51+'Base Rate Calc'!L$83))+'Base Rate Calc'!L$19)*0.98</f>
        <v>8807.9403075251375</v>
      </c>
      <c r="P64" s="62">
        <f>(($D64*SUM('Base Rate Calc'!M$51+'Base Rate Calc'!M$83))+'Base Rate Calc'!M$19)*0.98</f>
        <v>9421.066989659048</v>
      </c>
      <c r="Q64" s="62">
        <f>(($D64*SUM('Base Rate Calc'!N$51+'Base Rate Calc'!N$83))+'Base Rate Calc'!N$19)*0.98</f>
        <v>8567.331761436757</v>
      </c>
      <c r="R64" s="62">
        <f>(($D64*SUM('Base Rate Calc'!O$51+'Base Rate Calc'!O$83))+'Base Rate Calc'!O$19)*0.98</f>
        <v>8931.0738036895709</v>
      </c>
      <c r="S64" s="62">
        <f>(($D64*SUM('Base Rate Calc'!P$51+'Base Rate Calc'!P$83))+'Base Rate Calc'!P$19)*0.98</f>
        <v>9637.5763866099169</v>
      </c>
      <c r="T64" s="62">
        <f>(($D64*SUM('Base Rate Calc'!Q$51+'Base Rate Calc'!Q$83))+'Base Rate Calc'!Q$19)*0.98</f>
        <v>9050.780390897753</v>
      </c>
      <c r="U64" s="62">
        <f>(($D64*SUM('Base Rate Calc'!R$51+'Base Rate Calc'!R$83))+'Base Rate Calc'!R$19)*0.98</f>
        <v>8858.926541262781</v>
      </c>
      <c r="V64" s="62">
        <f>(($D64*SUM('Base Rate Calc'!S$51+'Base Rate Calc'!S$83))+'Base Rate Calc'!S$19)*0.98</f>
        <v>10869.570018015611</v>
      </c>
      <c r="W64" s="62">
        <f>(($D64*SUM('Base Rate Calc'!T$51+'Base Rate Calc'!T$83))+'Base Rate Calc'!T$19)*0.98</f>
        <v>14123.896658754305</v>
      </c>
      <c r="X64" s="62">
        <f>(($D64*SUM('Base Rate Calc'!U$51+'Base Rate Calc'!U$83))+'Base Rate Calc'!U$19)*0.98</f>
        <v>10167.304094769574</v>
      </c>
      <c r="Y64" s="62" t="e">
        <f>(($D64*SUM('Base Rate Calc'!V$51+'Base Rate Calc'!V$83))+'Base Rate Calc'!V$19)*0.98</f>
        <v>#N/A</v>
      </c>
      <c r="Z64" s="62">
        <f>(($D64*SUM('Base Rate Calc'!W$51+'Base Rate Calc'!W$83))+'Base Rate Calc'!W$19)*0.98</f>
        <v>9023.2353790649722</v>
      </c>
      <c r="AA64" s="62">
        <f>(($D64*SUM('Base Rate Calc'!X$51+'Base Rate Calc'!X$83))+'Base Rate Calc'!X$19)*0.98</f>
        <v>9752.4200830344998</v>
      </c>
      <c r="AB64" s="62">
        <f>(($D64*SUM('Base Rate Calc'!Y$51+'Base Rate Calc'!Y$83))+'Base Rate Calc'!Y$19)*0.98</f>
        <v>12200.810265407406</v>
      </c>
      <c r="AC64" s="62">
        <f>(($D64*SUM('Base Rate Calc'!Z$51+'Base Rate Calc'!Z$83))+'Base Rate Calc'!Z$19)*0.98</f>
        <v>9284.9376750804422</v>
      </c>
      <c r="AD64" s="62">
        <f>(($D64*SUM('Base Rate Calc'!AA$51+'Base Rate Calc'!AA$83))+'Base Rate Calc'!AA$19)*0.98</f>
        <v>9491.3130998658326</v>
      </c>
      <c r="AE64" s="62">
        <f>(($D64*SUM('Base Rate Calc'!AB$51+'Base Rate Calc'!AB$83))+'Base Rate Calc'!AB$19)*0.98</f>
        <v>13418.301951676267</v>
      </c>
      <c r="AF64" s="62">
        <f>(($D64*SUM('Base Rate Calc'!AC$51+'Base Rate Calc'!AC$83))+'Base Rate Calc'!AC$19)*0.98</f>
        <v>9247.0987378227146</v>
      </c>
      <c r="AG64" s="62">
        <f>(($D64*SUM('Base Rate Calc'!AD$51+'Base Rate Calc'!AD$83))+'Base Rate Calc'!AD$19)*0.98</f>
        <v>9520.5235144740745</v>
      </c>
      <c r="AH64" s="62">
        <f>(($D64*SUM('Base Rate Calc'!AE$51+'Base Rate Calc'!AE$83))+'Base Rate Calc'!AE$19)*0.98</f>
        <v>8617.743001263907</v>
      </c>
      <c r="AI64" s="62">
        <f>(($D64*SUM('Base Rate Calc'!AF$51+'Base Rate Calc'!AF$83))+'Base Rate Calc'!AF$19)*0.98</f>
        <v>10692.023861355456</v>
      </c>
      <c r="AJ64" s="62">
        <f>(($D64*SUM('Base Rate Calc'!AG$51+'Base Rate Calc'!AG$83))+'Base Rate Calc'!AG$19)*0.98</f>
        <v>9488.0265969639077</v>
      </c>
      <c r="AK64" s="62">
        <f>(($D64*SUM('Base Rate Calc'!AH$51+'Base Rate Calc'!AH$83))+'Base Rate Calc'!AH$19)*0.98</f>
        <v>14127.946244016408</v>
      </c>
      <c r="AL64" s="62">
        <f>(($D64*SUM('Base Rate Calc'!AI$51+'Base Rate Calc'!AI$83))+'Base Rate Calc'!AI$19)*0.98</f>
        <v>8572.0140975261584</v>
      </c>
      <c r="AM64" s="62">
        <f>(($D64*SUM('Base Rate Calc'!AJ$51+'Base Rate Calc'!AJ$83))+'Base Rate Calc'!AJ$19)*0.98</f>
        <v>8718.9703002999759</v>
      </c>
      <c r="AN64" s="62">
        <f>(($D64*SUM('Base Rate Calc'!AK$51+'Base Rate Calc'!AK$83))+'Base Rate Calc'!AK$19)*0.98</f>
        <v>11333.228767771991</v>
      </c>
      <c r="AO64" s="62">
        <f>(($D64*SUM('Base Rate Calc'!AL$51+'Base Rate Calc'!AL$83))+'Base Rate Calc'!AL$19)*0.98</f>
        <v>9982.1667117283851</v>
      </c>
      <c r="AP64" s="62">
        <f>(($D64*SUM('Base Rate Calc'!AM$51+'Base Rate Calc'!AM$83))+'Base Rate Calc'!AM$19)*0.98</f>
        <v>9733.4126475962476</v>
      </c>
      <c r="AQ64" s="62">
        <f>(($D64*SUM('Base Rate Calc'!AN$51+'Base Rate Calc'!AN$83))+'Base Rate Calc'!AN$19)*0.98</f>
        <v>9247.9849354900016</v>
      </c>
      <c r="AR64" s="62">
        <f>(($D64*SUM('Base Rate Calc'!AO$51+'Base Rate Calc'!AO$83))+'Base Rate Calc'!AO$19)*0.98</f>
        <v>10268.040614395777</v>
      </c>
      <c r="AS64" s="62">
        <f>(($D64*SUM('Base Rate Calc'!AP$51+'Base Rate Calc'!AP$83))+'Base Rate Calc'!AP$19)*0.98</f>
        <v>10959.514722634076</v>
      </c>
      <c r="AT64" s="62">
        <f>(($D64*SUM('Base Rate Calc'!AQ$51+'Base Rate Calc'!AQ$83))+'Base Rate Calc'!AQ$19)*0.98</f>
        <v>10636.890457228725</v>
      </c>
      <c r="AU64" s="62">
        <f>(($D64*SUM('Base Rate Calc'!AR$51+'Base Rate Calc'!AR$83))+'Base Rate Calc'!AR$19)*0.98</f>
        <v>8904.1177025709458</v>
      </c>
      <c r="AV64" s="62">
        <f>(($D64*SUM('Base Rate Calc'!AS$51+'Base Rate Calc'!AS$83))+'Base Rate Calc'!AS$19)*0.98</f>
        <v>9943.5564669694122</v>
      </c>
      <c r="AW64" s="62">
        <f>(($D64*SUM('Base Rate Calc'!AT$51+'Base Rate Calc'!AT$83))+'Base Rate Calc'!AT$19)*0.98</f>
        <v>11382.916092799282</v>
      </c>
      <c r="AX64" s="62">
        <f>(($D64*SUM('Base Rate Calc'!AU$51+'Base Rate Calc'!AU$83))+'Base Rate Calc'!AU$19)*0.98</f>
        <v>9663.3207400588817</v>
      </c>
      <c r="AY64" s="62">
        <f>(($D64*SUM('Base Rate Calc'!AV$51+'Base Rate Calc'!AV$83))+'Base Rate Calc'!AV$19)*0.98</f>
        <v>8595.8028291898845</v>
      </c>
      <c r="AZ64" s="62">
        <f>(($D64*SUM('Base Rate Calc'!AW$51+'Base Rate Calc'!AW$83))+'Base Rate Calc'!AW$19)*0.98</f>
        <v>9910.0821404568942</v>
      </c>
      <c r="BA64" s="62">
        <f>(($D64*SUM('Base Rate Calc'!AX$51+'Base Rate Calc'!AX$83))+'Base Rate Calc'!AX$19)*0.98</f>
        <v>8860.486217910915</v>
      </c>
      <c r="BB64" s="62">
        <f>(($D64*SUM('Base Rate Calc'!AY$51+'Base Rate Calc'!AY$83))+'Base Rate Calc'!AY$19)*0.98</f>
        <v>9025.4212221837552</v>
      </c>
      <c r="BC64" s="62">
        <f>(($D64*SUM('Base Rate Calc'!AZ$51+'Base Rate Calc'!AZ$83))+'Base Rate Calc'!AZ$19)*0.98</f>
        <v>9398.4449987168136</v>
      </c>
      <c r="BD64" s="62">
        <f>(($D64*SUM('Base Rate Calc'!BA$51+'Base Rate Calc'!BA$83))+'Base Rate Calc'!BA$19)*0.98</f>
        <v>8842.5575126075673</v>
      </c>
      <c r="BE64" s="62">
        <f>(($D64*SUM('Base Rate Calc'!BB$51+'Base Rate Calc'!BB$83))+'Base Rate Calc'!BB$19)*0.98</f>
        <v>12400.292915843635</v>
      </c>
      <c r="BF64" s="62">
        <f>(($D64*SUM('Base Rate Calc'!BC$51+'Base Rate Calc'!BC$83))+'Base Rate Calc'!BC$19)*0.98</f>
        <v>9871.8025118144942</v>
      </c>
      <c r="BG64" s="62">
        <f>(($D64*SUM('Base Rate Calc'!BD$51+'Base Rate Calc'!BD$83))+'Base Rate Calc'!BD$19)*0.98</f>
        <v>9314.6641239536166</v>
      </c>
      <c r="BH64" s="62">
        <f>(($D64*SUM('Base Rate Calc'!BE$51+'Base Rate Calc'!BE$83))+'Base Rate Calc'!BE$19)*0.98</f>
        <v>9108.3332763659673</v>
      </c>
      <c r="BI64" s="62">
        <f>(($D64*SUM('Base Rate Calc'!BF$51+'Base Rate Calc'!BF$83))+'Base Rate Calc'!BF$19)*0.98</f>
        <v>9658.8559739703705</v>
      </c>
      <c r="BJ64" s="62">
        <f>(($D64*SUM('Base Rate Calc'!BG$51+'Base Rate Calc'!BG$83))+'Base Rate Calc'!BG$19)*0.98</f>
        <v>9102.8276807568891</v>
      </c>
      <c r="BK64" s="62">
        <f>(($D64*SUM('Base Rate Calc'!BH$51+'Base Rate Calc'!BH$83))+'Base Rate Calc'!BH$19)*0.98</f>
        <v>9933.6046841114403</v>
      </c>
      <c r="BL64" s="62">
        <f>(($D64*SUM('Base Rate Calc'!BI$51+'Base Rate Calc'!BI$83))+'Base Rate Calc'!BI$19)*0.98</f>
        <v>8864.8008496443599</v>
      </c>
      <c r="BM64" s="62">
        <f>(($D64*SUM('Base Rate Calc'!BJ$51+'Base Rate Calc'!BJ$83))+'Base Rate Calc'!BJ$19)*0.98</f>
        <v>8790.820941391863</v>
      </c>
      <c r="BN64" s="62">
        <f>(($D64*SUM('Base Rate Calc'!BK$51+'Base Rate Calc'!BK$83))+'Base Rate Calc'!BK$19)*0.98</f>
        <v>9541.6568344387615</v>
      </c>
      <c r="BO64" s="62">
        <f>(($D64*SUM('Base Rate Calc'!BL$51+'Base Rate Calc'!BL$83))+'Base Rate Calc'!BL$19)*0.98</f>
        <v>10001.271226718502</v>
      </c>
      <c r="BP64" s="62">
        <f>(($D64*SUM('Base Rate Calc'!BM$51+'Base Rate Calc'!BM$83))+'Base Rate Calc'!BM$19)*0.98</f>
        <v>9709.3039568532095</v>
      </c>
      <c r="BQ64" s="62">
        <f>(($D64*SUM('Base Rate Calc'!BN$51+'Base Rate Calc'!BN$83))+'Base Rate Calc'!BN$19)*0.98</f>
        <v>8762.9471040050903</v>
      </c>
      <c r="BR64" s="62">
        <f>(($D64*SUM('Base Rate Calc'!BO$51+'Base Rate Calc'!BO$83))+'Base Rate Calc'!BO$19)*0.98</f>
        <v>8503.7410270325399</v>
      </c>
      <c r="BS64" s="62">
        <f>(($D64*SUM('Base Rate Calc'!BP$51+'Base Rate Calc'!BP$83))+'Base Rate Calc'!BP$19)*0.98</f>
        <v>10762.933660572762</v>
      </c>
      <c r="BT64" s="62">
        <f>(($D64*SUM('Base Rate Calc'!BQ$51+'Base Rate Calc'!BQ$83))+'Base Rate Calc'!BQ$19)*0.98</f>
        <v>8759.1114065636975</v>
      </c>
      <c r="BU64" s="62">
        <f>(($D64*SUM('Base Rate Calc'!BR$51+'Base Rate Calc'!BR$83))+'Base Rate Calc'!BR$19)*0.98</f>
        <v>10224.609100953336</v>
      </c>
      <c r="BV64" s="62">
        <f>(($D64*SUM('Base Rate Calc'!BS$51+'Base Rate Calc'!BS$83))+'Base Rate Calc'!BS$19)*0.98</f>
        <v>9974.7441496757838</v>
      </c>
      <c r="BW64" s="62">
        <f>(($D64*SUM('Base Rate Calc'!BT$51+'Base Rate Calc'!BT$83))+'Base Rate Calc'!BT$19)*0.98</f>
        <v>9928.103426484693</v>
      </c>
      <c r="BX64" s="62">
        <f>(($D64*SUM('Base Rate Calc'!BU$51+'Base Rate Calc'!BU$83))+'Base Rate Calc'!BU$19)*0.98</f>
        <v>9603.796247015789</v>
      </c>
      <c r="BY64" s="62">
        <f>(($D64*SUM('Base Rate Calc'!BV$51+'Base Rate Calc'!BV$83))+'Base Rate Calc'!BV$19)*0.98</f>
        <v>8859.7006004507384</v>
      </c>
      <c r="BZ64" s="62">
        <f>(($D64*SUM('Base Rate Calc'!BW$51+'Base Rate Calc'!BW$83))+'Base Rate Calc'!BW$19)*0.98</f>
        <v>8779.647685994134</v>
      </c>
      <c r="CA64" s="62">
        <f>(($D64*SUM('Base Rate Calc'!BY$51+'Base Rate Calc'!BY$83))+'Base Rate Calc'!BY$19)*0.98</f>
        <v>11045.56120401987</v>
      </c>
      <c r="CB64" s="62">
        <f>(($D64*SUM('Base Rate Calc'!BZ$51+'Base Rate Calc'!BZ$83))+'Base Rate Calc'!BZ$19)*0.98</f>
        <v>8045.9269081288012</v>
      </c>
      <c r="CC64" s="62">
        <f>(($D64*SUM('Base Rate Calc'!CA$51+'Base Rate Calc'!CA$83))+'Base Rate Calc'!CA$19)*0.98</f>
        <v>8780.2566914536292</v>
      </c>
      <c r="CD64" s="62">
        <f>(($D64*SUM('Base Rate Calc'!CB$51+'Base Rate Calc'!CB$83))+'Base Rate Calc'!CB$19)*0.98</f>
        <v>9779.7036133161855</v>
      </c>
      <c r="CE64" s="62">
        <f>(($D64*SUM('Base Rate Calc'!CC$51+'Base Rate Calc'!CC$83))+'Base Rate Calc'!CC$19)*0.98</f>
        <v>10503.842921008372</v>
      </c>
      <c r="CF64" s="62">
        <f>(($D64*SUM('Base Rate Calc'!CD$51+'Base Rate Calc'!CD$83))+'Base Rate Calc'!CD$19)*0.98</f>
        <v>9213.7697123044181</v>
      </c>
      <c r="CG64" s="62">
        <f>(($D64*SUM('Base Rate Calc'!CE$51+'Base Rate Calc'!CE$83))+'Base Rate Calc'!CE$19)*0.98</f>
        <v>9563.7114176439827</v>
      </c>
      <c r="CH64" s="62">
        <f>(($D64*SUM('Base Rate Calc'!CF$51+'Base Rate Calc'!CF$83))+'Base Rate Calc'!CF$19)*0.98</f>
        <v>9228.7503553913357</v>
      </c>
      <c r="CI64" s="62">
        <f>(($D64*SUM('Base Rate Calc'!CG$51+'Base Rate Calc'!CG$83))+'Base Rate Calc'!CG$19)*0.98</f>
        <v>9947.6488714061852</v>
      </c>
      <c r="CJ64" s="62">
        <f>(($D64*SUM('Base Rate Calc'!CH$51+'Base Rate Calc'!CH$83))+'Base Rate Calc'!CH$19)*0.98</f>
        <v>9147.5215824259922</v>
      </c>
      <c r="CK64" s="62">
        <f>(($D64*SUM('Base Rate Calc'!CI$51+'Base Rate Calc'!CI$83))+'Base Rate Calc'!CI$19)*0.98</f>
        <v>8583.8168873997129</v>
      </c>
      <c r="CL64" s="62">
        <f>(($D64*SUM('Base Rate Calc'!CJ$51+'Base Rate Calc'!CJ$83))+'Base Rate Calc'!CJ$19)*0.98</f>
        <v>8275.9151071231627</v>
      </c>
      <c r="CM64" s="62">
        <f>(($D64*SUM('Base Rate Calc'!CK$51+'Base Rate Calc'!CK$83))+'Base Rate Calc'!CK$19)*0.98</f>
        <v>8890.4769890027583</v>
      </c>
    </row>
    <row r="65" spans="1:91" s="85" customFormat="1" ht="15">
      <c r="A65" s="137">
        <v>62</v>
      </c>
      <c r="B65" s="215">
        <v>637</v>
      </c>
      <c r="C65" s="138" t="str">
        <f>VLOOKUP(B65,FFY18_Table5_CN!$A$3:$G$759,6,FALSE)</f>
        <v>DIABETES W MCC</v>
      </c>
      <c r="D65" s="137">
        <f>VLOOKUP(B65,FFY18_Table5_CN!$A$3:$G$759,7,FALSE)</f>
        <v>1.3347</v>
      </c>
      <c r="F65" s="86">
        <f>(($D65*SUM('Base Rate Calc'!C$51+'Base Rate Calc'!C$83))+'Base Rate Calc'!C$19)*0.98</f>
        <v>8863.7272175844228</v>
      </c>
      <c r="G65" s="86">
        <f>(($D65*SUM('Base Rate Calc'!D$51+'Base Rate Calc'!D$83))+'Base Rate Calc'!D$19)*0.98</f>
        <v>9234.9456399643441</v>
      </c>
      <c r="H65" s="86">
        <f>(($D65*SUM('Base Rate Calc'!E$51+'Base Rate Calc'!E$83))+'Base Rate Calc'!E$19)*0.98</f>
        <v>7353.7807104881313</v>
      </c>
      <c r="I65" s="86">
        <f>(($D65*SUM('Base Rate Calc'!F$51+'Base Rate Calc'!F$83))+'Base Rate Calc'!F$19)*0.98</f>
        <v>8228.9529285967219</v>
      </c>
      <c r="J65" s="86">
        <f>(($D65*SUM('Base Rate Calc'!G$51+'Base Rate Calc'!G$83))+'Base Rate Calc'!G$19)*0.98</f>
        <v>7649.5895379516896</v>
      </c>
      <c r="K65" s="86">
        <f>(($D65*SUM('Base Rate Calc'!H$51+'Base Rate Calc'!H$83))+'Base Rate Calc'!H$19)*0.98</f>
        <v>8272.9526130176764</v>
      </c>
      <c r="L65" s="86">
        <f>(($D65*SUM('Base Rate Calc'!I$51+'Base Rate Calc'!I$83))+'Base Rate Calc'!I$19)*0.98</f>
        <v>7372.5942140081115</v>
      </c>
      <c r="M65" s="86">
        <f>(($D65*SUM('Base Rate Calc'!J$51+'Base Rate Calc'!J$83))+'Base Rate Calc'!J$19)*0.98</f>
        <v>9205.3741680049698</v>
      </c>
      <c r="N65" s="86">
        <f>(($D65*SUM('Base Rate Calc'!K$51+'Base Rate Calc'!K$83))+'Base Rate Calc'!K$19)*0.98</f>
        <v>8335.4305961873779</v>
      </c>
      <c r="O65" s="86">
        <f>(($D65*SUM('Base Rate Calc'!L$51+'Base Rate Calc'!L$83))+'Base Rate Calc'!L$19)*0.98</f>
        <v>7524.0082335231891</v>
      </c>
      <c r="P65" s="86">
        <f>(($D65*SUM('Base Rate Calc'!M$51+'Base Rate Calc'!M$83))+'Base Rate Calc'!M$19)*0.98</f>
        <v>8011.9076523176609</v>
      </c>
      <c r="Q65" s="86">
        <f>(($D65*SUM('Base Rate Calc'!N$51+'Base Rate Calc'!N$83))+'Base Rate Calc'!N$19)*0.98</f>
        <v>7292.9247031275363</v>
      </c>
      <c r="R65" s="86">
        <f>(($D65*SUM('Base Rate Calc'!O$51+'Base Rate Calc'!O$83))+'Base Rate Calc'!O$19)*0.98</f>
        <v>7644.2732111869527</v>
      </c>
      <c r="S65" s="86">
        <f>(($D65*SUM('Base Rate Calc'!P$51+'Base Rate Calc'!P$83))+'Base Rate Calc'!P$19)*0.98</f>
        <v>8246.5052284773519</v>
      </c>
      <c r="T65" s="86">
        <f>(($D65*SUM('Base Rate Calc'!Q$51+'Base Rate Calc'!Q$83))+'Base Rate Calc'!Q$19)*0.98</f>
        <v>7747.1983519722171</v>
      </c>
      <c r="U65" s="86">
        <f>(($D65*SUM('Base Rate Calc'!R$51+'Base Rate Calc'!R$83))+'Base Rate Calc'!R$19)*0.98</f>
        <v>7582.4017315199244</v>
      </c>
      <c r="V65" s="86">
        <f>(($D65*SUM('Base Rate Calc'!S$51+'Base Rate Calc'!S$83))+'Base Rate Calc'!S$19)*0.98</f>
        <v>9343.9004017853149</v>
      </c>
      <c r="W65" s="86">
        <f>(($D65*SUM('Base Rate Calc'!T$51+'Base Rate Calc'!T$83))+'Base Rate Calc'!T$19)*0.98</f>
        <v>12124.41469785124</v>
      </c>
      <c r="X65" s="86">
        <f>(($D65*SUM('Base Rate Calc'!U$51+'Base Rate Calc'!U$83))+'Base Rate Calc'!U$19)*0.98</f>
        <v>8673.6206466883268</v>
      </c>
      <c r="Y65" s="86" t="e">
        <f>(($D65*SUM('Base Rate Calc'!V$51+'Base Rate Calc'!V$83))+'Base Rate Calc'!V$19)*0.98</f>
        <v>#N/A</v>
      </c>
      <c r="Z65" s="86">
        <f>(($D65*SUM('Base Rate Calc'!W$51+'Base Rate Calc'!W$83))+'Base Rate Calc'!W$19)*0.98</f>
        <v>7732.6105264362541</v>
      </c>
      <c r="AA65" s="86">
        <f>(($D65*SUM('Base Rate Calc'!X$51+'Base Rate Calc'!X$83))+'Base Rate Calc'!X$19)*0.98</f>
        <v>8323.8012232946712</v>
      </c>
      <c r="AB65" s="86">
        <f>(($D65*SUM('Base Rate Calc'!Y$51+'Base Rate Calc'!Y$83))+'Base Rate Calc'!Y$19)*0.98</f>
        <v>10439.203469315851</v>
      </c>
      <c r="AC65" s="86">
        <f>(($D65*SUM('Base Rate Calc'!Z$51+'Base Rate Calc'!Z$83))+'Base Rate Calc'!Z$19)*0.98</f>
        <v>7944.5803017628368</v>
      </c>
      <c r="AD65" s="86">
        <f>(($D65*SUM('Base Rate Calc'!AA$51+'Base Rate Calc'!AA$83))+'Base Rate Calc'!AA$19)*0.98</f>
        <v>8168.7231946739075</v>
      </c>
      <c r="AE65" s="86">
        <f>(($D65*SUM('Base Rate Calc'!AB$51+'Base Rate Calc'!AB$83))+'Base Rate Calc'!AB$19)*0.98</f>
        <v>11562.88809661463</v>
      </c>
      <c r="AF65" s="86">
        <f>(($D65*SUM('Base Rate Calc'!AC$51+'Base Rate Calc'!AC$83))+'Base Rate Calc'!AC$19)*0.98</f>
        <v>7798.6242167142527</v>
      </c>
      <c r="AG65" s="86">
        <f>(($D65*SUM('Base Rate Calc'!AD$51+'Base Rate Calc'!AD$83))+'Base Rate Calc'!AD$19)*0.98</f>
        <v>8155.84987993716</v>
      </c>
      <c r="AH65" s="86">
        <f>(($D65*SUM('Base Rate Calc'!AE$51+'Base Rate Calc'!AE$83))+'Base Rate Calc'!AE$19)*0.98</f>
        <v>7348.9174930917088</v>
      </c>
      <c r="AI65" s="86">
        <f>(($D65*SUM('Base Rate Calc'!AF$51+'Base Rate Calc'!AF$83))+'Base Rate Calc'!AF$19)*0.98</f>
        <v>9221.4252249027704</v>
      </c>
      <c r="AJ65" s="86">
        <f>(($D65*SUM('Base Rate Calc'!AG$51+'Base Rate Calc'!AG$83))+'Base Rate Calc'!AG$19)*0.98</f>
        <v>8154.5535125538527</v>
      </c>
      <c r="AK65" s="86">
        <f>(($D65*SUM('Base Rate Calc'!AH$51+'Base Rate Calc'!AH$83))+'Base Rate Calc'!AH$19)*0.98</f>
        <v>12186.037172898205</v>
      </c>
      <c r="AL65" s="86">
        <f>(($D65*SUM('Base Rate Calc'!AI$51+'Base Rate Calc'!AI$83))+'Base Rate Calc'!AI$19)*0.98</f>
        <v>7323.4305036952892</v>
      </c>
      <c r="AM65" s="86">
        <f>(($D65*SUM('Base Rate Calc'!AJ$51+'Base Rate Calc'!AJ$83))+'Base Rate Calc'!AJ$19)*0.98</f>
        <v>7434.294590086175</v>
      </c>
      <c r="AN65" s="86">
        <f>(($D65*SUM('Base Rate Calc'!AK$51+'Base Rate Calc'!AK$83))+'Base Rate Calc'!AK$19)*0.98</f>
        <v>9744.1478243683032</v>
      </c>
      <c r="AO65" s="86">
        <f>(($D65*SUM('Base Rate Calc'!AL$51+'Base Rate Calc'!AL$83))+'Base Rate Calc'!AL$19)*0.98</f>
        <v>8553.2691832073015</v>
      </c>
      <c r="AP65" s="86">
        <f>(($D65*SUM('Base Rate Calc'!AM$51+'Base Rate Calc'!AM$83))+'Base Rate Calc'!AM$19)*0.98</f>
        <v>8352.6998966679603</v>
      </c>
      <c r="AQ65" s="86">
        <f>(($D65*SUM('Base Rate Calc'!AN$51+'Base Rate Calc'!AN$83))+'Base Rate Calc'!AN$19)*0.98</f>
        <v>7799.3715995188331</v>
      </c>
      <c r="AR65" s="86">
        <f>(($D65*SUM('Base Rate Calc'!AO$51+'Base Rate Calc'!AO$83))+'Base Rate Calc'!AO$19)*0.98</f>
        <v>8775.8811389068887</v>
      </c>
      <c r="AS65" s="86">
        <f>(($D65*SUM('Base Rate Calc'!AP$51+'Base Rate Calc'!AP$83))+'Base Rate Calc'!AP$19)*0.98</f>
        <v>9699.6827994311243</v>
      </c>
      <c r="AT65" s="86">
        <f>(($D65*SUM('Base Rate Calc'!AQ$51+'Base Rate Calc'!AQ$83))+'Base Rate Calc'!AQ$19)*0.98</f>
        <v>9278.8668047663232</v>
      </c>
      <c r="AU65" s="86">
        <f>(($D65*SUM('Base Rate Calc'!AR$51+'Base Rate Calc'!AR$83))+'Base Rate Calc'!AR$19)*0.98</f>
        <v>7621.0360331741713</v>
      </c>
      <c r="AV65" s="86">
        <f>(($D65*SUM('Base Rate Calc'!AS$51+'Base Rate Calc'!AS$83))+'Base Rate Calc'!AS$19)*0.98</f>
        <v>8494.1177378011344</v>
      </c>
      <c r="AW65" s="86">
        <f>(($D65*SUM('Base Rate Calc'!AT$51+'Base Rate Calc'!AT$83))+'Base Rate Calc'!AT$19)*0.98</f>
        <v>9792.4564386447619</v>
      </c>
      <c r="AX65" s="86">
        <f>(($D65*SUM('Base Rate Calc'!AU$51+'Base Rate Calc'!AU$83))+'Base Rate Calc'!AU$19)*0.98</f>
        <v>8301.0615654344674</v>
      </c>
      <c r="AY65" s="86">
        <f>(($D65*SUM('Base Rate Calc'!AV$51+'Base Rate Calc'!AV$83))+'Base Rate Calc'!AV$19)*0.98</f>
        <v>7319.0820791480701</v>
      </c>
      <c r="AZ65" s="86">
        <f>(($D65*SUM('Base Rate Calc'!AW$51+'Base Rate Calc'!AW$83))+'Base Rate Calc'!AW$19)*0.98</f>
        <v>8464.9903746795262</v>
      </c>
      <c r="BA65" s="86">
        <f>(($D65*SUM('Base Rate Calc'!AX$51+'Base Rate Calc'!AX$83))+'Base Rate Calc'!AX$19)*0.98</f>
        <v>7594.9753867090221</v>
      </c>
      <c r="BB65" s="86">
        <f>(($D65*SUM('Base Rate Calc'!AY$51+'Base Rate Calc'!AY$83))+'Base Rate Calc'!AY$19)*0.98</f>
        <v>7741.9758763734726</v>
      </c>
      <c r="BC65" s="86">
        <f>(($D65*SUM('Base Rate Calc'!AZ$51+'Base Rate Calc'!AZ$83))+'Base Rate Calc'!AZ$19)*0.98</f>
        <v>8046.7028776363777</v>
      </c>
      <c r="BD65" s="86">
        <f>(($D65*SUM('Base Rate Calc'!BA$51+'Base Rate Calc'!BA$83))+'Base Rate Calc'!BA$19)*0.98</f>
        <v>7550.4904769729046</v>
      </c>
      <c r="BE65" s="86">
        <f>(($D65*SUM('Base Rate Calc'!BB$51+'Base Rate Calc'!BB$83))+'Base Rate Calc'!BB$19)*0.98</f>
        <v>10682.883614821498</v>
      </c>
      <c r="BF65" s="86">
        <f>(($D65*SUM('Base Rate Calc'!BC$51+'Base Rate Calc'!BC$83))+'Base Rate Calc'!BC$19)*0.98</f>
        <v>8325.4737852387243</v>
      </c>
      <c r="BG65" s="86">
        <f>(($D65*SUM('Base Rate Calc'!BD$51+'Base Rate Calc'!BD$83))+'Base Rate Calc'!BD$19)*0.98</f>
        <v>7917.795317377032</v>
      </c>
      <c r="BH65" s="86">
        <f>(($D65*SUM('Base Rate Calc'!BE$51+'Base Rate Calc'!BE$83))+'Base Rate Calc'!BE$19)*0.98</f>
        <v>7681.5951118195735</v>
      </c>
      <c r="BI65" s="86">
        <f>(($D65*SUM('Base Rate Calc'!BF$51+'Base Rate Calc'!BF$83))+'Base Rate Calc'!BF$19)*0.98</f>
        <v>8243.9536171984419</v>
      </c>
      <c r="BJ65" s="86">
        <f>(($D65*SUM('Base Rate Calc'!BG$51+'Base Rate Calc'!BG$83))+'Base Rate Calc'!BG$19)*0.98</f>
        <v>7826.4749975901796</v>
      </c>
      <c r="BK65" s="86">
        <f>(($D65*SUM('Base Rate Calc'!BH$51+'Base Rate Calc'!BH$83))+'Base Rate Calc'!BH$19)*0.98</f>
        <v>8557.1828562261726</v>
      </c>
      <c r="BL65" s="86">
        <f>(($D65*SUM('Base Rate Calc'!BI$51+'Base Rate Calc'!BI$83))+'Base Rate Calc'!BI$19)*0.98</f>
        <v>7567.3568406042759</v>
      </c>
      <c r="BM65" s="86">
        <f>(($D65*SUM('Base Rate Calc'!BJ$51+'Base Rate Calc'!BJ$83))+'Base Rate Calc'!BJ$19)*0.98</f>
        <v>7528.4550342700104</v>
      </c>
      <c r="BN65" s="86">
        <f>(($D65*SUM('Base Rate Calc'!BK$51+'Base Rate Calc'!BK$83))+'Base Rate Calc'!BK$19)*0.98</f>
        <v>8130.4418906264464</v>
      </c>
      <c r="BO65" s="86">
        <f>(($D65*SUM('Base Rate Calc'!BL$51+'Base Rate Calc'!BL$83))+'Base Rate Calc'!BL$19)*0.98</f>
        <v>8558.1904042090118</v>
      </c>
      <c r="BP65" s="86">
        <f>(($D65*SUM('Base Rate Calc'!BM$51+'Base Rate Calc'!BM$83))+'Base Rate Calc'!BM$19)*0.98</f>
        <v>8245.3192824541766</v>
      </c>
      <c r="BQ65" s="86">
        <f>(($D65*SUM('Base Rate Calc'!BN$51+'Base Rate Calc'!BN$83))+'Base Rate Calc'!BN$19)*0.98</f>
        <v>7493.4035688585827</v>
      </c>
      <c r="BR65" s="86">
        <f>(($D65*SUM('Base Rate Calc'!BO$51+'Base Rate Calc'!BO$83))+'Base Rate Calc'!BO$19)*0.98</f>
        <v>7249.8408930622591</v>
      </c>
      <c r="BS65" s="86">
        <f>(($D65*SUM('Base Rate Calc'!BP$51+'Base Rate Calc'!BP$83))+'Base Rate Calc'!BP$19)*0.98</f>
        <v>9160.5410710011802</v>
      </c>
      <c r="BT65" s="86">
        <f>(($D65*SUM('Base Rate Calc'!BQ$51+'Base Rate Calc'!BQ$83))+'Base Rate Calc'!BQ$19)*0.98</f>
        <v>7462.4543371796835</v>
      </c>
      <c r="BU65" s="86">
        <f>(($D65*SUM('Base Rate Calc'!BR$51+'Base Rate Calc'!BR$83))+'Base Rate Calc'!BR$19)*0.98</f>
        <v>8804.549007053216</v>
      </c>
      <c r="BV65" s="86">
        <f>(($D65*SUM('Base Rate Calc'!BS$51+'Base Rate Calc'!BS$83))+'Base Rate Calc'!BS$19)*0.98</f>
        <v>8555.9972007280867</v>
      </c>
      <c r="BW65" s="86">
        <f>(($D65*SUM('Base Rate Calc'!BT$51+'Base Rate Calc'!BT$83))+'Base Rate Calc'!BT$19)*0.98</f>
        <v>8501.385194483204</v>
      </c>
      <c r="BX65" s="86">
        <f>(($D65*SUM('Base Rate Calc'!BU$51+'Base Rate Calc'!BU$83))+'Base Rate Calc'!BU$19)*0.98</f>
        <v>8210.2212988196497</v>
      </c>
      <c r="BY65" s="86">
        <f>(($D65*SUM('Base Rate Calc'!BV$51+'Base Rate Calc'!BV$83))+'Base Rate Calc'!BV$19)*0.98</f>
        <v>7471.9084995713383</v>
      </c>
      <c r="BZ65" s="86">
        <f>(($D65*SUM('Base Rate Calc'!BW$51+'Base Rate Calc'!BW$83))+'Base Rate Calc'!BW$19)*0.98</f>
        <v>7489.3588428259654</v>
      </c>
      <c r="CA65" s="86">
        <f>(($D65*SUM('Base Rate Calc'!BY$51+'Base Rate Calc'!BY$83))+'Base Rate Calc'!BY$19)*0.98</f>
        <v>9465.2054076237346</v>
      </c>
      <c r="CB65" s="86">
        <f>(($D65*SUM('Base Rate Calc'!BZ$51+'Base Rate Calc'!BZ$83))+'Base Rate Calc'!BZ$19)*0.98</f>
        <v>6785.6051082266586</v>
      </c>
      <c r="CC65" s="86">
        <f>(($D65*SUM('Base Rate Calc'!CA$51+'Base Rate Calc'!CA$83))+'Base Rate Calc'!CA$19)*0.98</f>
        <v>7471.0938009498032</v>
      </c>
      <c r="CD65" s="86">
        <f>(($D65*SUM('Base Rate Calc'!CB$51+'Base Rate Calc'!CB$83))+'Base Rate Calc'!CB$19)*0.98</f>
        <v>8338.4816826318183</v>
      </c>
      <c r="CE65" s="86">
        <f>(($D65*SUM('Base Rate Calc'!CC$51+'Base Rate Calc'!CC$83))+'Base Rate Calc'!CC$19)*0.98</f>
        <v>9109.3676515795996</v>
      </c>
      <c r="CF65" s="86">
        <f>(($D65*SUM('Base Rate Calc'!CD$51+'Base Rate Calc'!CD$83))+'Base Rate Calc'!CD$19)*0.98</f>
        <v>7871.1036332191998</v>
      </c>
      <c r="CG65" s="86">
        <f>(($D65*SUM('Base Rate Calc'!CE$51+'Base Rate Calc'!CE$83))+'Base Rate Calc'!CE$19)*0.98</f>
        <v>8141.9957983757276</v>
      </c>
      <c r="CH65" s="86">
        <f>(($D65*SUM('Base Rate Calc'!CF$51+'Base Rate Calc'!CF$83))+'Base Rate Calc'!CF$19)*0.98</f>
        <v>7783.1499427150356</v>
      </c>
      <c r="CI65" s="86">
        <f>(($D65*SUM('Base Rate Calc'!CG$51+'Base Rate Calc'!CG$83))+'Base Rate Calc'!CG$19)*0.98</f>
        <v>8457.7168529166138</v>
      </c>
      <c r="CJ65" s="86">
        <f>(($D65*SUM('Base Rate Calc'!CH$51+'Base Rate Calc'!CH$83))+'Base Rate Calc'!CH$19)*0.98</f>
        <v>7777.9486149525937</v>
      </c>
      <c r="CK65" s="86">
        <f>(($D65*SUM('Base Rate Calc'!CI$51+'Base Rate Calc'!CI$83))+'Base Rate Calc'!CI$19)*0.98</f>
        <v>7306.6295574449623</v>
      </c>
      <c r="CL65" s="86">
        <f>(($D65*SUM('Base Rate Calc'!CJ$51+'Base Rate Calc'!CJ$83))+'Base Rate Calc'!CJ$19)*0.98</f>
        <v>6979.5677325143979</v>
      </c>
      <c r="CM65" s="86">
        <f>(($D65*SUM('Base Rate Calc'!CK$51+'Base Rate Calc'!CK$83))+'Base Rate Calc'!CK$19)*0.98</f>
        <v>7497.8640447503994</v>
      </c>
    </row>
    <row r="66" spans="1:91" ht="15">
      <c r="A66" s="137">
        <v>63</v>
      </c>
      <c r="B66" s="215">
        <v>638</v>
      </c>
      <c r="C66" s="138" t="str">
        <f>VLOOKUP(B66,FFY18_Table5_CN!$A$3:$G$759,6,FALSE)</f>
        <v>DIABETES W CC</v>
      </c>
      <c r="D66" s="137">
        <f>VLOOKUP(B66,FFY18_Table5_CN!$A$3:$G$759,7,FALSE)</f>
        <v>0.85119999999999996</v>
      </c>
      <c r="F66" s="62">
        <f>(($D66*SUM('Base Rate Calc'!C$51+'Base Rate Calc'!C$83))+'Base Rate Calc'!C$19)*0.98</f>
        <v>5930.6035682983902</v>
      </c>
      <c r="G66" s="62">
        <f>(($D66*SUM('Base Rate Calc'!D$51+'Base Rate Calc'!D$83))+'Base Rate Calc'!D$19)*0.98</f>
        <v>6101.4216473646884</v>
      </c>
      <c r="H66" s="62">
        <f>(($D66*SUM('Base Rate Calc'!E$51+'Base Rate Calc'!E$83))+'Base Rate Calc'!E$19)*0.98</f>
        <v>4913.3599376395423</v>
      </c>
      <c r="I66" s="62">
        <f>(($D66*SUM('Base Rate Calc'!F$51+'Base Rate Calc'!F$83))+'Base Rate Calc'!F$19)*0.98</f>
        <v>5521.3836011249941</v>
      </c>
      <c r="J66" s="62">
        <f>(($D66*SUM('Base Rate Calc'!G$51+'Base Rate Calc'!G$83))+'Base Rate Calc'!G$19)*0.98</f>
        <v>5128.6827231621173</v>
      </c>
      <c r="K66" s="62">
        <f>(($D66*SUM('Base Rate Calc'!H$51+'Base Rate Calc'!H$83))+'Base Rate Calc'!H$19)*0.98</f>
        <v>5535.4852987192971</v>
      </c>
      <c r="L66" s="62">
        <f>(($D66*SUM('Base Rate Calc'!I$51+'Base Rate Calc'!I$83))+'Base Rate Calc'!I$19)*0.98</f>
        <v>4879.9738785972168</v>
      </c>
      <c r="M66" s="62">
        <f>(($D66*SUM('Base Rate Calc'!J$51+'Base Rate Calc'!J$83))+'Base Rate Calc'!J$19)*0.98</f>
        <v>6299.0681048968527</v>
      </c>
      <c r="N66" s="62">
        <f>(($D66*SUM('Base Rate Calc'!K$51+'Base Rate Calc'!K$83))+'Base Rate Calc'!K$19)*0.98</f>
        <v>5574.8333898813926</v>
      </c>
      <c r="O66" s="62">
        <f>(($D66*SUM('Base Rate Calc'!L$51+'Base Rate Calc'!L$83))+'Base Rate Calc'!L$19)*0.98</f>
        <v>5019.8486620026515</v>
      </c>
      <c r="P66" s="62">
        <f>(($D66*SUM('Base Rate Calc'!M$51+'Base Rate Calc'!M$83))+'Base Rate Calc'!M$19)*0.98</f>
        <v>5263.5069278135861</v>
      </c>
      <c r="Q66" s="62">
        <f>(($D66*SUM('Base Rate Calc'!N$51+'Base Rate Calc'!N$83))+'Base Rate Calc'!N$19)*0.98</f>
        <v>4807.3425623751846</v>
      </c>
      <c r="R66" s="62">
        <f>(($D66*SUM('Base Rate Calc'!O$51+'Base Rate Calc'!O$83))+'Base Rate Calc'!O$19)*0.98</f>
        <v>5134.5189293191979</v>
      </c>
      <c r="S66" s="62">
        <f>(($D66*SUM('Base Rate Calc'!P$51+'Base Rate Calc'!P$83))+'Base Rate Calc'!P$19)*0.98</f>
        <v>5533.383385165147</v>
      </c>
      <c r="T66" s="62">
        <f>(($D66*SUM('Base Rate Calc'!Q$51+'Base Rate Calc'!Q$83))+'Base Rate Calc'!Q$19)*0.98</f>
        <v>5204.7138186099883</v>
      </c>
      <c r="U66" s="62">
        <f>(($D66*SUM('Base Rate Calc'!R$51+'Base Rate Calc'!R$83))+'Base Rate Calc'!R$19)*0.98</f>
        <v>5092.6891639093128</v>
      </c>
      <c r="V66" s="62">
        <f>(($D66*SUM('Base Rate Calc'!S$51+'Base Rate Calc'!S$83))+'Base Rate Calc'!S$19)*0.98</f>
        <v>6368.2599844906417</v>
      </c>
      <c r="W66" s="62">
        <f>(($D66*SUM('Base Rate Calc'!T$51+'Base Rate Calc'!T$83))+'Base Rate Calc'!T$19)*0.98</f>
        <v>8224.658634532836</v>
      </c>
      <c r="X66" s="62">
        <f>(($D66*SUM('Base Rate Calc'!U$51+'Base Rate Calc'!U$83))+'Base Rate Calc'!U$19)*0.98</f>
        <v>5760.3655149929609</v>
      </c>
      <c r="Y66" s="62" t="e">
        <f>(($D66*SUM('Base Rate Calc'!V$51+'Base Rate Calc'!V$83))+'Base Rate Calc'!V$19)*0.98</f>
        <v>#N/A</v>
      </c>
      <c r="Z66" s="62">
        <f>(($D66*SUM('Base Rate Calc'!W$51+'Base Rate Calc'!W$83))+'Base Rate Calc'!W$19)*0.98</f>
        <v>5215.3974717933161</v>
      </c>
      <c r="AA66" s="62">
        <f>(($D66*SUM('Base Rate Calc'!X$51+'Base Rate Calc'!X$83))+'Base Rate Calc'!X$19)*0.98</f>
        <v>5537.4469728541435</v>
      </c>
      <c r="AB66" s="62">
        <f>(($D66*SUM('Base Rate Calc'!Y$51+'Base Rate Calc'!Y$83))+'Base Rate Calc'!Y$19)*0.98</f>
        <v>7003.3951356721745</v>
      </c>
      <c r="AC66" s="62">
        <f>(($D66*SUM('Base Rate Calc'!Z$51+'Base Rate Calc'!Z$83))+'Base Rate Calc'!Z$19)*0.98</f>
        <v>5330.3697733277349</v>
      </c>
      <c r="AD66" s="62">
        <f>(($D66*SUM('Base Rate Calc'!AA$51+'Base Rate Calc'!AA$83))+'Base Rate Calc'!AA$19)*0.98</f>
        <v>5589.1660379159584</v>
      </c>
      <c r="AE66" s="62">
        <f>(($D66*SUM('Base Rate Calc'!AB$51+'Base Rate Calc'!AB$83))+'Base Rate Calc'!AB$19)*0.98</f>
        <v>7944.1200493282186</v>
      </c>
      <c r="AF66" s="62">
        <f>(($D66*SUM('Base Rate Calc'!AC$51+'Base Rate Calc'!AC$83))+'Base Rate Calc'!AC$19)*0.98</f>
        <v>4973.5438175374029</v>
      </c>
      <c r="AG66" s="62">
        <f>(($D66*SUM('Base Rate Calc'!AD$51+'Base Rate Calc'!AD$83))+'Base Rate Calc'!AD$19)*0.98</f>
        <v>5494.2133236701193</v>
      </c>
      <c r="AH66" s="62">
        <f>(($D66*SUM('Base Rate Calc'!AE$51+'Base Rate Calc'!AE$83))+'Base Rate Calc'!AE$19)*0.98</f>
        <v>4874.2215140628323</v>
      </c>
      <c r="AI66" s="62">
        <f>(($D66*SUM('Base Rate Calc'!AF$51+'Base Rate Calc'!AF$83))+'Base Rate Calc'!AF$19)*0.98</f>
        <v>6353.1943224224451</v>
      </c>
      <c r="AJ66" s="62">
        <f>(($D66*SUM('Base Rate Calc'!AG$51+'Base Rate Calc'!AG$83))+'Base Rate Calc'!AG$19)*0.98</f>
        <v>5553.7699856790578</v>
      </c>
      <c r="AK66" s="62">
        <f>(($D66*SUM('Base Rate Calc'!AH$51+'Base Rate Calc'!AH$83))+'Base Rate Calc'!AH$19)*0.98</f>
        <v>8398.5703076878344</v>
      </c>
      <c r="AL66" s="62">
        <f>(($D66*SUM('Base Rate Calc'!AI$51+'Base Rate Calc'!AI$83))+'Base Rate Calc'!AI$19)*0.98</f>
        <v>4888.2140147189857</v>
      </c>
      <c r="AM66" s="62">
        <f>(($D66*SUM('Base Rate Calc'!AJ$51+'Base Rate Calc'!AJ$83))+'Base Rate Calc'!AJ$19)*0.98</f>
        <v>4928.6846429769621</v>
      </c>
      <c r="AN66" s="62">
        <f>(($D66*SUM('Base Rate Calc'!AK$51+'Base Rate Calc'!AK$83))+'Base Rate Calc'!AK$19)*0.98</f>
        <v>6644.8310186576</v>
      </c>
      <c r="AO66" s="62">
        <f>(($D66*SUM('Base Rate Calc'!AL$51+'Base Rate Calc'!AL$83))+'Base Rate Calc'!AL$19)*0.98</f>
        <v>5766.3714218521427</v>
      </c>
      <c r="AP66" s="62">
        <f>(($D66*SUM('Base Rate Calc'!AM$51+'Base Rate Calc'!AM$83))+'Base Rate Calc'!AM$19)*0.98</f>
        <v>5659.7809169429584</v>
      </c>
      <c r="AQ66" s="62">
        <f>(($D66*SUM('Base Rate Calc'!AN$51+'Base Rate Calc'!AN$83))+'Base Rate Calc'!AN$19)*0.98</f>
        <v>4974.0204581632051</v>
      </c>
      <c r="AR66" s="62">
        <f>(($D66*SUM('Base Rate Calc'!AO$51+'Base Rate Calc'!AO$83))+'Base Rate Calc'!AO$19)*0.98</f>
        <v>5865.5983377819311</v>
      </c>
      <c r="AS66" s="62">
        <f>(($D66*SUM('Base Rate Calc'!AP$51+'Base Rate Calc'!AP$83))+'Base Rate Calc'!AP$19)*0.98</f>
        <v>7242.5277576052849</v>
      </c>
      <c r="AT66" s="62">
        <f>(($D66*SUM('Base Rate Calc'!AQ$51+'Base Rate Calc'!AQ$83))+'Base Rate Calc'!AQ$19)*0.98</f>
        <v>6630.2002619443265</v>
      </c>
      <c r="AU66" s="62">
        <f>(($D66*SUM('Base Rate Calc'!AR$51+'Base Rate Calc'!AR$83))+'Base Rate Calc'!AR$19)*0.98</f>
        <v>5118.5350765249523</v>
      </c>
      <c r="AV66" s="62">
        <f>(($D66*SUM('Base Rate Calc'!AS$51+'Base Rate Calc'!AS$83))+'Base Rate Calc'!AS$19)*0.98</f>
        <v>5667.1567634047551</v>
      </c>
      <c r="AW66" s="62">
        <f>(($D66*SUM('Base Rate Calc'!AT$51+'Base Rate Calc'!AT$83))+'Base Rate Calc'!AT$19)*0.98</f>
        <v>6690.4506186217286</v>
      </c>
      <c r="AX66" s="62">
        <f>(($D66*SUM('Base Rate Calc'!AU$51+'Base Rate Calc'!AU$83))+'Base Rate Calc'!AU$19)*0.98</f>
        <v>5644.1341312638187</v>
      </c>
      <c r="AY66" s="62">
        <f>(($D66*SUM('Base Rate Calc'!AV$51+'Base Rate Calc'!AV$83))+'Base Rate Calc'!AV$19)*0.98</f>
        <v>4828.9873528664402</v>
      </c>
      <c r="AZ66" s="62">
        <f>(($D66*SUM('Base Rate Calc'!AW$51+'Base Rate Calc'!AW$83))+'Base Rate Calc'!AW$19)*0.98</f>
        <v>5646.5076447345564</v>
      </c>
      <c r="BA66" s="62">
        <f>(($D66*SUM('Base Rate Calc'!AX$51+'Base Rate Calc'!AX$83))+'Base Rate Calc'!AX$19)*0.98</f>
        <v>5126.7442980195692</v>
      </c>
      <c r="BB66" s="62">
        <f>(($D66*SUM('Base Rate Calc'!AY$51+'Base Rate Calc'!AY$83))+'Base Rate Calc'!AY$19)*0.98</f>
        <v>5238.7656113501907</v>
      </c>
      <c r="BC66" s="62">
        <f>(($D66*SUM('Base Rate Calc'!AZ$51+'Base Rate Calc'!AZ$83))+'Base Rate Calc'!AZ$19)*0.98</f>
        <v>5410.2877282116451</v>
      </c>
      <c r="BD66" s="62">
        <f>(($D66*SUM('Base Rate Calc'!BA$51+'Base Rate Calc'!BA$83))+'Base Rate Calc'!BA$19)*0.98</f>
        <v>5030.4646127963852</v>
      </c>
      <c r="BE66" s="62">
        <f>(($D66*SUM('Base Rate Calc'!BB$51+'Base Rate Calc'!BB$83))+'Base Rate Calc'!BB$19)*0.98</f>
        <v>7333.277333884811</v>
      </c>
      <c r="BF66" s="62">
        <f>(($D66*SUM('Base Rate Calc'!BC$51+'Base Rate Calc'!BC$83))+'Base Rate Calc'!BC$19)*0.98</f>
        <v>5309.5401858059513</v>
      </c>
      <c r="BG66" s="62">
        <f>(($D66*SUM('Base Rate Calc'!BD$51+'Base Rate Calc'!BD$83))+'Base Rate Calc'!BD$19)*0.98</f>
        <v>5193.3658378297214</v>
      </c>
      <c r="BH66" s="62">
        <f>(($D66*SUM('Base Rate Calc'!BE$51+'Base Rate Calc'!BE$83))+'Base Rate Calc'!BE$19)*0.98</f>
        <v>4898.9089377244482</v>
      </c>
      <c r="BI66" s="62">
        <f>(($D66*SUM('Base Rate Calc'!BF$51+'Base Rate Calc'!BF$83))+'Base Rate Calc'!BF$19)*0.98</f>
        <v>5484.351803970414</v>
      </c>
      <c r="BJ66" s="62">
        <f>(($D66*SUM('Base Rate Calc'!BG$51+'Base Rate Calc'!BG$83))+'Base Rate Calc'!BG$19)*0.98</f>
        <v>5337.098142765235</v>
      </c>
      <c r="BK66" s="62">
        <f>(($D66*SUM('Base Rate Calc'!BH$51+'Base Rate Calc'!BH$83))+'Base Rate Calc'!BH$19)*0.98</f>
        <v>5872.6328207984707</v>
      </c>
      <c r="BL66" s="62">
        <f>(($D66*SUM('Base Rate Calc'!BI$51+'Base Rate Calc'!BI$83))+'Base Rate Calc'!BI$19)*0.98</f>
        <v>5036.843817728598</v>
      </c>
      <c r="BM66" s="62">
        <f>(($D66*SUM('Base Rate Calc'!BJ$51+'Base Rate Calc'!BJ$83))+'Base Rate Calc'!BJ$19)*0.98</f>
        <v>5066.3577527314246</v>
      </c>
      <c r="BN66" s="62">
        <f>(($D66*SUM('Base Rate Calc'!BK$51+'Base Rate Calc'!BK$83))+'Base Rate Calc'!BK$19)*0.98</f>
        <v>5378.0319457565229</v>
      </c>
      <c r="BO66" s="62">
        <f>(($D66*SUM('Base Rate Calc'!BL$51+'Base Rate Calc'!BL$83))+'Base Rate Calc'!BL$19)*0.98</f>
        <v>5743.6297842681579</v>
      </c>
      <c r="BP66" s="62">
        <f>(($D66*SUM('Base Rate Calc'!BM$51+'Base Rate Calc'!BM$83))+'Base Rate Calc'!BM$19)*0.98</f>
        <v>5389.9881405746564</v>
      </c>
      <c r="BQ66" s="62">
        <f>(($D66*SUM('Base Rate Calc'!BN$51+'Base Rate Calc'!BN$83))+'Base Rate Calc'!BN$19)*0.98</f>
        <v>5017.3071620681994</v>
      </c>
      <c r="BR66" s="62">
        <f>(($D66*SUM('Base Rate Calc'!BO$51+'Base Rate Calc'!BO$83))+'Base Rate Calc'!BO$19)*0.98</f>
        <v>4804.2551134146961</v>
      </c>
      <c r="BS66" s="62">
        <f>(($D66*SUM('Base Rate Calc'!BP$51+'Base Rate Calc'!BP$83))+'Base Rate Calc'!BP$19)*0.98</f>
        <v>6035.2614539868164</v>
      </c>
      <c r="BT66" s="62">
        <f>(($D66*SUM('Base Rate Calc'!BQ$51+'Base Rate Calc'!BQ$83))+'Base Rate Calc'!BQ$19)*0.98</f>
        <v>4933.476148203601</v>
      </c>
      <c r="BU66" s="62">
        <f>(($D66*SUM('Base Rate Calc'!BR$51+'Base Rate Calc'!BR$83))+'Base Rate Calc'!BR$19)*0.98</f>
        <v>6034.8876298821433</v>
      </c>
      <c r="BV66" s="62">
        <f>(($D66*SUM('Base Rate Calc'!BS$51+'Base Rate Calc'!BS$83))+'Base Rate Calc'!BS$19)*0.98</f>
        <v>5788.896959436388</v>
      </c>
      <c r="BW66" s="62">
        <f>(($D66*SUM('Base Rate Calc'!BT$51+'Base Rate Calc'!BT$83))+'Base Rate Calc'!BT$19)*0.98</f>
        <v>5718.7378964891768</v>
      </c>
      <c r="BX66" s="62">
        <f>(($D66*SUM('Base Rate Calc'!BU$51+'Base Rate Calc'!BU$83))+'Base Rate Calc'!BU$19)*0.98</f>
        <v>5492.2161053834443</v>
      </c>
      <c r="BY66" s="62">
        <f>(($D66*SUM('Base Rate Calc'!BV$51+'Base Rate Calc'!BV$83))+'Base Rate Calc'!BV$19)*0.98</f>
        <v>4765.1820744999795</v>
      </c>
      <c r="BZ66" s="62">
        <f>(($D66*SUM('Base Rate Calc'!BW$51+'Base Rate Calc'!BW$83))+'Base Rate Calc'!BW$19)*0.98</f>
        <v>4972.8011353963138</v>
      </c>
      <c r="CA66" s="62">
        <f>(($D66*SUM('Base Rate Calc'!BY$51+'Base Rate Calc'!BY$83))+'Base Rate Calc'!BY$19)*0.98</f>
        <v>6382.9059822202162</v>
      </c>
      <c r="CB66" s="62">
        <f>(($D66*SUM('Base Rate Calc'!BZ$51+'Base Rate Calc'!BZ$83))+'Base Rate Calc'!BZ$19)*0.98</f>
        <v>4327.4946191073141</v>
      </c>
      <c r="CC66" s="62">
        <f>(($D66*SUM('Base Rate Calc'!CA$51+'Base Rate Calc'!CA$83))+'Base Rate Calc'!CA$19)*0.98</f>
        <v>4917.7244683213248</v>
      </c>
      <c r="CD66" s="62">
        <f>(($D66*SUM('Base Rate Calc'!CB$51+'Base Rate Calc'!CB$83))+'Base Rate Calc'!CB$19)*0.98</f>
        <v>5527.5466141126872</v>
      </c>
      <c r="CE66" s="62">
        <f>(($D66*SUM('Base Rate Calc'!CC$51+'Base Rate Calc'!CC$83))+'Base Rate Calc'!CC$19)*0.98</f>
        <v>6389.6064867195282</v>
      </c>
      <c r="CF66" s="62">
        <f>(($D66*SUM('Base Rate Calc'!CD$51+'Base Rate Calc'!CD$83))+'Base Rate Calc'!CD$19)*0.98</f>
        <v>5252.3902437972447</v>
      </c>
      <c r="CG66" s="62">
        <f>(($D66*SUM('Base Rate Calc'!CE$51+'Base Rate Calc'!CE$83))+'Base Rate Calc'!CE$19)*0.98</f>
        <v>5369.1055123079486</v>
      </c>
      <c r="CH66" s="62">
        <f>(($D66*SUM('Base Rate Calc'!CF$51+'Base Rate Calc'!CF$83))+'Base Rate Calc'!CF$19)*0.98</f>
        <v>4963.6751563939742</v>
      </c>
      <c r="CI66" s="62">
        <f>(($D66*SUM('Base Rate Calc'!CG$51+'Base Rate Calc'!CG$83))+'Base Rate Calc'!CG$19)*0.98</f>
        <v>5551.7784465442573</v>
      </c>
      <c r="CJ66" s="62">
        <f>(($D66*SUM('Base Rate Calc'!CH$51+'Base Rate Calc'!CH$83))+'Base Rate Calc'!CH$19)*0.98</f>
        <v>5106.7564819417457</v>
      </c>
      <c r="CK66" s="62">
        <f>(($D66*SUM('Base Rate Calc'!CI$51+'Base Rate Calc'!CI$83))+'Base Rate Calc'!CI$19)*0.98</f>
        <v>4815.6248215307951</v>
      </c>
      <c r="CL66" s="62">
        <f>(($D66*SUM('Base Rate Calc'!CJ$51+'Base Rate Calc'!CJ$83))+'Base Rate Calc'!CJ$19)*0.98</f>
        <v>4451.1935670309849</v>
      </c>
      <c r="CM66" s="62">
        <f>(($D66*SUM('Base Rate Calc'!CK$51+'Base Rate Calc'!CK$83))+'Base Rate Calc'!CK$19)*0.98</f>
        <v>4781.7351276628006</v>
      </c>
    </row>
    <row r="67" spans="1:91" ht="15">
      <c r="A67" s="137">
        <v>64</v>
      </c>
      <c r="B67" s="215">
        <v>639</v>
      </c>
      <c r="C67" s="138" t="str">
        <f>VLOOKUP(B67,FFY18_Table5_CN!$A$3:$G$759,6,FALSE)</f>
        <v>DIABETES W/O CC/MCC</v>
      </c>
      <c r="D67" s="137">
        <f>VLOOKUP(B67,FFY18_Table5_CN!$A$3:$G$759,7,FALSE)</f>
        <v>0.62570000000000003</v>
      </c>
      <c r="F67" s="62">
        <f>(($D67*SUM('Base Rate Calc'!C$51+'Base Rate Calc'!C$83))+'Base Rate Calc'!C$19)*0.98</f>
        <v>4562.6213906065577</v>
      </c>
      <c r="G67" s="62">
        <f>(($D67*SUM('Base Rate Calc'!D$51+'Base Rate Calc'!D$83))+'Base Rate Calc'!D$19)*0.98</f>
        <v>4639.9745732566798</v>
      </c>
      <c r="H67" s="62">
        <f>(($D67*SUM('Base Rate Calc'!E$51+'Base Rate Calc'!E$83))+'Base Rate Calc'!E$19)*0.98</f>
        <v>3775.1698977691049</v>
      </c>
      <c r="I67" s="62">
        <f>(($D67*SUM('Base Rate Calc'!F$51+'Base Rate Calc'!F$83))+'Base Rate Calc'!F$19)*0.98</f>
        <v>4258.5979065130514</v>
      </c>
      <c r="J67" s="62">
        <f>(($D67*SUM('Base Rate Calc'!G$51+'Base Rate Calc'!G$83))+'Base Rate Calc'!G$19)*0.98</f>
        <v>3952.9547257783565</v>
      </c>
      <c r="K67" s="62">
        <f>(($D67*SUM('Base Rate Calc'!H$51+'Base Rate Calc'!H$83))+'Base Rate Calc'!H$19)*0.98</f>
        <v>4258.7554551323592</v>
      </c>
      <c r="L67" s="62">
        <f>(($D67*SUM('Base Rate Calc'!I$51+'Base Rate Calc'!I$83))+'Base Rate Calc'!I$19)*0.98</f>
        <v>3717.4384377799324</v>
      </c>
      <c r="M67" s="62">
        <f>(($D67*SUM('Base Rate Calc'!J$51+'Base Rate Calc'!J$83))+'Base Rate Calc'!J$19)*0.98</f>
        <v>4943.5934053500487</v>
      </c>
      <c r="N67" s="62">
        <f>(($D67*SUM('Base Rate Calc'!K$51+'Base Rate Calc'!K$83))+'Base Rate Calc'!K$19)*0.98</f>
        <v>4287.3159751513022</v>
      </c>
      <c r="O67" s="62">
        <f>(($D67*SUM('Base Rate Calc'!L$51+'Base Rate Calc'!L$83))+'Base Rate Calc'!L$19)*0.98</f>
        <v>3851.9314264744585</v>
      </c>
      <c r="P67" s="62">
        <f>(($D67*SUM('Base Rate Calc'!M$51+'Base Rate Calc'!M$83))+'Base Rate Calc'!M$19)*0.98</f>
        <v>3981.6778412041367</v>
      </c>
      <c r="Q67" s="62">
        <f>(($D67*SUM('Base Rate Calc'!N$51+'Base Rate Calc'!N$83))+'Base Rate Calc'!N$19)*0.98</f>
        <v>3648.0896714968903</v>
      </c>
      <c r="R67" s="62">
        <f>(($D67*SUM('Base Rate Calc'!O$51+'Base Rate Calc'!O$83))+'Base Rate Calc'!O$19)*0.98</f>
        <v>3963.992371798664</v>
      </c>
      <c r="S67" s="62">
        <f>(($D67*SUM('Base Rate Calc'!P$51+'Base Rate Calc'!P$83))+'Base Rate Calc'!P$19)*0.98</f>
        <v>4268.0080476948224</v>
      </c>
      <c r="T67" s="62">
        <f>(($D67*SUM('Base Rate Calc'!Q$51+'Base Rate Calc'!Q$83))+'Base Rate Calc'!Q$19)*0.98</f>
        <v>4018.922169647873</v>
      </c>
      <c r="U67" s="62">
        <f>(($D67*SUM('Base Rate Calc'!R$51+'Base Rate Calc'!R$83))+'Base Rate Calc'!R$19)*0.98</f>
        <v>3931.5098795324921</v>
      </c>
      <c r="V67" s="62">
        <f>(($D67*SUM('Base Rate Calc'!S$51+'Base Rate Calc'!S$83))+'Base Rate Calc'!S$19)*0.98</f>
        <v>4980.4483731153596</v>
      </c>
      <c r="W67" s="62">
        <f>(($D67*SUM('Base Rate Calc'!T$51+'Base Rate Calc'!T$83))+'Base Rate Calc'!T$19)*0.98</f>
        <v>6405.8478955911605</v>
      </c>
      <c r="X67" s="62">
        <f>(($D67*SUM('Base Rate Calc'!U$51+'Base Rate Calc'!U$83))+'Base Rate Calc'!U$19)*0.98</f>
        <v>4401.6498330957429</v>
      </c>
      <c r="Y67" s="62" t="e">
        <f>(($D67*SUM('Base Rate Calc'!V$51+'Base Rate Calc'!V$83))+'Base Rate Calc'!V$19)*0.98</f>
        <v>#N/A</v>
      </c>
      <c r="Z67" s="62">
        <f>(($D67*SUM('Base Rate Calc'!W$51+'Base Rate Calc'!W$83))+'Base Rate Calc'!W$19)*0.98</f>
        <v>4041.3922105275824</v>
      </c>
      <c r="AA67" s="62">
        <f>(($D67*SUM('Base Rate Calc'!X$51+'Base Rate Calc'!X$83))+'Base Rate Calc'!X$19)*0.98</f>
        <v>4237.916707136792</v>
      </c>
      <c r="AB67" s="62">
        <f>(($D67*SUM('Base Rate Calc'!Y$51+'Base Rate Calc'!Y$83))+'Base Rate Calc'!Y$19)*0.98</f>
        <v>5400.9653957825185</v>
      </c>
      <c r="AC67" s="62">
        <f>(($D67*SUM('Base Rate Calc'!Z$51+'Base Rate Calc'!Z$83))+'Base Rate Calc'!Z$19)*0.98</f>
        <v>4111.1257729924382</v>
      </c>
      <c r="AD67" s="62">
        <f>(($D67*SUM('Base Rate Calc'!AA$51+'Base Rate Calc'!AA$83))+'Base Rate Calc'!AA$19)*0.98</f>
        <v>4386.0840547744547</v>
      </c>
      <c r="AE67" s="62">
        <f>(($D67*SUM('Base Rate Calc'!AB$51+'Base Rate Calc'!AB$83))+'Base Rate Calc'!AB$19)*0.98</f>
        <v>6256.3595639857458</v>
      </c>
      <c r="AF67" s="62">
        <f>(($D67*SUM('Base Rate Calc'!AC$51+'Base Rate Calc'!AC$83))+'Base Rate Calc'!AC$19)*0.98</f>
        <v>3655.9520284693999</v>
      </c>
      <c r="AG67" s="62">
        <f>(($D67*SUM('Base Rate Calc'!AD$51+'Base Rate Calc'!AD$83))+'Base Rate Calc'!AD$19)*0.98</f>
        <v>4252.8502555455761</v>
      </c>
      <c r="AH67" s="62">
        <f>(($D67*SUM('Base Rate Calc'!AE$51+'Base Rate Calc'!AE$83))+'Base Rate Calc'!AE$19)*0.98</f>
        <v>3720.0458299449183</v>
      </c>
      <c r="AI67" s="62">
        <f>(($D67*SUM('Base Rate Calc'!AF$51+'Base Rate Calc'!AF$83))+'Base Rate Calc'!AF$19)*0.98</f>
        <v>5015.4775312966685</v>
      </c>
      <c r="AJ67" s="62">
        <f>(($D67*SUM('Base Rate Calc'!AG$51+'Base Rate Calc'!AG$83))+'Base Rate Calc'!AG$19)*0.98</f>
        <v>4340.7882166816107</v>
      </c>
      <c r="AK67" s="62">
        <f>(($D67*SUM('Base Rate Calc'!AH$51+'Base Rate Calc'!AH$83))+'Base Rate Calc'!AH$19)*0.98</f>
        <v>6632.1302288772067</v>
      </c>
      <c r="AL67" s="62">
        <f>(($D67*SUM('Base Rate Calc'!AI$51+'Base Rate Calc'!AI$83))+'Base Rate Calc'!AI$19)*0.98</f>
        <v>3752.4512054859838</v>
      </c>
      <c r="AM67" s="62">
        <f>(($D67*SUM('Base Rate Calc'!AJ$51+'Base Rate Calc'!AJ$83))+'Base Rate Calc'!AJ$19)*0.98</f>
        <v>3760.0909654730799</v>
      </c>
      <c r="AN67" s="62">
        <f>(($D67*SUM('Base Rate Calc'!AK$51+'Base Rate Calc'!AK$83))+'Base Rate Calc'!AK$19)*0.98</f>
        <v>5199.3378652185866</v>
      </c>
      <c r="AO67" s="62">
        <f>(($D67*SUM('Base Rate Calc'!AL$51+'Base Rate Calc'!AL$83))+'Base Rate Calc'!AL$19)*0.98</f>
        <v>4466.5876675903264</v>
      </c>
      <c r="AP67" s="62">
        <f>(($D67*SUM('Base Rate Calc'!AM$51+'Base Rate Calc'!AM$83))+'Base Rate Calc'!AM$19)*0.98</f>
        <v>4403.82801119738</v>
      </c>
      <c r="AQ67" s="62">
        <f>(($D67*SUM('Base Rate Calc'!AN$51+'Base Rate Calc'!AN$83))+'Base Rate Calc'!AN$19)*0.98</f>
        <v>3656.3023974068583</v>
      </c>
      <c r="AR67" s="62">
        <f>(($D67*SUM('Base Rate Calc'!AO$51+'Base Rate Calc'!AO$83))+'Base Rate Calc'!AO$19)*0.98</f>
        <v>4508.2689238136218</v>
      </c>
      <c r="AS67" s="62">
        <f>(($D67*SUM('Base Rate Calc'!AP$51+'Base Rate Calc'!AP$83))+'Base Rate Calc'!AP$19)*0.98</f>
        <v>6096.5330069708962</v>
      </c>
      <c r="AT67" s="62">
        <f>(($D67*SUM('Base Rate Calc'!AQ$51+'Base Rate Calc'!AQ$83))+'Base Rate Calc'!AQ$19)*0.98</f>
        <v>5394.8862900594058</v>
      </c>
      <c r="AU67" s="62">
        <f>(($D67*SUM('Base Rate Calc'!AR$51+'Base Rate Calc'!AR$83))+'Base Rate Calc'!AR$19)*0.98</f>
        <v>3951.3914038788334</v>
      </c>
      <c r="AV67" s="62">
        <f>(($D67*SUM('Base Rate Calc'!AS$51+'Base Rate Calc'!AS$83))+'Base Rate Calc'!AS$19)*0.98</f>
        <v>4348.6878911681806</v>
      </c>
      <c r="AW67" s="62">
        <f>(($D67*SUM('Base Rate Calc'!AT$51+'Base Rate Calc'!AT$83))+'Base Rate Calc'!AT$19)*0.98</f>
        <v>5243.7033333783083</v>
      </c>
      <c r="AX67" s="62">
        <f>(($D67*SUM('Base Rate Calc'!AU$51+'Base Rate Calc'!AU$83))+'Base Rate Calc'!AU$19)*0.98</f>
        <v>4404.9673548305582</v>
      </c>
      <c r="AY67" s="62">
        <f>(($D67*SUM('Base Rate Calc'!AV$51+'Base Rate Calc'!AV$83))+'Base Rate Calc'!AV$19)*0.98</f>
        <v>3667.6298331632188</v>
      </c>
      <c r="AZ67" s="62">
        <f>(($D67*SUM('Base Rate Calc'!AW$51+'Base Rate Calc'!AW$83))+'Base Rate Calc'!AW$19)*0.98</f>
        <v>4331.9929485554649</v>
      </c>
      <c r="BA67" s="62">
        <f>(($D67*SUM('Base Rate Calc'!AX$51+'Base Rate Calc'!AX$83))+'Base Rate Calc'!AX$19)*0.98</f>
        <v>3975.583779923455</v>
      </c>
      <c r="BB67" s="62">
        <f>(($D67*SUM('Base Rate Calc'!AY$51+'Base Rate Calc'!AY$83))+'Base Rate Calc'!AY$19)*0.98</f>
        <v>4071.2911237333346</v>
      </c>
      <c r="BC67" s="62">
        <f>(($D67*SUM('Base Rate Calc'!AZ$51+'Base Rate Calc'!AZ$83))+'Base Rate Calc'!AZ$19)*0.98</f>
        <v>4180.687694715728</v>
      </c>
      <c r="BD67" s="62">
        <f>(($D67*SUM('Base Rate Calc'!BA$51+'Base Rate Calc'!BA$83))+'Base Rate Calc'!BA$19)*0.98</f>
        <v>3855.1474827616294</v>
      </c>
      <c r="BE67" s="62">
        <f>(($D67*SUM('Base Rate Calc'!BB$51+'Base Rate Calc'!BB$83))+'Base Rate Calc'!BB$19)*0.98</f>
        <v>5771.0514469122736</v>
      </c>
      <c r="BF67" s="62">
        <f>(($D67*SUM('Base Rate Calc'!BC$51+'Base Rate Calc'!BC$83))+'Base Rate Calc'!BC$19)*0.98</f>
        <v>3902.9362009619167</v>
      </c>
      <c r="BG67" s="62">
        <f>(($D67*SUM('Base Rate Calc'!BD$51+'Base Rate Calc'!BD$83))+'Base Rate Calc'!BD$19)*0.98</f>
        <v>3922.7167217223418</v>
      </c>
      <c r="BH67" s="62">
        <f>(($D67*SUM('Base Rate Calc'!BE$51+'Base Rate Calc'!BE$83))+'Base Rate Calc'!BE$19)*0.98</f>
        <v>3601.089429433961</v>
      </c>
      <c r="BI67" s="62">
        <f>(($D67*SUM('Base Rate Calc'!BF$51+'Base Rate Calc'!BF$83))+'Base Rate Calc'!BF$19)*0.98</f>
        <v>4197.2986315134967</v>
      </c>
      <c r="BJ67" s="62">
        <f>(($D67*SUM('Base Rate Calc'!BG$51+'Base Rate Calc'!BG$83))+'Base Rate Calc'!BG$19)*0.98</f>
        <v>4176.0754317765604</v>
      </c>
      <c r="BK67" s="62">
        <f>(($D67*SUM('Base Rate Calc'!BH$51+'Base Rate Calc'!BH$83))+'Base Rate Calc'!BH$19)*0.98</f>
        <v>4620.5831145131615</v>
      </c>
      <c r="BL67" s="62">
        <f>(($D67*SUM('Base Rate Calc'!BI$51+'Base Rate Calc'!BI$83))+'Base Rate Calc'!BI$19)*0.98</f>
        <v>3856.6355723129509</v>
      </c>
      <c r="BM67" s="62">
        <f>(($D67*SUM('Base Rate Calc'!BJ$51+'Base Rate Calc'!BJ$83))+'Base Rate Calc'!BJ$19)*0.98</f>
        <v>3918.0579864709266</v>
      </c>
      <c r="BN67" s="62">
        <f>(($D67*SUM('Base Rate Calc'!BK$51+'Base Rate Calc'!BK$83))+'Base Rate Calc'!BK$19)*0.98</f>
        <v>4094.3329952535905</v>
      </c>
      <c r="BO67" s="62">
        <f>(($D67*SUM('Base Rate Calc'!BL$51+'Base Rate Calc'!BL$83))+'Base Rate Calc'!BL$19)*0.98</f>
        <v>4430.9443245025686</v>
      </c>
      <c r="BP67" s="62">
        <f>(($D67*SUM('Base Rate Calc'!BM$51+'Base Rate Calc'!BM$83))+'Base Rate Calc'!BM$19)*0.98</f>
        <v>4058.2876804012722</v>
      </c>
      <c r="BQ67" s="62">
        <f>(($D67*SUM('Base Rate Calc'!BN$51+'Base Rate Calc'!BN$83))+'Base Rate Calc'!BN$19)*0.98</f>
        <v>3862.4783311866454</v>
      </c>
      <c r="BR67" s="62">
        <f>(($D67*SUM('Base Rate Calc'!BO$51+'Base Rate Calc'!BO$83))+'Base Rate Calc'!BO$19)*0.98</f>
        <v>3663.6561613763806</v>
      </c>
      <c r="BS67" s="62">
        <f>(($D67*SUM('Base Rate Calc'!BP$51+'Base Rate Calc'!BP$83))+'Base Rate Calc'!BP$19)*0.98</f>
        <v>4577.6594816254128</v>
      </c>
      <c r="BT67" s="62">
        <f>(($D67*SUM('Base Rate Calc'!BQ$51+'Base Rate Calc'!BQ$83))+'Base Rate Calc'!BQ$19)*0.98</f>
        <v>3753.9837353512612</v>
      </c>
      <c r="BU67" s="62">
        <f>(($D67*SUM('Base Rate Calc'!BR$51+'Base Rate Calc'!BR$83))+'Base Rate Calc'!BR$19)*0.98</f>
        <v>4743.1427683473412</v>
      </c>
      <c r="BV67" s="62">
        <f>(($D67*SUM('Base Rate Calc'!BS$51+'Base Rate Calc'!BS$83))+'Base Rate Calc'!BS$19)*0.98</f>
        <v>4498.3465883685949</v>
      </c>
      <c r="BW67" s="62">
        <f>(($D67*SUM('Base Rate Calc'!BT$51+'Base Rate Calc'!BT$83))+'Base Rate Calc'!BT$19)*0.98</f>
        <v>4420.9365196584567</v>
      </c>
      <c r="BX67" s="62">
        <f>(($D67*SUM('Base Rate Calc'!BU$51+'Base Rate Calc'!BU$83))+'Base Rate Calc'!BU$19)*0.98</f>
        <v>4224.5632178552887</v>
      </c>
      <c r="BY67" s="62">
        <f>(($D67*SUM('Base Rate Calc'!BV$51+'Base Rate Calc'!BV$83))+'Base Rate Calc'!BV$19)*0.98</f>
        <v>3502.7895018968952</v>
      </c>
      <c r="BZ67" s="62">
        <f>(($D67*SUM('Base Rate Calc'!BW$51+'Base Rate Calc'!BW$83))+'Base Rate Calc'!BW$19)*0.98</f>
        <v>3799.1015221069952</v>
      </c>
      <c r="CA67" s="62">
        <f>(($D67*SUM('Base Rate Calc'!BY$51+'Base Rate Calc'!BY$83))+'Base Rate Calc'!BY$19)*0.98</f>
        <v>4945.3495800930332</v>
      </c>
      <c r="CB67" s="62">
        <f>(($D67*SUM('Base Rate Calc'!BZ$51+'Base Rate Calc'!BZ$83))+'Base Rate Calc'!BZ$19)*0.98</f>
        <v>3181.0542565501014</v>
      </c>
      <c r="CC67" s="62">
        <f>(($D67*SUM('Base Rate Calc'!CA$51+'Base Rate Calc'!CA$83))+'Base Rate Calc'!CA$19)*0.98</f>
        <v>3726.8562480364822</v>
      </c>
      <c r="CD67" s="62">
        <f>(($D67*SUM('Base Rate Calc'!CB$51+'Base Rate Calc'!CB$83))+'Base Rate Calc'!CB$19)*0.98</f>
        <v>4216.552078536547</v>
      </c>
      <c r="CE67" s="62">
        <f>(($D67*SUM('Base Rate Calc'!CC$51+'Base Rate Calc'!CC$83))+'Base Rate Calc'!CC$19)*0.98</f>
        <v>5121.1346300991654</v>
      </c>
      <c r="CF67" s="62">
        <f>(($D67*SUM('Base Rate Calc'!CD$51+'Base Rate Calc'!CD$83))+'Base Rate Calc'!CD$19)*0.98</f>
        <v>4031.046150075113</v>
      </c>
      <c r="CG67" s="62">
        <f>(($D67*SUM('Base Rate Calc'!CE$51+'Base Rate Calc'!CE$83))+'Base Rate Calc'!CE$19)*0.98</f>
        <v>4075.8547170477959</v>
      </c>
      <c r="CH67" s="62">
        <f>(($D67*SUM('Base Rate Calc'!CF$51+'Base Rate Calc'!CF$83))+'Base Rate Calc'!CF$19)*0.98</f>
        <v>3648.6977741490955</v>
      </c>
      <c r="CI67" s="62">
        <f>(($D67*SUM('Base Rate Calc'!CG$51+'Base Rate Calc'!CG$83))+'Base Rate Calc'!CG$19)*0.98</f>
        <v>4196.4752187532222</v>
      </c>
      <c r="CJ67" s="62">
        <f>(($D67*SUM('Base Rate Calc'!CH$51+'Base Rate Calc'!CH$83))+'Base Rate Calc'!CH$19)*0.98</f>
        <v>3860.9367797826012</v>
      </c>
      <c r="CK67" s="62">
        <f>(($D67*SUM('Base Rate Calc'!CI$51+'Base Rate Calc'!CI$83))+'Base Rate Calc'!CI$19)*0.98</f>
        <v>3653.8428816163282</v>
      </c>
      <c r="CL67" s="62">
        <f>(($D67*SUM('Base Rate Calc'!CJ$51+'Base Rate Calc'!CJ$83))+'Base Rate Calc'!CJ$19)*0.98</f>
        <v>3271.9828652388246</v>
      </c>
      <c r="CM67" s="62">
        <f>(($D67*SUM('Base Rate Calc'!CK$51+'Base Rate Calc'!CK$83))+'Base Rate Calc'!CK$19)*0.98</f>
        <v>3514.9573183489365</v>
      </c>
    </row>
    <row r="68" spans="1:91" ht="15">
      <c r="A68" s="137">
        <v>65</v>
      </c>
      <c r="B68" s="215">
        <v>640</v>
      </c>
      <c r="C68" s="138" t="str">
        <f>VLOOKUP(B68,FFY18_Table5_CN!$A$3:$G$759,6,FALSE)</f>
        <v>MISC DISORDERS OF NUTRITION,METABOLISM,FLUIDS/ELECTROLYTES W MCC</v>
      </c>
      <c r="D68" s="137">
        <f>VLOOKUP(B68,FFY18_Table5_CN!$A$3:$G$759,7,FALSE)</f>
        <v>1.1724000000000001</v>
      </c>
      <c r="F68" s="62">
        <f>(($D68*SUM('Base Rate Calc'!C$51+'Base Rate Calc'!C$83))+'Base Rate Calc'!C$19)*0.98</f>
        <v>7879.1440360350489</v>
      </c>
      <c r="G68" s="62">
        <f>(($D68*SUM('Base Rate Calc'!D$51+'Base Rate Calc'!D$83))+'Base Rate Calc'!D$19)*0.98</f>
        <v>8183.0926017039019</v>
      </c>
      <c r="H68" s="62">
        <f>(($D68*SUM('Base Rate Calc'!E$51+'Base Rate Calc'!E$83))+'Base Rate Calc'!E$19)*0.98</f>
        <v>6534.5867261379235</v>
      </c>
      <c r="I68" s="62">
        <f>(($D68*SUM('Base Rate Calc'!F$51+'Base Rate Calc'!F$83))+'Base Rate Calc'!F$19)*0.98</f>
        <v>7320.0832246698119</v>
      </c>
      <c r="J68" s="62">
        <f>(($D68*SUM('Base Rate Calc'!G$51+'Base Rate Calc'!G$83))+'Base Rate Calc'!G$19)*0.98</f>
        <v>6803.3782121184986</v>
      </c>
      <c r="K68" s="62">
        <f>(($D68*SUM('Base Rate Calc'!H$51+'Base Rate Calc'!H$83))+'Base Rate Calc'!H$19)*0.98</f>
        <v>7354.0468320236187</v>
      </c>
      <c r="L68" s="62">
        <f>(($D68*SUM('Base Rate Calc'!I$51+'Base Rate Calc'!I$83))+'Base Rate Calc'!I$19)*0.98</f>
        <v>6535.8780186881777</v>
      </c>
      <c r="M68" s="62">
        <f>(($D68*SUM('Base Rate Calc'!J$51+'Base Rate Calc'!J$83))+'Base Rate Calc'!J$19)*0.98</f>
        <v>8229.7930427879128</v>
      </c>
      <c r="N68" s="62">
        <f>(($D68*SUM('Base Rate Calc'!K$51+'Base Rate Calc'!K$83))+'Base Rate Calc'!K$19)*0.98</f>
        <v>7408.760634277427</v>
      </c>
      <c r="O68" s="62">
        <f>(($D68*SUM('Base Rate Calc'!L$51+'Base Rate Calc'!L$83))+'Base Rate Calc'!L$19)*0.98</f>
        <v>6683.4185779745176</v>
      </c>
      <c r="P68" s="62">
        <f>(($D68*SUM('Base Rate Calc'!M$51+'Base Rate Calc'!M$83))+'Base Rate Calc'!M$19)*0.98</f>
        <v>7089.3317731304614</v>
      </c>
      <c r="Q68" s="62">
        <f>(($D68*SUM('Base Rate Calc'!N$51+'Base Rate Calc'!N$83))+'Base Rate Calc'!N$19)*0.98</f>
        <v>6458.5710703579261</v>
      </c>
      <c r="R68" s="62">
        <f>(($D68*SUM('Base Rate Calc'!O$51+'Base Rate Calc'!O$83))+'Base Rate Calc'!O$19)*0.98</f>
        <v>6801.8055380801561</v>
      </c>
      <c r="S68" s="62">
        <f>(($D68*SUM('Base Rate Calc'!P$51+'Base Rate Calc'!P$83))+'Base Rate Calc'!P$19)*0.98</f>
        <v>7335.7716707326354</v>
      </c>
      <c r="T68" s="62">
        <f>(($D68*SUM('Base Rate Calc'!Q$51+'Base Rate Calc'!Q$83))+'Base Rate Calc'!Q$19)*0.98</f>
        <v>6893.7438746926109</v>
      </c>
      <c r="U68" s="62">
        <f>(($D68*SUM('Base Rate Calc'!R$51+'Base Rate Calc'!R$83))+'Base Rate Calc'!R$19)*0.98</f>
        <v>6746.6616079972737</v>
      </c>
      <c r="V68" s="62">
        <f>(($D68*SUM('Base Rate Calc'!S$51+'Base Rate Calc'!S$83))+'Base Rate Calc'!S$19)*0.98</f>
        <v>8345.0453041081182</v>
      </c>
      <c r="W68" s="62">
        <f>(($D68*SUM('Base Rate Calc'!T$51+'Base Rate Calc'!T$83))+'Base Rate Calc'!T$19)*0.98</f>
        <v>10815.354906586344</v>
      </c>
      <c r="X68" s="62">
        <f>(($D68*SUM('Base Rate Calc'!U$51+'Base Rate Calc'!U$83))+'Base Rate Calc'!U$19)*0.98</f>
        <v>7695.7068765246095</v>
      </c>
      <c r="Y68" s="62" t="e">
        <f>(($D68*SUM('Base Rate Calc'!V$51+'Base Rate Calc'!V$83))+'Base Rate Calc'!V$19)*0.98</f>
        <v>#N/A</v>
      </c>
      <c r="Z68" s="62">
        <f>(($D68*SUM('Base Rate Calc'!W$51+'Base Rate Calc'!W$83))+'Base Rate Calc'!W$19)*0.98</f>
        <v>6887.639112230363</v>
      </c>
      <c r="AA68" s="62">
        <f>(($D68*SUM('Base Rate Calc'!X$51+'Base Rate Calc'!X$83))+'Base Rate Calc'!X$19)*0.98</f>
        <v>7388.4852049978826</v>
      </c>
      <c r="AB68" s="62">
        <f>(($D68*SUM('Base Rate Calc'!Y$51+'Base Rate Calc'!Y$83))+'Base Rate Calc'!Y$19)*0.98</f>
        <v>9285.8804237101249</v>
      </c>
      <c r="AC68" s="62">
        <f>(($D68*SUM('Base Rate Calc'!Z$51+'Base Rate Calc'!Z$83))+'Base Rate Calc'!Z$19)*0.98</f>
        <v>7067.0490323419126</v>
      </c>
      <c r="AD68" s="62">
        <f>(($D68*SUM('Base Rate Calc'!AA$51+'Base Rate Calc'!AA$83))+'Base Rate Calc'!AA$19)*0.98</f>
        <v>7302.824277317517</v>
      </c>
      <c r="AE68" s="62">
        <f>(($D68*SUM('Base Rate Calc'!AB$51+'Base Rate Calc'!AB$83))+'Base Rate Calc'!AB$19)*0.98</f>
        <v>10348.149618694082</v>
      </c>
      <c r="AF68" s="62">
        <f>(($D68*SUM('Base Rate Calc'!AC$51+'Base Rate Calc'!AC$83))+'Base Rate Calc'!AC$19)*0.98</f>
        <v>6850.3087073318275</v>
      </c>
      <c r="AG68" s="62">
        <f>(($D68*SUM('Base Rate Calc'!AD$51+'Base Rate Calc'!AD$83))+'Base Rate Calc'!AD$19)*0.98</f>
        <v>7262.3987670475208</v>
      </c>
      <c r="AH68" s="62">
        <f>(($D68*SUM('Base Rate Calc'!AE$51+'Base Rate Calc'!AE$83))+'Base Rate Calc'!AE$19)*0.98</f>
        <v>6518.2180982698137</v>
      </c>
      <c r="AI68" s="62">
        <f>(($D68*SUM('Base Rate Calc'!AF$51+'Base Rate Calc'!AF$83))+'Base Rate Calc'!AF$19)*0.98</f>
        <v>8258.6250688064811</v>
      </c>
      <c r="AJ68" s="62">
        <f>(($D68*SUM('Base Rate Calc'!AG$51+'Base Rate Calc'!AG$83))+'Base Rate Calc'!AG$19)*0.98</f>
        <v>7281.5293834705453</v>
      </c>
      <c r="AK68" s="62">
        <f>(($D68*SUM('Base Rate Calc'!AH$51+'Base Rate Calc'!AH$83))+'Base Rate Calc'!AH$19)*0.98</f>
        <v>10914.67032238395</v>
      </c>
      <c r="AL68" s="62">
        <f>(($D68*SUM('Base Rate Calc'!AI$51+'Base Rate Calc'!AI$83))+'Base Rate Calc'!AI$19)*0.98</f>
        <v>6505.9834795777015</v>
      </c>
      <c r="AM68" s="62">
        <f>(($D68*SUM('Base Rate Calc'!AJ$51+'Base Rate Calc'!AJ$83))+'Base Rate Calc'!AJ$19)*0.98</f>
        <v>6593.2180762995667</v>
      </c>
      <c r="AN68" s="62">
        <f>(($D68*SUM('Base Rate Calc'!AK$51+'Base Rate Calc'!AK$83))+'Base Rate Calc'!AK$19)*0.98</f>
        <v>8703.7773640439027</v>
      </c>
      <c r="AO68" s="62">
        <f>(($D68*SUM('Base Rate Calc'!AL$51+'Base Rate Calc'!AL$83))+'Base Rate Calc'!AL$19)*0.98</f>
        <v>7617.7707206055602</v>
      </c>
      <c r="AP68" s="62">
        <f>(($D68*SUM('Base Rate Calc'!AM$51+'Base Rate Calc'!AM$83))+'Base Rate Calc'!AM$19)*0.98</f>
        <v>7448.7479826878816</v>
      </c>
      <c r="AQ68" s="62">
        <f>(($D68*SUM('Base Rate Calc'!AN$51+'Base Rate Calc'!AN$83))+'Base Rate Calc'!AN$19)*0.98</f>
        <v>6850.9652081185886</v>
      </c>
      <c r="AR68" s="62">
        <f>(($D68*SUM('Base Rate Calc'!AO$51+'Base Rate Calc'!AO$83))+'Base Rate Calc'!AO$19)*0.98</f>
        <v>7798.965112800207</v>
      </c>
      <c r="AS68" s="62">
        <f>(($D68*SUM('Base Rate Calc'!AP$51+'Base Rate Calc'!AP$83))+'Base Rate Calc'!AP$19)*0.98</f>
        <v>8874.8714999723161</v>
      </c>
      <c r="AT68" s="62">
        <f>(($D68*SUM('Base Rate Calc'!AQ$51+'Base Rate Calc'!AQ$83))+'Base Rate Calc'!AQ$19)*0.98</f>
        <v>8389.7694316535835</v>
      </c>
      <c r="AU68" s="62">
        <f>(($D68*SUM('Base Rate Calc'!AR$51+'Base Rate Calc'!AR$83))+'Base Rate Calc'!AR$19)*0.98</f>
        <v>6781.0031370745482</v>
      </c>
      <c r="AV68" s="62">
        <f>(($D68*SUM('Base Rate Calc'!AS$51+'Base Rate Calc'!AS$83))+'Base Rate Calc'!AS$19)*0.98</f>
        <v>7545.1709619075837</v>
      </c>
      <c r="AW68" s="62">
        <f>(($D68*SUM('Base Rate Calc'!AT$51+'Base Rate Calc'!AT$83))+'Base Rate Calc'!AT$19)*0.98</f>
        <v>8751.1833371147986</v>
      </c>
      <c r="AX68" s="62">
        <f>(($D68*SUM('Base Rate Calc'!AU$51+'Base Rate Calc'!AU$83))+'Base Rate Calc'!AU$19)*0.98</f>
        <v>7409.19119818339</v>
      </c>
      <c r="AY68" s="62">
        <f>(($D68*SUM('Base Rate Calc'!AV$51+'Base Rate Calc'!AV$83))+'Base Rate Calc'!AV$19)*0.98</f>
        <v>6483.2136736144448</v>
      </c>
      <c r="AZ68" s="62">
        <f>(($D68*SUM('Base Rate Calc'!AW$51+'Base Rate Calc'!AW$83))+'Base Rate Calc'!AW$19)*0.98</f>
        <v>7518.8895534384337</v>
      </c>
      <c r="BA68" s="62">
        <f>(($D68*SUM('Base Rate Calc'!AX$51+'Base Rate Calc'!AX$83))+'Base Rate Calc'!AX$19)*0.98</f>
        <v>6766.4461091613539</v>
      </c>
      <c r="BB68" s="62">
        <f>(($D68*SUM('Base Rate Calc'!AY$51+'Base Rate Calc'!AY$83))+'Base Rate Calc'!AY$19)*0.98</f>
        <v>6901.7048815166399</v>
      </c>
      <c r="BC68" s="62">
        <f>(($D68*SUM('Base Rate Calc'!AZ$51+'Base Rate Calc'!AZ$83))+'Base Rate Calc'!AZ$19)*0.98</f>
        <v>7161.7180198253463</v>
      </c>
      <c r="BD68" s="62">
        <f>(($D68*SUM('Base Rate Calc'!BA$51+'Base Rate Calc'!BA$83))+'Base Rate Calc'!BA$19)*0.98</f>
        <v>6704.5748663093082</v>
      </c>
      <c r="BE68" s="62">
        <f>(($D68*SUM('Base Rate Calc'!BB$51+'Base Rate Calc'!BB$83))+'Base Rate Calc'!BB$19)*0.98</f>
        <v>9558.49664606033</v>
      </c>
      <c r="BF68" s="62">
        <f>(($D68*SUM('Base Rate Calc'!BC$51+'Base Rate Calc'!BC$83))+'Base Rate Calc'!BC$19)*0.98</f>
        <v>7313.0931788520884</v>
      </c>
      <c r="BG68" s="62">
        <f>(($D68*SUM('Base Rate Calc'!BD$51+'Base Rate Calc'!BD$83))+'Base Rate Calc'!BD$19)*0.98</f>
        <v>7003.2660422363324</v>
      </c>
      <c r="BH68" s="62">
        <f>(($D68*SUM('Base Rate Calc'!BE$51+'Base Rate Calc'!BE$83))+'Base Rate Calc'!BE$19)*0.98</f>
        <v>6747.5103836796807</v>
      </c>
      <c r="BI68" s="62">
        <f>(($D68*SUM('Base Rate Calc'!BF$51+'Base Rate Calc'!BF$83))+'Base Rate Calc'!BF$19)*0.98</f>
        <v>7317.6177862017321</v>
      </c>
      <c r="BJ68" s="62">
        <f>(($D68*SUM('Base Rate Calc'!BG$51+'Base Rate Calc'!BG$83))+'Base Rate Calc'!BG$19)*0.98</f>
        <v>6990.8475652466668</v>
      </c>
      <c r="BK68" s="62">
        <f>(($D68*SUM('Base Rate Calc'!BH$51+'Base Rate Calc'!BH$83))+'Base Rate Calc'!BH$19)*0.98</f>
        <v>7656.0402073121795</v>
      </c>
      <c r="BL68" s="62">
        <f>(($D68*SUM('Base Rate Calc'!BI$51+'Base Rate Calc'!BI$83))+'Base Rate Calc'!BI$19)*0.98</f>
        <v>6717.9209282718621</v>
      </c>
      <c r="BM68" s="62">
        <f>(($D68*SUM('Base Rate Calc'!BJ$51+'Base Rate Calc'!BJ$83))+'Base Rate Calc'!BJ$19)*0.98</f>
        <v>6701.9847368683304</v>
      </c>
      <c r="BN68" s="62">
        <f>(($D68*SUM('Base Rate Calc'!BK$51+'Base Rate Calc'!BK$83))+'Base Rate Calc'!BK$19)*0.98</f>
        <v>7206.5202069607003</v>
      </c>
      <c r="BO68" s="62">
        <f>(($D68*SUM('Base Rate Calc'!BL$51+'Base Rate Calc'!BL$83))+'Base Rate Calc'!BL$19)*0.98</f>
        <v>7613.4061464708511</v>
      </c>
      <c r="BP68" s="62">
        <f>(($D68*SUM('Base Rate Calc'!BM$51+'Base Rate Calc'!BM$83))+'Base Rate Calc'!BM$19)*0.98</f>
        <v>7286.8492838460152</v>
      </c>
      <c r="BQ68" s="62">
        <f>(($D68*SUM('Base Rate Calc'!BN$51+'Base Rate Calc'!BN$83))+'Base Rate Calc'!BN$19)*0.98</f>
        <v>6662.2340821531452</v>
      </c>
      <c r="BR68" s="62">
        <f>(($D68*SUM('Base Rate Calc'!BO$51+'Base Rate Calc'!BO$83))+'Base Rate Calc'!BO$19)*0.98</f>
        <v>6428.913132903418</v>
      </c>
      <c r="BS68" s="62">
        <f>(($D68*SUM('Base Rate Calc'!BP$51+'Base Rate Calc'!BP$83))+'Base Rate Calc'!BP$19)*0.98</f>
        <v>8111.4554829113522</v>
      </c>
      <c r="BT68" s="62">
        <f>(($D68*SUM('Base Rate Calc'!BQ$51+'Base Rate Calc'!BQ$83))+'Base Rate Calc'!BQ$19)*0.98</f>
        <v>6613.5336338274237</v>
      </c>
      <c r="BU68" s="62">
        <f>(($D68*SUM('Base Rate Calc'!BR$51+'Base Rate Calc'!BR$83))+'Base Rate Calc'!BR$19)*0.98</f>
        <v>7874.8364082634225</v>
      </c>
      <c r="BV68" s="62">
        <f>(($D68*SUM('Base Rate Calc'!BS$51+'Base Rate Calc'!BS$83))+'Base Rate Calc'!BS$19)*0.98</f>
        <v>7627.1443172500249</v>
      </c>
      <c r="BW68" s="62">
        <f>(($D68*SUM('Base Rate Calc'!BT$51+'Base Rate Calc'!BT$83))+'Base Rate Calc'!BT$19)*0.98</f>
        <v>7567.3135161700084</v>
      </c>
      <c r="BX68" s="62">
        <f>(($D68*SUM('Base Rate Calc'!BU$51+'Base Rate Calc'!BU$83))+'Base Rate Calc'!BU$19)*0.98</f>
        <v>7297.8485110333086</v>
      </c>
      <c r="BY68" s="62">
        <f>(($D68*SUM('Base Rate Calc'!BV$51+'Base Rate Calc'!BV$83))+'Base Rate Calc'!BV$19)*0.98</f>
        <v>6563.3217388907151</v>
      </c>
      <c r="BZ68" s="62">
        <f>(($D68*SUM('Base Rate Calc'!BW$51+'Base Rate Calc'!BW$83))+'Base Rate Calc'!BW$19)*0.98</f>
        <v>6644.6074138376871</v>
      </c>
      <c r="CA68" s="62">
        <f>(($D68*SUM('Base Rate Calc'!BY$51+'Base Rate Calc'!BY$83))+'Base Rate Calc'!BY$19)*0.98</f>
        <v>8430.5472964696692</v>
      </c>
      <c r="CB68" s="62">
        <f>(($D68*SUM('Base Rate Calc'!BZ$51+'Base Rate Calc'!BZ$83))+'Base Rate Calc'!BZ$19)*0.98</f>
        <v>5960.4730867497829</v>
      </c>
      <c r="CC68" s="62">
        <f>(($D68*SUM('Base Rate Calc'!CA$51+'Base Rate Calc'!CA$83))+'Base Rate Calc'!CA$19)*0.98</f>
        <v>6613.9855430685166</v>
      </c>
      <c r="CD68" s="62">
        <f>(($D68*SUM('Base Rate Calc'!CB$51+'Base Rate Calc'!CB$83))+'Base Rate Calc'!CB$19)*0.98</f>
        <v>7394.9144403967512</v>
      </c>
      <c r="CE68" s="62">
        <f>(($D68*SUM('Base Rate Calc'!CC$51+'Base Rate Calc'!CC$83))+'Base Rate Calc'!CC$19)*0.98</f>
        <v>8196.4054239543893</v>
      </c>
      <c r="CF68" s="62">
        <f>(($D68*SUM('Base Rate Calc'!CD$51+'Base Rate Calc'!CD$83))+'Base Rate Calc'!CD$19)*0.98</f>
        <v>6992.0608553429165</v>
      </c>
      <c r="CG68" s="62">
        <f>(($D68*SUM('Base Rate Calc'!CE$51+'Base Rate Calc'!CE$83))+'Base Rate Calc'!CE$19)*0.98</f>
        <v>7211.1993279955823</v>
      </c>
      <c r="CH68" s="62">
        <f>(($D68*SUM('Base Rate Calc'!CF$51+'Base Rate Calc'!CF$83))+'Base Rate Calc'!CF$19)*0.98</f>
        <v>6836.7161106159501</v>
      </c>
      <c r="CI68" s="62">
        <f>(($D68*SUM('Base Rate Calc'!CG$51+'Base Rate Calc'!CG$83))+'Base Rate Calc'!CG$19)*0.98</f>
        <v>7482.259141739296</v>
      </c>
      <c r="CJ68" s="62">
        <f>(($D68*SUM('Base Rate Calc'!CH$51+'Base Rate Calc'!CH$83))+'Base Rate Calc'!CH$19)*0.98</f>
        <v>6881.2899113586727</v>
      </c>
      <c r="CK68" s="62">
        <f>(($D68*SUM('Base Rate Calc'!CI$51+'Base Rate Calc'!CI$83))+'Base Rate Calc'!CI$19)*0.98</f>
        <v>6470.4556822870118</v>
      </c>
      <c r="CL68" s="62">
        <f>(($D68*SUM('Base Rate Calc'!CJ$51+'Base Rate Calc'!CJ$83))+'Base Rate Calc'!CJ$19)*0.98</f>
        <v>6130.8497861690876</v>
      </c>
      <c r="CM68" s="62">
        <f>(($D68*SUM('Base Rate Calc'!CK$51+'Base Rate Calc'!CK$83))+'Base Rate Calc'!CK$19)*0.98</f>
        <v>6586.1210804415741</v>
      </c>
    </row>
    <row r="69" spans="1:91" ht="15">
      <c r="A69" s="137">
        <v>66</v>
      </c>
      <c r="B69" s="215">
        <v>641</v>
      </c>
      <c r="C69" s="138" t="str">
        <f>VLOOKUP(B69,FFY18_Table5_CN!$A$3:$G$759,6,FALSE)</f>
        <v>MISC DISORDERS OF NUTRITION,METABOLISM,FLUIDS/ELECTROLYTES W/O MCC</v>
      </c>
      <c r="D69" s="137">
        <f>VLOOKUP(B69,FFY18_Table5_CN!$A$3:$G$759,7,FALSE)</f>
        <v>0.74609999999999999</v>
      </c>
      <c r="F69" s="62">
        <f>(($D69*SUM('Base Rate Calc'!C$51+'Base Rate Calc'!C$83))+'Base Rate Calc'!C$19)*0.98</f>
        <v>5293.0207440171862</v>
      </c>
      <c r="G69" s="62">
        <f>(($D69*SUM('Base Rate Calc'!D$51+'Base Rate Calc'!D$83))+'Base Rate Calc'!D$19)*0.98</f>
        <v>5420.2771352194477</v>
      </c>
      <c r="H69" s="62">
        <f>(($D69*SUM('Base Rate Calc'!E$51+'Base Rate Calc'!E$83))+'Base Rate Calc'!E$19)*0.98</f>
        <v>4382.8775731589085</v>
      </c>
      <c r="I69" s="62">
        <f>(($D69*SUM('Base Rate Calc'!F$51+'Base Rate Calc'!F$83))+'Base Rate Calc'!F$19)*0.98</f>
        <v>4932.8302685142835</v>
      </c>
      <c r="J69" s="62">
        <f>(($D69*SUM('Base Rate Calc'!G$51+'Base Rate Calc'!G$83))+'Base Rate Calc'!G$19)*0.98</f>
        <v>4580.7048405677342</v>
      </c>
      <c r="K69" s="62">
        <f>(($D69*SUM('Base Rate Calc'!H$51+'Base Rate Calc'!H$83))+'Base Rate Calc'!H$19)*0.98</f>
        <v>4940.4329414643644</v>
      </c>
      <c r="L69" s="62">
        <f>(($D69*SUM('Base Rate Calc'!I$51+'Base Rate Calc'!I$83))+'Base Rate Calc'!I$19)*0.98</f>
        <v>4338.144721923617</v>
      </c>
      <c r="M69" s="62">
        <f>(($D69*SUM('Base Rate Calc'!J$51+'Base Rate Calc'!J$83))+'Base Rate Calc'!J$19)*0.98</f>
        <v>5667.3147083453268</v>
      </c>
      <c r="N69" s="62">
        <f>(($D69*SUM('Base Rate Calc'!K$51+'Base Rate Calc'!K$83))+'Base Rate Calc'!K$19)*0.98</f>
        <v>4974.7532112200506</v>
      </c>
      <c r="O69" s="62">
        <f>(($D69*SUM('Base Rate Calc'!L$51+'Base Rate Calc'!L$83))+'Base Rate Calc'!L$19)*0.98</f>
        <v>4475.5111832708853</v>
      </c>
      <c r="P69" s="62">
        <f>(($D69*SUM('Base Rate Calc'!M$51+'Base Rate Calc'!M$83))+'Base Rate Calc'!M$19)*0.98</f>
        <v>4666.0779388882947</v>
      </c>
      <c r="Q69" s="62">
        <f>(($D69*SUM('Base Rate Calc'!N$51+'Base Rate Calc'!N$83))+'Base Rate Calc'!N$19)*0.98</f>
        <v>4267.0433214381173</v>
      </c>
      <c r="R69" s="62">
        <f>(($D69*SUM('Base Rate Calc'!O$51+'Base Rate Calc'!O$83))+'Base Rate Calc'!O$19)*0.98</f>
        <v>4588.9653098273657</v>
      </c>
      <c r="S69" s="62">
        <f>(($D69*SUM('Base Rate Calc'!P$51+'Base Rate Calc'!P$83))+'Base Rate Calc'!P$19)*0.98</f>
        <v>4943.6230837543662</v>
      </c>
      <c r="T69" s="62">
        <f>(($D69*SUM('Base Rate Calc'!Q$51+'Base Rate Calc'!Q$83))+'Base Rate Calc'!Q$19)*0.98</f>
        <v>4652.0455157012584</v>
      </c>
      <c r="U69" s="62">
        <f>(($D69*SUM('Base Rate Calc'!R$51+'Base Rate Calc'!R$83))+'Base Rate Calc'!R$19)*0.98</f>
        <v>4551.4920783749276</v>
      </c>
      <c r="V69" s="62">
        <f>(($D69*SUM('Base Rate Calc'!S$51+'Base Rate Calc'!S$83))+'Base Rate Calc'!S$19)*0.98</f>
        <v>5721.4351492110764</v>
      </c>
      <c r="W69" s="62">
        <f>(($D69*SUM('Base Rate Calc'!T$51+'Base Rate Calc'!T$83))+'Base Rate Calc'!T$19)*0.98</f>
        <v>7376.9557136336343</v>
      </c>
      <c r="X69" s="62">
        <f>(($D69*SUM('Base Rate Calc'!U$51+'Base Rate Calc'!U$83))+'Base Rate Calc'!U$19)*0.98</f>
        <v>5127.1015763348787</v>
      </c>
      <c r="Y69" s="62" t="e">
        <f>(($D69*SUM('Base Rate Calc'!V$51+'Base Rate Calc'!V$83))+'Base Rate Calc'!V$19)*0.98</f>
        <v>#N/A</v>
      </c>
      <c r="Z69" s="62">
        <f>(($D69*SUM('Base Rate Calc'!W$51+'Base Rate Calc'!W$83))+'Base Rate Calc'!W$19)*0.98</f>
        <v>4668.2225141036106</v>
      </c>
      <c r="AA69" s="62">
        <f>(($D69*SUM('Base Rate Calc'!X$51+'Base Rate Calc'!X$83))+'Base Rate Calc'!X$19)*0.98</f>
        <v>4931.7679000076087</v>
      </c>
      <c r="AB69" s="62">
        <f>(($D69*SUM('Base Rate Calc'!Y$51+'Base Rate Calc'!Y$83))+'Base Rate Calc'!Y$19)*0.98</f>
        <v>6256.5420728677273</v>
      </c>
      <c r="AC69" s="62">
        <f>(($D69*SUM('Base Rate Calc'!Z$51+'Base Rate Calc'!Z$83))+'Base Rate Calc'!Z$19)*0.98</f>
        <v>4762.1101527723476</v>
      </c>
      <c r="AD69" s="62">
        <f>(($D69*SUM('Base Rate Calc'!AA$51+'Base Rate Calc'!AA$83))+'Base Rate Calc'!AA$19)*0.98</f>
        <v>5028.4391357954619</v>
      </c>
      <c r="AE69" s="62">
        <f>(($D69*SUM('Base Rate Calc'!AB$51+'Base Rate Calc'!AB$83))+'Base Rate Calc'!AB$19)*0.98</f>
        <v>7157.4964262262492</v>
      </c>
      <c r="AF69" s="62">
        <f>(($D69*SUM('Base Rate Calc'!AC$51+'Base Rate Calc'!AC$83))+'Base Rate Calc'!AC$19)*0.98</f>
        <v>4359.4467131868614</v>
      </c>
      <c r="AG69" s="62">
        <f>(($D69*SUM('Base Rate Calc'!AD$51+'Base Rate Calc'!AD$83))+'Base Rate Calc'!AD$19)*0.98</f>
        <v>4915.6445500120735</v>
      </c>
      <c r="AH69" s="62">
        <f>(($D69*SUM('Base Rate Calc'!AE$51+'Base Rate Calc'!AE$83))+'Base Rate Calc'!AE$19)*0.98</f>
        <v>4336.2886342367001</v>
      </c>
      <c r="AI69" s="62">
        <f>(($D69*SUM('Base Rate Calc'!AF$51+'Base Rate Calc'!AF$83))+'Base Rate Calc'!AF$19)*0.98</f>
        <v>5729.7174499287903</v>
      </c>
      <c r="AJ69" s="62">
        <f>(($D69*SUM('Base Rate Calc'!AG$51+'Base Rate Calc'!AG$83))+'Base Rate Calc'!AG$19)*0.98</f>
        <v>4988.4290370243716</v>
      </c>
      <c r="AK69" s="62">
        <f>(($D69*SUM('Base Rate Calc'!AH$51+'Base Rate Calc'!AH$83))+'Base Rate Calc'!AH$19)*0.98</f>
        <v>7575.2760625304199</v>
      </c>
      <c r="AL69" s="62">
        <f>(($D69*SUM('Base Rate Calc'!AI$51+'Base Rate Calc'!AI$83))+'Base Rate Calc'!AI$19)*0.98</f>
        <v>4358.8629226995245</v>
      </c>
      <c r="AM69" s="62">
        <f>(($D69*SUM('Base Rate Calc'!AJ$51+'Base Rate Calc'!AJ$83))+'Base Rate Calc'!AJ$19)*0.98</f>
        <v>4384.0318912888988</v>
      </c>
      <c r="AN69" s="62">
        <f>(($D69*SUM('Base Rate Calc'!AK$51+'Base Rate Calc'!AK$83))+'Base Rate Calc'!AK$19)*0.98</f>
        <v>5971.1222362787075</v>
      </c>
      <c r="AO69" s="62">
        <f>(($D69*SUM('Base Rate Calc'!AL$51+'Base Rate Calc'!AL$83))+'Base Rate Calc'!AL$19)*0.98</f>
        <v>5160.5742042338861</v>
      </c>
      <c r="AP69" s="62">
        <f>(($D69*SUM('Base Rate Calc'!AM$51+'Base Rate Calc'!AM$83))+'Base Rate Calc'!AM$19)*0.98</f>
        <v>5074.4121790544423</v>
      </c>
      <c r="AQ69" s="62">
        <f>(($D69*SUM('Base Rate Calc'!AN$51+'Base Rate Calc'!AN$83))+'Base Rate Calc'!AN$19)*0.98</f>
        <v>4359.8645016865221</v>
      </c>
      <c r="AR69" s="62">
        <f>(($D69*SUM('Base Rate Calc'!AO$51+'Base Rate Calc'!AO$83))+'Base Rate Calc'!AO$19)*0.98</f>
        <v>5232.9805044867235</v>
      </c>
      <c r="AS69" s="62">
        <f>(($D69*SUM('Base Rate Calc'!AP$51+'Base Rate Calc'!AP$83))+'Base Rate Calc'!AP$19)*0.98</f>
        <v>6708.4078095269069</v>
      </c>
      <c r="AT69" s="62">
        <f>(($D69*SUM('Base Rate Calc'!AQ$51+'Base Rate Calc'!AQ$83))+'Base Rate Calc'!AQ$19)*0.98</f>
        <v>6054.4508231633727</v>
      </c>
      <c r="AU69" s="62">
        <f>(($D69*SUM('Base Rate Calc'!AR$51+'Base Rate Calc'!AR$83))+'Base Rate Calc'!AR$19)*0.98</f>
        <v>4574.5581364136124</v>
      </c>
      <c r="AV69" s="62">
        <f>(($D69*SUM('Base Rate Calc'!AS$51+'Base Rate Calc'!AS$83))+'Base Rate Calc'!AS$19)*0.98</f>
        <v>5052.6508721760902</v>
      </c>
      <c r="AW69" s="62">
        <f>(($D69*SUM('Base Rate Calc'!AT$51+'Base Rate Calc'!AT$83))+'Base Rate Calc'!AT$19)*0.98</f>
        <v>6016.1573162754612</v>
      </c>
      <c r="AX69" s="62">
        <f>(($D69*SUM('Base Rate Calc'!AU$51+'Base Rate Calc'!AU$83))+'Base Rate Calc'!AU$19)*0.98</f>
        <v>5066.5889951080062</v>
      </c>
      <c r="AY69" s="62">
        <f>(($D69*SUM('Base Rate Calc'!AV$51+'Base Rate Calc'!AV$83))+'Base Rate Calc'!AV$19)*0.98</f>
        <v>4287.7071962331429</v>
      </c>
      <c r="AZ69" s="62">
        <f>(($D69*SUM('Base Rate Calc'!AW$51+'Base Rate Calc'!AW$83))+'Base Rate Calc'!AW$19)*0.98</f>
        <v>5033.8446976462083</v>
      </c>
      <c r="BA69" s="62">
        <f>(($D69*SUM('Base Rate Calc'!AX$51+'Base Rate Calc'!AX$83))+'Base Rate Calc'!AX$19)*0.98</f>
        <v>4590.2167128670126</v>
      </c>
      <c r="BB69" s="62">
        <f>(($D69*SUM('Base Rate Calc'!AY$51+'Base Rate Calc'!AY$83))+'Base Rate Calc'!AY$19)*0.98</f>
        <v>4694.6344865229994</v>
      </c>
      <c r="BC69" s="62">
        <f>(($D69*SUM('Base Rate Calc'!AZ$51+'Base Rate Calc'!AZ$83))+'Base Rate Calc'!AZ$19)*0.98</f>
        <v>4837.2014154825056</v>
      </c>
      <c r="BD69" s="62">
        <f>(($D69*SUM('Base Rate Calc'!BA$51+'Base Rate Calc'!BA$83))+'Base Rate Calc'!BA$19)*0.98</f>
        <v>4482.6782253611173</v>
      </c>
      <c r="BE69" s="62">
        <f>(($D69*SUM('Base Rate Calc'!BB$51+'Base Rate Calc'!BB$83))+'Base Rate Calc'!BB$19)*0.98</f>
        <v>6605.1622974288748</v>
      </c>
      <c r="BF69" s="62">
        <f>(($D69*SUM('Base Rate Calc'!BC$51+'Base Rate Calc'!BC$83))+'Base Rate Calc'!BC$19)*0.98</f>
        <v>4653.9566877699954</v>
      </c>
      <c r="BG69" s="62">
        <f>(($D69*SUM('Base Rate Calc'!BD$51+'Base Rate Calc'!BD$83))+'Base Rate Calc'!BD$19)*0.98</f>
        <v>4601.147557994309</v>
      </c>
      <c r="BH69" s="62">
        <f>(($D69*SUM('Base Rate Calc'!BE$51+'Base Rate Calc'!BE$83))+'Base Rate Calc'!BE$19)*0.98</f>
        <v>4294.0272068094582</v>
      </c>
      <c r="BI69" s="62">
        <f>(($D69*SUM('Base Rate Calc'!BF$51+'Base Rate Calc'!BF$83))+'Base Rate Calc'!BF$19)*0.98</f>
        <v>4884.4879972066801</v>
      </c>
      <c r="BJ69" s="62">
        <f>(($D69*SUM('Base Rate Calc'!BG$51+'Base Rate Calc'!BG$83))+'Base Rate Calc'!BG$19)*0.98</f>
        <v>4795.9740322334856</v>
      </c>
      <c r="BK69" s="62">
        <f>(($D69*SUM('Base Rate Calc'!BH$51+'Base Rate Calc'!BH$83))+'Base Rate Calc'!BH$19)*0.98</f>
        <v>5289.083268112945</v>
      </c>
      <c r="BL69" s="62">
        <f>(($D69*SUM('Base Rate Calc'!BI$51+'Base Rate Calc'!BI$83))+'Base Rate Calc'!BI$19)*0.98</f>
        <v>4486.7778017942983</v>
      </c>
      <c r="BM69" s="62">
        <f>(($D69*SUM('Base Rate Calc'!BJ$51+'Base Rate Calc'!BJ$83))+'Base Rate Calc'!BJ$19)*0.98</f>
        <v>4531.1634936007003</v>
      </c>
      <c r="BN69" s="62">
        <f>(($D69*SUM('Base Rate Calc'!BK$51+'Base Rate Calc'!BK$83))+'Base Rate Calc'!BK$19)*0.98</f>
        <v>4779.73145929152</v>
      </c>
      <c r="BO69" s="62">
        <f>(($D69*SUM('Base Rate Calc'!BL$51+'Base Rate Calc'!BL$83))+'Base Rate Calc'!BL$19)*0.98</f>
        <v>5131.8193992510251</v>
      </c>
      <c r="BP69" s="62">
        <f>(($D69*SUM('Base Rate Calc'!BM$51+'Base Rate Calc'!BM$83))+'Base Rate Calc'!BM$19)*0.98</f>
        <v>4769.3153318641353</v>
      </c>
      <c r="BQ69" s="62">
        <f>(($D69*SUM('Base Rate Calc'!BN$51+'Base Rate Calc'!BN$83))+'Base Rate Calc'!BN$19)*0.98</f>
        <v>4479.0698666107655</v>
      </c>
      <c r="BR69" s="62">
        <f>(($D69*SUM('Base Rate Calc'!BO$51+'Base Rate Calc'!BO$83))+'Base Rate Calc'!BO$19)*0.98</f>
        <v>4272.6500142606965</v>
      </c>
      <c r="BS69" s="62">
        <f>(($D69*SUM('Base Rate Calc'!BP$51+'Base Rate Calc'!BP$83))+'Base Rate Calc'!BP$19)*0.98</f>
        <v>5355.9090491301267</v>
      </c>
      <c r="BT69" s="62">
        <f>(($D69*SUM('Base Rate Calc'!BQ$51+'Base Rate Calc'!BQ$83))+'Base Rate Calc'!BQ$19)*0.98</f>
        <v>4383.7437642090072</v>
      </c>
      <c r="BU69" s="62">
        <f>(($D69*SUM('Base Rate Calc'!BR$51+'Base Rate Calc'!BR$83))+'Base Rate Calc'!BR$19)*0.98</f>
        <v>5432.8371423109347</v>
      </c>
      <c r="BV69" s="62">
        <f>(($D69*SUM('Base Rate Calc'!BS$51+'Base Rate Calc'!BS$83))+'Base Rate Calc'!BS$19)*0.98</f>
        <v>5187.4031944730832</v>
      </c>
      <c r="BW69" s="62">
        <f>(($D69*SUM('Base Rate Calc'!BT$51+'Base Rate Calc'!BT$83))+'Base Rate Calc'!BT$19)*0.98</f>
        <v>5113.8646162013329</v>
      </c>
      <c r="BX69" s="62">
        <f>(($D69*SUM('Base Rate Calc'!BU$51+'Base Rate Calc'!BU$83))+'Base Rate Calc'!BU$19)*0.98</f>
        <v>4901.3942939457102</v>
      </c>
      <c r="BY69" s="62">
        <f>(($D69*SUM('Base Rate Calc'!BV$51+'Base Rate Calc'!BV$83))+'Base Rate Calc'!BV$19)*0.98</f>
        <v>4176.8119663820898</v>
      </c>
      <c r="BZ69" s="62">
        <f>(($D69*SUM('Base Rate Calc'!BW$51+'Base Rate Calc'!BW$83))+'Base Rate Calc'!BW$19)*0.98</f>
        <v>4425.7686327058154</v>
      </c>
      <c r="CA69" s="62">
        <f>(($D69*SUM('Base Rate Calc'!BY$51+'Base Rate Calc'!BY$83))+'Base Rate Calc'!BY$19)*0.98</f>
        <v>5712.8963242886557</v>
      </c>
      <c r="CB69" s="62">
        <f>(($D69*SUM('Base Rate Calc'!BZ$51+'Base Rate Calc'!BZ$83))+'Base Rate Calc'!BZ$19)*0.98</f>
        <v>3793.1669822790964</v>
      </c>
      <c r="CC69" s="62">
        <f>(($D69*SUM('Base Rate Calc'!CA$51+'Base Rate Calc'!CA$83))+'Base Rate Calc'!CA$19)*0.98</f>
        <v>4362.690100463511</v>
      </c>
      <c r="CD69" s="62">
        <f>(($D69*SUM('Base Rate Calc'!CB$51+'Base Rate Calc'!CB$83))+'Base Rate Calc'!CB$19)*0.98</f>
        <v>4916.5243272432745</v>
      </c>
      <c r="CE69" s="62">
        <f>(($D69*SUM('Base Rate Calc'!CC$51+'Base Rate Calc'!CC$83))+'Base Rate Calc'!CC$19)*0.98</f>
        <v>5798.4029739443604</v>
      </c>
      <c r="CF69" s="62">
        <f>(($D69*SUM('Base Rate Calc'!CD$51+'Base Rate Calc'!CD$83))+'Base Rate Calc'!CD$19)*0.98</f>
        <v>4683.1518214016969</v>
      </c>
      <c r="CG69" s="62">
        <f>(($D69*SUM('Base Rate Calc'!CE$51+'Base Rate Calc'!CE$83))+'Base Rate Calc'!CE$19)*0.98</f>
        <v>4766.3531460913546</v>
      </c>
      <c r="CH69" s="62">
        <f>(($D69*SUM('Base Rate Calc'!CF$51+'Base Rate Calc'!CF$83))+'Base Rate Calc'!CF$19)*0.98</f>
        <v>4350.7965627179801</v>
      </c>
      <c r="CI69" s="62">
        <f>(($D69*SUM('Base Rate Calc'!CG$51+'Base Rate Calc'!CG$83))+'Base Rate Calc'!CG$19)*0.98</f>
        <v>4920.104968757837</v>
      </c>
      <c r="CJ69" s="62">
        <f>(($D69*SUM('Base Rate Calc'!CH$51+'Base Rate Calc'!CH$83))+'Base Rate Calc'!CH$19)*0.98</f>
        <v>4526.11058084673</v>
      </c>
      <c r="CK69" s="62">
        <f>(($D69*SUM('Base Rate Calc'!CI$51+'Base Rate Calc'!CI$83))+'Base Rate Calc'!CI$19)*0.98</f>
        <v>4274.1468530828542</v>
      </c>
      <c r="CL69" s="62">
        <f>(($D69*SUM('Base Rate Calc'!CJ$51+'Base Rate Calc'!CJ$83))+'Base Rate Calc'!CJ$19)*0.98</f>
        <v>3901.5924816280749</v>
      </c>
      <c r="CM69" s="62">
        <f>(($D69*SUM('Base Rate Calc'!CK$51+'Base Rate Calc'!CK$83))+'Base Rate Calc'!CK$19)*0.98</f>
        <v>4191.3211686433451</v>
      </c>
    </row>
    <row r="70" spans="1:91" ht="15">
      <c r="A70" s="137">
        <v>67</v>
      </c>
      <c r="B70" s="215">
        <v>682</v>
      </c>
      <c r="C70" s="138" t="str">
        <f>VLOOKUP(B70,FFY18_Table5_CN!$A$3:$G$759,6,FALSE)</f>
        <v>RENAL FAILURE W MCC</v>
      </c>
      <c r="D70" s="137">
        <f>VLOOKUP(B70,FFY18_Table5_CN!$A$3:$G$759,7,FALSE)</f>
        <v>1.4843000000000004</v>
      </c>
      <c r="F70" s="62">
        <f>(($D70*SUM('Base Rate Calc'!C$51+'Base Rate Calc'!C$83))+'Base Rate Calc'!C$19)*0.98</f>
        <v>9771.2666135165673</v>
      </c>
      <c r="G70" s="62">
        <f>(($D70*SUM('Base Rate Calc'!D$51+'Base Rate Calc'!D$83))+'Base Rate Calc'!D$19)*0.98</f>
        <v>10204.491015957952</v>
      </c>
      <c r="H70" s="62">
        <f>(($D70*SUM('Base Rate Calc'!E$51+'Base Rate Calc'!E$83))+'Base Rate Calc'!E$19)*0.98</f>
        <v>8108.8726393777897</v>
      </c>
      <c r="I70" s="62">
        <f>(($D70*SUM('Base Rate Calc'!F$51+'Base Rate Calc'!F$83))+'Base Rate Calc'!F$19)*0.98</f>
        <v>9066.7034381929407</v>
      </c>
      <c r="J70" s="62">
        <f>(($D70*SUM('Base Rate Calc'!G$51+'Base Rate Calc'!G$83))+'Base Rate Calc'!G$19)*0.98</f>
        <v>8429.5846971916508</v>
      </c>
      <c r="K70" s="62">
        <f>(($D70*SUM('Base Rate Calc'!H$51+'Base Rate Calc'!H$83))+'Base Rate Calc'!H$19)*0.98</f>
        <v>9119.9538751046221</v>
      </c>
      <c r="L70" s="62">
        <f>(($D70*SUM('Base Rate Calc'!I$51+'Base Rate Calc'!I$83))+'Base Rate Calc'!I$19)*0.98</f>
        <v>8143.8372381600675</v>
      </c>
      <c r="M70" s="62">
        <f>(($D70*SUM('Base Rate Calc'!J$51+'Base Rate Calc'!J$83))+'Base Rate Calc'!J$19)*0.98</f>
        <v>10104.615919899437</v>
      </c>
      <c r="N70" s="62">
        <f>(($D70*SUM('Base Rate Calc'!K$51+'Base Rate Calc'!K$83))+'Base Rate Calc'!K$19)*0.98</f>
        <v>9189.5884908375865</v>
      </c>
      <c r="O70" s="62">
        <f>(($D70*SUM('Base Rate Calc'!L$51+'Base Rate Calc'!L$83))+'Base Rate Calc'!L$19)*0.98</f>
        <v>8298.8216190443345</v>
      </c>
      <c r="P70" s="62">
        <f>(($D70*SUM('Base Rate Calc'!M$51+'Base Rate Calc'!M$83))+'Base Rate Calc'!M$19)*0.98</f>
        <v>8862.2918268488083</v>
      </c>
      <c r="Q70" s="62">
        <f>(($D70*SUM('Base Rate Calc'!N$51+'Base Rate Calc'!N$83))+'Base Rate Calc'!N$19)*0.98</f>
        <v>8061.9900356126509</v>
      </c>
      <c r="R70" s="62">
        <f>(($D70*SUM('Base Rate Calc'!O$51+'Base Rate Calc'!O$83))+'Base Rate Calc'!O$19)*0.98</f>
        <v>8420.8176591030169</v>
      </c>
      <c r="S70" s="62">
        <f>(($D70*SUM('Base Rate Calc'!P$51+'Base Rate Calc'!P$83))+'Base Rate Calc'!P$19)*0.98</f>
        <v>9085.9737450430312</v>
      </c>
      <c r="T70" s="62">
        <f>(($D70*SUM('Base Rate Calc'!Q$51+'Base Rate Calc'!Q$83))+'Base Rate Calc'!Q$19)*0.98</f>
        <v>8533.8698849422071</v>
      </c>
      <c r="U70" s="62">
        <f>(($D70*SUM('Base Rate Calc'!R$51+'Base Rate Calc'!R$83))+'Base Rate Calc'!R$19)*0.98</f>
        <v>8352.7450616430851</v>
      </c>
      <c r="V70" s="62">
        <f>(($D70*SUM('Base Rate Calc'!S$51+'Base Rate Calc'!S$83))+'Base Rate Calc'!S$19)*0.98</f>
        <v>10264.594934209894</v>
      </c>
      <c r="W70" s="62">
        <f>(($D70*SUM('Base Rate Calc'!T$51+'Base Rate Calc'!T$83))+'Base Rate Calc'!T$19)*0.98</f>
        <v>13331.040358807673</v>
      </c>
      <c r="X70" s="62">
        <f>(($D70*SUM('Base Rate Calc'!U$51+'Base Rate Calc'!U$83))+'Base Rate Calc'!U$19)*0.98</f>
        <v>9575.0125137030718</v>
      </c>
      <c r="Y70" s="62" t="e">
        <f>(($D70*SUM('Base Rate Calc'!V$51+'Base Rate Calc'!V$83))+'Base Rate Calc'!V$19)*0.98</f>
        <v>#N/A</v>
      </c>
      <c r="Z70" s="62">
        <f>(($D70*SUM('Base Rate Calc'!W$51+'Base Rate Calc'!W$83))+'Base Rate Calc'!W$19)*0.98</f>
        <v>8511.4627973247425</v>
      </c>
      <c r="AA70" s="62">
        <f>(($D70*SUM('Base Rate Calc'!X$51+'Base Rate Calc'!X$83))+'Base Rate Calc'!X$19)*0.98</f>
        <v>9185.9286190876483</v>
      </c>
      <c r="AB70" s="62">
        <f>(($D70*SUM('Base Rate Calc'!Y$51+'Base Rate Calc'!Y$83))+'Base Rate Calc'!Y$19)*0.98</f>
        <v>11502.278808949966</v>
      </c>
      <c r="AC70" s="62">
        <f>(($D70*SUM('Base Rate Calc'!Z$51+'Base Rate Calc'!Z$83))+'Base Rate Calc'!Z$19)*0.98</f>
        <v>8753.4446141804019</v>
      </c>
      <c r="AD70" s="62">
        <f>(($D70*SUM('Base Rate Calc'!AA$51+'Base Rate Calc'!AA$83))+'Base Rate Calc'!AA$19)*0.98</f>
        <v>8966.8653883677871</v>
      </c>
      <c r="AE70" s="62">
        <f>(($D70*SUM('Base Rate Calc'!AB$51+'Base Rate Calc'!AB$83))+'Base Rate Calc'!AB$19)*0.98</f>
        <v>12682.57310152476</v>
      </c>
      <c r="AF70" s="62">
        <f>(($D70*SUM('Base Rate Calc'!AC$51+'Base Rate Calc'!AC$83))+'Base Rate Calc'!AC$19)*0.98</f>
        <v>8672.7338914130269</v>
      </c>
      <c r="AG70" s="62">
        <f>(($D70*SUM('Base Rate Calc'!AD$51+'Base Rate Calc'!AD$83))+'Base Rate Calc'!AD$19)*0.98</f>
        <v>8979.3883056197865</v>
      </c>
      <c r="AH70" s="62">
        <f>(($D70*SUM('Base Rate Calc'!AE$51+'Base Rate Calc'!AE$83))+'Base Rate Calc'!AE$19)*0.98</f>
        <v>8114.6145323113997</v>
      </c>
      <c r="AI70" s="62">
        <f>(($D70*SUM('Base Rate Calc'!AF$51+'Base Rate Calc'!AF$83))+'Base Rate Calc'!AF$19)*0.98</f>
        <v>10108.886120478895</v>
      </c>
      <c r="AJ70" s="62">
        <f>(($D70*SUM('Base Rate Calc'!AG$51+'Base Rate Calc'!AG$83))+'Base Rate Calc'!AG$19)*0.98</f>
        <v>8959.2633690594776</v>
      </c>
      <c r="AK70" s="62">
        <f>(($D70*SUM('Base Rate Calc'!AH$51+'Base Rate Calc'!AH$83))+'Base Rate Calc'!AH$19)*0.98</f>
        <v>13357.919371523796</v>
      </c>
      <c r="AL70" s="62">
        <f>(($D70*SUM('Base Rate Calc'!AI$51+'Base Rate Calc'!AI$83))+'Base Rate Calc'!AI$19)*0.98</f>
        <v>8076.9121722596237</v>
      </c>
      <c r="AM70" s="62">
        <f>(($D70*SUM('Base Rate Calc'!AJ$51+'Base Rate Calc'!AJ$83))+'Base Rate Calc'!AJ$19)*0.98</f>
        <v>8209.5567371131419</v>
      </c>
      <c r="AN70" s="62">
        <f>(($D70*SUM('Base Rate Calc'!AK$51+'Base Rate Calc'!AK$83))+'Base Rate Calc'!AK$19)*0.98</f>
        <v>10703.10913591809</v>
      </c>
      <c r="AO70" s="62">
        <f>(($D70*SUM('Base Rate Calc'!AL$51+'Base Rate Calc'!AL$83))+'Base Rate Calc'!AL$19)*0.98</f>
        <v>9415.5647470102649</v>
      </c>
      <c r="AP70" s="62">
        <f>(($D70*SUM('Base Rate Calc'!AM$51+'Base Rate Calc'!AM$83))+'Base Rate Calc'!AM$19)*0.98</f>
        <v>9185.9174341382004</v>
      </c>
      <c r="AQ70" s="62">
        <f>(($D70*SUM('Base Rate Calc'!AN$51+'Base Rate Calc'!AN$83))+'Base Rate Calc'!AN$19)*0.98</f>
        <v>8673.5650447035332</v>
      </c>
      <c r="AR70" s="62">
        <f>(($D70*SUM('Base Rate Calc'!AO$51+'Base Rate Calc'!AO$83))+'Base Rate Calc'!AO$19)*0.98</f>
        <v>9676.3533354907468</v>
      </c>
      <c r="AS70" s="62">
        <f>(($D70*SUM('Base Rate Calc'!AP$51+'Base Rate Calc'!AP$83))+'Base Rate Calc'!AP$19)*0.98</f>
        <v>10459.95248765687</v>
      </c>
      <c r="AT70" s="62">
        <f>(($D70*SUM('Base Rate Calc'!AQ$51+'Base Rate Calc'!AQ$83))+'Base Rate Calc'!AQ$19)*0.98</f>
        <v>10098.392171480224</v>
      </c>
      <c r="AU70" s="62">
        <f>(($D70*SUM('Base Rate Calc'!AR$51+'Base Rate Calc'!AR$83))+'Base Rate Calc'!AR$19)*0.98</f>
        <v>8395.336225758916</v>
      </c>
      <c r="AV70" s="62">
        <f>(($D70*SUM('Base Rate Calc'!AS$51+'Base Rate Calc'!AS$83))+'Base Rate Calc'!AS$19)*0.98</f>
        <v>9368.8092823093048</v>
      </c>
      <c r="AW70" s="62">
        <f>(($D70*SUM('Base Rate Calc'!AT$51+'Base Rate Calc'!AT$83))+'Base Rate Calc'!AT$19)*0.98</f>
        <v>10752.249759586741</v>
      </c>
      <c r="AX70" s="62">
        <f>(($D70*SUM('Base Rate Calc'!AU$51+'Base Rate Calc'!AU$83))+'Base Rate Calc'!AU$19)*0.98</f>
        <v>9123.1429390682424</v>
      </c>
      <c r="AY70" s="62">
        <f>(($D70*SUM('Base Rate Calc'!AV$51+'Base Rate Calc'!AV$83))+'Base Rate Calc'!AV$19)*0.98</f>
        <v>8089.5436531950882</v>
      </c>
      <c r="AZ70" s="62">
        <f>(($D70*SUM('Base Rate Calc'!AW$51+'Base Rate Calc'!AW$83))+'Base Rate Calc'!AW$19)*0.98</f>
        <v>9337.0586609251695</v>
      </c>
      <c r="BA70" s="62">
        <f>(($D70*SUM('Base Rate Calc'!AX$51+'Base Rate Calc'!AX$83))+'Base Rate Calc'!AX$19)*0.98</f>
        <v>8358.6721206654729</v>
      </c>
      <c r="BB70" s="62">
        <f>(($D70*SUM('Base Rate Calc'!AY$51+'Base Rate Calc'!AY$83))+'Base Rate Calc'!AY$19)*0.98</f>
        <v>8516.495536450997</v>
      </c>
      <c r="BC70" s="62">
        <f>(($D70*SUM('Base Rate Calc'!AZ$51+'Base Rate Calc'!AZ$83))+'Base Rate Calc'!AZ$19)*0.98</f>
        <v>8862.4375340044026</v>
      </c>
      <c r="BD70" s="62">
        <f>(($D70*SUM('Base Rate Calc'!BA$51+'Base Rate Calc'!BA$83))+'Base Rate Calc'!BA$19)*0.98</f>
        <v>8330.2130608008429</v>
      </c>
      <c r="BE70" s="62">
        <f>(($D70*SUM('Base Rate Calc'!BB$51+'Base Rate Calc'!BB$83))+'Base Rate Calc'!BB$19)*0.98</f>
        <v>11719.287130081331</v>
      </c>
      <c r="BF70" s="62">
        <f>(($D70*SUM('Base Rate Calc'!BC$51+'Base Rate Calc'!BC$83))+'Base Rate Calc'!BC$19)*0.98</f>
        <v>9258.6354532328187</v>
      </c>
      <c r="BG70" s="62">
        <f>(($D70*SUM('Base Rate Calc'!BD$51+'Base Rate Calc'!BD$83))+'Base Rate Calc'!BD$19)*0.98</f>
        <v>8760.7625358677851</v>
      </c>
      <c r="BH70" s="62">
        <f>(($D70*SUM('Base Rate Calc'!BE$51+'Base Rate Calc'!BE$83))+'Base Rate Calc'!BE$19)*0.98</f>
        <v>8542.5875661000955</v>
      </c>
      <c r="BI70" s="62">
        <f>(($D70*SUM('Base Rate Calc'!BF$51+'Base Rate Calc'!BF$83))+'Base Rate Calc'!BF$19)*0.98</f>
        <v>9097.8035267308369</v>
      </c>
      <c r="BJ70" s="62">
        <f>(($D70*SUM('Base Rate Calc'!BG$51+'Base Rate Calc'!BG$83))+'Base Rate Calc'!BG$19)*0.98</f>
        <v>8596.714454636327</v>
      </c>
      <c r="BK70" s="62">
        <f>(($D70*SUM('Base Rate Calc'!BH$51+'Base Rate Calc'!BH$83))+'Base Rate Calc'!BH$19)*0.98</f>
        <v>9387.8109540544756</v>
      </c>
      <c r="BL70" s="62">
        <f>(($D70*SUM('Base Rate Calc'!BI$51+'Base Rate Calc'!BI$83))+'Base Rate Calc'!BI$19)*0.98</f>
        <v>8350.3242619531939</v>
      </c>
      <c r="BM70" s="62">
        <f>(($D70*SUM('Base Rate Calc'!BJ$51+'Base Rate Calc'!BJ$83))+'Base Rate Calc'!BJ$19)*0.98</f>
        <v>8290.2539035940499</v>
      </c>
      <c r="BN70" s="62">
        <f>(($D70*SUM('Base Rate Calc'!BK$51+'Base Rate Calc'!BK$83))+'Base Rate Calc'!BK$19)*0.98</f>
        <v>8982.0665602283934</v>
      </c>
      <c r="BO70" s="62">
        <f>(($D70*SUM('Base Rate Calc'!BL$51+'Base Rate Calc'!BL$83))+'Base Rate Calc'!BL$19)*0.98</f>
        <v>9429.045148248626</v>
      </c>
      <c r="BP70" s="62">
        <f>(($D70*SUM('Base Rate Calc'!BM$51+'Base Rate Calc'!BM$83))+'Base Rate Calc'!BM$19)*0.98</f>
        <v>9128.7888560326173</v>
      </c>
      <c r="BQ70" s="62">
        <f>(($D70*SUM('Base Rate Calc'!BN$51+'Base Rate Calc'!BN$83))+'Base Rate Calc'!BN$19)*0.98</f>
        <v>8259.5339151995177</v>
      </c>
      <c r="BR70" s="62">
        <f>(($D70*SUM('Base Rate Calc'!BO$51+'Base Rate Calc'!BO$83))+'Base Rate Calc'!BO$19)*0.98</f>
        <v>8006.5309295364605</v>
      </c>
      <c r="BS70" s="62">
        <f>(($D70*SUM('Base Rate Calc'!BP$51+'Base Rate Calc'!BP$83))+'Base Rate Calc'!BP$19)*0.98</f>
        <v>10127.535550226308</v>
      </c>
      <c r="BT70" s="62">
        <f>(($D70*SUM('Base Rate Calc'!BQ$51+'Base Rate Calc'!BQ$83))+'Base Rate Calc'!BQ$19)*0.98</f>
        <v>8244.9468647305075</v>
      </c>
      <c r="BU70" s="62">
        <f>(($D70*SUM('Base Rate Calc'!BR$51+'Base Rate Calc'!BR$83))+'Base Rate Calc'!BR$19)*0.98</f>
        <v>9661.5114517787442</v>
      </c>
      <c r="BV70" s="62">
        <f>(($D70*SUM('Base Rate Calc'!BS$51+'Base Rate Calc'!BS$83))+'Base Rate Calc'!BS$19)*0.98</f>
        <v>9412.1672029974525</v>
      </c>
      <c r="BW70" s="62">
        <f>(($D70*SUM('Base Rate Calc'!BT$51+'Base Rate Calc'!BT$83))+'Base Rate Calc'!BT$19)*0.98</f>
        <v>9362.3656200879777</v>
      </c>
      <c r="BX70" s="62">
        <f>(($D70*SUM('Base Rate Calc'!BU$51+'Base Rate Calc'!BU$83))+'Base Rate Calc'!BU$19)*0.98</f>
        <v>9051.2007754236965</v>
      </c>
      <c r="BY70" s="62">
        <f>(($D70*SUM('Base Rate Calc'!BV$51+'Base Rate Calc'!BV$83))+'Base Rate Calc'!BV$19)*0.98</f>
        <v>8309.3982062738742</v>
      </c>
      <c r="BZ70" s="62">
        <f>(($D70*SUM('Base Rate Calc'!BW$51+'Base Rate Calc'!BW$83))+'Base Rate Calc'!BW$19)*0.98</f>
        <v>8268.0083423740034</v>
      </c>
      <c r="CA70" s="62">
        <f>(($D70*SUM('Base Rate Calc'!BY$51+'Base Rate Calc'!BY$83))+'Base Rate Calc'!BY$19)*0.98</f>
        <v>10418.901362205674</v>
      </c>
      <c r="CB70" s="62">
        <f>(($D70*SUM('Base Rate Calc'!BZ$51+'Base Rate Calc'!BZ$83))+'Base Rate Calc'!BZ$19)*0.98</f>
        <v>7546.1704219231524</v>
      </c>
      <c r="CC70" s="62">
        <f>(($D70*SUM('Base Rate Calc'!CA$51+'Base Rate Calc'!CA$83))+'Base Rate Calc'!CA$19)*0.98</f>
        <v>8261.1332056265801</v>
      </c>
      <c r="CD70" s="62">
        <f>(($D70*SUM('Base Rate Calc'!CB$51+'Base Rate Calc'!CB$83))+'Base Rate Calc'!CB$19)*0.98</f>
        <v>9208.2146428189189</v>
      </c>
      <c r="CE70" s="62">
        <f>(($D70*SUM('Base Rate Calc'!CC$51+'Base Rate Calc'!CC$83))+'Base Rate Calc'!CC$19)*0.98</f>
        <v>9950.8904442643307</v>
      </c>
      <c r="CF70" s="62">
        <f>(($D70*SUM('Base Rate Calc'!CD$51+'Base Rate Calc'!CD$83))+'Base Rate Calc'!CD$19)*0.98</f>
        <v>8681.3611783226661</v>
      </c>
      <c r="CG70" s="62">
        <f>(($D70*SUM('Base Rate Calc'!CE$51+'Base Rate Calc'!CE$83))+'Base Rate Calc'!CE$19)*0.98</f>
        <v>8999.9573015727074</v>
      </c>
      <c r="CH70" s="62">
        <f>(($D70*SUM('Base Rate Calc'!CF$51+'Base Rate Calc'!CF$83))+'Base Rate Calc'!CF$19)*0.98</f>
        <v>8655.5251816677373</v>
      </c>
      <c r="CI70" s="62">
        <f>(($D70*SUM('Base Rate Calc'!CG$51+'Base Rate Calc'!CG$83))+'Base Rate Calc'!CG$19)*0.98</f>
        <v>9356.8448479389626</v>
      </c>
      <c r="CJ70" s="62">
        <f>(($D70*SUM('Base Rate Calc'!CH$51+'Base Rate Calc'!CH$83))+'Base Rate Calc'!CH$19)*0.98</f>
        <v>8604.4436368728075</v>
      </c>
      <c r="CK70" s="62">
        <f>(($D70*SUM('Base Rate Calc'!CI$51+'Base Rate Calc'!CI$83))+'Base Rate Calc'!CI$19)*0.98</f>
        <v>8077.3726980711472</v>
      </c>
      <c r="CL70" s="62">
        <f>(($D70*SUM('Base Rate Calc'!CJ$51+'Base Rate Calc'!CJ$83))+'Base Rate Calc'!CJ$19)*0.98</f>
        <v>7761.873368825296</v>
      </c>
      <c r="CM70" s="62">
        <f>(($D70*SUM('Base Rate Calc'!CK$51+'Base Rate Calc'!CK$83))+'Base Rate Calc'!CK$19)*0.98</f>
        <v>8338.2629816610624</v>
      </c>
    </row>
    <row r="71" spans="1:91" ht="15">
      <c r="A71" s="137">
        <v>68</v>
      </c>
      <c r="B71" s="215">
        <v>683</v>
      </c>
      <c r="C71" s="138" t="str">
        <f>VLOOKUP(B71,FFY18_Table5_CN!$A$3:$G$759,6,FALSE)</f>
        <v>RENAL FAILURE W CC</v>
      </c>
      <c r="D71" s="137">
        <f>VLOOKUP(B71,FFY18_Table5_CN!$A$3:$G$759,7,FALSE)</f>
        <v>0.92920000000000003</v>
      </c>
      <c r="F71" s="62">
        <f>(($D71*SUM('Base Rate Calc'!C$51+'Base Rate Calc'!C$83))+'Base Rate Calc'!C$19)*0.98</f>
        <v>6403.7858736640792</v>
      </c>
      <c r="G71" s="62">
        <f>(($D71*SUM('Base Rate Calc'!D$51+'Base Rate Calc'!D$83))+'Base Rate Calc'!D$19)*0.98</f>
        <v>6606.9332738854191</v>
      </c>
      <c r="H71" s="62">
        <f>(($D71*SUM('Base Rate Calc'!E$51+'Base Rate Calc'!E$83))+'Base Rate Calc'!E$19)*0.98</f>
        <v>5307.0576010980531</v>
      </c>
      <c r="I71" s="62">
        <f>(($D71*SUM('Base Rate Calc'!F$51+'Base Rate Calc'!F$83))+'Base Rate Calc'!F$19)*0.98</f>
        <v>5958.1786529198125</v>
      </c>
      <c r="J71" s="62">
        <f>(($D71*SUM('Base Rate Calc'!G$51+'Base Rate Calc'!G$83))+'Base Rate Calc'!G$19)*0.98</f>
        <v>5535.3646912150371</v>
      </c>
      <c r="K71" s="62">
        <f>(($D71*SUM('Base Rate Calc'!H$51+'Base Rate Calc'!H$83))+'Base Rate Calc'!H$19)*0.98</f>
        <v>5977.1036038181046</v>
      </c>
      <c r="L71" s="62">
        <f>(($D71*SUM('Base Rate Calc'!I$51+'Base Rate Calc'!I$83))+'Base Rate Calc'!I$19)*0.98</f>
        <v>5282.092567660402</v>
      </c>
      <c r="M71" s="62">
        <f>(($D71*SUM('Base Rate Calc'!J$51+'Base Rate Calc'!J$83))+'Base Rate Calc'!J$19)*0.98</f>
        <v>6767.9240985316683</v>
      </c>
      <c r="N71" s="62">
        <f>(($D71*SUM('Base Rate Calc'!K$51+'Base Rate Calc'!K$83))+'Base Rate Calc'!K$19)*0.98</f>
        <v>6020.1830943113137</v>
      </c>
      <c r="O71" s="62">
        <f>(($D71*SUM('Base Rate Calc'!L$51+'Base Rate Calc'!L$83))+'Base Rate Calc'!L$19)*0.98</f>
        <v>5423.8289031166169</v>
      </c>
      <c r="P71" s="62">
        <f>(($D71*SUM('Base Rate Calc'!M$51+'Base Rate Calc'!M$83))+'Base Rate Calc'!M$19)*0.98</f>
        <v>5706.8890508980085</v>
      </c>
      <c r="Q71" s="62">
        <f>(($D71*SUM('Base Rate Calc'!N$51+'Base Rate Calc'!N$83))+'Base Rate Calc'!N$19)*0.98</f>
        <v>5208.3258239650158</v>
      </c>
      <c r="R71" s="62">
        <f>(($D71*SUM('Base Rate Calc'!O$51+'Base Rate Calc'!O$83))+'Base Rate Calc'!O$19)*0.98</f>
        <v>5539.4017297032415</v>
      </c>
      <c r="S71" s="62">
        <f>(($D71*SUM('Base Rate Calc'!P$51+'Base Rate Calc'!P$83))+'Base Rate Calc'!P$19)*0.98</f>
        <v>5971.0741892568794</v>
      </c>
      <c r="T71" s="62">
        <f>(($D71*SUM('Base Rate Calc'!Q$51+'Base Rate Calc'!Q$83))+'Base Rate Calc'!Q$19)*0.98</f>
        <v>5614.8767836611851</v>
      </c>
      <c r="U71" s="62">
        <f>(($D71*SUM('Base Rate Calc'!R$51+'Base Rate Calc'!R$83))+'Base Rate Calc'!R$19)*0.98</f>
        <v>5494.3387611660401</v>
      </c>
      <c r="V71" s="62">
        <f>(($D71*SUM('Base Rate Calc'!S$51+'Base Rate Calc'!S$83))+'Base Rate Calc'!S$19)*0.98</f>
        <v>6848.3012513965041</v>
      </c>
      <c r="W71" s="62">
        <f>(($D71*SUM('Base Rate Calc'!T$51+'Base Rate Calc'!T$83))+'Base Rate Calc'!T$19)*0.98</f>
        <v>8853.7816395769642</v>
      </c>
      <c r="X71" s="62">
        <f>(($D71*SUM('Base Rate Calc'!U$51+'Base Rate Calc'!U$83))+'Base Rate Calc'!U$19)*0.98</f>
        <v>6230.3425579551913</v>
      </c>
      <c r="Y71" s="62" t="e">
        <f>(($D71*SUM('Base Rate Calc'!V$51+'Base Rate Calc'!V$83))+'Base Rate Calc'!V$19)*0.98</f>
        <v>#N/A</v>
      </c>
      <c r="Z71" s="62">
        <f>(($D71*SUM('Base Rate Calc'!W$51+'Base Rate Calc'!W$83))+'Base Rate Calc'!W$19)*0.98</f>
        <v>5621.4835488608442</v>
      </c>
      <c r="AA71" s="62">
        <f>(($D71*SUM('Base Rate Calc'!X$51+'Base Rate Calc'!X$83))+'Base Rate Calc'!X$19)*0.98</f>
        <v>5986.9518984681272</v>
      </c>
      <c r="AB71" s="62">
        <f>(($D71*SUM('Base Rate Calc'!Y$51+'Base Rate Calc'!Y$83))+'Base Rate Calc'!Y$19)*0.98</f>
        <v>7557.6723849466453</v>
      </c>
      <c r="AC71" s="62">
        <f>(($D71*SUM('Base Rate Calc'!Z$51+'Base Rate Calc'!Z$83))+'Base Rate Calc'!Z$19)*0.98</f>
        <v>5752.1038399625595</v>
      </c>
      <c r="AD71" s="62">
        <f>(($D71*SUM('Base Rate Calc'!AA$51+'Base Rate Calc'!AA$83))+'Base Rate Calc'!AA$19)*0.98</f>
        <v>6005.3096950558138</v>
      </c>
      <c r="AE71" s="62">
        <f>(($D71*SUM('Base Rate Calc'!AB$51+'Base Rate Calc'!AB$83))+'Base Rate Calc'!AB$19)*0.98</f>
        <v>8527.9130331717352</v>
      </c>
      <c r="AF71" s="62">
        <f>(($D71*SUM('Base Rate Calc'!AC$51+'Base Rate Calc'!AC$83))+'Base Rate Calc'!AC$19)*0.98</f>
        <v>5429.2961880354269</v>
      </c>
      <c r="AG71" s="62">
        <f>(($D71*SUM('Base Rate Calc'!AD$51+'Base Rate Calc'!AD$83))+'Base Rate Calc'!AD$19)*0.98</f>
        <v>5923.5983317131995</v>
      </c>
      <c r="AH71" s="62">
        <f>(($D71*SUM('Base Rate Calc'!AE$51+'Base Rate Calc'!AE$83))+'Base Rate Calc'!AE$19)*0.98</f>
        <v>5273.448579966147</v>
      </c>
      <c r="AI71" s="62">
        <f>(($D71*SUM('Base Rate Calc'!AF$51+'Base Rate Calc'!AF$83))+'Base Rate Calc'!AF$19)*0.98</f>
        <v>6815.9078909714945</v>
      </c>
      <c r="AJ71" s="62">
        <f>(($D71*SUM('Base Rate Calc'!AG$51+'Base Rate Calc'!AG$83))+'Base Rate Calc'!AG$19)*0.98</f>
        <v>5973.3379589908136</v>
      </c>
      <c r="AK71" s="62">
        <f>(($D71*SUM('Base Rate Calc'!AH$51+'Base Rate Calc'!AH$83))+'Base Rate Calc'!AH$19)*0.98</f>
        <v>9009.5784059017114</v>
      </c>
      <c r="AL71" s="62">
        <f>(($D71*SUM('Base Rate Calc'!AI$51+'Base Rate Calc'!AI$83))+'Base Rate Calc'!AI$19)*0.98</f>
        <v>5281.0721039437049</v>
      </c>
      <c r="AM71" s="62">
        <f>(($D71*SUM('Base Rate Calc'!AJ$51+'Base Rate Calc'!AJ$83))+'Base Rate Calc'!AJ$19)*0.98</f>
        <v>5332.8988640204343</v>
      </c>
      <c r="AN71" s="62">
        <f>(($D71*SUM('Base Rate Calc'!AK$51+'Base Rate Calc'!AK$83))+'Base Rate Calc'!AK$19)*0.98</f>
        <v>7144.8242158560188</v>
      </c>
      <c r="AO71" s="62">
        <f>(($D71*SUM('Base Rate Calc'!AL$51+'Base Rate Calc'!AL$83))+'Base Rate Calc'!AL$19)*0.98</f>
        <v>6215.9640286478043</v>
      </c>
      <c r="AP71" s="62">
        <f>(($D71*SUM('Base Rate Calc'!AM$51+'Base Rate Calc'!AM$83))+'Base Rate Calc'!AM$19)*0.98</f>
        <v>6094.212520704179</v>
      </c>
      <c r="AQ71" s="62">
        <f>(($D71*SUM('Base Rate Calc'!AN$51+'Base Rate Calc'!AN$83))+'Base Rate Calc'!AN$19)*0.98</f>
        <v>5429.8165057862434</v>
      </c>
      <c r="AR71" s="62">
        <f>(($D71*SUM('Base Rate Calc'!AO$51+'Base Rate Calc'!AO$83))+'Base Rate Calc'!AO$19)*0.98</f>
        <v>6335.0958734339411</v>
      </c>
      <c r="AS71" s="62">
        <f>(($D71*SUM('Base Rate Calc'!AP$51+'Base Rate Calc'!AP$83))+'Base Rate Calc'!AP$19)*0.98</f>
        <v>7638.9250549422359</v>
      </c>
      <c r="AT71" s="62">
        <f>(($D71*SUM('Base Rate Calc'!AQ$51+'Base Rate Calc'!AQ$83))+'Base Rate Calc'!AQ$19)*0.98</f>
        <v>7057.4928996694889</v>
      </c>
      <c r="AU71" s="62">
        <f>(($D71*SUM('Base Rate Calc'!AR$51+'Base Rate Calc'!AR$83))+'Base Rate Calc'!AR$19)*0.98</f>
        <v>5522.2477437817042</v>
      </c>
      <c r="AV71" s="62">
        <f>(($D71*SUM('Base Rate Calc'!AS$51+'Base Rate Calc'!AS$83))+'Base Rate Calc'!AS$19)*0.98</f>
        <v>6123.2125152205108</v>
      </c>
      <c r="AW71" s="62">
        <f>(($D71*SUM('Base Rate Calc'!AT$51+'Base Rate Calc'!AT$83))+'Base Rate Calc'!AT$19)*0.98</f>
        <v>7190.8776175085895</v>
      </c>
      <c r="AX71" s="62">
        <f>(($D71*SUM('Base Rate Calc'!AU$51+'Base Rate Calc'!AU$83))+'Base Rate Calc'!AU$19)*0.98</f>
        <v>6072.7594463937266</v>
      </c>
      <c r="AY71" s="62">
        <f>(($D71*SUM('Base Rate Calc'!AV$51+'Base Rate Calc'!AV$83))+'Base Rate Calc'!AV$19)*0.98</f>
        <v>5230.6986013668893</v>
      </c>
      <c r="AZ71" s="62">
        <f>(($D71*SUM('Base Rate Calc'!AW$51+'Base Rate Calc'!AW$83))+'Base Rate Calc'!AW$19)*0.98</f>
        <v>6101.195654942846</v>
      </c>
      <c r="BA71" s="62">
        <f>(($D71*SUM('Base Rate Calc'!AX$51+'Base Rate Calc'!AX$83))+'Base Rate Calc'!AX$19)*0.98</f>
        <v>5524.9284240129045</v>
      </c>
      <c r="BB71" s="62">
        <f>(($D71*SUM('Base Rate Calc'!AY$51+'Base Rate Calc'!AY$83))+'Base Rate Calc'!AY$19)*0.98</f>
        <v>5642.5927068451574</v>
      </c>
      <c r="BC71" s="62">
        <f>(($D71*SUM('Base Rate Calc'!AZ$51+'Base Rate Calc'!AZ$83))+'Base Rate Calc'!AZ$19)*0.98</f>
        <v>5835.6039260505886</v>
      </c>
      <c r="BD71" s="62">
        <f>(($D71*SUM('Base Rate Calc'!BA$51+'Base Rate Calc'!BA$83))+'Base Rate Calc'!BA$19)*0.98</f>
        <v>5437.0044626531972</v>
      </c>
      <c r="BE71" s="62">
        <f>(($D71*SUM('Base Rate Calc'!BB$51+'Base Rate Calc'!BB$83))+'Base Rate Calc'!BB$19)*0.98</f>
        <v>7873.6481506646696</v>
      </c>
      <c r="BF71" s="62">
        <f>(($D71*SUM('Base Rate Calc'!BC$51+'Base Rate Calc'!BC$83))+'Base Rate Calc'!BC$19)*0.98</f>
        <v>5796.0816971932445</v>
      </c>
      <c r="BG71" s="62">
        <f>(($D71*SUM('Base Rate Calc'!BD$51+'Base Rate Calc'!BD$83))+'Base Rate Calc'!BD$19)*0.98</f>
        <v>5632.8808314278403</v>
      </c>
      <c r="BH71" s="62">
        <f>(($D71*SUM('Base Rate Calc'!BE$51+'Base Rate Calc'!BE$83))+'Base Rate Calc'!BE$19)*0.98</f>
        <v>5347.8221157584094</v>
      </c>
      <c r="BI71" s="62">
        <f>(($D71*SUM('Base Rate Calc'!BF$51+'Base Rate Calc'!BF$83))+'Base Rate Calc'!BF$19)*0.98</f>
        <v>5929.5409279244695</v>
      </c>
      <c r="BJ71" s="62">
        <f>(($D71*SUM('Base Rate Calc'!BG$51+'Base Rate Calc'!BG$83))+'Base Rate Calc'!BG$19)*0.98</f>
        <v>5738.6935815994566</v>
      </c>
      <c r="BK71" s="62">
        <f>(($D71*SUM('Base Rate Calc'!BH$51+'Base Rate Calc'!BH$83))+'Base Rate Calc'!BH$19)*0.98</f>
        <v>6305.714315655473</v>
      </c>
      <c r="BL71" s="62">
        <f>(($D71*SUM('Base Rate Calc'!BI$51+'Base Rate Calc'!BI$83))+'Base Rate Calc'!BI$19)*0.98</f>
        <v>5445.0754946351199</v>
      </c>
      <c r="BM71" s="62">
        <f>(($D71*SUM('Base Rate Calc'!BJ$51+'Base Rate Calc'!BJ$83))+'Base Rate Calc'!BJ$19)*0.98</f>
        <v>5463.5523503736367</v>
      </c>
      <c r="BN71" s="62">
        <f>(($D71*SUM('Base Rate Calc'!BK$51+'Base Rate Calc'!BK$83))+'Base Rate Calc'!BK$19)*0.98</f>
        <v>5822.0608510302645</v>
      </c>
      <c r="BO71" s="62">
        <f>(($D71*SUM('Base Rate Calc'!BL$51+'Base Rate Calc'!BL$83))+'Base Rate Calc'!BL$19)*0.98</f>
        <v>6197.6850652513776</v>
      </c>
      <c r="BP71" s="62">
        <f>(($D71*SUM('Base Rate Calc'!BM$51+'Base Rate Calc'!BM$83))+'Base Rate Calc'!BM$19)*0.98</f>
        <v>5850.6206722532561</v>
      </c>
      <c r="BQ71" s="62">
        <f>(($D71*SUM('Base Rate Calc'!BN$51+'Base Rate Calc'!BN$83))+'Base Rate Calc'!BN$19)*0.98</f>
        <v>5416.7601501336594</v>
      </c>
      <c r="BR71" s="62">
        <f>(($D71*SUM('Base Rate Calc'!BO$51+'Base Rate Calc'!BO$83))+'Base Rate Calc'!BO$19)*0.98</f>
        <v>5198.7860147849342</v>
      </c>
      <c r="BS71" s="62">
        <f>(($D71*SUM('Base Rate Calc'!BP$51+'Base Rate Calc'!BP$83))+'Base Rate Calc'!BP$19)*0.98</f>
        <v>6539.443067486548</v>
      </c>
      <c r="BT71" s="62">
        <f>(($D71*SUM('Base Rate Calc'!BQ$51+'Base Rate Calc'!BQ$83))+'Base Rate Calc'!BQ$19)*0.98</f>
        <v>5341.4602200549652</v>
      </c>
      <c r="BU71" s="62">
        <f>(($D71*SUM('Base Rate Calc'!BR$51+'Base Rate Calc'!BR$83))+'Base Rate Calc'!BR$19)*0.98</f>
        <v>6481.6995997256672</v>
      </c>
      <c r="BV71" s="62">
        <f>(($D71*SUM('Base Rate Calc'!BS$51+'Base Rate Calc'!BS$83))+'Base Rate Calc'!BS$19)*0.98</f>
        <v>6235.2957574110569</v>
      </c>
      <c r="BW71" s="62">
        <f>(($D71*SUM('Base Rate Calc'!BT$51+'Base Rate Calc'!BT$83))+'Base Rate Calc'!BT$19)*0.98</f>
        <v>6167.6448028873865</v>
      </c>
      <c r="BX71" s="62">
        <f>(($D71*SUM('Base Rate Calc'!BU$51+'Base Rate Calc'!BU$83))+'Base Rate Calc'!BU$19)*0.98</f>
        <v>5930.6947094951802</v>
      </c>
      <c r="BY71" s="62">
        <f>(($D71*SUM('Base Rate Calc'!BV$51+'Base Rate Calc'!BV$83))+'Base Rate Calc'!BV$19)*0.98</f>
        <v>5201.8411461764344</v>
      </c>
      <c r="BZ71" s="62">
        <f>(($D71*SUM('Base Rate Calc'!BW$51+'Base Rate Calc'!BW$83))+'Base Rate Calc'!BW$19)*0.98</f>
        <v>5378.7814894387402</v>
      </c>
      <c r="CA71" s="62">
        <f>(($D71*SUM('Base Rate Calc'!BY$51+'Base Rate Calc'!BY$83))+'Base Rate Calc'!BY$19)*0.98</f>
        <v>6880.1538729781787</v>
      </c>
      <c r="CB71" s="62">
        <f>(($D71*SUM('Base Rate Calc'!BZ$51+'Base Rate Calc'!BZ$83))+'Base Rate Calc'!BZ$19)*0.98</f>
        <v>4724.0460527191208</v>
      </c>
      <c r="CC71" s="62">
        <f>(($D71*SUM('Base Rate Calc'!CA$51+'Base Rate Calc'!CA$83))+'Base Rate Calc'!CA$19)*0.98</f>
        <v>5329.643409262424</v>
      </c>
      <c r="CD71" s="62">
        <f>(($D71*SUM('Base Rate Calc'!CB$51+'Base Rate Calc'!CB$83))+'Base Rate Calc'!CB$19)*0.98</f>
        <v>5981.0170077931261</v>
      </c>
      <c r="CE71" s="62">
        <f>(($D71*SUM('Base Rate Calc'!CC$51+'Base Rate Calc'!CC$83))+'Base Rate Calc'!CC$19)*0.98</f>
        <v>6828.3683706059519</v>
      </c>
      <c r="CF71" s="62">
        <f>(($D71*SUM('Base Rate Calc'!CD$51+'Base Rate Calc'!CD$83))+'Base Rate Calc'!CD$19)*0.98</f>
        <v>5674.8507285437036</v>
      </c>
      <c r="CG71" s="62">
        <f>(($D71*SUM('Base Rate Calc'!CE$51+'Base Rate Calc'!CE$83))+'Base Rate Calc'!CE$19)*0.98</f>
        <v>5816.4383816218815</v>
      </c>
      <c r="CH71" s="62">
        <f>(($D71*SUM('Base Rate Calc'!CF$51+'Base Rate Calc'!CF$83))+'Base Rate Calc'!CF$19)*0.98</f>
        <v>5418.5232087891</v>
      </c>
      <c r="CI71" s="62">
        <f>(($D71*SUM('Base Rate Calc'!CG$51+'Base Rate Calc'!CG$83))+'Base Rate Calc'!CG$19)*0.98</f>
        <v>6020.5751284409371</v>
      </c>
      <c r="CJ71" s="62">
        <f>(($D71*SUM('Base Rate Calc'!CH$51+'Base Rate Calc'!CH$83))+'Base Rate Calc'!CH$19)*0.98</f>
        <v>5537.6830308038889</v>
      </c>
      <c r="CK71" s="62">
        <f>(($D71*SUM('Base Rate Calc'!CI$51+'Base Rate Calc'!CI$83))+'Base Rate Calc'!CI$19)*0.98</f>
        <v>5217.4828761353556</v>
      </c>
      <c r="CL71" s="62">
        <f>(($D71*SUM('Base Rate Calc'!CJ$51+'Base Rate Calc'!CJ$83))+'Base Rate Calc'!CJ$19)*0.98</f>
        <v>4859.0801955888046</v>
      </c>
      <c r="CM71" s="62">
        <f>(($D71*SUM('Base Rate Calc'!CK$51+'Base Rate Calc'!CK$83))+'Base Rate Calc'!CK$19)*0.98</f>
        <v>5219.9110439664873</v>
      </c>
    </row>
    <row r="72" spans="1:91" ht="15">
      <c r="A72" s="137">
        <v>69</v>
      </c>
      <c r="B72" s="215">
        <v>689</v>
      </c>
      <c r="C72" s="138" t="str">
        <f>VLOOKUP(B72,FFY18_Table5_CN!$A$3:$G$759,6,FALSE)</f>
        <v>KIDNEY &amp; URINARY TRACT INFECTIONS W MCC</v>
      </c>
      <c r="D72" s="137">
        <f>VLOOKUP(B72,FFY18_Table5_CN!$A$3:$G$759,7,FALSE)</f>
        <v>1.0792999999999999</v>
      </c>
      <c r="F72" s="62">
        <f>(($D72*SUM('Base Rate Calc'!C$51+'Base Rate Calc'!C$83))+'Base Rate Calc'!C$19)*0.98</f>
        <v>7314.3584895024114</v>
      </c>
      <c r="G72" s="62">
        <f>(($D72*SUM('Base Rate Calc'!D$51+'Base Rate Calc'!D$83))+'Base Rate Calc'!D$19)*0.98</f>
        <v>7579.7191090233882</v>
      </c>
      <c r="H72" s="62">
        <f>(($D72*SUM('Base Rate Calc'!E$51+'Base Rate Calc'!E$83))+'Base Rate Calc'!E$19)*0.98</f>
        <v>6064.6732329585975</v>
      </c>
      <c r="I72" s="62">
        <f>(($D72*SUM('Base Rate Calc'!F$51+'Base Rate Calc'!F$83))+'Base Rate Calc'!F$19)*0.98</f>
        <v>6798.7291307967653</v>
      </c>
      <c r="J72" s="62">
        <f>(($D72*SUM('Base Rate Calc'!G$51+'Base Rate Calc'!G$83))+'Base Rate Calc'!G$19)*0.98</f>
        <v>6317.9667861476428</v>
      </c>
      <c r="K72" s="62">
        <f>(($D72*SUM('Base Rate Calc'!H$51+'Base Rate Calc'!H$83))+'Base Rate Calc'!H$19)*0.98</f>
        <v>6826.9357524761945</v>
      </c>
      <c r="L72" s="62">
        <f>(($D72*SUM('Base Rate Calc'!I$51+'Base Rate Calc'!I$83))+'Base Rate Calc'!I$19)*0.98</f>
        <v>6055.9132757166062</v>
      </c>
      <c r="M72" s="62">
        <f>(($D72*SUM('Base Rate Calc'!J$51+'Base Rate Calc'!J$83))+'Base Rate Calc'!J$19)*0.98</f>
        <v>7670.1713375648178</v>
      </c>
      <c r="N72" s="62">
        <f>(($D72*SUM('Base Rate Calc'!K$51+'Base Rate Calc'!K$83))+'Base Rate Calc'!K$19)*0.98</f>
        <v>6877.1957947591482</v>
      </c>
      <c r="O72" s="62">
        <f>(($D72*SUM('Base Rate Calc'!L$51+'Base Rate Calc'!L$83))+'Base Rate Calc'!L$19)*0.98</f>
        <v>6201.2319055679764</v>
      </c>
      <c r="P72" s="62">
        <f>(($D72*SUM('Base Rate Calc'!M$51+'Base Rate Calc'!M$83))+'Base Rate Calc'!M$19)*0.98</f>
        <v>6560.1154185258492</v>
      </c>
      <c r="Q72" s="62">
        <f>(($D72*SUM('Base Rate Calc'!N$51+'Base Rate Calc'!N$83))+'Base Rate Calc'!N$19)*0.98</f>
        <v>5979.9615619731403</v>
      </c>
      <c r="R72" s="62">
        <f>(($D72*SUM('Base Rate Calc'!O$51+'Base Rate Calc'!O$83))+'Base Rate Calc'!O$19)*0.98</f>
        <v>6318.541580185868</v>
      </c>
      <c r="S72" s="62">
        <f>(($D72*SUM('Base Rate Calc'!P$51+'Base Rate Calc'!P$83))+'Base Rate Calc'!P$19)*0.98</f>
        <v>6813.3484161051965</v>
      </c>
      <c r="T72" s="62">
        <f>(($D72*SUM('Base Rate Calc'!Q$51+'Base Rate Calc'!Q$83))+'Base Rate Calc'!Q$19)*0.98</f>
        <v>6404.177566407142</v>
      </c>
      <c r="U72" s="62">
        <f>(($D72*SUM('Base Rate Calc'!R$51+'Base Rate Calc'!R$83))+'Base Rate Calc'!R$19)*0.98</f>
        <v>6267.2567681946912</v>
      </c>
      <c r="V72" s="62">
        <f>(($D72*SUM('Base Rate Calc'!S$51+'Base Rate Calc'!S$83))+'Base Rate Calc'!S$19)*0.98</f>
        <v>7772.0729714294512</v>
      </c>
      <c r="W72" s="62">
        <f>(($D72*SUM('Base Rate Calc'!T$51+'Base Rate Calc'!T$83))+'Base Rate Calc'!T$19)*0.98</f>
        <v>10064.440140309314</v>
      </c>
      <c r="X72" s="62">
        <f>(($D72*SUM('Base Rate Calc'!U$51+'Base Rate Calc'!U$83))+'Base Rate Calc'!U$19)*0.98</f>
        <v>7134.7470983222538</v>
      </c>
      <c r="Y72" s="62" t="e">
        <f>(($D72*SUM('Base Rate Calc'!V$51+'Base Rate Calc'!V$83))+'Base Rate Calc'!V$19)*0.98</f>
        <v>#N/A</v>
      </c>
      <c r="Z72" s="62">
        <f>(($D72*SUM('Base Rate Calc'!W$51+'Base Rate Calc'!W$83))+'Base Rate Calc'!W$19)*0.98</f>
        <v>6402.938935627968</v>
      </c>
      <c r="AA72" s="62">
        <f>(($D72*SUM('Base Rate Calc'!X$51+'Base Rate Calc'!X$83))+'Base Rate Calc'!X$19)*0.98</f>
        <v>6851.960736091959</v>
      </c>
      <c r="AB72" s="62">
        <f>(($D72*SUM('Base Rate Calc'!Y$51+'Base Rate Calc'!Y$83))+'Base Rate Calc'!Y$19)*0.98</f>
        <v>8624.30078387098</v>
      </c>
      <c r="AC72" s="62">
        <f>(($D72*SUM('Base Rate Calc'!Z$51+'Base Rate Calc'!Z$83))+'Base Rate Calc'!Z$19)*0.98</f>
        <v>6563.671575884191</v>
      </c>
      <c r="AD72" s="62">
        <f>(($D72*SUM('Base Rate Calc'!AA$51+'Base Rate Calc'!AA$83))+'Base Rate Calc'!AA$19)*0.98</f>
        <v>6806.1194762954583</v>
      </c>
      <c r="AE72" s="62">
        <f>(($D72*SUM('Base Rate Calc'!AB$51+'Base Rate Calc'!AB$83))+'Base Rate Calc'!AB$19)*0.98</f>
        <v>9651.340300798809</v>
      </c>
      <c r="AF72" s="62">
        <f>(($D72*SUM('Base Rate Calc'!AC$51+'Base Rate Calc'!AC$83))+'Base Rate Calc'!AC$19)*0.98</f>
        <v>6306.3273522886739</v>
      </c>
      <c r="AG72" s="62">
        <f>(($D72*SUM('Base Rate Calc'!AD$51+'Base Rate Calc'!AD$83))+'Base Rate Calc'!AD$19)*0.98</f>
        <v>6749.8892253961003</v>
      </c>
      <c r="AH72" s="62">
        <f>(($D72*SUM('Base Rate Calc'!AE$51+'Base Rate Calc'!AE$83))+'Base Rate Calc'!AE$19)*0.98</f>
        <v>6041.7047670441898</v>
      </c>
      <c r="AI72" s="62">
        <f>(($D72*SUM('Base Rate Calc'!AF$51+'Base Rate Calc'!AF$83))+'Base Rate Calc'!AF$19)*0.98</f>
        <v>7706.3348991665234</v>
      </c>
      <c r="AJ72" s="62">
        <f>(($D72*SUM('Base Rate Calc'!AG$51+'Base Rate Calc'!AG$83))+'Base Rate Calc'!AG$19)*0.98</f>
        <v>6780.7373537868971</v>
      </c>
      <c r="AK72" s="62">
        <f>(($D72*SUM('Base Rate Calc'!AH$51+'Base Rate Calc'!AH$83))+'Base Rate Calc'!AH$19)*0.98</f>
        <v>10185.377323105591</v>
      </c>
      <c r="AL72" s="62">
        <f>(($D72*SUM('Base Rate Calc'!AI$51+'Base Rate Calc'!AI$83))+'Base Rate Calc'!AI$19)*0.98</f>
        <v>6037.0720935928121</v>
      </c>
      <c r="AM72" s="62">
        <f>(($D72*SUM('Base Rate Calc'!AJ$51+'Base Rate Calc'!AJ$83))+'Base Rate Calc'!AJ$19)*0.98</f>
        <v>6110.7521278489603</v>
      </c>
      <c r="AN72" s="62">
        <f>(($D72*SUM('Base Rate Calc'!AK$51+'Base Rate Calc'!AK$83))+'Base Rate Calc'!AK$19)*0.98</f>
        <v>8106.9906120032292</v>
      </c>
      <c r="AO72" s="62">
        <f>(($D72*SUM('Base Rate Calc'!AL$51+'Base Rate Calc'!AL$83))+'Base Rate Calc'!AL$19)*0.98</f>
        <v>7081.1415963404816</v>
      </c>
      <c r="AP72" s="62">
        <f>(($D72*SUM('Base Rate Calc'!AM$51+'Base Rate Calc'!AM$83))+'Base Rate Calc'!AM$19)*0.98</f>
        <v>6930.2148761472454</v>
      </c>
      <c r="AQ72" s="62">
        <f>(($D72*SUM('Base Rate Calc'!AN$51+'Base Rate Calc'!AN$83))+'Base Rate Calc'!AN$19)*0.98</f>
        <v>6306.9317205069874</v>
      </c>
      <c r="AR72" s="62">
        <f>(($D72*SUM('Base Rate Calc'!AO$51+'Base Rate Calc'!AO$83))+'Base Rate Calc'!AO$19)*0.98</f>
        <v>7238.5776696053072</v>
      </c>
      <c r="AS72" s="62">
        <f>(($D72*SUM('Base Rate Calc'!AP$51+'Base Rate Calc'!AP$83))+'Base Rate Calc'!AP$19)*0.98</f>
        <v>8401.7357514842388</v>
      </c>
      <c r="AT72" s="62">
        <f>(($D72*SUM('Base Rate Calc'!AQ$51+'Base Rate Calc'!AQ$83))+'Base Rate Calc'!AQ$19)*0.98</f>
        <v>7879.7573217534209</v>
      </c>
      <c r="AU72" s="62">
        <f>(($D72*SUM('Base Rate Calc'!AR$51+'Base Rate Calc'!AR$83))+'Base Rate Calc'!AR$19)*0.98</f>
        <v>6299.1358380796291</v>
      </c>
      <c r="AV72" s="62">
        <f>(($D72*SUM('Base Rate Calc'!AS$51+'Base Rate Calc'!AS$83))+'Base Rate Calc'!AS$19)*0.98</f>
        <v>7000.8274940351876</v>
      </c>
      <c r="AW72" s="62">
        <f>(($D72*SUM('Base Rate Calc'!AT$51+'Base Rate Calc'!AT$83))+'Base Rate Calc'!AT$19)*0.98</f>
        <v>8153.8788038280454</v>
      </c>
      <c r="AX72" s="62">
        <f>(($D72*SUM('Base Rate Calc'!AU$51+'Base Rate Calc'!AU$83))+'Base Rate Calc'!AU$19)*0.98</f>
        <v>6897.5884182014088</v>
      </c>
      <c r="AY72" s="62">
        <f>(($D72*SUM('Base Rate Calc'!AV$51+'Base Rate Calc'!AV$83))+'Base Rate Calc'!AV$19)*0.98</f>
        <v>6003.7352475196767</v>
      </c>
      <c r="AZ72" s="62">
        <f>(($D72*SUM('Base Rate Calc'!AW$51+'Base Rate Calc'!AW$83))+'Base Rate Calc'!AW$19)*0.98</f>
        <v>6976.1786079205904</v>
      </c>
      <c r="BA72" s="62">
        <f>(($D72*SUM('Base Rate Calc'!AX$51+'Base Rate Calc'!AX$83))+'Base Rate Calc'!AX$19)*0.98</f>
        <v>6291.1776203154623</v>
      </c>
      <c r="BB72" s="62">
        <f>(($D72*SUM('Base Rate Calc'!AY$51+'Base Rate Calc'!AY$83))+'Base Rate Calc'!AY$19)*0.98</f>
        <v>6419.7010021502119</v>
      </c>
      <c r="BC72" s="62">
        <f>(($D72*SUM('Base Rate Calc'!AZ$51+'Base Rate Calc'!AZ$83))+'Base Rate Calc'!AZ$19)*0.98</f>
        <v>6654.0649683021957</v>
      </c>
      <c r="BD72" s="62">
        <f>(($D72*SUM('Base Rate Calc'!BA$51+'Base Rate Calc'!BA$83))+'Base Rate Calc'!BA$19)*0.98</f>
        <v>6219.3330711597027</v>
      </c>
      <c r="BE72" s="62">
        <f>(($D72*SUM('Base Rate Calc'!BB$51+'Base Rate Calc'!BB$83))+'Base Rate Calc'!BB$19)*0.98</f>
        <v>8913.5155814166792</v>
      </c>
      <c r="BF72" s="62">
        <f>(($D72*SUM('Base Rate Calc'!BC$51+'Base Rate Calc'!BC$83))+'Base Rate Calc'!BC$19)*0.98</f>
        <v>6732.3622210295616</v>
      </c>
      <c r="BG72" s="62">
        <f>(($D72*SUM('Base Rate Calc'!BD$51+'Base Rate Calc'!BD$83))+'Base Rate Calc'!BD$19)*0.98</f>
        <v>6478.6654537237055</v>
      </c>
      <c r="BH72" s="62">
        <f>(($D72*SUM('Base Rate Calc'!BE$51+'Base Rate Calc'!BE$83))+'Base Rate Calc'!BE$19)*0.98</f>
        <v>6211.6922186160673</v>
      </c>
      <c r="BI72" s="62">
        <f>(($D72*SUM('Base Rate Calc'!BF$51+'Base Rate Calc'!BF$83))+'Base Rate Calc'!BF$19)*0.98</f>
        <v>6786.244613892467</v>
      </c>
      <c r="BJ72" s="62">
        <f>(($D72*SUM('Base Rate Calc'!BG$51+'Base Rate Calc'!BG$83))+'Base Rate Calc'!BG$19)*0.98</f>
        <v>6511.5073683817191</v>
      </c>
      <c r="BK72" s="62">
        <f>(($D72*SUM('Base Rate Calc'!BH$51+'Base Rate Calc'!BH$83))+'Base Rate Calc'!BH$19)*0.98</f>
        <v>7139.1185769123458</v>
      </c>
      <c r="BL72" s="62">
        <f>(($D72*SUM('Base Rate Calc'!BI$51+'Base Rate Calc'!BI$83))+'Base Rate Calc'!BI$19)*0.98</f>
        <v>6230.659785707795</v>
      </c>
      <c r="BM72" s="62">
        <f>(($D72*SUM('Base Rate Calc'!BJ$51+'Base Rate Calc'!BJ$83))+'Base Rate Calc'!BJ$19)*0.98</f>
        <v>6227.8973389133298</v>
      </c>
      <c r="BN72" s="62">
        <f>(($D72*SUM('Base Rate Calc'!BK$51+'Base Rate Calc'!BK$83))+'Base Rate Calc'!BK$19)*0.98</f>
        <v>6676.53185976858</v>
      </c>
      <c r="BO72" s="62">
        <f>(($D72*SUM('Base Rate Calc'!BL$51+'Base Rate Calc'!BL$83))+'Base Rate Calc'!BL$19)*0.98</f>
        <v>7071.4504200665206</v>
      </c>
      <c r="BP72" s="62">
        <f>(($D72*SUM('Base Rate Calc'!BM$51+'Base Rate Calc'!BM$83))+'Base Rate Calc'!BM$19)*0.98</f>
        <v>6737.0430184706602</v>
      </c>
      <c r="BQ72" s="62">
        <f>(($D72*SUM('Base Rate Calc'!BN$51+'Base Rate Calc'!BN$83))+'Base Rate Calc'!BN$19)*0.98</f>
        <v>6185.4510925519344</v>
      </c>
      <c r="BR72" s="62">
        <f>(($D72*SUM('Base Rate Calc'!BO$51+'Base Rate Calc'!BO$83))+'Base Rate Calc'!BO$19)*0.98</f>
        <v>5958.0050954986855</v>
      </c>
      <c r="BS72" s="62">
        <f>(($D72*SUM('Base Rate Calc'!BP$51+'Base Rate Calc'!BP$83))+'Base Rate Calc'!BP$19)*0.98</f>
        <v>7509.6694801315443</v>
      </c>
      <c r="BT72" s="62">
        <f>(($D72*SUM('Base Rate Calc'!BQ$51+'Base Rate Calc'!BQ$83))+'Base Rate Calc'!BQ$19)*0.98</f>
        <v>6126.5680301176544</v>
      </c>
      <c r="BU72" s="62">
        <f>(($D72*SUM('Base Rate Calc'!BR$51+'Base Rate Calc'!BR$83))+'Base Rate Calc'!BR$19)*0.98</f>
        <v>7341.5262237450606</v>
      </c>
      <c r="BV72" s="62">
        <f>(($D72*SUM('Base Rate Calc'!BS$51+'Base Rate Calc'!BS$83))+'Base Rate Calc'!BS$19)*0.98</f>
        <v>7094.3272904366695</v>
      </c>
      <c r="BW72" s="62">
        <f>(($D72*SUM('Base Rate Calc'!BT$51+'Base Rate Calc'!BT$83))+'Base Rate Calc'!BT$19)*0.98</f>
        <v>7031.5028368665044</v>
      </c>
      <c r="BX72" s="62">
        <f>(($D72*SUM('Base Rate Calc'!BU$51+'Base Rate Calc'!BU$83))+'Base Rate Calc'!BU$19)*0.98</f>
        <v>6774.4849463819919</v>
      </c>
      <c r="BY72" s="62">
        <f>(($D72*SUM('Base Rate Calc'!BV$51+'Base Rate Calc'!BV$83))+'Base Rate Calc'!BV$19)*0.98</f>
        <v>6042.1299494922787</v>
      </c>
      <c r="BZ72" s="62">
        <f>(($D72*SUM('Base Rate Calc'!BW$51+'Base Rate Calc'!BW$83))+'Base Rate Calc'!BW$19)*0.98</f>
        <v>6160.033427153714</v>
      </c>
      <c r="CA72" s="62">
        <f>(($D72*SUM('Base Rate Calc'!BY$51+'Base Rate Calc'!BY$83))+'Base Rate Calc'!BY$19)*0.98</f>
        <v>7837.0373140393322</v>
      </c>
      <c r="CB72" s="62">
        <f>(($D72*SUM('Base Rate Calc'!BZ$51+'Base Rate Calc'!BZ$83))+'Base Rate Calc'!BZ$19)*0.98</f>
        <v>5487.1533627849194</v>
      </c>
      <c r="CC72" s="62">
        <f>(($D72*SUM('Base Rate Calc'!CA$51+'Base Rate Calc'!CA$83))+'Base Rate Calc'!CA$19)*0.98</f>
        <v>6122.3233199708711</v>
      </c>
      <c r="CD72" s="62">
        <f>(($D72*SUM('Base Rate Calc'!CB$51+'Base Rate Calc'!CB$83))+'Base Rate Calc'!CB$19)*0.98</f>
        <v>6853.6568294781755</v>
      </c>
      <c r="CE72" s="62">
        <f>(($D72*SUM('Base Rate Calc'!CC$51+'Base Rate Calc'!CC$83))+'Base Rate Calc'!CC$19)*0.98</f>
        <v>7672.7037394694398</v>
      </c>
      <c r="CF72" s="62">
        <f>(($D72*SUM('Base Rate Calc'!CD$51+'Base Rate Calc'!CD$83))+'Base Rate Calc'!CD$19)*0.98</f>
        <v>6487.8163536775919</v>
      </c>
      <c r="CG72" s="62">
        <f>(($D72*SUM('Base Rate Calc'!CE$51+'Base Rate Calc'!CE$83))+'Base Rate Calc'!CE$19)*0.98</f>
        <v>6677.2674032118994</v>
      </c>
      <c r="CH72" s="62">
        <f>(($D72*SUM('Base Rate Calc'!CF$51+'Base Rate Calc'!CF$83))+'Base Rate Calc'!CF$19)*0.98</f>
        <v>6293.8141403853579</v>
      </c>
      <c r="CI72" s="62">
        <f>(($D72*SUM('Base Rate Calc'!CG$51+'Base Rate Calc'!CG$83))+'Base Rate Calc'!CG$19)*0.98</f>
        <v>6922.7082303985171</v>
      </c>
      <c r="CJ72" s="62">
        <f>(($D72*SUM('Base Rate Calc'!CH$51+'Base Rate Calc'!CH$83))+'Base Rate Calc'!CH$19)*0.98</f>
        <v>6366.9404023962934</v>
      </c>
      <c r="CK72" s="62">
        <f>(($D72*SUM('Base Rate Calc'!CI$51+'Base Rate Calc'!CI$83))+'Base Rate Calc'!CI$19)*0.98</f>
        <v>5990.8020299320797</v>
      </c>
      <c r="CL72" s="62">
        <f>(($D72*SUM('Base Rate Calc'!CJ$51+'Base Rate Calc'!CJ$83))+'Base Rate Calc'!CJ$19)*0.98</f>
        <v>5644.0004897750723</v>
      </c>
      <c r="CM72" s="62">
        <f>(($D72*SUM('Base Rate Calc'!CK$51+'Base Rate Calc'!CK$83))+'Base Rate Calc'!CK$19)*0.98</f>
        <v>6063.1188008534546</v>
      </c>
    </row>
    <row r="73" spans="1:91" ht="15">
      <c r="A73" s="137">
        <v>70</v>
      </c>
      <c r="B73" s="215">
        <v>690</v>
      </c>
      <c r="C73" s="138" t="str">
        <f>VLOOKUP(B73,FFY18_Table5_CN!$A$3:$G$759,6,FALSE)</f>
        <v>KIDNEY &amp; URINARY TRACT INFECTIONS W/O MCC</v>
      </c>
      <c r="D73" s="137">
        <f>VLOOKUP(B73,FFY18_Table5_CN!$A$3:$G$759,7,FALSE)</f>
        <v>0.79449999999999998</v>
      </c>
      <c r="F73" s="62">
        <f>(($D73*SUM('Base Rate Calc'!C$51+'Base Rate Calc'!C$83))+'Base Rate Calc'!C$19)*0.98</f>
        <v>5586.636430936408</v>
      </c>
      <c r="G73" s="62">
        <f>(($D73*SUM('Base Rate Calc'!D$51+'Base Rate Calc'!D$83))+'Base Rate Calc'!D$19)*0.98</f>
        <v>5733.9535803938497</v>
      </c>
      <c r="H73" s="62">
        <f>(($D73*SUM('Base Rate Calc'!E$51+'Base Rate Calc'!E$83))+'Base Rate Calc'!E$19)*0.98</f>
        <v>4627.1720207408562</v>
      </c>
      <c r="I73" s="62">
        <f>(($D73*SUM('Base Rate Calc'!F$51+'Base Rate Calc'!F$83))+'Base Rate Calc'!F$19)*0.98</f>
        <v>5203.8671980895297</v>
      </c>
      <c r="J73" s="62">
        <f>(($D73*SUM('Base Rate Calc'!G$51+'Base Rate Calc'!G$83))+'Base Rate Calc'!G$19)*0.98</f>
        <v>4833.0562156159567</v>
      </c>
      <c r="K73" s="62">
        <f>(($D73*SUM('Base Rate Calc'!H$51+'Base Rate Calc'!H$83))+'Base Rate Calc'!H$19)*0.98</f>
        <v>5214.4627615513173</v>
      </c>
      <c r="L73" s="62">
        <f>(($D73*SUM('Base Rate Calc'!I$51+'Base Rate Calc'!I$83))+'Base Rate Calc'!I$19)*0.98</f>
        <v>4587.6645238551318</v>
      </c>
      <c r="M73" s="62">
        <f>(($D73*SUM('Base Rate Calc'!J$51+'Base Rate Calc'!J$83))+'Base Rate Calc'!J$19)*0.98</f>
        <v>5958.2458633700062</v>
      </c>
      <c r="N73" s="62">
        <f>(($D73*SUM('Base Rate Calc'!K$51+'Base Rate Calc'!K$83))+'Base Rate Calc'!K$19)*0.98</f>
        <v>5251.0984124304114</v>
      </c>
      <c r="O73" s="62">
        <f>(($D73*SUM('Base Rate Calc'!L$51+'Base Rate Calc'!L$83))+'Base Rate Calc'!L$19)*0.98</f>
        <v>4726.1861021159621</v>
      </c>
      <c r="P73" s="62">
        <f>(($D73*SUM('Base Rate Calc'!M$51+'Base Rate Calc'!M$83))+'Base Rate Calc'!M$19)*0.98</f>
        <v>4941.2022306483714</v>
      </c>
      <c r="Q73" s="62">
        <f>(($D73*SUM('Base Rate Calc'!N$51+'Base Rate Calc'!N$83))+'Base Rate Calc'!N$19)*0.98</f>
        <v>4515.8585760656542</v>
      </c>
      <c r="R73" s="62">
        <f>(($D73*SUM('Base Rate Calc'!O$51+'Base Rate Calc'!O$83))+'Base Rate Calc'!O$19)*0.98</f>
        <v>4840.2002782707978</v>
      </c>
      <c r="S73" s="62">
        <f>(($D73*SUM('Base Rate Calc'!P$51+'Base Rate Calc'!P$83))+'Base Rate Calc'!P$19)*0.98</f>
        <v>5215.215839113851</v>
      </c>
      <c r="T73" s="62">
        <f>(($D73*SUM('Base Rate Calc'!Q$51+'Base Rate Calc'!Q$83))+'Base Rate Calc'!Q$19)*0.98</f>
        <v>4906.5568940150788</v>
      </c>
      <c r="U73" s="62">
        <f>(($D73*SUM('Base Rate Calc'!R$51+'Base Rate Calc'!R$83))+'Base Rate Calc'!R$19)*0.98</f>
        <v>4800.7208028265377</v>
      </c>
      <c r="V73" s="62">
        <f>(($D73*SUM('Base Rate Calc'!S$51+'Base Rate Calc'!S$83))+'Base Rate Calc'!S$19)*0.98</f>
        <v>6019.3069097013804</v>
      </c>
      <c r="W73" s="62">
        <f>(($D73*SUM('Base Rate Calc'!T$51+'Base Rate Calc'!T$83))+'Base Rate Calc'!T$19)*0.98</f>
        <v>7767.3346039430671</v>
      </c>
      <c r="X73" s="62">
        <f>(($D73*SUM('Base Rate Calc'!U$51+'Base Rate Calc'!U$83))+'Base Rate Calc'!U$19)*0.98</f>
        <v>5418.7283568396469</v>
      </c>
      <c r="Y73" s="62" t="e">
        <f>(($D73*SUM('Base Rate Calc'!V$51+'Base Rate Calc'!V$83))+'Base Rate Calc'!V$19)*0.98</f>
        <v>#N/A</v>
      </c>
      <c r="Z73" s="62">
        <f>(($D73*SUM('Base Rate Calc'!W$51+'Base Rate Calc'!W$83))+'Base Rate Calc'!W$19)*0.98</f>
        <v>4920.2041311557687</v>
      </c>
      <c r="AA73" s="62">
        <f>(($D73*SUM('Base Rate Calc'!X$51+'Base Rate Calc'!X$83))+'Base Rate Calc'!X$19)*0.98</f>
        <v>5210.6914692347473</v>
      </c>
      <c r="AB73" s="62">
        <f>(($D73*SUM('Base Rate Calc'!Y$51+'Base Rate Calc'!Y$83))+'Base Rate Calc'!Y$19)*0.98</f>
        <v>6600.478212161117</v>
      </c>
      <c r="AC73" s="62">
        <f>(($D73*SUM('Base Rate Calc'!Z$51+'Base Rate Calc'!Z$83))+'Base Rate Calc'!Z$19)*0.98</f>
        <v>5023.8015479662654</v>
      </c>
      <c r="AD73" s="62">
        <f>(($D73*SUM('Base Rate Calc'!AA$51+'Base Rate Calc'!AA$83))+'Base Rate Calc'!AA$19)*0.98</f>
        <v>5286.661610225834</v>
      </c>
      <c r="AE73" s="62">
        <f>(($D73*SUM('Base Rate Calc'!AB$51+'Base Rate Calc'!AB$83))+'Base Rate Calc'!AB$19)*0.98</f>
        <v>7519.7474572265855</v>
      </c>
      <c r="AF73" s="62">
        <f>(($D73*SUM('Base Rate Calc'!AC$51+'Base Rate Calc'!AC$83))+'Base Rate Calc'!AC$19)*0.98</f>
        <v>4642.2469020599938</v>
      </c>
      <c r="AG73" s="62">
        <f>(($D73*SUM('Base Rate Calc'!AD$51+'Base Rate Calc'!AD$83))+'Base Rate Calc'!AD$19)*0.98</f>
        <v>5182.0834524388038</v>
      </c>
      <c r="AH73" s="62">
        <f>(($D73*SUM('Base Rate Calc'!AE$51+'Base Rate Calc'!AE$83))+'Base Rate Calc'!AE$19)*0.98</f>
        <v>4584.0141469254231</v>
      </c>
      <c r="AI73" s="62">
        <f>(($D73*SUM('Base Rate Calc'!AF$51+'Base Rate Calc'!AF$83))+'Base Rate Calc'!AF$19)*0.98</f>
        <v>6016.8371514387136</v>
      </c>
      <c r="AJ73" s="62">
        <f>(($D73*SUM('Base Rate Calc'!AG$51+'Base Rate Calc'!AG$83))+'Base Rate Calc'!AG$19)*0.98</f>
        <v>5248.776343540897</v>
      </c>
      <c r="AK73" s="62">
        <f>(($D73*SUM('Base Rate Calc'!AH$51+'Base Rate Calc'!AH$83))+'Base Rate Calc'!AH$19)*0.98</f>
        <v>7954.4144209092865</v>
      </c>
      <c r="AL73" s="62">
        <f>(($D73*SUM('Base Rate Calc'!AI$51+'Base Rate Calc'!AI$83))+'Base Rate Calc'!AI$19)*0.98</f>
        <v>4602.6364037056328</v>
      </c>
      <c r="AM73" s="62">
        <f>(($D73*SUM('Base Rate Calc'!AJ$51+'Base Rate Calc'!AJ$83))+'Base Rate Calc'!AJ$19)*0.98</f>
        <v>4634.8519976799771</v>
      </c>
      <c r="AN73" s="62">
        <f>(($D73*SUM('Base Rate Calc'!AK$51+'Base Rate Calc'!AK$83))+'Base Rate Calc'!AK$19)*0.98</f>
        <v>6281.3744253095201</v>
      </c>
      <c r="AO73" s="62">
        <f>(($D73*SUM('Base Rate Calc'!AL$51+'Base Rate Calc'!AL$83))+'Base Rate Calc'!AL$19)*0.98</f>
        <v>5439.5521807583727</v>
      </c>
      <c r="AP73" s="62">
        <f>(($D73*SUM('Base Rate Calc'!AM$51+'Base Rate Calc'!AM$83))+'Base Rate Calc'!AM$19)*0.98</f>
        <v>5343.9825588242247</v>
      </c>
      <c r="AQ73" s="62">
        <f>(($D73*SUM('Base Rate Calc'!AN$51+'Base Rate Calc'!AN$83))+'Base Rate Calc'!AN$19)*0.98</f>
        <v>4642.6917927756895</v>
      </c>
      <c r="AR73" s="62">
        <f>(($D73*SUM('Base Rate Calc'!AO$51+'Base Rate Calc'!AO$83))+'Base Rate Calc'!AO$19)*0.98</f>
        <v>5524.3097445579697</v>
      </c>
      <c r="AS73" s="62">
        <f>(($D73*SUM('Base Rate Calc'!AP$51+'Base Rate Calc'!AP$83))+'Base Rate Calc'!AP$19)*0.98</f>
        <v>6954.3774145411171</v>
      </c>
      <c r="AT73" s="62">
        <f>(($D73*SUM('Base Rate Calc'!AQ$51+'Base Rate Calc'!AQ$83))+'Base Rate Calc'!AQ$19)*0.98</f>
        <v>6319.5913829825749</v>
      </c>
      <c r="AU73" s="62">
        <f>(($D73*SUM('Base Rate Calc'!AR$51+'Base Rate Calc'!AR$83))+'Base Rate Calc'!AR$19)*0.98</f>
        <v>4825.067022249852</v>
      </c>
      <c r="AV73" s="62">
        <f>(($D73*SUM('Base Rate Calc'!AS$51+'Base Rate Calc'!AS$83))+'Base Rate Calc'!AS$19)*0.98</f>
        <v>5335.6393130463794</v>
      </c>
      <c r="AW73" s="62">
        <f>(($D73*SUM('Base Rate Calc'!AT$51+'Base Rate Calc'!AT$83))+'Base Rate Calc'!AT$19)*0.98</f>
        <v>6326.6786848155125</v>
      </c>
      <c r="AX73" s="62">
        <f>(($D73*SUM('Base Rate Calc'!AU$51+'Base Rate Calc'!AU$83))+'Base Rate Calc'!AU$19)*0.98</f>
        <v>5332.556498342462</v>
      </c>
      <c r="AY73" s="62">
        <f>(($D73*SUM('Base Rate Calc'!AV$51+'Base Rate Calc'!AV$83))+'Base Rate Calc'!AV$19)*0.98</f>
        <v>4536.9741760718834</v>
      </c>
      <c r="AZ73" s="62">
        <f>(($D73*SUM('Base Rate Calc'!AW$51+'Base Rate Calc'!AW$83))+'Base Rate Calc'!AW$19)*0.98</f>
        <v>5315.9844373139158</v>
      </c>
      <c r="BA73" s="62">
        <f>(($D73*SUM('Base Rate Calc'!AX$51+'Base Rate Calc'!AX$83))+'Base Rate Calc'!AX$19)*0.98</f>
        <v>4837.2950679705691</v>
      </c>
      <c r="BB73" s="62">
        <f>(($D73*SUM('Base Rate Calc'!AY$51+'Base Rate Calc'!AY$83))+'Base Rate Calc'!AY$19)*0.98</f>
        <v>4945.2143765480814</v>
      </c>
      <c r="BC73" s="62">
        <f>(($D73*SUM('Base Rate Calc'!AZ$51+'Base Rate Calc'!AZ$83))+'Base Rate Calc'!AZ$19)*0.98</f>
        <v>5101.1155690133373</v>
      </c>
      <c r="BD73" s="62">
        <f>(($D73*SUM('Base Rate Calc'!BA$51+'Base Rate Calc'!BA$83))+'Base Rate Calc'!BA$19)*0.98</f>
        <v>4734.9414142466267</v>
      </c>
      <c r="BE73" s="62">
        <f>(($D73*SUM('Base Rate Calc'!BB$51+'Base Rate Calc'!BB$83))+'Base Rate Calc'!BB$19)*0.98</f>
        <v>6940.4693170717601</v>
      </c>
      <c r="BF73" s="62">
        <f>(($D73*SUM('Base Rate Calc'!BC$51+'Base Rate Calc'!BC$83))+'Base Rate Calc'!BC$19)*0.98</f>
        <v>4955.8619332974949</v>
      </c>
      <c r="BG73" s="62">
        <f>(($D73*SUM('Base Rate Calc'!BD$51+'Base Rate Calc'!BD$83))+'Base Rate Calc'!BD$19)*0.98</f>
        <v>4873.8722463295508</v>
      </c>
      <c r="BH73" s="62">
        <f>(($D73*SUM('Base Rate Calc'!BE$51+'Base Rate Calc'!BE$83))+'Base Rate Calc'!BE$19)*0.98</f>
        <v>4572.5835890766848</v>
      </c>
      <c r="BI73" s="62">
        <f>(($D73*SUM('Base Rate Calc'!BF$51+'Base Rate Calc'!BF$83))+'Base Rate Calc'!BF$19)*0.98</f>
        <v>5160.7335561730433</v>
      </c>
      <c r="BJ73" s="62">
        <f>(($D73*SUM('Base Rate Calc'!BG$51+'Base Rate Calc'!BG$83))+'Base Rate Calc'!BG$19)*0.98</f>
        <v>5045.1691506895913</v>
      </c>
      <c r="BK73" s="62">
        <f>(($D73*SUM('Base Rate Calc'!BH$51+'Base Rate Calc'!BH$83))+'Base Rate Calc'!BH$19)*0.98</f>
        <v>5557.8158879985722</v>
      </c>
      <c r="BL73" s="62">
        <f>(($D73*SUM('Base Rate Calc'!BI$51+'Base Rate Calc'!BI$83))+'Base Rate Calc'!BI$19)*0.98</f>
        <v>4740.0907910542419</v>
      </c>
      <c r="BM73" s="62">
        <f>(($D73*SUM('Base Rate Calc'!BJ$51+'Base Rate Calc'!BJ$83))+'Base Rate Calc'!BJ$19)*0.98</f>
        <v>4777.6278336761243</v>
      </c>
      <c r="BN73" s="62">
        <f>(($D73*SUM('Base Rate Calc'!BK$51+'Base Rate Calc'!BK$83))+'Base Rate Calc'!BK$19)*0.98</f>
        <v>5055.2570876921491</v>
      </c>
      <c r="BO73" s="62">
        <f>(($D73*SUM('Base Rate Calc'!BL$51+'Base Rate Calc'!BL$83))+'Base Rate Calc'!BL$19)*0.98</f>
        <v>5413.5665223226633</v>
      </c>
      <c r="BP73" s="62">
        <f>(($D73*SUM('Base Rate Calc'!BM$51+'Base Rate Calc'!BM$83))+'Base Rate Calc'!BM$19)*0.98</f>
        <v>5055.1437233159832</v>
      </c>
      <c r="BQ73" s="62">
        <f>(($D73*SUM('Base Rate Calc'!BN$51+'Base Rate Calc'!BN$83))+'Base Rate Calc'!BN$19)*0.98</f>
        <v>4726.9355668975377</v>
      </c>
      <c r="BR73" s="62">
        <f>(($D73*SUM('Base Rate Calc'!BO$51+'Base Rate Calc'!BO$83))+'Base Rate Calc'!BO$19)*0.98</f>
        <v>4517.4614966494073</v>
      </c>
      <c r="BS73" s="62">
        <f>(($D73*SUM('Base Rate Calc'!BP$51+'Base Rate Calc'!BP$83))+'Base Rate Calc'!BP$19)*0.98</f>
        <v>5668.7602041735499</v>
      </c>
      <c r="BT73" s="62">
        <f>(($D73*SUM('Base Rate Calc'!BQ$51+'Base Rate Calc'!BQ$83))+'Base Rate Calc'!BQ$19)*0.98</f>
        <v>4636.9031113578021</v>
      </c>
      <c r="BU73" s="62">
        <f>(($D73*SUM('Base Rate Calc'!BR$51+'Base Rate Calc'!BR$83))+'Base Rate Calc'!BR$19)*0.98</f>
        <v>5710.0896979574281</v>
      </c>
      <c r="BV73" s="62">
        <f>(($D73*SUM('Base Rate Calc'!BS$51+'Base Rate Calc'!BS$83))+'Base Rate Calc'!BS$19)*0.98</f>
        <v>5464.3993716778778</v>
      </c>
      <c r="BW73" s="62">
        <f>(($D73*SUM('Base Rate Calc'!BT$51+'Base Rate Calc'!BT$83))+'Base Rate Calc'!BT$19)*0.98</f>
        <v>5392.4171068381711</v>
      </c>
      <c r="BX73" s="62">
        <f>(($D73*SUM('Base Rate Calc'!BU$51+'Base Rate Calc'!BU$83))+'Base Rate Calc'!BU$19)*0.98</f>
        <v>5173.4758893176067</v>
      </c>
      <c r="BY73" s="62">
        <f>(($D73*SUM('Base Rate Calc'!BV$51+'Base Rate Calc'!BV$83))+'Base Rate Calc'!BV$19)*0.98</f>
        <v>4447.7645185505562</v>
      </c>
      <c r="BZ73" s="62">
        <f>(($D73*SUM('Base Rate Calc'!BW$51+'Base Rate Calc'!BW$83))+'Base Rate Calc'!BW$19)*0.98</f>
        <v>4677.6846472654743</v>
      </c>
      <c r="CA73" s="62">
        <f>(($D73*SUM('Base Rate Calc'!BY$51+'Base Rate Calc'!BY$83))+'Base Rate Calc'!BY$19)*0.98</f>
        <v>6021.4450154769293</v>
      </c>
      <c r="CB73" s="62">
        <f>(($D73*SUM('Base Rate Calc'!BZ$51+'Base Rate Calc'!BZ$83))+'Base Rate Calc'!BZ$19)*0.98</f>
        <v>4039.2322308279608</v>
      </c>
      <c r="CC73" s="62">
        <f>(($D73*SUM('Base Rate Calc'!CA$51+'Base Rate Calc'!CA$83))+'Base Rate Calc'!CA$19)*0.98</f>
        <v>4618.2910843295258</v>
      </c>
      <c r="CD73" s="62">
        <f>(($D73*SUM('Base Rate Calc'!CB$51+'Base Rate Calc'!CB$83))+'Base Rate Calc'!CB$19)*0.98</f>
        <v>5197.9085202449833</v>
      </c>
      <c r="CE73" s="62">
        <f>(($D73*SUM('Base Rate Calc'!CC$51+'Base Rate Calc'!CC$83))+'Base Rate Calc'!CC$19)*0.98</f>
        <v>6070.6603480482445</v>
      </c>
      <c r="CF73" s="62">
        <f>(($D73*SUM('Base Rate Calc'!CD$51+'Base Rate Calc'!CD$83))+'Base Rate Calc'!CD$19)*0.98</f>
        <v>4945.2939683469358</v>
      </c>
      <c r="CG73" s="62">
        <f>(($D73*SUM('Base Rate Calc'!CE$51+'Base Rate Calc'!CE$83))+'Base Rate Calc'!CE$19)*0.98</f>
        <v>5043.9289265374355</v>
      </c>
      <c r="CH73" s="62">
        <f>(($D73*SUM('Base Rate Calc'!CF$51+'Base Rate Calc'!CF$83))+'Base Rate Calc'!CF$19)*0.98</f>
        <v>4633.0356106144418</v>
      </c>
      <c r="CI73" s="62">
        <f>(($D73*SUM('Base Rate Calc'!CG$51+'Base Rate Calc'!CG$83))+'Base Rate Calc'!CG$19)*0.98</f>
        <v>5210.9993200885965</v>
      </c>
      <c r="CJ73" s="62">
        <f>(($D73*SUM('Base Rate Calc'!CH$51+'Base Rate Calc'!CH$83))+'Base Rate Calc'!CH$19)*0.98</f>
        <v>4793.506029115033</v>
      </c>
      <c r="CK73" s="62">
        <f>(($D73*SUM('Base Rate Calc'!CI$51+'Base Rate Calc'!CI$83))+'Base Rate Calc'!CI$19)*0.98</f>
        <v>4523.5049279913255</v>
      </c>
      <c r="CL73" s="62">
        <f>(($D73*SUM('Base Rate Calc'!CJ$51+'Base Rate Calc'!CJ$83))+'Base Rate Calc'!CJ$19)*0.98</f>
        <v>4154.6913639639533</v>
      </c>
      <c r="CM73" s="62">
        <f>(($D73*SUM('Base Rate Calc'!CK$51+'Base Rate Calc'!CK$83))+'Base Rate Calc'!CK$19)*0.98</f>
        <v>4463.2149423497349</v>
      </c>
    </row>
    <row r="74" spans="1:91" ht="15">
      <c r="A74" s="137">
        <v>71</v>
      </c>
      <c r="B74" s="215">
        <v>698</v>
      </c>
      <c r="C74" s="138" t="str">
        <f>VLOOKUP(B74,FFY18_Table5_CN!$A$3:$G$759,6,FALSE)</f>
        <v>OTHER KIDNEY &amp; URINARY TRACT DIAGNOSES W MCC</v>
      </c>
      <c r="D74" s="137">
        <f>VLOOKUP(B74,FFY18_Table5_CN!$A$3:$G$759,7,FALSE)</f>
        <v>1.5879000000000001</v>
      </c>
      <c r="F74" s="62">
        <f>(($D74*SUM('Base Rate Calc'!C$51+'Base Rate Calc'!C$83))+'Base Rate Calc'!C$19)*0.98</f>
        <v>10399.7497780792</v>
      </c>
      <c r="G74" s="62">
        <f>(($D74*SUM('Base Rate Calc'!D$51+'Base Rate Calc'!D$83))+'Base Rate Calc'!D$19)*0.98</f>
        <v>10875.914150670098</v>
      </c>
      <c r="H74" s="62">
        <f>(($D74*SUM('Base Rate Calc'!E$51+'Base Rate Calc'!E$83))+'Base Rate Calc'!E$19)*0.98</f>
        <v>8631.7838949457582</v>
      </c>
      <c r="I74" s="62">
        <f>(($D74*SUM('Base Rate Calc'!F$51+'Base Rate Calc'!F$83))+'Base Rate Calc'!F$19)*0.98</f>
        <v>9646.856865961443</v>
      </c>
      <c r="J74" s="62">
        <f>(($D74*SUM('Base Rate Calc'!G$51+'Base Rate Calc'!G$83))+'Base Rate Calc'!G$19)*0.98</f>
        <v>8969.7417727080901</v>
      </c>
      <c r="K74" s="62">
        <f>(($D74*SUM('Base Rate Calc'!H$51+'Base Rate Calc'!H$83))+'Base Rate Calc'!H$19)*0.98</f>
        <v>9706.5135726461122</v>
      </c>
      <c r="L74" s="62">
        <f>(($D74*SUM('Base Rate Calc'!I$51+'Base Rate Calc'!I$83))+'Base Rate Calc'!I$19)*0.98</f>
        <v>8677.9333431209106</v>
      </c>
      <c r="M74" s="62">
        <f>(($D74*SUM('Base Rate Calc'!J$51+'Base Rate Calc'!J$83))+'Base Rate Calc'!J$19)*0.98</f>
        <v>10727.352855034907</v>
      </c>
      <c r="N74" s="62">
        <f>(($D74*SUM('Base Rate Calc'!K$51+'Base Rate Calc'!K$83))+'Base Rate Calc'!K$19)*0.98</f>
        <v>9781.1042521060426</v>
      </c>
      <c r="O74" s="62">
        <f>(($D74*SUM('Base Rate Calc'!L$51+'Base Rate Calc'!L$83))+'Base Rate Calc'!L$19)*0.98</f>
        <v>8835.3902469854456</v>
      </c>
      <c r="P74" s="62">
        <f>(($D74*SUM('Base Rate Calc'!M$51+'Base Rate Calc'!M$83))+'Base Rate Calc'!M$19)*0.98</f>
        <v>9451.1942364840143</v>
      </c>
      <c r="Q74" s="62">
        <f>(($D74*SUM('Base Rate Calc'!N$51+'Base Rate Calc'!N$83))+'Base Rate Calc'!N$19)*0.98</f>
        <v>8594.5780599806822</v>
      </c>
      <c r="R74" s="62">
        <f>(($D74*SUM('Base Rate Calc'!O$51+'Base Rate Calc'!O$83))+'Base Rate Calc'!O$19)*0.98</f>
        <v>8958.5850708951548</v>
      </c>
      <c r="S74" s="62">
        <f>(($D74*SUM('Base Rate Calc'!P$51+'Base Rate Calc'!P$83))+'Base Rate Calc'!P$19)*0.98</f>
        <v>9667.3169156058939</v>
      </c>
      <c r="T74" s="62">
        <f>(($D74*SUM('Base Rate Calc'!Q$51+'Base Rate Calc'!Q$83))+'Base Rate Calc'!Q$19)*0.98</f>
        <v>9078.6504385230255</v>
      </c>
      <c r="U74" s="62">
        <f>(($D74*SUM('Base Rate Calc'!R$51+'Base Rate Calc'!R$83))+'Base Rate Calc'!R$19)*0.98</f>
        <v>8886.2181164609956</v>
      </c>
      <c r="V74" s="62">
        <f>(($D74*SUM('Base Rate Calc'!S$51+'Base Rate Calc'!S$83))+'Base Rate Calc'!S$19)*0.98</f>
        <v>10902.188206664347</v>
      </c>
      <c r="W74" s="62">
        <f>(($D74*SUM('Base Rate Calc'!T$51+'Base Rate Calc'!T$83))+'Base Rate Calc'!T$19)*0.98</f>
        <v>14166.6447603791</v>
      </c>
      <c r="X74" s="62">
        <f>(($D74*SUM('Base Rate Calc'!U$51+'Base Rate Calc'!U$83))+'Base Rate Calc'!U$19)*0.98</f>
        <v>10199.238432304188</v>
      </c>
      <c r="Y74" s="62" t="e">
        <f>(($D74*SUM('Base Rate Calc'!V$51+'Base Rate Calc'!V$83))+'Base Rate Calc'!V$19)*0.98</f>
        <v>#N/A</v>
      </c>
      <c r="Z74" s="62">
        <f>(($D74*SUM('Base Rate Calc'!W$51+'Base Rate Calc'!W$83))+'Base Rate Calc'!W$19)*0.98</f>
        <v>9050.8284073785344</v>
      </c>
      <c r="AA74" s="62">
        <f>(($D74*SUM('Base Rate Calc'!X$51+'Base Rate Calc'!X$83))+'Base Rate Calc'!X$19)*0.98</f>
        <v>9782.9633664416051</v>
      </c>
      <c r="AB74" s="62">
        <f>(($D74*SUM('Base Rate Calc'!Y$51+'Base Rate Calc'!Y$83))+'Base Rate Calc'!Y$19)*0.98</f>
        <v>12238.47269388375</v>
      </c>
      <c r="AC74" s="62">
        <f>(($D74*SUM('Base Rate Calc'!Z$51+'Base Rate Calc'!Z$83))+'Base Rate Calc'!Z$19)*0.98</f>
        <v>9313.593964223579</v>
      </c>
      <c r="AD74" s="62">
        <f>(($D74*SUM('Base Rate Calc'!AA$51+'Base Rate Calc'!AA$83))+'Base Rate Calc'!AA$19)*0.98</f>
        <v>9519.5895278509761</v>
      </c>
      <c r="AE74" s="62">
        <f>(($D74*SUM('Base Rate Calc'!AB$51+'Base Rate Calc'!AB$83))+'Base Rate Calc'!AB$19)*0.98</f>
        <v>13457.969936475891</v>
      </c>
      <c r="AF74" s="62">
        <f>(($D74*SUM('Base Rate Calc'!AC$51+'Base Rate Calc'!AC$83))+'Base Rate Calc'!AC$19)*0.98</f>
        <v>9278.0665271001453</v>
      </c>
      <c r="AG74" s="62">
        <f>(($D74*SUM('Base Rate Calc'!AD$51+'Base Rate Calc'!AD$83))+'Base Rate Calc'!AD$19)*0.98</f>
        <v>9549.6996752770028</v>
      </c>
      <c r="AH74" s="62">
        <f>(($D74*SUM('Base Rate Calc'!AE$51+'Base Rate Calc'!AE$83))+'Base Rate Calc'!AE$19)*0.98</f>
        <v>8644.869968562467</v>
      </c>
      <c r="AI74" s="62">
        <f>(($D74*SUM('Base Rate Calc'!AF$51+'Base Rate Calc'!AF$83))+'Base Rate Calc'!AF$19)*0.98</f>
        <v>10723.464655115837</v>
      </c>
      <c r="AJ74" s="62">
        <f>(($D74*SUM('Base Rate Calc'!AG$51+'Base Rate Calc'!AG$83))+'Base Rate Calc'!AG$19)*0.98</f>
        <v>9516.5357028427825</v>
      </c>
      <c r="AK74" s="62">
        <f>(($D74*SUM('Base Rate Calc'!AH$51+'Base Rate Calc'!AH$83))+'Base Rate Calc'!AH$19)*0.98</f>
        <v>14169.463460946326</v>
      </c>
      <c r="AL74" s="62">
        <f>(($D74*SUM('Base Rate Calc'!AI$51+'Base Rate Calc'!AI$83))+'Base Rate Calc'!AI$19)*0.98</f>
        <v>8598.7083010247625</v>
      </c>
      <c r="AM74" s="62">
        <f>(($D74*SUM('Base Rate Calc'!AJ$51+'Base Rate Calc'!AJ$83))+'Base Rate Calc'!AJ$19)*0.98</f>
        <v>8746.4361383965206</v>
      </c>
      <c r="AN74" s="62">
        <f>(($D74*SUM('Base Rate Calc'!AK$51+'Base Rate Calc'!AK$83))+'Base Rate Calc'!AK$19)*0.98</f>
        <v>11367.202664504704</v>
      </c>
      <c r="AO74" s="62">
        <f>(($D74*SUM('Base Rate Calc'!AL$51+'Base Rate Calc'!AL$83))+'Base Rate Calc'!AL$19)*0.98</f>
        <v>10012.715952959374</v>
      </c>
      <c r="AP74" s="62">
        <f>(($D74*SUM('Base Rate Calc'!AM$51+'Base Rate Calc'!AM$83))+'Base Rate Calc'!AM$19)*0.98</f>
        <v>9762.9317181082297</v>
      </c>
      <c r="AQ74" s="62">
        <f>(($D74*SUM('Base Rate Calc'!AN$51+'Base Rate Calc'!AN$83))+'Base Rate Calc'!AN$19)*0.98</f>
        <v>9278.955692572079</v>
      </c>
      <c r="AR74" s="62">
        <f>(($D74*SUM('Base Rate Calc'!AO$51+'Base Rate Calc'!AO$83))+'Base Rate Calc'!AO$19)*0.98</f>
        <v>10299.942370023415</v>
      </c>
      <c r="AS74" s="62">
        <f>(($D74*SUM('Base Rate Calc'!AP$51+'Base Rate Calc'!AP$83))+'Base Rate Calc'!AP$19)*0.98</f>
        <v>10986.449410786459</v>
      </c>
      <c r="AT74" s="62">
        <f>(($D74*SUM('Base Rate Calc'!AQ$51+'Base Rate Calc'!AQ$83))+'Base Rate Calc'!AQ$19)*0.98</f>
        <v>10665.924444151076</v>
      </c>
      <c r="AU74" s="62">
        <f>(($D74*SUM('Base Rate Calc'!AR$51+'Base Rate Calc'!AR$83))+'Base Rate Calc'!AR$19)*0.98</f>
        <v>8931.5494607307028</v>
      </c>
      <c r="AV74" s="62">
        <f>(($D74*SUM('Base Rate Calc'!AS$51+'Base Rate Calc'!AS$83))+'Base Rate Calc'!AS$19)*0.98</f>
        <v>9974.5448706184325</v>
      </c>
      <c r="AW74" s="62">
        <f>(($D74*SUM('Base Rate Calc'!AT$51+'Base Rate Calc'!AT$83))+'Base Rate Calc'!AT$19)*0.98</f>
        <v>11416.919465800567</v>
      </c>
      <c r="AX74" s="62">
        <f>(($D74*SUM('Base Rate Calc'!AU$51+'Base Rate Calc'!AU$83))+'Base Rate Calc'!AU$19)*0.98</f>
        <v>9692.4452807023245</v>
      </c>
      <c r="AY74" s="62">
        <f>(($D74*SUM('Base Rate Calc'!AV$51+'Base Rate Calc'!AV$83))+'Base Rate Calc'!AV$19)*0.98</f>
        <v>8623.0985935110693</v>
      </c>
      <c r="AZ74" s="62">
        <f>(($D74*SUM('Base Rate Calc'!AW$51+'Base Rate Calc'!AW$83))+'Base Rate Calc'!AW$19)*0.98</f>
        <v>9940.9776078172017</v>
      </c>
      <c r="BA74" s="62">
        <f>(($D74*SUM('Base Rate Calc'!AX$51+'Base Rate Calc'!AX$83))+'Base Rate Calc'!AX$19)*0.98</f>
        <v>8887.5423187796932</v>
      </c>
      <c r="BB74" s="62">
        <f>(($D74*SUM('Base Rate Calc'!AY$51+'Base Rate Calc'!AY$83))+'Base Rate Calc'!AY$19)*0.98</f>
        <v>9052.8607555955932</v>
      </c>
      <c r="BC74" s="62">
        <f>(($D74*SUM('Base Rate Calc'!AZ$51+'Base Rate Calc'!AZ$83))+'Base Rate Calc'!AZ$19)*0.98</f>
        <v>9427.3446890827927</v>
      </c>
      <c r="BD74" s="62">
        <f>(($D74*SUM('Base Rate Calc'!BA$51+'Base Rate Calc'!BA$83))+'Base Rate Calc'!BA$19)*0.98</f>
        <v>8870.1813742004015</v>
      </c>
      <c r="BE74" s="62">
        <f>(($D74*SUM('Base Rate Calc'!BB$51+'Base Rate Calc'!BB$83))+'Base Rate Calc'!BB$19)*0.98</f>
        <v>12437.010420060729</v>
      </c>
      <c r="BF74" s="62">
        <f>(($D74*SUM('Base Rate Calc'!BC$51+'Base Rate Calc'!BC$83))+'Base Rate Calc'!BC$19)*0.98</f>
        <v>9904.8623837420946</v>
      </c>
      <c r="BG74" s="62">
        <f>(($D74*SUM('Base Rate Calc'!BD$51+'Base Rate Calc'!BD$83))+'Base Rate Calc'!BD$19)*0.98</f>
        <v>9344.528604287847</v>
      </c>
      <c r="BH74" s="62">
        <f>(($D74*SUM('Base Rate Calc'!BE$51+'Base Rate Calc'!BE$83))+'Base Rate Calc'!BE$19)*0.98</f>
        <v>9138.8363512836604</v>
      </c>
      <c r="BI74" s="62">
        <f>(($D74*SUM('Base Rate Calc'!BF$51+'Base Rate Calc'!BF$83))+'Base Rate Calc'!BF$19)*0.98</f>
        <v>9689.1060041877627</v>
      </c>
      <c r="BJ74" s="62">
        <f>(($D74*SUM('Base Rate Calc'!BG$51+'Base Rate Calc'!BG$83))+'Base Rate Calc'!BG$19)*0.98</f>
        <v>9130.1155759597259</v>
      </c>
      <c r="BK74" s="62">
        <f>(($D74*SUM('Base Rate Calc'!BH$51+'Base Rate Calc'!BH$83))+'Base Rate Calc'!BH$19)*0.98</f>
        <v>9963.0320164542882</v>
      </c>
      <c r="BL74" s="62">
        <f>(($D74*SUM('Base Rate Calc'!BI$51+'Base Rate Calc'!BI$83))+'Base Rate Calc'!BI$19)*0.98</f>
        <v>8892.5396687162138</v>
      </c>
      <c r="BM74" s="62">
        <f>(($D74*SUM('Base Rate Calc'!BJ$51+'Base Rate Calc'!BJ$83))+'Base Rate Calc'!BJ$19)*0.98</f>
        <v>8817.8098050778099</v>
      </c>
      <c r="BN74" s="62">
        <f>(($D74*SUM('Base Rate Calc'!BK$51+'Base Rate Calc'!BK$83))+'Base Rate Calc'!BK$19)*0.98</f>
        <v>9571.8280292842846</v>
      </c>
      <c r="BO74" s="62">
        <f>(($D74*SUM('Base Rate Calc'!BL$51+'Base Rate Calc'!BL$83))+'Base Rate Calc'!BL$19)*0.98</f>
        <v>10032.123700939155</v>
      </c>
      <c r="BP74" s="62">
        <f>(($D74*SUM('Base Rate Calc'!BM$51+'Base Rate Calc'!BM$83))+'Base Rate Calc'!BM$19)*0.98</f>
        <v>9740.6033468262431</v>
      </c>
      <c r="BQ74" s="62">
        <f>(($D74*SUM('Base Rate Calc'!BN$51+'Base Rate Calc'!BN$83))+'Base Rate Calc'!BN$19)*0.98</f>
        <v>8790.0894224249223</v>
      </c>
      <c r="BR74" s="62">
        <f>(($D74*SUM('Base Rate Calc'!BO$51+'Base Rate Calc'!BO$83))+'Base Rate Calc'!BO$19)*0.98</f>
        <v>8530.5488959718004</v>
      </c>
      <c r="BS74" s="62">
        <f>(($D74*SUM('Base Rate Calc'!BP$51+'Base Rate Calc'!BP$83))+'Base Rate Calc'!BP$19)*0.98</f>
        <v>10797.192154823386</v>
      </c>
      <c r="BT74" s="62">
        <f>(($D74*SUM('Base Rate Calc'!BQ$51+'Base Rate Calc'!BQ$83))+'Base Rate Calc'!BQ$19)*0.98</f>
        <v>8786.8334011894985</v>
      </c>
      <c r="BU74" s="62">
        <f>(($D74*SUM('Base Rate Calc'!BR$51+'Base Rate Calc'!BR$83))+'Base Rate Calc'!BR$19)*0.98</f>
        <v>10254.969401468345</v>
      </c>
      <c r="BV74" s="62">
        <f>(($D74*SUM('Base Rate Calc'!BS$51+'Base Rate Calc'!BS$83))+'Base Rate Calc'!BS$19)*0.98</f>
        <v>10005.076375692011</v>
      </c>
      <c r="BW74" s="62">
        <f>(($D74*SUM('Base Rate Calc'!BT$51+'Base Rate Calc'!BT$83))+'Base Rate Calc'!BT$19)*0.98</f>
        <v>9958.6060752527756</v>
      </c>
      <c r="BX74" s="62">
        <f>(($D74*SUM('Base Rate Calc'!BU$51+'Base Rate Calc'!BU$83))+'Base Rate Calc'!BU$19)*0.98</f>
        <v>9633.5903060131277</v>
      </c>
      <c r="BY74" s="62">
        <f>(($D74*SUM('Base Rate Calc'!BV$51+'Base Rate Calc'!BV$83))+'Base Rate Calc'!BV$19)*0.98</f>
        <v>8889.3710245518305</v>
      </c>
      <c r="BZ74" s="62">
        <f>(($D74*SUM('Base Rate Calc'!BW$51+'Base Rate Calc'!BW$83))+'Base Rate Calc'!BW$19)*0.98</f>
        <v>8807.2335305636843</v>
      </c>
      <c r="CA74" s="62">
        <f>(($D74*SUM('Base Rate Calc'!BY$51+'Base Rate Calc'!BY$83))+'Base Rate Calc'!BY$19)*0.98</f>
        <v>11079.34856069958</v>
      </c>
      <c r="CB74" s="62">
        <f>(($D74*SUM('Base Rate Calc'!BZ$51+'Base Rate Calc'!BZ$83))+'Base Rate Calc'!BZ$19)*0.98</f>
        <v>8072.8720696434493</v>
      </c>
      <c r="CC74" s="62">
        <f>(($D74*SUM('Base Rate Calc'!CA$51+'Base Rate Calc'!CA$83))+'Base Rate Calc'!CA$19)*0.98</f>
        <v>8808.2460553893707</v>
      </c>
      <c r="CD74" s="62">
        <f>(($D74*SUM('Base Rate Calc'!CB$51+'Base Rate Calc'!CB$83))+'Base Rate Calc'!CB$19)*0.98</f>
        <v>9810.5163451944736</v>
      </c>
      <c r="CE74" s="62">
        <f>(($D74*SUM('Base Rate Calc'!CC$51+'Base Rate Calc'!CC$83))+'Base Rate Calc'!CC$19)*0.98</f>
        <v>10533.65622850322</v>
      </c>
      <c r="CF74" s="62">
        <f>(($D74*SUM('Base Rate Calc'!CD$51+'Base Rate Calc'!CD$83))+'Base Rate Calc'!CD$19)*0.98</f>
        <v>9242.4753606269351</v>
      </c>
      <c r="CG74" s="62">
        <f>(($D74*SUM('Base Rate Calc'!CE$51+'Base Rate Calc'!CE$83))+'Base Rate Calc'!CE$19)*0.98</f>
        <v>9594.1071126101888</v>
      </c>
      <c r="CH74" s="62">
        <f>(($D74*SUM('Base Rate Calc'!CF$51+'Base Rate Calc'!CF$83))+'Base Rate Calc'!CF$19)*0.98</f>
        <v>9259.6566974130546</v>
      </c>
      <c r="CI74" s="62">
        <f>(($D74*SUM('Base Rate Calc'!CG$51+'Base Rate Calc'!CG$83))+'Base Rate Calc'!CG$19)*0.98</f>
        <v>9979.5030049196757</v>
      </c>
      <c r="CJ74" s="62">
        <f>(($D74*SUM('Base Rate Calc'!CH$51+'Base Rate Calc'!CH$83))+'Base Rate Calc'!CH$19)*0.98</f>
        <v>9176.8024889512417</v>
      </c>
      <c r="CK74" s="62">
        <f>(($D74*SUM('Base Rate Calc'!CI$51+'Base Rate Calc'!CI$83))+'Base Rate Calc'!CI$19)*0.98</f>
        <v>8611.1226270074603</v>
      </c>
      <c r="CL74" s="62">
        <f>(($D74*SUM('Base Rate Calc'!CJ$51+'Base Rate Calc'!CJ$83))+'Base Rate Calc'!CJ$19)*0.98</f>
        <v>8303.6304806020926</v>
      </c>
      <c r="CM74" s="62">
        <f>(($D74*SUM('Base Rate Calc'!CK$51+'Base Rate Calc'!CK$83))+'Base Rate Calc'!CK$19)*0.98</f>
        <v>8920.2504807515998</v>
      </c>
    </row>
    <row r="75" spans="1:91" ht="15">
      <c r="A75" s="137">
        <v>72</v>
      </c>
      <c r="B75" s="215">
        <v>699</v>
      </c>
      <c r="C75" s="138" t="str">
        <f>VLOOKUP(B75,FFY18_Table5_CN!$A$3:$G$759,6,FALSE)</f>
        <v>OTHER KIDNEY &amp; URINARY TRACT DIAGNOSES W CC</v>
      </c>
      <c r="D75" s="137">
        <f>VLOOKUP(B75,FFY18_Table5_CN!$A$3:$G$759,7,FALSE)</f>
        <v>1.0465</v>
      </c>
      <c r="F75" s="62">
        <f>(($D75*SUM('Base Rate Calc'!C$51+'Base Rate Calc'!C$83))+'Base Rate Calc'!C$19)*0.98</f>
        <v>7115.3792636563267</v>
      </c>
      <c r="G75" s="62">
        <f>(($D75*SUM('Base Rate Calc'!D$51+'Base Rate Calc'!D$83))+'Base Rate Calc'!D$19)*0.98</f>
        <v>7367.144989153132</v>
      </c>
      <c r="H75" s="62">
        <f>(($D75*SUM('Base Rate Calc'!E$51+'Base Rate Calc'!E$83))+'Base Rate Calc'!E$19)*0.98</f>
        <v>5899.1183180683529</v>
      </c>
      <c r="I75" s="62">
        <f>(($D75*SUM('Base Rate Calc'!F$51+'Base Rate Calc'!F$83))+'Base Rate Calc'!F$19)*0.98</f>
        <v>6615.0512115804822</v>
      </c>
      <c r="J75" s="62">
        <f>(($D75*SUM('Base Rate Calc'!G$51+'Base Rate Calc'!G$83))+'Base Rate Calc'!G$19)*0.98</f>
        <v>6146.9518047100037</v>
      </c>
      <c r="K75" s="62">
        <f>(($D75*SUM('Base Rate Calc'!H$51+'Base Rate Calc'!H$83))+'Base Rate Calc'!H$19)*0.98</f>
        <v>6641.2295934090034</v>
      </c>
      <c r="L75" s="62">
        <f>(($D75*SUM('Base Rate Calc'!I$51+'Base Rate Calc'!I$83))+'Base Rate Calc'!I$19)*0.98</f>
        <v>5886.8172115977295</v>
      </c>
      <c r="M75" s="62">
        <f>(($D75*SUM('Base Rate Calc'!J$51+'Base Rate Calc'!J$83))+'Base Rate Calc'!J$19)*0.98</f>
        <v>7473.0113812671016</v>
      </c>
      <c r="N75" s="62">
        <f>(($D75*SUM('Base Rate Calc'!K$51+'Base Rate Calc'!K$83))+'Base Rate Calc'!K$19)*0.98</f>
        <v>6689.9205344347711</v>
      </c>
      <c r="O75" s="62">
        <f>(($D75*SUM('Base Rate Calc'!L$51+'Base Rate Calc'!L$83))+'Base Rate Calc'!L$19)*0.98</f>
        <v>6031.3530349456933</v>
      </c>
      <c r="P75" s="62">
        <f>(($D75*SUM('Base Rate Calc'!M$51+'Base Rate Calc'!M$83))+'Base Rate Calc'!M$19)*0.98</f>
        <v>6373.6675513826576</v>
      </c>
      <c r="Q75" s="62">
        <f>(($D75*SUM('Base Rate Calc'!N$51+'Base Rate Calc'!N$83))+'Base Rate Calc'!N$19)*0.98</f>
        <v>5811.3429596635697</v>
      </c>
      <c r="R75" s="62">
        <f>(($D75*SUM('Base Rate Calc'!O$51+'Base Rate Calc'!O$83))+'Base Rate Calc'!O$19)*0.98</f>
        <v>6148.2831718192456</v>
      </c>
      <c r="S75" s="62">
        <f>(($D75*SUM('Base Rate Calc'!P$51+'Base Rate Calc'!P$83))+'Base Rate Calc'!P$19)*0.98</f>
        <v>6629.2938215640588</v>
      </c>
      <c r="T75" s="62">
        <f>(($D75*SUM('Base Rate Calc'!Q$51+'Base Rate Calc'!Q$83))+'Base Rate Calc'!Q$19)*0.98</f>
        <v>6231.6987811035624</v>
      </c>
      <c r="U75" s="62">
        <f>(($D75*SUM('Base Rate Calc'!R$51+'Base Rate Calc'!R$83))+'Base Rate Calc'!R$19)*0.98</f>
        <v>6098.3579631944267</v>
      </c>
      <c r="V75" s="62">
        <f>(($D75*SUM('Base Rate Calc'!S$51+'Base Rate Calc'!S$83))+'Base Rate Calc'!S$19)*0.98</f>
        <v>7570.20946432032</v>
      </c>
      <c r="W75" s="62">
        <f>(($D75*SUM('Base Rate Calc'!T$51+'Base Rate Calc'!T$83))+'Base Rate Calc'!T$19)*0.98</f>
        <v>9799.8858510087084</v>
      </c>
      <c r="X75" s="62">
        <f>(($D75*SUM('Base Rate Calc'!U$51+'Base Rate Calc'!U$83))+'Base Rate Calc'!U$19)*0.98</f>
        <v>6937.1157264099329</v>
      </c>
      <c r="Y75" s="62" t="e">
        <f>(($D75*SUM('Base Rate Calc'!V$51+'Base Rate Calc'!V$83))+'Base Rate Calc'!V$19)*0.98</f>
        <v>#N/A</v>
      </c>
      <c r="Z75" s="62">
        <f>(($D75*SUM('Base Rate Calc'!W$51+'Base Rate Calc'!W$83))+'Base Rate Calc'!W$19)*0.98</f>
        <v>6232.1745339893168</v>
      </c>
      <c r="AA75" s="62">
        <f>(($D75*SUM('Base Rate Calc'!X$51+'Base Rate Calc'!X$83))+'Base Rate Calc'!X$19)*0.98</f>
        <v>6662.9381519876188</v>
      </c>
      <c r="AB75" s="62">
        <f>(($D75*SUM('Base Rate Calc'!Y$51+'Base Rate Calc'!Y$83))+'Base Rate Calc'!Y$19)*0.98</f>
        <v>8391.220094432485</v>
      </c>
      <c r="AC75" s="62">
        <f>(($D75*SUM('Base Rate Calc'!Z$51+'Base Rate Calc'!Z$83))+'Base Rate Calc'!Z$19)*0.98</f>
        <v>6386.3269940172395</v>
      </c>
      <c r="AD75" s="62">
        <f>(($D75*SUM('Base Rate Calc'!AA$51+'Base Rate Calc'!AA$83))+'Base Rate Calc'!AA$19)*0.98</f>
        <v>6631.1257332930581</v>
      </c>
      <c r="AE75" s="62">
        <f>(($D75*SUM('Base Rate Calc'!AB$51+'Base Rate Calc'!AB$83))+'Base Rate Calc'!AB$19)*0.98</f>
        <v>9405.8478665671773</v>
      </c>
      <c r="AF75" s="62">
        <f>(($D75*SUM('Base Rate Calc'!AC$51+'Base Rate Calc'!AC$83))+'Base Rate Calc'!AC$19)*0.98</f>
        <v>6114.6776375151458</v>
      </c>
      <c r="AG75" s="62">
        <f>(($D75*SUM('Base Rate Calc'!AD$51+'Base Rate Calc'!AD$83))+'Base Rate Calc'!AD$19)*0.98</f>
        <v>6569.3273245779856</v>
      </c>
      <c r="AH75" s="62">
        <f>(($D75*SUM('Base Rate Calc'!AE$51+'Base Rate Calc'!AE$83))+'Base Rate Calc'!AE$19)*0.98</f>
        <v>5873.8246675361306</v>
      </c>
      <c r="AI75" s="62">
        <f>(($D75*SUM('Base Rate Calc'!AF$51+'Base Rate Calc'!AF$83))+'Base Rate Calc'!AF$19)*0.98</f>
        <v>7511.7579113664106</v>
      </c>
      <c r="AJ75" s="62">
        <f>(($D75*SUM('Base Rate Calc'!AG$51+'Base Rate Calc'!AG$83))+'Base Rate Calc'!AG$19)*0.98</f>
        <v>6604.3036419327236</v>
      </c>
      <c r="AK75" s="62">
        <f>(($D75*SUM('Base Rate Calc'!AH$51+'Base Rate Calc'!AH$83))+'Base Rate Calc'!AH$19)*0.98</f>
        <v>9928.4405843695004</v>
      </c>
      <c r="AL75" s="62">
        <f>(($D75*SUM('Base Rate Calc'!AI$51+'Base Rate Calc'!AI$83))+'Base Rate Calc'!AI$19)*0.98</f>
        <v>5871.8702304316475</v>
      </c>
      <c r="AM75" s="62">
        <f>(($D75*SUM('Base Rate Calc'!AJ$51+'Base Rate Calc'!AJ$83))+'Base Rate Calc'!AJ$19)*0.98</f>
        <v>5940.7748656665781</v>
      </c>
      <c r="AN75" s="62">
        <f>(($D75*SUM('Base Rate Calc'!AK$51+'Base Rate Calc'!AK$83))+'Base Rate Calc'!AK$19)*0.98</f>
        <v>7896.7370624120995</v>
      </c>
      <c r="AO75" s="62">
        <f>(($D75*SUM('Base Rate Calc'!AL$51+'Base Rate Calc'!AL$83))+'Base Rate Calc'!AL$19)*0.98</f>
        <v>6892.0821411751267</v>
      </c>
      <c r="AP75" s="62">
        <f>(($D75*SUM('Base Rate Calc'!AM$51+'Base Rate Calc'!AM$83))+'Base Rate Calc'!AM$19)*0.98</f>
        <v>6747.5308171297065</v>
      </c>
      <c r="AQ75" s="62">
        <f>(($D75*SUM('Base Rate Calc'!AN$51+'Base Rate Calc'!AN$83))+'Base Rate Calc'!AN$19)*0.98</f>
        <v>6115.2636389424279</v>
      </c>
      <c r="AR75" s="62">
        <f>(($D75*SUM('Base Rate Calc'!AO$51+'Base Rate Calc'!AO$83))+'Base Rate Calc'!AO$19)*0.98</f>
        <v>7041.1479366644626</v>
      </c>
      <c r="AS75" s="62">
        <f>(($D75*SUM('Base Rate Calc'!AP$51+'Base Rate Calc'!AP$83))+'Base Rate Calc'!AP$19)*0.98</f>
        <v>8235.0456059374173</v>
      </c>
      <c r="AT75" s="62">
        <f>(($D75*SUM('Base Rate Calc'!AQ$51+'Base Rate Calc'!AQ$83))+'Base Rate Calc'!AQ$19)*0.98</f>
        <v>7700.0752894792504</v>
      </c>
      <c r="AU75" s="62">
        <f>(($D75*SUM('Base Rate Calc'!AR$51+'Base Rate Calc'!AR$83))+'Base Rate Calc'!AR$19)*0.98</f>
        <v>6129.3694856947395</v>
      </c>
      <c r="AV75" s="62">
        <f>(($D75*SUM('Base Rate Calc'!AS$51+'Base Rate Calc'!AS$83))+'Base Rate Calc'!AS$19)*0.98</f>
        <v>6809.0502035280497</v>
      </c>
      <c r="AW75" s="62">
        <f>(($D75*SUM('Base Rate Calc'!AT$51+'Base Rate Calc'!AT$83))+'Base Rate Calc'!AT$19)*0.98</f>
        <v>7943.4428350653661</v>
      </c>
      <c r="AX75" s="62">
        <f>(($D75*SUM('Base Rate Calc'!AU$51+'Base Rate Calc'!AU$83))+'Base Rate Calc'!AU$19)*0.98</f>
        <v>6717.3459779929353</v>
      </c>
      <c r="AY75" s="62">
        <f>(($D75*SUM('Base Rate Calc'!AV$51+'Base Rate Calc'!AV$83))+'Base Rate Calc'!AV$19)*0.98</f>
        <v>5834.8105173810272</v>
      </c>
      <c r="AZ75" s="62">
        <f>(($D75*SUM('Base Rate Calc'!AW$51+'Base Rate Calc'!AW$83))+'Base Rate Calc'!AW$19)*0.98</f>
        <v>6784.9764702945413</v>
      </c>
      <c r="BA75" s="62">
        <f>(($D75*SUM('Base Rate Calc'!AX$51+'Base Rate Calc'!AX$83))+'Base Rate Calc'!AX$19)*0.98</f>
        <v>6123.7360904105735</v>
      </c>
      <c r="BB75" s="62">
        <f>(($D75*SUM('Base Rate Calc'!AY$51+'Base Rate Calc'!AY$83))+'Base Rate Calc'!AY$19)*0.98</f>
        <v>6249.8865312241242</v>
      </c>
      <c r="BC75" s="62">
        <f>(($D75*SUM('Base Rate Calc'!AZ$51+'Base Rate Calc'!AZ$83))+'Base Rate Calc'!AZ$19)*0.98</f>
        <v>6475.2140543391533</v>
      </c>
      <c r="BD75" s="62">
        <f>(($D75*SUM('Base Rate Calc'!BA$51+'Base Rate Calc'!BA$83))+'Base Rate Calc'!BA$19)*0.98</f>
        <v>6048.3778522455568</v>
      </c>
      <c r="BE75" s="62">
        <f>(($D75*SUM('Base Rate Calc'!BB$51+'Base Rate Calc'!BB$83))+'Base Rate Calc'!BB$19)*0.98</f>
        <v>8686.282725129764</v>
      </c>
      <c r="BF75" s="62">
        <f>(($D75*SUM('Base Rate Calc'!BC$51+'Base Rate Calc'!BC$83))+'Base Rate Calc'!BC$19)*0.98</f>
        <v>6527.7652777795201</v>
      </c>
      <c r="BG75" s="62">
        <f>(($D75*SUM('Base Rate Calc'!BD$51+'Base Rate Calc'!BD$83))+'Base Rate Calc'!BD$19)*0.98</f>
        <v>6293.8437641080873</v>
      </c>
      <c r="BH75" s="62">
        <f>(($D75*SUM('Base Rate Calc'!BE$51+'Base Rate Calc'!BE$83))+'Base Rate Calc'!BE$19)*0.98</f>
        <v>6022.9184719556333</v>
      </c>
      <c r="BI75" s="62">
        <f>(($D75*SUM('Base Rate Calc'!BF$51+'Base Rate Calc'!BF$83))+'Base Rate Calc'!BF$19)*0.98</f>
        <v>6599.0368797169158</v>
      </c>
      <c r="BJ75" s="62">
        <f>(($D75*SUM('Base Rate Calc'!BG$51+'Base Rate Calc'!BG$83))+'Base Rate Calc'!BG$19)*0.98</f>
        <v>6342.6313376924563</v>
      </c>
      <c r="BK75" s="62">
        <f>(($D75*SUM('Base Rate Calc'!BH$51+'Base Rate Calc'!BH$83))+'Base Rate Calc'!BH$19)*0.98</f>
        <v>6957.0022559981189</v>
      </c>
      <c r="BL75" s="62">
        <f>(($D75*SUM('Base Rate Calc'!BI$51+'Base Rate Calc'!BI$83))+'Base Rate Calc'!BI$19)*0.98</f>
        <v>6058.9931318291565</v>
      </c>
      <c r="BM75" s="62">
        <f>(($D75*SUM('Base Rate Calc'!BJ$51+'Base Rate Calc'!BJ$83))+'Base Rate Calc'!BJ$19)*0.98</f>
        <v>6060.8719183663488</v>
      </c>
      <c r="BN75" s="62">
        <f>(($D75*SUM('Base Rate Calc'!BK$51+'Base Rate Calc'!BK$83))+'Base Rate Calc'!BK$19)*0.98</f>
        <v>6489.8120124226989</v>
      </c>
      <c r="BO75" s="62">
        <f>(($D75*SUM('Base Rate Calc'!BL$51+'Base Rate Calc'!BL$83))+'Base Rate Calc'!BL$19)*0.98</f>
        <v>6880.5143531915264</v>
      </c>
      <c r="BP75" s="62">
        <f>(($D75*SUM('Base Rate Calc'!BM$51+'Base Rate Calc'!BM$83))+'Base Rate Calc'!BM$19)*0.98</f>
        <v>6543.3411333545328</v>
      </c>
      <c r="BQ75" s="62">
        <f>(($D75*SUM('Base Rate Calc'!BN$51+'Base Rate Calc'!BN$83))+'Base Rate Calc'!BN$19)*0.98</f>
        <v>6017.4759898782549</v>
      </c>
      <c r="BR75" s="62">
        <f>(($D75*SUM('Base Rate Calc'!BO$51+'Base Rate Calc'!BO$83))+'Base Rate Calc'!BO$19)*0.98</f>
        <v>5792.0997933840217</v>
      </c>
      <c r="BS75" s="62">
        <f>(($D75*SUM('Base Rate Calc'!BP$51+'Base Rate Calc'!BP$83))+'Base Rate Calc'!BP$19)*0.98</f>
        <v>7297.6546477880675</v>
      </c>
      <c r="BT75" s="62">
        <f>(($D75*SUM('Base Rate Calc'!BQ$51+'Base Rate Calc'!BQ$83))+'Base Rate Calc'!BQ$19)*0.98</f>
        <v>5955.0054973391316</v>
      </c>
      <c r="BU75" s="62">
        <f>(($D75*SUM('Base Rate Calc'!BR$51+'Base Rate Calc'!BR$83))+'Base Rate Calc'!BR$19)*0.98</f>
        <v>7153.6360620672722</v>
      </c>
      <c r="BV75" s="62">
        <f>(($D75*SUM('Base Rate Calc'!BS$51+'Base Rate Calc'!BS$83))+'Base Rate Calc'!BS$19)*0.98</f>
        <v>6906.6108728268091</v>
      </c>
      <c r="BW75" s="62">
        <f>(($D75*SUM('Base Rate Calc'!BT$51+'Base Rate Calc'!BT$83))+'Base Rate Calc'!BT$19)*0.98</f>
        <v>6842.7317275093083</v>
      </c>
      <c r="BX75" s="62">
        <f>(($D75*SUM('Base Rate Calc'!BU$51+'Base Rate Calc'!BU$83))+'Base Rate Calc'!BU$19)*0.98</f>
        <v>6590.099071832442</v>
      </c>
      <c r="BY75" s="62">
        <f>(($D75*SUM('Base Rate Calc'!BV$51+'Base Rate Calc'!BV$83))+'Base Rate Calc'!BV$19)*0.98</f>
        <v>5858.5092116591031</v>
      </c>
      <c r="BZ75" s="62">
        <f>(($D75*SUM('Base Rate Calc'!BW$51+'Base Rate Calc'!BW$83))+'Base Rate Calc'!BW$19)*0.98</f>
        <v>5989.3134834025414</v>
      </c>
      <c r="CA75" s="62">
        <f>(($D75*SUM('Base Rate Calc'!BY$51+'Base Rate Calc'!BY$83))+'Base Rate Calc'!BY$19)*0.98</f>
        <v>7627.9382010026511</v>
      </c>
      <c r="CB75" s="62">
        <f>(($D75*SUM('Base Rate Calc'!BZ$51+'Base Rate Calc'!BZ$83))+'Base Rate Calc'!BZ$19)*0.98</f>
        <v>5320.3984009584165</v>
      </c>
      <c r="CC75" s="62">
        <f>(($D75*SUM('Base Rate Calc'!CA$51+'Base Rate Calc'!CA$83))+'Base Rate Calc'!CA$19)*0.98</f>
        <v>5949.1061242930764</v>
      </c>
      <c r="CD75" s="62">
        <f>(($D75*SUM('Base Rate Calc'!CB$51+'Base Rate Calc'!CB$83))+'Base Rate Calc'!CB$19)*0.98</f>
        <v>6662.9667152125558</v>
      </c>
      <c r="CE75" s="62">
        <f>(($D75*SUM('Base Rate Calc'!CC$51+'Base Rate Calc'!CC$83))+'Base Rate Calc'!CC$19)*0.98</f>
        <v>7488.1987421428412</v>
      </c>
      <c r="CF75" s="62">
        <f>(($D75*SUM('Base Rate Calc'!CD$51+'Base Rate Calc'!CD$83))+'Base Rate Calc'!CD$19)*0.98</f>
        <v>6310.1663036816462</v>
      </c>
      <c r="CG75" s="62">
        <f>(($D75*SUM('Base Rate Calc'!CE$51+'Base Rate Calc'!CE$83))+'Base Rate Calc'!CE$19)*0.98</f>
        <v>6489.1581966286049</v>
      </c>
      <c r="CH75" s="62">
        <f>(($D75*SUM('Base Rate Calc'!CF$51+'Base Rate Calc'!CF$83))+'Base Rate Calc'!CF$19)*0.98</f>
        <v>6102.5447029679208</v>
      </c>
      <c r="CI75" s="62">
        <f>(($D75*SUM('Base Rate Calc'!CG$51+'Base Rate Calc'!CG$83))+'Base Rate Calc'!CG$19)*0.98</f>
        <v>6725.5732154470943</v>
      </c>
      <c r="CJ75" s="62">
        <f>(($D75*SUM('Base Rate Calc'!CH$51+'Base Rate Calc'!CH$83))+'Base Rate Calc'!CH$19)*0.98</f>
        <v>6185.7302639004183</v>
      </c>
      <c r="CK75" s="62">
        <f>(($D75*SUM('Base Rate Calc'!CI$51+'Base Rate Calc'!CI$83))+'Base Rate Calc'!CI$19)*0.98</f>
        <v>5821.815565944521</v>
      </c>
      <c r="CL75" s="62">
        <f>(($D75*SUM('Base Rate Calc'!CJ$51+'Base Rate Calc'!CJ$83))+'Base Rate Calc'!CJ$19)*0.98</f>
        <v>5472.4789331507582</v>
      </c>
      <c r="CM75" s="62">
        <f>(($D75*SUM('Base Rate Calc'!CK$51+'Base Rate Calc'!CK$83))+'Base Rate Calc'!CK$19)*0.98</f>
        <v>5878.8602104078018</v>
      </c>
    </row>
    <row r="76" spans="1:91" ht="15">
      <c r="A76" s="137">
        <v>73</v>
      </c>
      <c r="B76" s="215">
        <v>743</v>
      </c>
      <c r="C76" s="138" t="str">
        <f>VLOOKUP(B76,FFY18_Table5_CN!$A$3:$G$759,6,FALSE)</f>
        <v>UTERINE &amp; ADNEXA PROC FOR NON-MALIGNANCY W/O CC/MCC</v>
      </c>
      <c r="D76" s="137">
        <f>VLOOKUP(B76,FFY18_Table5_CN!$A$3:$G$759,7,FALSE)</f>
        <v>1.0745000000000002</v>
      </c>
      <c r="F76" s="62">
        <f>(($D76*SUM('Base Rate Calc'!C$51+'Base Rate Calc'!C$83))+'Base Rate Calc'!C$19)*0.98</f>
        <v>7285.2395784029859</v>
      </c>
      <c r="G76" s="62">
        <f>(($D76*SUM('Base Rate Calc'!D$51+'Base Rate Calc'!D$83))+'Base Rate Calc'!D$19)*0.98</f>
        <v>7548.6107012374987</v>
      </c>
      <c r="H76" s="62">
        <f>(($D76*SUM('Base Rate Calc'!E$51+'Base Rate Calc'!E$83))+'Base Rate Calc'!E$19)*0.98</f>
        <v>6040.4456844380757</v>
      </c>
      <c r="I76" s="62">
        <f>(($D76*SUM('Base Rate Calc'!F$51+'Base Rate Calc'!F$83))+'Base Rate Calc'!F$19)*0.98</f>
        <v>6771.8494353017004</v>
      </c>
      <c r="J76" s="62">
        <f>(($D76*SUM('Base Rate Calc'!G$51+'Base Rate Calc'!G$83))+'Base Rate Calc'!G$19)*0.98</f>
        <v>6292.9402034982322</v>
      </c>
      <c r="K76" s="62">
        <f>(($D76*SUM('Base Rate Calc'!H$51+'Base Rate Calc'!H$83))+'Base Rate Calc'!H$19)*0.98</f>
        <v>6799.7592413931925</v>
      </c>
      <c r="L76" s="62">
        <f>(($D76*SUM('Base Rate Calc'!I$51+'Base Rate Calc'!I$83))+'Base Rate Calc'!I$19)*0.98</f>
        <v>6031.1675102357967</v>
      </c>
      <c r="M76" s="62">
        <f>(($D76*SUM('Base Rate Calc'!J$51+'Base Rate Calc'!J$83))+'Base Rate Calc'!J$19)*0.98</f>
        <v>7641.3186610334469</v>
      </c>
      <c r="N76" s="62">
        <f>(($D76*SUM('Base Rate Calc'!K$51+'Base Rate Calc'!K$83))+'Base Rate Calc'!K$19)*0.98</f>
        <v>6849.7896591019235</v>
      </c>
      <c r="O76" s="62">
        <f>(($D76*SUM('Base Rate Calc'!L$51+'Base Rate Calc'!L$83))+'Base Rate Calc'!L$19)*0.98</f>
        <v>6176.3715830378878</v>
      </c>
      <c r="P76" s="62">
        <f>(($D76*SUM('Base Rate Calc'!M$51+'Base Rate Calc'!M$83))+'Base Rate Calc'!M$19)*0.98</f>
        <v>6532.830364797579</v>
      </c>
      <c r="Q76" s="62">
        <f>(($D76*SUM('Base Rate Calc'!N$51+'Base Rate Calc'!N$83))+'Base Rate Calc'!N$19)*0.98</f>
        <v>5955.2856689522287</v>
      </c>
      <c r="R76" s="62">
        <f>(($D76*SUM('Base Rate Calc'!O$51+'Base Rate Calc'!O$83))+'Base Rate Calc'!O$19)*0.98</f>
        <v>6293.625715546852</v>
      </c>
      <c r="S76" s="62">
        <f>(($D76*SUM('Base Rate Calc'!P$51+'Base Rate Calc'!P$83))+'Base Rate Calc'!P$19)*0.98</f>
        <v>6786.413597391861</v>
      </c>
      <c r="T76" s="62">
        <f>(($D76*SUM('Base Rate Calc'!Q$51+'Base Rate Calc'!Q$83))+'Base Rate Calc'!Q$19)*0.98</f>
        <v>6378.93676855784</v>
      </c>
      <c r="U76" s="62">
        <f>(($D76*SUM('Base Rate Calc'!R$51+'Base Rate Calc'!R$83))+'Base Rate Calc'!R$19)*0.98</f>
        <v>6242.5398699019715</v>
      </c>
      <c r="V76" s="62">
        <f>(($D76*SUM('Base Rate Calc'!S$51+'Base Rate Calc'!S$83))+'Base Rate Calc'!S$19)*0.98</f>
        <v>7742.5319703890927</v>
      </c>
      <c r="W76" s="62">
        <f>(($D76*SUM('Base Rate Calc'!T$51+'Base Rate Calc'!T$83))+'Base Rate Calc'!T$19)*0.98</f>
        <v>10025.724878460449</v>
      </c>
      <c r="X76" s="62">
        <f>(($D76*SUM('Base Rate Calc'!U$51+'Base Rate Calc'!U$83))+'Base Rate Calc'!U$19)*0.98</f>
        <v>7105.8254341399643</v>
      </c>
      <c r="Y76" s="62" t="e">
        <f>(($D76*SUM('Base Rate Calc'!V$51+'Base Rate Calc'!V$83))+'Base Rate Calc'!V$19)*0.98</f>
        <v>#N/A</v>
      </c>
      <c r="Z76" s="62">
        <f>(($D76*SUM('Base Rate Calc'!W$51+'Base Rate Calc'!W$83))+'Base Rate Calc'!W$19)*0.98</f>
        <v>6377.9490231930449</v>
      </c>
      <c r="AA76" s="62">
        <f>(($D76*SUM('Base Rate Calc'!X$51+'Base Rate Calc'!X$83))+'Base Rate Calc'!X$19)*0.98</f>
        <v>6824.2988945157176</v>
      </c>
      <c r="AB76" s="62">
        <f>(($D76*SUM('Base Rate Calc'!Y$51+'Base Rate Calc'!Y$83))+'Base Rate Calc'!Y$19)*0.98</f>
        <v>8590.1914146848612</v>
      </c>
      <c r="AC76" s="62">
        <f>(($D76*SUM('Base Rate Calc'!Z$51+'Base Rate Calc'!Z$83))+'Base Rate Calc'!Z$19)*0.98</f>
        <v>6537.7187102451262</v>
      </c>
      <c r="AD76" s="62">
        <f>(($D76*SUM('Base Rate Calc'!AA$51+'Base Rate Calc'!AA$83))+'Base Rate Calc'!AA$19)*0.98</f>
        <v>6780.5106358560834</v>
      </c>
      <c r="AE76" s="62">
        <f>(($D76*SUM('Base Rate Calc'!AB$51+'Base Rate Calc'!AB$83))+'Base Rate Calc'!AB$19)*0.98</f>
        <v>9615.4145787161324</v>
      </c>
      <c r="AF76" s="62">
        <f>(($D76*SUM('Base Rate Calc'!AC$51+'Base Rate Calc'!AC$83))+'Base Rate Calc'!AC$19)*0.98</f>
        <v>6278.2810525657196</v>
      </c>
      <c r="AG76" s="62">
        <f>(($D76*SUM('Base Rate Calc'!AD$51+'Base Rate Calc'!AD$83))+'Base Rate Calc'!AD$19)*0.98</f>
        <v>6723.4655325934509</v>
      </c>
      <c r="AH76" s="62">
        <f>(($D76*SUM('Base Rate Calc'!AE$51+'Base Rate Calc'!AE$83))+'Base Rate Calc'!AE$19)*0.98</f>
        <v>6017.1369476039881</v>
      </c>
      <c r="AI76" s="62">
        <f>(($D76*SUM('Base Rate Calc'!AF$51+'Base Rate Calc'!AF$83))+'Base Rate Calc'!AF$19)*0.98</f>
        <v>7677.8602180250455</v>
      </c>
      <c r="AJ76" s="62">
        <f>(($D76*SUM('Base Rate Calc'!AG$51+'Base Rate Calc'!AG$83))+'Base Rate Calc'!AG$19)*0.98</f>
        <v>6754.9177861984836</v>
      </c>
      <c r="AK76" s="62">
        <f>(($D76*SUM('Base Rate Calc'!AH$51+'Base Rate Calc'!AH$83))+'Base Rate Calc'!AH$19)*0.98</f>
        <v>10147.776824753972</v>
      </c>
      <c r="AL76" s="62">
        <f>(($D76*SUM('Base Rate Calc'!AI$51+'Base Rate Calc'!AI$83))+'Base Rate Calc'!AI$19)*0.98</f>
        <v>6012.8962111789842</v>
      </c>
      <c r="AM76" s="62">
        <f>(($D76*SUM('Base Rate Calc'!AJ$51+'Base Rate Calc'!AJ$83))+'Base Rate Calc'!AJ$19)*0.98</f>
        <v>6085.8774065539792</v>
      </c>
      <c r="AN76" s="62">
        <f>(($D76*SUM('Base Rate Calc'!AK$51+'Base Rate Calc'!AK$83))+'Base Rate Calc'!AK$19)*0.98</f>
        <v>8076.2217998679434</v>
      </c>
      <c r="AO76" s="62">
        <f>(($D76*SUM('Base Rate Calc'!AL$51+'Base Rate Calc'!AL$83))+'Base Rate Calc'!AL$19)*0.98</f>
        <v>7053.4743589992113</v>
      </c>
      <c r="AP76" s="62">
        <f>(($D76*SUM('Base Rate Calc'!AM$51+'Base Rate Calc'!AM$83))+'Base Rate Calc'!AM$19)*0.98</f>
        <v>6903.4806236080949</v>
      </c>
      <c r="AQ76" s="62">
        <f>(($D76*SUM('Base Rate Calc'!AN$51+'Base Rate Calc'!AN$83))+'Base Rate Calc'!AN$19)*0.98</f>
        <v>6278.8827329609558</v>
      </c>
      <c r="AR76" s="62">
        <f>(($D76*SUM('Base Rate Calc'!AO$51+'Base Rate Calc'!AO$83))+'Base Rate Calc'!AO$19)*0.98</f>
        <v>7209.6855135651849</v>
      </c>
      <c r="AS76" s="62">
        <f>(($D76*SUM('Base Rate Calc'!AP$51+'Base Rate Calc'!AP$83))+'Base Rate Calc'!AP$19)*0.98</f>
        <v>8377.3420716481196</v>
      </c>
      <c r="AT76" s="62">
        <f>(($D76*SUM('Base Rate Calc'!AQ$51+'Base Rate Calc'!AQ$83))+'Base Rate Calc'!AQ$19)*0.98</f>
        <v>7853.4623902011044</v>
      </c>
      <c r="AU76" s="62">
        <f>(($D76*SUM('Base Rate Calc'!AR$51+'Base Rate Calc'!AR$83))+'Base Rate Calc'!AR$19)*0.98</f>
        <v>6274.2919816330623</v>
      </c>
      <c r="AV76" s="62">
        <f>(($D76*SUM('Base Rate Calc'!AS$51+'Base Rate Calc'!AS$83))+'Base Rate Calc'!AS$19)*0.98</f>
        <v>6972.7625246926818</v>
      </c>
      <c r="AW76" s="62">
        <f>(($D76*SUM('Base Rate Calc'!AT$51+'Base Rate Calc'!AT$83))+'Base Rate Calc'!AT$19)*0.98</f>
        <v>8123.0832962042396</v>
      </c>
      <c r="AX76" s="62">
        <f>(($D76*SUM('Base Rate Calc'!AU$51+'Base Rate Calc'!AU$83))+'Base Rate Calc'!AU$19)*0.98</f>
        <v>6871.2114757318777</v>
      </c>
      <c r="AY76" s="62">
        <f>(($D76*SUM('Base Rate Calc'!AV$51+'Base Rate Calc'!AV$83))+'Base Rate Calc'!AV$19)*0.98</f>
        <v>5979.0145553042648</v>
      </c>
      <c r="AZ76" s="62">
        <f>(($D76*SUM('Base Rate Calc'!AW$51+'Base Rate Calc'!AW$83))+'Base Rate Calc'!AW$19)*0.98</f>
        <v>6948.1978072923894</v>
      </c>
      <c r="BA76" s="62">
        <f>(($D76*SUM('Base Rate Calc'!AX$51+'Base Rate Calc'!AX$83))+'Base Rate Calc'!AX$19)*0.98</f>
        <v>6266.6739817927973</v>
      </c>
      <c r="BB76" s="62">
        <f>(($D76*SUM('Base Rate Calc'!AY$51+'Base Rate Calc'!AY$83))+'Base Rate Calc'!AY$19)*0.98</f>
        <v>6394.8501039659077</v>
      </c>
      <c r="BC76" s="62">
        <f>(($D76*SUM('Base Rate Calc'!AZ$51+'Base Rate Calc'!AZ$83))+'Base Rate Calc'!AZ$19)*0.98</f>
        <v>6627.8916638198016</v>
      </c>
      <c r="BD76" s="62">
        <f>(($D76*SUM('Base Rate Calc'!BA$51+'Base Rate Calc'!BA$83))+'Base Rate Calc'!BA$19)*0.98</f>
        <v>6194.3152342454396</v>
      </c>
      <c r="BE76" s="62">
        <f>(($D76*SUM('Base Rate Calc'!BB$51+'Base Rate Calc'!BB$83))+'Base Rate Calc'!BB$19)*0.98</f>
        <v>8880.2619926917669</v>
      </c>
      <c r="BF76" s="62">
        <f>(($D76*SUM('Base Rate Calc'!BC$51+'Base Rate Calc'!BC$83))+'Base Rate Calc'!BC$19)*0.98</f>
        <v>6702.4212049441912</v>
      </c>
      <c r="BG76" s="62">
        <f>(($D76*SUM('Base Rate Calc'!BD$51+'Base Rate Calc'!BD$83))+'Base Rate Calc'!BD$19)*0.98</f>
        <v>6451.6183771945925</v>
      </c>
      <c r="BH76" s="62">
        <f>(($D76*SUM('Base Rate Calc'!BE$51+'Base Rate Calc'!BE$83))+'Base Rate Calc'!BE$19)*0.98</f>
        <v>6184.0667922755174</v>
      </c>
      <c r="BI76" s="62">
        <f>(($D76*SUM('Base Rate Calc'!BF$51+'Base Rate Calc'!BF$83))+'Base Rate Calc'!BF$19)*0.98</f>
        <v>6758.84836011068</v>
      </c>
      <c r="BJ76" s="62">
        <f>(($D76*SUM('Base Rate Calc'!BG$51+'Base Rate Calc'!BG$83))+'Base Rate Calc'!BG$19)*0.98</f>
        <v>6486.7938029149991</v>
      </c>
      <c r="BK76" s="62">
        <f>(($D76*SUM('Base Rate Calc'!BH$51+'Base Rate Calc'!BH$83))+'Base Rate Calc'!BH$19)*0.98</f>
        <v>7112.4674079980705</v>
      </c>
      <c r="BL76" s="62">
        <f>(($D76*SUM('Base Rate Calc'!BI$51+'Base Rate Calc'!BI$83))+'Base Rate Calc'!BI$19)*0.98</f>
        <v>6205.5378363597029</v>
      </c>
      <c r="BM76" s="62">
        <f>(($D76*SUM('Base Rate Calc'!BJ$51+'Base Rate Calc'!BJ$83))+'Base Rate Calc'!BJ$19)*0.98</f>
        <v>6203.4545944430411</v>
      </c>
      <c r="BN76" s="62">
        <f>(($D76*SUM('Base Rate Calc'!BK$51+'Base Rate Calc'!BK$83))+'Base Rate Calc'!BK$19)*0.98</f>
        <v>6649.2070040594281</v>
      </c>
      <c r="BO76" s="62">
        <f>(($D76*SUM('Base Rate Calc'!BL$51+'Base Rate Calc'!BL$83))+'Base Rate Calc'!BL$19)*0.98</f>
        <v>7043.508556621402</v>
      </c>
      <c r="BP76" s="62">
        <f>(($D76*SUM('Base Rate Calc'!BM$51+'Base Rate Calc'!BM$83))+'Base Rate Calc'!BM$19)*0.98</f>
        <v>6708.6964011365944</v>
      </c>
      <c r="BQ76" s="62">
        <f>(($D76*SUM('Base Rate Calc'!BN$51+'Base Rate Calc'!BN$83))+'Base Rate Calc'!BN$19)*0.98</f>
        <v>6160.869370209447</v>
      </c>
      <c r="BR76" s="62">
        <f>(($D76*SUM('Base Rate Calc'!BO$51+'Base Rate Calc'!BO$83))+'Base Rate Calc'!BO$19)*0.98</f>
        <v>5933.7262707989803</v>
      </c>
      <c r="BS76" s="62">
        <f>(($D76*SUM('Base Rate Calc'!BP$51+'Base Rate Calc'!BP$83))+'Base Rate Calc'!BP$19)*0.98</f>
        <v>7478.6429193007934</v>
      </c>
      <c r="BT76" s="62">
        <f>(($D76*SUM('Base Rate Calc'!BQ$51+'Base Rate Calc'!BQ$83))+'Base Rate Calc'!BQ$19)*0.98</f>
        <v>6101.461318003725</v>
      </c>
      <c r="BU76" s="62">
        <f>(($D76*SUM('Base Rate Calc'!BR$51+'Base Rate Calc'!BR$83))+'Base Rate Calc'!BR$19)*0.98</f>
        <v>7314.0301025239232</v>
      </c>
      <c r="BV76" s="62">
        <f>(($D76*SUM('Base Rate Calc'!BS$51+'Base Rate Calc'!BS$83))+'Base Rate Calc'!BS$19)*0.98</f>
        <v>7066.8565951766914</v>
      </c>
      <c r="BW76" s="62">
        <f>(($D76*SUM('Base Rate Calc'!BT$51+'Base Rate Calc'!BT$83))+'Base Rate Calc'!BT$19)*0.98</f>
        <v>7003.8777964727697</v>
      </c>
      <c r="BX76" s="62">
        <f>(($D76*SUM('Base Rate Calc'!BU$51+'Base Rate Calc'!BU$83))+'Base Rate Calc'!BU$19)*0.98</f>
        <v>6747.5016476674264</v>
      </c>
      <c r="BY76" s="62">
        <f>(($D76*SUM('Base Rate Calc'!BV$51+'Base Rate Calc'!BV$83))+'Base Rate Calc'!BV$19)*0.98</f>
        <v>6015.2586220044996</v>
      </c>
      <c r="BZ76" s="62">
        <f>(($D76*SUM('Base Rate Calc'!BW$51+'Base Rate Calc'!BW$83))+'Base Rate Calc'!BW$19)*0.98</f>
        <v>6135.0500207511041</v>
      </c>
      <c r="CA76" s="62">
        <f>(($D76*SUM('Base Rate Calc'!BY$51+'Base Rate Calc'!BY$83))+'Base Rate Calc'!BY$19)*0.98</f>
        <v>7806.437443838844</v>
      </c>
      <c r="CB76" s="62">
        <f>(($D76*SUM('Base Rate Calc'!BZ$51+'Base Rate Calc'!BZ$83))+'Base Rate Calc'!BZ$19)*0.98</f>
        <v>5462.7501976395788</v>
      </c>
      <c r="CC76" s="62">
        <f>(($D76*SUM('Base Rate Calc'!CA$51+'Base Rate Calc'!CA$83))+'Base Rate Calc'!CA$19)*0.98</f>
        <v>6096.9744620668052</v>
      </c>
      <c r="CD76" s="62">
        <f>(($D76*SUM('Base Rate Calc'!CB$51+'Base Rate Calc'!CB$83))+'Base Rate Calc'!CB$19)*0.98</f>
        <v>6825.7509590978425</v>
      </c>
      <c r="CE76" s="62">
        <f>(($D76*SUM('Base Rate Calc'!CC$51+'Base Rate Calc'!CC$83))+'Base Rate Calc'!CC$19)*0.98</f>
        <v>7645.703008153353</v>
      </c>
      <c r="CF76" s="62">
        <f>(($D76*SUM('Base Rate Calc'!CD$51+'Base Rate Calc'!CD$83))+'Base Rate Calc'!CD$19)*0.98</f>
        <v>6461.8187853855043</v>
      </c>
      <c r="CG76" s="62">
        <f>(($D76*SUM('Base Rate Calc'!CE$51+'Base Rate Calc'!CE$83))+'Base Rate Calc'!CE$19)*0.98</f>
        <v>6649.739226638736</v>
      </c>
      <c r="CH76" s="62">
        <f>(($D76*SUM('Base Rate Calc'!CF$51+'Base Rate Calc'!CF$83))+'Base Rate Calc'!CF$19)*0.98</f>
        <v>6265.8234910071978</v>
      </c>
      <c r="CI76" s="62">
        <f>(($D76*SUM('Base Rate Calc'!CG$51+'Base Rate Calc'!CG$83))+'Base Rate Calc'!CG$19)*0.98</f>
        <v>6893.8592038202614</v>
      </c>
      <c r="CJ76" s="62">
        <f>(($D76*SUM('Base Rate Calc'!CH$51+'Base Rate Calc'!CH$83))+'Base Rate Calc'!CH$19)*0.98</f>
        <v>6340.4218455432401</v>
      </c>
      <c r="CK76" s="62">
        <f>(($D76*SUM('Base Rate Calc'!CI$51+'Base Rate Calc'!CI$83))+'Base Rate Calc'!CI$19)*0.98</f>
        <v>5966.0723034948778</v>
      </c>
      <c r="CL76" s="62">
        <f>(($D76*SUM('Base Rate Calc'!CJ$51+'Base Rate Calc'!CJ$83))+'Base Rate Calc'!CJ$19)*0.98</f>
        <v>5618.8997741715148</v>
      </c>
      <c r="CM76" s="62">
        <f>(($D76*SUM('Base Rate Calc'!CK$51+'Base Rate Calc'!CK$83))+'Base Rate Calc'!CK$19)*0.98</f>
        <v>6036.1541290809218</v>
      </c>
    </row>
    <row r="77" spans="1:91" ht="15">
      <c r="A77" s="137">
        <v>74</v>
      </c>
      <c r="B77" s="215">
        <v>765</v>
      </c>
      <c r="C77" s="138" t="str">
        <f>VLOOKUP(B77,FFY18_Table5_CN!$A$3:$G$759,6,FALSE)</f>
        <v>CESAREAN SECTION W CC/MCC</v>
      </c>
      <c r="D77" s="137">
        <f>VLOOKUP(B77,FFY18_Table5_CN!$A$3:$G$759,7,FALSE)</f>
        <v>1.177</v>
      </c>
      <c r="F77" s="62">
        <f>(($D77*SUM('Base Rate Calc'!C$51+'Base Rate Calc'!C$83))+'Base Rate Calc'!C$19)*0.98</f>
        <v>7907.0496591719993</v>
      </c>
      <c r="G77" s="62">
        <f>(($D77*SUM('Base Rate Calc'!D$51+'Base Rate Calc'!D$83))+'Base Rate Calc'!D$19)*0.98</f>
        <v>8212.9048258320472</v>
      </c>
      <c r="H77" s="62">
        <f>(($D77*SUM('Base Rate Calc'!E$51+'Base Rate Calc'!E$83))+'Base Rate Calc'!E$19)*0.98</f>
        <v>6557.8047934700917</v>
      </c>
      <c r="I77" s="62">
        <f>(($D77*SUM('Base Rate Calc'!F$51+'Base Rate Calc'!F$83))+'Base Rate Calc'!F$19)*0.98</f>
        <v>7345.8429328525826</v>
      </c>
      <c r="J77" s="62">
        <f>(($D77*SUM('Base Rate Calc'!G$51+'Base Rate Calc'!G$83))+'Base Rate Calc'!G$19)*0.98</f>
        <v>6827.3620204908502</v>
      </c>
      <c r="K77" s="62">
        <f>(($D77*SUM('Base Rate Calc'!H$51+'Base Rate Calc'!H$83))+'Base Rate Calc'!H$19)*0.98</f>
        <v>7380.0909884781631</v>
      </c>
      <c r="L77" s="62">
        <f>(($D77*SUM('Base Rate Calc'!I$51+'Base Rate Calc'!I$83))+'Base Rate Calc'!I$19)*0.98</f>
        <v>6559.5927106072886</v>
      </c>
      <c r="M77" s="62">
        <f>(($D77*SUM('Base Rate Calc'!J$51+'Base Rate Calc'!J$83))+'Base Rate Calc'!J$19)*0.98</f>
        <v>8257.4435244638116</v>
      </c>
      <c r="N77" s="62">
        <f>(($D77*SUM('Base Rate Calc'!K$51+'Base Rate Calc'!K$83))+'Base Rate Calc'!K$19)*0.98</f>
        <v>7435.0248476156012</v>
      </c>
      <c r="O77" s="62">
        <f>(($D77*SUM('Base Rate Calc'!L$51+'Base Rate Calc'!L$83))+'Base Rate Calc'!L$19)*0.98</f>
        <v>6707.243053732519</v>
      </c>
      <c r="P77" s="62">
        <f>(($D77*SUM('Base Rate Calc'!M$51+'Base Rate Calc'!M$83))+'Base Rate Calc'!M$19)*0.98</f>
        <v>7115.4799496200549</v>
      </c>
      <c r="Q77" s="62">
        <f>(($D77*SUM('Base Rate Calc'!N$51+'Base Rate Calc'!N$83))+'Base Rate Calc'!N$19)*0.98</f>
        <v>6482.2188011696344</v>
      </c>
      <c r="R77" s="62">
        <f>(($D77*SUM('Base Rate Calc'!O$51+'Base Rate Calc'!O$83))+'Base Rate Calc'!O$19)*0.98</f>
        <v>6825.6832416925481</v>
      </c>
      <c r="S77" s="62">
        <f>(($D77*SUM('Base Rate Calc'!P$51+'Base Rate Calc'!P$83))+'Base Rate Calc'!P$19)*0.98</f>
        <v>7361.584205332917</v>
      </c>
      <c r="T77" s="62">
        <f>(($D77*SUM('Base Rate Calc'!Q$51+'Base Rate Calc'!Q$83))+'Base Rate Calc'!Q$19)*0.98</f>
        <v>6917.9329726315273</v>
      </c>
      <c r="U77" s="62">
        <f>(($D77*SUM('Base Rate Calc'!R$51+'Base Rate Calc'!R$83))+'Base Rate Calc'!R$19)*0.98</f>
        <v>6770.3486355277983</v>
      </c>
      <c r="V77" s="62">
        <f>(($D77*SUM('Base Rate Calc'!S$51+'Base Rate Calc'!S$83))+'Base Rate Calc'!S$19)*0.98</f>
        <v>8373.3554301051299</v>
      </c>
      <c r="W77" s="62">
        <f>(($D77*SUM('Base Rate Calc'!T$51+'Base Rate Calc'!T$83))+'Base Rate Calc'!T$19)*0.98</f>
        <v>10852.457032524846</v>
      </c>
      <c r="X77" s="62">
        <f>(($D77*SUM('Base Rate Calc'!U$51+'Base Rate Calc'!U$83))+'Base Rate Calc'!U$19)*0.98</f>
        <v>7723.4234713659725</v>
      </c>
      <c r="Y77" s="62" t="e">
        <f>(($D77*SUM('Base Rate Calc'!V$51+'Base Rate Calc'!V$83))+'Base Rate Calc'!V$19)*0.98</f>
        <v>#N/A</v>
      </c>
      <c r="Z77" s="62">
        <f>(($D77*SUM('Base Rate Calc'!W$51+'Base Rate Calc'!W$83))+'Base Rate Calc'!W$19)*0.98</f>
        <v>6911.587778313833</v>
      </c>
      <c r="AA77" s="62">
        <f>(($D77*SUM('Base Rate Calc'!X$51+'Base Rate Calc'!X$83))+'Base Rate Calc'!X$19)*0.98</f>
        <v>7414.9944698417848</v>
      </c>
      <c r="AB77" s="62">
        <f>(($D77*SUM('Base Rate Calc'!Y$51+'Base Rate Calc'!Y$83))+'Base Rate Calc'!Y$19)*0.98</f>
        <v>9318.5685691801573</v>
      </c>
      <c r="AC77" s="62">
        <f>(($D77*SUM('Base Rate Calc'!Z$51+'Base Rate Calc'!Z$83))+'Base Rate Calc'!Z$19)*0.98</f>
        <v>7091.9205285793514</v>
      </c>
      <c r="AD77" s="62">
        <f>(($D77*SUM('Base Rate Calc'!AA$51+'Base Rate Calc'!AA$83))+'Base Rate Calc'!AA$19)*0.98</f>
        <v>7327.3660827385856</v>
      </c>
      <c r="AE77" s="62">
        <f>(($D77*SUM('Base Rate Calc'!AB$51+'Base Rate Calc'!AB$83))+'Base Rate Calc'!AB$19)*0.98</f>
        <v>10382.578435689982</v>
      </c>
      <c r="AF77" s="62">
        <f>(($D77*SUM('Base Rate Calc'!AC$51+'Base Rate Calc'!AC$83))+'Base Rate Calc'!AC$19)*0.98</f>
        <v>6877.1864112329931</v>
      </c>
      <c r="AG77" s="62">
        <f>(($D77*SUM('Base Rate Calc'!AD$51+'Base Rate Calc'!AD$83))+'Base Rate Calc'!AD$19)*0.98</f>
        <v>7287.7214726500606</v>
      </c>
      <c r="AH77" s="62">
        <f>(($D77*SUM('Base Rate Calc'!AE$51+'Base Rate Calc'!AE$83))+'Base Rate Calc'!AE$19)*0.98</f>
        <v>6541.762258566675</v>
      </c>
      <c r="AI77" s="62">
        <f>(($D77*SUM('Base Rate Calc'!AF$51+'Base Rate Calc'!AF$83))+'Base Rate Calc'!AF$19)*0.98</f>
        <v>8285.9133049003976</v>
      </c>
      <c r="AJ77" s="62">
        <f>(($D77*SUM('Base Rate Calc'!AG$51+'Base Rate Calc'!AG$83))+'Base Rate Calc'!AG$19)*0.98</f>
        <v>7306.2731357427774</v>
      </c>
      <c r="AK77" s="62">
        <f>(($D77*SUM('Base Rate Calc'!AH$51+'Base Rate Calc'!AH$83))+'Base Rate Calc'!AH$19)*0.98</f>
        <v>10950.704133304254</v>
      </c>
      <c r="AL77" s="62">
        <f>(($D77*SUM('Base Rate Calc'!AI$51+'Base Rate Calc'!AI$83))+'Base Rate Calc'!AI$19)*0.98</f>
        <v>6529.1520335576206</v>
      </c>
      <c r="AM77" s="62">
        <f>(($D77*SUM('Base Rate Calc'!AJ$51+'Base Rate Calc'!AJ$83))+'Base Rate Calc'!AJ$19)*0.98</f>
        <v>6617.0563508739242</v>
      </c>
      <c r="AN77" s="62">
        <f>(($D77*SUM('Base Rate Calc'!AK$51+'Base Rate Calc'!AK$83))+'Base Rate Calc'!AK$19)*0.98</f>
        <v>8733.264142340222</v>
      </c>
      <c r="AO77" s="62">
        <f>(($D77*SUM('Base Rate Calc'!AL$51+'Base Rate Calc'!AL$83))+'Base Rate Calc'!AL$19)*0.98</f>
        <v>7644.2851563909453</v>
      </c>
      <c r="AP77" s="62">
        <f>(($D77*SUM('Base Rate Calc'!AM$51+'Base Rate Calc'!AM$83))+'Base Rate Calc'!AM$19)*0.98</f>
        <v>7474.3683080379024</v>
      </c>
      <c r="AQ77" s="62">
        <f>(($D77*SUM('Base Rate Calc'!AN$51+'Base Rate Calc'!AN$83))+'Base Rate Calc'!AN$19)*0.98</f>
        <v>6877.8454878502034</v>
      </c>
      <c r="AR77" s="62">
        <f>(($D77*SUM('Base Rate Calc'!AO$51+'Base Rate Calc'!AO$83))+'Base Rate Calc'!AO$19)*0.98</f>
        <v>7826.6534290053251</v>
      </c>
      <c r="AS77" s="62">
        <f>(($D77*SUM('Base Rate Calc'!AP$51+'Base Rate Calc'!AP$83))+'Base Rate Calc'!AP$19)*0.98</f>
        <v>8898.2487764819325</v>
      </c>
      <c r="AT77" s="62">
        <f>(($D77*SUM('Base Rate Calc'!AQ$51+'Base Rate Calc'!AQ$83))+'Base Rate Calc'!AQ$19)*0.98</f>
        <v>8414.9687410578881</v>
      </c>
      <c r="AU77" s="62">
        <f>(($D77*SUM('Base Rate Calc'!AR$51+'Base Rate Calc'!AR$83))+'Base Rate Calc'!AR$19)*0.98</f>
        <v>6804.8118328358432</v>
      </c>
      <c r="AV77" s="62">
        <f>(($D77*SUM('Base Rate Calc'!AS$51+'Base Rate Calc'!AS$83))+'Base Rate Calc'!AS$19)*0.98</f>
        <v>7572.066557527487</v>
      </c>
      <c r="AW77" s="62">
        <f>(($D77*SUM('Base Rate Calc'!AT$51+'Base Rate Calc'!AT$83))+'Base Rate Calc'!AT$19)*0.98</f>
        <v>8780.6956985876132</v>
      </c>
      <c r="AX77" s="62">
        <f>(($D77*SUM('Base Rate Calc'!AU$51+'Base Rate Calc'!AU$83))+'Base Rate Calc'!AU$19)*0.98</f>
        <v>7434.4691013833581</v>
      </c>
      <c r="AY77" s="62">
        <f>(($D77*SUM('Base Rate Calc'!AV$51+'Base Rate Calc'!AV$83))+'Base Rate Calc'!AV$19)*0.98</f>
        <v>6506.9043369875462</v>
      </c>
      <c r="AZ77" s="62">
        <f>(($D77*SUM('Base Rate Calc'!AW$51+'Base Rate Calc'!AW$83))+'Base Rate Calc'!AW$19)*0.98</f>
        <v>7545.7044873737932</v>
      </c>
      <c r="BA77" s="62">
        <f>(($D77*SUM('Base Rate Calc'!AX$51+'Base Rate Calc'!AX$83))+'Base Rate Calc'!AX$19)*0.98</f>
        <v>6789.9287627455751</v>
      </c>
      <c r="BB77" s="62">
        <f>(($D77*SUM('Base Rate Calc'!AY$51+'Base Rate Calc'!AY$83))+'Base Rate Calc'!AY$19)*0.98</f>
        <v>6925.520325609933</v>
      </c>
      <c r="BC77" s="62">
        <f>(($D77*SUM('Base Rate Calc'!AZ$51+'Base Rate Calc'!AZ$83))+'Base Rate Calc'!AZ$19)*0.98</f>
        <v>7186.8007699543086</v>
      </c>
      <c r="BD77" s="62">
        <f>(($D77*SUM('Base Rate Calc'!BA$51+'Base Rate Calc'!BA$83))+'Base Rate Calc'!BA$19)*0.98</f>
        <v>6728.5502933521457</v>
      </c>
      <c r="BE77" s="62">
        <f>(($D77*SUM('Base Rate Calc'!BB$51+'Base Rate Calc'!BB$83))+'Base Rate Calc'!BB$19)*0.98</f>
        <v>9590.3646685883741</v>
      </c>
      <c r="BF77" s="62">
        <f>(($D77*SUM('Base Rate Calc'!BC$51+'Base Rate Calc'!BC$83))+'Base Rate Calc'!BC$19)*0.98</f>
        <v>7341.7866526005691</v>
      </c>
      <c r="BG77" s="62">
        <f>(($D77*SUM('Base Rate Calc'!BD$51+'Base Rate Calc'!BD$83))+'Base Rate Calc'!BD$19)*0.98</f>
        <v>7029.1861572434009</v>
      </c>
      <c r="BH77" s="62">
        <f>(($D77*SUM('Base Rate Calc'!BE$51+'Base Rate Calc'!BE$83))+'Base Rate Calc'!BE$19)*0.98</f>
        <v>6773.9847505893749</v>
      </c>
      <c r="BI77" s="62">
        <f>(($D77*SUM('Base Rate Calc'!BF$51+'Base Rate Calc'!BF$83))+'Base Rate Calc'!BF$19)*0.98</f>
        <v>7343.8725294092792</v>
      </c>
      <c r="BJ77" s="62">
        <f>(($D77*SUM('Base Rate Calc'!BG$51+'Base Rate Calc'!BG$83))+'Base Rate Calc'!BG$19)*0.98</f>
        <v>7014.5313988189409</v>
      </c>
      <c r="BK77" s="62">
        <f>(($D77*SUM('Base Rate Calc'!BH$51+'Base Rate Calc'!BH$83))+'Base Rate Calc'!BH$19)*0.98</f>
        <v>7681.5809108550275</v>
      </c>
      <c r="BL77" s="62">
        <f>(($D77*SUM('Base Rate Calc'!BI$51+'Base Rate Calc'!BI$83))+'Base Rate Calc'!BI$19)*0.98</f>
        <v>6741.9961297304517</v>
      </c>
      <c r="BM77" s="62">
        <f>(($D77*SUM('Base Rate Calc'!BJ$51+'Base Rate Calc'!BJ$83))+'Base Rate Calc'!BJ$19)*0.98</f>
        <v>6725.4090336523577</v>
      </c>
      <c r="BN77" s="62">
        <f>(($D77*SUM('Base Rate Calc'!BK$51+'Base Rate Calc'!BK$83))+'Base Rate Calc'!BK$19)*0.98</f>
        <v>7232.7065270153053</v>
      </c>
      <c r="BO77" s="62">
        <f>(($D77*SUM('Base Rate Calc'!BL$51+'Base Rate Calc'!BL$83))+'Base Rate Calc'!BL$19)*0.98</f>
        <v>7640.1837656057596</v>
      </c>
      <c r="BP77" s="62">
        <f>(($D77*SUM('Base Rate Calc'!BM$51+'Base Rate Calc'!BM$83))+'Base Rate Calc'!BM$19)*0.98</f>
        <v>7314.0147921244961</v>
      </c>
      <c r="BQ77" s="62">
        <f>(($D77*SUM('Base Rate Calc'!BN$51+'Base Rate Calc'!BN$83))+'Base Rate Calc'!BN$19)*0.98</f>
        <v>6685.7915660646977</v>
      </c>
      <c r="BR77" s="62">
        <f>(($D77*SUM('Base Rate Calc'!BO$51+'Base Rate Calc'!BO$83))+'Base Rate Calc'!BO$19)*0.98</f>
        <v>6452.1803399073033</v>
      </c>
      <c r="BS77" s="62">
        <f>(($D77*SUM('Base Rate Calc'!BP$51+'Base Rate Calc'!BP$83))+'Base Rate Calc'!BP$19)*0.98</f>
        <v>8141.1892703741569</v>
      </c>
      <c r="BT77" s="62">
        <f>(($D77*SUM('Base Rate Calc'!BQ$51+'Base Rate Calc'!BQ$83))+'Base Rate Calc'!BQ$19)*0.98</f>
        <v>6637.5942329366071</v>
      </c>
      <c r="BU77" s="62">
        <f>(($D77*SUM('Base Rate Calc'!BR$51+'Base Rate Calc'!BR$83))+'Base Rate Calc'!BR$19)*0.98</f>
        <v>7901.1868577670148</v>
      </c>
      <c r="BV77" s="62">
        <f>(($D77*SUM('Base Rate Calc'!BS$51+'Base Rate Calc'!BS$83))+'Base Rate Calc'!BS$19)*0.98</f>
        <v>7653.470400207505</v>
      </c>
      <c r="BW77" s="62">
        <f>(($D77*SUM('Base Rate Calc'!BT$51+'Base Rate Calc'!BT$83))+'Base Rate Calc'!BT$19)*0.98</f>
        <v>7593.7875132140052</v>
      </c>
      <c r="BX77" s="62">
        <f>(($D77*SUM('Base Rate Calc'!BU$51+'Base Rate Calc'!BU$83))+'Base Rate Calc'!BU$19)*0.98</f>
        <v>7323.7075056347685</v>
      </c>
      <c r="BY77" s="62">
        <f>(($D77*SUM('Base Rate Calc'!BV$51+'Base Rate Calc'!BV$83))+'Base Rate Calc'!BV$19)*0.98</f>
        <v>6589.0734277331721</v>
      </c>
      <c r="BZ77" s="62">
        <f>(($D77*SUM('Base Rate Calc'!BW$51+'Base Rate Calc'!BW$83))+'Base Rate Calc'!BW$19)*0.98</f>
        <v>6668.5498449735223</v>
      </c>
      <c r="CA77" s="62">
        <f>(($D77*SUM('Base Rate Calc'!BY$51+'Base Rate Calc'!BY$83))+'Base Rate Calc'!BY$19)*0.98</f>
        <v>8459.8721720784706</v>
      </c>
      <c r="CB77" s="62">
        <f>(($D77*SUM('Base Rate Calc'!BZ$51+'Base Rate Calc'!BZ$83))+'Base Rate Calc'!BZ$19)*0.98</f>
        <v>5983.8594533474025</v>
      </c>
      <c r="CC77" s="62">
        <f>(($D77*SUM('Base Rate Calc'!CA$51+'Base Rate Calc'!CA$83))+'Base Rate Calc'!CA$19)*0.98</f>
        <v>6638.2781985599149</v>
      </c>
      <c r="CD77" s="62">
        <f>(($D77*SUM('Base Rate Calc'!CB$51+'Base Rate Calc'!CB$83))+'Base Rate Calc'!CB$19)*0.98</f>
        <v>7421.6575661779052</v>
      </c>
      <c r="CE77" s="62">
        <f>(($D77*SUM('Base Rate Calc'!CC$51+'Base Rate Calc'!CC$83))+'Base Rate Calc'!CC$19)*0.98</f>
        <v>8222.2811247989739</v>
      </c>
      <c r="CF77" s="62">
        <f>(($D77*SUM('Base Rate Calc'!CD$51+'Base Rate Calc'!CD$83))+'Base Rate Calc'!CD$19)*0.98</f>
        <v>7016.9751916228352</v>
      </c>
      <c r="CG77" s="62">
        <f>(($D77*SUM('Base Rate Calc'!CE$51+'Base Rate Calc'!CE$83))+'Base Rate Calc'!CE$19)*0.98</f>
        <v>7237.5804972115311</v>
      </c>
      <c r="CH77" s="62">
        <f>(($D77*SUM('Base Rate Calc'!CF$51+'Base Rate Calc'!CF$83))+'Base Rate Calc'!CF$19)*0.98</f>
        <v>6863.540482936688</v>
      </c>
      <c r="CI77" s="62">
        <f>(($D77*SUM('Base Rate Calc'!CG$51+'Base Rate Calc'!CG$83))+'Base Rate Calc'!CG$19)*0.98</f>
        <v>7509.906125543459</v>
      </c>
      <c r="CJ77" s="62">
        <f>(($D77*SUM('Base Rate Calc'!CH$51+'Base Rate Calc'!CH$83))+'Base Rate Calc'!CH$19)*0.98</f>
        <v>6906.7035283428504</v>
      </c>
      <c r="CK77" s="62">
        <f>(($D77*SUM('Base Rate Calc'!CI$51+'Base Rate Calc'!CI$83))+'Base Rate Calc'!CI$19)*0.98</f>
        <v>6494.1550034559978</v>
      </c>
      <c r="CL77" s="62">
        <f>(($D77*SUM('Base Rate Calc'!CJ$51+'Base Rate Calc'!CJ$83))+'Base Rate Calc'!CJ$19)*0.98</f>
        <v>6154.9046386224963</v>
      </c>
      <c r="CM77" s="62">
        <f>(($D77*SUM('Base Rate Calc'!CK$51+'Base Rate Calc'!CK$83))+'Base Rate Calc'!CK$19)*0.98</f>
        <v>6611.9622242235855</v>
      </c>
    </row>
    <row r="78" spans="1:91" ht="15">
      <c r="A78" s="137">
        <v>75</v>
      </c>
      <c r="B78" s="215">
        <v>766</v>
      </c>
      <c r="C78" s="138" t="str">
        <f>VLOOKUP(B78,FFY18_Table5_CN!$A$3:$G$759,6,FALSE)</f>
        <v>CESAREAN SECTION W/O CC/MCC</v>
      </c>
      <c r="D78" s="137">
        <f>VLOOKUP(B78,FFY18_Table5_CN!$A$3:$G$759,7,FALSE)</f>
        <v>0.83709999999999984</v>
      </c>
      <c r="F78" s="62">
        <f>(($D78*SUM('Base Rate Calc'!C$51+'Base Rate Calc'!C$83))+'Base Rate Calc'!C$19)*0.98</f>
        <v>5845.0667669438217</v>
      </c>
      <c r="G78" s="62">
        <f>(($D78*SUM('Base Rate Calc'!D$51+'Base Rate Calc'!D$83))+'Base Rate Calc'!D$19)*0.98</f>
        <v>6010.0406994936329</v>
      </c>
      <c r="H78" s="62">
        <f>(($D78*SUM('Base Rate Calc'!E$51+'Base Rate Calc'!E$83))+'Base Rate Calc'!E$19)*0.98</f>
        <v>4842.1915138605036</v>
      </c>
      <c r="I78" s="62">
        <f>(($D78*SUM('Base Rate Calc'!F$51+'Base Rate Calc'!F$83))+'Base Rate Calc'!F$19)*0.98</f>
        <v>5442.4244956082375</v>
      </c>
      <c r="J78" s="62">
        <f>(($D78*SUM('Base Rate Calc'!G$51+'Base Rate Calc'!G$83))+'Base Rate Calc'!G$19)*0.98</f>
        <v>5055.167136629474</v>
      </c>
      <c r="K78" s="62">
        <f>(($D78*SUM('Base Rate Calc'!H$51+'Base Rate Calc'!H$83))+'Base Rate Calc'!H$19)*0.98</f>
        <v>5455.6542974129725</v>
      </c>
      <c r="L78" s="62">
        <f>(($D78*SUM('Base Rate Calc'!I$51+'Base Rate Calc'!I$83))+'Base Rate Calc'!I$19)*0.98</f>
        <v>4807.2831924973325</v>
      </c>
      <c r="M78" s="62">
        <f>(($D78*SUM('Base Rate Calc'!J$51+'Base Rate Calc'!J$83))+'Base Rate Calc'!J$19)*0.98</f>
        <v>6214.3133675859435</v>
      </c>
      <c r="N78" s="62">
        <f>(($D78*SUM('Base Rate Calc'!K$51+'Base Rate Calc'!K$83))+'Base Rate Calc'!K$19)*0.98</f>
        <v>5494.3278663882911</v>
      </c>
      <c r="O78" s="62">
        <f>(($D78*SUM('Base Rate Calc'!L$51+'Base Rate Calc'!L$83))+'Base Rate Calc'!L$19)*0.98</f>
        <v>4946.8214645705111</v>
      </c>
      <c r="P78" s="62">
        <f>(($D78*SUM('Base Rate Calc'!M$51+'Base Rate Calc'!M$83))+'Base Rate Calc'!M$19)*0.98</f>
        <v>5183.3570824867857</v>
      </c>
      <c r="Q78" s="62">
        <f>(($D78*SUM('Base Rate Calc'!N$51+'Base Rate Calc'!N$83))+'Base Rate Calc'!N$19)*0.98</f>
        <v>4734.8571266262525</v>
      </c>
      <c r="R78" s="62">
        <f>(($D78*SUM('Base Rate Calc'!O$51+'Base Rate Calc'!O$83))+'Base Rate Calc'!O$19)*0.98</f>
        <v>5061.3285769420818</v>
      </c>
      <c r="S78" s="62">
        <f>(($D78*SUM('Base Rate Calc'!P$51+'Base Rate Calc'!P$83))+'Base Rate Calc'!P$19)*0.98</f>
        <v>5454.2623551947181</v>
      </c>
      <c r="T78" s="62">
        <f>(($D78*SUM('Base Rate Calc'!Q$51+'Base Rate Calc'!Q$83))+'Base Rate Calc'!Q$19)*0.98</f>
        <v>5130.5689749276553</v>
      </c>
      <c r="U78" s="62">
        <f>(($D78*SUM('Base Rate Calc'!R$51+'Base Rate Calc'!R$83))+'Base Rate Calc'!R$19)*0.98</f>
        <v>5020.083275174442</v>
      </c>
      <c r="V78" s="62">
        <f>(($D78*SUM('Base Rate Calc'!S$51+'Base Rate Calc'!S$83))+'Base Rate Calc'!S$19)*0.98</f>
        <v>6281.4832939345806</v>
      </c>
      <c r="W78" s="62">
        <f>(($D78*SUM('Base Rate Calc'!T$51+'Base Rate Calc'!T$83))+'Base Rate Calc'!T$19)*0.98</f>
        <v>8110.9325528517811</v>
      </c>
      <c r="X78" s="62">
        <f>(($D78*SUM('Base Rate Calc'!U$51+'Base Rate Calc'!U$83))+'Base Rate Calc'!U$19)*0.98</f>
        <v>5675.4081264574788</v>
      </c>
      <c r="Y78" s="62" t="e">
        <f>(($D78*SUM('Base Rate Calc'!V$51+'Base Rate Calc'!V$83))+'Base Rate Calc'!V$19)*0.98</f>
        <v>#N/A</v>
      </c>
      <c r="Z78" s="62">
        <f>(($D78*SUM('Base Rate Calc'!W$51+'Base Rate Calc'!W$83))+'Base Rate Calc'!W$19)*0.98</f>
        <v>5141.9896040157246</v>
      </c>
      <c r="AA78" s="62">
        <f>(($D78*SUM('Base Rate Calc'!X$51+'Base Rate Calc'!X$83))+'Base Rate Calc'!X$19)*0.98</f>
        <v>5456.1903132239222</v>
      </c>
      <c r="AB78" s="62">
        <f>(($D78*SUM('Base Rate Calc'!Y$51+'Base Rate Calc'!Y$83))+'Base Rate Calc'!Y$19)*0.98</f>
        <v>6903.1988636879423</v>
      </c>
      <c r="AC78" s="62">
        <f>(($D78*SUM('Base Rate Calc'!Z$51+'Base Rate Calc'!Z$83))+'Base Rate Calc'!Z$19)*0.98</f>
        <v>5254.1332305129772</v>
      </c>
      <c r="AD78" s="62">
        <f>(($D78*SUM('Base Rate Calc'!AA$51+'Base Rate Calc'!AA$83))+'Base Rate Calc'!AA$19)*0.98</f>
        <v>5513.9400691252922</v>
      </c>
      <c r="AE78" s="62">
        <f>(($D78*SUM('Base Rate Calc'!AB$51+'Base Rate Calc'!AB$83))+'Base Rate Calc'!AB$19)*0.98</f>
        <v>7838.58824071035</v>
      </c>
      <c r="AF78" s="62">
        <f>(($D78*SUM('Base Rate Calc'!AC$51+'Base Rate Calc'!AC$83))+'Base Rate Calc'!AC$19)*0.98</f>
        <v>4891.1578121012217</v>
      </c>
      <c r="AG78" s="62">
        <f>(($D78*SUM('Base Rate Calc'!AD$51+'Base Rate Calc'!AD$83))+'Base Rate Calc'!AD$19)*0.98</f>
        <v>5416.5937260623323</v>
      </c>
      <c r="AH78" s="62">
        <f>(($D78*SUM('Base Rate Calc'!AE$51+'Base Rate Calc'!AE$83))+'Base Rate Calc'!AE$19)*0.98</f>
        <v>4802.0535444572324</v>
      </c>
      <c r="AI78" s="62">
        <f>(($D78*SUM('Base Rate Calc'!AF$51+'Base Rate Calc'!AF$83))+'Base Rate Calc'!AF$19)*0.98</f>
        <v>6269.5499465693474</v>
      </c>
      <c r="AJ78" s="62">
        <f>(($D78*SUM('Base Rate Calc'!AG$51+'Base Rate Calc'!AG$83))+'Base Rate Calc'!AG$19)*0.98</f>
        <v>5477.9250058880853</v>
      </c>
      <c r="AK78" s="62">
        <f>(($D78*SUM('Base Rate Calc'!AH$51+'Base Rate Calc'!AH$83))+'Base Rate Calc'!AH$19)*0.98</f>
        <v>8288.1188437799392</v>
      </c>
      <c r="AL78" s="62">
        <f>(($D78*SUM('Base Rate Calc'!AI$51+'Base Rate Calc'!AI$83))+'Base Rate Calc'!AI$19)*0.98</f>
        <v>4817.1973601283626</v>
      </c>
      <c r="AM78" s="62">
        <f>(($D78*SUM('Base Rate Calc'!AJ$51+'Base Rate Calc'!AJ$83))+'Base Rate Calc'!AJ$19)*0.98</f>
        <v>4855.6151491729497</v>
      </c>
      <c r="AN78" s="62">
        <f>(($D78*SUM('Base Rate Calc'!AK$51+'Base Rate Calc'!AK$83))+'Base Rate Calc'!AK$19)*0.98</f>
        <v>6554.4476330101934</v>
      </c>
      <c r="AO78" s="62">
        <f>(($D78*SUM('Base Rate Calc'!AL$51+'Base Rate Calc'!AL$83))+'Base Rate Calc'!AL$19)*0.98</f>
        <v>5685.0989121621569</v>
      </c>
      <c r="AP78" s="62">
        <f>(($D78*SUM('Base Rate Calc'!AM$51+'Base Rate Calc'!AM$83))+'Base Rate Calc'!AM$19)*0.98</f>
        <v>5581.2490501091988</v>
      </c>
      <c r="AQ78" s="62">
        <f>(($D78*SUM('Base Rate Calc'!AN$51+'Base Rate Calc'!AN$83))+'Base Rate Calc'!AN$19)*0.98</f>
        <v>4891.6265572467328</v>
      </c>
      <c r="AR78" s="62">
        <f>(($D78*SUM('Base Rate Calc'!AO$51+'Base Rate Calc'!AO$83))+'Base Rate Calc'!AO$19)*0.98</f>
        <v>5780.7276294140665</v>
      </c>
      <c r="AS78" s="62">
        <f>(($D78*SUM('Base Rate Calc'!AP$51+'Base Rate Calc'!AP$83))+'Base Rate Calc'!AP$19)*0.98</f>
        <v>7170.8713230866824</v>
      </c>
      <c r="AT78" s="62">
        <f>(($D78*SUM('Base Rate Calc'!AQ$51+'Base Rate Calc'!AQ$83))+'Base Rate Calc'!AQ$19)*0.98</f>
        <v>6552.9589005093931</v>
      </c>
      <c r="AU78" s="62">
        <f>(($D78*SUM('Base Rate Calc'!AR$51+'Base Rate Calc'!AR$83))+'Base Rate Calc'!AR$19)*0.98</f>
        <v>5045.5562482131554</v>
      </c>
      <c r="AV78" s="62">
        <f>(($D78*SUM('Base Rate Calc'!AS$51+'Base Rate Calc'!AS$83))+'Base Rate Calc'!AS$19)*0.98</f>
        <v>5584.7159159611365</v>
      </c>
      <c r="AW78" s="62">
        <f>(($D78*SUM('Base Rate Calc'!AT$51+'Base Rate Calc'!AT$83))+'Base Rate Calc'!AT$19)*0.98</f>
        <v>6599.9888149767958</v>
      </c>
      <c r="AX78" s="62">
        <f>(($D78*SUM('Base Rate Calc'!AU$51+'Base Rate Calc'!AU$83))+'Base Rate Calc'!AU$19)*0.98</f>
        <v>5566.651862759566</v>
      </c>
      <c r="AY78" s="62">
        <f>(($D78*SUM('Base Rate Calc'!AV$51+'Base Rate Calc'!AV$83))+'Base Rate Calc'!AV$19)*0.98</f>
        <v>4756.3703194836653</v>
      </c>
      <c r="AZ78" s="62">
        <f>(($D78*SUM('Base Rate Calc'!AW$51+'Base Rate Calc'!AW$83))+'Base Rate Calc'!AW$19)*0.98</f>
        <v>5564.3140428892111</v>
      </c>
      <c r="BA78" s="62">
        <f>(($D78*SUM('Base Rate Calc'!AX$51+'Base Rate Calc'!AX$83))+'Base Rate Calc'!AX$19)*0.98</f>
        <v>5054.7648598592359</v>
      </c>
      <c r="BB78" s="62">
        <f>(($D78*SUM('Base Rate Calc'!AY$51+'Base Rate Calc'!AY$83))+'Base Rate Calc'!AY$19)*0.98</f>
        <v>5165.7660979337925</v>
      </c>
      <c r="BC78" s="62">
        <f>(($D78*SUM('Base Rate Calc'!AZ$51+'Base Rate Calc'!AZ$83))+'Base Rate Calc'!AZ$19)*0.98</f>
        <v>5333.4036462946051</v>
      </c>
      <c r="BD78" s="62">
        <f>(($D78*SUM('Base Rate Calc'!BA$51+'Base Rate Calc'!BA$83))+'Base Rate Calc'!BA$19)*0.98</f>
        <v>4956.974716860731</v>
      </c>
      <c r="BE78" s="62">
        <f>(($D78*SUM('Base Rate Calc'!BB$51+'Base Rate Calc'!BB$83))+'Base Rate Calc'!BB$19)*0.98</f>
        <v>7235.5949170053746</v>
      </c>
      <c r="BF78" s="62">
        <f>(($D78*SUM('Base Rate Calc'!BC$51+'Base Rate Calc'!BC$83))+'Base Rate Calc'!BC$19)*0.98</f>
        <v>5221.5884510551696</v>
      </c>
      <c r="BG78" s="62">
        <f>(($D78*SUM('Base Rate Calc'!BD$51+'Base Rate Calc'!BD$83))+'Base Rate Calc'!BD$19)*0.98</f>
        <v>5113.9150505254456</v>
      </c>
      <c r="BH78" s="62">
        <f>(($D78*SUM('Base Rate Calc'!BE$51+'Base Rate Calc'!BE$83))+'Base Rate Calc'!BE$19)*0.98</f>
        <v>4817.7592478490778</v>
      </c>
      <c r="BI78" s="62">
        <f>(($D78*SUM('Base Rate Calc'!BF$51+'Base Rate Calc'!BF$83))+'Base Rate Calc'!BF$19)*0.98</f>
        <v>5403.8753084864111</v>
      </c>
      <c r="BJ78" s="62">
        <f>(($D78*SUM('Base Rate Calc'!BG$51+'Base Rate Calc'!BG$83))+'Base Rate Calc'!BG$19)*0.98</f>
        <v>5264.5020442067416</v>
      </c>
      <c r="BK78" s="62">
        <f>(($D78*SUM('Base Rate Calc'!BH$51+'Base Rate Calc'!BH$83))+'Base Rate Calc'!BH$19)*0.98</f>
        <v>5794.3450121127808</v>
      </c>
      <c r="BL78" s="62">
        <f>(($D78*SUM('Base Rate Calc'!BI$51+'Base Rate Calc'!BI$83))+'Base Rate Calc'!BI$19)*0.98</f>
        <v>4963.0480915185726</v>
      </c>
      <c r="BM78" s="62">
        <f>(($D78*SUM('Base Rate Calc'!BJ$51+'Base Rate Calc'!BJ$83))+'Base Rate Calc'!BJ$19)*0.98</f>
        <v>4994.5571908499469</v>
      </c>
      <c r="BN78" s="62">
        <f>(($D78*SUM('Base Rate Calc'!BK$51+'Base Rate Calc'!BK$83))+'Base Rate Calc'!BK$19)*0.98</f>
        <v>5297.7651821108848</v>
      </c>
      <c r="BO78" s="62">
        <f>(($D78*SUM('Base Rate Calc'!BL$51+'Base Rate Calc'!BL$83))+'Base Rate Calc'!BL$19)*0.98</f>
        <v>5661.5505603981137</v>
      </c>
      <c r="BP78" s="62">
        <f>(($D78*SUM('Base Rate Calc'!BM$51+'Base Rate Calc'!BM$83))+'Base Rate Calc'!BM$19)*0.98</f>
        <v>5306.7199521558323</v>
      </c>
      <c r="BQ78" s="62">
        <f>(($D78*SUM('Base Rate Calc'!BN$51+'Base Rate Calc'!BN$83))+'Base Rate Calc'!BN$19)*0.98</f>
        <v>4945.0983526871341</v>
      </c>
      <c r="BR78" s="62">
        <f>(($D78*SUM('Base Rate Calc'!BO$51+'Base Rate Calc'!BO$83))+'Base Rate Calc'!BO$19)*0.98</f>
        <v>4732.9360658593059</v>
      </c>
      <c r="BS78" s="62">
        <f>(($D78*SUM('Base Rate Calc'!BP$51+'Base Rate Calc'!BP$83))+'Base Rate Calc'!BP$19)*0.98</f>
        <v>5944.1209315464794</v>
      </c>
      <c r="BT78" s="62">
        <f>(($D78*SUM('Base Rate Calc'!BQ$51+'Base Rate Calc'!BQ$83))+'Base Rate Calc'!BQ$19)*0.98</f>
        <v>4859.7251813689318</v>
      </c>
      <c r="BU78" s="62">
        <f>(($D78*SUM('Base Rate Calc'!BR$51+'Base Rate Calc'!BR$83))+'Base Rate Calc'!BR$19)*0.98</f>
        <v>5954.1177737950438</v>
      </c>
      <c r="BV78" s="62">
        <f>(($D78*SUM('Base Rate Calc'!BS$51+'Base Rate Calc'!BS$83))+'Base Rate Calc'!BS$19)*0.98</f>
        <v>5708.2017921101969</v>
      </c>
      <c r="BW78" s="62">
        <f>(($D78*SUM('Base Rate Calc'!BT$51+'Base Rate Calc'!BT$83))+'Base Rate Calc'!BT$19)*0.98</f>
        <v>5637.5893403325763</v>
      </c>
      <c r="BX78" s="62">
        <f>(($D78*SUM('Base Rate Calc'!BU$51+'Base Rate Calc'!BU$83))+'Base Rate Calc'!BU$19)*0.98</f>
        <v>5412.9526654093997</v>
      </c>
      <c r="BY78" s="62">
        <f>(($D78*SUM('Base Rate Calc'!BV$51+'Base Rate Calc'!BV$83))+'Base Rate Calc'!BV$19)*0.98</f>
        <v>4686.2475500046194</v>
      </c>
      <c r="BZ78" s="62">
        <f>(($D78*SUM('Base Rate Calc'!BW$51+'Base Rate Calc'!BW$83))+'Base Rate Calc'!BW$19)*0.98</f>
        <v>4899.4123790886442</v>
      </c>
      <c r="CA78" s="62">
        <f>(($D78*SUM('Base Rate Calc'!BY$51+'Base Rate Calc'!BY$83))+'Base Rate Calc'!BY$19)*0.98</f>
        <v>6293.0188635062768</v>
      </c>
      <c r="CB78" s="62">
        <f>(($D78*SUM('Base Rate Calc'!BZ$51+'Base Rate Calc'!BZ$83))+'Base Rate Calc'!BZ$19)*0.98</f>
        <v>4255.8103214928706</v>
      </c>
      <c r="CC78" s="62">
        <f>(($D78*SUM('Base Rate Calc'!CA$51+'Base Rate Calc'!CA$83))+'Base Rate Calc'!CA$19)*0.98</f>
        <v>4843.2621982281253</v>
      </c>
      <c r="CD78" s="62">
        <f>(($D78*SUM('Base Rate Calc'!CB$51+'Base Rate Calc'!CB$83))+'Base Rate Calc'!CB$19)*0.98</f>
        <v>5445.5731198704534</v>
      </c>
      <c r="CE78" s="62">
        <f>(($D78*SUM('Base Rate Calc'!CC$51+'Base Rate Calc'!CC$83))+'Base Rate Calc'!CC$19)*0.98</f>
        <v>6310.2918384785207</v>
      </c>
      <c r="CF78" s="62">
        <f>(($D78*SUM('Base Rate Calc'!CD$51+'Base Rate Calc'!CD$83))+'Base Rate Calc'!CD$19)*0.98</f>
        <v>5176.0223869392303</v>
      </c>
      <c r="CG78" s="62">
        <f>(($D78*SUM('Base Rate Calc'!CE$51+'Base Rate Calc'!CE$83))+'Base Rate Calc'!CE$19)*0.98</f>
        <v>5288.2414936242758</v>
      </c>
      <c r="CH78" s="62">
        <f>(($D78*SUM('Base Rate Calc'!CF$51+'Base Rate Calc'!CF$83))+'Base Rate Calc'!CF$19)*0.98</f>
        <v>4881.4526238456237</v>
      </c>
      <c r="CI78" s="62">
        <f>(($D78*SUM('Base Rate Calc'!CG$51+'Base Rate Calc'!CG$83))+'Base Rate Calc'!CG$19)*0.98</f>
        <v>5467.034430970627</v>
      </c>
      <c r="CJ78" s="62">
        <f>(($D78*SUM('Base Rate Calc'!CH$51+'Base Rate Calc'!CH$83))+'Base Rate Calc'!CH$19)*0.98</f>
        <v>5028.8582211858957</v>
      </c>
      <c r="CK78" s="62">
        <f>(($D78*SUM('Base Rate Calc'!CI$51+'Base Rate Calc'!CI$83))+'Base Rate Calc'!CI$19)*0.98</f>
        <v>4742.9812501215083</v>
      </c>
      <c r="CL78" s="62">
        <f>(($D78*SUM('Base Rate Calc'!CJ$51+'Base Rate Calc'!CJ$83))+'Base Rate Calc'!CJ$19)*0.98</f>
        <v>4377.4602149455313</v>
      </c>
      <c r="CM78" s="62">
        <f>(($D78*SUM('Base Rate Calc'!CK$51+'Base Rate Calc'!CK$83))+'Base Rate Calc'!CK$19)*0.98</f>
        <v>4702.5264043309789</v>
      </c>
    </row>
    <row r="79" spans="1:91" ht="15">
      <c r="A79" s="137">
        <v>76</v>
      </c>
      <c r="B79" s="215">
        <v>767</v>
      </c>
      <c r="C79" s="138" t="str">
        <f>VLOOKUP(B79,FFY18_Table5_CN!$A$3:$G$759,6,FALSE)</f>
        <v>VAGINAL DELIVERY W STERILIZATION &amp;/OR D&amp;C</v>
      </c>
      <c r="D79" s="137">
        <f>VLOOKUP(B79,FFY18_Table5_CN!$A$3:$G$759,7,FALSE)</f>
        <v>0.93110000000000004</v>
      </c>
      <c r="F79" s="62">
        <f>(($D79*SUM('Base Rate Calc'!C$51+'Base Rate Calc'!C$83))+'Base Rate Calc'!C$19)*0.98</f>
        <v>6415.3121093076024</v>
      </c>
      <c r="G79" s="62">
        <f>(($D79*SUM('Base Rate Calc'!D$51+'Base Rate Calc'!D$83))+'Base Rate Calc'!D$19)*0.98</f>
        <v>6619.2470186340015</v>
      </c>
      <c r="H79" s="62">
        <f>(($D79*SUM('Base Rate Calc'!E$51+'Base Rate Calc'!E$83))+'Base Rate Calc'!E$19)*0.98</f>
        <v>5316.6476723874275</v>
      </c>
      <c r="I79" s="62">
        <f>(($D79*SUM('Base Rate Calc'!F$51+'Base Rate Calc'!F$83))+'Base Rate Calc'!F$19)*0.98</f>
        <v>5968.8185323866091</v>
      </c>
      <c r="J79" s="62">
        <f>(($D79*SUM('Base Rate Calc'!G$51+'Base Rate Calc'!G$83))+'Base Rate Calc'!G$19)*0.98</f>
        <v>5545.271046847095</v>
      </c>
      <c r="K79" s="62">
        <f>(($D79*SUM('Base Rate Calc'!H$51+'Base Rate Calc'!H$83))+'Base Rate Calc'!H$19)*0.98</f>
        <v>5987.8609727884605</v>
      </c>
      <c r="L79" s="62">
        <f>(($D79*SUM('Base Rate Calc'!I$51+'Base Rate Calc'!I$83))+'Base Rate Calc'!I$19)*0.98</f>
        <v>5291.8877664965567</v>
      </c>
      <c r="M79" s="62">
        <f>(($D79*SUM('Base Rate Calc'!J$51+'Base Rate Calc'!J$83))+'Base Rate Calc'!J$19)*0.98</f>
        <v>6779.3449496586709</v>
      </c>
      <c r="N79" s="62">
        <f>(($D79*SUM('Base Rate Calc'!K$51+'Base Rate Calc'!K$83))+'Base Rate Calc'!K$19)*0.98</f>
        <v>6031.0313563422987</v>
      </c>
      <c r="O79" s="62">
        <f>(($D79*SUM('Base Rate Calc'!L$51+'Base Rate Calc'!L$83))+'Base Rate Calc'!L$19)*0.98</f>
        <v>5433.6694474514443</v>
      </c>
      <c r="P79" s="62">
        <f>(($D79*SUM('Base Rate Calc'!M$51+'Base Rate Calc'!M$83))+'Base Rate Calc'!M$19)*0.98</f>
        <v>5717.6893846654493</v>
      </c>
      <c r="Q79" s="62">
        <f>(($D79*SUM('Base Rate Calc'!N$51+'Base Rate Calc'!N$83))+'Base Rate Calc'!N$19)*0.98</f>
        <v>5218.0933649524604</v>
      </c>
      <c r="R79" s="62">
        <f>(($D79*SUM('Base Rate Calc'!O$51+'Base Rate Calc'!O$83))+'Base Rate Calc'!O$19)*0.98</f>
        <v>5549.2642594561867</v>
      </c>
      <c r="S79" s="62">
        <f>(($D79*SUM('Base Rate Calc'!P$51+'Base Rate Calc'!P$83))+'Base Rate Calc'!P$19)*0.98</f>
        <v>5981.735888330908</v>
      </c>
      <c r="T79" s="62">
        <f>(($D79*SUM('Base Rate Calc'!Q$51+'Base Rate Calc'!Q$83))+'Base Rate Calc'!Q$19)*0.98</f>
        <v>5624.8679328098688</v>
      </c>
      <c r="U79" s="62">
        <f>(($D79*SUM('Base Rate Calc'!R$51+'Base Rate Calc'!R$83))+'Base Rate Calc'!R$19)*0.98</f>
        <v>5504.1225334069095</v>
      </c>
      <c r="V79" s="62">
        <f>(($D79*SUM('Base Rate Calc'!S$51+'Base Rate Calc'!S$83))+'Base Rate Calc'!S$19)*0.98</f>
        <v>6859.9945643083138</v>
      </c>
      <c r="W79" s="62">
        <f>(($D79*SUM('Base Rate Calc'!T$51+'Base Rate Calc'!T$83))+'Base Rate Calc'!T$19)*0.98</f>
        <v>8869.1064307254746</v>
      </c>
      <c r="X79" s="62">
        <f>(($D79*SUM('Base Rate Calc'!U$51+'Base Rate Calc'!U$83))+'Base Rate Calc'!U$19)*0.98</f>
        <v>6241.7907166940158</v>
      </c>
      <c r="Y79" s="62" t="e">
        <f>(($D79*SUM('Base Rate Calc'!V$51+'Base Rate Calc'!V$83))+'Base Rate Calc'!V$19)*0.98</f>
        <v>#N/A</v>
      </c>
      <c r="Z79" s="62">
        <f>(($D79*SUM('Base Rate Calc'!W$51+'Base Rate Calc'!W$83))+'Base Rate Calc'!W$19)*0.98</f>
        <v>5631.3753891996685</v>
      </c>
      <c r="AA79" s="62">
        <f>(($D79*SUM('Base Rate Calc'!X$51+'Base Rate Calc'!X$83))+'Base Rate Calc'!X$19)*0.98</f>
        <v>5997.9013774253908</v>
      </c>
      <c r="AB79" s="62">
        <f>(($D79*SUM('Base Rate Calc'!Y$51+'Base Rate Calc'!Y$83))+'Base Rate Calc'!Y$19)*0.98</f>
        <v>7571.174010249485</v>
      </c>
      <c r="AC79" s="62">
        <f>(($D79*SUM('Base Rate Calc'!Z$51+'Base Rate Calc'!Z$83))+'Base Rate Calc'!Z$19)*0.98</f>
        <v>5762.3768492780237</v>
      </c>
      <c r="AD79" s="62">
        <f>(($D79*SUM('Base Rate Calc'!AA$51+'Base Rate Calc'!AA$83))+'Base Rate Calc'!AA$19)*0.98</f>
        <v>6015.446527729734</v>
      </c>
      <c r="AE79" s="62">
        <f>(($D79*SUM('Base Rate Calc'!AB$51+'Base Rate Calc'!AB$83))+'Base Rate Calc'!AB$19)*0.98</f>
        <v>8542.1336314961281</v>
      </c>
      <c r="AF79" s="62">
        <f>(($D79*SUM('Base Rate Calc'!AC$51+'Base Rate Calc'!AC$83))+'Base Rate Calc'!AC$19)*0.98</f>
        <v>5440.3978483424298</v>
      </c>
      <c r="AG79" s="62">
        <f>(($D79*SUM('Base Rate Calc'!AD$51+'Base Rate Calc'!AD$83))+'Base Rate Calc'!AD$19)*0.98</f>
        <v>5934.0577101142489</v>
      </c>
      <c r="AH79" s="62">
        <f>(($D79*SUM('Base Rate Calc'!AE$51+'Base Rate Calc'!AE$83))+'Base Rate Calc'!AE$19)*0.98</f>
        <v>5283.1733418278945</v>
      </c>
      <c r="AI79" s="62">
        <f>(($D79*SUM('Base Rate Calc'!AF$51+'Base Rate Calc'!AF$83))+'Base Rate Calc'!AF$19)*0.98</f>
        <v>6827.17911892333</v>
      </c>
      <c r="AJ79" s="62">
        <f>(($D79*SUM('Base Rate Calc'!AG$51+'Base Rate Calc'!AG$83))+'Base Rate Calc'!AG$19)*0.98</f>
        <v>5983.5582044945622</v>
      </c>
      <c r="AK79" s="62">
        <f>(($D79*SUM('Base Rate Calc'!AH$51+'Base Rate Calc'!AH$83))+'Base Rate Calc'!AH$19)*0.98</f>
        <v>9024.4619364992286</v>
      </c>
      <c r="AL79" s="62">
        <f>(($D79*SUM('Base Rate Calc'!AI$51+'Base Rate Calc'!AI$83))+'Base Rate Calc'!AI$19)*0.98</f>
        <v>5290.6417240658457</v>
      </c>
      <c r="AM79" s="62">
        <f>(($D79*SUM('Base Rate Calc'!AJ$51+'Base Rate Calc'!AJ$83))+'Base Rate Calc'!AJ$19)*0.98</f>
        <v>5342.7451078663653</v>
      </c>
      <c r="AN79" s="62">
        <f>(($D79*SUM('Base Rate Calc'!AK$51+'Base Rate Calc'!AK$83))+'Base Rate Calc'!AK$19)*0.98</f>
        <v>7157.0035373262363</v>
      </c>
      <c r="AO79" s="62">
        <f>(($D79*SUM('Base Rate Calc'!AL$51+'Base Rate Calc'!AL$83))+'Base Rate Calc'!AL$19)*0.98</f>
        <v>6226.9156434287243</v>
      </c>
      <c r="AP79" s="62">
        <f>(($D79*SUM('Base Rate Calc'!AM$51+'Base Rate Calc'!AM$83))+'Base Rate Calc'!AM$19)*0.98</f>
        <v>6104.7948290009272</v>
      </c>
      <c r="AQ79" s="62">
        <f>(($D79*SUM('Base Rate Calc'!AN$51+'Base Rate Calc'!AN$83))+'Base Rate Calc'!AN$19)*0.98</f>
        <v>5440.9192300232153</v>
      </c>
      <c r="AR79" s="62">
        <f>(($D79*SUM('Base Rate Calc'!AO$51+'Base Rate Calc'!AO$83))+'Base Rate Calc'!AO$19)*0.98</f>
        <v>6346.5323518664891</v>
      </c>
      <c r="AS79" s="62">
        <f>(($D79*SUM('Base Rate Calc'!AP$51+'Base Rate Calc'!AP$83))+'Base Rate Calc'!AP$19)*0.98</f>
        <v>7648.5808865440331</v>
      </c>
      <c r="AT79" s="62">
        <f>(($D79*SUM('Base Rate Calc'!AQ$51+'Base Rate Calc'!AQ$83))+'Base Rate Calc'!AQ$19)*0.98</f>
        <v>7067.9013100756147</v>
      </c>
      <c r="AU79" s="62">
        <f>(($D79*SUM('Base Rate Calc'!AR$51+'Base Rate Calc'!AR$83))+'Base Rate Calc'!AR$19)*0.98</f>
        <v>5532.0817702918039</v>
      </c>
      <c r="AV79" s="62">
        <f>(($D79*SUM('Base Rate Calc'!AS$51+'Base Rate Calc'!AS$83))+'Base Rate Calc'!AS$19)*0.98</f>
        <v>6134.3215655852537</v>
      </c>
      <c r="AW79" s="62">
        <f>(($D79*SUM('Base Rate Calc'!AT$51+'Base Rate Calc'!AT$83))+'Base Rate Calc'!AT$19)*0.98</f>
        <v>7203.0675059430132</v>
      </c>
      <c r="AX79" s="62">
        <f>(($D79*SUM('Base Rate Calc'!AU$51+'Base Rate Calc'!AU$83))+'Base Rate Calc'!AU$19)*0.98</f>
        <v>6083.2003194545841</v>
      </c>
      <c r="AY79" s="62">
        <f>(($D79*SUM('Base Rate Calc'!AV$51+'Base Rate Calc'!AV$83))+'Base Rate Calc'!AV$19)*0.98</f>
        <v>5240.4838753688246</v>
      </c>
      <c r="AZ79" s="62">
        <f>(($D79*SUM('Base Rate Calc'!AW$51+'Base Rate Calc'!AW$83))+'Base Rate Calc'!AW$19)*0.98</f>
        <v>6112.2713885248422</v>
      </c>
      <c r="BA79" s="62">
        <f>(($D79*SUM('Base Rate Calc'!AX$51+'Base Rate Calc'!AX$83))+'Base Rate Calc'!AX$19)*0.98</f>
        <v>5534.6277809281273</v>
      </c>
      <c r="BB79" s="62">
        <f>(($D79*SUM('Base Rate Calc'!AY$51+'Base Rate Calc'!AY$83))+'Base Rate Calc'!AY$19)*0.98</f>
        <v>5652.4295207097775</v>
      </c>
      <c r="BC79" s="62">
        <f>(($D79*SUM('Base Rate Calc'!AZ$51+'Base Rate Calc'!AZ$83))+'Base Rate Calc'!AZ$19)*0.98</f>
        <v>5845.9641924082052</v>
      </c>
      <c r="BD79" s="62">
        <f>(($D79*SUM('Base Rate Calc'!BA$51+'Base Rate Calc'!BA$83))+'Base Rate Calc'!BA$19)*0.98</f>
        <v>5446.9073564317605</v>
      </c>
      <c r="BE79" s="62">
        <f>(($D79*SUM('Base Rate Calc'!BB$51+'Base Rate Calc'!BB$83))+'Base Rate Calc'!BB$19)*0.98</f>
        <v>7886.8110295349488</v>
      </c>
      <c r="BF79" s="62">
        <f>(($D79*SUM('Base Rate Calc'!BC$51+'Base Rate Calc'!BC$83))+'Base Rate Calc'!BC$19)*0.98</f>
        <v>5807.9333493937047</v>
      </c>
      <c r="BG79" s="62">
        <f>(($D79*SUM('Base Rate Calc'!BD$51+'Base Rate Calc'!BD$83))+'Base Rate Calc'!BD$19)*0.98</f>
        <v>5643.5869658872816</v>
      </c>
      <c r="BH79" s="62">
        <f>(($D79*SUM('Base Rate Calc'!BE$51+'Base Rate Calc'!BE$83))+'Base Rate Calc'!BE$19)*0.98</f>
        <v>5358.7571803515439</v>
      </c>
      <c r="BI79" s="62">
        <f>(($D79*SUM('Base Rate Calc'!BF$51+'Base Rate Calc'!BF$83))+'Base Rate Calc'!BF$19)*0.98</f>
        <v>5940.3852783797611</v>
      </c>
      <c r="BJ79" s="62">
        <f>(($D79*SUM('Base Rate Calc'!BG$51+'Base Rate Calc'!BG$83))+'Base Rate Calc'!BG$19)*0.98</f>
        <v>5748.4760345966997</v>
      </c>
      <c r="BK79" s="62">
        <f>(($D79*SUM('Base Rate Calc'!BH$51+'Base Rate Calc'!BH$83))+'Base Rate Calc'!BH$19)*0.98</f>
        <v>6316.2637366840418</v>
      </c>
      <c r="BL79" s="62">
        <f>(($D79*SUM('Base Rate Calc'!BI$51+'Base Rate Calc'!BI$83))+'Base Rate Calc'!BI$19)*0.98</f>
        <v>5455.0195995854065</v>
      </c>
      <c r="BM79" s="62">
        <f>(($D79*SUM('Base Rate Calc'!BJ$51+'Base Rate Calc'!BJ$83))+'Base Rate Calc'!BJ$19)*0.98</f>
        <v>5473.2276033931275</v>
      </c>
      <c r="BN79" s="62">
        <f>(($D79*SUM('Base Rate Calc'!BK$51+'Base Rate Calc'!BK$83))+'Base Rate Calc'!BK$19)*0.98</f>
        <v>5832.8769397484712</v>
      </c>
      <c r="BO79" s="62">
        <f>(($D79*SUM('Base Rate Calc'!BL$51+'Base Rate Calc'!BL$83))+'Base Rate Calc'!BL$19)*0.98</f>
        <v>6208.745386198404</v>
      </c>
      <c r="BP79" s="62">
        <f>(($D79*SUM('Base Rate Calc'!BM$51+'Base Rate Calc'!BM$83))+'Base Rate Calc'!BM$19)*0.98</f>
        <v>5861.8412082813238</v>
      </c>
      <c r="BQ79" s="62">
        <f>(($D79*SUM('Base Rate Calc'!BN$51+'Base Rate Calc'!BN$83))+'Base Rate Calc'!BN$19)*0.98</f>
        <v>5426.4904152275612</v>
      </c>
      <c r="BR79" s="62">
        <f>(($D79*SUM('Base Rate Calc'!BO$51+'Base Rate Calc'!BO$83))+'Base Rate Calc'!BO$19)*0.98</f>
        <v>5208.3963828952346</v>
      </c>
      <c r="BS79" s="62">
        <f>(($D79*SUM('Base Rate Calc'!BP$51+'Base Rate Calc'!BP$83))+'Base Rate Calc'!BP$19)*0.98</f>
        <v>6551.7244144820543</v>
      </c>
      <c r="BT79" s="62">
        <f>(($D79*SUM('Base Rate Calc'!BQ$51+'Base Rate Calc'!BQ$83))+'Base Rate Calc'!BQ$19)*0.98</f>
        <v>5351.398293600063</v>
      </c>
      <c r="BU79" s="62">
        <f>(($D79*SUM('Base Rate Calc'!BR$51+'Base Rate Calc'!BR$83))+'Base Rate Calc'!BR$19)*0.98</f>
        <v>6492.5834810423685</v>
      </c>
      <c r="BV79" s="62">
        <f>(($D79*SUM('Base Rate Calc'!BS$51+'Base Rate Calc'!BS$83))+'Base Rate Calc'!BS$19)*0.98</f>
        <v>6246.1695742847987</v>
      </c>
      <c r="BW79" s="62">
        <f>(($D79*SUM('Base Rate Calc'!BT$51+'Base Rate Calc'!BT$83))+'Base Rate Calc'!BT$19)*0.98</f>
        <v>6178.5797147099065</v>
      </c>
      <c r="BX79" s="62">
        <f>(($D79*SUM('Base Rate Calc'!BU$51+'Base Rate Calc'!BU$83))+'Base Rate Calc'!BU$19)*0.98</f>
        <v>5941.3755985696962</v>
      </c>
      <c r="BY79" s="62">
        <f>(($D79*SUM('Base Rate Calc'!BV$51+'Base Rate Calc'!BV$83))+'Base Rate Calc'!BV$19)*0.98</f>
        <v>5212.4777133070156</v>
      </c>
      <c r="BZ79" s="62">
        <f>(($D79*SUM('Base Rate Calc'!BW$51+'Base Rate Calc'!BW$83))+'Base Rate Calc'!BW$19)*0.98</f>
        <v>5388.6707544731071</v>
      </c>
      <c r="CA79" s="62">
        <f>(($D79*SUM('Base Rate Calc'!BY$51+'Base Rate Calc'!BY$83))+'Base Rate Calc'!BY$19)*0.98</f>
        <v>6892.2663215992061</v>
      </c>
      <c r="CB79" s="62">
        <f>(($D79*SUM('Base Rate Calc'!BZ$51+'Base Rate Calc'!BZ$83))+'Base Rate Calc'!BZ$19)*0.98</f>
        <v>4733.7056389224863</v>
      </c>
      <c r="CC79" s="62">
        <f>(($D79*SUM('Base Rate Calc'!CA$51+'Base Rate Calc'!CA$83))+'Base Rate Calc'!CA$19)*0.98</f>
        <v>5339.6773321827841</v>
      </c>
      <c r="CD79" s="62">
        <f>(($D79*SUM('Base Rate Calc'!CB$51+'Base Rate Calc'!CB$83))+'Base Rate Calc'!CB$19)*0.98</f>
        <v>5992.0630814853421</v>
      </c>
      <c r="CE79" s="62">
        <f>(($D79*SUM('Base Rate Calc'!CC$51+'Base Rate Calc'!CC$83))+'Base Rate Calc'!CC$19)*0.98</f>
        <v>6839.056160085237</v>
      </c>
      <c r="CF79" s="62">
        <f>(($D79*SUM('Base Rate Calc'!CD$51+'Base Rate Calc'!CD$83))+'Base Rate Calc'!CD$19)*0.98</f>
        <v>5685.1414326593231</v>
      </c>
      <c r="CG79" s="62">
        <f>(($D79*SUM('Base Rate Calc'!CE$51+'Base Rate Calc'!CE$83))+'Base Rate Calc'!CE$19)*0.98</f>
        <v>5827.3349515154268</v>
      </c>
      <c r="CH79" s="62">
        <f>(($D79*SUM('Base Rate Calc'!CF$51+'Base Rate Calc'!CF$83))+'Base Rate Calc'!CF$19)*0.98</f>
        <v>5429.6028408346219</v>
      </c>
      <c r="CI79" s="62">
        <f>(($D79*SUM('Base Rate Calc'!CG$51+'Base Rate Calc'!CG$83))+'Base Rate Calc'!CG$19)*0.98</f>
        <v>6031.9945347948296</v>
      </c>
      <c r="CJ79" s="62">
        <f>(($D79*SUM('Base Rate Calc'!CH$51+'Base Rate Calc'!CH$83))+'Base Rate Calc'!CH$19)*0.98</f>
        <v>5548.1799595582224</v>
      </c>
      <c r="CK79" s="62">
        <f>(($D79*SUM('Base Rate Calc'!CI$51+'Base Rate Calc'!CI$83))+'Base Rate Calc'!CI$19)*0.98</f>
        <v>5227.2717261834159</v>
      </c>
      <c r="CL79" s="62">
        <f>(($D79*SUM('Base Rate Calc'!CJ$51+'Base Rate Calc'!CJ$83))+'Base Rate Calc'!CJ$19)*0.98</f>
        <v>4869.0158955152137</v>
      </c>
      <c r="CM79" s="62">
        <f>(($D79*SUM('Base Rate Calc'!CK$51+'Base Rate Calc'!CK$83))+'Base Rate Calc'!CK$19)*0.98</f>
        <v>5230.5845598764499</v>
      </c>
    </row>
    <row r="80" spans="1:91" ht="15">
      <c r="A80" s="137">
        <v>77</v>
      </c>
      <c r="B80" s="215">
        <v>774</v>
      </c>
      <c r="C80" s="138" t="str">
        <f>VLOOKUP(B80,FFY18_Table5_CN!$A$3:$G$759,6,FALSE)</f>
        <v>VAGINAL DELIVERY W COMPLICATING DIAGNOSES</v>
      </c>
      <c r="D80" s="137">
        <f>VLOOKUP(B80,FFY18_Table5_CN!$A$3:$G$759,7,FALSE)</f>
        <v>0.83040000000000003</v>
      </c>
      <c r="F80" s="62">
        <f>(($D80*SUM('Base Rate Calc'!C$51+'Base Rate Calc'!C$83))+'Base Rate Calc'!C$19)*0.98</f>
        <v>5804.4216202008729</v>
      </c>
      <c r="G80" s="62">
        <f>(($D80*SUM('Base Rate Calc'!D$51+'Base Rate Calc'!D$83))+'Base Rate Calc'!D$19)*0.98</f>
        <v>5966.618546959161</v>
      </c>
      <c r="H80" s="62">
        <f>(($D80*SUM('Base Rate Calc'!E$51+'Base Rate Calc'!E$83))+'Base Rate Calc'!E$19)*0.98</f>
        <v>4808.3738940506073</v>
      </c>
      <c r="I80" s="62">
        <f>(($D80*SUM('Base Rate Calc'!F$51+'Base Rate Calc'!F$83))+'Base Rate Calc'!F$19)*0.98</f>
        <v>5404.904920646376</v>
      </c>
      <c r="J80" s="62">
        <f>(($D80*SUM('Base Rate Calc'!G$51+'Base Rate Calc'!G$83))+'Base Rate Calc'!G$19)*0.98</f>
        <v>5020.2341983480055</v>
      </c>
      <c r="K80" s="62">
        <f>(($D80*SUM('Base Rate Calc'!H$51+'Base Rate Calc'!H$83))+'Base Rate Calc'!H$19)*0.98</f>
        <v>5417.7204173596147</v>
      </c>
      <c r="L80" s="62">
        <f>(($D80*SUM('Base Rate Calc'!I$51+'Base Rate Calc'!I$83))+'Base Rate Calc'!I$19)*0.98</f>
        <v>4772.7422281803674</v>
      </c>
      <c r="M80" s="62">
        <f>(($D80*SUM('Base Rate Calc'!J$51+'Base Rate Calc'!J$83))+'Base Rate Calc'!J$19)*0.98</f>
        <v>6174.0398399275691</v>
      </c>
      <c r="N80" s="62">
        <f>(($D80*SUM('Base Rate Calc'!K$51+'Base Rate Calc'!K$83))+'Base Rate Calc'!K$19)*0.98</f>
        <v>5456.0734687000813</v>
      </c>
      <c r="O80" s="62">
        <f>(($D80*SUM('Base Rate Calc'!L$51+'Base Rate Calc'!L$83))+'Base Rate Calc'!L$19)*0.98</f>
        <v>4912.1205977055943</v>
      </c>
      <c r="P80" s="62">
        <f>(($D80*SUM('Base Rate Calc'!M$51+'Base Rate Calc'!M$83))+'Base Rate Calc'!M$19)*0.98</f>
        <v>5145.2716949910737</v>
      </c>
      <c r="Q80" s="62">
        <f>(($D80*SUM('Base Rate Calc'!N$51+'Base Rate Calc'!N$83))+'Base Rate Calc'!N$19)*0.98</f>
        <v>4700.4136926178962</v>
      </c>
      <c r="R80" s="62">
        <f>(($D80*SUM('Base Rate Calc'!O$51+'Base Rate Calc'!O$83))+'Base Rate Calc'!O$19)*0.98</f>
        <v>5026.5501825501206</v>
      </c>
      <c r="S80" s="62">
        <f>(($D80*SUM('Base Rate Calc'!P$51+'Base Rate Calc'!P$83))+'Base Rate Calc'!P$19)*0.98</f>
        <v>5416.6658374073522</v>
      </c>
      <c r="T80" s="62">
        <f>(($D80*SUM('Base Rate Calc'!Q$51+'Base Rate Calc'!Q$83))+'Base Rate Calc'!Q$19)*0.98</f>
        <v>5095.3370279296687</v>
      </c>
      <c r="U80" s="62">
        <f>(($D80*SUM('Base Rate Calc'!R$51+'Base Rate Calc'!R$83))+'Base Rate Calc'!R$19)*0.98</f>
        <v>4985.582604640852</v>
      </c>
      <c r="V80" s="62">
        <f>(($D80*SUM('Base Rate Calc'!S$51+'Base Rate Calc'!S$83))+'Base Rate Calc'!S$19)*0.98</f>
        <v>6240.2489799824116</v>
      </c>
      <c r="W80" s="62">
        <f>(($D80*SUM('Base Rate Calc'!T$51+'Base Rate Calc'!T$83))+'Base Rate Calc'!T$19)*0.98</f>
        <v>8056.8924998544016</v>
      </c>
      <c r="X80" s="62">
        <f>(($D80*SUM('Base Rate Calc'!U$51+'Base Rate Calc'!U$83))+'Base Rate Calc'!U$19)*0.98</f>
        <v>5635.0383035363675</v>
      </c>
      <c r="Y80" s="62" t="e">
        <f>(($D80*SUM('Base Rate Calc'!V$51+'Base Rate Calc'!V$83))+'Base Rate Calc'!V$19)*0.98</f>
        <v>#N/A</v>
      </c>
      <c r="Z80" s="62">
        <f>(($D80*SUM('Base Rate Calc'!W$51+'Base Rate Calc'!W$83))+'Base Rate Calc'!W$19)*0.98</f>
        <v>5107.1078512419763</v>
      </c>
      <c r="AA80" s="62">
        <f>(($D80*SUM('Base Rate Calc'!X$51+'Base Rate Calc'!X$83))+'Base Rate Calc'!X$19)*0.98</f>
        <v>5417.5789926904145</v>
      </c>
      <c r="AB80" s="62">
        <f>(($D80*SUM('Base Rate Calc'!Y$51+'Base Rate Calc'!Y$83))+'Base Rate Calc'!Y$19)*0.98</f>
        <v>6855.5878691989828</v>
      </c>
      <c r="AC80" s="62">
        <f>(($D80*SUM('Base Rate Calc'!Z$51+'Base Rate Calc'!Z$83))+'Base Rate Calc'!Z$19)*0.98</f>
        <v>5217.9073555584482</v>
      </c>
      <c r="AD80" s="62">
        <f>(($D80*SUM('Base Rate Calc'!AA$51+'Base Rate Calc'!AA$83))+'Base Rate Calc'!AA$19)*0.98</f>
        <v>5478.1943960119979</v>
      </c>
      <c r="AE80" s="62">
        <f>(($D80*SUM('Base Rate Calc'!AB$51+'Base Rate Calc'!AB$83))+'Base Rate Calc'!AB$19)*0.98</f>
        <v>7788.4419203032812</v>
      </c>
      <c r="AF80" s="62">
        <f>(($D80*SUM('Base Rate Calc'!AC$51+'Base Rate Calc'!AC$83))+'Base Rate Calc'!AC$19)*0.98</f>
        <v>4852.0098520712636</v>
      </c>
      <c r="AG80" s="62">
        <f>(($D80*SUM('Base Rate Calc'!AD$51+'Base Rate Calc'!AD$83))+'Base Rate Calc'!AD$19)*0.98</f>
        <v>5379.7106548586326</v>
      </c>
      <c r="AH80" s="62">
        <f>(($D80*SUM('Base Rate Calc'!AE$51+'Base Rate Calc'!AE$83))+'Base Rate Calc'!AE$19)*0.98</f>
        <v>4767.7609631552823</v>
      </c>
      <c r="AI80" s="62">
        <f>(($D80*SUM('Base Rate Calc'!AF$51+'Base Rate Calc'!AF$83))+'Base Rate Calc'!AF$19)*0.98</f>
        <v>6229.804037476033</v>
      </c>
      <c r="AJ80" s="62">
        <f>(($D80*SUM('Base Rate Calc'!AG$51+'Base Rate Calc'!AG$83))+'Base Rate Calc'!AG$19)*0.98</f>
        <v>5441.8851927959231</v>
      </c>
      <c r="AK80" s="62">
        <f>(($D80*SUM('Base Rate Calc'!AH$51+'Base Rate Calc'!AH$83))+'Base Rate Calc'!AH$19)*0.98</f>
        <v>8235.6348148308025</v>
      </c>
      <c r="AL80" s="62">
        <f>(($D80*SUM('Base Rate Calc'!AI$51+'Base Rate Calc'!AI$83))+'Base Rate Calc'!AI$19)*0.98</f>
        <v>4783.4518575923939</v>
      </c>
      <c r="AM80" s="62">
        <f>(($D80*SUM('Base Rate Calc'!AJ$51+'Base Rate Calc'!AJ$83))+'Base Rate Calc'!AJ$19)*0.98</f>
        <v>4820.8941840320367</v>
      </c>
      <c r="AN80" s="62">
        <f>(($D80*SUM('Base Rate Calc'!AK$51+'Base Rate Calc'!AK$83))+'Base Rate Calc'!AK$19)*0.98</f>
        <v>6511.4994994046892</v>
      </c>
      <c r="AO80" s="62">
        <f>(($D80*SUM('Base Rate Calc'!AL$51+'Base Rate Calc'!AL$83))+'Base Rate Calc'!AL$19)*0.98</f>
        <v>5646.4800600399667</v>
      </c>
      <c r="AP80" s="62">
        <f>(($D80*SUM('Base Rate Calc'!AM$51+'Base Rate Calc'!AM$83))+'Base Rate Calc'!AM$19)*0.98</f>
        <v>5543.9324892733002</v>
      </c>
      <c r="AQ80" s="62">
        <f>(($D80*SUM('Base Rate Calc'!AN$51+'Base Rate Calc'!AN$83))+'Base Rate Calc'!AN$19)*0.98</f>
        <v>4852.4748454637293</v>
      </c>
      <c r="AR80" s="62">
        <f>(($D80*SUM('Base Rate Calc'!AO$51+'Base Rate Calc'!AO$83))+'Base Rate Calc'!AO$19)*0.98</f>
        <v>5740.3989949413954</v>
      </c>
      <c r="AS80" s="62">
        <f>(($D80*SUM('Base Rate Calc'!AP$51+'Base Rate Calc'!AP$83))+'Base Rate Calc'!AP$19)*0.98</f>
        <v>7136.8218116487651</v>
      </c>
      <c r="AT80" s="62">
        <f>(($D80*SUM('Base Rate Calc'!AQ$51+'Base Rate Calc'!AQ$83))+'Base Rate Calc'!AQ$19)*0.98</f>
        <v>6516.2555585509508</v>
      </c>
      <c r="AU80" s="62">
        <f>(($D80*SUM('Base Rate Calc'!AR$51+'Base Rate Calc'!AR$83))+'Base Rate Calc'!AR$19)*0.98</f>
        <v>5010.8783652564862</v>
      </c>
      <c r="AV80" s="62">
        <f>(($D80*SUM('Base Rate Calc'!AS$51+'Base Rate Calc'!AS$83))+'Base Rate Calc'!AS$19)*0.98</f>
        <v>5545.541896253887</v>
      </c>
      <c r="AW80" s="62">
        <f>(($D80*SUM('Base Rate Calc'!AT$51+'Base Rate Calc'!AT$83))+'Base Rate Calc'!AT$19)*0.98</f>
        <v>6557.0034189185671</v>
      </c>
      <c r="AX80" s="62">
        <f>(($D80*SUM('Base Rate Calc'!AU$51+'Base Rate Calc'!AU$83))+'Base Rate Calc'!AU$19)*0.98</f>
        <v>5529.8340472291766</v>
      </c>
      <c r="AY80" s="62">
        <f>(($D80*SUM('Base Rate Calc'!AV$51+'Base Rate Calc'!AV$83))+'Base Rate Calc'!AV$19)*0.98</f>
        <v>4721.86435326632</v>
      </c>
      <c r="AZ80" s="62">
        <f>(($D80*SUM('Base Rate Calc'!AW$51+'Base Rate Calc'!AW$83))+'Base Rate Calc'!AW$19)*0.98</f>
        <v>5525.257508679013</v>
      </c>
      <c r="BA80" s="62">
        <f>(($D80*SUM('Base Rate Calc'!AX$51+'Base Rate Calc'!AX$83))+'Base Rate Calc'!AX$19)*0.98</f>
        <v>5020.5618644213473</v>
      </c>
      <c r="BB80" s="62">
        <f>(($D80*SUM('Base Rate Calc'!AY$51+'Base Rate Calc'!AY$83))+'Base Rate Calc'!AY$19)*0.98</f>
        <v>5131.0783858848672</v>
      </c>
      <c r="BC80" s="62">
        <f>(($D80*SUM('Base Rate Calc'!AZ$51+'Base Rate Calc'!AZ$83))+'Base Rate Calc'!AZ$19)*0.98</f>
        <v>5296.8700754545944</v>
      </c>
      <c r="BD80" s="62">
        <f>(($D80*SUM('Base Rate Calc'!BA$51+'Base Rate Calc'!BA$83))+'Base Rate Calc'!BA$19)*0.98</f>
        <v>4922.0539861679026</v>
      </c>
      <c r="BE80" s="62">
        <f>(($D80*SUM('Base Rate Calc'!BB$51+'Base Rate Calc'!BB$83))+'Base Rate Calc'!BB$19)*0.98</f>
        <v>7189.178449410183</v>
      </c>
      <c r="BF80" s="62">
        <f>(($D80*SUM('Base Rate Calc'!BC$51+'Base Rate Calc'!BC$83))+'Base Rate Calc'!BC$19)*0.98</f>
        <v>5179.7957827693399</v>
      </c>
      <c r="BG80" s="62">
        <f>(($D80*SUM('Base Rate Calc'!BD$51+'Base Rate Calc'!BD$83))+'Base Rate Calc'!BD$19)*0.98</f>
        <v>5076.1618395368905</v>
      </c>
      <c r="BH80" s="62">
        <f>(($D80*SUM('Base Rate Calc'!BE$51+'Base Rate Calc'!BE$83))+'Base Rate Calc'!BE$19)*0.98</f>
        <v>4779.1987569153926</v>
      </c>
      <c r="BI80" s="62">
        <f>(($D80*SUM('Base Rate Calc'!BF$51+'Base Rate Calc'!BF$83))+'Base Rate Calc'!BF$19)*0.98</f>
        <v>5365.6347042493326</v>
      </c>
      <c r="BJ80" s="62">
        <f>(($D80*SUM('Base Rate Calc'!BG$51+'Base Rate Calc'!BG$83))+'Base Rate Calc'!BG$19)*0.98</f>
        <v>5230.0060257427767</v>
      </c>
      <c r="BK80" s="62">
        <f>(($D80*SUM('Base Rate Calc'!BH$51+'Base Rate Calc'!BH$83))+'Base Rate Calc'!BH$19)*0.98</f>
        <v>5757.1444221699358</v>
      </c>
      <c r="BL80" s="62">
        <f>(($D80*SUM('Base Rate Calc'!BI$51+'Base Rate Calc'!BI$83))+'Base Rate Calc'!BI$19)*0.98</f>
        <v>4927.982037220193</v>
      </c>
      <c r="BM80" s="62">
        <f>(($D80*SUM('Base Rate Calc'!BJ$51+'Base Rate Calc'!BJ$83))+'Base Rate Calc'!BJ$19)*0.98</f>
        <v>4960.4391933601682</v>
      </c>
      <c r="BN80" s="62">
        <f>(($D80*SUM('Base Rate Calc'!BK$51+'Base Rate Calc'!BK$83))+'Base Rate Calc'!BK$19)*0.98</f>
        <v>5259.6242376835253</v>
      </c>
      <c r="BO80" s="62">
        <f>(($D80*SUM('Base Rate Calc'!BL$51+'Base Rate Calc'!BL$83))+'Base Rate Calc'!BL$19)*0.98</f>
        <v>5622.548376005966</v>
      </c>
      <c r="BP80" s="62">
        <f>(($D80*SUM('Base Rate Calc'!BM$51+'Base Rate Calc'!BM$83))+'Base Rate Calc'!BM$19)*0.98</f>
        <v>5267.152798793697</v>
      </c>
      <c r="BQ80" s="62">
        <f>(($D80*SUM('Base Rate Calc'!BN$51+'Base Rate Calc'!BN$83))+'Base Rate Calc'!BN$19)*0.98</f>
        <v>4910.7863652507431</v>
      </c>
      <c r="BR80" s="62">
        <f>(($D80*SUM('Base Rate Calc'!BO$51+'Base Rate Calc'!BO$83))+'Base Rate Calc'!BO$19)*0.98</f>
        <v>4699.0468730492994</v>
      </c>
      <c r="BS80" s="62">
        <f>(($D80*SUM('Base Rate Calc'!BP$51+'Base Rate Calc'!BP$83))+'Base Rate Calc'!BP$19)*0.98</f>
        <v>5900.8130237202213</v>
      </c>
      <c r="BT80" s="62">
        <f>(($D80*SUM('Base Rate Calc'!BQ$51+'Base Rate Calc'!BQ$83))+'Base Rate Calc'!BQ$19)*0.98</f>
        <v>4824.6803957099046</v>
      </c>
      <c r="BU80" s="62">
        <f>(($D80*SUM('Base Rate Calc'!BR$51+'Base Rate Calc'!BR$83))+'Base Rate Calc'!BR$19)*0.98</f>
        <v>5915.7377712572033</v>
      </c>
      <c r="BV80" s="62">
        <f>(($D80*SUM('Base Rate Calc'!BS$51+'Base Rate Calc'!BS$83))+'Base Rate Calc'!BS$19)*0.98</f>
        <v>5669.8572799764761</v>
      </c>
      <c r="BW80" s="62">
        <f>(($D80*SUM('Base Rate Calc'!BT$51+'Base Rate Calc'!BT$83))+'Base Rate Calc'!BT$19)*0.98</f>
        <v>5599.0293881163207</v>
      </c>
      <c r="BX80" s="62">
        <f>(($D80*SUM('Base Rate Calc'!BU$51+'Base Rate Calc'!BU$83))+'Base Rate Calc'!BU$19)*0.98</f>
        <v>5375.2884776203155</v>
      </c>
      <c r="BY80" s="62">
        <f>(($D80*SUM('Base Rate Calc'!BV$51+'Base Rate Calc'!BV$83))+'Base Rate Calc'!BV$19)*0.98</f>
        <v>4648.7396553862591</v>
      </c>
      <c r="BZ80" s="62">
        <f>(($D80*SUM('Base Rate Calc'!BW$51+'Base Rate Calc'!BW$83))+'Base Rate Calc'!BW$19)*0.98</f>
        <v>4864.5397076516683</v>
      </c>
      <c r="CA80" s="62">
        <f>(($D80*SUM('Base Rate Calc'!BY$51+'Base Rate Calc'!BY$83))+'Base Rate Calc'!BY$19)*0.98</f>
        <v>6250.3065446847604</v>
      </c>
      <c r="CB80" s="62">
        <f>(($D80*SUM('Base Rate Calc'!BZ$51+'Base Rate Calc'!BZ$83))+'Base Rate Calc'!BZ$19)*0.98</f>
        <v>4221.7475701441654</v>
      </c>
      <c r="CC80" s="62">
        <f>(($D80*SUM('Base Rate Calc'!CA$51+'Base Rate Calc'!CA$83))+'Base Rate Calc'!CA$19)*0.98</f>
        <v>4807.8794174036993</v>
      </c>
      <c r="CD80" s="62">
        <f>(($D80*SUM('Base Rate Calc'!CB$51+'Base Rate Calc'!CB$83))+'Base Rate Calc'!CB$19)*0.98</f>
        <v>5406.6211757979036</v>
      </c>
      <c r="CE80" s="62">
        <f>(($D80*SUM('Base Rate Calc'!CC$51+'Base Rate Calc'!CC$83))+'Base Rate Calc'!CC$19)*0.98</f>
        <v>6272.6033176831488</v>
      </c>
      <c r="CF80" s="62">
        <f>(($D80*SUM('Base Rate Calc'!CD$51+'Base Rate Calc'!CD$83))+'Base Rate Calc'!CD$19)*0.98</f>
        <v>5139.7341145315231</v>
      </c>
      <c r="CG80" s="62">
        <f>(($D80*SUM('Base Rate Calc'!CE$51+'Base Rate Calc'!CE$83))+'Base Rate Calc'!CE$19)*0.98</f>
        <v>5249.8167471575671</v>
      </c>
      <c r="CH80" s="62">
        <f>(($D80*SUM('Base Rate Calc'!CF$51+'Base Rate Calc'!CF$83))+'Base Rate Calc'!CF$19)*0.98</f>
        <v>4842.3823424219418</v>
      </c>
      <c r="CI80" s="62">
        <f>(($D80*SUM('Base Rate Calc'!CG$51+'Base Rate Calc'!CG$83))+'Base Rate Calc'!CG$19)*0.98</f>
        <v>5426.7659980384778</v>
      </c>
      <c r="CJ80" s="62">
        <f>(($D80*SUM('Base Rate Calc'!CH$51+'Base Rate Calc'!CH$83))+'Base Rate Calc'!CH$19)*0.98</f>
        <v>4991.842735578507</v>
      </c>
      <c r="CK80" s="62">
        <f>(($D80*SUM('Base Rate Calc'!CI$51+'Base Rate Calc'!CI$83))+'Base Rate Calc'!CI$19)*0.98</f>
        <v>4708.4626736362461</v>
      </c>
      <c r="CL80" s="62">
        <f>(($D80*SUM('Base Rate Calc'!CJ$51+'Base Rate Calc'!CJ$83))+'Base Rate Calc'!CJ$19)*0.98</f>
        <v>4342.4237994155665</v>
      </c>
      <c r="CM80" s="62">
        <f>(($D80*SUM('Base Rate Calc'!CK$51+'Base Rate Calc'!CK$83))+'Base Rate Calc'!CK$19)*0.98</f>
        <v>4664.8882166484836</v>
      </c>
    </row>
    <row r="81" spans="1:91" ht="15">
      <c r="A81" s="137">
        <v>78</v>
      </c>
      <c r="B81" s="215">
        <v>775</v>
      </c>
      <c r="C81" s="138" t="str">
        <f>VLOOKUP(B81,FFY18_Table5_CN!$A$3:$G$759,6,FALSE)</f>
        <v>VAGINAL DELIVERY W/O COMPLICATING DIAGNOSES</v>
      </c>
      <c r="D81" s="137">
        <f>VLOOKUP(B81,FFY18_Table5_CN!$A$3:$G$759,7,FALSE)</f>
        <v>0.64539999999999986</v>
      </c>
      <c r="F81" s="62">
        <f>(($D81*SUM('Base Rate Calc'!C$51+'Base Rate Calc'!C$83))+'Base Rate Calc'!C$19)*0.98</f>
        <v>4682.1302549104566</v>
      </c>
      <c r="G81" s="62">
        <f>(($D81*SUM('Base Rate Calc'!D$51+'Base Rate Calc'!D$83))+'Base Rate Calc'!D$19)*0.98</f>
        <v>4767.6486635446063</v>
      </c>
      <c r="H81" s="62">
        <f>(($D81*SUM('Base Rate Calc'!E$51+'Base Rate Calc'!E$83))+'Base Rate Calc'!E$19)*0.98</f>
        <v>3874.6037948220865</v>
      </c>
      <c r="I81" s="62">
        <f>(($D81*SUM('Base Rate Calc'!F$51+'Base Rate Calc'!F$83))+'Base Rate Calc'!F$19)*0.98</f>
        <v>4368.9166567740494</v>
      </c>
      <c r="J81" s="62">
        <f>(($D81*SUM('Base Rate Calc'!G$51+'Base Rate Calc'!G$83))+'Base Rate Calc'!G$19)*0.98</f>
        <v>4055.6679920686443</v>
      </c>
      <c r="K81" s="62">
        <f>(($D81*SUM('Base Rate Calc'!H$51+'Base Rate Calc'!H$83))+'Base Rate Calc'!H$19)*0.98</f>
        <v>4370.2923860355186</v>
      </c>
      <c r="L81" s="62">
        <f>(($D81*SUM('Base Rate Calc'!I$51+'Base Rate Calc'!I$83))+'Base Rate Calc'!I$19)*0.98</f>
        <v>3818.9991836074282</v>
      </c>
      <c r="M81" s="62">
        <f>(($D81*SUM('Base Rate Calc'!J$51+'Base Rate Calc'!J$83))+'Base Rate Calc'!J$19)*0.98</f>
        <v>5062.0095986142251</v>
      </c>
      <c r="N81" s="62">
        <f>(($D81*SUM('Base Rate Calc'!K$51+'Base Rate Calc'!K$83))+'Base Rate Calc'!K$19)*0.98</f>
        <v>4399.7953235778323</v>
      </c>
      <c r="O81" s="62">
        <f>(($D81*SUM('Base Rate Calc'!L$51+'Base Rate Calc'!L$83))+'Base Rate Calc'!L$19)*0.98</f>
        <v>3953.9623335250358</v>
      </c>
      <c r="P81" s="62">
        <f>(($D81*SUM('Base Rate Calc'!M$51+'Base Rate Calc'!M$83))+'Base Rate Calc'!M$19)*0.98</f>
        <v>4093.6602492139182</v>
      </c>
      <c r="Q81" s="62">
        <f>(($D81*SUM('Base Rate Calc'!N$51+'Base Rate Calc'!N$83))+'Base Rate Calc'!N$19)*0.98</f>
        <v>3749.3636491035522</v>
      </c>
      <c r="R81" s="62">
        <f>(($D81*SUM('Base Rate Calc'!O$51+'Base Rate Calc'!O$83))+'Base Rate Calc'!O$19)*0.98</f>
        <v>4066.2512329212996</v>
      </c>
      <c r="S81" s="62">
        <f>(($D81*SUM('Base Rate Calc'!P$51+'Base Rate Calc'!P$83))+'Base Rate Calc'!P$19)*0.98</f>
        <v>4378.5530328308096</v>
      </c>
      <c r="T81" s="62">
        <f>(($D81*SUM('Base Rate Calc'!Q$51+'Base Rate Calc'!Q$83))+'Base Rate Calc'!Q$19)*0.98</f>
        <v>4122.5146108210593</v>
      </c>
      <c r="U81" s="62">
        <f>(($D81*SUM('Base Rate Calc'!R$51+'Base Rate Calc'!R$83))+'Base Rate Calc'!R$19)*0.98</f>
        <v>4032.9521496088701</v>
      </c>
      <c r="V81" s="62">
        <f>(($D81*SUM('Base Rate Calc'!S$51+'Base Rate Calc'!S$83))+'Base Rate Calc'!S$19)*0.98</f>
        <v>5101.6895648851732</v>
      </c>
      <c r="W81" s="62">
        <f>(($D81*SUM('Base Rate Calc'!T$51+'Base Rate Calc'!T$83))+'Base Rate Calc'!T$19)*0.98</f>
        <v>6564.7417827625613</v>
      </c>
      <c r="X81" s="62">
        <f>(($D81*SUM('Base Rate Calc'!U$51+'Base Rate Calc'!U$83))+'Base Rate Calc'!U$19)*0.98</f>
        <v>4520.3491631772285</v>
      </c>
      <c r="Y81" s="62" t="e">
        <f>(($D81*SUM('Base Rate Calc'!V$51+'Base Rate Calc'!V$83))+'Base Rate Calc'!V$19)*0.98</f>
        <v>#N/A</v>
      </c>
      <c r="Z81" s="62">
        <f>(($D81*SUM('Base Rate Calc'!W$51+'Base Rate Calc'!W$83))+'Base Rate Calc'!W$19)*0.98</f>
        <v>4143.9549761459184</v>
      </c>
      <c r="AA81" s="62">
        <f>(($D81*SUM('Base Rate Calc'!X$51+'Base Rate Calc'!X$83))+'Base Rate Calc'!X$19)*0.98</f>
        <v>4351.4455152726305</v>
      </c>
      <c r="AB81" s="62">
        <f>(($D81*SUM('Base Rate Calc'!Y$51+'Base Rate Calc'!Y$83))+'Base Rate Calc'!Y$19)*0.98</f>
        <v>5540.9559318172232</v>
      </c>
      <c r="AC81" s="62">
        <f>(($D81*SUM('Base Rate Calc'!Z$51+'Base Rate Calc'!Z$83))+'Base Rate Calc'!Z$19)*0.98</f>
        <v>4217.6406590527722</v>
      </c>
      <c r="AD81" s="62">
        <f>(($D81*SUM('Base Rate Calc'!AA$51+'Base Rate Calc'!AA$83))+'Base Rate Calc'!AA$19)*0.98</f>
        <v>4491.1870040777249</v>
      </c>
      <c r="AE81" s="62">
        <f>(($D81*SUM('Base Rate Calc'!AB$51+'Base Rate Calc'!AB$83))+'Base Rate Calc'!AB$19)*0.98</f>
        <v>6403.8047150334023</v>
      </c>
      <c r="AF81" s="62">
        <f>(($D81*SUM('Base Rate Calc'!AC$51+'Base Rate Calc'!AC$83))+'Base Rate Calc'!AC$19)*0.98</f>
        <v>3771.0587169156947</v>
      </c>
      <c r="AG81" s="62">
        <f>(($D81*SUM('Base Rate Calc'!AD$51+'Base Rate Calc'!AD$83))+'Base Rate Calc'!AD$19)*0.98</f>
        <v>4361.2974947564553</v>
      </c>
      <c r="AH81" s="62">
        <f>(($D81*SUM('Base Rate Calc'!AE$51+'Base Rate Calc'!AE$83))+'Base Rate Calc'!AE$19)*0.98</f>
        <v>3820.8762555640878</v>
      </c>
      <c r="AI81" s="62">
        <f>(($D81*SUM('Base Rate Calc'!AF$51+'Base Rate Calc'!AF$83))+'Base Rate Calc'!AF$19)*0.98</f>
        <v>5132.3423684814916</v>
      </c>
      <c r="AJ81" s="62">
        <f>(($D81*SUM('Base Rate Calc'!AG$51+'Base Rate Calc'!AG$83))+'Base Rate Calc'!AG$19)*0.98</f>
        <v>4446.7560253257334</v>
      </c>
      <c r="AK81" s="62">
        <f>(($D81*SUM('Base Rate Calc'!AH$51+'Base Rate Calc'!AH$83))+'Base Rate Calc'!AH$19)*0.98</f>
        <v>6786.448940861992</v>
      </c>
      <c r="AL81" s="62">
        <f>(($D81*SUM('Base Rate Calc'!AI$51+'Base Rate Calc'!AI$83))+'Base Rate Calc'!AI$19)*0.98</f>
        <v>3851.6730562260723</v>
      </c>
      <c r="AM81" s="62">
        <f>(($D81*SUM('Base Rate Calc'!AJ$51+'Base Rate Calc'!AJ$83))+'Base Rate Calc'!AJ$19)*0.98</f>
        <v>3862.1809674545711</v>
      </c>
      <c r="AN81" s="62">
        <f>(($D81*SUM('Base Rate Calc'!AK$51+'Base Rate Calc'!AK$83))+'Base Rate Calc'!AK$19)*0.98</f>
        <v>5325.6181983571596</v>
      </c>
      <c r="AO81" s="62">
        <f>(($D81*SUM('Base Rate Calc'!AL$51+'Base Rate Calc'!AL$83))+'Base Rate Calc'!AL$19)*0.98</f>
        <v>4580.1386208451277</v>
      </c>
      <c r="AP81" s="62">
        <f>(($D81*SUM('Base Rate Calc'!AM$51+'Base Rate Calc'!AM$83))+'Base Rate Calc'!AM$19)*0.98</f>
        <v>4513.5498393268144</v>
      </c>
      <c r="AQ81" s="62">
        <f>(($D81*SUM('Base Rate Calc'!AN$51+'Base Rate Calc'!AN$83))+'Base Rate Calc'!AN$19)*0.98</f>
        <v>3771.4201171270352</v>
      </c>
      <c r="AR81" s="62">
        <f>(($D81*SUM('Base Rate Calc'!AO$51+'Base Rate Calc'!AO$83))+'Base Rate Calc'!AO$19)*0.98</f>
        <v>4626.8471475616279</v>
      </c>
      <c r="AS81" s="62">
        <f>(($D81*SUM('Base Rate Calc'!AP$51+'Base Rate Calc'!AP$83))+'Base Rate Calc'!AP$19)*0.98</f>
        <v>6196.648734631638</v>
      </c>
      <c r="AT81" s="62">
        <f>(($D81*SUM('Base Rate Calc'!AQ$51+'Base Rate Calc'!AQ$83))+'Base Rate Calc'!AQ$19)*0.98</f>
        <v>5502.8050716387079</v>
      </c>
      <c r="AU81" s="62">
        <f>(($D81*SUM('Base Rate Calc'!AR$51+'Base Rate Calc'!AR$83))+'Base Rate Calc'!AR$19)*0.98</f>
        <v>4053.3547313782938</v>
      </c>
      <c r="AV81" s="62">
        <f>(($D81*SUM('Base Rate Calc'!AS$51+'Base Rate Calc'!AS$83))+'Base Rate Calc'!AS$19)*0.98</f>
        <v>4463.8712028447235</v>
      </c>
      <c r="AW81" s="62">
        <f>(($D81*SUM('Base Rate Calc'!AT$51+'Base Rate Calc'!AT$83))+'Base Rate Calc'!AT$19)*0.98</f>
        <v>5370.0932292510142</v>
      </c>
      <c r="AX81" s="62">
        <f>(($D81*SUM('Base Rate Calc'!AU$51+'Base Rate Calc'!AU$83))+'Base Rate Calc'!AU$19)*0.98</f>
        <v>4513.2227228825986</v>
      </c>
      <c r="AY81" s="62">
        <f>(($D81*SUM('Base Rate Calc'!AV$51+'Base Rate Calc'!AV$83))+'Base Rate Calc'!AV$19)*0.98</f>
        <v>3769.0876741306392</v>
      </c>
      <c r="AZ81" s="62">
        <f>(($D81*SUM('Base Rate Calc'!AW$51+'Base Rate Calc'!AW$83))+'Base Rate Calc'!AW$19)*0.98</f>
        <v>4446.8308178003781</v>
      </c>
      <c r="BA81" s="62">
        <f>(($D81*SUM('Base Rate Calc'!AX$51+'Base Rate Calc'!AX$83))+'Base Rate Calc'!AX$19)*0.98</f>
        <v>4076.1507963602326</v>
      </c>
      <c r="BB81" s="62">
        <f>(($D81*SUM('Base Rate Calc'!AY$51+'Base Rate Calc'!AY$83))+'Base Rate Calc'!AY$19)*0.98</f>
        <v>4173.2833516980882</v>
      </c>
      <c r="BC81" s="62">
        <f>(($D81*SUM('Base Rate Calc'!AZ$51+'Base Rate Calc'!AZ$83))+'Base Rate Calc'!AZ$19)*0.98</f>
        <v>4288.1072985288947</v>
      </c>
      <c r="BD81" s="62">
        <f>(($D81*SUM('Base Rate Calc'!BA$51+'Base Rate Calc'!BA$83))+'Base Rate Calc'!BA$19)*0.98</f>
        <v>3957.8248550972589</v>
      </c>
      <c r="BE81" s="62">
        <f>(($D81*SUM('Base Rate Calc'!BB$51+'Base Rate Calc'!BB$83))+'Base Rate Calc'!BB$19)*0.98</f>
        <v>5907.5297173041081</v>
      </c>
      <c r="BF81" s="62">
        <f>(($D81*SUM('Base Rate Calc'!BC$51+'Base Rate Calc'!BC$83))+'Base Rate Calc'!BC$19)*0.98</f>
        <v>4025.8191211456301</v>
      </c>
      <c r="BG81" s="62">
        <f>(($D81*SUM('Base Rate Calc'!BD$51+'Base Rate Calc'!BD$83))+'Base Rate Calc'!BD$19)*0.98</f>
        <v>4033.7224316439169</v>
      </c>
      <c r="BH81" s="62">
        <f>(($D81*SUM('Base Rate Calc'!BE$51+'Base Rate Calc'!BE$83))+'Base Rate Calc'!BE$19)*0.98</f>
        <v>3714.4687833733065</v>
      </c>
      <c r="BI81" s="62">
        <f>(($D81*SUM('Base Rate Calc'!BF$51+'Base Rate Calc'!BF$83))+'Base Rate Calc'!BF$19)*0.98</f>
        <v>4309.7374230762507</v>
      </c>
      <c r="BJ81" s="62">
        <f>(($D81*SUM('Base Rate Calc'!BG$51+'Base Rate Calc'!BG$83))+'Base Rate Calc'!BG$19)*0.98</f>
        <v>4277.5040233795617</v>
      </c>
      <c r="BK81" s="62">
        <f>(($D81*SUM('Base Rate Calc'!BH$51+'Base Rate Calc'!BH$83))+'Base Rate Calc'!BH$19)*0.98</f>
        <v>4729.9639535988399</v>
      </c>
      <c r="BL81" s="62">
        <f>(($D81*SUM('Base Rate Calc'!BI$51+'Base Rate Calc'!BI$83))+'Base Rate Calc'!BI$19)*0.98</f>
        <v>3959.7402394290843</v>
      </c>
      <c r="BM81" s="62">
        <f>(($D81*SUM('Base Rate Calc'!BJ$51+'Base Rate Calc'!BJ$83))+'Base Rate Calc'!BJ$19)*0.98</f>
        <v>4018.3750835677411</v>
      </c>
      <c r="BN81" s="62">
        <f>(($D81*SUM('Base Rate Calc'!BK$51+'Base Rate Calc'!BK$83))+'Base Rate Calc'!BK$19)*0.98</f>
        <v>4206.4787572265732</v>
      </c>
      <c r="BO81" s="62">
        <f>(($D81*SUM('Base Rate Calc'!BL$51+'Base Rate Calc'!BL$83))+'Base Rate Calc'!BL$19)*0.98</f>
        <v>4545.6223890585861</v>
      </c>
      <c r="BP81" s="62">
        <f>(($D81*SUM('Base Rate Calc'!BM$51+'Base Rate Calc'!BM$83))+'Base Rate Calc'!BM$19)*0.98</f>
        <v>4174.6269223765075</v>
      </c>
      <c r="BQ81" s="62">
        <f>(($D81*SUM('Base Rate Calc'!BN$51+'Base Rate Calc'!BN$83))+'Base Rate Calc'!BN$19)*0.98</f>
        <v>3963.3658166339465</v>
      </c>
      <c r="BR81" s="62">
        <f>(($D81*SUM('Base Rate Calc'!BO$51+'Base Rate Calc'!BO$83))+'Base Rate Calc'!BO$19)*0.98</f>
        <v>3763.3005044147599</v>
      </c>
      <c r="BS81" s="62">
        <f>(($D81*SUM('Base Rate Calc'!BP$51+'Base Rate Calc'!BP$83))+'Base Rate Calc'!BP$19)*0.98</f>
        <v>4704.9976583682928</v>
      </c>
      <c r="BT81" s="62">
        <f>(($D81*SUM('Base Rate Calc'!BQ$51+'Base Rate Calc'!BQ$83))+'Base Rate Calc'!BQ$19)*0.98</f>
        <v>3857.0258663188483</v>
      </c>
      <c r="BU81" s="62">
        <f>(($D81*SUM('Base Rate Calc'!BR$51+'Base Rate Calc'!BR$83))+'Base Rate Calc'!BR$19)*0.98</f>
        <v>4855.9914325257687</v>
      </c>
      <c r="BV81" s="62">
        <f>(($D81*SUM('Base Rate Calc'!BS$51+'Base Rate Calc'!BS$83))+'Base Rate Calc'!BS$19)*0.98</f>
        <v>4611.0909001647597</v>
      </c>
      <c r="BW81" s="62">
        <f>(($D81*SUM('Base Rate Calc'!BT$51+'Base Rate Calc'!BT$83))+'Base Rate Calc'!BT$19)*0.98</f>
        <v>4534.3142896077461</v>
      </c>
      <c r="BX81" s="62">
        <f>(($D81*SUM('Base Rate Calc'!BU$51+'Base Rate Calc'!BU$83))+'Base Rate Calc'!BU$19)*0.98</f>
        <v>4335.3071729963285</v>
      </c>
      <c r="BY81" s="62">
        <f>(($D81*SUM('Base Rate Calc'!BV$51+'Base Rate Calc'!BV$83))+'Base Rate Calc'!BV$19)*0.98</f>
        <v>3613.0739084613324</v>
      </c>
      <c r="BZ81" s="62">
        <f>(($D81*SUM('Base Rate Calc'!BW$51+'Base Rate Calc'!BW$83))+'Base Rate Calc'!BW$19)*0.98</f>
        <v>3901.6375858843758</v>
      </c>
      <c r="CA81" s="62">
        <f>(($D81*SUM('Base Rate Calc'!BY$51+'Base Rate Calc'!BY$83))+'Base Rate Calc'!BY$19)*0.98</f>
        <v>5070.93654737421</v>
      </c>
      <c r="CB81" s="62">
        <f>(($D81*SUM('Base Rate Calc'!BZ$51+'Base Rate Calc'!BZ$83))+'Base Rate Calc'!BZ$19)*0.98</f>
        <v>3281.208913500775</v>
      </c>
      <c r="CC81" s="62">
        <f>(($D81*SUM('Base Rate Calc'!CA$51+'Base Rate Calc'!CA$83))+'Base Rate Calc'!CA$19)*0.98</f>
        <v>3830.8921856844249</v>
      </c>
      <c r="CD81" s="62">
        <f>(($D81*SUM('Base Rate Calc'!CB$51+'Base Rate Calc'!CB$83))+'Base Rate Calc'!CB$19)*0.98</f>
        <v>4331.0824215558359</v>
      </c>
      <c r="CE81" s="62">
        <f>(($D81*SUM('Base Rate Calc'!CC$51+'Base Rate Calc'!CC$83))+'Base Rate Calc'!CC$19)*0.98</f>
        <v>5231.9501315422731</v>
      </c>
      <c r="CF81" s="62">
        <f>(($D81*SUM('Base Rate Calc'!CD$51+'Base Rate Calc'!CD$83))+'Base Rate Calc'!CD$19)*0.98</f>
        <v>4137.7445032738979</v>
      </c>
      <c r="CG81" s="62">
        <f>(($D81*SUM('Base Rate Calc'!CE$51+'Base Rate Calc'!CE$83))+'Base Rate Calc'!CE$19)*0.98</f>
        <v>4188.8349417334939</v>
      </c>
      <c r="CH81" s="62">
        <f>(($D81*SUM('Base Rate Calc'!CF$51+'Base Rate Calc'!CF$83))+'Base Rate Calc'!CF$19)*0.98</f>
        <v>3763.576064305299</v>
      </c>
      <c r="CI81" s="62">
        <f>(($D81*SUM('Base Rate Calc'!CG$51+'Base Rate Calc'!CG$83))+'Base Rate Calc'!CG$19)*0.98</f>
        <v>4314.8764320014843</v>
      </c>
      <c r="CJ81" s="62">
        <f>(($D81*SUM('Base Rate Calc'!CH$51+'Base Rate Calc'!CH$83))+'Base Rate Calc'!CH$19)*0.98</f>
        <v>3969.7733568670133</v>
      </c>
      <c r="CK81" s="62">
        <f>(($D81*SUM('Base Rate Calc'!CI$51+'Base Rate Calc'!CI$83))+'Base Rate Calc'!CI$19)*0.98</f>
        <v>3755.3378005356844</v>
      </c>
      <c r="CL81" s="62">
        <f>(($D81*SUM('Base Rate Calc'!CJ$51+'Base Rate Calc'!CJ$83))+'Base Rate Calc'!CJ$19)*0.98</f>
        <v>3375.0003855284267</v>
      </c>
      <c r="CM81" s="62">
        <f>(($D81*SUM('Base Rate Calc'!CK$51+'Base Rate Calc'!CK$83))+'Base Rate Calc'!CK$19)*0.98</f>
        <v>3625.6248254153793</v>
      </c>
    </row>
    <row r="82" spans="1:91" ht="15">
      <c r="A82" s="137">
        <v>79</v>
      </c>
      <c r="B82" s="215">
        <v>781</v>
      </c>
      <c r="C82" s="138" t="str">
        <f>VLOOKUP(B82,FFY18_Table5_CN!$A$3:$G$759,6,FALSE)</f>
        <v>OTHER ANTEPARTUM DIAGNOSES W MEDICAL COMPLICATIONS</v>
      </c>
      <c r="D82" s="137">
        <f>VLOOKUP(B82,FFY18_Table5_CN!$A$3:$G$759,7,FALSE)</f>
        <v>0.86150000000000004</v>
      </c>
      <c r="F82" s="62">
        <f>(($D82*SUM('Base Rate Calc'!C$51+'Base Rate Calc'!C$83))+'Base Rate Calc'!C$19)*0.98</f>
        <v>5993.0878983659113</v>
      </c>
      <c r="G82" s="62">
        <f>(($D82*SUM('Base Rate Calc'!D$51+'Base Rate Calc'!D$83))+'Base Rate Calc'!D$19)*0.98</f>
        <v>6168.17510573858</v>
      </c>
      <c r="H82" s="62">
        <f>(($D82*SUM('Base Rate Calc'!E$51+'Base Rate Calc'!E$83))+'Base Rate Calc'!E$19)*0.98</f>
        <v>4965.3482188398339</v>
      </c>
      <c r="I82" s="62">
        <f>(($D82*SUM('Base Rate Calc'!F$51+'Base Rate Calc'!F$83))+'Base Rate Calc'!F$19)*0.98</f>
        <v>5579.0629477081557</v>
      </c>
      <c r="J82" s="62">
        <f>(($D82*SUM('Base Rate Calc'!G$51+'Base Rate Calc'!G$83))+'Base Rate Calc'!G$19)*0.98</f>
        <v>5182.3855984306447</v>
      </c>
      <c r="K82" s="62">
        <f>(($D82*SUM('Base Rate Calc'!H$51+'Base Rate Calc'!H$83))+'Base Rate Calc'!H$19)*0.98</f>
        <v>5593.8015620849092</v>
      </c>
      <c r="L82" s="62">
        <f>(($D82*SUM('Base Rate Calc'!I$51+'Base Rate Calc'!I$83))+'Base Rate Calc'!I$19)*0.98</f>
        <v>4933.0741670247908</v>
      </c>
      <c r="M82" s="62">
        <f>(($D82*SUM('Base Rate Calc'!J$51+'Base Rate Calc'!J$83))+'Base Rate Calc'!J$19)*0.98</f>
        <v>6360.9811399537584</v>
      </c>
      <c r="N82" s="62">
        <f>(($D82*SUM('Base Rate Calc'!K$51+'Base Rate Calc'!K$83))+'Base Rate Calc'!K$19)*0.98</f>
        <v>5633.6423893125238</v>
      </c>
      <c r="O82" s="62">
        <f>(($D82*SUM('Base Rate Calc'!L$51+'Base Rate Calc'!L$83))+'Base Rate Calc'!L$19)*0.98</f>
        <v>5073.194770765137</v>
      </c>
      <c r="P82" s="62">
        <f>(($D82*SUM('Base Rate Calc'!M$51+'Base Rate Calc'!M$83))+'Base Rate Calc'!M$19)*0.98</f>
        <v>5322.0561056055039</v>
      </c>
      <c r="Q82" s="62">
        <f>(($D82*SUM('Base Rate Calc'!N$51+'Base Rate Calc'!N$83))+'Base Rate Calc'!N$19)*0.98</f>
        <v>4860.2929161492266</v>
      </c>
      <c r="R82" s="62">
        <f>(($D82*SUM('Base Rate Calc'!O$51+'Base Rate Calc'!O$83))+'Base Rate Calc'!O$19)*0.98</f>
        <v>5187.9842221904255</v>
      </c>
      <c r="S82" s="62">
        <f>(($D82*SUM('Base Rate Calc'!P$51+'Base Rate Calc'!P$83))+'Base Rate Calc'!P$19)*0.98</f>
        <v>5591.1810169875171</v>
      </c>
      <c r="T82" s="62">
        <f>(($D82*SUM('Base Rate Calc'!Q$51+'Base Rate Calc'!Q$83))+'Base Rate Calc'!Q$19)*0.98</f>
        <v>5258.8763639949539</v>
      </c>
      <c r="U82" s="62">
        <f>(($D82*SUM('Base Rate Calc'!R$51+'Base Rate Calc'!R$83))+'Base Rate Calc'!R$19)*0.98</f>
        <v>5145.7275081624448</v>
      </c>
      <c r="V82" s="62">
        <f>(($D82*SUM('Base Rate Calc'!S$51+'Base Rate Calc'!S$83))+'Base Rate Calc'!S$19)*0.98</f>
        <v>6431.6500492230825</v>
      </c>
      <c r="W82" s="62">
        <f>(($D82*SUM('Base Rate Calc'!T$51+'Base Rate Calc'!T$83))+'Base Rate Calc'!T$19)*0.98</f>
        <v>8307.735133916869</v>
      </c>
      <c r="X82" s="62">
        <f>(($D82*SUM('Base Rate Calc'!U$51+'Base Rate Calc'!U$83))+'Base Rate Calc'!U$19)*0.98</f>
        <v>5822.4265860507958</v>
      </c>
      <c r="Y82" s="62" t="e">
        <f>(($D82*SUM('Base Rate Calc'!V$51+'Base Rate Calc'!V$83))+'Base Rate Calc'!V$19)*0.98</f>
        <v>#N/A</v>
      </c>
      <c r="Z82" s="62">
        <f>(($D82*SUM('Base Rate Calc'!W$51+'Base Rate Calc'!W$83))+'Base Rate Calc'!W$19)*0.98</f>
        <v>5269.0216588932599</v>
      </c>
      <c r="AA82" s="62">
        <f>(($D82*SUM('Base Rate Calc'!X$51+'Base Rate Calc'!X$83))+'Base Rate Calc'!X$19)*0.98</f>
        <v>5596.8046745698357</v>
      </c>
      <c r="AB82" s="62">
        <f>(($D82*SUM('Base Rate Calc'!Y$51+'Base Rate Calc'!Y$83))+'Base Rate Calc'!Y$19)*0.98</f>
        <v>7076.5881570507263</v>
      </c>
      <c r="AC82" s="62">
        <f>(($D82*SUM('Base Rate Calc'!Z$51+'Base Rate Calc'!Z$83))+'Base Rate Calc'!Z$19)*0.98</f>
        <v>5386.0602975115635</v>
      </c>
      <c r="AD82" s="62">
        <f>(($D82*SUM('Base Rate Calc'!AA$51+'Base Rate Calc'!AA$83))+'Base Rate Calc'!AA$19)*0.98</f>
        <v>5644.118341358786</v>
      </c>
      <c r="AE82" s="62">
        <f>(($D82*SUM('Base Rate Calc'!AB$51+'Base Rate Calc'!AB$83))+'Base Rate Calc'!AB$19)*0.98</f>
        <v>8021.2106612972993</v>
      </c>
      <c r="AF82" s="62">
        <f>(($D82*SUM('Base Rate Calc'!AC$51+'Base Rate Calc'!AC$83))+'Base Rate Calc'!AC$19)*0.98</f>
        <v>5033.7265023595783</v>
      </c>
      <c r="AG82" s="62">
        <f>(($D82*SUM('Base Rate Calc'!AD$51+'Base Rate Calc'!AD$83))+'Base Rate Calc'!AD$19)*0.98</f>
        <v>5550.9141644758092</v>
      </c>
      <c r="AH82" s="62">
        <f>(($D82*SUM('Base Rate Calc'!AE$51+'Base Rate Calc'!AE$83))+'Base Rate Calc'!AE$19)*0.98</f>
        <v>4926.9399599449362</v>
      </c>
      <c r="AI82" s="62">
        <f>(($D82*SUM('Base Rate Calc'!AF$51+'Base Rate Calc'!AF$83))+'Base Rate Calc'!AF$19)*0.98</f>
        <v>6414.2962423718718</v>
      </c>
      <c r="AJ82" s="62">
        <f>(($D82*SUM('Base Rate Calc'!AG$51+'Base Rate Calc'!AG$83))+'Base Rate Calc'!AG$19)*0.98</f>
        <v>5609.174474462533</v>
      </c>
      <c r="AK82" s="62">
        <f>(($D82*SUM('Base Rate Calc'!AH$51+'Base Rate Calc'!AH$83))+'Base Rate Calc'!AH$19)*0.98</f>
        <v>8479.2547104006935</v>
      </c>
      <c r="AL82" s="62">
        <f>(($D82*SUM('Base Rate Calc'!AI$51+'Base Rate Calc'!AI$83))+'Base Rate Calc'!AI$19)*0.98</f>
        <v>4940.0914290653263</v>
      </c>
      <c r="AM82" s="62">
        <f>(($D82*SUM('Base Rate Calc'!AJ$51+'Base Rate Calc'!AJ$83))+'Base Rate Calc'!AJ$19)*0.98</f>
        <v>4982.0616490891134</v>
      </c>
      <c r="AN82" s="62">
        <f>(($D82*SUM('Base Rate Calc'!AK$51+'Base Rate Calc'!AK$83))+'Base Rate Calc'!AK$19)*0.98</f>
        <v>6710.8557613645717</v>
      </c>
      <c r="AO82" s="62">
        <f>(($D82*SUM('Base Rate Calc'!AL$51+'Base Rate Calc'!AL$83))+'Base Rate Calc'!AL$19)*0.98</f>
        <v>5825.7407019802886</v>
      </c>
      <c r="AP82" s="62">
        <f>(($D82*SUM('Base Rate Calc'!AM$51+'Base Rate Calc'!AM$83))+'Base Rate Calc'!AM$19)*0.98</f>
        <v>5717.1481671832225</v>
      </c>
      <c r="AQ82" s="62">
        <f>(($D82*SUM('Base Rate Calc'!AN$51+'Base Rate Calc'!AN$83))+'Base Rate Calc'!AN$19)*0.98</f>
        <v>5034.2089106057347</v>
      </c>
      <c r="AR82" s="62">
        <f>(($D82*SUM('Base Rate Calc'!AO$51+'Base Rate Calc'!AO$83))+'Base Rate Calc'!AO$19)*0.98</f>
        <v>5927.5960892846961</v>
      </c>
      <c r="AS82" s="62">
        <f>(($D82*SUM('Base Rate Calc'!AP$51+'Base Rate Calc'!AP$83))+'Base Rate Calc'!AP$19)*0.98</f>
        <v>7294.872528920293</v>
      </c>
      <c r="AT82" s="62">
        <f>(($D82*SUM('Base Rate Calc'!AQ$51+'Base Rate Calc'!AQ$83))+'Base Rate Calc'!AQ$19)*0.98</f>
        <v>6686.6248025670084</v>
      </c>
      <c r="AU82" s="62">
        <f>(($D82*SUM('Base Rate Calc'!AR$51+'Base Rate Calc'!AR$83))+'Base Rate Calc'!AR$19)*0.98</f>
        <v>5171.8458518165498</v>
      </c>
      <c r="AV82" s="62">
        <f>(($D82*SUM('Base Rate Calc'!AS$51+'Base Rate Calc'!AS$83))+'Base Rate Calc'!AS$19)*0.98</f>
        <v>5727.379510118888</v>
      </c>
      <c r="AW82" s="62">
        <f>(($D82*SUM('Base Rate Calc'!AT$51+'Base Rate Calc'!AT$83))+'Base Rate Calc'!AT$19)*0.98</f>
        <v>6756.532645397815</v>
      </c>
      <c r="AX82" s="62">
        <f>(($D82*SUM('Base Rate Calc'!AU$51+'Base Rate Calc'!AU$83))+'Base Rate Calc'!AU$19)*0.98</f>
        <v>5700.7346536463583</v>
      </c>
      <c r="AY82" s="62">
        <f>(($D82*SUM('Base Rate Calc'!AV$51+'Base Rate Calc'!AV$83))+'Base Rate Calc'!AV$19)*0.98</f>
        <v>4882.0338382453456</v>
      </c>
      <c r="AZ82" s="62">
        <f>(($D82*SUM('Base Rate Calc'!AW$51+'Base Rate Calc'!AW$83))+'Base Rate Calc'!AW$19)*0.98</f>
        <v>5706.5497794159073</v>
      </c>
      <c r="BA82" s="62">
        <f>(($D82*SUM('Base Rate Calc'!AX$51+'Base Rate Calc'!AX$83))+'Base Rate Calc'!AX$19)*0.98</f>
        <v>5179.3250223494597</v>
      </c>
      <c r="BB82" s="62">
        <f>(($D82*SUM('Base Rate Calc'!AY$51+'Base Rate Calc'!AY$83))+'Base Rate Calc'!AY$19)*0.98</f>
        <v>5292.0914970373469</v>
      </c>
      <c r="BC82" s="62">
        <f>(($D82*SUM('Base Rate Calc'!AZ$51+'Base Rate Calc'!AZ$83))+'Base Rate Calc'!AZ$19)*0.98</f>
        <v>5466.4512774134546</v>
      </c>
      <c r="BD82" s="62">
        <f>(($D82*SUM('Base Rate Calc'!BA$51+'Base Rate Calc'!BA$83))+'Base Rate Calc'!BA$19)*0.98</f>
        <v>5084.1487211749145</v>
      </c>
      <c r="BE82" s="62">
        <f>(($D82*SUM('Base Rate Calc'!BB$51+'Base Rate Calc'!BB$83))+'Base Rate Calc'!BB$19)*0.98</f>
        <v>7404.6339930236909</v>
      </c>
      <c r="BF82" s="62">
        <f>(($D82*SUM('Base Rate Calc'!BC$51+'Base Rate Calc'!BC$83))+'Base Rate Calc'!BC$19)*0.98</f>
        <v>5373.7886161558117</v>
      </c>
      <c r="BG82" s="62">
        <f>(($D82*SUM('Base Rate Calc'!BD$51+'Base Rate Calc'!BD$83))+'Base Rate Calc'!BD$19)*0.98</f>
        <v>5251.4043562151146</v>
      </c>
      <c r="BH82" s="62">
        <f>(($D82*SUM('Base Rate Calc'!BE$51+'Base Rate Calc'!BE$83))+'Base Rate Calc'!BE$19)*0.98</f>
        <v>4958.1884984135486</v>
      </c>
      <c r="BI82" s="62">
        <f>(($D82*SUM('Base Rate Calc'!BF$51+'Base Rate Calc'!BF$83))+'Base Rate Calc'!BF$19)*0.98</f>
        <v>5543.1395985438348</v>
      </c>
      <c r="BJ82" s="62">
        <f>(($D82*SUM('Base Rate Calc'!BG$51+'Base Rate Calc'!BG$83))+'Base Rate Calc'!BG$19)*0.98</f>
        <v>5390.1293353292422</v>
      </c>
      <c r="BK82" s="62">
        <f>(($D82*SUM('Base Rate Calc'!BH$51+'Base Rate Calc'!BH$83))+'Base Rate Calc'!BH$19)*0.98</f>
        <v>5929.8217874270231</v>
      </c>
      <c r="BL82" s="62">
        <f>(($D82*SUM('Base Rate Calc'!BI$51+'Base Rate Calc'!BI$83))+'Base Rate Calc'!BI$19)*0.98</f>
        <v>5090.7513340380492</v>
      </c>
      <c r="BM82" s="62">
        <f>(($D82*SUM('Base Rate Calc'!BJ$51+'Base Rate Calc'!BJ$83))+'Base Rate Calc'!BJ$19)*0.98</f>
        <v>5118.8078085739226</v>
      </c>
      <c r="BN82" s="62">
        <f>(($D82*SUM('Base Rate Calc'!BK$51+'Base Rate Calc'!BK$83))+'Base Rate Calc'!BK$19)*0.98</f>
        <v>5436.6665319657477</v>
      </c>
      <c r="BO82" s="62">
        <f>(($D82*SUM('Base Rate Calc'!BL$51+'Base Rate Calc'!BL$83))+'Base Rate Calc'!BL$19)*0.98</f>
        <v>5803.5883662441483</v>
      </c>
      <c r="BP82" s="62">
        <f>(($D82*SUM('Base Rate Calc'!BM$51+'Base Rate Calc'!BM$83))+'Base Rate Calc'!BM$19)*0.98</f>
        <v>5450.8152569373442</v>
      </c>
      <c r="BQ82" s="62">
        <f>(($D82*SUM('Base Rate Calc'!BN$51+'Base Rate Calc'!BN$83))+'Base Rate Calc'!BN$19)*0.98</f>
        <v>5070.0554412614583</v>
      </c>
      <c r="BR82" s="62">
        <f>(($D82*SUM('Base Rate Calc'!BO$51+'Base Rate Calc'!BO$83))+'Base Rate Calc'!BO$19)*0.98</f>
        <v>4856.3534247494836</v>
      </c>
      <c r="BS82" s="62">
        <f>(($D82*SUM('Base Rate Calc'!BP$51+'Base Rate Calc'!BP$83))+'Base Rate Calc'!BP$19)*0.98</f>
        <v>6101.8392824361408</v>
      </c>
      <c r="BT82" s="62">
        <f>(($D82*SUM('Base Rate Calc'!BQ$51+'Base Rate Calc'!BQ$83))+'Base Rate Calc'!BQ$19)*0.98</f>
        <v>4987.3509679480767</v>
      </c>
      <c r="BU82" s="62">
        <f>(($D82*SUM('Base Rate Calc'!BR$51+'Base Rate Calc'!BR$83))+'Base Rate Calc'!BR$19)*0.98</f>
        <v>6093.8897233358384</v>
      </c>
      <c r="BV82" s="62">
        <f>(($D82*SUM('Base Rate Calc'!BS$51+'Base Rate Calc'!BS$83))+'Base Rate Calc'!BS$19)*0.98</f>
        <v>5847.8444930150945</v>
      </c>
      <c r="BW82" s="62">
        <f>(($D82*SUM('Base Rate Calc'!BT$51+'Base Rate Calc'!BT$83))+'Base Rate Calc'!BT$19)*0.98</f>
        <v>5778.0166290007355</v>
      </c>
      <c r="BX82" s="62">
        <f>(($D82*SUM('Base Rate Calc'!BU$51+'Base Rate Calc'!BU$83))+'Base Rate Calc'!BU$19)*0.98</f>
        <v>5550.1177672084568</v>
      </c>
      <c r="BY82" s="62">
        <f>(($D82*SUM('Base Rate Calc'!BV$51+'Base Rate Calc'!BV$83))+'Base Rate Calc'!BV$19)*0.98</f>
        <v>4822.8434647341783</v>
      </c>
      <c r="BZ82" s="62">
        <f>(($D82*SUM('Base Rate Calc'!BW$51+'Base Rate Calc'!BW$83))+'Base Rate Calc'!BW$19)*0.98</f>
        <v>5026.4113616352506</v>
      </c>
      <c r="CA82" s="62">
        <f>(($D82*SUM('Base Rate Calc'!BY$51+'Base Rate Calc'!BY$83))+'Base Rate Calc'!BY$19)*0.98</f>
        <v>6448.5682036921016</v>
      </c>
      <c r="CB82" s="62">
        <f>(($D82*SUM('Base Rate Calc'!BZ$51+'Base Rate Calc'!BZ$83))+'Base Rate Calc'!BZ$19)*0.98</f>
        <v>4379.8597443150275</v>
      </c>
      <c r="CC82" s="62">
        <f>(($D82*SUM('Base Rate Calc'!CA$51+'Base Rate Calc'!CA$83))+'Base Rate Calc'!CA$19)*0.98</f>
        <v>4972.1188925738034</v>
      </c>
      <c r="CD82" s="62">
        <f>(($D82*SUM('Base Rate Calc'!CB$51+'Base Rate Calc'!CB$83))+'Base Rate Calc'!CB$19)*0.98</f>
        <v>5587.427960970489</v>
      </c>
      <c r="CE82" s="62">
        <f>(($D82*SUM('Base Rate Calc'!CC$51+'Base Rate Calc'!CC$83))+'Base Rate Calc'!CC$19)*0.98</f>
        <v>6447.5455560019664</v>
      </c>
      <c r="CF82" s="62">
        <f>(($D82*SUM('Base Rate Calc'!CD$51+'Base Rate Calc'!CD$83))+'Base Rate Calc'!CD$19)*0.98</f>
        <v>5308.176692424021</v>
      </c>
      <c r="CG82" s="62">
        <f>(($D82*SUM('Base Rate Calc'!CE$51+'Base Rate Calc'!CE$83))+'Base Rate Calc'!CE$19)*0.98</f>
        <v>5428.1763912045326</v>
      </c>
      <c r="CH82" s="62">
        <f>(($D82*SUM('Base Rate Calc'!CF$51+'Base Rate Calc'!CF$83))+'Base Rate Calc'!CF$19)*0.98</f>
        <v>5023.7384248512808</v>
      </c>
      <c r="CI82" s="62">
        <f>(($D82*SUM('Base Rate Calc'!CG$51+'Base Rate Calc'!CG$83))+'Base Rate Calc'!CG$19)*0.98</f>
        <v>5613.6836494101017</v>
      </c>
      <c r="CJ82" s="62">
        <f>(($D82*SUM('Base Rate Calc'!CH$51+'Base Rate Calc'!CH$83))+'Base Rate Calc'!CH$19)*0.98</f>
        <v>5163.6608851889259</v>
      </c>
      <c r="CK82" s="62">
        <f>(($D82*SUM('Base Rate Calc'!CI$51+'Base Rate Calc'!CI$83))+'Base Rate Calc'!CI$19)*0.98</f>
        <v>4868.6906928439612</v>
      </c>
      <c r="CL82" s="62">
        <f>(($D82*SUM('Base Rate Calc'!CJ$51+'Base Rate Calc'!CJ$83))+'Base Rate Calc'!CJ$19)*0.98</f>
        <v>4505.0555192636202</v>
      </c>
      <c r="CM82" s="62">
        <f>(($D82*SUM('Base Rate Calc'!CK$51+'Base Rate Calc'!CK$83))+'Base Rate Calc'!CK$19)*0.98</f>
        <v>4839.5968191746979</v>
      </c>
    </row>
    <row r="83" spans="1:91" ht="15">
      <c r="A83" s="137">
        <v>80</v>
      </c>
      <c r="B83" s="215">
        <v>789</v>
      </c>
      <c r="C83" s="138" t="str">
        <f>VLOOKUP(B83,FFY18_Table5_CN!$A$3:$G$759,6,FALSE)</f>
        <v>NEONATES, DIED OR TRANSFERRED TO ANOTHER ACUTE CARE FACILITY</v>
      </c>
      <c r="D83" s="137">
        <f>VLOOKUP(B83,FFY18_Table5_CN!$A$3:$G$759,7,FALSE)</f>
        <v>1.6412</v>
      </c>
      <c r="F83" s="62">
        <f>(($D83*SUM('Base Rate Calc'!C$51+'Base Rate Calc'!C$83))+'Base Rate Calc'!C$19)*0.98</f>
        <v>10723.091020079086</v>
      </c>
      <c r="G83" s="62">
        <f>(($D83*SUM('Base Rate Calc'!D$51+'Base Rate Calc'!D$83))+'Base Rate Calc'!D$19)*0.98</f>
        <v>11221.347095459265</v>
      </c>
      <c r="H83" s="62">
        <f>(($D83*SUM('Base Rate Calc'!E$51+'Base Rate Calc'!E$83))+'Base Rate Calc'!E$19)*0.98</f>
        <v>8900.8106316424073</v>
      </c>
      <c r="I83" s="62">
        <f>(($D83*SUM('Base Rate Calc'!F$51+'Base Rate Calc'!F$83))+'Base Rate Calc'!F$19)*0.98</f>
        <v>9945.3334846879006</v>
      </c>
      <c r="J83" s="62">
        <f>(($D83*SUM('Base Rate Calc'!G$51+'Base Rate Calc'!G$83))+'Base Rate Calc'!G$19)*0.98</f>
        <v>9247.6411175442518</v>
      </c>
      <c r="K83" s="62">
        <f>(($D83*SUM('Base Rate Calc'!H$51+'Base Rate Calc'!H$83))+'Base Rate Calc'!H$19)*0.98</f>
        <v>10008.286081130296</v>
      </c>
      <c r="L83" s="62">
        <f>(($D83*SUM('Base Rate Calc'!I$51+'Base Rate Calc'!I$83))+'Base Rate Calc'!I$19)*0.98</f>
        <v>8952.714447314087</v>
      </c>
      <c r="M83" s="62">
        <f>(($D83*SUM('Base Rate Calc'!J$51+'Base Rate Calc'!J$83))+'Base Rate Calc'!J$19)*0.98</f>
        <v>11047.737784018698</v>
      </c>
      <c r="N83" s="62">
        <f>(($D83*SUM('Base Rate Calc'!K$51+'Base Rate Calc'!K$83))+'Base Rate Calc'!K$19)*0.98</f>
        <v>10085.426550133156</v>
      </c>
      <c r="O83" s="62">
        <f>(($D83*SUM('Base Rate Calc'!L$51+'Base Rate Calc'!L$83))+'Base Rate Calc'!L$19)*0.98</f>
        <v>9111.4434117466535</v>
      </c>
      <c r="P83" s="62">
        <f>(($D83*SUM('Base Rate Calc'!M$51+'Base Rate Calc'!M$83))+'Base Rate Calc'!M$19)*0.98</f>
        <v>9754.1720205917027</v>
      </c>
      <c r="Q83" s="62">
        <f>(($D83*SUM('Base Rate Calc'!N$51+'Base Rate Calc'!N$83))+'Base Rate Calc'!N$19)*0.98</f>
        <v>8868.5832887337328</v>
      </c>
      <c r="R83" s="62">
        <f>(($D83*SUM('Base Rate Calc'!O$51+'Base Rate Calc'!O$83))+'Base Rate Calc'!O$19)*0.98</f>
        <v>9235.2549844909154</v>
      </c>
      <c r="S83" s="62">
        <f>(($D83*SUM('Base Rate Calc'!P$51+'Base Rate Calc'!P$83))+'Base Rate Calc'!P$19)*0.98</f>
        <v>9966.4056317352424</v>
      </c>
      <c r="T83" s="62">
        <f>(($D83*SUM('Base Rate Calc'!Q$51+'Base Rate Calc'!Q$83))+'Base Rate Calc'!Q$19)*0.98</f>
        <v>9358.9284646413435</v>
      </c>
      <c r="U83" s="62">
        <f>(($D83*SUM('Base Rate Calc'!R$51+'Base Rate Calc'!R$83))+'Base Rate Calc'!R$19)*0.98</f>
        <v>9160.6786745864265</v>
      </c>
      <c r="V83" s="62">
        <f>(($D83*SUM('Base Rate Calc'!S$51+'Base Rate Calc'!S$83))+'Base Rate Calc'!S$19)*0.98</f>
        <v>11230.216405716681</v>
      </c>
      <c r="W83" s="62">
        <f>(($D83*SUM('Base Rate Calc'!T$51+'Base Rate Calc'!T$83))+'Base Rate Calc'!T$19)*0.98</f>
        <v>14596.545480492587</v>
      </c>
      <c r="X83" s="62">
        <f>(($D83*SUM('Base Rate Calc'!U$51+'Base Rate Calc'!U$83))+'Base Rate Calc'!U$19)*0.98</f>
        <v>10520.38941166171</v>
      </c>
      <c r="Y83" s="62" t="e">
        <f>(($D83*SUM('Base Rate Calc'!V$51+'Base Rate Calc'!V$83))+'Base Rate Calc'!V$19)*0.98</f>
        <v>#N/A</v>
      </c>
      <c r="Z83" s="62">
        <f>(($D83*SUM('Base Rate Calc'!W$51+'Base Rate Calc'!W$83))+'Base Rate Calc'!W$19)*0.98</f>
        <v>9328.3205600413439</v>
      </c>
      <c r="AA83" s="62">
        <f>(($D83*SUM('Base Rate Calc'!X$51+'Base Rate Calc'!X$83))+'Base Rate Calc'!X$19)*0.98</f>
        <v>10090.125065611161</v>
      </c>
      <c r="AB83" s="62">
        <f>(($D83*SUM('Base Rate Calc'!Y$51+'Base Rate Calc'!Y$83))+'Base Rate Calc'!Y$19)*0.98</f>
        <v>12617.228814221304</v>
      </c>
      <c r="AC83" s="62">
        <f>(($D83*SUM('Base Rate Calc'!Z$51+'Base Rate Calc'!Z$83))+'Base Rate Calc'!Z$19)*0.98</f>
        <v>9601.778909757375</v>
      </c>
      <c r="AD83" s="62">
        <f>(($D83*SUM('Base Rate Calc'!AA$51+'Base Rate Calc'!AA$83))+'Base Rate Calc'!AA$19)*0.98</f>
        <v>9803.9543602298781</v>
      </c>
      <c r="AE83" s="62">
        <f>(($D83*SUM('Base Rate Calc'!AB$51+'Base Rate Calc'!AB$83))+'Base Rate Calc'!AB$19)*0.98</f>
        <v>13856.895142102294</v>
      </c>
      <c r="AF83" s="62">
        <f>(($D83*SUM('Base Rate Calc'!AC$51+'Base Rate Calc'!AC$83))+'Base Rate Calc'!AC$19)*0.98</f>
        <v>9589.4973136071258</v>
      </c>
      <c r="AG83" s="62">
        <f>(($D83*SUM('Base Rate Calc'!AD$51+'Base Rate Calc'!AD$83))+'Base Rate Calc'!AD$19)*0.98</f>
        <v>9843.1127641064395</v>
      </c>
      <c r="AH83" s="62">
        <f>(($D83*SUM('Base Rate Calc'!AE$51+'Base Rate Calc'!AE$83))+'Base Rate Calc'!AE$19)*0.98</f>
        <v>8917.6751302630655</v>
      </c>
      <c r="AI83" s="62">
        <f>(($D83*SUM('Base Rate Calc'!AF$51+'Base Rate Calc'!AF$83))+'Base Rate Calc'!AF$19)*0.98</f>
        <v>11039.652260291019</v>
      </c>
      <c r="AJ83" s="62">
        <f>(($D83*SUM('Base Rate Calc'!AG$51+'Base Rate Calc'!AG$83))+'Base Rate Calc'!AG$19)*0.98</f>
        <v>9803.2404846058162</v>
      </c>
      <c r="AK83" s="62">
        <f>(($D83*SUM('Base Rate Calc'!AH$51+'Base Rate Calc'!AH$83))+'Base Rate Calc'!AH$19)*0.98</f>
        <v>14586.985661392475</v>
      </c>
      <c r="AL83" s="62">
        <f>(($D83*SUM('Base Rate Calc'!AI$51+'Base Rate Calc'!AI$83))+'Base Rate Calc'!AI$19)*0.98</f>
        <v>8867.1613286616539</v>
      </c>
      <c r="AM83" s="62">
        <f>(($D83*SUM('Base Rate Calc'!AJ$51+'Base Rate Calc'!AJ$83))+'Base Rate Calc'!AJ$19)*0.98</f>
        <v>9022.6491894428909</v>
      </c>
      <c r="AN83" s="62">
        <f>(($D83*SUM('Base Rate Calc'!AK$51+'Base Rate Calc'!AK$83))+'Base Rate Calc'!AK$19)*0.98</f>
        <v>11708.864682590289</v>
      </c>
      <c r="AO83" s="62">
        <f>(($D83*SUM('Base Rate Calc'!AL$51+'Base Rate Calc'!AL$83))+'Base Rate Calc'!AL$19)*0.98</f>
        <v>10319.937567603074</v>
      </c>
      <c r="AP83" s="62">
        <f>(($D83*SUM('Base Rate Calc'!AM$51+'Base Rate Calc'!AM$83))+'Base Rate Calc'!AM$19)*0.98</f>
        <v>10059.793314011729</v>
      </c>
      <c r="AQ83" s="62">
        <f>(($D83*SUM('Base Rate Calc'!AN$51+'Base Rate Calc'!AN$83))+'Base Rate Calc'!AN$19)*0.98</f>
        <v>9590.4163251144892</v>
      </c>
      <c r="AR83" s="62">
        <f>(($D83*SUM('Base Rate Calc'!AO$51+'Base Rate Calc'!AO$83))+'Base Rate Calc'!AO$19)*0.98</f>
        <v>10620.765686052286</v>
      </c>
      <c r="AS83" s="62">
        <f>(($D83*SUM('Base Rate Calc'!AP$51+'Base Rate Calc'!AP$83))+'Base Rate Calc'!AP$19)*0.98</f>
        <v>11257.32089730004</v>
      </c>
      <c r="AT83" s="62">
        <f>(($D83*SUM('Base Rate Calc'!AQ$51+'Base Rate Calc'!AQ$83))+'Base Rate Calc'!AQ$19)*0.98</f>
        <v>10957.907746596604</v>
      </c>
      <c r="AU83" s="62">
        <f>(($D83*SUM('Base Rate Calc'!AR$51+'Base Rate Calc'!AR$83))+'Base Rate Calc'!AR$19)*0.98</f>
        <v>9207.4197833561466</v>
      </c>
      <c r="AV83" s="62">
        <f>(($D83*SUM('Base Rate Calc'!AS$51+'Base Rate Calc'!AS$83))+'Base Rate Calc'!AS$19)*0.98</f>
        <v>10286.182967692532</v>
      </c>
      <c r="AW83" s="62">
        <f>(($D83*SUM('Base Rate Calc'!AT$51+'Base Rate Calc'!AT$83))+'Base Rate Calc'!AT$19)*0.98</f>
        <v>11758.87791503992</v>
      </c>
      <c r="AX83" s="62">
        <f>(($D83*SUM('Base Rate Calc'!AU$51+'Base Rate Calc'!AU$83))+'Base Rate Calc'!AU$19)*0.98</f>
        <v>9985.3392460410942</v>
      </c>
      <c r="AY83" s="62">
        <f>(($D83*SUM('Base Rate Calc'!AV$51+'Base Rate Calc'!AV$83))+'Base Rate Calc'!AV$19)*0.98</f>
        <v>8897.6012799863747</v>
      </c>
      <c r="AZ83" s="62">
        <f>(($D83*SUM('Base Rate Calc'!AW$51+'Base Rate Calc'!AW$83))+'Base Rate Calc'!AW$19)*0.98</f>
        <v>10251.681081459532</v>
      </c>
      <c r="BA83" s="62">
        <f>(($D83*SUM('Base Rate Calc'!AX$51+'Base Rate Calc'!AX$83))+'Base Rate Calc'!AX$19)*0.98</f>
        <v>9159.634804875137</v>
      </c>
      <c r="BB83" s="62">
        <f>(($D83*SUM('Base Rate Calc'!AY$51+'Base Rate Calc'!AY$83))+'Base Rate Calc'!AY$19)*0.98</f>
        <v>9328.8092708504846</v>
      </c>
      <c r="BC83" s="62">
        <f>(($D83*SUM('Base Rate Calc'!AZ$51+'Base Rate Calc'!AZ$83))+'Base Rate Calc'!AZ$19)*0.98</f>
        <v>9717.9774242727381</v>
      </c>
      <c r="BD83" s="62">
        <f>(($D83*SUM('Base Rate Calc'!BA$51+'Base Rate Calc'!BA$83))+'Base Rate Calc'!BA$19)*0.98</f>
        <v>9147.9836049358892</v>
      </c>
      <c r="BE83" s="62">
        <f>(($D83*SUM('Base Rate Calc'!BB$51+'Base Rate Calc'!BB$83))+'Base Rate Calc'!BB$19)*0.98</f>
        <v>12806.263811526964</v>
      </c>
      <c r="BF83" s="62">
        <f>(($D83*SUM('Base Rate Calc'!BC$51+'Base Rate Calc'!BC$83))+'Base Rate Calc'!BC$19)*0.98</f>
        <v>10237.332416523412</v>
      </c>
      <c r="BG83" s="62">
        <f>(($D83*SUM('Base Rate Calc'!BD$51+'Base Rate Calc'!BD$83))+'Base Rate Calc'!BD$19)*0.98</f>
        <v>9644.8638499132303</v>
      </c>
      <c r="BH83" s="62">
        <f>(($D83*SUM('Base Rate Calc'!BE$51+'Base Rate Calc'!BE$83))+'Base Rate Calc'!BE$19)*0.98</f>
        <v>9445.593689606867</v>
      </c>
      <c r="BI83" s="62">
        <f>(($D83*SUM('Base Rate Calc'!BF$51+'Base Rate Calc'!BF$83))+'Base Rate Calc'!BF$19)*0.98</f>
        <v>9993.3185722230319</v>
      </c>
      <c r="BJ83" s="62">
        <f>(($D83*SUM('Base Rate Calc'!BG$51+'Base Rate Calc'!BG$83))+'Base Rate Calc'!BG$19)*0.98</f>
        <v>9404.5391258297768</v>
      </c>
      <c r="BK83" s="62">
        <f>(($D83*SUM('Base Rate Calc'!BH$51+'Base Rate Calc'!BH$83))+'Base Rate Calc'!BH$19)*0.98</f>
        <v>10258.971037939908</v>
      </c>
      <c r="BL83" s="62">
        <f>(($D83*SUM('Base Rate Calc'!BI$51+'Base Rate Calc'!BI$83))+'Base Rate Calc'!BI$19)*0.98</f>
        <v>9171.4979812690017</v>
      </c>
      <c r="BM83" s="62">
        <f>(($D83*SUM('Base Rate Calc'!BJ$51+'Base Rate Calc'!BJ$83))+'Base Rate Calc'!BJ$19)*0.98</f>
        <v>9089.2261134666533</v>
      </c>
      <c r="BN83" s="62">
        <f>(($D83*SUM('Base Rate Calc'!BK$51+'Base Rate Calc'!BK$83))+'Base Rate Calc'!BK$19)*0.98</f>
        <v>9875.2477812213419</v>
      </c>
      <c r="BO83" s="62">
        <f>(($D83*SUM('Base Rate Calc'!BL$51+'Base Rate Calc'!BL$83))+'Base Rate Calc'!BL$19)*0.98</f>
        <v>10342.394809611022</v>
      </c>
      <c r="BP83" s="62">
        <f>(($D83*SUM('Base Rate Calc'!BM$51+'Base Rate Calc'!BM$83))+'Base Rate Calc'!BM$19)*0.98</f>
        <v>10055.368910139952</v>
      </c>
      <c r="BQ83" s="62">
        <f>(($D83*SUM('Base Rate Calc'!BN$51+'Base Rate Calc'!BN$83))+'Base Rate Calc'!BN$19)*0.98</f>
        <v>9063.0489642696539</v>
      </c>
      <c r="BR83" s="62">
        <f>(($D83*SUM('Base Rate Calc'!BO$51+'Base Rate Calc'!BO$83))+'Base Rate Calc'!BO$19)*0.98</f>
        <v>8800.1450119081273</v>
      </c>
      <c r="BS83" s="62">
        <f>(($D83*SUM('Base Rate Calc'!BP$51+'Base Rate Calc'!BP$83))+'Base Rate Calc'!BP$19)*0.98</f>
        <v>11141.716257381535</v>
      </c>
      <c r="BT83" s="62">
        <f>(($D83*SUM('Base Rate Calc'!BQ$51+'Base Rate Calc'!BQ$83))+'Base Rate Calc'!BQ$19)*0.98</f>
        <v>9065.622516954596</v>
      </c>
      <c r="BU83" s="62">
        <f>(($D83*SUM('Base Rate Calc'!BR$51+'Base Rate Calc'!BR$83))+'Base Rate Calc'!BR$19)*0.98</f>
        <v>10560.290914194751</v>
      </c>
      <c r="BV83" s="62">
        <f>(($D83*SUM('Base Rate Calc'!BS$51+'Base Rate Calc'!BS$83))+'Base Rate Calc'!BS$19)*0.98</f>
        <v>10310.115554308035</v>
      </c>
      <c r="BW83" s="62">
        <f>(($D83*SUM('Base Rate Calc'!BT$51+'Base Rate Calc'!BT$83))+'Base Rate Calc'!BT$19)*0.98</f>
        <v>10265.35912795822</v>
      </c>
      <c r="BX83" s="62">
        <f>(($D83*SUM('Base Rate Calc'!BU$51+'Base Rate Calc'!BU$83))+'Base Rate Calc'!BU$19)*0.98</f>
        <v>9933.2173521561454</v>
      </c>
      <c r="BY83" s="62">
        <f>(($D83*SUM('Base Rate Calc'!BV$51+'Base Rate Calc'!BV$83))+'Base Rate Calc'!BV$19)*0.98</f>
        <v>9187.7547235307411</v>
      </c>
      <c r="BZ83" s="62">
        <f>(($D83*SUM('Base Rate Calc'!BW$51+'Base Rate Calc'!BW$83))+'Base Rate Calc'!BW$19)*0.98</f>
        <v>9084.6534391593395</v>
      </c>
      <c r="CA83" s="62">
        <f>(($D83*SUM('Base Rate Calc'!BY$51+'Base Rate Calc'!BY$83))+'Base Rate Calc'!BY$19)*0.98</f>
        <v>11419.134619384185</v>
      </c>
      <c r="CB83" s="62">
        <f>(($D83*SUM('Base Rate Calc'!BZ$51+'Base Rate Calc'!BZ$83))+'Base Rate Calc'!BZ$19)*0.98</f>
        <v>8343.8488826115172</v>
      </c>
      <c r="CC83" s="62">
        <f>(($D83*SUM('Base Rate Calc'!CA$51+'Base Rate Calc'!CA$83))+'Base Rate Calc'!CA$19)*0.98</f>
        <v>9089.7239983657873</v>
      </c>
      <c r="CD83" s="62">
        <f>(($D83*SUM('Base Rate Calc'!CB$51+'Base Rate Calc'!CB$83))+'Base Rate Calc'!CB$19)*0.98</f>
        <v>10120.387780876106</v>
      </c>
      <c r="CE83" s="62">
        <f>(($D83*SUM('Base Rate Calc'!CC$51+'Base Rate Calc'!CC$83))+'Base Rate Calc'!CC$19)*0.98</f>
        <v>10833.47684915894</v>
      </c>
      <c r="CF83" s="62">
        <f>(($D83*SUM('Base Rate Calc'!CD$51+'Base Rate Calc'!CD$83))+'Base Rate Calc'!CD$19)*0.98</f>
        <v>9531.1566918703465</v>
      </c>
      <c r="CG83" s="62">
        <f>(($D83*SUM('Base Rate Calc'!CE$51+'Base Rate Calc'!CE$83))+'Base Rate Calc'!CE$19)*0.98</f>
        <v>9899.7845733080412</v>
      </c>
      <c r="CH83" s="62">
        <f>(($D83*SUM('Base Rate Calc'!CF$51+'Base Rate Calc'!CF$83))+'Base Rate Calc'!CF$19)*0.98</f>
        <v>9570.4695332163901</v>
      </c>
      <c r="CI83" s="62">
        <f>(($D83*SUM('Base Rate Calc'!CG$51+'Base Rate Calc'!CG$83))+'Base Rate Calc'!CG$19)*0.98</f>
        <v>10299.84740421574</v>
      </c>
      <c r="CJ83" s="62">
        <f>(($D83*SUM('Base Rate Calc'!CH$51+'Base Rate Calc'!CH$83))+'Base Rate Calc'!CH$19)*0.98</f>
        <v>9471.2689640070403</v>
      </c>
      <c r="CK83" s="62">
        <f>(($D83*SUM('Base Rate Calc'!CI$51+'Base Rate Calc'!CI$83))+'Base Rate Calc'!CI$19)*0.98</f>
        <v>8885.7256309872409</v>
      </c>
      <c r="CL83" s="62">
        <f>(($D83*SUM('Base Rate Calc'!CJ$51+'Base Rate Calc'!CJ$83))+'Base Rate Calc'!CJ$19)*0.98</f>
        <v>8582.3530101166016</v>
      </c>
      <c r="CM83" s="62">
        <f>(($D83*SUM('Base Rate Calc'!CK$51+'Base Rate Calc'!CK$83))+'Base Rate Calc'!CK$19)*0.98</f>
        <v>9219.6706902257847</v>
      </c>
    </row>
    <row r="84" spans="1:91" ht="15">
      <c r="A84" s="137">
        <v>81</v>
      </c>
      <c r="B84" s="215">
        <v>790</v>
      </c>
      <c r="C84" s="138" t="str">
        <f>VLOOKUP(B84,FFY18_Table5_CN!$A$3:$G$759,6,FALSE)</f>
        <v>EXTREME IMMATURITY OR RESPIRATORY DISTRESS SYNDROME, NEONATE</v>
      </c>
      <c r="D84" s="137">
        <f>VLOOKUP(B84,FFY18_Table5_CN!$A$3:$G$759,7,FALSE)</f>
        <v>5.4120999999999988</v>
      </c>
      <c r="F84" s="62">
        <f>(($D84*SUM('Base Rate Calc'!C$51+'Base Rate Calc'!C$83))+'Base Rate Calc'!C$19)*0.98</f>
        <v>33599.028908585191</v>
      </c>
      <c r="G84" s="62">
        <f>(($D84*SUM('Base Rate Calc'!D$51+'Base Rate Calc'!D$83))+'Base Rate Calc'!D$19)*0.98</f>
        <v>35660.241870421087</v>
      </c>
      <c r="H84" s="62">
        <f>(($D84*SUM('Base Rate Calc'!E$51+'Base Rate Calc'!E$83))+'Base Rate Calc'!E$19)*0.98</f>
        <v>27934.07369748468</v>
      </c>
      <c r="I84" s="62">
        <f>(($D84*SUM('Base Rate Calc'!F$51+'Base Rate Calc'!F$83))+'Base Rate Calc'!F$19)*0.98</f>
        <v>31062.134264342782</v>
      </c>
      <c r="J84" s="62">
        <f>(($D84*SUM('Base Rate Calc'!G$51+'Base Rate Calc'!G$83))+'Base Rate Calc'!G$19)*0.98</f>
        <v>28908.62872434879</v>
      </c>
      <c r="K84" s="62">
        <f>(($D84*SUM('Base Rate Calc'!H$51+'Base Rate Calc'!H$83))+'Base Rate Calc'!H$19)*0.98</f>
        <v>31358.266423400728</v>
      </c>
      <c r="L84" s="62">
        <f>(($D84*SUM('Base Rate Calc'!I$51+'Base Rate Calc'!I$83))+'Base Rate Calc'!I$19)*0.98</f>
        <v>28393.09091639566</v>
      </c>
      <c r="M84" s="62">
        <f>(($D84*SUM('Base Rate Calc'!J$51+'Base Rate Calc'!J$83))+'Base Rate Calc'!J$19)*0.98</f>
        <v>33714.520686551048</v>
      </c>
      <c r="N84" s="62">
        <f>(($D84*SUM('Base Rate Calc'!K$51+'Base Rate Calc'!K$83))+'Base Rate Calc'!K$19)*0.98</f>
        <v>31615.80091468172</v>
      </c>
      <c r="O84" s="62">
        <f>(($D84*SUM('Base Rate Calc'!L$51+'Base Rate Calc'!L$83))+'Base Rate Calc'!L$19)*0.98</f>
        <v>28641.816376062667</v>
      </c>
      <c r="P84" s="62">
        <f>(($D84*SUM('Base Rate Calc'!M$51+'Base Rate Calc'!M$83))+'Base Rate Calc'!M$19)*0.98</f>
        <v>31189.423917246128</v>
      </c>
      <c r="Q84" s="62">
        <f>(($D84*SUM('Base Rate Calc'!N$51+'Base Rate Calc'!N$83))+'Base Rate Calc'!N$19)*0.98</f>
        <v>28254.067662183661</v>
      </c>
      <c r="R84" s="62">
        <f>(($D84*SUM('Base Rate Calc'!O$51+'Base Rate Calc'!O$83))+'Base Rate Calc'!O$19)*0.98</f>
        <v>28809.262061006142</v>
      </c>
      <c r="S84" s="62">
        <f>(($D84*SUM('Base Rate Calc'!P$51+'Base Rate Calc'!P$83))+'Base Rate Calc'!P$19)*0.98</f>
        <v>31126.511441344323</v>
      </c>
      <c r="T84" s="62">
        <f>(($D84*SUM('Base Rate Calc'!Q$51+'Base Rate Calc'!Q$83))+'Base Rate Calc'!Q$19)*0.98</f>
        <v>29188.204425045948</v>
      </c>
      <c r="U84" s="62">
        <f>(($D84*SUM('Base Rate Calc'!R$51+'Base Rate Calc'!R$83))+'Base Rate Calc'!R$19)*0.98</f>
        <v>28578.376960424797</v>
      </c>
      <c r="V84" s="62">
        <f>(($D84*SUM('Base Rate Calc'!S$51+'Base Rate Calc'!S$83))+'Base Rate Calc'!S$19)*0.98</f>
        <v>34437.749910528422</v>
      </c>
      <c r="W84" s="62">
        <f>(($D84*SUM('Base Rate Calc'!T$51+'Base Rate Calc'!T$83))+'Base Rate Calc'!T$19)*0.98</f>
        <v>45011.416502555396</v>
      </c>
      <c r="X84" s="62">
        <f>(($D84*SUM('Base Rate Calc'!U$51+'Base Rate Calc'!U$83))+'Base Rate Calc'!U$19)*0.98</f>
        <v>33241.369300203718</v>
      </c>
      <c r="Y84" s="62" t="e">
        <f>(($D84*SUM('Base Rate Calc'!V$51+'Base Rate Calc'!V$83))+'Base Rate Calc'!V$19)*0.98</f>
        <v>#N/A</v>
      </c>
      <c r="Z84" s="62">
        <f>(($D84*SUM('Base Rate Calc'!W$51+'Base Rate Calc'!W$83))+'Base Rate Calc'!W$19)*0.98</f>
        <v>28960.49989355334</v>
      </c>
      <c r="AA84" s="62">
        <f>(($D84*SUM('Base Rate Calc'!X$51+'Base Rate Calc'!X$83))+'Base Rate Calc'!X$19)*0.98</f>
        <v>31821.383065582591</v>
      </c>
      <c r="AB84" s="62">
        <f>(($D84*SUM('Base Rate Calc'!Y$51+'Base Rate Calc'!Y$83))+'Base Rate Calc'!Y$19)*0.98</f>
        <v>39413.691369209788</v>
      </c>
      <c r="AC84" s="62">
        <f>(($D84*SUM('Base Rate Calc'!Z$51+'Base Rate Calc'!Z$83))+'Base Rate Calc'!Z$19)*0.98</f>
        <v>29990.458292747913</v>
      </c>
      <c r="AD84" s="62">
        <f>(($D84*SUM('Base Rate Calc'!AA$51+'Base Rate Calc'!AA$83))+'Base Rate Calc'!AA$19)*0.98</f>
        <v>29922.36611290526</v>
      </c>
      <c r="AE84" s="62">
        <f>(($D84*SUM('Base Rate Calc'!AB$51+'Base Rate Calc'!AB$83))+'Base Rate Calc'!AB$19)*0.98</f>
        <v>42080.292100762737</v>
      </c>
      <c r="AF84" s="62">
        <f>(($D84*SUM('Base Rate Calc'!AC$51+'Base Rate Calc'!AC$83))+'Base Rate Calc'!AC$19)*0.98</f>
        <v>31622.787235542964</v>
      </c>
      <c r="AG84" s="62">
        <f>(($D84*SUM('Base Rate Calc'!AD$51+'Base Rate Calc'!AD$83))+'Base Rate Calc'!AD$19)*0.98</f>
        <v>30601.675928589113</v>
      </c>
      <c r="AH84" s="62">
        <f>(($D84*SUM('Base Rate Calc'!AE$51+'Base Rate Calc'!AE$83))+'Base Rate Calc'!AE$19)*0.98</f>
        <v>28218.256448401607</v>
      </c>
      <c r="AI84" s="62">
        <f>(($D84*SUM('Base Rate Calc'!AF$51+'Base Rate Calc'!AF$83))+'Base Rate Calc'!AF$19)*0.98</f>
        <v>33409.480409542419</v>
      </c>
      <c r="AJ84" s="62">
        <f>(($D84*SUM('Base Rate Calc'!AG$51+'Base Rate Calc'!AG$83))+'Base Rate Calc'!AG$19)*0.98</f>
        <v>30087.200363596832</v>
      </c>
      <c r="AK84" s="62">
        <f>(($D84*SUM('Base Rate Calc'!AH$51+'Base Rate Calc'!AH$83))+'Base Rate Calc'!AH$19)*0.98</f>
        <v>44126.09383517073</v>
      </c>
      <c r="AL84" s="62">
        <f>(($D84*SUM('Base Rate Calc'!AI$51+'Base Rate Calc'!AI$83))+'Base Rate Calc'!AI$19)*0.98</f>
        <v>27859.835285808997</v>
      </c>
      <c r="AM84" s="62">
        <f>(($D84*SUM('Base Rate Calc'!AJ$51+'Base Rate Calc'!AJ$83))+'Base Rate Calc'!AJ$19)*0.98</f>
        <v>28564.333883453492</v>
      </c>
      <c r="AN84" s="62">
        <f>(($D84*SUM('Base Rate Calc'!AK$51+'Base Rate Calc'!AK$83))+'Base Rate Calc'!AK$19)*0.98</f>
        <v>35880.971699455818</v>
      </c>
      <c r="AO84" s="62">
        <f>(($D84*SUM('Base Rate Calc'!AL$51+'Base Rate Calc'!AL$83))+'Base Rate Calc'!AL$19)*0.98</f>
        <v>32055.43450306153</v>
      </c>
      <c r="AP84" s="62">
        <f>(($D84*SUM('Base Rate Calc'!AM$51+'Base Rate Calc'!AM$83))+'Base Rate Calc'!AM$19)*0.98</f>
        <v>31062.333501488465</v>
      </c>
      <c r="AQ84" s="62">
        <f>(($D84*SUM('Base Rate Calc'!AN$51+'Base Rate Calc'!AN$83))+'Base Rate Calc'!AN$19)*0.98</f>
        <v>31625.81781205954</v>
      </c>
      <c r="AR84" s="62">
        <f>(($D84*SUM('Base Rate Calc'!AO$51+'Base Rate Calc'!AO$83))+'Base Rate Calc'!AO$19)*0.98</f>
        <v>33318.563855156935</v>
      </c>
      <c r="AS84" s="62">
        <f>(($D84*SUM('Base Rate Calc'!AP$51+'Base Rate Calc'!AP$83))+'Base Rate Calc'!AP$19)*0.98</f>
        <v>30421.097416888584</v>
      </c>
      <c r="AT84" s="62">
        <f>(($D84*SUM('Base Rate Calc'!AQ$51+'Base Rate Calc'!AQ$83))+'Base Rate Calc'!AQ$19)*0.98</f>
        <v>31615.315536312133</v>
      </c>
      <c r="AU84" s="62">
        <f>(($D84*SUM('Base Rate Calc'!AR$51+'Base Rate Calc'!AR$83))+'Base Rate Calc'!AR$19)*0.98</f>
        <v>28724.856923849493</v>
      </c>
      <c r="AV84" s="62">
        <f>(($D84*SUM('Base Rate Calc'!AS$51+'Base Rate Calc'!AS$83))+'Base Rate Calc'!AS$19)*0.98</f>
        <v>32334.139820539083</v>
      </c>
      <c r="AW84" s="62">
        <f>(($D84*SUM('Base Rate Calc'!AT$51+'Base Rate Calc'!AT$83))+'Base Rate Calc'!AT$19)*0.98</f>
        <v>35951.957018917594</v>
      </c>
      <c r="AX84" s="62">
        <f>(($D84*SUM('Base Rate Calc'!AU$51+'Base Rate Calc'!AU$83))+'Base Rate Calc'!AU$19)*0.98</f>
        <v>30707.175154033019</v>
      </c>
      <c r="AY84" s="62">
        <f>(($D84*SUM('Base Rate Calc'!AV$51+'Base Rate Calc'!AV$83))+'Base Rate Calc'!AV$19)*0.98</f>
        <v>28318.28008729847</v>
      </c>
      <c r="AZ84" s="62">
        <f>(($D84*SUM('Base Rate Calc'!AW$51+'Base Rate Calc'!AW$83))+'Base Rate Calc'!AW$19)*0.98</f>
        <v>32233.514641644608</v>
      </c>
      <c r="BA84" s="62">
        <f>(($D84*SUM('Base Rate Calc'!AX$51+'Base Rate Calc'!AX$83))+'Base Rate Calc'!AX$19)*0.98</f>
        <v>28409.795326775977</v>
      </c>
      <c r="BB84" s="62">
        <f>(($D84*SUM('Base Rate Calc'!AY$51+'Base Rate Calc'!AY$83))+'Base Rate Calc'!AY$19)*0.98</f>
        <v>28851.778429850048</v>
      </c>
      <c r="BC84" s="62">
        <f>(($D84*SUM('Base Rate Calc'!AZ$51+'Base Rate Calc'!AZ$83))+'Base Rate Calc'!AZ$19)*0.98</f>
        <v>30279.834481078764</v>
      </c>
      <c r="BD84" s="62">
        <f>(($D84*SUM('Base Rate Calc'!BA$51+'Base Rate Calc'!BA$83))+'Base Rate Calc'!BA$19)*0.98</f>
        <v>28802.100525769871</v>
      </c>
      <c r="BE84" s="62">
        <f>(($D84*SUM('Base Rate Calc'!BB$51+'Base Rate Calc'!BB$83))+'Base Rate Calc'!BB$19)*0.98</f>
        <v>38930.421670439362</v>
      </c>
      <c r="BF84" s="62">
        <f>(($D84*SUM('Base Rate Calc'!BC$51+'Base Rate Calc'!BC$83))+'Base Rate Calc'!BC$19)*0.98</f>
        <v>33759.119407425263</v>
      </c>
      <c r="BG84" s="62">
        <f>(($D84*SUM('Base Rate Calc'!BD$51+'Base Rate Calc'!BD$83))+'Base Rate Calc'!BD$19)*0.98</f>
        <v>30893.159867338149</v>
      </c>
      <c r="BH84" s="62">
        <f>(($D84*SUM('Base Rate Calc'!BE$51+'Base Rate Calc'!BE$83))+'Base Rate Calc'!BE$19)*0.98</f>
        <v>31148.243728687128</v>
      </c>
      <c r="BI84" s="62">
        <f>(($D84*SUM('Base Rate Calc'!BF$51+'Base Rate Calc'!BF$83))+'Base Rate Calc'!BF$19)*0.98</f>
        <v>31515.929694253144</v>
      </c>
      <c r="BJ84" s="62">
        <f>(($D84*SUM('Base Rate Calc'!BG$51+'Base Rate Calc'!BG$83))+'Base Rate Calc'!BG$19)*0.98</f>
        <v>28819.619129675433</v>
      </c>
      <c r="BK84" s="62">
        <f>(($D84*SUM('Base Rate Calc'!BH$51+'Base Rate Calc'!BH$83))+'Base Rate Calc'!BH$19)*0.98</f>
        <v>31196.240383533121</v>
      </c>
      <c r="BL84" s="62">
        <f>(($D84*SUM('Base Rate Calc'!BI$51+'Base Rate Calc'!BI$83))+'Base Rate Calc'!BI$19)*0.98</f>
        <v>28907.406063920273</v>
      </c>
      <c r="BM84" s="62">
        <f>(($D84*SUM('Base Rate Calc'!BJ$51+'Base Rate Calc'!BJ$83))+'Base Rate Calc'!BJ$19)*0.98</f>
        <v>28291.548014095089</v>
      </c>
      <c r="BN84" s="62">
        <f>(($D84*SUM('Base Rate Calc'!BK$51+'Base Rate Calc'!BK$83))+'Base Rate Calc'!BK$19)*0.98</f>
        <v>31341.768279897642</v>
      </c>
      <c r="BO84" s="62">
        <f>(($D84*SUM('Base Rate Calc'!BL$51+'Base Rate Calc'!BL$83))+'Base Rate Calc'!BL$19)*0.98</f>
        <v>32293.639156529247</v>
      </c>
      <c r="BP84" s="62">
        <f>(($D84*SUM('Base Rate Calc'!BM$51+'Base Rate Calc'!BM$83))+'Base Rate Calc'!BM$19)*0.98</f>
        <v>32324.589598689021</v>
      </c>
      <c r="BQ84" s="62">
        <f>(($D84*SUM('Base Rate Calc'!BN$51+'Base Rate Calc'!BN$83))+'Base Rate Calc'!BN$19)*0.98</f>
        <v>28374.552460372764</v>
      </c>
      <c r="BR84" s="62">
        <f>(($D84*SUM('Base Rate Calc'!BO$51+'Base Rate Calc'!BO$83))+'Base Rate Calc'!BO$19)*0.98</f>
        <v>27873.690857767473</v>
      </c>
      <c r="BS84" s="62">
        <f>(($D84*SUM('Base Rate Calc'!BP$51+'Base Rate Calc'!BP$83))+'Base Rate Calc'!BP$19)*0.98</f>
        <v>35516.311723357656</v>
      </c>
      <c r="BT84" s="62">
        <f>(($D84*SUM('Base Rate Calc'!BQ$51+'Base Rate Calc'!BQ$83))+'Base Rate Calc'!BQ$19)*0.98</f>
        <v>28789.560164958537</v>
      </c>
      <c r="BU84" s="62">
        <f>(($D84*SUM('Base Rate Calc'!BR$51+'Base Rate Calc'!BR$83))+'Base Rate Calc'!BR$19)*0.98</f>
        <v>32161.35831269401</v>
      </c>
      <c r="BV84" s="62">
        <f>(($D84*SUM('Base Rate Calc'!BS$51+'Base Rate Calc'!BS$83))+'Base Rate Calc'!BS$19)*0.98</f>
        <v>31891.208211778277</v>
      </c>
      <c r="BW84" s="62">
        <f>(($D84*SUM('Base Rate Calc'!BT$51+'Base Rate Calc'!BT$83))+'Base Rate Calc'!BT$19)*0.98</f>
        <v>31967.705965612156</v>
      </c>
      <c r="BX84" s="62">
        <f>(($D84*SUM('Base Rate Calc'!BU$51+'Base Rate Calc'!BU$83))+'Base Rate Calc'!BU$19)*0.98</f>
        <v>31131.409252732308</v>
      </c>
      <c r="BY84" s="62">
        <f>(($D84*SUM('Base Rate Calc'!BV$51+'Base Rate Calc'!BV$83))+'Base Rate Calc'!BV$19)*0.98</f>
        <v>30297.981561796681</v>
      </c>
      <c r="BZ84" s="62">
        <f>(($D84*SUM('Base Rate Calc'!BW$51+'Base Rate Calc'!BW$83))+'Base Rate Calc'!BW$19)*0.98</f>
        <v>28711.721606577055</v>
      </c>
      <c r="CA84" s="62">
        <f>(($D84*SUM('Base Rate Calc'!BY$51+'Base Rate Calc'!BY$83))+'Base Rate Calc'!BY$19)*0.98</f>
        <v>35458.520148348252</v>
      </c>
      <c r="CB84" s="62">
        <f>(($D84*SUM('Base Rate Calc'!BZ$51+'Base Rate Calc'!BZ$83))+'Base Rate Calc'!BZ$19)*0.98</f>
        <v>27515.077100646951</v>
      </c>
      <c r="CC84" s="62">
        <f>(($D84*SUM('Base Rate Calc'!CA$51+'Base Rate Calc'!CA$83))+'Base Rate Calc'!CA$19)*0.98</f>
        <v>29003.892388042572</v>
      </c>
      <c r="CD84" s="62">
        <f>(($D84*SUM('Base Rate Calc'!CB$51+'Base Rate Calc'!CB$83))+'Base Rate Calc'!CB$19)*0.98</f>
        <v>32043.355826126957</v>
      </c>
      <c r="CE84" s="62">
        <f>(($D84*SUM('Base Rate Calc'!CC$51+'Base Rate Calc'!CC$83))+'Base Rate Calc'!CC$19)*0.98</f>
        <v>32045.363874124479</v>
      </c>
      <c r="CF84" s="62">
        <f>(($D84*SUM('Base Rate Calc'!CD$51+'Base Rate Calc'!CD$83))+'Base Rate Calc'!CD$19)*0.98</f>
        <v>29954.954665337242</v>
      </c>
      <c r="CG84" s="62">
        <f>(($D84*SUM('Base Rate Calc'!CE$51+'Base Rate Calc'!CE$83))+'Base Rate Calc'!CE$19)*0.98</f>
        <v>31526.034789922276</v>
      </c>
      <c r="CH84" s="62">
        <f>(($D84*SUM('Base Rate Calc'!CF$51+'Base Rate Calc'!CF$83))+'Base Rate Calc'!CF$19)*0.98</f>
        <v>31560.040312405807</v>
      </c>
      <c r="CI84" s="62">
        <f>(($D84*SUM('Base Rate Calc'!CG$51+'Base Rate Calc'!CG$83))+'Base Rate Calc'!CG$19)*0.98</f>
        <v>32963.762888371915</v>
      </c>
      <c r="CJ84" s="62">
        <f>(($D84*SUM('Base Rate Calc'!CH$51+'Base Rate Calc'!CH$83))+'Base Rate Calc'!CH$19)*0.98</f>
        <v>30304.357721753895</v>
      </c>
      <c r="CK84" s="62">
        <f>(($D84*SUM('Base Rate Calc'!CI$51+'Base Rate Calc'!CI$83))+'Base Rate Calc'!CI$19)*0.98</f>
        <v>28313.501760581308</v>
      </c>
      <c r="CL84" s="62">
        <f>(($D84*SUM('Base Rate Calc'!CJ$51+'Base Rate Calc'!CJ$83))+'Base Rate Calc'!CJ$19)*0.98</f>
        <v>28301.57977458692</v>
      </c>
      <c r="CM84" s="62">
        <f>(($D84*SUM('Base Rate Calc'!CK$51+'Base Rate Calc'!CK$83))+'Base Rate Calc'!CK$19)*0.98</f>
        <v>30403.229187528003</v>
      </c>
    </row>
    <row r="85" spans="1:91" ht="15">
      <c r="A85" s="137">
        <v>82</v>
      </c>
      <c r="B85" s="215">
        <v>791</v>
      </c>
      <c r="C85" s="138" t="str">
        <f>VLOOKUP(B85,FFY18_Table5_CN!$A$3:$G$759,6,FALSE)</f>
        <v>PREMATURITY W MAJOR PROBLEMS</v>
      </c>
      <c r="D85" s="137">
        <f>VLOOKUP(B85,FFY18_Table5_CN!$A$3:$G$759,7,FALSE)</f>
        <v>3.6962999999999999</v>
      </c>
      <c r="F85" s="62">
        <f>(($D85*SUM('Base Rate Calc'!C$51+'Base Rate Calc'!C$83))+'Base Rate Calc'!C$19)*0.98</f>
        <v>23190.231478502512</v>
      </c>
      <c r="G85" s="62">
        <f>(($D85*SUM('Base Rate Calc'!D$51+'Base Rate Calc'!D$83))+'Base Rate Calc'!D$19)*0.98</f>
        <v>24540.282270622763</v>
      </c>
      <c r="H85" s="62">
        <f>(($D85*SUM('Base Rate Calc'!E$51+'Base Rate Calc'!E$83))+'Base Rate Calc'!E$19)*0.98</f>
        <v>19273.734582585806</v>
      </c>
      <c r="I85" s="62">
        <f>(($D85*SUM('Base Rate Calc'!F$51+'Base Rate Calc'!F$83))+'Base Rate Calc'!F$19)*0.98</f>
        <v>21453.763112169076</v>
      </c>
      <c r="J85" s="62">
        <f>(($D85*SUM('Base Rate Calc'!G$51+'Base Rate Calc'!G$83))+'Base Rate Calc'!G$19)*0.98</f>
        <v>19962.668201461624</v>
      </c>
      <c r="K85" s="62">
        <f>(($D85*SUM('Base Rate Calc'!H$51+'Base Rate Calc'!H$83))+'Base Rate Calc'!H$19)*0.98</f>
        <v>21643.796065855422</v>
      </c>
      <c r="L85" s="62">
        <f>(($D85*SUM('Base Rate Calc'!I$51+'Base Rate Calc'!I$83))+'Base Rate Calc'!I$19)*0.98</f>
        <v>19547.510830567306</v>
      </c>
      <c r="M85" s="62">
        <f>(($D85*SUM('Base Rate Calc'!J$51+'Base Rate Calc'!J$83))+'Base Rate Calc'!J$19)*0.98</f>
        <v>23400.891021440599</v>
      </c>
      <c r="N85" s="62">
        <f>(($D85*SUM('Base Rate Calc'!K$51+'Base Rate Calc'!K$83))+'Base Rate Calc'!K$19)*0.98</f>
        <v>21819.249339542519</v>
      </c>
      <c r="O85" s="62">
        <f>(($D85*SUM('Base Rate Calc'!L$51+'Base Rate Calc'!L$83))+'Base Rate Calc'!L$19)*0.98</f>
        <v>19755.286918327536</v>
      </c>
      <c r="P85" s="62">
        <f>(($D85*SUM('Base Rate Calc'!M$51+'Base Rate Calc'!M$83))+'Base Rate Calc'!M$19)*0.98</f>
        <v>21436.154086627535</v>
      </c>
      <c r="Q85" s="62">
        <f>(($D85*SUM('Base Rate Calc'!N$51+'Base Rate Calc'!N$83))+'Base Rate Calc'!N$19)*0.98</f>
        <v>19433.464069416586</v>
      </c>
      <c r="R85" s="62">
        <f>(($D85*SUM('Base Rate Calc'!O$51+'Base Rate Calc'!O$83))+'Base Rate Calc'!O$19)*0.98</f>
        <v>19902.878613583827</v>
      </c>
      <c r="S85" s="62">
        <f>(($D85*SUM('Base Rate Calc'!P$51+'Base Rate Calc'!P$83))+'Base Rate Calc'!P$19)*0.98</f>
        <v>21498.436035439299</v>
      </c>
      <c r="T85" s="62">
        <f>(($D85*SUM('Base Rate Calc'!Q$51+'Base Rate Calc'!Q$83))+'Base Rate Calc'!Q$19)*0.98</f>
        <v>20165.670893830003</v>
      </c>
      <c r="U85" s="62">
        <f>(($D85*SUM('Base Rate Calc'!R$51+'Base Rate Calc'!R$83))+'Base Rate Calc'!R$19)*0.98</f>
        <v>19743.115691538995</v>
      </c>
      <c r="V85" s="62">
        <f>(($D85*SUM('Base Rate Calc'!S$51+'Base Rate Calc'!S$83))+'Base Rate Calc'!S$19)*0.98</f>
        <v>23878.072913642809</v>
      </c>
      <c r="W85" s="62">
        <f>(($D85*SUM('Base Rate Calc'!T$51+'Base Rate Calc'!T$83))+'Base Rate Calc'!T$19)*0.98</f>
        <v>31172.323527494973</v>
      </c>
      <c r="X85" s="62">
        <f>(($D85*SUM('Base Rate Calc'!U$51+'Base Rate Calc'!U$83))+'Base Rate Calc'!U$19)*0.98</f>
        <v>22903.079424375566</v>
      </c>
      <c r="Y85" s="62" t="e">
        <f>(($D85*SUM('Base Rate Calc'!V$51+'Base Rate Calc'!V$83))+'Base Rate Calc'!V$19)*0.98</f>
        <v>#N/A</v>
      </c>
      <c r="Z85" s="62">
        <f>(($D85*SUM('Base Rate Calc'!W$51+'Base Rate Calc'!W$83))+'Base Rate Calc'!W$19)*0.98</f>
        <v>20027.647444419214</v>
      </c>
      <c r="AA85" s="62">
        <f>(($D85*SUM('Base Rate Calc'!X$51+'Base Rate Calc'!X$83))+'Base Rate Calc'!X$19)*0.98</f>
        <v>21933.427278807292</v>
      </c>
      <c r="AB85" s="62">
        <f>(($D85*SUM('Base Rate Calc'!Y$51+'Base Rate Calc'!Y$83))+'Base Rate Calc'!Y$19)*0.98</f>
        <v>27221.013108887528</v>
      </c>
      <c r="AC85" s="62">
        <f>(($D85*SUM('Base Rate Calc'!Z$51+'Base Rate Calc'!Z$83))+'Base Rate Calc'!Z$19)*0.98</f>
        <v>20713.390196183391</v>
      </c>
      <c r="AD85" s="62">
        <f>(($D85*SUM('Base Rate Calc'!AA$51+'Base Rate Calc'!AA$83))+'Base Rate Calc'!AA$19)*0.98</f>
        <v>20768.272690846756</v>
      </c>
      <c r="AE85" s="62">
        <f>(($D85*SUM('Base Rate Calc'!AB$51+'Base Rate Calc'!AB$83))+'Base Rate Calc'!AB$19)*0.98</f>
        <v>29238.343361292169</v>
      </c>
      <c r="AF85" s="62">
        <f>(($D85*SUM('Base Rate Calc'!AC$51+'Base Rate Calc'!AC$83))+'Base Rate Calc'!AC$19)*0.98</f>
        <v>21597.40368040825</v>
      </c>
      <c r="AG85" s="62">
        <f>(($D85*SUM('Base Rate Calc'!AD$51+'Base Rate Calc'!AD$83))+'Base Rate Calc'!AD$19)*0.98</f>
        <v>21156.306738841478</v>
      </c>
      <c r="AH85" s="62">
        <f>(($D85*SUM('Base Rate Calc'!AE$51+'Base Rate Calc'!AE$83))+'Base Rate Calc'!AE$19)*0.98</f>
        <v>19436.284657672048</v>
      </c>
      <c r="AI85" s="62">
        <f>(($D85*SUM('Base Rate Calc'!AF$51+'Base Rate Calc'!AF$83))+'Base Rate Calc'!AF$19)*0.98</f>
        <v>23230.968346510908</v>
      </c>
      <c r="AJ85" s="62">
        <f>(($D85*SUM('Base Rate Calc'!AG$51+'Base Rate Calc'!AG$83))+'Base Rate Calc'!AG$19)*0.98</f>
        <v>20857.780766054395</v>
      </c>
      <c r="AK85" s="62">
        <f>(($D85*SUM('Base Rate Calc'!AH$51+'Base Rate Calc'!AH$83))+'Base Rate Calc'!AH$19)*0.98</f>
        <v>30685.482361896786</v>
      </c>
      <c r="AL85" s="62">
        <f>(($D85*SUM('Base Rate Calc'!AI$51+'Base Rate Calc'!AI$83))+'Base Rate Calc'!AI$19)*0.98</f>
        <v>19217.964651299095</v>
      </c>
      <c r="AM85" s="62">
        <f>(($D85*SUM('Base Rate Calc'!AJ$51+'Base Rate Calc'!AJ$83))+'Base Rate Calc'!AJ$19)*0.98</f>
        <v>19672.657467217748</v>
      </c>
      <c r="AN85" s="62">
        <f>(($D85*SUM('Base Rate Calc'!AK$51+'Base Rate Calc'!AK$83))+'Base Rate Calc'!AK$19)*0.98</f>
        <v>24882.403394929617</v>
      </c>
      <c r="AO85" s="62">
        <f>(($D85*SUM('Base Rate Calc'!AL$51+'Base Rate Calc'!AL$83))+'Base Rate Calc'!AL$19)*0.98</f>
        <v>22165.549955112867</v>
      </c>
      <c r="AP85" s="62">
        <f>(($D85*SUM('Base Rate Calc'!AM$51+'Base Rate Calc'!AM$83))+'Base Rate Calc'!AM$19)*0.98</f>
        <v>21505.952145930754</v>
      </c>
      <c r="AQ85" s="62">
        <f>(($D85*SUM('Base Rate Calc'!AN$51+'Base Rate Calc'!AN$83))+'Base Rate Calc'!AN$19)*0.98</f>
        <v>21599.473472167123</v>
      </c>
      <c r="AR85" s="62">
        <f>(($D85*SUM('Base Rate Calc'!AO$51+'Base Rate Calc'!AO$83))+'Base Rate Calc'!AO$19)*0.98</f>
        <v>22990.821910647737</v>
      </c>
      <c r="AS85" s="62">
        <f>(($D85*SUM('Base Rate Calc'!AP$51+'Base Rate Calc'!AP$83))+'Base Rate Calc'!AP$19)*0.98</f>
        <v>21701.373278802177</v>
      </c>
      <c r="AT85" s="62">
        <f>(($D85*SUM('Base Rate Calc'!AQ$51+'Base Rate Calc'!AQ$83))+'Base Rate Calc'!AQ$19)*0.98</f>
        <v>22215.973128506597</v>
      </c>
      <c r="AU85" s="62">
        <f>(($D85*SUM('Base Rate Calc'!AR$51+'Base Rate Calc'!AR$83))+'Base Rate Calc'!AR$19)*0.98</f>
        <v>19844.213404886257</v>
      </c>
      <c r="AV85" s="62">
        <f>(($D85*SUM('Base Rate Calc'!AS$51+'Base Rate Calc'!AS$83))+'Base Rate Calc'!AS$19)*0.98</f>
        <v>22302.08265431508</v>
      </c>
      <c r="AW85" s="62">
        <f>(($D85*SUM('Base Rate Calc'!AT$51+'Base Rate Calc'!AT$83))+'Base Rate Calc'!AT$19)*0.98</f>
        <v>24943.84618955768</v>
      </c>
      <c r="AX85" s="62">
        <f>(($D85*SUM('Base Rate Calc'!AU$51+'Base Rate Calc'!AU$83))+'Base Rate Calc'!AU$19)*0.98</f>
        <v>21278.517260444609</v>
      </c>
      <c r="AY85" s="62">
        <f>(($D85*SUM('Base Rate Calc'!AV$51+'Base Rate Calc'!AV$83))+'Base Rate Calc'!AV$19)*0.98</f>
        <v>19481.6626491309</v>
      </c>
      <c r="AZ85" s="62">
        <f>(($D85*SUM('Base Rate Calc'!AW$51+'Base Rate Calc'!AW$83))+'Base Rate Calc'!AW$19)*0.98</f>
        <v>22231.544283755098</v>
      </c>
      <c r="BA85" s="62">
        <f>(($D85*SUM('Base Rate Calc'!AX$51+'Base Rate Calc'!AX$83))+'Base Rate Calc'!AX$19)*0.98</f>
        <v>19650.765539861062</v>
      </c>
      <c r="BB85" s="62">
        <f>(($D85*SUM('Base Rate Calc'!AY$51+'Base Rate Calc'!AY$83))+'Base Rate Calc'!AY$19)*0.98</f>
        <v>19968.617783051821</v>
      </c>
      <c r="BC85" s="62">
        <f>(($D85*SUM('Base Rate Calc'!AZ$51+'Base Rate Calc'!AZ$83))+'Base Rate Calc'!AZ$19)*0.98</f>
        <v>20923.968682975457</v>
      </c>
      <c r="BD85" s="62">
        <f>(($D85*SUM('Base Rate Calc'!BA$51+'Base Rate Calc'!BA$83))+'Base Rate Calc'!BA$19)*0.98</f>
        <v>19859.26623879145</v>
      </c>
      <c r="BE85" s="62">
        <f>(($D85*SUM('Base Rate Calc'!BB$51+'Base Rate Calc'!BB$83))+'Base Rate Calc'!BB$19)*0.98</f>
        <v>27043.649267479359</v>
      </c>
      <c r="BF85" s="62">
        <f>(($D85*SUM('Base Rate Calc'!BC$51+'Base Rate Calc'!BC$83))+'Base Rate Calc'!BC$19)*0.98</f>
        <v>23056.453699241702</v>
      </c>
      <c r="BG85" s="62">
        <f>(($D85*SUM('Base Rate Calc'!BD$51+'Base Rate Calc'!BD$83))+'Base Rate Calc'!BD$19)*0.98</f>
        <v>21224.956969701598</v>
      </c>
      <c r="BH85" s="62">
        <f>(($D85*SUM('Base Rate Calc'!BE$51+'Base Rate Calc'!BE$83))+'Base Rate Calc'!BE$19)*0.98</f>
        <v>21273.304871370863</v>
      </c>
      <c r="BI85" s="62">
        <f>(($D85*SUM('Base Rate Calc'!BF$51+'Base Rate Calc'!BF$83))+'Base Rate Calc'!BF$19)*0.98</f>
        <v>21722.910477838162</v>
      </c>
      <c r="BJ85" s="62">
        <f>(($D85*SUM('Base Rate Calc'!BG$51+'Base Rate Calc'!BG$83))+'Base Rate Calc'!BG$19)*0.98</f>
        <v>19985.549207217038</v>
      </c>
      <c r="BK85" s="62">
        <f>(($D85*SUM('Base Rate Calc'!BH$51+'Base Rate Calc'!BH$83))+'Base Rate Calc'!BH$19)*0.98</f>
        <v>21669.557962050498</v>
      </c>
      <c r="BL85" s="62">
        <f>(($D85*SUM('Base Rate Calc'!BI$51+'Base Rate Calc'!BI$83))+'Base Rate Calc'!BI$19)*0.98</f>
        <v>19927.355919866324</v>
      </c>
      <c r="BM85" s="62">
        <f>(($D85*SUM('Base Rate Calc'!BJ$51+'Base Rate Calc'!BJ$83))+'Base Rate Calc'!BJ$19)*0.98</f>
        <v>19554.285313652683</v>
      </c>
      <c r="BN85" s="62">
        <f>(($D85*SUM('Base Rate Calc'!BK$51+'Base Rate Calc'!BK$83))+'Base Rate Calc'!BK$19)*0.98</f>
        <v>21574.270899529882</v>
      </c>
      <c r="BO85" s="62">
        <f>(($D85*SUM('Base Rate Calc'!BL$51+'Base Rate Calc'!BL$83))+'Base Rate Calc'!BL$19)*0.98</f>
        <v>22305.587219208639</v>
      </c>
      <c r="BP85" s="62">
        <f>(($D85*SUM('Base Rate Calc'!BM$51+'Base Rate Calc'!BM$83))+'Base Rate Calc'!BM$19)*0.98</f>
        <v>22191.855010815438</v>
      </c>
      <c r="BQ85" s="62">
        <f>(($D85*SUM('Base Rate Calc'!BN$51+'Base Rate Calc'!BN$83))+'Base Rate Calc'!BN$19)*0.98</f>
        <v>19587.610961363589</v>
      </c>
      <c r="BR85" s="62">
        <f>(($D85*SUM('Base Rate Calc'!BO$51+'Base Rate Calc'!BO$83))+'Base Rate Calc'!BO$19)*0.98</f>
        <v>19195.022645318073</v>
      </c>
      <c r="BS85" s="62">
        <f>(($D85*SUM('Base Rate Calc'!BP$51+'Base Rate Calc'!BP$83))+'Base Rate Calc'!BP$19)*0.98</f>
        <v>24425.608999731518</v>
      </c>
      <c r="BT85" s="62">
        <f>(($D85*SUM('Base Rate Calc'!BQ$51+'Base Rate Calc'!BQ$83))+'Base Rate Calc'!BQ$19)*0.98</f>
        <v>19814.956697233283</v>
      </c>
      <c r="BU85" s="62">
        <f>(($D85*SUM('Base Rate Calc'!BR$51+'Base Rate Calc'!BR$83))+'Base Rate Calc'!BR$19)*0.98</f>
        <v>22332.640647854048</v>
      </c>
      <c r="BV85" s="62">
        <f>(($D85*SUM('Base Rate Calc'!BS$51+'Base Rate Calc'!BS$83))+'Base Rate Calc'!BS$19)*0.98</f>
        <v>22071.579268638066</v>
      </c>
      <c r="BW85" s="62">
        <f>(($D85*SUM('Base Rate Calc'!BT$51+'Base Rate Calc'!BT$83))+'Base Rate Calc'!BT$19)*0.98</f>
        <v>22092.905068201297</v>
      </c>
      <c r="BX85" s="62">
        <f>(($D85*SUM('Base Rate Calc'!BU$51+'Base Rate Calc'!BU$83))+'Base Rate Calc'!BU$19)*0.98</f>
        <v>21486.004266387252</v>
      </c>
      <c r="BY85" s="62">
        <f>(($D85*SUM('Base Rate Calc'!BV$51+'Base Rate Calc'!BV$83))+'Base Rate Calc'!BV$19)*0.98</f>
        <v>20692.601623560004</v>
      </c>
      <c r="BZ85" s="62">
        <f>(($D85*SUM('Base Rate Calc'!BW$51+'Base Rate Calc'!BW$83))+'Base Rate Calc'!BW$19)*0.98</f>
        <v>19781.194792910475</v>
      </c>
      <c r="CA85" s="62">
        <f>(($D85*SUM('Base Rate Calc'!BY$51+'Base Rate Calc'!BY$83))+'Base Rate Calc'!BY$19)*0.98</f>
        <v>24520.341546264786</v>
      </c>
      <c r="CB85" s="62">
        <f>(($D85*SUM('Base Rate Calc'!BZ$51+'Base Rate Calc'!BZ$83))+'Base Rate Calc'!BZ$19)*0.98</f>
        <v>18791.96235973492</v>
      </c>
      <c r="CC85" s="62">
        <f>(($D85*SUM('Base Rate Calc'!CA$51+'Base Rate Calc'!CA$83))+'Base Rate Calc'!CA$19)*0.98</f>
        <v>19942.731889751078</v>
      </c>
      <c r="CD85" s="62">
        <f>(($D85*SUM('Base Rate Calc'!CB$51+'Base Rate Calc'!CB$83))+'Base Rate Calc'!CB$19)*0.98</f>
        <v>22068.169909756489</v>
      </c>
      <c r="CE85" s="62">
        <f>(($D85*SUM('Base Rate Calc'!CC$51+'Base Rate Calc'!CC$83))+'Base Rate Calc'!CC$19)*0.98</f>
        <v>22393.72745909468</v>
      </c>
      <c r="CF85" s="62">
        <f>(($D85*SUM('Base Rate Calc'!CD$51+'Base Rate Calc'!CD$83))+'Base Rate Calc'!CD$19)*0.98</f>
        <v>20661.907232927344</v>
      </c>
      <c r="CG85" s="62">
        <f>(($D85*SUM('Base Rate Calc'!CE$51+'Base Rate Calc'!CE$83))+'Base Rate Calc'!CE$19)*0.98</f>
        <v>21685.858672372968</v>
      </c>
      <c r="CH85" s="62">
        <f>(($D85*SUM('Base Rate Calc'!CF$51+'Base Rate Calc'!CF$83))+'Base Rate Calc'!CF$19)*0.98</f>
        <v>21554.549436770496</v>
      </c>
      <c r="CI85" s="62">
        <f>(($D85*SUM('Base Rate Calc'!CG$51+'Base Rate Calc'!CG$83))+'Base Rate Calc'!CG$19)*0.98</f>
        <v>22651.437929419102</v>
      </c>
      <c r="CJ85" s="62">
        <f>(($D85*SUM('Base Rate Calc'!CH$51+'Base Rate Calc'!CH$83))+'Base Rate Calc'!CH$19)*0.98</f>
        <v>20825.078586655633</v>
      </c>
      <c r="CK85" s="62">
        <f>(($D85*SUM('Base Rate Calc'!CI$51+'Base Rate Calc'!CI$83))+'Base Rate Calc'!CI$19)*0.98</f>
        <v>19473.654964549194</v>
      </c>
      <c r="CL85" s="62">
        <f>(($D85*SUM('Base Rate Calc'!CJ$51+'Base Rate Calc'!CJ$83))+'Base Rate Calc'!CJ$19)*0.98</f>
        <v>19329.119809465024</v>
      </c>
      <c r="CM85" s="62">
        <f>(($D85*SUM('Base Rate Calc'!CK$51+'Base Rate Calc'!CK$83))+'Base Rate Calc'!CK$19)*0.98</f>
        <v>20764.482556837418</v>
      </c>
    </row>
    <row r="86" spans="1:91" ht="15">
      <c r="A86" s="137">
        <v>83</v>
      </c>
      <c r="B86" s="215">
        <v>792</v>
      </c>
      <c r="C86" s="138" t="str">
        <f>VLOOKUP(B86,FFY18_Table5_CN!$A$3:$G$759,6,FALSE)</f>
        <v>PREMATURITY W/O MAJOR PROBLEMS</v>
      </c>
      <c r="D86" s="137">
        <f>VLOOKUP(B86,FFY18_Table5_CN!$A$3:$G$759,7,FALSE)</f>
        <v>2.2302</v>
      </c>
      <c r="F86" s="62">
        <f>(($D86*SUM('Base Rate Calc'!C$51+'Base Rate Calc'!C$83))+'Base Rate Calc'!C$19)*0.98</f>
        <v>14296.224069571275</v>
      </c>
      <c r="G86" s="62">
        <f>(($D86*SUM('Base Rate Calc'!D$51+'Base Rate Calc'!D$83))+'Base Rate Calc'!D$19)*0.98</f>
        <v>15038.607967519651</v>
      </c>
      <c r="H86" s="62">
        <f>(($D86*SUM('Base Rate Calc'!E$51+'Base Rate Calc'!E$83))+'Base Rate Calc'!E$19)*0.98</f>
        <v>11873.73273134834</v>
      </c>
      <c r="I86" s="62">
        <f>(($D86*SUM('Base Rate Calc'!F$51+'Base Rate Calc'!F$83))+'Base Rate Calc'!F$19)*0.98</f>
        <v>13243.696119394928</v>
      </c>
      <c r="J86" s="62">
        <f>(($D86*SUM('Base Rate Calc'!G$51+'Base Rate Calc'!G$83))+'Base Rate Calc'!G$19)*0.98</f>
        <v>12318.611363482323</v>
      </c>
      <c r="K86" s="62">
        <f>(($D86*SUM('Base Rate Calc'!H$51+'Base Rate Calc'!H$83))+'Base Rate Calc'!H$19)*0.98</f>
        <v>13343.070461940526</v>
      </c>
      <c r="L86" s="62">
        <f>(($D86*SUM('Base Rate Calc'!I$51+'Base Rate Calc'!I$83))+'Base Rate Calc'!I$19)*0.98</f>
        <v>11989.226086521983</v>
      </c>
      <c r="M86" s="62">
        <f>(($D86*SUM('Base Rate Calc'!J$51+'Base Rate Calc'!J$83))+'Base Rate Calc'!J$19)*0.98</f>
        <v>14588.201633389286</v>
      </c>
      <c r="N86" s="62">
        <f>(($D86*SUM('Base Rate Calc'!K$51+'Base Rate Calc'!K$83))+'Base Rate Calc'!K$19)*0.98</f>
        <v>13448.387779738583</v>
      </c>
      <c r="O86" s="62">
        <f>(($D86*SUM('Base Rate Calc'!L$51+'Base Rate Calc'!L$83))+'Base Rate Calc'!L$19)*0.98</f>
        <v>12162.012155543131</v>
      </c>
      <c r="P86" s="62">
        <f>(($D86*SUM('Base Rate Calc'!M$51+'Base Rate Calc'!M$83))+'Base Rate Calc'!M$19)*0.98</f>
        <v>13102.275488498422</v>
      </c>
      <c r="Q86" s="62">
        <f>(($D86*SUM('Base Rate Calc'!N$51+'Base Rate Calc'!N$83))+'Base Rate Calc'!N$19)*0.98</f>
        <v>11896.520994841561</v>
      </c>
      <c r="R86" s="62">
        <f>(($D86*SUM('Base Rate Calc'!O$51+'Base Rate Calc'!O$83))+'Base Rate Calc'!O$19)*0.98</f>
        <v>12292.639207903754</v>
      </c>
      <c r="S86" s="62">
        <f>(($D86*SUM('Base Rate Calc'!P$51+'Base Rate Calc'!P$83))+'Base Rate Calc'!P$19)*0.98</f>
        <v>13271.532344684341</v>
      </c>
      <c r="T86" s="62">
        <f>(($D86*SUM('Base Rate Calc'!Q$51+'Base Rate Calc'!Q$83))+'Base Rate Calc'!Q$19)*0.98</f>
        <v>12456.184700733076</v>
      </c>
      <c r="U86" s="62">
        <f>(($D86*SUM('Base Rate Calc'!R$51+'Base Rate Calc'!R$83))+'Base Rate Calc'!R$19)*0.98</f>
        <v>12193.648069255814</v>
      </c>
      <c r="V86" s="62">
        <f>(($D86*SUM('Base Rate Calc'!S$51+'Base Rate Calc'!S$83))+'Base Rate Calc'!S$19)*0.98</f>
        <v>14855.143408377617</v>
      </c>
      <c r="W86" s="62">
        <f>(($D86*SUM('Base Rate Calc'!T$51+'Base Rate Calc'!T$83))+'Base Rate Calc'!T$19)*0.98</f>
        <v>19347.230736530932</v>
      </c>
      <c r="X86" s="62">
        <f>(($D86*SUM('Base Rate Calc'!U$51+'Base Rate Calc'!U$83))+'Base Rate Calc'!U$19)*0.98</f>
        <v>14069.318620697017</v>
      </c>
      <c r="Y86" s="62" t="e">
        <f>(($D86*SUM('Base Rate Calc'!V$51+'Base Rate Calc'!V$83))+'Base Rate Calc'!V$19)*0.98</f>
        <v>#N/A</v>
      </c>
      <c r="Z86" s="62">
        <f>(($D86*SUM('Base Rate Calc'!W$51+'Base Rate Calc'!W$83))+'Base Rate Calc'!W$19)*0.98</f>
        <v>12394.791065076897</v>
      </c>
      <c r="AA86" s="62">
        <f>(($D86*SUM('Base Rate Calc'!X$51+'Base Rate Calc'!X$83))+'Base Rate Calc'!X$19)*0.98</f>
        <v>13484.463542362912</v>
      </c>
      <c r="AB86" s="62">
        <f>(($D86*SUM('Base Rate Calc'!Y$51+'Base Rate Calc'!Y$83))+'Base Rate Calc'!Y$19)*0.98</f>
        <v>16802.732658101602</v>
      </c>
      <c r="AC86" s="62">
        <f>(($D86*SUM('Base Rate Calc'!Z$51+'Base Rate Calc'!Z$83))+'Base Rate Calc'!Z$19)*0.98</f>
        <v>12786.41179755112</v>
      </c>
      <c r="AD86" s="62">
        <f>(($D86*SUM('Base Rate Calc'!AA$51+'Base Rate Calc'!AA$83))+'Base Rate Calc'!AA$19)*0.98</f>
        <v>12946.372489144938</v>
      </c>
      <c r="AE86" s="62">
        <f>(($D86*SUM('Base Rate Calc'!AB$51+'Base Rate Calc'!AB$83))+'Base Rate Calc'!AB$19)*0.98</f>
        <v>18265.280622664231</v>
      </c>
      <c r="AF86" s="62">
        <f>(($D86*SUM('Base Rate Calc'!AC$51+'Base Rate Calc'!AC$83))+'Base Rate Calc'!AC$19)*0.98</f>
        <v>13031.012008778098</v>
      </c>
      <c r="AG86" s="62">
        <f>(($D86*SUM('Base Rate Calc'!AD$51+'Base Rate Calc'!AD$83))+'Base Rate Calc'!AD$19)*0.98</f>
        <v>13085.520068431746</v>
      </c>
      <c r="AH86" s="62">
        <f>(($D86*SUM('Base Rate Calc'!AE$51+'Base Rate Calc'!AE$83))+'Base Rate Calc'!AE$19)*0.98</f>
        <v>11932.351307404757</v>
      </c>
      <c r="AI86" s="62">
        <f>(($D86*SUM('Base Rate Calc'!AF$51+'Base Rate Calc'!AF$83))+'Base Rate Calc'!AF$19)*0.98</f>
        <v>14533.732925360124</v>
      </c>
      <c r="AJ86" s="62">
        <f>(($D86*SUM('Base Rate Calc'!AG$51+'Base Rate Calc'!AG$83))+'Base Rate Calc'!AG$19)*0.98</f>
        <v>12971.516590767664</v>
      </c>
      <c r="AK86" s="62">
        <f>(($D86*SUM('Base Rate Calc'!AH$51+'Base Rate Calc'!AH$83))+'Base Rate Calc'!AH$19)*0.98</f>
        <v>19200.880146622898</v>
      </c>
      <c r="AL86" s="62">
        <f>(($D86*SUM('Base Rate Calc'!AI$51+'Base Rate Calc'!AI$83))+'Base Rate Calc'!AI$19)*0.98</f>
        <v>11833.743566525238</v>
      </c>
      <c r="AM86" s="62">
        <f>(($D86*SUM('Base Rate Calc'!AJ$51+'Base Rate Calc'!AJ$83))+'Base Rate Calc'!AJ$19)*0.98</f>
        <v>12074.984781681414</v>
      </c>
      <c r="AN86" s="62">
        <f>(($D86*SUM('Base Rate Calc'!AK$51+'Base Rate Calc'!AK$83))+'Base Rate Calc'!AK$19)*0.98</f>
        <v>15484.454338357826</v>
      </c>
      <c r="AO86" s="62">
        <f>(($D86*SUM('Base Rate Calc'!AL$51+'Base Rate Calc'!AL$83))+'Base Rate Calc'!AL$19)*0.98</f>
        <v>13714.938149688262</v>
      </c>
      <c r="AP86" s="62">
        <f>(($D86*SUM('Base Rate Calc'!AM$51+'Base Rate Calc'!AM$83))+'Base Rate Calc'!AM$19)*0.98</f>
        <v>13340.308886003508</v>
      </c>
      <c r="AQ86" s="62">
        <f>(($D86*SUM('Base Rate Calc'!AN$51+'Base Rate Calc'!AN$83))+'Base Rate Calc'!AN$19)*0.98</f>
        <v>13032.260838575634</v>
      </c>
      <c r="AR86" s="62">
        <f>(($D86*SUM('Base Rate Calc'!AO$51+'Base Rate Calc'!AO$83))+'Base Rate Calc'!AO$19)*0.98</f>
        <v>14166.07400014246</v>
      </c>
      <c r="AS86" s="62">
        <f>(($D86*SUM('Base Rate Calc'!AP$51+'Base Rate Calc'!AP$83))+'Base Rate Calc'!AP$19)*0.98</f>
        <v>14250.628693857268</v>
      </c>
      <c r="AT86" s="62">
        <f>(($D86*SUM('Base Rate Calc'!AQ$51+'Base Rate Calc'!AQ$83))+'Base Rate Calc'!AQ$19)*0.98</f>
        <v>14184.514972495581</v>
      </c>
      <c r="AU86" s="62">
        <f>(($D86*SUM('Base Rate Calc'!AR$51+'Base Rate Calc'!AR$83))+'Base Rate Calc'!AR$19)*0.98</f>
        <v>12255.968001487252</v>
      </c>
      <c r="AV86" s="62">
        <f>(($D86*SUM('Base Rate Calc'!AS$51+'Base Rate Calc'!AS$83))+'Base Rate Calc'!AS$19)*0.98</f>
        <v>13729.988580762785</v>
      </c>
      <c r="AW86" s="62">
        <f>(($D86*SUM('Base Rate Calc'!AT$51+'Base Rate Calc'!AT$83))+'Base Rate Calc'!AT$19)*0.98</f>
        <v>15537.743329711207</v>
      </c>
      <c r="AX86" s="62">
        <f>(($D86*SUM('Base Rate Calc'!AU$51+'Base Rate Calc'!AU$83))+'Base Rate Calc'!AU$19)*0.98</f>
        <v>13222.009894906683</v>
      </c>
      <c r="AY86" s="62">
        <f>(($D86*SUM('Base Rate Calc'!AV$51+'Base Rate Calc'!AV$83))+'Base Rate Calc'!AV$19)*0.98</f>
        <v>11931.03622058592</v>
      </c>
      <c r="AZ86" s="62">
        <f>(($D86*SUM('Base Rate Calc'!AW$51+'Base Rate Calc'!AW$83))+'Base Rate Calc'!AW$19)*0.98</f>
        <v>13685.158491878532</v>
      </c>
      <c r="BA86" s="62">
        <f>(($D86*SUM('Base Rate Calc'!AX$51+'Base Rate Calc'!AX$83))+'Base Rate Calc'!AX$19)*0.98</f>
        <v>12166.435448594037</v>
      </c>
      <c r="BB86" s="62">
        <f>(($D86*SUM('Base Rate Calc'!AY$51+'Base Rate Calc'!AY$83))+'Base Rate Calc'!AY$19)*0.98</f>
        <v>12378.221568882984</v>
      </c>
      <c r="BC86" s="62">
        <f>(($D86*SUM('Base Rate Calc'!AZ$51+'Base Rate Calc'!AZ$83))+'Base Rate Calc'!AZ$19)*0.98</f>
        <v>12929.659995133474</v>
      </c>
      <c r="BD86" s="62">
        <f>(($D86*SUM('Base Rate Calc'!BA$51+'Base Rate Calc'!BA$83))+'Base Rate Calc'!BA$19)*0.98</f>
        <v>12217.880676290531</v>
      </c>
      <c r="BE86" s="62">
        <f>(($D86*SUM('Base Rate Calc'!BB$51+'Base Rate Calc'!BB$83))+'Base Rate Calc'!BB$19)*0.98</f>
        <v>16886.75626131333</v>
      </c>
      <c r="BF86" s="62">
        <f>(($D86*SUM('Base Rate Calc'!BC$51+'Base Rate Calc'!BC$83))+'Base Rate Calc'!BC$19)*0.98</f>
        <v>13911.344598665921</v>
      </c>
      <c r="BG86" s="62">
        <f>(($D86*SUM('Base Rate Calc'!BD$51+'Base Rate Calc'!BD$83))+'Base Rate Calc'!BD$19)*0.98</f>
        <v>12963.765532340045</v>
      </c>
      <c r="BH86" s="62">
        <f>(($D86*SUM('Base Rate Calc'!BE$51+'Base Rate Calc'!BE$83))+'Base Rate Calc'!BE$19)*0.98</f>
        <v>12835.463713478695</v>
      </c>
      <c r="BI86" s="62">
        <f>(($D86*SUM('Base Rate Calc'!BF$51+'Base Rate Calc'!BF$83))+'Base Rate Calc'!BF$19)*0.98</f>
        <v>13355.067213363274</v>
      </c>
      <c r="BJ86" s="62">
        <f>(($D86*SUM('Base Rate Calc'!BG$51+'Base Rate Calc'!BG$83))+'Base Rate Calc'!BG$19)*0.98</f>
        <v>12437.099554975362</v>
      </c>
      <c r="BK86" s="62">
        <f>(($D86*SUM('Base Rate Calc'!BH$51+'Base Rate Calc'!BH$83))+'Base Rate Calc'!BH$19)*0.98</f>
        <v>13529.29155679599</v>
      </c>
      <c r="BL86" s="62">
        <f>(($D86*SUM('Base Rate Calc'!BI$51+'Base Rate Calc'!BI$83))+'Base Rate Calc'!BI$19)*0.98</f>
        <v>12254.170515857986</v>
      </c>
      <c r="BM86" s="62">
        <f>(($D86*SUM('Base Rate Calc'!BJ$51+'Base Rate Calc'!BJ$83))+'Base Rate Calc'!BJ$19)*0.98</f>
        <v>12088.554549508486</v>
      </c>
      <c r="BN86" s="62">
        <f>(($D86*SUM('Base Rate Calc'!BK$51+'Base Rate Calc'!BK$83))+'Base Rate Calc'!BK$19)*0.98</f>
        <v>13228.235283865362</v>
      </c>
      <c r="BO86" s="62">
        <f>(($D86*SUM('Base Rate Calc'!BL$51+'Base Rate Calc'!BL$83))+'Base Rate Calc'!BL$19)*0.98</f>
        <v>13771.094303189435</v>
      </c>
      <c r="BP86" s="62">
        <f>(($D86*SUM('Base Rate Calc'!BM$51+'Base Rate Calc'!BM$83))+'Base Rate Calc'!BM$19)*0.98</f>
        <v>13533.735078841164</v>
      </c>
      <c r="BQ86" s="62">
        <f>(($D86*SUM('Base Rate Calc'!BN$51+'Base Rate Calc'!BN$83))+'Base Rate Calc'!BN$19)*0.98</f>
        <v>12079.431143379345</v>
      </c>
      <c r="BR86" s="62">
        <f>(($D86*SUM('Base Rate Calc'!BO$51+'Base Rate Calc'!BO$83))+'Base Rate Calc'!BO$19)*0.98</f>
        <v>11779.359126101333</v>
      </c>
      <c r="BS86" s="62">
        <f>(($D86*SUM('Base Rate Calc'!BP$51+'Base Rate Calc'!BP$83))+'Base Rate Calc'!BP$19)*0.98</f>
        <v>14948.933825988483</v>
      </c>
      <c r="BT86" s="62">
        <f>(($D86*SUM('Base Rate Calc'!BQ$51+'Base Rate Calc'!BQ$83))+'Base Rate Calc'!BQ$19)*0.98</f>
        <v>12146.425315934766</v>
      </c>
      <c r="BU86" s="62">
        <f>(($D86*SUM('Base Rate Calc'!BR$51+'Base Rate Calc'!BR$83))+'Base Rate Calc'!BR$19)*0.98</f>
        <v>13934.294122372128</v>
      </c>
      <c r="BV86" s="62">
        <f>(($D86*SUM('Base Rate Calc'!BS$51+'Base Rate Calc'!BS$83))+'Base Rate Calc'!BS$19)*0.98</f>
        <v>13680.998785168036</v>
      </c>
      <c r="BW86" s="62">
        <f>(($D86*SUM('Base Rate Calc'!BT$51+'Base Rate Calc'!BT$83))+'Base Rate Calc'!BT$19)*0.98</f>
        <v>13655.181792939569</v>
      </c>
      <c r="BX86" s="62">
        <f>(($D86*SUM('Base Rate Calc'!BU$51+'Base Rate Calc'!BU$83))+'Base Rate Calc'!BU$19)*0.98</f>
        <v>13244.292965256298</v>
      </c>
      <c r="BY86" s="62">
        <f>(($D86*SUM('Base Rate Calc'!BV$51+'Base Rate Calc'!BV$83))+'Base Rate Calc'!BV$19)*0.98</f>
        <v>12485.090534010636</v>
      </c>
      <c r="BZ86" s="62">
        <f>(($D86*SUM('Base Rate Calc'!BW$51+'Base Rate Calc'!BW$83))+'Base Rate Calc'!BW$19)*0.98</f>
        <v>12150.325599813039</v>
      </c>
      <c r="CA86" s="62">
        <f>(($D86*SUM('Base Rate Calc'!BY$51+'Base Rate Calc'!BY$83))+'Base Rate Calc'!BY$19)*0.98</f>
        <v>15173.99369190264</v>
      </c>
      <c r="CB86" s="62">
        <f>(($D86*SUM('Base Rate Calc'!BZ$51+'Base Rate Calc'!BZ$83))+'Base Rate Calc'!BZ$19)*0.98</f>
        <v>11338.320605654524</v>
      </c>
      <c r="CC86" s="62">
        <f>(($D86*SUM('Base Rate Calc'!CA$51+'Base Rate Calc'!CA$83))+'Base Rate Calc'!CA$19)*0.98</f>
        <v>12200.240103677419</v>
      </c>
      <c r="CD86" s="62">
        <f>(($D86*SUM('Base Rate Calc'!CB$51+'Base Rate Calc'!CB$83))+'Base Rate Calc'!CB$19)*0.98</f>
        <v>13544.67062546301</v>
      </c>
      <c r="CE86" s="62">
        <f>(($D86*SUM('Base Rate Calc'!CC$51+'Base Rate Calc'!CC$83))+'Base Rate Calc'!CC$19)*0.98</f>
        <v>14146.691587737185</v>
      </c>
      <c r="CF86" s="62">
        <f>(($D86*SUM('Base Rate Calc'!CD$51+'Base Rate Calc'!CD$83))+'Base Rate Calc'!CD$19)*0.98</f>
        <v>12721.27496771219</v>
      </c>
      <c r="CG86" s="62">
        <f>(($D86*SUM('Base Rate Calc'!CE$51+'Base Rate Calc'!CE$83))+'Base Rate Calc'!CE$19)*0.98</f>
        <v>13277.721240306844</v>
      </c>
      <c r="CH86" s="62">
        <f>(($D86*SUM('Base Rate Calc'!CF$51+'Base Rate Calc'!CF$83))+'Base Rate Calc'!CF$19)*0.98</f>
        <v>13005.155467328294</v>
      </c>
      <c r="CI86" s="62">
        <f>(($D86*SUM('Base Rate Calc'!CG$51+'Base Rate Calc'!CG$83))+'Base Rate Calc'!CG$19)*0.98</f>
        <v>13839.863373922704</v>
      </c>
      <c r="CJ86" s="62">
        <f>(($D86*SUM('Base Rate Calc'!CH$51+'Base Rate Calc'!CH$83))+'Base Rate Calc'!CH$19)*0.98</f>
        <v>12725.316877850657</v>
      </c>
      <c r="CK86" s="62">
        <f>(($D86*SUM('Base Rate Calc'!CI$51+'Base Rate Calc'!CI$83))+'Base Rate Calc'!CI$19)*0.98</f>
        <v>11920.269145885784</v>
      </c>
      <c r="CL86" s="62">
        <f>(($D86*SUM('Base Rate Calc'!CJ$51+'Base Rate Calc'!CJ$83))+'Base Rate Calc'!CJ$19)*0.98</f>
        <v>11662.419987303221</v>
      </c>
      <c r="CM86" s="62">
        <f>(($D86*SUM('Base Rate Calc'!CK$51+'Base Rate Calc'!CK$83))+'Base Rate Calc'!CK$19)*0.98</f>
        <v>12528.460622313884</v>
      </c>
    </row>
    <row r="87" spans="1:91" ht="15">
      <c r="A87" s="137">
        <v>84</v>
      </c>
      <c r="B87" s="215">
        <v>793</v>
      </c>
      <c r="C87" s="138" t="str">
        <f>VLOOKUP(B87,FFY18_Table5_CN!$A$3:$G$759,6,FALSE)</f>
        <v>FULL TERM NEONATE W MAJOR PROBLEMS</v>
      </c>
      <c r="D87" s="137">
        <f>VLOOKUP(B87,FFY18_Table5_CN!$A$3:$G$759,7,FALSE)</f>
        <v>3.7968999999999999</v>
      </c>
      <c r="F87" s="62">
        <f>(($D87*SUM('Base Rate Calc'!C$51+'Base Rate Calc'!C$83))+'Base Rate Calc'!C$19)*0.98</f>
        <v>23800.515323628002</v>
      </c>
      <c r="G87" s="62">
        <f>(($D87*SUM('Base Rate Calc'!D$51+'Base Rate Calc'!D$83))+'Base Rate Calc'!D$19)*0.98</f>
        <v>25192.262650468732</v>
      </c>
      <c r="H87" s="62">
        <f>(($D87*SUM('Base Rate Calc'!E$51+'Base Rate Calc'!E$83))+'Base Rate Calc'!E$19)*0.98</f>
        <v>19781.503620328451</v>
      </c>
      <c r="I87" s="62">
        <f>(($D87*SUM('Base Rate Calc'!F$51+'Base Rate Calc'!F$83))+'Base Rate Calc'!F$19)*0.98</f>
        <v>22017.116730253158</v>
      </c>
      <c r="J87" s="62">
        <f>(($D87*SUM('Base Rate Calc'!G$51+'Base Rate Calc'!G$83))+'Base Rate Calc'!G$19)*0.98</f>
        <v>20487.183662822183</v>
      </c>
      <c r="K87" s="62">
        <f>(($D87*SUM('Base Rate Calc'!H$51+'Base Rate Calc'!H$83))+'Base Rate Calc'!H$19)*0.98</f>
        <v>22213.370443970038</v>
      </c>
      <c r="L87" s="62">
        <f>(($D87*SUM('Base Rate Calc'!I$51+'Base Rate Calc'!I$83))+'Base Rate Calc'!I$19)*0.98</f>
        <v>20066.140832102643</v>
      </c>
      <c r="M87" s="62">
        <f>(($D87*SUM('Base Rate Calc'!J$51+'Base Rate Calc'!J$83))+'Base Rate Calc'!J$19)*0.98</f>
        <v>24005.595033743964</v>
      </c>
      <c r="N87" s="62">
        <f>(($D87*SUM('Base Rate Calc'!K$51+'Base Rate Calc'!K$83))+'Base Rate Calc'!K$19)*0.98</f>
        <v>22393.636266025213</v>
      </c>
      <c r="O87" s="62">
        <f>(($D87*SUM('Base Rate Calc'!L$51+'Base Rate Calc'!L$83))+'Base Rate Calc'!L$19)*0.98</f>
        <v>20276.317844687339</v>
      </c>
      <c r="P87" s="62">
        <f>(($D87*SUM('Base Rate Calc'!M$51+'Base Rate Calc'!M$83))+'Base Rate Calc'!M$19)*0.98</f>
        <v>22008.003337682574</v>
      </c>
      <c r="Q87" s="62">
        <f>(($D87*SUM('Base Rate Calc'!N$51+'Base Rate Calc'!N$83))+'Base Rate Calc'!N$19)*0.98</f>
        <v>19950.629660646548</v>
      </c>
      <c r="R87" s="62">
        <f>(($D87*SUM('Base Rate Calc'!O$51+'Base Rate Calc'!O$83))+'Base Rate Calc'!O$19)*0.98</f>
        <v>20425.073609976582</v>
      </c>
      <c r="S87" s="62">
        <f>(($D87*SUM('Base Rate Calc'!P$51+'Base Rate Calc'!P$83))+'Base Rate Calc'!P$19)*0.98</f>
        <v>22062.944944306331</v>
      </c>
      <c r="T87" s="62">
        <f>(($D87*SUM('Base Rate Calc'!Q$51+'Base Rate Calc'!Q$83))+'Base Rate Calc'!Q$19)*0.98</f>
        <v>20694.675948755004</v>
      </c>
      <c r="U87" s="62">
        <f>(($D87*SUM('Base Rate Calc'!R$51+'Base Rate Calc'!R$83))+'Base Rate Calc'!R$19)*0.98</f>
        <v>20261.140684923957</v>
      </c>
      <c r="V87" s="62">
        <f>(($D87*SUM('Base Rate Calc'!S$51+'Base Rate Calc'!S$83))+'Base Rate Calc'!S$19)*0.98</f>
        <v>24497.203060447035</v>
      </c>
      <c r="W87" s="62">
        <f>(($D87*SUM('Base Rate Calc'!T$51+'Base Rate Calc'!T$83))+'Base Rate Calc'!T$19)*0.98</f>
        <v>31983.730890410861</v>
      </c>
      <c r="X87" s="62">
        <f>(($D87*SUM('Base Rate Calc'!U$51+'Base Rate Calc'!U$83))+'Base Rate Calc'!U$19)*0.98</f>
        <v>23509.22930286275</v>
      </c>
      <c r="Y87" s="62" t="e">
        <f>(($D87*SUM('Base Rate Calc'!V$51+'Base Rate Calc'!V$83))+'Base Rate Calc'!V$19)*0.98</f>
        <v>#N/A</v>
      </c>
      <c r="Z87" s="62">
        <f>(($D87*SUM('Base Rate Calc'!W$51+'Base Rate Calc'!W$83))+'Base Rate Calc'!W$19)*0.98</f>
        <v>20551.394359201178</v>
      </c>
      <c r="AA87" s="62">
        <f>(($D87*SUM('Base Rate Calc'!X$51+'Base Rate Calc'!X$83))+'Base Rate Calc'!X$19)*0.98</f>
        <v>22513.173375176098</v>
      </c>
      <c r="AB87" s="62">
        <f>(($D87*SUM('Base Rate Calc'!Y$51+'Base Rate Calc'!Y$83))+'Base Rate Calc'!Y$19)*0.98</f>
        <v>27935.888638079985</v>
      </c>
      <c r="AC87" s="62">
        <f>(($D87*SUM('Base Rate Calc'!Z$51+'Base Rate Calc'!Z$83))+'Base Rate Calc'!Z$19)*0.98</f>
        <v>21257.319005202156</v>
      </c>
      <c r="AD87" s="62">
        <f>(($D87*SUM('Base Rate Calc'!AA$51+'Base Rate Calc'!AA$83))+'Base Rate Calc'!AA$19)*0.98</f>
        <v>21304.991305055337</v>
      </c>
      <c r="AE87" s="62">
        <f>(($D87*SUM('Base Rate Calc'!AB$51+'Base Rate Calc'!AB$83))+'Base Rate Calc'!AB$19)*0.98</f>
        <v>29991.286619941628</v>
      </c>
      <c r="AF87" s="62">
        <f>(($D87*SUM('Base Rate Calc'!AC$51+'Base Rate Calc'!AC$83))+'Base Rate Calc'!AC$19)*0.98</f>
        <v>22185.207378768522</v>
      </c>
      <c r="AG87" s="62">
        <f>(($D87*SUM('Base Rate Calc'!AD$51+'Base Rate Calc'!AD$83))+'Base Rate Calc'!AD$19)*0.98</f>
        <v>21710.103300497038</v>
      </c>
      <c r="AH87" s="62">
        <f>(($D87*SUM('Base Rate Calc'!AE$51+'Base Rate Calc'!AE$83))+'Base Rate Calc'!AE$19)*0.98</f>
        <v>19951.185206772985</v>
      </c>
      <c r="AI87" s="62">
        <f>(($D87*SUM('Base Rate Calc'!AF$51+'Base Rate Calc'!AF$83))+'Base Rate Calc'!AF$19)*0.98</f>
        <v>23827.750205434426</v>
      </c>
      <c r="AJ87" s="62">
        <f>(($D87*SUM('Base Rate Calc'!AG$51+'Base Rate Calc'!AG$83))+'Base Rate Calc'!AG$19)*0.98</f>
        <v>21398.915870094941</v>
      </c>
      <c r="AK87" s="62">
        <f>(($D87*SUM('Base Rate Calc'!AH$51+'Base Rate Calc'!AH$83))+'Base Rate Calc'!AH$19)*0.98</f>
        <v>31473.526139849553</v>
      </c>
      <c r="AL87" s="62">
        <f>(($D87*SUM('Base Rate Calc'!AI$51+'Base Rate Calc'!AI$83))+'Base Rate Calc'!AI$19)*0.98</f>
        <v>19724.650853555588</v>
      </c>
      <c r="AM87" s="62">
        <f>(($D87*SUM('Base Rate Calc'!AJ$51+'Base Rate Calc'!AJ$83))+'Base Rate Calc'!AJ$19)*0.98</f>
        <v>20193.990167691762</v>
      </c>
      <c r="AN87" s="62">
        <f>(($D87*SUM('Base Rate Calc'!AK$51+'Base Rate Calc'!AK$83))+'Base Rate Calc'!AK$19)*0.98</f>
        <v>25527.266415931677</v>
      </c>
      <c r="AO87" s="62">
        <f>(($D87*SUM('Base Rate Calc'!AL$51+'Base Rate Calc'!AL$83))+'Base Rate Calc'!AL$19)*0.98</f>
        <v>22745.409137723684</v>
      </c>
      <c r="AP87" s="62">
        <f>(($D87*SUM('Base Rate Calc'!AM$51+'Base Rate Calc'!AM$83))+'Base Rate Calc'!AM$19)*0.98</f>
        <v>22066.257522063817</v>
      </c>
      <c r="AQ87" s="62">
        <f>(($D87*SUM('Base Rate Calc'!AN$51+'Base Rate Calc'!AN$83))+'Base Rate Calc'!AN$19)*0.98</f>
        <v>22187.333502819401</v>
      </c>
      <c r="AR87" s="62">
        <f>(($D87*SUM('Base Rate Calc'!AO$51+'Base Rate Calc'!AO$83))+'Base Rate Calc'!AO$19)*0.98</f>
        <v>23596.353347655324</v>
      </c>
      <c r="AS87" s="62">
        <f>(($D87*SUM('Base Rate Calc'!AP$51+'Base Rate Calc'!AP$83))+'Base Rate Calc'!AP$19)*0.98</f>
        <v>22212.624152034197</v>
      </c>
      <c r="AT87" s="62">
        <f>(($D87*SUM('Base Rate Calc'!AQ$51+'Base Rate Calc'!AQ$83))+'Base Rate Calc'!AQ$19)*0.98</f>
        <v>22767.071068957255</v>
      </c>
      <c r="AU87" s="62">
        <f>(($D87*SUM('Base Rate Calc'!AR$51+'Base Rate Calc'!AR$83))+'Base Rate Calc'!AR$19)*0.98</f>
        <v>20364.899229578936</v>
      </c>
      <c r="AV87" s="62">
        <f>(($D87*SUM('Base Rate Calc'!AS$51+'Base Rate Calc'!AS$83))+'Base Rate Calc'!AS$19)*0.98</f>
        <v>22890.277636785144</v>
      </c>
      <c r="AW87" s="62">
        <f>(($D87*SUM('Base Rate Calc'!AT$51+'Base Rate Calc'!AT$83))+'Base Rate Calc'!AT$19)*0.98</f>
        <v>25589.268703506634</v>
      </c>
      <c r="AX87" s="62">
        <f>(($D87*SUM('Base Rate Calc'!AU$51+'Base Rate Calc'!AU$83))+'Base Rate Calc'!AU$19)*0.98</f>
        <v>21831.334013035234</v>
      </c>
      <c r="AY87" s="62">
        <f>(($D87*SUM('Base Rate Calc'!AV$51+'Base Rate Calc'!AV$83))+'Base Rate Calc'!AV$19)*0.98</f>
        <v>19999.767156812253</v>
      </c>
      <c r="AZ87" s="62">
        <f>(($D87*SUM('Base Rate Calc'!AW$51+'Base Rate Calc'!AW$83))+'Base Rate Calc'!AW$19)*0.98</f>
        <v>22817.975230254506</v>
      </c>
      <c r="BA87" s="62">
        <f>(($D87*SUM('Base Rate Calc'!AX$51+'Base Rate Calc'!AX$83))+'Base Rate Calc'!AX$19)*0.98</f>
        <v>20164.320963898619</v>
      </c>
      <c r="BB87" s="62">
        <f>(($D87*SUM('Base Rate Calc'!AY$51+'Base Rate Calc'!AY$83))+'Base Rate Calc'!AY$19)*0.98</f>
        <v>20489.451190831223</v>
      </c>
      <c r="BC87" s="62">
        <f>(($D87*SUM('Base Rate Calc'!AZ$51+'Base Rate Calc'!AZ$83))+'Base Rate Calc'!AZ$19)*0.98</f>
        <v>21472.51752275235</v>
      </c>
      <c r="BD87" s="62">
        <f>(($D87*SUM('Base Rate Calc'!BA$51+'Base Rate Calc'!BA$83))+'Base Rate Calc'!BA$19)*0.98</f>
        <v>20383.598404119592</v>
      </c>
      <c r="BE87" s="62">
        <f>(($D87*SUM('Base Rate Calc'!BB$51+'Base Rate Calc'!BB$83))+'Base Rate Calc'!BB$19)*0.98</f>
        <v>27740.589064505686</v>
      </c>
      <c r="BF87" s="62">
        <f>(($D87*SUM('Base Rate Calc'!BC$51+'Base Rate Calc'!BC$83))+'Base Rate Calc'!BC$19)*0.98</f>
        <v>23683.967494697619</v>
      </c>
      <c r="BG87" s="62">
        <f>(($D87*SUM('Base Rate Calc'!BD$51+'Base Rate Calc'!BD$83))+'Base Rate Calc'!BD$19)*0.98</f>
        <v>21791.818615290966</v>
      </c>
      <c r="BH87" s="62">
        <f>(($D87*SUM('Base Rate Calc'!BE$51+'Base Rate Calc'!BE$83))+'Base Rate Calc'!BE$19)*0.98</f>
        <v>21852.287765091587</v>
      </c>
      <c r="BI87" s="62">
        <f>(($D87*SUM('Base Rate Calc'!BF$51+'Base Rate Calc'!BF$83))+'Base Rate Calc'!BF$19)*0.98</f>
        <v>22297.090296681472</v>
      </c>
      <c r="BJ87" s="62">
        <f>(($D87*SUM('Base Rate Calc'!BG$51+'Base Rate Calc'!BG$83))+'Base Rate Calc'!BG$19)*0.98</f>
        <v>20503.504350123738</v>
      </c>
      <c r="BK87" s="62">
        <f>(($D87*SUM('Base Rate Calc'!BH$51+'Base Rate Calc'!BH$83))+'Base Rate Calc'!BH$19)*0.98</f>
        <v>22228.122043878888</v>
      </c>
      <c r="BL87" s="62">
        <f>(($D87*SUM('Base Rate Calc'!BI$51+'Base Rate Calc'!BI$83))+'Base Rate Calc'!BI$19)*0.98</f>
        <v>20453.870108286785</v>
      </c>
      <c r="BM87" s="62">
        <f>(($D87*SUM('Base Rate Calc'!BJ$51+'Base Rate Calc'!BJ$83))+'Base Rate Calc'!BJ$19)*0.98</f>
        <v>20066.564499842512</v>
      </c>
      <c r="BN87" s="62">
        <f>(($D87*SUM('Base Rate Calc'!BK$51+'Base Rate Calc'!BK$83))+'Base Rate Calc'!BK$19)*0.98</f>
        <v>22146.954333767557</v>
      </c>
      <c r="BO87" s="62">
        <f>(($D87*SUM('Base Rate Calc'!BL$51+'Base Rate Calc'!BL$83))+'Base Rate Calc'!BL$19)*0.98</f>
        <v>22891.202107245972</v>
      </c>
      <c r="BP87" s="62">
        <f>(($D87*SUM('Base Rate Calc'!BM$51+'Base Rate Calc'!BM$83))+'Base Rate Calc'!BM$19)*0.98</f>
        <v>22785.952865775271</v>
      </c>
      <c r="BQ87" s="62">
        <f>(($D87*SUM('Base Rate Calc'!BN$51+'Base Rate Calc'!BN$83))+'Base Rate Calc'!BN$19)*0.98</f>
        <v>20102.802892124939</v>
      </c>
      <c r="BR87" s="62">
        <f>(($D87*SUM('Base Rate Calc'!BO$51+'Base Rate Calc'!BO$83))+'Base Rate Calc'!BO$19)*0.98</f>
        <v>19703.866346316096</v>
      </c>
      <c r="BS87" s="62">
        <f>(($D87*SUM('Base Rate Calc'!BP$51+'Base Rate Calc'!BP$83))+'Base Rate Calc'!BP$19)*0.98</f>
        <v>25075.874003809375</v>
      </c>
      <c r="BT87" s="62">
        <f>(($D87*SUM('Base Rate Calc'!BQ$51+'Base Rate Calc'!BQ$83))+'Base Rate Calc'!BQ$19)*0.98</f>
        <v>20341.15153862107</v>
      </c>
      <c r="BU87" s="62">
        <f>(($D87*SUM('Base Rate Calc'!BR$51+'Base Rate Calc'!BR$83))+'Base Rate Calc'!BR$19)*0.98</f>
        <v>22908.91352178044</v>
      </c>
      <c r="BV87" s="62">
        <f>(($D87*SUM('Base Rate Calc'!BS$51+'Base Rate Calc'!BS$83))+'Base Rate Calc'!BS$19)*0.98</f>
        <v>22647.319256795137</v>
      </c>
      <c r="BW87" s="62">
        <f>(($D87*SUM('Base Rate Calc'!BT$51+'Base Rate Calc'!BT$83))+'Base Rate Calc'!BT$19)*0.98</f>
        <v>22671.879873120015</v>
      </c>
      <c r="BX87" s="62">
        <f>(($D87*SUM('Base Rate Calc'!BU$51+'Base Rate Calc'!BU$83))+'Base Rate Calc'!BU$19)*0.98</f>
        <v>22051.529235280079</v>
      </c>
      <c r="BY87" s="62">
        <f>(($D87*SUM('Base Rate Calc'!BV$51+'Base Rate Calc'!BV$83))+'Base Rate Calc'!BV$19)*0.98</f>
        <v>21255.779862158099</v>
      </c>
      <c r="BZ87" s="62">
        <f>(($D87*SUM('Base Rate Calc'!BW$51+'Base Rate Calc'!BW$83))+'Base Rate Calc'!BW$19)*0.98</f>
        <v>20304.805352098527</v>
      </c>
      <c r="CA87" s="62">
        <f>(($D87*SUM('Base Rate Calc'!BY$51+'Base Rate Calc'!BY$83))+'Base Rate Calc'!BY$19)*0.98</f>
        <v>25161.663825883388</v>
      </c>
      <c r="CB87" s="62">
        <f>(($D87*SUM('Base Rate Calc'!BZ$51+'Base Rate Calc'!BZ$83))+'Base Rate Calc'!BZ$19)*0.98</f>
        <v>19303.412029239378</v>
      </c>
      <c r="CC87" s="62">
        <f>(($D87*SUM('Base Rate Calc'!CA$51+'Base Rate Calc'!CA$83))+'Base Rate Calc'!CA$19)*0.98</f>
        <v>20474.001703323825</v>
      </c>
      <c r="CD87" s="62">
        <f>(($D87*SUM('Base Rate Calc'!CB$51+'Base Rate Calc'!CB$83))+'Base Rate Calc'!CB$19)*0.98</f>
        <v>22653.030443144336</v>
      </c>
      <c r="CE87" s="62">
        <f>(($D87*SUM('Base Rate Calc'!CC$51+'Base Rate Calc'!CC$83))+'Base Rate Calc'!CC$19)*0.98</f>
        <v>22959.617786261017</v>
      </c>
      <c r="CF87" s="62">
        <f>(($D87*SUM('Base Rate Calc'!CD$51+'Base Rate Calc'!CD$83))+'Base Rate Calc'!CD$19)*0.98</f>
        <v>21206.772935049059</v>
      </c>
      <c r="CG87" s="62">
        <f>(($D87*SUM('Base Rate Calc'!CE$51+'Base Rate Calc'!CE$83))+'Base Rate Calc'!CE$19)*0.98</f>
        <v>22262.803373052218</v>
      </c>
      <c r="CH87" s="62">
        <f>(($D87*SUM('Base Rate Calc'!CF$51+'Base Rate Calc'!CF$83))+'Base Rate Calc'!CF$19)*0.98</f>
        <v>22141.186796654467</v>
      </c>
      <c r="CI87" s="62">
        <f>(($D87*SUM('Base Rate Calc'!CG$51+'Base Rate Calc'!CG$83))+'Base Rate Calc'!CG$19)*0.98</f>
        <v>23256.065444788408</v>
      </c>
      <c r="CJ87" s="62">
        <f>(($D87*SUM('Base Rate Calc'!CH$51+'Base Rate Calc'!CH$83))+'Base Rate Calc'!CH$19)*0.98</f>
        <v>21380.863340700907</v>
      </c>
      <c r="CK87" s="62">
        <f>(($D87*SUM('Base Rate Calc'!CI$51+'Base Rate Calc'!CI$83))+'Base Rate Calc'!CI$19)*0.98</f>
        <v>19991.948814462259</v>
      </c>
      <c r="CL87" s="62">
        <f>(($D87*SUM('Base Rate Calc'!CJ$51+'Base Rate Calc'!CJ$83))+'Base Rate Calc'!CJ$19)*0.98</f>
        <v>19855.188973989596</v>
      </c>
      <c r="CM87" s="62">
        <f>(($D87*SUM('Base Rate Calc'!CK$51+'Base Rate Calc'!CK$83))+'Base Rate Calc'!CK$19)*0.98</f>
        <v>21329.617136070123</v>
      </c>
    </row>
    <row r="88" spans="1:91" ht="15">
      <c r="A88" s="137">
        <v>85</v>
      </c>
      <c r="B88" s="215">
        <v>794</v>
      </c>
      <c r="C88" s="138" t="str">
        <f>VLOOKUP(B88,FFY18_Table5_CN!$A$3:$G$759,6,FALSE)</f>
        <v>NEONATE W OTHER SIGNIFICANT PROBLEMS</v>
      </c>
      <c r="D88" s="137">
        <f>VLOOKUP(B88,FFY18_Table5_CN!$A$3:$G$759,7,FALSE)</f>
        <v>1.3438999999999999</v>
      </c>
      <c r="F88" s="62">
        <f>(($D88*SUM('Base Rate Calc'!C$51+'Base Rate Calc'!C$83))+'Base Rate Calc'!C$19)*0.98</f>
        <v>8919.5384638583237</v>
      </c>
      <c r="G88" s="62">
        <f>(($D88*SUM('Base Rate Calc'!D$51+'Base Rate Calc'!D$83))+'Base Rate Calc'!D$19)*0.98</f>
        <v>9294.5700882206347</v>
      </c>
      <c r="H88" s="62">
        <f>(($D88*SUM('Base Rate Calc'!E$51+'Base Rate Calc'!E$83))+'Base Rate Calc'!E$19)*0.98</f>
        <v>7400.2168451524685</v>
      </c>
      <c r="I88" s="62">
        <f>(($D88*SUM('Base Rate Calc'!F$51+'Base Rate Calc'!F$83))+'Base Rate Calc'!F$19)*0.98</f>
        <v>8280.4723449622652</v>
      </c>
      <c r="J88" s="62">
        <f>(($D88*SUM('Base Rate Calc'!G$51+'Base Rate Calc'!G$83))+'Base Rate Calc'!G$19)*0.98</f>
        <v>7697.5571546963911</v>
      </c>
      <c r="K88" s="62">
        <f>(($D88*SUM('Base Rate Calc'!H$51+'Base Rate Calc'!H$83))+'Base Rate Calc'!H$19)*0.98</f>
        <v>8325.0409259267653</v>
      </c>
      <c r="L88" s="62">
        <f>(($D88*SUM('Base Rate Calc'!I$51+'Base Rate Calc'!I$83))+'Base Rate Calc'!I$19)*0.98</f>
        <v>7420.0235978463334</v>
      </c>
      <c r="M88" s="62">
        <f>(($D88*SUM('Base Rate Calc'!J$51+'Base Rate Calc'!J$83))+'Base Rate Calc'!J$19)*0.98</f>
        <v>9260.6751313567675</v>
      </c>
      <c r="N88" s="62">
        <f>(($D88*SUM('Base Rate Calc'!K$51+'Base Rate Calc'!K$83))+'Base Rate Calc'!K$19)*0.98</f>
        <v>8387.9590228637262</v>
      </c>
      <c r="O88" s="62">
        <f>(($D88*SUM('Base Rate Calc'!L$51+'Base Rate Calc'!L$83))+'Base Rate Calc'!L$19)*0.98</f>
        <v>7571.6571850391947</v>
      </c>
      <c r="P88" s="62">
        <f>(($D88*SUM('Base Rate Calc'!M$51+'Base Rate Calc'!M$83))+'Base Rate Calc'!M$19)*0.98</f>
        <v>8064.2040052968487</v>
      </c>
      <c r="Q88" s="62">
        <f>(($D88*SUM('Base Rate Calc'!N$51+'Base Rate Calc'!N$83))+'Base Rate Calc'!N$19)*0.98</f>
        <v>7340.2201647509519</v>
      </c>
      <c r="R88" s="62">
        <f>(($D88*SUM('Base Rate Calc'!O$51+'Base Rate Calc'!O$83))+'Base Rate Calc'!O$19)*0.98</f>
        <v>7692.0286184117367</v>
      </c>
      <c r="S88" s="62">
        <f>(($D88*SUM('Base Rate Calc'!P$51+'Base Rate Calc'!P$83))+'Base Rate Calc'!P$19)*0.98</f>
        <v>8298.1302976779134</v>
      </c>
      <c r="T88" s="62">
        <f>(($D88*SUM('Base Rate Calc'!Q$51+'Base Rate Calc'!Q$83))+'Base Rate Calc'!Q$19)*0.98</f>
        <v>7795.5765478500498</v>
      </c>
      <c r="U88" s="62">
        <f>(($D88*SUM('Base Rate Calc'!R$51+'Base Rate Calc'!R$83))+'Base Rate Calc'!R$19)*0.98</f>
        <v>7629.7757865809745</v>
      </c>
      <c r="V88" s="62">
        <f>(($D88*SUM('Base Rate Calc'!S$51+'Base Rate Calc'!S$83))+'Base Rate Calc'!S$19)*0.98</f>
        <v>9400.5206537793383</v>
      </c>
      <c r="W88" s="62">
        <f>(($D88*SUM('Base Rate Calc'!T$51+'Base Rate Calc'!T$83))+'Base Rate Calc'!T$19)*0.98</f>
        <v>12198.618949728239</v>
      </c>
      <c r="X88" s="62">
        <f>(($D88*SUM('Base Rate Calc'!U$51+'Base Rate Calc'!U$83))+'Base Rate Calc'!U$19)*0.98</f>
        <v>8729.053836371053</v>
      </c>
      <c r="Y88" s="62" t="e">
        <f>(($D88*SUM('Base Rate Calc'!V$51+'Base Rate Calc'!V$83))+'Base Rate Calc'!V$19)*0.98</f>
        <v>#N/A</v>
      </c>
      <c r="Z88" s="62">
        <f>(($D88*SUM('Base Rate Calc'!W$51+'Base Rate Calc'!W$83))+'Base Rate Calc'!W$19)*0.98</f>
        <v>7780.5078586031932</v>
      </c>
      <c r="AA88" s="62">
        <f>(($D88*SUM('Base Rate Calc'!X$51+'Base Rate Calc'!X$83))+'Base Rate Calc'!X$19)*0.98</f>
        <v>8376.8197529824738</v>
      </c>
      <c r="AB88" s="62">
        <f>(($D88*SUM('Base Rate Calc'!Y$51+'Base Rate Calc'!Y$83))+'Base Rate Calc'!Y$19)*0.98</f>
        <v>10504.579760255916</v>
      </c>
      <c r="AC88" s="62">
        <f>(($D88*SUM('Base Rate Calc'!Z$51+'Base Rate Calc'!Z$83))+'Base Rate Calc'!Z$19)*0.98</f>
        <v>7994.3232942377144</v>
      </c>
      <c r="AD88" s="62">
        <f>(($D88*SUM('Base Rate Calc'!AA$51+'Base Rate Calc'!AA$83))+'Base Rate Calc'!AA$19)*0.98</f>
        <v>8217.8068055160456</v>
      </c>
      <c r="AE88" s="62">
        <f>(($D88*SUM('Base Rate Calc'!AB$51+'Base Rate Calc'!AB$83))+'Base Rate Calc'!AB$19)*0.98</f>
        <v>11631.745730606428</v>
      </c>
      <c r="AF88" s="62">
        <f>(($D88*SUM('Base Rate Calc'!AC$51+'Base Rate Calc'!AC$83))+'Base Rate Calc'!AC$19)*0.98</f>
        <v>7852.3796245165831</v>
      </c>
      <c r="AG88" s="62">
        <f>(($D88*SUM('Base Rate Calc'!AD$51+'Base Rate Calc'!AD$83))+'Base Rate Calc'!AD$19)*0.98</f>
        <v>8206.4952911422406</v>
      </c>
      <c r="AH88" s="62">
        <f>(($D88*SUM('Base Rate Calc'!AE$51+'Base Rate Calc'!AE$83))+'Base Rate Calc'!AE$19)*0.98</f>
        <v>7396.0058136854323</v>
      </c>
      <c r="AI88" s="62">
        <f>(($D88*SUM('Base Rate Calc'!AF$51+'Base Rate Calc'!AF$83))+'Base Rate Calc'!AF$19)*0.98</f>
        <v>9276.0016970906054</v>
      </c>
      <c r="AJ88" s="62">
        <f>(($D88*SUM('Base Rate Calc'!AG$51+'Base Rate Calc'!AG$83))+'Base Rate Calc'!AG$19)*0.98</f>
        <v>8204.0410170983141</v>
      </c>
      <c r="AK88" s="62">
        <f>(($D88*SUM('Base Rate Calc'!AH$51+'Base Rate Calc'!AH$83))+'Base Rate Calc'!AH$19)*0.98</f>
        <v>12258.104794738816</v>
      </c>
      <c r="AL88" s="62">
        <f>(($D88*SUM('Base Rate Calc'!AI$51+'Base Rate Calc'!AI$83))+'Base Rate Calc'!AI$19)*0.98</f>
        <v>7369.7676116551274</v>
      </c>
      <c r="AM88" s="62">
        <f>(($D88*SUM('Base Rate Calc'!AJ$51+'Base Rate Calc'!AJ$83))+'Base Rate Calc'!AJ$19)*0.98</f>
        <v>7481.9711392348909</v>
      </c>
      <c r="AN88" s="62">
        <f>(($D88*SUM('Base Rate Calc'!AK$51+'Base Rate Calc'!AK$83))+'Base Rate Calc'!AK$19)*0.98</f>
        <v>9803.1213809609362</v>
      </c>
      <c r="AO88" s="62">
        <f>(($D88*SUM('Base Rate Calc'!AL$51+'Base Rate Calc'!AL$83))+'Base Rate Calc'!AL$19)*0.98</f>
        <v>8606.2980547780717</v>
      </c>
      <c r="AP88" s="62">
        <f>(($D88*SUM('Base Rate Calc'!AM$51+'Base Rate Calc'!AM$83))+'Base Rate Calc'!AM$19)*0.98</f>
        <v>8403.9405473680017</v>
      </c>
      <c r="AQ88" s="62">
        <f>(($D88*SUM('Base Rate Calc'!AN$51+'Base Rate Calc'!AN$83))+'Base Rate Calc'!AN$19)*0.98</f>
        <v>7853.1321589820618</v>
      </c>
      <c r="AR88" s="62">
        <f>(($D88*SUM('Base Rate Calc'!AO$51+'Base Rate Calc'!AO$83))+'Base Rate Calc'!AO$19)*0.98</f>
        <v>8831.2577713171268</v>
      </c>
      <c r="AS88" s="62">
        <f>(($D88*SUM('Base Rate Calc'!AP$51+'Base Rate Calc'!AP$83))+'Base Rate Calc'!AP$19)*0.98</f>
        <v>9746.4373524503553</v>
      </c>
      <c r="AT88" s="62">
        <f>(($D88*SUM('Base Rate Calc'!AQ$51+'Base Rate Calc'!AQ$83))+'Base Rate Calc'!AQ$19)*0.98</f>
        <v>9329.2654235749305</v>
      </c>
      <c r="AU88" s="62">
        <f>(($D88*SUM('Base Rate Calc'!AR$51+'Base Rate Calc'!AR$83))+'Base Rate Calc'!AR$19)*0.98</f>
        <v>7668.6534246967622</v>
      </c>
      <c r="AV88" s="62">
        <f>(($D88*SUM('Base Rate Calc'!AS$51+'Base Rate Calc'!AS$83))+'Base Rate Calc'!AS$19)*0.98</f>
        <v>8547.9089290409411</v>
      </c>
      <c r="AW88" s="62">
        <f>(($D88*SUM('Base Rate Calc'!AT$51+'Base Rate Calc'!AT$83))+'Base Rate Calc'!AT$19)*0.98</f>
        <v>9851.4811615903909</v>
      </c>
      <c r="AX88" s="62">
        <f>(($D88*SUM('Base Rate Calc'!AU$51+'Base Rate Calc'!AU$83))+'Base Rate Calc'!AU$19)*0.98</f>
        <v>8351.6173718344053</v>
      </c>
      <c r="AY88" s="62">
        <f>(($D88*SUM('Base Rate Calc'!AV$51+'Base Rate Calc'!AV$83))+'Base Rate Calc'!AV$19)*0.98</f>
        <v>7366.4634058942765</v>
      </c>
      <c r="AZ88" s="62">
        <f>(($D88*SUM('Base Rate Calc'!AW$51+'Base Rate Calc'!AW$83))+'Base Rate Calc'!AW$19)*0.98</f>
        <v>8518.6202425502452</v>
      </c>
      <c r="BA88" s="62">
        <f>(($D88*SUM('Base Rate Calc'!AX$51+'Base Rate Calc'!AX$83))+'Base Rate Calc'!AX$19)*0.98</f>
        <v>7641.9406938774673</v>
      </c>
      <c r="BB88" s="62">
        <f>(($D88*SUM('Base Rate Calc'!AY$51+'Base Rate Calc'!AY$83))+'Base Rate Calc'!AY$19)*0.98</f>
        <v>7789.6067645600579</v>
      </c>
      <c r="BC88" s="62">
        <f>(($D88*SUM('Base Rate Calc'!AZ$51+'Base Rate Calc'!AZ$83))+'Base Rate Calc'!AZ$19)*0.98</f>
        <v>8096.8683778943023</v>
      </c>
      <c r="BD88" s="62">
        <f>(($D88*SUM('Base Rate Calc'!BA$51+'Base Rate Calc'!BA$83))+'Base Rate Calc'!BA$19)*0.98</f>
        <v>7598.4413310585787</v>
      </c>
      <c r="BE88" s="62">
        <f>(($D88*SUM('Base Rate Calc'!BB$51+'Base Rate Calc'!BB$83))+'Base Rate Calc'!BB$19)*0.98</f>
        <v>10746.619659877582</v>
      </c>
      <c r="BF88" s="62">
        <f>(($D88*SUM('Base Rate Calc'!BC$51+'Base Rate Calc'!BC$83))+'Base Rate Calc'!BC$19)*0.98</f>
        <v>8382.8607327356858</v>
      </c>
      <c r="BG88" s="62">
        <f>(($D88*SUM('Base Rate Calc'!BD$51+'Base Rate Calc'!BD$83))+'Base Rate Calc'!BD$19)*0.98</f>
        <v>7969.635547391169</v>
      </c>
      <c r="BH88" s="62">
        <f>(($D88*SUM('Base Rate Calc'!BE$51+'Base Rate Calc'!BE$83))+'Base Rate Calc'!BE$19)*0.98</f>
        <v>7734.5438456389638</v>
      </c>
      <c r="BI88" s="62">
        <f>(($D88*SUM('Base Rate Calc'!BF$51+'Base Rate Calc'!BF$83))+'Base Rate Calc'!BF$19)*0.98</f>
        <v>8296.4631036135324</v>
      </c>
      <c r="BJ88" s="62">
        <f>(($D88*SUM('Base Rate Calc'!BG$51+'Base Rate Calc'!BG$83))+'Base Rate Calc'!BG$19)*0.98</f>
        <v>7873.8426647347269</v>
      </c>
      <c r="BK88" s="62">
        <f>(($D88*SUM('Base Rate Calc'!BH$51+'Base Rate Calc'!BH$83))+'Base Rate Calc'!BH$19)*0.98</f>
        <v>8608.2642633118703</v>
      </c>
      <c r="BL88" s="62">
        <f>(($D88*SUM('Base Rate Calc'!BI$51+'Base Rate Calc'!BI$83))+'Base Rate Calc'!BI$19)*0.98</f>
        <v>7615.5072435214552</v>
      </c>
      <c r="BM88" s="62">
        <f>(($D88*SUM('Base Rate Calc'!BJ$51+'Base Rate Calc'!BJ$83))+'Base Rate Calc'!BJ$19)*0.98</f>
        <v>7575.3036278380659</v>
      </c>
      <c r="BN88" s="62">
        <f>(($D88*SUM('Base Rate Calc'!BK$51+'Base Rate Calc'!BK$83))+'Base Rate Calc'!BK$19)*0.98</f>
        <v>8182.8145307356563</v>
      </c>
      <c r="BO88" s="62">
        <f>(($D88*SUM('Base Rate Calc'!BL$51+'Base Rate Calc'!BL$83))+'Base Rate Calc'!BL$19)*0.98</f>
        <v>8611.745642478827</v>
      </c>
      <c r="BP88" s="62">
        <f>(($D88*SUM('Base Rate Calc'!BM$51+'Base Rate Calc'!BM$83))+'Base Rate Calc'!BM$19)*0.98</f>
        <v>8299.6502990111367</v>
      </c>
      <c r="BQ88" s="62">
        <f>(($D88*SUM('Base Rate Calc'!BN$51+'Base Rate Calc'!BN$83))+'Base Rate Calc'!BN$19)*0.98</f>
        <v>7540.5185366816877</v>
      </c>
      <c r="BR88" s="62">
        <f>(($D88*SUM('Base Rate Calc'!BO$51+'Base Rate Calc'!BO$83))+'Base Rate Calc'!BO$19)*0.98</f>
        <v>7296.3753070700295</v>
      </c>
      <c r="BS88" s="62">
        <f>(($D88*SUM('Base Rate Calc'!BP$51+'Base Rate Calc'!BP$83))+'Base Rate Calc'!BP$19)*0.98</f>
        <v>9220.0086459267877</v>
      </c>
      <c r="BT88" s="62">
        <f>(($D88*SUM('Base Rate Calc'!BQ$51+'Base Rate Calc'!BQ$83))+'Base Rate Calc'!BQ$19)*0.98</f>
        <v>7510.5755353980494</v>
      </c>
      <c r="BU88" s="62">
        <f>(($D88*SUM('Base Rate Calc'!BR$51+'Base Rate Calc'!BR$83))+'Base Rate Calc'!BR$19)*0.98</f>
        <v>8857.2499060603986</v>
      </c>
      <c r="BV88" s="62">
        <f>(($D88*SUM('Base Rate Calc'!BS$51+'Base Rate Calc'!BS$83))+'Base Rate Calc'!BS$19)*0.98</f>
        <v>8608.649366643047</v>
      </c>
      <c r="BW88" s="62">
        <f>(($D88*SUM('Base Rate Calc'!BT$51+'Base Rate Calc'!BT$83))+'Base Rate Calc'!BT$19)*0.98</f>
        <v>8554.3331885711978</v>
      </c>
      <c r="BX88" s="62">
        <f>(($D88*SUM('Base Rate Calc'!BU$51+'Base Rate Calc'!BU$83))+'Base Rate Calc'!BU$19)*0.98</f>
        <v>8261.9392880225696</v>
      </c>
      <c r="BY88" s="62">
        <f>(($D88*SUM('Base Rate Calc'!BV$51+'Base Rate Calc'!BV$83))+'Base Rate Calc'!BV$19)*0.98</f>
        <v>7523.4118772562524</v>
      </c>
      <c r="BZ88" s="62">
        <f>(($D88*SUM('Base Rate Calc'!BW$51+'Base Rate Calc'!BW$83))+'Base Rate Calc'!BW$19)*0.98</f>
        <v>7537.243705097635</v>
      </c>
      <c r="CA88" s="62">
        <f>(($D88*SUM('Base Rate Calc'!BY$51+'Base Rate Calc'!BY$83))+'Base Rate Calc'!BY$19)*0.98</f>
        <v>9523.8551588413393</v>
      </c>
      <c r="CB88" s="62">
        <f>(($D88*SUM('Base Rate Calc'!BZ$51+'Base Rate Calc'!BZ$83))+'Base Rate Calc'!BZ$19)*0.98</f>
        <v>6832.3778414218959</v>
      </c>
      <c r="CC88" s="62">
        <f>(($D88*SUM('Base Rate Calc'!CA$51+'Base Rate Calc'!CA$83))+'Base Rate Calc'!CA$19)*0.98</f>
        <v>7519.679111932599</v>
      </c>
      <c r="CD88" s="62">
        <f>(($D88*SUM('Base Rate Calc'!CB$51+'Base Rate Calc'!CB$83))+'Base Rate Calc'!CB$19)*0.98</f>
        <v>8391.9679341941246</v>
      </c>
      <c r="CE88" s="62">
        <f>(($D88*SUM('Base Rate Calc'!CC$51+'Base Rate Calc'!CC$83))+'Base Rate Calc'!CC$19)*0.98</f>
        <v>9161.1190532687669</v>
      </c>
      <c r="CF88" s="62">
        <f>(($D88*SUM('Base Rate Calc'!CD$51+'Base Rate Calc'!CD$83))+'Base Rate Calc'!CD$19)*0.98</f>
        <v>7920.932305779038</v>
      </c>
      <c r="CG88" s="62">
        <f>(($D88*SUM('Base Rate Calc'!CE$51+'Base Rate Calc'!CE$83))+'Base Rate Calc'!CE$19)*0.98</f>
        <v>8194.7581368076262</v>
      </c>
      <c r="CH88" s="62">
        <f>(($D88*SUM('Base Rate Calc'!CF$51+'Base Rate Calc'!CF$83))+'Base Rate Calc'!CF$19)*0.98</f>
        <v>7836.7986873565114</v>
      </c>
      <c r="CI88" s="62">
        <f>(($D88*SUM('Base Rate Calc'!CG$51+'Base Rate Calc'!CG$83))+'Base Rate Calc'!CG$19)*0.98</f>
        <v>8513.0108205249398</v>
      </c>
      <c r="CJ88" s="62">
        <f>(($D88*SUM('Base Rate Calc'!CH$51+'Base Rate Calc'!CH$83))+'Base Rate Calc'!CH$19)*0.98</f>
        <v>7828.7758489209482</v>
      </c>
      <c r="CK88" s="62">
        <f>(($D88*SUM('Base Rate Calc'!CI$51+'Base Rate Calc'!CI$83))+'Base Rate Calc'!CI$19)*0.98</f>
        <v>7354.0281997829352</v>
      </c>
      <c r="CL88" s="62">
        <f>(($D88*SUM('Base Rate Calc'!CJ$51+'Base Rate Calc'!CJ$83))+'Base Rate Calc'!CJ$19)*0.98</f>
        <v>7027.6774374212164</v>
      </c>
      <c r="CM88" s="62">
        <f>(($D88*SUM('Base Rate Calc'!CK$51+'Base Rate Calc'!CK$83))+'Base Rate Calc'!CK$19)*0.98</f>
        <v>7549.5463323144231</v>
      </c>
    </row>
    <row r="89" spans="1:91" ht="15">
      <c r="A89" s="137">
        <v>86</v>
      </c>
      <c r="B89" s="215">
        <v>795</v>
      </c>
      <c r="C89" s="138" t="str">
        <f>VLOOKUP(B89,FFY18_Table5_CN!$A$3:$G$759,6,FALSE)</f>
        <v>NORMAL NEWBORN</v>
      </c>
      <c r="D89" s="137">
        <f>VLOOKUP(B89,FFY18_Table5_CN!$A$3:$G$759,7,FALSE)</f>
        <v>0.18189999999999995</v>
      </c>
      <c r="F89" s="62">
        <f>(($D89*SUM('Base Rate Calc'!C$51+'Base Rate Calc'!C$83))+'Base Rate Calc'!C$19)*0.98</f>
        <v>1870.3354018720358</v>
      </c>
      <c r="G89" s="62">
        <f>(($D89*SUM('Base Rate Calc'!D$51+'Base Rate Calc'!D$83))+'Base Rate Calc'!D$19)*0.98</f>
        <v>1763.7430367194977</v>
      </c>
      <c r="H89" s="62">
        <f>(($D89*SUM('Base Rate Calc'!E$51+'Base Rate Calc'!E$83))+'Base Rate Calc'!E$19)*0.98</f>
        <v>1535.1311408090139</v>
      </c>
      <c r="I89" s="62">
        <f>(($D89*SUM('Base Rate Calc'!F$51+'Base Rate Calc'!F$83))+'Base Rate Calc'!F$19)*0.98</f>
        <v>1773.3460605317625</v>
      </c>
      <c r="J89" s="62">
        <f>(($D89*SUM('Base Rate Calc'!G$51+'Base Rate Calc'!G$83))+'Base Rate Calc'!G$19)*0.98</f>
        <v>1639.0386049849494</v>
      </c>
      <c r="K89" s="62">
        <f>(($D89*SUM('Base Rate Calc'!H$51+'Base Rate Calc'!H$83))+'Base Rate Calc'!H$19)*0.98</f>
        <v>1746.0605345829883</v>
      </c>
      <c r="L89" s="62">
        <f>(($D89*SUM('Base Rate Calc'!I$51+'Base Rate Calc'!I$83))+'Base Rate Calc'!I$19)*0.98</f>
        <v>1429.4862043665805</v>
      </c>
      <c r="M89" s="62">
        <f>(($D89*SUM('Base Rate Calc'!J$51+'Base Rate Calc'!J$83))+'Base Rate Calc'!J$19)*0.98</f>
        <v>2275.9230210534979</v>
      </c>
      <c r="N89" s="62">
        <f>(($D89*SUM('Base Rate Calc'!K$51+'Base Rate Calc'!K$83))+'Base Rate Calc'!K$19)*0.98</f>
        <v>1753.3903491769561</v>
      </c>
      <c r="O89" s="62">
        <f>(($D89*SUM('Base Rate Calc'!L$51+'Base Rate Calc'!L$83))+'Base Rate Calc'!L$19)*0.98</f>
        <v>1553.3874392132072</v>
      </c>
      <c r="P89" s="62">
        <f>(($D89*SUM('Base Rate Calc'!M$51+'Base Rate Calc'!M$83))+'Base Rate Calc'!M$19)*0.98</f>
        <v>1458.9472485776444</v>
      </c>
      <c r="Q89" s="62">
        <f>(($D89*SUM('Base Rate Calc'!N$51+'Base Rate Calc'!N$83))+'Base Rate Calc'!N$19)*0.98</f>
        <v>1366.5977292716705</v>
      </c>
      <c r="R89" s="62">
        <f>(($D89*SUM('Base Rate Calc'!O$51+'Base Rate Calc'!O$83))+'Base Rate Calc'!O$19)*0.98</f>
        <v>1660.3130537161207</v>
      </c>
      <c r="S89" s="62">
        <f>(($D89*SUM('Base Rate Calc'!P$51+'Base Rate Calc'!P$83))+'Base Rate Calc'!P$19)*0.98</f>
        <v>1777.6596008241775</v>
      </c>
      <c r="T89" s="62">
        <f>(($D89*SUM('Base Rate Calc'!Q$51+'Base Rate Calc'!Q$83))+'Base Rate Calc'!Q$19)*0.98</f>
        <v>1685.2000684975994</v>
      </c>
      <c r="U89" s="62">
        <f>(($D89*SUM('Base Rate Calc'!R$51+'Base Rate Calc'!R$83))+'Base Rate Calc'!R$19)*0.98</f>
        <v>1646.226658217932</v>
      </c>
      <c r="V89" s="62">
        <f>(($D89*SUM('Base Rate Calc'!S$51+'Base Rate Calc'!S$83))+'Base Rate Calc'!S$19)*0.98</f>
        <v>2249.1366519253379</v>
      </c>
      <c r="W89" s="62">
        <f>(($D89*SUM('Base Rate Calc'!T$51+'Base Rate Calc'!T$83))+'Base Rate Calc'!T$19)*0.98</f>
        <v>2826.2993104811117</v>
      </c>
      <c r="X89" s="62">
        <f>(($D89*SUM('Base Rate Calc'!U$51+'Base Rate Calc'!U$83))+'Base Rate Calc'!U$19)*0.98</f>
        <v>1727.6009655747407</v>
      </c>
      <c r="Y89" s="62" t="e">
        <f>(($D89*SUM('Base Rate Calc'!V$51+'Base Rate Calc'!V$83))+'Base Rate Calc'!V$19)*0.98</f>
        <v>#N/A</v>
      </c>
      <c r="Z89" s="62">
        <f>(($D89*SUM('Base Rate Calc'!W$51+'Base Rate Calc'!W$83))+'Base Rate Calc'!W$19)*0.98</f>
        <v>1730.8665566485008</v>
      </c>
      <c r="AA89" s="62">
        <f>(($D89*SUM('Base Rate Calc'!X$51+'Base Rate Calc'!X$83))+'Base Rate Calc'!X$19)*0.98</f>
        <v>1680.3489380664573</v>
      </c>
      <c r="AB89" s="62">
        <f>(($D89*SUM('Base Rate Calc'!Y$51+'Base Rate Calc'!Y$83))+'Base Rate Calc'!Y$19)*0.98</f>
        <v>2247.2699697823878</v>
      </c>
      <c r="AC89" s="62">
        <f>(($D89*SUM('Base Rate Calc'!Z$51+'Base Rate Calc'!Z$83))+'Base Rate Calc'!Z$19)*0.98</f>
        <v>1711.5670707804447</v>
      </c>
      <c r="AD89" s="62">
        <f>(($D89*SUM('Base Rate Calc'!AA$51+'Base Rate Calc'!AA$83))+'Base Rate Calc'!AA$19)*0.98</f>
        <v>2018.3333491505082</v>
      </c>
      <c r="AE89" s="62">
        <f>(($D89*SUM('Base Rate Calc'!AB$51+'Base Rate Calc'!AB$83))+'Base Rate Calc'!AB$19)*0.98</f>
        <v>2934.7271764248148</v>
      </c>
      <c r="AF89" s="62">
        <f>(($D89*SUM('Base Rate Calc'!AC$51+'Base Rate Calc'!AC$83))+'Base Rate Calc'!AC$19)*0.98</f>
        <v>1062.8378999178258</v>
      </c>
      <c r="AG89" s="62">
        <f>(($D89*SUM('Base Rate Calc'!AD$51+'Base Rate Calc'!AD$83))+'Base Rate Calc'!AD$19)*0.98</f>
        <v>1809.7596585004635</v>
      </c>
      <c r="AH89" s="62">
        <f>(($D89*SUM('Base Rate Calc'!AE$51+'Base Rate Calc'!AE$83))+'Base Rate Calc'!AE$19)*0.98</f>
        <v>1448.5461908693949</v>
      </c>
      <c r="AI89" s="62">
        <f>(($D89*SUM('Base Rate Calc'!AF$51+'Base Rate Calc'!AF$83))+'Base Rate Calc'!AF$19)*0.98</f>
        <v>2382.7559707573337</v>
      </c>
      <c r="AJ89" s="62">
        <f>(($D89*SUM('Base Rate Calc'!AG$51+'Base Rate Calc'!AG$83))+'Base Rate Calc'!AG$19)*0.98</f>
        <v>1953.5540300693378</v>
      </c>
      <c r="AK89" s="62">
        <f>(($D89*SUM('Base Rate Calc'!AH$51+'Base Rate Calc'!AH$83))+'Base Rate Calc'!AH$19)*0.98</f>
        <v>3155.6508187833842</v>
      </c>
      <c r="AL89" s="62">
        <f>(($D89*SUM('Base Rate Calc'!AI$51+'Base Rate Calc'!AI$83))+'Base Rate Calc'!AI$19)*0.98</f>
        <v>1517.1894106407226</v>
      </c>
      <c r="AM89" s="62">
        <f>(($D89*SUM('Base Rate Calc'!AJ$51+'Base Rate Calc'!AJ$83))+'Base Rate Calc'!AJ$19)*0.98</f>
        <v>1460.2156924077881</v>
      </c>
      <c r="AN89" s="62">
        <f>(($D89*SUM('Base Rate Calc'!AK$51+'Base Rate Calc'!AK$83))+'Base Rate Calc'!AK$19)*0.98</f>
        <v>2354.5047765434883</v>
      </c>
      <c r="AO89" s="62">
        <f>(($D89*SUM('Base Rate Calc'!AL$51+'Base Rate Calc'!AL$83))+'Base Rate Calc'!AL$19)*0.98</f>
        <v>1908.5210150786002</v>
      </c>
      <c r="AP89" s="62">
        <f>(($D89*SUM('Base Rate Calc'!AM$51+'Base Rate Calc'!AM$83))+'Base Rate Calc'!AM$19)*0.98</f>
        <v>1932.023578514948</v>
      </c>
      <c r="AQ89" s="62">
        <f>(($D89*SUM('Base Rate Calc'!AN$51+'Base Rate Calc'!AN$83))+'Base Rate Calc'!AN$19)*0.98</f>
        <v>1062.9397572132129</v>
      </c>
      <c r="AR89" s="62">
        <f>(($D89*SUM('Base Rate Calc'!AO$51+'Base Rate Calc'!AO$83))+'Base Rate Calc'!AO$19)*0.98</f>
        <v>1836.9483299371864</v>
      </c>
      <c r="AS89" s="62">
        <f>(($D89*SUM('Base Rate Calc'!AP$51+'Base Rate Calc'!AP$83))+'Base Rate Calc'!AP$19)*0.98</f>
        <v>3841.1340254562979</v>
      </c>
      <c r="AT89" s="62">
        <f>(($D89*SUM('Base Rate Calc'!AQ$51+'Base Rate Calc'!AQ$83))+'Base Rate Calc'!AQ$19)*0.98</f>
        <v>2963.7007436180365</v>
      </c>
      <c r="AU89" s="62">
        <f>(($D89*SUM('Base Rate Calc'!AR$51+'Base Rate Calc'!AR$83))+'Base Rate Calc'!AR$19)*0.98</f>
        <v>1654.3698432564481</v>
      </c>
      <c r="AV89" s="62">
        <f>(($D89*SUM('Base Rate Calc'!AS$51+'Base Rate Calc'!AS$83))+'Base Rate Calc'!AS$19)*0.98</f>
        <v>1753.8476007087929</v>
      </c>
      <c r="AW89" s="62">
        <f>(($D89*SUM('Base Rate Calc'!AT$51+'Base Rate Calc'!AT$83))+'Base Rate Calc'!AT$19)*0.98</f>
        <v>2396.4020243271757</v>
      </c>
      <c r="AX89" s="62">
        <f>(($D89*SUM('Base Rate Calc'!AU$51+'Base Rate Calc'!AU$83))+'Base Rate Calc'!AU$19)*0.98</f>
        <v>1966.1992156683368</v>
      </c>
      <c r="AY89" s="62">
        <f>(($D89*SUM('Base Rate Calc'!AV$51+'Base Rate Calc'!AV$83))+'Base Rate Calc'!AV$19)*0.98</f>
        <v>1381.9958320798933</v>
      </c>
      <c r="AZ89" s="62">
        <f>(($D89*SUM('Base Rate Calc'!AW$51+'Base Rate Calc'!AW$83))+'Base Rate Calc'!AW$19)*0.98</f>
        <v>1744.9347571395858</v>
      </c>
      <c r="BA89" s="62">
        <f>(($D89*SUM('Base Rate Calc'!AX$51+'Base Rate Calc'!AX$83))+'Base Rate Calc'!AX$19)*0.98</f>
        <v>1710.018201515225</v>
      </c>
      <c r="BB89" s="62">
        <f>(($D89*SUM('Base Rate Calc'!AY$51+'Base Rate Calc'!AY$83))+'Base Rate Calc'!AY$19)*0.98</f>
        <v>1773.6184957760804</v>
      </c>
      <c r="BC89" s="62">
        <f>(($D89*SUM('Base Rate Calc'!AZ$51+'Base Rate Calc'!AZ$83))+'Base Rate Calc'!AZ$19)*0.98</f>
        <v>1760.7475844474839</v>
      </c>
      <c r="BD89" s="62">
        <f>(($D89*SUM('Base Rate Calc'!BA$51+'Base Rate Calc'!BA$83))+'Base Rate Calc'!BA$19)*0.98</f>
        <v>1542.0399780635132</v>
      </c>
      <c r="BE89" s="62">
        <f>(($D89*SUM('Base Rate Calc'!BB$51+'Base Rate Calc'!BB$83))+'Base Rate Calc'!BB$19)*0.98</f>
        <v>2696.4800560545664</v>
      </c>
      <c r="BF89" s="62">
        <f>(($D89*SUM('Base Rate Calc'!BC$51+'Base Rate Calc'!BC$83))+'Base Rate Calc'!BC$19)*0.98</f>
        <v>1134.6397554019059</v>
      </c>
      <c r="BG89" s="62">
        <f>(($D89*SUM('Base Rate Calc'!BD$51+'Base Rate Calc'!BD$83))+'Base Rate Calc'!BD$19)*0.98</f>
        <v>1421.9891043012526</v>
      </c>
      <c r="BH89" s="62">
        <f>(($D89*SUM('Base Rate Calc'!BE$51+'Base Rate Calc'!BE$83))+'Base Rate Calc'!BE$19)*0.98</f>
        <v>1046.8885523638123</v>
      </c>
      <c r="BI89" s="62">
        <f>(($D89*SUM('Base Rate Calc'!BF$51+'Base Rate Calc'!BF$83))+'Base Rate Calc'!BF$19)*0.98</f>
        <v>1664.2866672723428</v>
      </c>
      <c r="BJ89" s="62">
        <f>(($D89*SUM('Base Rate Calc'!BG$51+'Base Rate Calc'!BG$83))+'Base Rate Calc'!BG$19)*0.98</f>
        <v>1891.1003579992905</v>
      </c>
      <c r="BK89" s="62">
        <f>(($D89*SUM('Base Rate Calc'!BH$51+'Base Rate Calc'!BH$83))+'Base Rate Calc'!BH$19)*0.98</f>
        <v>2156.4604553139588</v>
      </c>
      <c r="BL89" s="62">
        <f>(($D89*SUM('Base Rate Calc'!BI$51+'Base Rate Calc'!BI$83))+'Base Rate Calc'!BI$19)*0.98</f>
        <v>1533.9020055037968</v>
      </c>
      <c r="BM89" s="62">
        <f>(($D89*SUM('Base Rate Calc'!BJ$51+'Base Rate Calc'!BJ$83))+'Base Rate Calc'!BJ$19)*0.98</f>
        <v>1658.1225706553641</v>
      </c>
      <c r="BN89" s="62">
        <f>(($D89*SUM('Base Rate Calc'!BK$51+'Base Rate Calc'!BK$83))+'Base Rate Calc'!BK$19)*0.98</f>
        <v>1567.922377811456</v>
      </c>
      <c r="BO89" s="62">
        <f>(($D89*SUM('Base Rate Calc'!BL$51+'Base Rate Calc'!BL$83))+'Base Rate Calc'!BL$19)*0.98</f>
        <v>1847.4862001390716</v>
      </c>
      <c r="BP89" s="62">
        <f>(($D89*SUM('Base Rate Calc'!BM$51+'Base Rate Calc'!BM$83))+'Base Rate Calc'!BM$19)*0.98</f>
        <v>1437.4066860556034</v>
      </c>
      <c r="BQ89" s="62">
        <f>(($D89*SUM('Base Rate Calc'!BN$51+'Base Rate Calc'!BN$83))+'Base Rate Calc'!BN$19)*0.98</f>
        <v>1589.6932529372712</v>
      </c>
      <c r="BR89" s="62">
        <f>(($D89*SUM('Base Rate Calc'!BO$51+'Base Rate Calc'!BO$83))+'Base Rate Calc'!BO$19)*0.98</f>
        <v>1418.8764943493104</v>
      </c>
      <c r="BS89" s="62">
        <f>(($D89*SUM('Base Rate Calc'!BP$51+'Base Rate Calc'!BP$83))+'Base Rate Calc'!BP$19)*0.98</f>
        <v>1708.9953781487332</v>
      </c>
      <c r="BT89" s="62">
        <f>(($D89*SUM('Base Rate Calc'!BQ$51+'Base Rate Calc'!BQ$83))+'Base Rate Calc'!BQ$19)*0.98</f>
        <v>1432.6589778174753</v>
      </c>
      <c r="BU89" s="62">
        <f>(($D89*SUM('Base Rate Calc'!BR$51+'Base Rate Calc'!BR$83))+'Base Rate Calc'!BR$19)*0.98</f>
        <v>2200.8972271094472</v>
      </c>
      <c r="BV89" s="62">
        <f>(($D89*SUM('Base Rate Calc'!BS$51+'Base Rate Calc'!BS$83))+'Base Rate Calc'!BS$19)*0.98</f>
        <v>1958.4518891229777</v>
      </c>
      <c r="BW89" s="62">
        <f>(($D89*SUM('Base Rate Calc'!BT$51+'Base Rate Calc'!BT$83))+'Base Rate Calc'!BT$19)*0.98</f>
        <v>1866.7713265876184</v>
      </c>
      <c r="BX89" s="62">
        <f>(($D89*SUM('Base Rate Calc'!BU$51+'Base Rate Calc'!BU$83))+'Base Rate Calc'!BU$19)*0.98</f>
        <v>1729.7323908708279</v>
      </c>
      <c r="BY89" s="62">
        <f>(($D89*SUM('Base Rate Calc'!BV$51+'Base Rate Calc'!BV$83))+'Base Rate Calc'!BV$19)*0.98</f>
        <v>1018.311347922399</v>
      </c>
      <c r="BZ89" s="62">
        <f>(($D89*SUM('Base Rate Calc'!BW$51+'Base Rate Calc'!BW$83))+'Base Rate Calc'!BW$19)*0.98</f>
        <v>1489.1774051322714</v>
      </c>
      <c r="CA89" s="62">
        <f>(($D89*SUM('Base Rate Calc'!BY$51+'Base Rate Calc'!BY$83))+'Base Rate Calc'!BY$19)*0.98</f>
        <v>2116.1365811394003</v>
      </c>
      <c r="CB89" s="62">
        <f>(($D89*SUM('Base Rate Calc'!BZ$51+'Base Rate Calc'!BZ$83))+'Base Rate Calc'!BZ$19)*0.98</f>
        <v>924.77827915368903</v>
      </c>
      <c r="CC89" s="62">
        <f>(($D89*SUM('Base Rate Calc'!CA$51+'Base Rate Calc'!CA$83))+'Base Rate Calc'!CA$19)*0.98</f>
        <v>1383.1430943228956</v>
      </c>
      <c r="CD89" s="62">
        <f>(($D89*SUM('Base Rate Calc'!CB$51+'Base Rate Calc'!CB$83))+'Base Rate Calc'!CB$19)*0.98</f>
        <v>1636.4218129547669</v>
      </c>
      <c r="CE89" s="62">
        <f>(($D89*SUM('Base Rate Calc'!CC$51+'Base Rate Calc'!CC$83))+'Base Rate Calc'!CC$19)*0.98</f>
        <v>2624.6920138325681</v>
      </c>
      <c r="CF89" s="62">
        <f>(($D89*SUM('Base Rate Calc'!CD$51+'Base Rate Calc'!CD$83))+'Base Rate Calc'!CD$19)*0.98</f>
        <v>1627.3543150689834</v>
      </c>
      <c r="CG89" s="62">
        <f>(($D89*SUM('Base Rate Calc'!CE$51+'Base Rate Calc'!CE$83))+'Base Rate Calc'!CE$19)*0.98</f>
        <v>1530.6453913872363</v>
      </c>
      <c r="CH89" s="62">
        <f>(($D89*SUM('Base Rate Calc'!CF$51+'Base Rate Calc'!CF$83))+'Base Rate Calc'!CF$19)*0.98</f>
        <v>1060.7289837265787</v>
      </c>
      <c r="CI89" s="62">
        <f>(($D89*SUM('Base Rate Calc'!CG$51+'Base Rate Calc'!CG$83))+'Base Rate Calc'!CG$19)*0.98</f>
        <v>1529.1423030385342</v>
      </c>
      <c r="CJ89" s="62">
        <f>(($D89*SUM('Base Rate Calc'!CH$51+'Base Rate Calc'!CH$83))+'Base Rate Calc'!CH$19)*0.98</f>
        <v>1409.075210743895</v>
      </c>
      <c r="CK89" s="62">
        <f>(($D89*SUM('Base Rate Calc'!CI$51+'Base Rate Calc'!CI$83))+'Base Rate Calc'!CI$19)*0.98</f>
        <v>1367.3735914431995</v>
      </c>
      <c r="CL89" s="62">
        <f>(($D89*SUM('Base Rate Calc'!CJ$51+'Base Rate Calc'!CJ$83))+'Base Rate Calc'!CJ$19)*0.98</f>
        <v>951.21253505983998</v>
      </c>
      <c r="CM89" s="62">
        <f>(($D89*SUM('Base Rate Calc'!CK$51+'Base Rate Calc'!CK$83))+'Base Rate Calc'!CK$19)*0.98</f>
        <v>1021.8487073800085</v>
      </c>
    </row>
    <row r="90" spans="1:91" ht="15">
      <c r="A90" s="137">
        <v>87</v>
      </c>
      <c r="B90" s="215">
        <v>812</v>
      </c>
      <c r="C90" s="138" t="str">
        <f>VLOOKUP(B90,FFY18_Table5_CN!$A$3:$G$759,6,FALSE)</f>
        <v>RED BLOOD CELL DISORDERS W/O MCC</v>
      </c>
      <c r="D90" s="137">
        <f>VLOOKUP(B90,FFY18_Table5_CN!$A$3:$G$759,7,FALSE)</f>
        <v>0.88280000000000003</v>
      </c>
      <c r="F90" s="62">
        <f>(($D90*SUM('Base Rate Calc'!C$51+'Base Rate Calc'!C$83))+'Base Rate Calc'!C$19)*0.98</f>
        <v>6122.3030663696172</v>
      </c>
      <c r="G90" s="62">
        <f>(($D90*SUM('Base Rate Calc'!D$51+'Base Rate Calc'!D$83))+'Base Rate Calc'!D$19)*0.98</f>
        <v>6306.218665288472</v>
      </c>
      <c r="H90" s="62">
        <f>(($D90*SUM('Base Rate Calc'!E$51+'Base Rate Calc'!E$83))+'Base Rate Calc'!E$19)*0.98</f>
        <v>5072.8579653996576</v>
      </c>
      <c r="I90" s="62">
        <f>(($D90*SUM('Base Rate Calc'!F$51+'Base Rate Calc'!F$83))+'Base Rate Calc'!F$19)*0.98</f>
        <v>5698.3415964675105</v>
      </c>
      <c r="J90" s="62">
        <f>(($D90*SUM('Base Rate Calc'!G$51+'Base Rate Calc'!G$83))+'Base Rate Calc'!G$19)*0.98</f>
        <v>5293.4410589374029</v>
      </c>
      <c r="K90" s="62">
        <f>(($D90*SUM('Base Rate Calc'!H$51+'Base Rate Calc'!H$83))+'Base Rate Calc'!H$19)*0.98</f>
        <v>5714.3973300157377</v>
      </c>
      <c r="L90" s="62">
        <f>(($D90*SUM('Base Rate Calc'!I$51+'Base Rate Calc'!I$83))+'Base Rate Calc'!I$19)*0.98</f>
        <v>5042.883501345892</v>
      </c>
      <c r="M90" s="62">
        <f>(($D90*SUM('Base Rate Calc'!J$51+'Base Rate Calc'!J$83))+'Base Rate Calc'!J$19)*0.98</f>
        <v>6489.0148920617266</v>
      </c>
      <c r="N90" s="62">
        <f>(($D90*SUM('Base Rate Calc'!K$51+'Base Rate Calc'!K$83))+'Base Rate Calc'!K$19)*0.98</f>
        <v>5755.2571162914637</v>
      </c>
      <c r="O90" s="62">
        <f>(($D90*SUM('Base Rate Calc'!L$51+'Base Rate Calc'!L$83))+'Base Rate Calc'!L$19)*0.98</f>
        <v>5183.512451992412</v>
      </c>
      <c r="P90" s="62">
        <f>(($D90*SUM('Base Rate Calc'!M$51+'Base Rate Calc'!M$83))+'Base Rate Calc'!M$19)*0.98</f>
        <v>5443.1335315247106</v>
      </c>
      <c r="Q90" s="62">
        <f>(($D90*SUM('Base Rate Calc'!N$51+'Base Rate Calc'!N$83))+'Base Rate Calc'!N$19)*0.98</f>
        <v>4969.7921914295266</v>
      </c>
      <c r="R90" s="62">
        <f>(($D90*SUM('Base Rate Calc'!O$51+'Base Rate Calc'!O$83))+'Base Rate Calc'!O$19)*0.98</f>
        <v>5298.5483715260671</v>
      </c>
      <c r="S90" s="62">
        <f>(($D90*SUM('Base Rate Calc'!P$51+'Base Rate Calc'!P$83))+'Base Rate Calc'!P$19)*0.98</f>
        <v>5710.7042750279516</v>
      </c>
      <c r="T90" s="62">
        <f>(($D90*SUM('Base Rate Calc'!Q$51+'Base Rate Calc'!Q$83))+'Base Rate Calc'!Q$19)*0.98</f>
        <v>5370.8824044512421</v>
      </c>
      <c r="U90" s="62">
        <f>(($D90*SUM('Base Rate Calc'!R$51+'Base Rate Calc'!R$83))+'Base Rate Calc'!R$19)*0.98</f>
        <v>5255.4087443363978</v>
      </c>
      <c r="V90" s="62">
        <f>(($D90*SUM('Base Rate Calc'!S$51+'Base Rate Calc'!S$83))+'Base Rate Calc'!S$19)*0.98</f>
        <v>6562.7382413396836</v>
      </c>
      <c r="W90" s="62">
        <f>(($D90*SUM('Base Rate Calc'!T$51+'Base Rate Calc'!T$83))+'Base Rate Calc'!T$19)*0.98</f>
        <v>8479.5341083712265</v>
      </c>
      <c r="X90" s="62">
        <f>(($D90*SUM('Base Rate Calc'!U$51+'Base Rate Calc'!U$83))+'Base Rate Calc'!U$19)*0.98</f>
        <v>5950.7664708597113</v>
      </c>
      <c r="Y90" s="62" t="e">
        <f>(($D90*SUM('Base Rate Calc'!V$51+'Base Rate Calc'!V$83))+'Base Rate Calc'!V$19)*0.98</f>
        <v>#N/A</v>
      </c>
      <c r="Z90" s="62">
        <f>(($D90*SUM('Base Rate Calc'!W$51+'Base Rate Calc'!W$83))+'Base Rate Calc'!W$19)*0.98</f>
        <v>5379.9143953232378</v>
      </c>
      <c r="AA90" s="62">
        <f>(($D90*SUM('Base Rate Calc'!X$51+'Base Rate Calc'!X$83))+'Base Rate Calc'!X$19)*0.98</f>
        <v>5719.5540965644232</v>
      </c>
      <c r="AB90" s="62">
        <f>(($D90*SUM('Base Rate Calc'!Y$51+'Base Rate Calc'!Y$83))+'Base Rate Calc'!Y$19)*0.98</f>
        <v>7227.9484828141403</v>
      </c>
      <c r="AC90" s="62">
        <f>(($D90*SUM('Base Rate Calc'!Z$51+'Base Rate Calc'!Z$83))+'Base Rate Calc'!Z$19)*0.98</f>
        <v>5501.2261387849203</v>
      </c>
      <c r="AD90" s="62">
        <f>(($D90*SUM('Base Rate Calc'!AA$51+'Base Rate Calc'!AA$83))+'Base Rate Calc'!AA$19)*0.98</f>
        <v>5757.757570808516</v>
      </c>
      <c r="AE90" s="62">
        <f>(($D90*SUM('Base Rate Calc'!AB$51+'Base Rate Calc'!AB$83))+'Base Rate Calc'!AB$19)*0.98</f>
        <v>8180.631053039182</v>
      </c>
      <c r="AF90" s="62">
        <f>(($D90*SUM('Base Rate Calc'!AC$51+'Base Rate Calc'!AC$83))+'Base Rate Calc'!AC$19)*0.98</f>
        <v>5158.1819573801922</v>
      </c>
      <c r="AG90" s="62">
        <f>(($D90*SUM('Base Rate Calc'!AD$51+'Base Rate Calc'!AD$83))+'Base Rate Calc'!AD$19)*0.98</f>
        <v>5668.169301287573</v>
      </c>
      <c r="AH90" s="62">
        <f>(($D90*SUM('Base Rate Calc'!AE$51+'Base Rate Calc'!AE$83))+'Base Rate Calc'!AE$19)*0.98</f>
        <v>5035.9596587108417</v>
      </c>
      <c r="AI90" s="62">
        <f>(($D90*SUM('Base Rate Calc'!AF$51+'Base Rate Calc'!AF$83))+'Base Rate Calc'!AF$19)*0.98</f>
        <v>6540.6526399371878</v>
      </c>
      <c r="AJ90" s="62">
        <f>(($D90*SUM('Base Rate Calc'!AG$51+'Base Rate Calc'!AG$83))+'Base Rate Calc'!AG$19)*0.98</f>
        <v>5723.748805636129</v>
      </c>
      <c r="AK90" s="62">
        <f>(($D90*SUM('Base Rate Calc'!AH$51+'Base Rate Calc'!AH$83))+'Base Rate Calc'!AH$19)*0.98</f>
        <v>8646.1069218360208</v>
      </c>
      <c r="AL90" s="62">
        <f>(($D90*SUM('Base Rate Calc'!AI$51+'Base Rate Calc'!AI$83))+'Base Rate Calc'!AI$19)*0.98</f>
        <v>5047.3719072766926</v>
      </c>
      <c r="AM90" s="62">
        <f>(($D90*SUM('Base Rate Calc'!AJ$51+'Base Rate Calc'!AJ$83))+'Base Rate Calc'!AJ$19)*0.98</f>
        <v>5092.4432248355997</v>
      </c>
      <c r="AN90" s="62">
        <f>(($D90*SUM('Base Rate Calc'!AK$51+'Base Rate Calc'!AK$83))+'Base Rate Calc'!AK$19)*0.98</f>
        <v>6847.3923652149078</v>
      </c>
      <c r="AO90" s="62">
        <f>(($D90*SUM('Base Rate Calc'!AL$51+'Base Rate Calc'!AL$83))+'Base Rate Calc'!AL$19)*0.98</f>
        <v>5948.5140676821802</v>
      </c>
      <c r="AP90" s="62">
        <f>(($D90*SUM('Base Rate Calc'!AM$51+'Base Rate Calc'!AM$83))+'Base Rate Calc'!AM$19)*0.98</f>
        <v>5835.7814128257096</v>
      </c>
      <c r="AQ90" s="62">
        <f>(($D90*SUM('Base Rate Calc'!AN$51+'Base Rate Calc'!AN$83))+'Base Rate Calc'!AN$19)*0.98</f>
        <v>5158.6762928412572</v>
      </c>
      <c r="AR90" s="62">
        <f>(($D90*SUM('Base Rate Calc'!AO$51+'Base Rate Calc'!AO$83))+'Base Rate Calc'!AO$19)*0.98</f>
        <v>6055.8050317127454</v>
      </c>
      <c r="AS90" s="62">
        <f>(($D90*SUM('Base Rate Calc'!AP$51+'Base Rate Calc'!AP$83))+'Base Rate Calc'!AP$19)*0.98</f>
        <v>7403.1194831930761</v>
      </c>
      <c r="AT90" s="62">
        <f>(($D90*SUM('Base Rate Calc'!AQ$51+'Base Rate Calc'!AQ$83))+'Base Rate Calc'!AQ$19)*0.98</f>
        <v>6803.3085613304183</v>
      </c>
      <c r="AU90" s="62">
        <f>(($D90*SUM('Base Rate Calc'!AR$51+'Base Rate Calc'!AR$83))+'Base Rate Calc'!AR$19)*0.98</f>
        <v>5282.0904647982006</v>
      </c>
      <c r="AV90" s="62">
        <f>(($D90*SUM('Base Rate Calc'!AS$51+'Base Rate Calc'!AS$83))+'Base Rate Calc'!AS$19)*0.98</f>
        <v>5851.9178115762661</v>
      </c>
      <c r="AW90" s="62">
        <f>(($D90*SUM('Base Rate Calc'!AT$51+'Base Rate Calc'!AT$83))+'Base Rate Calc'!AT$19)*0.98</f>
        <v>6893.1877104784571</v>
      </c>
      <c r="AX90" s="62">
        <f>(($D90*SUM('Base Rate Calc'!AU$51+'Base Rate Calc'!AU$83))+'Base Rate Calc'!AU$19)*0.98</f>
        <v>5817.7823358549103</v>
      </c>
      <c r="AY90" s="62">
        <f>(($D90*SUM('Base Rate Calc'!AV$51+'Base Rate Calc'!AV$83))+'Base Rate Calc'!AV$19)*0.98</f>
        <v>4991.7319099512379</v>
      </c>
      <c r="AZ90" s="62">
        <f>(($D90*SUM('Base Rate Calc'!AW$51+'Base Rate Calc'!AW$83))+'Base Rate Calc'!AW$19)*0.98</f>
        <v>5830.7145822035554</v>
      </c>
      <c r="BA90" s="62">
        <f>(($D90*SUM('Base Rate Calc'!AX$51+'Base Rate Calc'!AX$83))+'Base Rate Calc'!AX$19)*0.98</f>
        <v>5288.0599182937931</v>
      </c>
      <c r="BB90" s="62">
        <f>(($D90*SUM('Base Rate Calc'!AY$51+'Base Rate Calc'!AY$83))+'Base Rate Calc'!AY$19)*0.98</f>
        <v>5402.3673577302025</v>
      </c>
      <c r="BC90" s="62">
        <f>(($D90*SUM('Base Rate Calc'!AZ$51+'Base Rate Calc'!AZ$83))+'Base Rate Calc'!AZ$19)*0.98</f>
        <v>5582.5953160540894</v>
      </c>
      <c r="BD90" s="62">
        <f>(($D90*SUM('Base Rate Calc'!BA$51+'Base Rate Calc'!BA$83))+'Base Rate Calc'!BA$19)*0.98</f>
        <v>5195.1653724819662</v>
      </c>
      <c r="BE90" s="62">
        <f>(($D90*SUM('Base Rate Calc'!BB$51+'Base Rate Calc'!BB$83))+'Base Rate Calc'!BB$19)*0.98</f>
        <v>7552.1967929904977</v>
      </c>
      <c r="BF90" s="62">
        <f>(($D90*SUM('Base Rate Calc'!BC$51+'Base Rate Calc'!BC$83))+'Base Rate Calc'!BC$19)*0.98</f>
        <v>5506.6518750346495</v>
      </c>
      <c r="BG90" s="62">
        <f>(($D90*SUM('Base Rate Calc'!BD$51+'Base Rate Calc'!BD$83))+'Base Rate Calc'!BD$19)*0.98</f>
        <v>5371.4257583130629</v>
      </c>
      <c r="BH90" s="62">
        <f>(($D90*SUM('Base Rate Calc'!BE$51+'Base Rate Calc'!BE$83))+'Base Rate Calc'!BE$19)*0.98</f>
        <v>5080.7763277997446</v>
      </c>
      <c r="BI90" s="62">
        <f>(($D90*SUM('Base Rate Calc'!BF$51+'Base Rate Calc'!BF$83))+'Base Rate Calc'!BF$19)*0.98</f>
        <v>5664.7104747005196</v>
      </c>
      <c r="BJ90" s="62">
        <f>(($D90*SUM('Base Rate Calc'!BG$51+'Base Rate Calc'!BG$83))+'Base Rate Calc'!BG$19)*0.98</f>
        <v>5499.7957820878182</v>
      </c>
      <c r="BK90" s="62">
        <f>(($D90*SUM('Base Rate Calc'!BH$51+'Base Rate Calc'!BH$83))+'Base Rate Calc'!BH$19)*0.98</f>
        <v>6048.0863494841278</v>
      </c>
      <c r="BL90" s="62">
        <f>(($D90*SUM('Base Rate Calc'!BI$51+'Base Rate Calc'!BI$83))+'Base Rate Calc'!BI$19)*0.98</f>
        <v>5202.2299842702141</v>
      </c>
      <c r="BM90" s="62">
        <f>(($D90*SUM('Base Rate Calc'!BJ$51+'Base Rate Calc'!BJ$83))+'Base Rate Calc'!BJ$19)*0.98</f>
        <v>5227.2724871608343</v>
      </c>
      <c r="BN90" s="62">
        <f>(($D90*SUM('Base Rate Calc'!BK$51+'Base Rate Calc'!BK$83))+'Base Rate Calc'!BK$19)*0.98</f>
        <v>5557.9205791751156</v>
      </c>
      <c r="BO90" s="62">
        <f>(($D90*SUM('Base Rate Calc'!BL$51+'Base Rate Calc'!BL$83))+'Base Rate Calc'!BL$19)*0.98</f>
        <v>5927.5803852818726</v>
      </c>
      <c r="BP90" s="62">
        <f>(($D90*SUM('Base Rate Calc'!BM$51+'Base Rate Calc'!BM$83))+'Base Rate Calc'!BM$19)*0.98</f>
        <v>5576.6033713572688</v>
      </c>
      <c r="BQ90" s="62">
        <f>(($D90*SUM('Base Rate Calc'!BN$51+'Base Rate Calc'!BN$83))+'Base Rate Calc'!BN$19)*0.98</f>
        <v>5179.1368341562575</v>
      </c>
      <c r="BR90" s="62">
        <f>(($D90*SUM('Base Rate Calc'!BO$51+'Base Rate Calc'!BO$83))+'Base Rate Calc'!BO$19)*0.98</f>
        <v>4964.0907093544329</v>
      </c>
      <c r="BS90" s="62">
        <f>(($D90*SUM('Base Rate Calc'!BP$51+'Base Rate Calc'!BP$83))+'Base Rate Calc'!BP$19)*0.98</f>
        <v>6239.5196461226051</v>
      </c>
      <c r="BT90" s="62">
        <f>(($D90*SUM('Base Rate Calc'!BQ$51+'Base Rate Calc'!BQ$83))+'Base Rate Calc'!BQ$19)*0.98</f>
        <v>5098.7620029536411</v>
      </c>
      <c r="BU90" s="62">
        <f>(($D90*SUM('Base Rate Calc'!BR$51+'Base Rate Calc'!BR$83))+'Base Rate Calc'!BR$19)*0.98</f>
        <v>6215.9037612546472</v>
      </c>
      <c r="BV90" s="62">
        <f>(($D90*SUM('Base Rate Calc'!BS$51+'Base Rate Calc'!BS$83))+'Base Rate Calc'!BS$19)*0.98</f>
        <v>5969.7457032312541</v>
      </c>
      <c r="BW90" s="62">
        <f>(($D90*SUM('Base Rate Calc'!BT$51+'Base Rate Calc'!BT$83))+'Base Rate Calc'!BT$19)*0.98</f>
        <v>5900.6027457479395</v>
      </c>
      <c r="BX90" s="62">
        <f>(($D90*SUM('Base Rate Calc'!BU$51+'Base Rate Calc'!BU$83))+'Base Rate Calc'!BU$19)*0.98</f>
        <v>5669.8561552543533</v>
      </c>
      <c r="BY90" s="62">
        <f>(($D90*SUM('Base Rate Calc'!BV$51+'Base Rate Calc'!BV$83))+'Base Rate Calc'!BV$19)*0.98</f>
        <v>4942.0849804612099</v>
      </c>
      <c r="BZ90" s="62">
        <f>(($D90*SUM('Base Rate Calc'!BW$51+'Base Rate Calc'!BW$83))+'Base Rate Calc'!BW$19)*0.98</f>
        <v>5137.2752275468356</v>
      </c>
      <c r="CA90" s="62">
        <f>(($D90*SUM('Base Rate Calc'!BY$51+'Base Rate Calc'!BY$83))+'Base Rate Calc'!BY$19)*0.98</f>
        <v>6584.3551277067754</v>
      </c>
      <c r="CB90" s="62">
        <f>(($D90*SUM('Base Rate Calc'!BZ$51+'Base Rate Calc'!BZ$83))+'Base Rate Calc'!BZ$19)*0.98</f>
        <v>4488.1487896474819</v>
      </c>
      <c r="CC90" s="62">
        <f>(($D90*SUM('Base Rate Calc'!CA$51+'Base Rate Calc'!CA$83))+'Base Rate Calc'!CA$19)*0.98</f>
        <v>5084.6044495231035</v>
      </c>
      <c r="CD90" s="62">
        <f>(($D90*SUM('Base Rate Calc'!CB$51+'Base Rate Calc'!CB$83))+'Base Rate Calc'!CB$19)*0.98</f>
        <v>5711.2602607832241</v>
      </c>
      <c r="CE90" s="62">
        <f>(($D90*SUM('Base Rate Calc'!CC$51+'Base Rate Calc'!CC$83))+'Base Rate Calc'!CC$19)*0.98</f>
        <v>6567.3613012171054</v>
      </c>
      <c r="CF90" s="62">
        <f>(($D90*SUM('Base Rate Calc'!CD$51+'Base Rate Calc'!CD$83))+'Base Rate Calc'!CD$19)*0.98</f>
        <v>5423.5409017201691</v>
      </c>
      <c r="CG90" s="62">
        <f>(($D90*SUM('Base Rate Calc'!CE$51+'Base Rate Calc'!CE$83))+'Base Rate Calc'!CE$19)*0.98</f>
        <v>5550.3326747479532</v>
      </c>
      <c r="CH90" s="62">
        <f>(($D90*SUM('Base Rate Calc'!CF$51+'Base Rate Calc'!CF$83))+'Base Rate Calc'!CF$19)*0.98</f>
        <v>5147.9469314668713</v>
      </c>
      <c r="CI90" s="62">
        <f>(($D90*SUM('Base Rate Calc'!CG$51+'Base Rate Calc'!CG$83))+'Base Rate Calc'!CG$19)*0.98</f>
        <v>5741.7012048511178</v>
      </c>
      <c r="CJ90" s="62">
        <f>(($D90*SUM('Base Rate Calc'!CH$51+'Base Rate Calc'!CH$83))+'Base Rate Calc'!CH$19)*0.98</f>
        <v>5281.3369812243573</v>
      </c>
      <c r="CK90" s="62">
        <f>(($D90*SUM('Base Rate Calc'!CI$51+'Base Rate Calc'!CI$83))+'Base Rate Calc'!CI$19)*0.98</f>
        <v>4978.428853909053</v>
      </c>
      <c r="CL90" s="62">
        <f>(($D90*SUM('Base Rate Calc'!CJ$51+'Base Rate Calc'!CJ$83))+'Base Rate Calc'!CJ$19)*0.98</f>
        <v>4616.4399447544101</v>
      </c>
      <c r="CM90" s="62">
        <f>(($D90*SUM('Base Rate Calc'!CK$51+'Base Rate Calc'!CK$83))+'Base Rate Calc'!CK$19)*0.98</f>
        <v>4959.2525501653199</v>
      </c>
    </row>
    <row r="91" spans="1:91" ht="15">
      <c r="A91" s="137">
        <v>88</v>
      </c>
      <c r="B91" s="215">
        <v>847</v>
      </c>
      <c r="C91" s="138" t="str">
        <f>VLOOKUP(B91,FFY18_Table5_CN!$A$3:$G$759,6,FALSE)</f>
        <v>CHEMOTHERAPY W/O ACUTE LEUKEMIA AS SECONDARY DIAGNOSIS W CC</v>
      </c>
      <c r="D91" s="137">
        <f>VLOOKUP(B91,FFY18_Table5_CN!$A$3:$G$759,7,FALSE)</f>
        <v>1.2613000000000003</v>
      </c>
      <c r="F91" s="62">
        <f>(($D91*SUM('Base Rate Calc'!C$51+'Base Rate Calc'!C$83))+'Base Rate Calc'!C$19)*0.98</f>
        <v>8418.450535355687</v>
      </c>
      <c r="G91" s="62">
        <f>(($D91*SUM('Base Rate Calc'!D$51+'Base Rate Calc'!D$83))+'Base Rate Calc'!D$19)*0.98</f>
        <v>8759.2462375717605</v>
      </c>
      <c r="H91" s="62">
        <f>(($D91*SUM('Base Rate Calc'!E$51+'Base Rate Calc'!E$83))+'Base Rate Calc'!E$19)*0.98</f>
        <v>6983.3011143617914</v>
      </c>
      <c r="I91" s="62">
        <f>(($D91*SUM('Base Rate Calc'!F$51+'Base Rate Calc'!F$83))+'Base Rate Calc'!F$19)*0.98</f>
        <v>7817.9175849846761</v>
      </c>
      <c r="J91" s="62">
        <f>(($D91*SUM('Base Rate Calc'!G$51+'Base Rate Calc'!G$83))+'Base Rate Calc'!G$19)*0.98</f>
        <v>7266.8913782711234</v>
      </c>
      <c r="K91" s="62">
        <f>(($D91*SUM('Base Rate Calc'!H$51+'Base Rate Calc'!H$83))+'Base Rate Calc'!H$19)*0.98</f>
        <v>7857.3784643734143</v>
      </c>
      <c r="L91" s="62">
        <f>(($D91*SUM('Base Rate Calc'!I$51+'Base Rate Calc'!I$83))+'Base Rate Calc'!I$19)*0.98</f>
        <v>6994.190216864039</v>
      </c>
      <c r="M91" s="62">
        <f>(($D91*SUM('Base Rate Calc'!J$51+'Base Rate Calc'!J$83))+'Base Rate Calc'!J$19)*0.98</f>
        <v>8764.1686560460566</v>
      </c>
      <c r="N91" s="62">
        <f>(($D91*SUM('Base Rate Calc'!K$51+'Base Rate Calc'!K$83))+'Base Rate Calc'!K$19)*0.98</f>
        <v>7916.3451050956319</v>
      </c>
      <c r="O91" s="62">
        <f>(($D91*SUM('Base Rate Calc'!L$51+'Base Rate Calc'!L$83))+'Base Rate Calc'!L$19)*0.98</f>
        <v>7143.8524681672288</v>
      </c>
      <c r="P91" s="62">
        <f>(($D91*SUM('Base Rate Calc'!M$51+'Base Rate Calc'!M$83))+'Base Rate Calc'!M$19)*0.98</f>
        <v>7594.6737057228356</v>
      </c>
      <c r="Q91" s="62">
        <f>(($D91*SUM('Base Rate Calc'!N$51+'Base Rate Calc'!N$83))+'Base Rate Calc'!N$19)*0.98</f>
        <v>6915.5891723494142</v>
      </c>
      <c r="R91" s="62">
        <f>(($D91*SUM('Base Rate Calc'!O$51+'Base Rate Calc'!O$83))+'Base Rate Calc'!O$19)*0.98</f>
        <v>7263.2681144153039</v>
      </c>
      <c r="S91" s="62">
        <f>(($D91*SUM('Base Rate Calc'!P$51+'Base Rate Calc'!P$83))+'Base Rate Calc'!P$19)*0.98</f>
        <v>7834.6269589859039</v>
      </c>
      <c r="T91" s="62">
        <f>(($D91*SUM('Base Rate Calc'!Q$51+'Base Rate Calc'!Q$83))+'Base Rate Calc'!Q$19)*0.98</f>
        <v>7361.2244848599375</v>
      </c>
      <c r="U91" s="62">
        <f>(($D91*SUM('Base Rate Calc'!R$51+'Base Rate Calc'!R$83))+'Base Rate Calc'!R$19)*0.98</f>
        <v>7204.4391617937235</v>
      </c>
      <c r="V91" s="62">
        <f>(($D91*SUM('Base Rate Calc'!S$51+'Base Rate Calc'!S$83))+'Base Rate Calc'!S$19)*0.98</f>
        <v>8892.1692608764661</v>
      </c>
      <c r="W91" s="62">
        <f>(($D91*SUM('Base Rate Calc'!T$51+'Base Rate Calc'!T$83))+'Base Rate Calc'!T$19)*0.98</f>
        <v>11532.393818745615</v>
      </c>
      <c r="X91" s="62">
        <f>(($D91*SUM('Base Rate Calc'!U$51+'Base Rate Calc'!U$83))+'Base Rate Calc'!U$19)*0.98</f>
        <v>8231.3601985674632</v>
      </c>
      <c r="Y91" s="62" t="e">
        <f>(($D91*SUM('Base Rate Calc'!V$51+'Base Rate Calc'!V$83))+'Base Rate Calc'!V$19)*0.98</f>
        <v>#N/A</v>
      </c>
      <c r="Z91" s="62">
        <f>(($D91*SUM('Base Rate Calc'!W$51+'Base Rate Calc'!W$83))+'Base Rate Calc'!W$19)*0.98</f>
        <v>7350.4731154521996</v>
      </c>
      <c r="AA91" s="62">
        <f>(($D91*SUM('Base Rate Calc'!X$51+'Base Rate Calc'!X$83))+'Base Rate Calc'!X$19)*0.98</f>
        <v>7900.8055625245916</v>
      </c>
      <c r="AB91" s="62">
        <f>(($D91*SUM('Base Rate Calc'!Y$51+'Base Rate Calc'!Y$83))+'Base Rate Calc'!Y$19)*0.98</f>
        <v>9917.6143655114138</v>
      </c>
      <c r="AC91" s="62">
        <f>(($D91*SUM('Base Rate Calc'!Z$51+'Base Rate Calc'!Z$83))+'Base Rate Calc'!Z$19)*0.98</f>
        <v>7547.717731365452</v>
      </c>
      <c r="AD91" s="62">
        <f>(($D91*SUM('Base Rate Calc'!AA$51+'Base Rate Calc'!AA$83))+'Base Rate Calc'!AA$19)*0.98</f>
        <v>7777.1213429551226</v>
      </c>
      <c r="AE91" s="62">
        <f>(($D91*SUM('Base Rate Calc'!AB$51+'Base Rate Calc'!AB$83))+'Base Rate Calc'!AB$19)*0.98</f>
        <v>11013.523929767016</v>
      </c>
      <c r="AF91" s="62">
        <f>(($D91*SUM('Base Rate Calc'!AC$51+'Base Rate Calc'!AC$83))+'Base Rate Calc'!AC$19)*0.98</f>
        <v>7369.7495501173962</v>
      </c>
      <c r="AG91" s="62">
        <f>(($D91*SUM('Base Rate Calc'!AD$51+'Base Rate Calc'!AD$83))+'Base Rate Calc'!AD$19)*0.98</f>
        <v>7751.7875774966215</v>
      </c>
      <c r="AH91" s="62">
        <f>(($D91*SUM('Base Rate Calc'!AE$51+'Base Rate Calc'!AE$83))+'Base Rate Calc'!AE$19)*0.98</f>
        <v>6973.2345874852581</v>
      </c>
      <c r="AI91" s="62">
        <f>(($D91*SUM('Base Rate Calc'!AF$51+'Base Rate Calc'!AF$83))+'Base Rate Calc'!AF$19)*0.98</f>
        <v>8785.9998924476404</v>
      </c>
      <c r="AJ91" s="62">
        <f>(($D91*SUM('Base Rate Calc'!AG$51+'Base Rate Calc'!AG$83))+'Base Rate Calc'!AG$19)*0.98</f>
        <v>7759.7292915143289</v>
      </c>
      <c r="AK91" s="62">
        <f>(($D91*SUM('Base Rate Calc'!AH$51+'Base Rate Calc'!AH$83))+'Base Rate Calc'!AH$19)*0.98</f>
        <v>11611.062885604639</v>
      </c>
      <c r="AL91" s="62">
        <f>(($D91*SUM('Base Rate Calc'!AI$51+'Base Rate Calc'!AI$83))+'Base Rate Calc'!AI$19)*0.98</f>
        <v>6953.740968450491</v>
      </c>
      <c r="AM91" s="62">
        <f>(($D91*SUM('Base Rate Calc'!AJ$51+'Base Rate Calc'!AJ$83))+'Base Rate Calc'!AJ$19)*0.98</f>
        <v>7053.9186436170621</v>
      </c>
      <c r="AN91" s="62">
        <f>(($D91*SUM('Base Rate Calc'!AK$51+'Base Rate Calc'!AK$83))+'Base Rate Calc'!AK$19)*0.98</f>
        <v>9273.6414054662055</v>
      </c>
      <c r="AO91" s="62">
        <f>(($D91*SUM('Base Rate Calc'!AL$51+'Base Rate Calc'!AL$83))+'Base Rate Calc'!AL$19)*0.98</f>
        <v>8130.1910121970277</v>
      </c>
      <c r="AP91" s="62">
        <f>(($D91*SUM('Base Rate Calc'!AM$51+'Base Rate Calc'!AM$83))+'Base Rate Calc'!AM$19)*0.98</f>
        <v>7943.8886182567612</v>
      </c>
      <c r="AQ91" s="62">
        <f>(($D91*SUM('Base Rate Calc'!AN$51+'Base Rate Calc'!AN$83))+'Base Rate Calc'!AN$19)*0.98</f>
        <v>7370.4558316274115</v>
      </c>
      <c r="AR91" s="62">
        <f>(($D91*SUM('Base Rate Calc'!AO$51+'Base Rate Calc'!AO$83))+'Base Rate Calc'!AO$19)*0.98</f>
        <v>8334.0719194599988</v>
      </c>
      <c r="AS91" s="62">
        <f>(($D91*SUM('Base Rate Calc'!AP$51+'Base Rate Calc'!AP$83))+'Base Rate Calc'!AP$19)*0.98</f>
        <v>9326.6627786037916</v>
      </c>
      <c r="AT91" s="62">
        <f>(($D91*SUM('Base Rate Calc'!AQ$51+'Base Rate Calc'!AQ$83))+'Base Rate Calc'!AQ$19)*0.98</f>
        <v>8876.7734764454653</v>
      </c>
      <c r="AU91" s="62">
        <f>(($D91*SUM('Base Rate Calc'!AR$51+'Base Rate Calc'!AR$83))+'Base Rate Calc'!AR$19)*0.98</f>
        <v>7241.1320616787161</v>
      </c>
      <c r="AV91" s="62">
        <f>(($D91*SUM('Base Rate Calc'!AS$51+'Base Rate Calc'!AS$83))+'Base Rate Calc'!AS$19)*0.98</f>
        <v>8064.9575816052848</v>
      </c>
      <c r="AW91" s="62">
        <f>(($D91*SUM('Base Rate Calc'!AT$51+'Base Rate Calc'!AT$83))+'Base Rate Calc'!AT$19)*0.98</f>
        <v>9321.5418012307182</v>
      </c>
      <c r="AX91" s="62">
        <f>(($D91*SUM('Base Rate Calc'!AU$51+'Base Rate Calc'!AU$83))+'Base Rate Calc'!AU$19)*0.98</f>
        <v>7897.7141535045303</v>
      </c>
      <c r="AY91" s="62">
        <f>(($D91*SUM('Base Rate Calc'!AV$51+'Base Rate Calc'!AV$83))+'Base Rate Calc'!AV$19)*0.98</f>
        <v>6941.0614940207261</v>
      </c>
      <c r="AZ91" s="62">
        <f>(($D91*SUM('Base Rate Calc'!AW$51+'Base Rate Calc'!AW$83))+'Base Rate Calc'!AW$19)*0.98</f>
        <v>8037.1172984065997</v>
      </c>
      <c r="BA91" s="62">
        <f>(($D91*SUM('Base Rate Calc'!AX$51+'Base Rate Calc'!AX$83))+'Base Rate Calc'!AX$19)*0.98</f>
        <v>7220.2739142999117</v>
      </c>
      <c r="BB91" s="62">
        <f>(($D91*SUM('Base Rate Calc'!AY$51+'Base Rate Calc'!AY$83))+'Base Rate Calc'!AY$19)*0.98</f>
        <v>7361.9642249718008</v>
      </c>
      <c r="BC91" s="62">
        <f>(($D91*SUM('Base Rate Calc'!AZ$51+'Base Rate Calc'!AZ$83))+'Base Rate Calc'!AZ$19)*0.98</f>
        <v>7646.4694299263983</v>
      </c>
      <c r="BD91" s="62">
        <f>(($D91*SUM('Base Rate Calc'!BA$51+'Base Rate Calc'!BA$83))+'Base Rate Calc'!BA$19)*0.98</f>
        <v>7167.9260541589319</v>
      </c>
      <c r="BE91" s="62">
        <f>(($D91*SUM('Base Rate Calc'!BB$51+'Base Rate Calc'!BB$83))+'Base Rate Calc'!BB$19)*0.98</f>
        <v>10174.380820569686</v>
      </c>
      <c r="BF91" s="62">
        <f>(($D91*SUM('Base Rate Calc'!BC$51+'Base Rate Calc'!BC$83))+'Base Rate Calc'!BC$19)*0.98</f>
        <v>7867.6257475999146</v>
      </c>
      <c r="BG91" s="62">
        <f>(($D91*SUM('Base Rate Calc'!BD$51+'Base Rate Calc'!BD$83))+'Base Rate Calc'!BD$19)*0.98</f>
        <v>7504.2004387859843</v>
      </c>
      <c r="BH91" s="62">
        <f>(($D91*SUM('Base Rate Calc'!BE$51+'Base Rate Calc'!BE$83))+'Base Rate Calc'!BE$19)*0.98</f>
        <v>7259.1563006953102</v>
      </c>
      <c r="BI91" s="62">
        <f>(($D91*SUM('Base Rate Calc'!BF$51+'Base Rate Calc'!BF$83))+'Base Rate Calc'!BF$19)*0.98</f>
        <v>7825.0192364519335</v>
      </c>
      <c r="BJ91" s="62">
        <f>(($D91*SUM('Base Rate Calc'!BG$51+'Base Rate Calc'!BG$83))+'Base Rate Calc'!BG$19)*0.98</f>
        <v>7448.5633923282348</v>
      </c>
      <c r="BK91" s="62">
        <f>(($D91*SUM('Base Rate Calc'!BH$51+'Base Rate Calc'!BH$83))+'Base Rate Calc'!BH$19)*0.98</f>
        <v>8149.64206491202</v>
      </c>
      <c r="BL91" s="62">
        <f>(($D91*SUM('Base Rate Calc'!BI$51+'Base Rate Calc'!BI$83))+'Base Rate Calc'!BI$19)*0.98</f>
        <v>7183.2003651563464</v>
      </c>
      <c r="BM91" s="62">
        <f>(($D91*SUM('Base Rate Calc'!BJ$51+'Base Rate Calc'!BJ$83))+'Base Rate Calc'!BJ$19)*0.98</f>
        <v>7154.6847334118274</v>
      </c>
      <c r="BN91" s="62">
        <f>(($D91*SUM('Base Rate Calc'!BK$51+'Base Rate Calc'!BK$83))+'Base Rate Calc'!BK$19)*0.98</f>
        <v>7712.5993054073124</v>
      </c>
      <c r="BO91" s="62">
        <f>(($D91*SUM('Base Rate Calc'!BL$51+'Base Rate Calc'!BL$83))+'Base Rate Calc'!BL$19)*0.98</f>
        <v>8130.9127423607015</v>
      </c>
      <c r="BP91" s="62">
        <f>(($D91*SUM('Base Rate Calc'!BM$51+'Base Rate Calc'!BM$83))+'Base Rate Calc'!BM$19)*0.98</f>
        <v>7811.8522590540606</v>
      </c>
      <c r="BQ91" s="62">
        <f>(($D91*SUM('Base Rate Calc'!BN$51+'Base Rate Calc'!BN$83))+'Base Rate Calc'!BN$19)*0.98</f>
        <v>7117.5080647046761</v>
      </c>
      <c r="BR91" s="62">
        <f>(($D91*SUM('Base Rate Calc'!BO$51+'Base Rate Calc'!BO$83))+'Base Rate Calc'!BO$19)*0.98</f>
        <v>6878.577198695908</v>
      </c>
      <c r="BS91" s="62">
        <f>(($D91*SUM('Base Rate Calc'!BP$51+'Base Rate Calc'!BP$83))+'Base Rate Calc'!BP$19)*0.98</f>
        <v>8686.0932449642551</v>
      </c>
      <c r="BT91" s="62">
        <f>(($D91*SUM('Base Rate Calc'!BQ$51+'Base Rate Calc'!BQ$83))+'Base Rate Calc'!BQ$19)*0.98</f>
        <v>7078.5308644375045</v>
      </c>
      <c r="BU91" s="62">
        <f>(($D91*SUM('Base Rate Calc'!BR$51+'Base Rate Calc'!BR$83))+'Base Rate Calc'!BR$19)*0.98</f>
        <v>8384.0874867132843</v>
      </c>
      <c r="BV91" s="62">
        <f>(($D91*SUM('Base Rate Calc'!BS$51+'Base Rate Calc'!BS$83))+'Base Rate Calc'!BS$19)*0.98</f>
        <v>8135.9244857108997</v>
      </c>
      <c r="BW91" s="62">
        <f>(($D91*SUM('Base Rate Calc'!BT$51+'Base Rate Calc'!BT$83))+'Base Rate Calc'!BT$19)*0.98</f>
        <v>8078.9522851289948</v>
      </c>
      <c r="BX91" s="62">
        <f>(($D91*SUM('Base Rate Calc'!BU$51+'Base Rate Calc'!BU$83))+'Base Rate Calc'!BU$19)*0.98</f>
        <v>7797.6016893093765</v>
      </c>
      <c r="BY91" s="62">
        <f>(($D91*SUM('Base Rate Calc'!BV$51+'Base Rate Calc'!BV$83))+'Base Rate Calc'!BV$19)*0.98</f>
        <v>7061.0011167373432</v>
      </c>
      <c r="BZ91" s="62">
        <f>(($D91*SUM('Base Rate Calc'!BW$51+'Base Rate Calc'!BW$83))+'Base Rate Calc'!BW$19)*0.98</f>
        <v>7107.3209199193752</v>
      </c>
      <c r="CA91" s="62">
        <f>(($D91*SUM('Base Rate Calc'!BY$51+'Base Rate Calc'!BY$83))+'Base Rate Calc'!BY$19)*0.98</f>
        <v>8997.2823924745771</v>
      </c>
      <c r="CB91" s="62">
        <f>(($D91*SUM('Base Rate Calc'!BZ$51+'Base Rate Calc'!BZ$83))+'Base Rate Calc'!BZ$19)*0.98</f>
        <v>6412.4400412124724</v>
      </c>
      <c r="CC91" s="62">
        <f>(($D91*SUM('Base Rate Calc'!CA$51+'Base Rate Calc'!CA$83))+'Base Rate Calc'!CA$19)*0.98</f>
        <v>7083.4675155001041</v>
      </c>
      <c r="CD91" s="62">
        <f>(($D91*SUM('Base Rate Calc'!CB$51+'Base Rate Calc'!CB$83))+'Base Rate Calc'!CB$19)*0.98</f>
        <v>7911.7544147325352</v>
      </c>
      <c r="CE91" s="62">
        <f>(($D91*SUM('Base Rate Calc'!CC$51+'Base Rate Calc'!CC$83))+'Base Rate Calc'!CC$19)*0.98</f>
        <v>8696.4814685377623</v>
      </c>
      <c r="CF91" s="62">
        <f>(($D91*SUM('Base Rate Calc'!CD$51+'Base Rate Calc'!CD$83))+'Base Rate Calc'!CD$19)*0.98</f>
        <v>7473.5574847526632</v>
      </c>
      <c r="CG91" s="62">
        <f>(($D91*SUM('Base Rate Calc'!CE$51+'Base Rate Calc'!CE$83))+'Base Rate Calc'!CE$19)*0.98</f>
        <v>7721.0440982777454</v>
      </c>
      <c r="CH91" s="62">
        <f>(($D91*SUM('Base Rate Calc'!CF$51+'Base Rate Calc'!CF$83))+'Base Rate Calc'!CF$19)*0.98</f>
        <v>7355.1262626406506</v>
      </c>
      <c r="CI91" s="62">
        <f>(($D91*SUM('Base Rate Calc'!CG$51+'Base Rate Calc'!CG$83))+'Base Rate Calc'!CG$19)*0.98</f>
        <v>8016.5671548241007</v>
      </c>
      <c r="CJ91" s="62">
        <f>(($D91*SUM('Base Rate Calc'!CH$51+'Base Rate Calc'!CH$83))+'Base Rate Calc'!CH$19)*0.98</f>
        <v>7372.4356830746301</v>
      </c>
      <c r="CK91" s="62">
        <f>(($D91*SUM('Base Rate Calc'!CI$51+'Base Rate Calc'!CI$83))+'Base Rate Calc'!CI$19)*0.98</f>
        <v>6928.4708240093905</v>
      </c>
      <c r="CL91" s="62">
        <f>(($D91*SUM('Base Rate Calc'!CJ$51+'Base Rate Calc'!CJ$83))+'Base Rate Calc'!CJ$19)*0.98</f>
        <v>6595.7359564099879</v>
      </c>
      <c r="CM91" s="62">
        <f>(($D91*SUM('Base Rate Calc'!CK$51+'Base Rate Calc'!CK$83))+'Base Rate Calc'!CK$19)*0.98</f>
        <v>7085.5292722287268</v>
      </c>
    </row>
    <row r="92" spans="1:91" ht="15">
      <c r="A92" s="137">
        <v>89</v>
      </c>
      <c r="B92" s="215">
        <v>853</v>
      </c>
      <c r="C92" s="138" t="str">
        <f>VLOOKUP(B92,FFY18_Table5_CN!$A$3:$G$759,6,FALSE)</f>
        <v>INFECTIOUS &amp; PARASITIC DISEASES W O.R. PROCEDURE W MCC</v>
      </c>
      <c r="D92" s="137">
        <f>VLOOKUP(B92,FFY18_Table5_CN!$A$3:$G$759,7,FALSE)</f>
        <v>5.1279000000000012</v>
      </c>
      <c r="F92" s="62">
        <f>(($D92*SUM('Base Rate Calc'!C$51+'Base Rate Calc'!C$83))+'Base Rate Calc'!C$19)*0.98</f>
        <v>31874.946713906626</v>
      </c>
      <c r="G92" s="62">
        <f>(($D92*SUM('Base Rate Calc'!D$51+'Base Rate Calc'!D$83))+'Base Rate Calc'!D$19)*0.98</f>
        <v>33818.364892764796</v>
      </c>
      <c r="H92" s="62">
        <f>(($D92*SUM('Base Rate Calc'!E$51+'Base Rate Calc'!E$83))+'Base Rate Calc'!E$19)*0.98</f>
        <v>26499.60092883202</v>
      </c>
      <c r="I92" s="62">
        <f>(($D92*SUM('Base Rate Calc'!F$51+'Base Rate Calc'!F$83))+'Base Rate Calc'!F$19)*0.98</f>
        <v>29470.632293572442</v>
      </c>
      <c r="J92" s="62">
        <f>(($D92*SUM('Base Rate Calc'!G$51+'Base Rate Calc'!G$83))+'Base Rate Calc'!G$19)*0.98</f>
        <v>27426.846476648294</v>
      </c>
      <c r="K92" s="62">
        <f>(($D92*SUM('Base Rate Calc'!H$51+'Base Rate Calc'!H$83))+'Base Rate Calc'!H$19)*0.98</f>
        <v>29749.19049636124</v>
      </c>
      <c r="L92" s="62">
        <f>(($D92*SUM('Base Rate Calc'!I$51+'Base Rate Calc'!I$83))+'Base Rate Calc'!I$19)*0.98</f>
        <v>26927.935385219302</v>
      </c>
      <c r="M92" s="62">
        <f>(($D92*SUM('Base Rate Calc'!J$51+'Base Rate Calc'!J$83))+'Base Rate Calc'!J$19)*0.98</f>
        <v>32006.201796922673</v>
      </c>
      <c r="N92" s="62">
        <f>(($D92*SUM('Base Rate Calc'!K$51+'Base Rate Calc'!K$83))+'Base Rate Calc'!K$19)*0.98</f>
        <v>29993.129299310152</v>
      </c>
      <c r="O92" s="62">
        <f>(($D92*SUM('Base Rate Calc'!L$51+'Base Rate Calc'!L$83))+'Base Rate Calc'!L$19)*0.98</f>
        <v>27169.878112926926</v>
      </c>
      <c r="P92" s="62">
        <f>(($D92*SUM('Base Rate Calc'!M$51+'Base Rate Calc'!M$83))+'Base Rate Calc'!M$19)*0.98</f>
        <v>29573.921361084696</v>
      </c>
      <c r="Q92" s="62">
        <f>(($D92*SUM('Base Rate Calc'!N$51+'Base Rate Calc'!N$83))+'Base Rate Calc'!N$19)*0.98</f>
        <v>26793.049162903801</v>
      </c>
      <c r="R92" s="62">
        <f>(($D92*SUM('Base Rate Calc'!O$51+'Base Rate Calc'!O$83))+'Base Rate Calc'!O$19)*0.98</f>
        <v>27334.035242170965</v>
      </c>
      <c r="S92" s="62">
        <f>(($D92*SUM('Base Rate Calc'!P$51+'Base Rate Calc'!P$83))+'Base Rate Calc'!P$19)*0.98</f>
        <v>29531.745716692159</v>
      </c>
      <c r="T92" s="62">
        <f>(($D92*SUM('Base Rate Calc'!Q$51+'Base Rate Calc'!Q$83))+'Base Rate Calc'!Q$19)*0.98</f>
        <v>27693.73885238506</v>
      </c>
      <c r="U92" s="62">
        <f>(($D92*SUM('Base Rate Calc'!R$51+'Base Rate Calc'!R$83))+'Base Rate Calc'!R$19)*0.98</f>
        <v>27114.930607343245</v>
      </c>
      <c r="V92" s="62">
        <f>(($D92*SUM('Base Rate Calc'!S$51+'Base Rate Calc'!S$83))+'Base Rate Calc'!S$19)*0.98</f>
        <v>32688.676473930409</v>
      </c>
      <c r="W92" s="62">
        <f>(($D92*SUM('Base Rate Calc'!T$51+'Base Rate Calc'!T$83))+'Base Rate Calc'!T$19)*0.98</f>
        <v>42719.150373920274</v>
      </c>
      <c r="X92" s="62">
        <f>(($D92*SUM('Base Rate Calc'!U$51+'Base Rate Calc'!U$83))+'Base Rate Calc'!U$19)*0.98</f>
        <v>31528.965766743906</v>
      </c>
      <c r="Y92" s="62" t="e">
        <f>(($D92*SUM('Base Rate Calc'!V$51+'Base Rate Calc'!V$83))+'Base Rate Calc'!V$19)*0.98</f>
        <v>#N/A</v>
      </c>
      <c r="Z92" s="62">
        <f>(($D92*SUM('Base Rate Calc'!W$51+'Base Rate Calc'!W$83))+'Base Rate Calc'!W$19)*0.98</f>
        <v>27480.888828135518</v>
      </c>
      <c r="AA92" s="62">
        <f>(($D92*SUM('Base Rate Calc'!X$51+'Base Rate Calc'!X$83))+'Base Rate Calc'!X$19)*0.98</f>
        <v>30183.571528922424</v>
      </c>
      <c r="AB92" s="62">
        <f>(($D92*SUM('Base Rate Calc'!Y$51+'Base Rate Calc'!Y$83))+'Base Rate Calc'!Y$19)*0.98</f>
        <v>37394.132468648211</v>
      </c>
      <c r="AC92" s="62">
        <f>(($D92*SUM('Base Rate Calc'!Z$51+'Base Rate Calc'!Z$83))+'Base Rate Calc'!Z$19)*0.98</f>
        <v>28453.832373034882</v>
      </c>
      <c r="AD92" s="62">
        <f>(($D92*SUM('Base Rate Calc'!AA$51+'Base Rate Calc'!AA$83))+'Base Rate Calc'!AA$19)*0.98</f>
        <v>28406.109351890569</v>
      </c>
      <c r="AE92" s="62">
        <f>(($D92*SUM('Base Rate Calc'!AB$51+'Base Rate Calc'!AB$83))+'Base Rate Calc'!AB$19)*0.98</f>
        <v>39953.189972450869</v>
      </c>
      <c r="AF92" s="62">
        <f>(($D92*SUM('Base Rate Calc'!AC$51+'Base Rate Calc'!AC$83))+'Base Rate Calc'!AC$19)*0.98</f>
        <v>29962.21257277967</v>
      </c>
      <c r="AG92" s="62">
        <f>(($D92*SUM('Base Rate Calc'!AD$51+'Base Rate Calc'!AD$83))+'Base Rate Calc'!AD$19)*0.98</f>
        <v>29037.17311723216</v>
      </c>
      <c r="AH92" s="62">
        <f>(($D92*SUM('Base Rate Calc'!AE$51+'Base Rate Calc'!AE$83))+'Base Rate Calc'!AE$19)*0.98</f>
        <v>26763.636805712878</v>
      </c>
      <c r="AI92" s="62">
        <f>(($D92*SUM('Base Rate Calc'!AF$51+'Base Rate Calc'!AF$83))+'Base Rate Calc'!AF$19)*0.98</f>
        <v>31723.541996957312</v>
      </c>
      <c r="AJ92" s="62">
        <f>(($D92*SUM('Base Rate Calc'!AG$51+'Base Rate Calc'!AG$83))+'Base Rate Calc'!AG$19)*0.98</f>
        <v>28558.466799299396</v>
      </c>
      <c r="AK92" s="62">
        <f>(($D92*SUM('Base Rate Calc'!AH$51+'Base Rate Calc'!AH$83))+'Base Rate Calc'!AH$19)*0.98</f>
        <v>41899.830995268392</v>
      </c>
      <c r="AL92" s="62">
        <f>(($D92*SUM('Base Rate Calc'!AI$51+'Base Rate Calc'!AI$83))+'Base Rate Calc'!AI$19)*0.98</f>
        <v>26428.42158122356</v>
      </c>
      <c r="AM92" s="62">
        <f>(($D92*SUM('Base Rate Calc'!AJ$51+'Base Rate Calc'!AJ$83))+'Base Rate Calc'!AJ$19)*0.98</f>
        <v>27091.543093446395</v>
      </c>
      <c r="AN92" s="62">
        <f>(($D92*SUM('Base Rate Calc'!AK$51+'Base Rate Calc'!AK$83))+'Base Rate Calc'!AK$19)*0.98</f>
        <v>34059.201614279038</v>
      </c>
      <c r="AO92" s="62">
        <f>(($D92*SUM('Base Rate Calc'!AL$51+'Base Rate Calc'!AL$83))+'Base Rate Calc'!AL$19)*0.98</f>
        <v>30417.303492147093</v>
      </c>
      <c r="AP92" s="62">
        <f>(($D92*SUM('Base Rate Calc'!AM$51+'Base Rate Calc'!AM$83))+'Base Rate Calc'!AM$19)*0.98</f>
        <v>29479.442965732855</v>
      </c>
      <c r="AQ92" s="62">
        <f>(($D92*SUM('Base Rate Calc'!AN$51+'Base Rate Calc'!AN$83))+'Base Rate Calc'!AN$19)*0.98</f>
        <v>29965.084007771507</v>
      </c>
      <c r="AR92" s="62">
        <f>(($D92*SUM('Base Rate Calc'!AO$51+'Base Rate Calc'!AO$83))+'Base Rate Calc'!AO$19)*0.98</f>
        <v>31607.907449614628</v>
      </c>
      <c r="AS92" s="62">
        <f>(($D92*SUM('Base Rate Calc'!AP$51+'Base Rate Calc'!AP$83))+'Base Rate Calc'!AP$19)*0.98</f>
        <v>28976.788289924982</v>
      </c>
      <c r="AT92" s="62">
        <f>(($D92*SUM('Base Rate Calc'!AQ$51+'Base Rate Calc'!AQ$83))+'Base Rate Calc'!AQ$19)*0.98</f>
        <v>30058.436463985337</v>
      </c>
      <c r="AU92" s="62">
        <f>(($D92*SUM('Base Rate Calc'!AR$51+'Base Rate Calc'!AR$83))+'Base Rate Calc'!AR$19)*0.98</f>
        <v>27253.89359007555</v>
      </c>
      <c r="AV92" s="62">
        <f>(($D92*SUM('Base Rate Calc'!AS$51+'Base Rate Calc'!AS$83))+'Base Rate Calc'!AS$19)*0.98</f>
        <v>30672.459760718102</v>
      </c>
      <c r="AW92" s="62">
        <f>(($D92*SUM('Base Rate Calc'!AT$51+'Base Rate Calc'!AT$83))+'Base Rate Calc'!AT$19)*0.98</f>
        <v>34128.606338358055</v>
      </c>
      <c r="AX92" s="62">
        <f>(($D92*SUM('Base Rate Calc'!AU$51+'Base Rate Calc'!AU$83))+'Base Rate Calc'!AU$19)*0.98</f>
        <v>29145.440351982776</v>
      </c>
      <c r="AY92" s="62">
        <f>(($D92*SUM('Base Rate Calc'!AV$51+'Base Rate Calc'!AV$83))+'Base Rate Calc'!AV$19)*0.98</f>
        <v>26854.609102377613</v>
      </c>
      <c r="AZ92" s="62">
        <f>(($D92*SUM('Base Rate Calc'!AW$51+'Base Rate Calc'!AW$83))+'Base Rate Calc'!AW$19)*0.98</f>
        <v>30576.818071116468</v>
      </c>
      <c r="BA92" s="62">
        <f>(($D92*SUM('Base Rate Calc'!AX$51+'Base Rate Calc'!AX$83))+'Base Rate Calc'!AX$19)*0.98</f>
        <v>26958.975729246427</v>
      </c>
      <c r="BB92" s="62">
        <f>(($D92*SUM('Base Rate Calc'!AY$51+'Base Rate Calc'!AY$83))+'Base Rate Calc'!AY$19)*0.98</f>
        <v>27380.398166520965</v>
      </c>
      <c r="BC92" s="62">
        <f>(($D92*SUM('Base Rate Calc'!AZ$51+'Base Rate Calc'!AZ$83))+'Base Rate Calc'!AZ$19)*0.98</f>
        <v>28730.156744850217</v>
      </c>
      <c r="BD92" s="62">
        <f>(($D92*SUM('Base Rate Calc'!BA$51+'Base Rate Calc'!BA$83))+'Base Rate Calc'!BA$19)*0.98</f>
        <v>27320.836098471089</v>
      </c>
      <c r="BE92" s="62">
        <f>(($D92*SUM('Base Rate Calc'!BB$51+'Base Rate Calc'!BB$83))+'Base Rate Calc'!BB$19)*0.98</f>
        <v>36961.532104685073</v>
      </c>
      <c r="BF92" s="62">
        <f>(($D92*SUM('Base Rate Calc'!BC$51+'Base Rate Calc'!BC$83))+'Base Rate Calc'!BC$19)*0.98</f>
        <v>31986.361746703878</v>
      </c>
      <c r="BG92" s="62">
        <f>(($D92*SUM('Base Rate Calc'!BD$51+'Base Rate Calc'!BD$83))+'Base Rate Calc'!BD$19)*0.98</f>
        <v>29291.747544510145</v>
      </c>
      <c r="BH92" s="62">
        <f>(($D92*SUM('Base Rate Calc'!BE$51+'Base Rate Calc'!BE$83))+'Base Rate Calc'!BE$19)*0.98</f>
        <v>29512.588277440325</v>
      </c>
      <c r="BI92" s="62">
        <f>(($D92*SUM('Base Rate Calc'!BF$51+'Base Rate Calc'!BF$83))+'Base Rate Calc'!BF$19)*0.98</f>
        <v>29893.843168256459</v>
      </c>
      <c r="BJ92" s="62">
        <f>(($D92*SUM('Base Rate Calc'!BG$51+'Base Rate Calc'!BG$83))+'Base Rate Calc'!BG$19)*0.98</f>
        <v>27356.370107666658</v>
      </c>
      <c r="BK92" s="62">
        <f>(($D92*SUM('Base Rate Calc'!BH$51+'Base Rate Calc'!BH$83))+'Base Rate Calc'!BH$19)*0.98</f>
        <v>29618.269090733644</v>
      </c>
      <c r="BL92" s="62">
        <f>(($D92*SUM('Base Rate Calc'!BI$51+'Base Rate Calc'!BI$83))+'Base Rate Calc'!BI$19)*0.98</f>
        <v>27419.977312935247</v>
      </c>
      <c r="BM92" s="62">
        <f>(($D92*SUM('Base Rate Calc'!BJ$51+'Base Rate Calc'!BJ$83))+'Base Rate Calc'!BJ$19)*0.98</f>
        <v>26844.333851916679</v>
      </c>
      <c r="BN92" s="62">
        <f>(($D92*SUM('Base Rate Calc'!BK$51+'Base Rate Calc'!BK$83))+'Base Rate Calc'!BK$19)*0.98</f>
        <v>29723.909114784867</v>
      </c>
      <c r="BO92" s="62">
        <f>(($D92*SUM('Base Rate Calc'!BL$51+'Base Rate Calc'!BL$83))+'Base Rate Calc'!BL$19)*0.98</f>
        <v>30639.247991716042</v>
      </c>
      <c r="BP92" s="62">
        <f>(($D92*SUM('Base Rate Calc'!BM$51+'Base Rate Calc'!BM$83))+'Base Rate Calc'!BM$19)*0.98</f>
        <v>30646.23363070111</v>
      </c>
      <c r="BQ92" s="62">
        <f>(($D92*SUM('Base Rate Calc'!BN$51+'Base Rate Calc'!BN$83))+'Base Rate Calc'!BN$19)*0.98</f>
        <v>26919.109650011189</v>
      </c>
      <c r="BR92" s="62">
        <f>(($D92*SUM('Base Rate Calc'!BO$51+'Base Rate Calc'!BO$83))+'Base Rate Calc'!BO$19)*0.98</f>
        <v>26436.182112005667</v>
      </c>
      <c r="BS92" s="62">
        <f>(($D92*SUM('Base Rate Calc'!BP$51+'Base Rate Calc'!BP$83))+'Base Rate Calc'!BP$19)*0.98</f>
        <v>33679.280767503522</v>
      </c>
      <c r="BT92" s="62">
        <f>(($D92*SUM('Base Rate Calc'!BQ$51+'Base Rate Calc'!BQ$83))+'Base Rate Calc'!BQ$19)*0.98</f>
        <v>27303.033585212943</v>
      </c>
      <c r="BU92" s="62">
        <f>(($D92*SUM('Base Rate Calc'!BR$51+'Base Rate Calc'!BR$83))+'Base Rate Calc'!BR$19)*0.98</f>
        <v>30533.358802059032</v>
      </c>
      <c r="BV92" s="62">
        <f>(($D92*SUM('Base Rate Calc'!BS$51+'Base Rate Calc'!BS$83))+'Base Rate Calc'!BS$19)*0.98</f>
        <v>30264.714129926997</v>
      </c>
      <c r="BW92" s="62">
        <f>(($D92*SUM('Base Rate Calc'!BT$51+'Base Rate Calc'!BT$83))+'Base Rate Calc'!BT$19)*0.98</f>
        <v>30332.073365633056</v>
      </c>
      <c r="BX92" s="62">
        <f>(($D92*SUM('Base Rate Calc'!BU$51+'Base Rate Calc'!BU$83))+'Base Rate Calc'!BU$19)*0.98</f>
        <v>29533.773108007255</v>
      </c>
      <c r="BY92" s="62">
        <f>(($D92*SUM('Base Rate Calc'!BV$51+'Base Rate Calc'!BV$83))+'Base Rate Calc'!BV$19)*0.98</f>
        <v>28706.975046790943</v>
      </c>
      <c r="BZ92" s="62">
        <f>(($D92*SUM('Base Rate Calc'!BW$51+'Base Rate Calc'!BW$83))+'Base Rate Calc'!BW$19)*0.98</f>
        <v>27232.495752489151</v>
      </c>
      <c r="CA92" s="62">
        <f>(($D92*SUM('Base Rate Calc'!BY$51+'Base Rate Calc'!BY$83))+'Base Rate Calc'!BY$19)*0.98</f>
        <v>33646.752833560924</v>
      </c>
      <c r="CB92" s="62">
        <f>(($D92*SUM('Base Rate Calc'!BZ$51+'Base Rate Calc'!BZ$83))+'Base Rate Calc'!BZ$19)*0.98</f>
        <v>26070.206364333175</v>
      </c>
      <c r="CC92" s="62">
        <f>(($D92*SUM('Base Rate Calc'!CA$51+'Base Rate Calc'!CA$83))+'Base Rate Calc'!CA$19)*0.98</f>
        <v>27503.028759639248</v>
      </c>
      <c r="CD92" s="62">
        <f>(($D92*SUM('Base Rate Calc'!CB$51+'Base Rate Calc'!CB$83))+'Base Rate Calc'!CB$19)*0.98</f>
        <v>30391.095750691322</v>
      </c>
      <c r="CE92" s="62">
        <f>(($D92*SUM('Base Rate Calc'!CC$51+'Base Rate Calc'!CC$83))+'Base Rate Calc'!CC$19)*0.98</f>
        <v>30446.695574117806</v>
      </c>
      <c r="CF92" s="62">
        <f>(($D92*SUM('Base Rate Calc'!CD$51+'Base Rate Calc'!CD$83))+'Base Rate Calc'!CD$19)*0.98</f>
        <v>28415.68197604311</v>
      </c>
      <c r="CG92" s="62">
        <f>(($D92*SUM('Base Rate Calc'!CE$51+'Base Rate Calc'!CE$83))+'Base Rate Calc'!CE$19)*0.98</f>
        <v>29896.137335319472</v>
      </c>
      <c r="CH92" s="62">
        <f>(($D92*SUM('Base Rate Calc'!CF$51+'Base Rate Calc'!CF$83))+'Base Rate Calc'!CF$19)*0.98</f>
        <v>29902.760613807179</v>
      </c>
      <c r="CI92" s="62">
        <f>(($D92*SUM('Base Rate Calc'!CG$51+'Base Rate Calc'!CG$83))+'Base Rate Calc'!CG$19)*0.98</f>
        <v>31255.66010638429</v>
      </c>
      <c r="CJ92" s="62">
        <f>(($D92*SUM('Base Rate Calc'!CH$51+'Base Rate Calc'!CH$83))+'Base Rate Calc'!CH$19)*0.98</f>
        <v>28734.238168079279</v>
      </c>
      <c r="CK92" s="62">
        <f>(($D92*SUM('Base Rate Calc'!CI$51+'Base Rate Calc'!CI$83))+'Base Rate Calc'!CI$19)*0.98</f>
        <v>26849.295874445215</v>
      </c>
      <c r="CL92" s="62">
        <f>(($D92*SUM('Base Rate Calc'!CJ$51+'Base Rate Calc'!CJ$83))+'Base Rate Calc'!CJ$19)*0.98</f>
        <v>26815.408238226257</v>
      </c>
      <c r="CM92" s="62">
        <f>(($D92*SUM('Base Rate Calc'!CK$51+'Base Rate Calc'!CK$83))+'Base Rate Calc'!CK$19)*0.98</f>
        <v>28806.695912995867</v>
      </c>
    </row>
    <row r="93" spans="1:91" ht="15">
      <c r="A93" s="137">
        <v>90</v>
      </c>
      <c r="B93" s="215">
        <v>871</v>
      </c>
      <c r="C93" s="138" t="str">
        <f>VLOOKUP(B93,FFY18_Table5_CN!$A$3:$G$759,6,FALSE)</f>
        <v>SEPTICEMIA OR SEVERE SEPSIS W/O MV &gt;96 HOURS W MCC</v>
      </c>
      <c r="D93" s="137">
        <f>VLOOKUP(B93,FFY18_Table5_CN!$A$3:$G$759,7,FALSE)</f>
        <v>1.8229</v>
      </c>
      <c r="F93" s="62">
        <f>(($D93*SUM('Base Rate Calc'!C$51+'Base Rate Calc'!C$83))+'Base Rate Calc'!C$19)*0.98</f>
        <v>11825.363133988645</v>
      </c>
      <c r="G93" s="62">
        <f>(($D93*SUM('Base Rate Calc'!D$51+'Base Rate Calc'!D$83))+'Base Rate Calc'!D$19)*0.98</f>
        <v>12398.929948521016</v>
      </c>
      <c r="H93" s="62">
        <f>(($D93*SUM('Base Rate Calc'!E$51+'Base Rate Calc'!E$83))+'Base Rate Calc'!E$19)*0.98</f>
        <v>9817.9242912630671</v>
      </c>
      <c r="I93" s="62">
        <f>(($D93*SUM('Base Rate Calc'!F$51+'Base Rate Calc'!F$83))+'Base Rate Calc'!F$19)*0.98</f>
        <v>10962.841957907369</v>
      </c>
      <c r="J93" s="62">
        <f>(($D93*SUM('Base Rate Calc'!G$51+'Base Rate Calc'!G$83))+'Base Rate Calc'!G$19)*0.98</f>
        <v>10195.001548252141</v>
      </c>
      <c r="K93" s="62">
        <f>(($D93*SUM('Base Rate Calc'!H$51+'Base Rate Calc'!H$83))+'Base Rate Calc'!H$19)*0.98</f>
        <v>11037.030261084827</v>
      </c>
      <c r="L93" s="62">
        <f>(($D93*SUM('Base Rate Calc'!I$51+'Base Rate Calc'!I$83))+'Base Rate Calc'!I$19)*0.98</f>
        <v>9889.4447781189683</v>
      </c>
      <c r="M93" s="62">
        <f>(($D93*SUM('Base Rate Calc'!J$51+'Base Rate Calc'!J$83))+'Base Rate Calc'!J$19)*0.98</f>
        <v>12139.931810216722</v>
      </c>
      <c r="N93" s="62">
        <f>(($D93*SUM('Base Rate Calc'!K$51+'Base Rate Calc'!K$83))+'Base Rate Calc'!K$19)*0.98</f>
        <v>11122.86297699106</v>
      </c>
      <c r="O93" s="62">
        <f>(($D93*SUM('Base Rate Calc'!L$51+'Base Rate Calc'!L$83))+'Base Rate Calc'!L$19)*0.98</f>
        <v>10052.510204187774</v>
      </c>
      <c r="P93" s="62">
        <f>(($D93*SUM('Base Rate Calc'!M$51+'Base Rate Calc'!M$83))+'Base Rate Calc'!M$19)*0.98</f>
        <v>10787.02499193067</v>
      </c>
      <c r="Q93" s="62">
        <f>(($D93*SUM('Base Rate Calc'!N$51+'Base Rate Calc'!N$83))+'Base Rate Calc'!N$19)*0.98</f>
        <v>9802.6686557961984</v>
      </c>
      <c r="R93" s="62">
        <f>(($D93*SUM('Base Rate Calc'!O$51+'Base Rate Calc'!O$83))+'Base Rate Calc'!O$19)*0.98</f>
        <v>10178.424277180411</v>
      </c>
      <c r="S93" s="62">
        <f>(($D93*SUM('Base Rate Calc'!P$51+'Base Rate Calc'!P$83))+'Base Rate Calc'!P$19)*0.98</f>
        <v>10986.000748446364</v>
      </c>
      <c r="T93" s="62">
        <f>(($D93*SUM('Base Rate Calc'!Q$51+'Base Rate Calc'!Q$83))+'Base Rate Calc'!Q$19)*0.98</f>
        <v>10314.397833228557</v>
      </c>
      <c r="U93" s="62">
        <f>(($D93*SUM('Base Rate Calc'!R$51+'Base Rate Calc'!R$83))+'Base Rate Calc'!R$19)*0.98</f>
        <v>10096.316262042161</v>
      </c>
      <c r="V93" s="62">
        <f>(($D93*SUM('Base Rate Calc'!S$51+'Base Rate Calc'!S$83))+'Base Rate Calc'!S$19)*0.98</f>
        <v>12348.466382598672</v>
      </c>
      <c r="W93" s="62">
        <f>(($D93*SUM('Base Rate Calc'!T$51+'Base Rate Calc'!T$83))+'Base Rate Calc'!T$19)*0.98</f>
        <v>16062.079455063331</v>
      </c>
      <c r="X93" s="62">
        <f>(($D93*SUM('Base Rate Calc'!U$51+'Base Rate Calc'!U$83))+'Base Rate Calc'!U$19)*0.98</f>
        <v>11615.194907895522</v>
      </c>
      <c r="Y93" s="62" t="e">
        <f>(($D93*SUM('Base Rate Calc'!V$51+'Base Rate Calc'!V$83))+'Base Rate Calc'!V$19)*0.98</f>
        <v>#N/A</v>
      </c>
      <c r="Z93" s="62">
        <f>(($D93*SUM('Base Rate Calc'!W$51+'Base Rate Calc'!W$83))+'Base Rate Calc'!W$19)*0.98</f>
        <v>10274.29287033839</v>
      </c>
      <c r="AA93" s="62">
        <f>(($D93*SUM('Base Rate Calc'!X$51+'Base Rate Calc'!X$83))+'Base Rate Calc'!X$19)*0.98</f>
        <v>11137.241026945274</v>
      </c>
      <c r="AB93" s="62">
        <f>(($D93*SUM('Base Rate Calc'!Y$51+'Base Rate Calc'!Y$83))+'Base Rate Calc'!Y$19)*0.98</f>
        <v>13908.410560287602</v>
      </c>
      <c r="AC93" s="62">
        <f>(($D93*SUM('Base Rate Calc'!Z$51+'Base Rate Calc'!Z$83))+'Base Rate Calc'!Z$19)*0.98</f>
        <v>10584.203011136193</v>
      </c>
      <c r="AD93" s="62">
        <f>(($D93*SUM('Base Rate Calc'!AA$51+'Base Rate Calc'!AA$83))+'Base Rate Calc'!AA$19)*0.98</f>
        <v>10773.355674362077</v>
      </c>
      <c r="AE93" s="62">
        <f>(($D93*SUM('Base Rate Calc'!AB$51+'Base Rate Calc'!AB$83))+'Base Rate Calc'!AB$19)*0.98</f>
        <v>15216.83341344033</v>
      </c>
      <c r="AF93" s="62">
        <f>(($D93*SUM('Base Rate Calc'!AC$51+'Base Rate Calc'!AC$83))+'Base Rate Calc'!AC$19)*0.98</f>
        <v>10651.166617703162</v>
      </c>
      <c r="AG93" s="62">
        <f>(($D93*SUM('Base Rate Calc'!AD$51+'Base Rate Calc'!AD$83))+'Base Rate Calc'!AD$19)*0.98</f>
        <v>10843.359635406792</v>
      </c>
      <c r="AH93" s="62">
        <f>(($D93*SUM('Base Rate Calc'!AE$51+'Base Rate Calc'!AE$83))+'Base Rate Calc'!AE$19)*0.98</f>
        <v>9847.6694619891168</v>
      </c>
      <c r="AI93" s="62">
        <f>(($D93*SUM('Base Rate Calc'!AF$51+'Base Rate Calc'!AF$83))+'Base Rate Calc'!AF$19)*0.98</f>
        <v>12117.537586000795</v>
      </c>
      <c r="AJ93" s="62">
        <f>(($D93*SUM('Base Rate Calc'!AG$51+'Base Rate Calc'!AG$83))+'Base Rate Calc'!AG$19)*0.98</f>
        <v>10780.618699358971</v>
      </c>
      <c r="AK93" s="62">
        <f>(($D93*SUM('Base Rate Calc'!AH$51+'Base Rate Calc'!AH$83))+'Base Rate Calc'!AH$19)*0.98</f>
        <v>16010.321192744541</v>
      </c>
      <c r="AL93" s="62">
        <f>(($D93*SUM('Base Rate Calc'!AI$51+'Base Rate Calc'!AI$83))+'Base Rate Calc'!AI$19)*0.98</f>
        <v>9782.3192108684671</v>
      </c>
      <c r="AM93" s="62">
        <f>(($D93*SUM('Base Rate Calc'!AJ$51+'Base Rate Calc'!AJ$83))+'Base Rate Calc'!AJ$19)*0.98</f>
        <v>9964.2610351300555</v>
      </c>
      <c r="AN93" s="62">
        <f>(($D93*SUM('Base Rate Calc'!AK$51+'Base Rate Calc'!AK$83))+'Base Rate Calc'!AK$19)*0.98</f>
        <v>12873.592425294808</v>
      </c>
      <c r="AO93" s="62">
        <f>(($D93*SUM('Base Rate Calc'!AL$51+'Base Rate Calc'!AL$83))+'Base Rate Calc'!AL$19)*0.98</f>
        <v>11367.257781125789</v>
      </c>
      <c r="AP93" s="62">
        <f>(($D93*SUM('Base Rate Calc'!AM$51+'Base Rate Calc'!AM$83))+'Base Rate Calc'!AM$19)*0.98</f>
        <v>11071.796165337546</v>
      </c>
      <c r="AQ93" s="62">
        <f>(($D93*SUM('Base Rate Calc'!AN$51+'Base Rate Calc'!AN$83))+'Base Rate Calc'!AN$19)*0.98</f>
        <v>10652.187374513283</v>
      </c>
      <c r="AR93" s="62">
        <f>(($D93*SUM('Base Rate Calc'!AO$51+'Base Rate Calc'!AO$83))+'Base Rate Calc'!AO$19)*0.98</f>
        <v>11714.454176154468</v>
      </c>
      <c r="AS93" s="62">
        <f>(($D93*SUM('Base Rate Calc'!AP$51+'Base Rate Calc'!AP$83))+'Base Rate Calc'!AP$19)*0.98</f>
        <v>12180.723319429833</v>
      </c>
      <c r="AT93" s="62">
        <f>(($D93*SUM('Base Rate Calc'!AQ$51+'Base Rate Calc'!AQ$83))+'Base Rate Calc'!AQ$19)*0.98</f>
        <v>11953.280468066629</v>
      </c>
      <c r="AU93" s="62">
        <f>(($D93*SUM('Base Rate Calc'!AR$51+'Base Rate Calc'!AR$83))+'Base Rate Calc'!AR$19)*0.98</f>
        <v>10147.863265927323</v>
      </c>
      <c r="AV93" s="62">
        <f>(($D93*SUM('Base Rate Calc'!AS$51+'Base Rate Calc'!AS$83))+'Base Rate Calc'!AS$19)*0.98</f>
        <v>11348.55899467872</v>
      </c>
      <c r="AW93" s="62">
        <f>(($D93*SUM('Base Rate Calc'!AT$51+'Base Rate Calc'!AT$83))+'Base Rate Calc'!AT$19)*0.98</f>
        <v>12924.616193216105</v>
      </c>
      <c r="AX93" s="62">
        <f>(($D93*SUM('Base Rate Calc'!AU$51+'Base Rate Calc'!AU$83))+'Base Rate Calc'!AU$19)*0.98</f>
        <v>10983.816422439868</v>
      </c>
      <c r="AY93" s="62">
        <f>(($D93*SUM('Base Rate Calc'!AV$51+'Base Rate Calc'!AV$83))+'Base Rate Calc'!AV$19)*0.98</f>
        <v>9833.3824832239607</v>
      </c>
      <c r="AZ93" s="62">
        <f>(($D93*SUM('Base Rate Calc'!AW$51+'Base Rate Calc'!AW$83))+'Base Rate Calc'!AW$19)*0.98</f>
        <v>11310.870971906275</v>
      </c>
      <c r="BA93" s="62">
        <f>(($D93*SUM('Base Rate Calc'!AX$51+'Base Rate Calc'!AX$83))+'Base Rate Calc'!AX$19)*0.98</f>
        <v>10087.199621451919</v>
      </c>
      <c r="BB93" s="62">
        <f>(($D93*SUM('Base Rate Calc'!AY$51+'Base Rate Calc'!AY$83))+'Base Rate Calc'!AY$19)*0.98</f>
        <v>10269.519312535553</v>
      </c>
      <c r="BC93" s="62">
        <f>(($D93*SUM('Base Rate Calc'!AZ$51+'Base Rate Calc'!AZ$83))+'Base Rate Calc'!AZ$19)*0.98</f>
        <v>10708.746054366788</v>
      </c>
      <c r="BD93" s="62">
        <f>(($D93*SUM('Base Rate Calc'!BA$51+'Base Rate Calc'!BA$83))+'Base Rate Calc'!BA$19)*0.98</f>
        <v>10095.012973127974</v>
      </c>
      <c r="BE93" s="62">
        <f>(($D93*SUM('Base Rate Calc'!BB$51+'Base Rate Calc'!BB$83))+'Base Rate Calc'!BB$19)*0.98</f>
        <v>14065.050701384662</v>
      </c>
      <c r="BF93" s="62">
        <f>(($D93*SUM('Base Rate Calc'!BC$51+'Base Rate Calc'!BC$83))+'Base Rate Calc'!BC$19)*0.98</f>
        <v>11370.724629588425</v>
      </c>
      <c r="BG93" s="62">
        <f>(($D93*SUM('Base Rate Calc'!BD$51+'Base Rate Calc'!BD$83))+'Base Rate Calc'!BD$19)*0.98</f>
        <v>10668.708392692435</v>
      </c>
      <c r="BH93" s="62">
        <f>(($D93*SUM('Base Rate Calc'!BE$51+'Base Rate Calc'!BE$83))+'Base Rate Calc'!BE$19)*0.98</f>
        <v>10491.331182539821</v>
      </c>
      <c r="BI93" s="62">
        <f>(($D93*SUM('Base Rate Calc'!BF$51+'Base Rate Calc'!BF$83))+'Base Rate Calc'!BF$19)*0.98</f>
        <v>11030.380928921135</v>
      </c>
      <c r="BJ93" s="62">
        <f>(($D93*SUM('Base Rate Calc'!BG$51+'Base Rate Calc'!BG$83))+'Base Rate Calc'!BG$19)*0.98</f>
        <v>10340.050551934619</v>
      </c>
      <c r="BK93" s="62">
        <f>(($D93*SUM('Base Rate Calc'!BH$51+'Base Rate Calc'!BH$83))+'Base Rate Calc'!BH$19)*0.98</f>
        <v>11267.828827882437</v>
      </c>
      <c r="BL93" s="62">
        <f>(($D93*SUM('Base Rate Calc'!BI$51+'Base Rate Calc'!BI$83))+'Base Rate Calc'!BI$19)*0.98</f>
        <v>10122.468438883296</v>
      </c>
      <c r="BM93" s="62">
        <f>(($D93*SUM('Base Rate Calc'!BJ$51+'Base Rate Calc'!BJ$83))+'Base Rate Calc'!BJ$19)*0.98</f>
        <v>10014.485836435755</v>
      </c>
      <c r="BN93" s="62">
        <f>(($D93*SUM('Base Rate Calc'!BK$51+'Base Rate Calc'!BK$83))+'Base Rate Calc'!BK$19)*0.98</f>
        <v>10909.607423378249</v>
      </c>
      <c r="BO93" s="62">
        <f>(($D93*SUM('Base Rate Calc'!BL$51+'Base Rate Calc'!BL$83))+'Base Rate Calc'!BL$19)*0.98</f>
        <v>11400.110765439882</v>
      </c>
      <c r="BP93" s="62">
        <f>(($D93*SUM('Base Rate Calc'!BM$51+'Base Rate Calc'!BM$83))+'Base Rate Calc'!BM$19)*0.98</f>
        <v>11128.40648713997</v>
      </c>
      <c r="BQ93" s="62">
        <f>(($D93*SUM('Base Rate Calc'!BN$51+'Base Rate Calc'!BN$83))+'Base Rate Calc'!BN$19)*0.98</f>
        <v>9993.5695787759869</v>
      </c>
      <c r="BR93" s="62">
        <f>(($D93*SUM('Base Rate Calc'!BO$51+'Base Rate Calc'!BO$83))+'Base Rate Calc'!BO$19)*0.98</f>
        <v>9719.1996885616172</v>
      </c>
      <c r="BS93" s="62">
        <f>(($D93*SUM('Base Rate Calc'!BP$51+'Base Rate Calc'!BP$83))+'Base Rate Calc'!BP$19)*0.98</f>
        <v>12316.200862162321</v>
      </c>
      <c r="BT93" s="62">
        <f>(($D93*SUM('Base Rate Calc'!BQ$51+'Base Rate Calc'!BQ$83))+'Base Rate Calc'!BQ$19)*0.98</f>
        <v>10016.016181767323</v>
      </c>
      <c r="BU93" s="62">
        <f>(($D93*SUM('Base Rate Calc'!BR$51+'Base Rate Calc'!BR$83))+'Base Rate Calc'!BR$19)*0.98</f>
        <v>11601.133669586652</v>
      </c>
      <c r="BV93" s="62">
        <f>(($D93*SUM('Base Rate Calc'!BS$51+'Base Rate Calc'!BS$83))+'Base Rate Calc'!BS$19)*0.98</f>
        <v>11349.995831128514</v>
      </c>
      <c r="BW93" s="62">
        <f>(($D93*SUM('Base Rate Calc'!BT$51+'Base Rate Calc'!BT$83))+'Base Rate Calc'!BT$19)*0.98</f>
        <v>11311.082011196098</v>
      </c>
      <c r="BX93" s="62">
        <f>(($D93*SUM('Base Rate Calc'!BU$51+'Base Rate Calc'!BU$83))+'Base Rate Calc'!BU$19)*0.98</f>
        <v>10954.647638913866</v>
      </c>
      <c r="BY93" s="62">
        <f>(($D93*SUM('Base Rate Calc'!BV$51+'Base Rate Calc'!BV$83))+'Base Rate Calc'!BV$19)*0.98</f>
        <v>10204.946432807816</v>
      </c>
      <c r="BZ93" s="62">
        <f>(($D93*SUM('Base Rate Calc'!BW$51+'Base Rate Calc'!BW$83))+'Base Rate Calc'!BW$19)*0.98</f>
        <v>10030.379469024836</v>
      </c>
      <c r="CA93" s="62">
        <f>(($D93*SUM('Base Rate Calc'!BY$51+'Base Rate Calc'!BY$83))+'Base Rate Calc'!BY$19)*0.98</f>
        <v>12577.467205931898</v>
      </c>
      <c r="CB93" s="62">
        <f>(($D93*SUM('Base Rate Calc'!BZ$51+'Base Rate Calc'!BZ$83))+'Base Rate Calc'!BZ$19)*0.98</f>
        <v>9267.6103632174836</v>
      </c>
      <c r="CC93" s="62">
        <f>(($D93*SUM('Base Rate Calc'!CA$51+'Base Rate Calc'!CA$83))+'Base Rate Calc'!CA$19)*0.98</f>
        <v>10049.283890276014</v>
      </c>
      <c r="CD93" s="62">
        <f>(($D93*SUM('Base Rate Calc'!CB$51+'Base Rate Calc'!CB$83))+'Base Rate Calc'!CB$19)*0.98</f>
        <v>11176.741249231693</v>
      </c>
      <c r="CE93" s="62">
        <f>(($D93*SUM('Base Rate Calc'!CC$51+'Base Rate Calc'!CC$83))+'Base Rate Calc'!CC$19)*0.98</f>
        <v>11855.567032520006</v>
      </c>
      <c r="CF93" s="62">
        <f>(($D93*SUM('Base Rate Calc'!CD$51+'Base Rate Calc'!CD$83))+'Base Rate Calc'!CD$19)*0.98</f>
        <v>10515.27297492716</v>
      </c>
      <c r="CG93" s="62">
        <f>(($D93*SUM('Base Rate Calc'!CE$51+'Base Rate Calc'!CE$83))+'Base Rate Calc'!CE$19)*0.98</f>
        <v>10941.840757338061</v>
      </c>
      <c r="CH93" s="62">
        <f>(($D93*SUM('Base Rate Calc'!CF$51+'Base Rate Calc'!CF$83))+'Base Rate Calc'!CF$19)*0.98</f>
        <v>10630.032239885546</v>
      </c>
      <c r="CI93" s="62">
        <f>(($D93*SUM('Base Rate Calc'!CG$51+'Base Rate Calc'!CG$83))+'Base Rate Calc'!CG$19)*0.98</f>
        <v>11391.903264480179</v>
      </c>
      <c r="CJ93" s="62">
        <f>(($D93*SUM('Base Rate Calc'!CH$51+'Base Rate Calc'!CH$83))+'Base Rate Calc'!CH$19)*0.98</f>
        <v>10475.106834882057</v>
      </c>
      <c r="CK93" s="62">
        <f>(($D93*SUM('Base Rate Calc'!CI$51+'Base Rate Calc'!CI$83))+'Base Rate Calc'!CI$19)*0.98</f>
        <v>9821.8488171622248</v>
      </c>
      <c r="CL93" s="62">
        <f>(($D93*SUM('Base Rate Calc'!CJ$51+'Base Rate Calc'!CJ$83))+'Base Rate Calc'!CJ$19)*0.98</f>
        <v>9532.5196820262936</v>
      </c>
      <c r="CM93" s="62">
        <f>(($D93*SUM('Base Rate Calc'!CK$51+'Base Rate Calc'!CK$83))+'Base Rate Calc'!CK$19)*0.98</f>
        <v>10240.395869615271</v>
      </c>
    </row>
    <row r="94" spans="1:91" ht="15">
      <c r="A94" s="137">
        <v>91</v>
      </c>
      <c r="B94" s="215">
        <v>872</v>
      </c>
      <c r="C94" s="138" t="str">
        <f>VLOOKUP(B94,FFY18_Table5_CN!$A$3:$G$759,6,FALSE)</f>
        <v>SEPTICEMIA OR SEVERE SEPSIS W/O MV &gt;96 HOURS W/O MCC</v>
      </c>
      <c r="D94" s="137">
        <f>VLOOKUP(B94,FFY18_Table5_CN!$A$3:$G$759,7,FALSE)</f>
        <v>1.0546</v>
      </c>
      <c r="F94" s="62">
        <f>(($D94*SUM('Base Rate Calc'!C$51+'Base Rate Calc'!C$83))+'Base Rate Calc'!C$19)*0.98</f>
        <v>7164.5174261366101</v>
      </c>
      <c r="G94" s="62">
        <f>(($D94*SUM('Base Rate Calc'!D$51+'Base Rate Calc'!D$83))+'Base Rate Calc'!D$19)*0.98</f>
        <v>7419.6404272918244</v>
      </c>
      <c r="H94" s="62">
        <f>(($D94*SUM('Base Rate Calc'!E$51+'Base Rate Calc'!E$83))+'Base Rate Calc'!E$19)*0.98</f>
        <v>5940.0023061967358</v>
      </c>
      <c r="I94" s="62">
        <f>(($D94*SUM('Base Rate Calc'!F$51+'Base Rate Calc'!F$83))+'Base Rate Calc'!F$19)*0.98</f>
        <v>6660.4106977284055</v>
      </c>
      <c r="J94" s="62">
        <f>(($D94*SUM('Base Rate Calc'!G$51+'Base Rate Calc'!G$83))+'Base Rate Calc'!G$19)*0.98</f>
        <v>6189.1841629308838</v>
      </c>
      <c r="K94" s="62">
        <f>(($D94*SUM('Base Rate Calc'!H$51+'Base Rate Calc'!H$83))+'Base Rate Calc'!H$19)*0.98</f>
        <v>6687.089955861572</v>
      </c>
      <c r="L94" s="62">
        <f>(($D94*SUM('Base Rate Calc'!I$51+'Base Rate Calc'!I$83))+'Base Rate Calc'!I$19)*0.98</f>
        <v>5928.5756908465983</v>
      </c>
      <c r="M94" s="62">
        <f>(($D94*SUM('Base Rate Calc'!J$51+'Base Rate Calc'!J$83))+'Base Rate Calc'!J$19)*0.98</f>
        <v>7521.700272913793</v>
      </c>
      <c r="N94" s="62">
        <f>(($D94*SUM('Base Rate Calc'!K$51+'Base Rate Calc'!K$83))+'Base Rate Calc'!K$19)*0.98</f>
        <v>6736.1683883563401</v>
      </c>
      <c r="O94" s="62">
        <f>(($D94*SUM('Base Rate Calc'!L$51+'Base Rate Calc'!L$83))+'Base Rate Calc'!L$19)*0.98</f>
        <v>6073.3048292152207</v>
      </c>
      <c r="P94" s="62">
        <f>(($D94*SUM('Base Rate Calc'!M$51+'Base Rate Calc'!M$83))+'Base Rate Calc'!M$19)*0.98</f>
        <v>6419.7110795491162</v>
      </c>
      <c r="Q94" s="62">
        <f>(($D94*SUM('Base Rate Calc'!N$51+'Base Rate Calc'!N$83))+'Base Rate Calc'!N$19)*0.98</f>
        <v>5852.9835291363606</v>
      </c>
      <c r="R94" s="62">
        <f>(($D94*SUM('Base Rate Calc'!O$51+'Base Rate Calc'!O$83))+'Base Rate Calc'!O$19)*0.98</f>
        <v>6190.3286933975878</v>
      </c>
      <c r="S94" s="62">
        <f>(($D94*SUM('Base Rate Calc'!P$51+'Base Rate Calc'!P$83))+'Base Rate Calc'!P$19)*0.98</f>
        <v>6674.7463281428154</v>
      </c>
      <c r="T94" s="62">
        <f>(($D94*SUM('Base Rate Calc'!Q$51+'Base Rate Calc'!Q$83))+'Base Rate Calc'!Q$19)*0.98</f>
        <v>6274.2926274742631</v>
      </c>
      <c r="U94" s="62">
        <f>(($D94*SUM('Base Rate Calc'!R$51+'Base Rate Calc'!R$83))+'Base Rate Calc'!R$19)*0.98</f>
        <v>6140.0677290633939</v>
      </c>
      <c r="V94" s="62">
        <f>(($D94*SUM('Base Rate Calc'!S$51+'Base Rate Calc'!S$83))+'Base Rate Calc'!S$19)*0.98</f>
        <v>7620.0599035759287</v>
      </c>
      <c r="W94" s="62">
        <f>(($D94*SUM('Base Rate Calc'!T$51+'Base Rate Calc'!T$83))+'Base Rate Calc'!T$19)*0.98</f>
        <v>9865.2178553786744</v>
      </c>
      <c r="X94" s="62">
        <f>(($D94*SUM('Base Rate Calc'!U$51+'Base Rate Calc'!U$83))+'Base Rate Calc'!U$19)*0.98</f>
        <v>6985.9210347175476</v>
      </c>
      <c r="Y94" s="62" t="e">
        <f>(($D94*SUM('Base Rate Calc'!V$51+'Base Rate Calc'!V$83))+'Base Rate Calc'!V$19)*0.98</f>
        <v>#N/A</v>
      </c>
      <c r="Z94" s="62">
        <f>(($D94*SUM('Base Rate Calc'!W$51+'Base Rate Calc'!W$83))+'Base Rate Calc'!W$19)*0.98</f>
        <v>6274.3450112232522</v>
      </c>
      <c r="AA94" s="62">
        <f>(($D94*SUM('Base Rate Calc'!X$51+'Base Rate Calc'!X$83))+'Base Rate Calc'!X$19)*0.98</f>
        <v>6709.6175096475317</v>
      </c>
      <c r="AB94" s="62">
        <f>(($D94*SUM('Base Rate Calc'!Y$51+'Base Rate Calc'!Y$83))+'Base Rate Calc'!Y$19)*0.98</f>
        <v>8448.7796549340637</v>
      </c>
      <c r="AC94" s="62">
        <f>(($D94*SUM('Base Rate Calc'!Z$51+'Base Rate Calc'!Z$83))+'Base Rate Calc'!Z$19)*0.98</f>
        <v>6430.1224547831634</v>
      </c>
      <c r="AD94" s="62">
        <f>(($D94*SUM('Base Rate Calc'!AA$51+'Base Rate Calc'!AA$83))+'Base Rate Calc'!AA$19)*0.98</f>
        <v>6674.3406515345041</v>
      </c>
      <c r="AE94" s="62">
        <f>(($D94*SUM('Base Rate Calc'!AB$51+'Base Rate Calc'!AB$83))+'Base Rate Calc'!AB$19)*0.98</f>
        <v>9466.4725225816965</v>
      </c>
      <c r="AF94" s="62">
        <f>(($D94*SUM('Base Rate Calc'!AC$51+'Base Rate Calc'!AC$83))+'Base Rate Calc'!AC$19)*0.98</f>
        <v>6162.0057682976321</v>
      </c>
      <c r="AG94" s="62">
        <f>(($D94*SUM('Base Rate Calc'!AD$51+'Base Rate Calc'!AD$83))+'Base Rate Calc'!AD$19)*0.98</f>
        <v>6613.9173061824586</v>
      </c>
      <c r="AH94" s="62">
        <f>(($D94*SUM('Base Rate Calc'!AE$51+'Base Rate Calc'!AE$83))+'Base Rate Calc'!AE$19)*0.98</f>
        <v>5915.2828628414745</v>
      </c>
      <c r="AI94" s="62">
        <f>(($D94*SUM('Base Rate Calc'!AF$51+'Base Rate Calc'!AF$83))+'Base Rate Calc'!AF$19)*0.98</f>
        <v>7559.8089357926583</v>
      </c>
      <c r="AJ94" s="62">
        <f>(($D94*SUM('Base Rate Calc'!AG$51+'Base Rate Calc'!AG$83))+'Base Rate Calc'!AG$19)*0.98</f>
        <v>6647.8741622381749</v>
      </c>
      <c r="AK94" s="62">
        <f>(($D94*SUM('Base Rate Calc'!AH$51+'Base Rate Calc'!AH$83))+'Base Rate Calc'!AH$19)*0.98</f>
        <v>9991.8914253378643</v>
      </c>
      <c r="AL94" s="62">
        <f>(($D94*SUM('Base Rate Calc'!AI$51+'Base Rate Calc'!AI$83))+'Base Rate Calc'!AI$19)*0.98</f>
        <v>5912.6670320049834</v>
      </c>
      <c r="AM94" s="62">
        <f>(($D94*SUM('Base Rate Calc'!AJ$51+'Base Rate Calc'!AJ$83))+'Base Rate Calc'!AJ$19)*0.98</f>
        <v>5982.7509578518611</v>
      </c>
      <c r="AN94" s="62">
        <f>(($D94*SUM('Base Rate Calc'!AK$51+'Base Rate Calc'!AK$83))+'Base Rate Calc'!AK$19)*0.98</f>
        <v>7948.6594328903966</v>
      </c>
      <c r="AO94" s="62">
        <f>(($D94*SUM('Base Rate Calc'!AL$51+'Base Rate Calc'!AL$83))+'Base Rate Calc'!AL$19)*0.98</f>
        <v>6938.7706041885222</v>
      </c>
      <c r="AP94" s="62">
        <f>(($D94*SUM('Base Rate Calc'!AM$51+'Base Rate Calc'!AM$83))+'Base Rate Calc'!AM$19)*0.98</f>
        <v>6792.6448682895261</v>
      </c>
      <c r="AQ94" s="62">
        <f>(($D94*SUM('Base Rate Calc'!AN$51+'Base Rate Calc'!AN$83))+'Base Rate Calc'!AN$19)*0.98</f>
        <v>6162.5963054263584</v>
      </c>
      <c r="AR94" s="62">
        <f>(($D94*SUM('Base Rate Calc'!AO$51+'Base Rate Calc'!AO$83))+'Base Rate Calc'!AO$19)*0.98</f>
        <v>7089.903449982171</v>
      </c>
      <c r="AS94" s="62">
        <f>(($D94*SUM('Base Rate Calc'!AP$51+'Base Rate Calc'!AP$83))+'Base Rate Calc'!AP$19)*0.98</f>
        <v>8276.2099406608722</v>
      </c>
      <c r="AT94" s="62">
        <f>(($D94*SUM('Base Rate Calc'!AQ$51+'Base Rate Calc'!AQ$83))+'Base Rate Calc'!AQ$19)*0.98</f>
        <v>7744.4479864737878</v>
      </c>
      <c r="AU94" s="62">
        <f>(($D94*SUM('Base Rate Calc'!AR$51+'Base Rate Calc'!AR$83))+'Base Rate Calc'!AR$19)*0.98</f>
        <v>6171.2934934483255</v>
      </c>
      <c r="AV94" s="62">
        <f>(($D94*SUM('Base Rate Calc'!AS$51+'Base Rate Calc'!AS$83))+'Base Rate Calc'!AS$19)*0.98</f>
        <v>6856.409839293533</v>
      </c>
      <c r="AW94" s="62">
        <f>(($D94*SUM('Base Rate Calc'!AT$51+'Base Rate Calc'!AT$83))+'Base Rate Calc'!AT$19)*0.98</f>
        <v>7995.4102541805405</v>
      </c>
      <c r="AX94" s="62">
        <f>(($D94*SUM('Base Rate Calc'!AU$51+'Base Rate Calc'!AU$83))+'Base Rate Calc'!AU$19)*0.98</f>
        <v>6761.8570684102715</v>
      </c>
      <c r="AY94" s="62">
        <f>(($D94*SUM('Base Rate Calc'!AV$51+'Base Rate Calc'!AV$83))+'Base Rate Calc'!AV$19)*0.98</f>
        <v>5876.5266854945339</v>
      </c>
      <c r="AZ94" s="62">
        <f>(($D94*SUM('Base Rate Calc'!AW$51+'Base Rate Calc'!AW$83))+'Base Rate Calc'!AW$19)*0.98</f>
        <v>6832.1940713546328</v>
      </c>
      <c r="BA94" s="62">
        <f>(($D94*SUM('Base Rate Calc'!AX$51+'Base Rate Calc'!AX$83))+'Base Rate Calc'!AX$19)*0.98</f>
        <v>6165.0859804175734</v>
      </c>
      <c r="BB94" s="62">
        <f>(($D94*SUM('Base Rate Calc'!AY$51+'Base Rate Calc'!AY$83))+'Base Rate Calc'!AY$19)*0.98</f>
        <v>6291.8224219101394</v>
      </c>
      <c r="BC94" s="62">
        <f>(($D94*SUM('Base Rate Calc'!AZ$51+'Base Rate Calc'!AZ$83))+'Base Rate Calc'!AZ$19)*0.98</f>
        <v>6519.3815056531976</v>
      </c>
      <c r="BD94" s="62">
        <f>(($D94*SUM('Base Rate Calc'!BA$51+'Base Rate Calc'!BA$83))+'Base Rate Calc'!BA$19)*0.98</f>
        <v>6090.5954520383793</v>
      </c>
      <c r="BE94" s="62">
        <f>(($D94*SUM('Base Rate Calc'!BB$51+'Base Rate Calc'!BB$83))+'Base Rate Calc'!BB$19)*0.98</f>
        <v>8742.3981561030578</v>
      </c>
      <c r="BF94" s="62">
        <f>(($D94*SUM('Base Rate Calc'!BC$51+'Base Rate Calc'!BC$83))+'Base Rate Calc'!BC$19)*0.98</f>
        <v>6578.2907424235855</v>
      </c>
      <c r="BG94" s="62">
        <f>(($D94*SUM('Base Rate Calc'!BD$51+'Base Rate Calc'!BD$83))+'Base Rate Calc'!BD$19)*0.98</f>
        <v>6339.4857057509689</v>
      </c>
      <c r="BH94" s="62">
        <f>(($D94*SUM('Base Rate Calc'!BE$51+'Base Rate Calc'!BE$83))+'Base Rate Calc'!BE$19)*0.98</f>
        <v>6069.5363789053145</v>
      </c>
      <c r="BI94" s="62">
        <f>(($D94*SUM('Base Rate Calc'!BF$51+'Base Rate Calc'!BF$83))+'Base Rate Calc'!BF$19)*0.98</f>
        <v>6645.2680579736825</v>
      </c>
      <c r="BJ94" s="62">
        <f>(($D94*SUM('Base Rate Calc'!BG$51+'Base Rate Calc'!BG$83))+'Base Rate Calc'!BG$19)*0.98</f>
        <v>6384.3354794175493</v>
      </c>
      <c r="BK94" s="62">
        <f>(($D94*SUM('Base Rate Calc'!BH$51+'Base Rate Calc'!BH$83))+'Base Rate Calc'!BH$19)*0.98</f>
        <v>7001.976103540962</v>
      </c>
      <c r="BL94" s="62">
        <f>(($D94*SUM('Base Rate Calc'!BI$51+'Base Rate Calc'!BI$83))+'Base Rate Calc'!BI$19)*0.98</f>
        <v>6101.3864213540637</v>
      </c>
      <c r="BM94" s="62">
        <f>(($D94*SUM('Base Rate Calc'!BJ$51+'Base Rate Calc'!BJ$83))+'Base Rate Calc'!BJ$19)*0.98</f>
        <v>6102.1190496599629</v>
      </c>
      <c r="BN94" s="62">
        <f>(($D94*SUM('Base Rate Calc'!BK$51+'Base Rate Calc'!BK$83))+'Base Rate Calc'!BK$19)*0.98</f>
        <v>6535.9227064318948</v>
      </c>
      <c r="BO94" s="62">
        <f>(($D94*SUM('Base Rate Calc'!BL$51+'Base Rate Calc'!BL$83))+'Base Rate Calc'!BL$19)*0.98</f>
        <v>6927.6662477551681</v>
      </c>
      <c r="BP94" s="62">
        <f>(($D94*SUM('Base Rate Calc'!BM$51+'Base Rate Calc'!BM$83))+'Base Rate Calc'!BM$19)*0.98</f>
        <v>6591.1760501057715</v>
      </c>
      <c r="BQ94" s="62">
        <f>(($D94*SUM('Base Rate Calc'!BN$51+'Base Rate Calc'!BN$83))+'Base Rate Calc'!BN$19)*0.98</f>
        <v>6058.957646331206</v>
      </c>
      <c r="BR94" s="62">
        <f>(($D94*SUM('Base Rate Calc'!BO$51+'Base Rate Calc'!BO$83))+'Base Rate Calc'!BO$19)*0.98</f>
        <v>5833.070310064777</v>
      </c>
      <c r="BS94" s="62">
        <f>(($D94*SUM('Base Rate Calc'!BP$51+'Base Rate Calc'!BP$83))+'Base Rate Calc'!BP$19)*0.98</f>
        <v>7350.0119691899627</v>
      </c>
      <c r="BT94" s="62">
        <f>(($D94*SUM('Base Rate Calc'!BQ$51+'Base Rate Calc'!BQ$83))+'Base Rate Calc'!BQ$19)*0.98</f>
        <v>5997.3730740313886</v>
      </c>
      <c r="BU94" s="62">
        <f>(($D94*SUM('Base Rate Calc'!BR$51+'Base Rate Calc'!BR$83))+'Base Rate Calc'!BR$19)*0.98</f>
        <v>7200.0357666279451</v>
      </c>
      <c r="BV94" s="62">
        <f>(($D94*SUM('Base Rate Calc'!BS$51+'Base Rate Calc'!BS$83))+'Base Rate Calc'!BS$19)*0.98</f>
        <v>6952.967671078025</v>
      </c>
      <c r="BW94" s="62">
        <f>(($D94*SUM('Base Rate Calc'!BT$51+'Base Rate Calc'!BT$83))+'Base Rate Calc'!BT$19)*0.98</f>
        <v>6889.3489831737379</v>
      </c>
      <c r="BX94" s="62">
        <f>(($D94*SUM('Base Rate Calc'!BU$51+'Base Rate Calc'!BU$83))+'Base Rate Calc'!BU$19)*0.98</f>
        <v>6635.6333884132764</v>
      </c>
      <c r="BY94" s="62">
        <f>(($D94*SUM('Base Rate Calc'!BV$51+'Base Rate Calc'!BV$83))+'Base Rate Calc'!BV$19)*0.98</f>
        <v>5903.8545767947353</v>
      </c>
      <c r="BZ94" s="62">
        <f>(($D94*SUM('Base Rate Calc'!BW$51+'Base Rate Calc'!BW$83))+'Base Rate Calc'!BW$19)*0.98</f>
        <v>6031.4729817069465</v>
      </c>
      <c r="CA94" s="62">
        <f>(($D94*SUM('Base Rate Calc'!BY$51+'Base Rate Calc'!BY$83))+'Base Rate Calc'!BY$19)*0.98</f>
        <v>7679.5754819659778</v>
      </c>
      <c r="CB94" s="62">
        <f>(($D94*SUM('Base Rate Calc'!BZ$51+'Base Rate Calc'!BZ$83))+'Base Rate Calc'!BZ$19)*0.98</f>
        <v>5361.5787421411806</v>
      </c>
      <c r="CC94" s="62">
        <f>(($D94*SUM('Base Rate Calc'!CA$51+'Base Rate Calc'!CA$83))+'Base Rate Calc'!CA$19)*0.98</f>
        <v>5991.8823220061904</v>
      </c>
      <c r="CD94" s="62">
        <f>(($D94*SUM('Base Rate Calc'!CB$51+'Base Rate Calc'!CB$83))+'Base Rate Calc'!CB$19)*0.98</f>
        <v>6710.0578714793701</v>
      </c>
      <c r="CE94" s="62">
        <f>(($D94*SUM('Base Rate Calc'!CC$51+'Base Rate Calc'!CC$83))+'Base Rate Calc'!CC$19)*0.98</f>
        <v>7533.7624762387395</v>
      </c>
      <c r="CF94" s="62">
        <f>(($D94*SUM('Base Rate Calc'!CD$51+'Base Rate Calc'!CD$83))+'Base Rate Calc'!CD$19)*0.98</f>
        <v>6354.0372001745473</v>
      </c>
      <c r="CG94" s="62">
        <f>(($D94*SUM('Base Rate Calc'!CE$51+'Base Rate Calc'!CE$83))+'Base Rate Calc'!CE$19)*0.98</f>
        <v>6535.6119945958208</v>
      </c>
      <c r="CH94" s="62">
        <f>(($D94*SUM('Base Rate Calc'!CF$51+'Base Rate Calc'!CF$83))+'Base Rate Calc'!CF$19)*0.98</f>
        <v>6149.7789237935685</v>
      </c>
      <c r="CI94" s="62">
        <f>(($D94*SUM('Base Rate Calc'!CG$51+'Base Rate Calc'!CG$83))+'Base Rate Calc'!CG$19)*0.98</f>
        <v>6774.255947797903</v>
      </c>
      <c r="CJ94" s="62">
        <f>(($D94*SUM('Base Rate Calc'!CH$51+'Base Rate Calc'!CH$83))+'Base Rate Calc'!CH$19)*0.98</f>
        <v>6230.4803285899488</v>
      </c>
      <c r="CK94" s="62">
        <f>(($D94*SUM('Base Rate Calc'!CI$51+'Base Rate Calc'!CI$83))+'Base Rate Calc'!CI$19)*0.98</f>
        <v>5863.5469793073025</v>
      </c>
      <c r="CL94" s="62">
        <f>(($D94*SUM('Base Rate Calc'!CJ$51+'Base Rate Calc'!CJ$83))+'Base Rate Calc'!CJ$19)*0.98</f>
        <v>5514.8363907317625</v>
      </c>
      <c r="CM94" s="62">
        <f>(($D94*SUM('Base Rate Calc'!CK$51+'Base Rate Calc'!CK$83))+'Base Rate Calc'!CK$19)*0.98</f>
        <v>5924.3630940239536</v>
      </c>
    </row>
    <row r="95" spans="1:91" ht="15">
      <c r="A95" s="137">
        <v>92</v>
      </c>
      <c r="B95" s="215">
        <v>881</v>
      </c>
      <c r="C95" s="138" t="str">
        <f>VLOOKUP(B95,FFY18_Table5_CN!$A$3:$G$759,6,FALSE)</f>
        <v>DEPRESSIVE NEUROSES</v>
      </c>
      <c r="D95" s="137">
        <f>VLOOKUP(B95,FFY18_Table5_CN!$A$3:$G$759,7,FALSE)</f>
        <v>0.74570000000000003</v>
      </c>
      <c r="F95" s="62">
        <f>(($D95*SUM('Base Rate Calc'!C$51+'Base Rate Calc'!C$83))+'Base Rate Calc'!C$19)*0.98</f>
        <v>5290.5941680922333</v>
      </c>
      <c r="G95" s="62">
        <f>(($D95*SUM('Base Rate Calc'!D$51+'Base Rate Calc'!D$83))+'Base Rate Calc'!D$19)*0.98</f>
        <v>5417.6847679039574</v>
      </c>
      <c r="H95" s="62">
        <f>(($D95*SUM('Base Rate Calc'!E$51+'Base Rate Calc'!E$83))+'Base Rate Calc'!E$19)*0.98</f>
        <v>4380.8586107821984</v>
      </c>
      <c r="I95" s="62">
        <f>(($D95*SUM('Base Rate Calc'!F$51+'Base Rate Calc'!F$83))+'Base Rate Calc'!F$19)*0.98</f>
        <v>4930.5902938896952</v>
      </c>
      <c r="J95" s="62">
        <f>(($D95*SUM('Base Rate Calc'!G$51+'Base Rate Calc'!G$83))+'Base Rate Calc'!G$19)*0.98</f>
        <v>4578.6192920136173</v>
      </c>
      <c r="K95" s="62">
        <f>(($D95*SUM('Base Rate Calc'!H$51+'Base Rate Calc'!H$83))+'Base Rate Calc'!H$19)*0.98</f>
        <v>4938.1682322074485</v>
      </c>
      <c r="L95" s="62">
        <f>(($D95*SUM('Base Rate Calc'!I$51+'Base Rate Calc'!I$83))+'Base Rate Calc'!I$19)*0.98</f>
        <v>4336.0825748002171</v>
      </c>
      <c r="M95" s="62">
        <f>(($D95*SUM('Base Rate Calc'!J$51+'Base Rate Calc'!J$83))+'Base Rate Calc'!J$19)*0.98</f>
        <v>5664.9103186343791</v>
      </c>
      <c r="N95" s="62">
        <f>(($D95*SUM('Base Rate Calc'!K$51+'Base Rate Calc'!K$83))+'Base Rate Calc'!K$19)*0.98</f>
        <v>4972.4693665819486</v>
      </c>
      <c r="O95" s="62">
        <f>(($D95*SUM('Base Rate Calc'!L$51+'Base Rate Calc'!L$83))+'Base Rate Calc'!L$19)*0.98</f>
        <v>4473.4394897267121</v>
      </c>
      <c r="P95" s="62">
        <f>(($D95*SUM('Base Rate Calc'!M$51+'Base Rate Calc'!M$83))+'Base Rate Calc'!M$19)*0.98</f>
        <v>4663.8041844109393</v>
      </c>
      <c r="Q95" s="62">
        <f>(($D95*SUM('Base Rate Calc'!N$51+'Base Rate Calc'!N$83))+'Base Rate Calc'!N$19)*0.98</f>
        <v>4264.9869970197087</v>
      </c>
      <c r="R95" s="62">
        <f>(($D95*SUM('Base Rate Calc'!O$51+'Base Rate Calc'!O$83))+'Base Rate Calc'!O$19)*0.98</f>
        <v>4586.8889877741149</v>
      </c>
      <c r="S95" s="62">
        <f>(($D95*SUM('Base Rate Calc'!P$51+'Base Rate Calc'!P$83))+'Base Rate Calc'!P$19)*0.98</f>
        <v>4941.3785155282549</v>
      </c>
      <c r="T95" s="62">
        <f>(($D95*SUM('Base Rate Calc'!Q$51+'Base Rate Calc'!Q$83))+'Base Rate Calc'!Q$19)*0.98</f>
        <v>4649.9421158804844</v>
      </c>
      <c r="U95" s="62">
        <f>(($D95*SUM('Base Rate Calc'!R$51+'Base Rate Calc'!R$83))+'Base Rate Calc'!R$19)*0.98</f>
        <v>4549.4323368505347</v>
      </c>
      <c r="V95" s="62">
        <f>(($D95*SUM('Base Rate Calc'!S$51+'Base Rate Calc'!S$83))+'Base Rate Calc'!S$19)*0.98</f>
        <v>5718.9733991243793</v>
      </c>
      <c r="W95" s="62">
        <f>(($D95*SUM('Base Rate Calc'!T$51+'Base Rate Calc'!T$83))+'Base Rate Calc'!T$19)*0.98</f>
        <v>7373.7294418128949</v>
      </c>
      <c r="X95" s="62">
        <f>(($D95*SUM('Base Rate Calc'!U$51+'Base Rate Calc'!U$83))+'Base Rate Calc'!U$19)*0.98</f>
        <v>5124.6914376530203</v>
      </c>
      <c r="Y95" s="62" t="e">
        <f>(($D95*SUM('Base Rate Calc'!V$51+'Base Rate Calc'!V$83))+'Base Rate Calc'!V$19)*0.98</f>
        <v>#N/A</v>
      </c>
      <c r="Z95" s="62">
        <f>(($D95*SUM('Base Rate Calc'!W$51+'Base Rate Calc'!W$83))+'Base Rate Calc'!W$19)*0.98</f>
        <v>4666.1400214007008</v>
      </c>
      <c r="AA95" s="62">
        <f>(($D95*SUM('Base Rate Calc'!X$51+'Base Rate Calc'!X$83))+'Base Rate Calc'!X$19)*0.98</f>
        <v>4929.4627465429221</v>
      </c>
      <c r="AB95" s="62">
        <f>(($D95*SUM('Base Rate Calc'!Y$51+'Base Rate Calc'!Y$83))+'Base Rate Calc'!Y$19)*0.98</f>
        <v>6253.6996254355499</v>
      </c>
      <c r="AC95" s="62">
        <f>(($D95*SUM('Base Rate Calc'!Z$51+'Base Rate Calc'!Z$83))+'Base Rate Calc'!Z$19)*0.98</f>
        <v>4759.9474139690928</v>
      </c>
      <c r="AD95" s="62">
        <f>(($D95*SUM('Base Rate Calc'!AA$51+'Base Rate Calc'!AA$83))+'Base Rate Calc'!AA$19)*0.98</f>
        <v>5026.3050657588474</v>
      </c>
      <c r="AE95" s="62">
        <f>(($D95*SUM('Base Rate Calc'!AB$51+'Base Rate Calc'!AB$83))+'Base Rate Calc'!AB$19)*0.98</f>
        <v>7154.5026160526941</v>
      </c>
      <c r="AF95" s="62">
        <f>(($D95*SUM('Base Rate Calc'!AC$51+'Base Rate Calc'!AC$83))+'Base Rate Calc'!AC$19)*0.98</f>
        <v>4357.1095215432815</v>
      </c>
      <c r="AG95" s="62">
        <f>(($D95*SUM('Base Rate Calc'!AD$51+'Base Rate Calc'!AD$83))+'Base Rate Calc'!AD$19)*0.98</f>
        <v>4913.4425756118526</v>
      </c>
      <c r="AH95" s="62">
        <f>(($D95*SUM('Base Rate Calc'!AE$51+'Base Rate Calc'!AE$83))+'Base Rate Calc'!AE$19)*0.98</f>
        <v>4334.2413159500165</v>
      </c>
      <c r="AI95" s="62">
        <f>(($D95*SUM('Base Rate Calc'!AF$51+'Base Rate Calc'!AF$83))+'Base Rate Calc'!AF$19)*0.98</f>
        <v>5727.3445598336666</v>
      </c>
      <c r="AJ95" s="62">
        <f>(($D95*SUM('Base Rate Calc'!AG$51+'Base Rate Calc'!AG$83))+'Base Rate Calc'!AG$19)*0.98</f>
        <v>4986.2774063920042</v>
      </c>
      <c r="AK95" s="62">
        <f>(($D95*SUM('Base Rate Calc'!AH$51+'Base Rate Calc'!AH$83))+'Base Rate Calc'!AH$19)*0.98</f>
        <v>7572.1426876677851</v>
      </c>
      <c r="AL95" s="62">
        <f>(($D95*SUM('Base Rate Calc'!AI$51+'Base Rate Calc'!AI$83))+'Base Rate Calc'!AI$19)*0.98</f>
        <v>4356.8482658317052</v>
      </c>
      <c r="AM95" s="62">
        <f>(($D95*SUM('Base Rate Calc'!AJ$51+'Base Rate Calc'!AJ$83))+'Base Rate Calc'!AJ$19)*0.98</f>
        <v>4381.9589978476515</v>
      </c>
      <c r="AN95" s="62">
        <f>(($D95*SUM('Base Rate Calc'!AK$51+'Base Rate Calc'!AK$83))+'Base Rate Calc'!AK$19)*0.98</f>
        <v>5968.5581686007672</v>
      </c>
      <c r="AO95" s="62">
        <f>(($D95*SUM('Base Rate Calc'!AL$51+'Base Rate Calc'!AL$83))+'Base Rate Calc'!AL$19)*0.98</f>
        <v>5158.268601122114</v>
      </c>
      <c r="AP95" s="62">
        <f>(($D95*SUM('Base Rate Calc'!AM$51+'Base Rate Calc'!AM$83))+'Base Rate Calc'!AM$19)*0.98</f>
        <v>5072.18432467618</v>
      </c>
      <c r="AQ95" s="62">
        <f>(($D95*SUM('Base Rate Calc'!AN$51+'Base Rate Calc'!AN$83))+'Base Rate Calc'!AN$19)*0.98</f>
        <v>4357.5270860576866</v>
      </c>
      <c r="AR95" s="62">
        <f>(($D95*SUM('Base Rate Calc'!AO$51+'Base Rate Calc'!AO$83))+'Base Rate Calc'!AO$19)*0.98</f>
        <v>5230.5728248167134</v>
      </c>
      <c r="AS95" s="62">
        <f>(($D95*SUM('Base Rate Calc'!AP$51+'Base Rate Calc'!AP$83))+'Base Rate Calc'!AP$19)*0.98</f>
        <v>6706.3750028738968</v>
      </c>
      <c r="AT95" s="62">
        <f>(($D95*SUM('Base Rate Calc'!AQ$51+'Base Rate Calc'!AQ$83))+'Base Rate Calc'!AQ$19)*0.98</f>
        <v>6052.2595788673461</v>
      </c>
      <c r="AU95" s="62">
        <f>(($D95*SUM('Base Rate Calc'!AR$51+'Base Rate Calc'!AR$83))+'Base Rate Calc'!AR$19)*0.98</f>
        <v>4572.487815043065</v>
      </c>
      <c r="AV95" s="62">
        <f>(($D95*SUM('Base Rate Calc'!AS$51+'Base Rate Calc'!AS$83))+'Base Rate Calc'!AS$19)*0.98</f>
        <v>5050.3121247308818</v>
      </c>
      <c r="AW95" s="62">
        <f>(($D95*SUM('Base Rate Calc'!AT$51+'Base Rate Calc'!AT$83))+'Base Rate Calc'!AT$19)*0.98</f>
        <v>6013.5910239734776</v>
      </c>
      <c r="AX95" s="62">
        <f>(($D95*SUM('Base Rate Calc'!AU$51+'Base Rate Calc'!AU$83))+'Base Rate Calc'!AU$19)*0.98</f>
        <v>5064.3909165688792</v>
      </c>
      <c r="AY95" s="62">
        <f>(($D95*SUM('Base Rate Calc'!AV$51+'Base Rate Calc'!AV$83))+'Base Rate Calc'!AV$19)*0.98</f>
        <v>4285.6471385485256</v>
      </c>
      <c r="AZ95" s="62">
        <f>(($D95*SUM('Base Rate Calc'!AW$51+'Base Rate Calc'!AW$83))+'Base Rate Calc'!AW$19)*0.98</f>
        <v>5031.5129642605252</v>
      </c>
      <c r="BA95" s="62">
        <f>(($D95*SUM('Base Rate Calc'!AX$51+'Base Rate Calc'!AX$83))+'Base Rate Calc'!AX$19)*0.98</f>
        <v>4588.1747429901234</v>
      </c>
      <c r="BB95" s="62">
        <f>(($D95*SUM('Base Rate Calc'!AY$51+'Base Rate Calc'!AY$83))+'Base Rate Calc'!AY$19)*0.98</f>
        <v>4692.5635783409743</v>
      </c>
      <c r="BC95" s="62">
        <f>(($D95*SUM('Base Rate Calc'!AZ$51+'Base Rate Calc'!AZ$83))+'Base Rate Calc'!AZ$19)*0.98</f>
        <v>4835.0203067756393</v>
      </c>
      <c r="BD95" s="62">
        <f>(($D95*SUM('Base Rate Calc'!BA$51+'Base Rate Calc'!BA$83))+'Base Rate Calc'!BA$19)*0.98</f>
        <v>4480.5934056182623</v>
      </c>
      <c r="BE95" s="62">
        <f>(($D95*SUM('Base Rate Calc'!BB$51+'Base Rate Calc'!BB$83))+'Base Rate Calc'!BB$19)*0.98</f>
        <v>6602.391165035132</v>
      </c>
      <c r="BF95" s="62">
        <f>(($D95*SUM('Base Rate Calc'!BC$51+'Base Rate Calc'!BC$83))+'Base Rate Calc'!BC$19)*0.98</f>
        <v>4651.4616030962143</v>
      </c>
      <c r="BG95" s="62">
        <f>(($D95*SUM('Base Rate Calc'!BD$51+'Base Rate Calc'!BD$83))+'Base Rate Calc'!BD$19)*0.98</f>
        <v>4598.8936349502155</v>
      </c>
      <c r="BH95" s="62">
        <f>(($D95*SUM('Base Rate Calc'!BE$51+'Base Rate Calc'!BE$83))+'Base Rate Calc'!BE$19)*0.98</f>
        <v>4291.725087947746</v>
      </c>
      <c r="BI95" s="62">
        <f>(($D95*SUM('Base Rate Calc'!BF$51+'Base Rate Calc'!BF$83))+'Base Rate Calc'!BF$19)*0.98</f>
        <v>4882.2049760581976</v>
      </c>
      <c r="BJ95" s="62">
        <f>(($D95*SUM('Base Rate Calc'!BG$51+'Base Rate Calc'!BG$83))+'Base Rate Calc'!BG$19)*0.98</f>
        <v>4793.9145684445921</v>
      </c>
      <c r="BK95" s="62">
        <f>(($D95*SUM('Base Rate Calc'!BH$51+'Base Rate Calc'!BH$83))+'Base Rate Calc'!BH$19)*0.98</f>
        <v>5286.8623373700884</v>
      </c>
      <c r="BL95" s="62">
        <f>(($D95*SUM('Base Rate Calc'!BI$51+'Base Rate Calc'!BI$83))+'Base Rate Calc'!BI$19)*0.98</f>
        <v>4484.6843060152914</v>
      </c>
      <c r="BM95" s="62">
        <f>(($D95*SUM('Base Rate Calc'!BJ$51+'Base Rate Calc'!BJ$83))+'Base Rate Calc'!BJ$19)*0.98</f>
        <v>4529.1265982281766</v>
      </c>
      <c r="BN95" s="62">
        <f>(($D95*SUM('Base Rate Calc'!BK$51+'Base Rate Calc'!BK$83))+'Base Rate Calc'!BK$19)*0.98</f>
        <v>4777.4543879824241</v>
      </c>
      <c r="BO95" s="62">
        <f>(($D95*SUM('Base Rate Calc'!BL$51+'Base Rate Calc'!BL$83))+'Base Rate Calc'!BL$19)*0.98</f>
        <v>5129.4909106305995</v>
      </c>
      <c r="BP95" s="62">
        <f>(($D95*SUM('Base Rate Calc'!BM$51+'Base Rate Calc'!BM$83))+'Base Rate Calc'!BM$19)*0.98</f>
        <v>4766.9531137529621</v>
      </c>
      <c r="BQ95" s="62">
        <f>(($D95*SUM('Base Rate Calc'!BN$51+'Base Rate Calc'!BN$83))+'Base Rate Calc'!BN$19)*0.98</f>
        <v>4477.0213897488911</v>
      </c>
      <c r="BR95" s="62">
        <f>(($D95*SUM('Base Rate Calc'!BO$51+'Base Rate Calc'!BO$83))+'Base Rate Calc'!BO$19)*0.98</f>
        <v>4270.6267788690539</v>
      </c>
      <c r="BS95" s="62">
        <f>(($D95*SUM('Base Rate Calc'!BP$51+'Base Rate Calc'!BP$83))+'Base Rate Calc'!BP$19)*0.98</f>
        <v>5353.3235023942307</v>
      </c>
      <c r="BT95" s="62">
        <f>(($D95*SUM('Base Rate Calc'!BQ$51+'Base Rate Calc'!BQ$83))+'Base Rate Calc'!BQ$19)*0.98</f>
        <v>4381.6515381995141</v>
      </c>
      <c r="BU95" s="62">
        <f>(($D95*SUM('Base Rate Calc'!BR$51+'Base Rate Calc'!BR$83))+'Base Rate Calc'!BR$19)*0.98</f>
        <v>5430.545798875839</v>
      </c>
      <c r="BV95" s="62">
        <f>(($D95*SUM('Base Rate Calc'!BS$51+'Base Rate Calc'!BS$83))+'Base Rate Calc'!BS$19)*0.98</f>
        <v>5185.1139698680863</v>
      </c>
      <c r="BW95" s="62">
        <f>(($D95*SUM('Base Rate Calc'!BT$51+'Base Rate Calc'!BT$83))+'Base Rate Calc'!BT$19)*0.98</f>
        <v>5111.5625295018554</v>
      </c>
      <c r="BX95" s="62">
        <f>(($D95*SUM('Base Rate Calc'!BU$51+'Base Rate Calc'!BU$83))+'Base Rate Calc'!BU$19)*0.98</f>
        <v>4899.1456857194953</v>
      </c>
      <c r="BY95" s="62">
        <f>(($D95*SUM('Base Rate Calc'!BV$51+'Base Rate Calc'!BV$83))+'Base Rate Calc'!BV$19)*0.98</f>
        <v>4174.5726890914411</v>
      </c>
      <c r="BZ95" s="62">
        <f>(($D95*SUM('Base Rate Calc'!BW$51+'Base Rate Calc'!BW$83))+'Base Rate Calc'!BW$19)*0.98</f>
        <v>4423.6866821722651</v>
      </c>
      <c r="CA95" s="62">
        <f>(($D95*SUM('Base Rate Calc'!BY$51+'Base Rate Calc'!BY$83))+'Base Rate Calc'!BY$19)*0.98</f>
        <v>5710.3463351052824</v>
      </c>
      <c r="CB95" s="62">
        <f>(($D95*SUM('Base Rate Calc'!BZ$51+'Base Rate Calc'!BZ$83))+'Base Rate Calc'!BZ$19)*0.98</f>
        <v>3791.1333851836512</v>
      </c>
      <c r="CC95" s="62">
        <f>(($D95*SUM('Base Rate Calc'!CA$51+'Base Rate Calc'!CA$83))+'Base Rate Calc'!CA$19)*0.98</f>
        <v>4360.5776956381715</v>
      </c>
      <c r="CD95" s="62">
        <f>(($D95*SUM('Base Rate Calc'!CB$51+'Base Rate Calc'!CB$83))+'Base Rate Calc'!CB$19)*0.98</f>
        <v>4914.1988380449138</v>
      </c>
      <c r="CE95" s="62">
        <f>(($D95*SUM('Base Rate Calc'!CC$51+'Base Rate Calc'!CC$83))+'Base Rate Calc'!CC$19)*0.98</f>
        <v>5796.1529130013541</v>
      </c>
      <c r="CF95" s="62">
        <f>(($D95*SUM('Base Rate Calc'!CD$51+'Base Rate Calc'!CD$83))+'Base Rate Calc'!CD$19)*0.98</f>
        <v>4680.9853573773562</v>
      </c>
      <c r="CG95" s="62">
        <f>(($D95*SUM('Base Rate Calc'!CE$51+'Base Rate Calc'!CE$83))+'Base Rate Calc'!CE$19)*0.98</f>
        <v>4764.0591313769237</v>
      </c>
      <c r="CH95" s="62">
        <f>(($D95*SUM('Base Rate Calc'!CF$51+'Base Rate Calc'!CF$83))+'Base Rate Calc'!CF$19)*0.98</f>
        <v>4348.4640086031332</v>
      </c>
      <c r="CI95" s="62">
        <f>(($D95*SUM('Base Rate Calc'!CG$51+'Base Rate Calc'!CG$83))+'Base Rate Calc'!CG$19)*0.98</f>
        <v>4917.700883209649</v>
      </c>
      <c r="CJ95" s="62">
        <f>(($D95*SUM('Base Rate Calc'!CH$51+'Base Rate Calc'!CH$83))+'Base Rate Calc'!CH$19)*0.98</f>
        <v>4523.9007011089752</v>
      </c>
      <c r="CK95" s="62">
        <f>(($D95*SUM('Base Rate Calc'!CI$51+'Base Rate Calc'!CI$83))+'Base Rate Calc'!CI$19)*0.98</f>
        <v>4272.0860425464216</v>
      </c>
      <c r="CL95" s="62">
        <f>(($D95*SUM('Base Rate Calc'!CJ$51+'Base Rate Calc'!CJ$83))+'Base Rate Calc'!CJ$19)*0.98</f>
        <v>3899.5007553277787</v>
      </c>
      <c r="CM95" s="62">
        <f>(($D95*SUM('Base Rate Calc'!CK$51+'Base Rate Calc'!CK$83))+'Base Rate Calc'!CK$19)*0.98</f>
        <v>4189.0741126623006</v>
      </c>
    </row>
    <row r="96" spans="1:91" ht="15">
      <c r="A96" s="137">
        <v>93</v>
      </c>
      <c r="B96" s="215">
        <v>882</v>
      </c>
      <c r="C96" s="138" t="str">
        <f>VLOOKUP(B96,FFY18_Table5_CN!$A$3:$G$759,6,FALSE)</f>
        <v>NEUROSES EXCEPT DEPRESSIVE</v>
      </c>
      <c r="D96" s="137">
        <f>VLOOKUP(B96,FFY18_Table5_CN!$A$3:$G$759,7,FALSE)</f>
        <v>0.77909999999999979</v>
      </c>
      <c r="F96" s="62">
        <f>(($D96*SUM('Base Rate Calc'!C$51+'Base Rate Calc'!C$83))+'Base Rate Calc'!C$19)*0.98</f>
        <v>5493.213257825746</v>
      </c>
      <c r="G96" s="62">
        <f>(($D96*SUM('Base Rate Calc'!D$51+'Base Rate Calc'!D$83))+'Base Rate Calc'!D$19)*0.98</f>
        <v>5634.1474387474482</v>
      </c>
      <c r="H96" s="62">
        <f>(($D96*SUM('Base Rate Calc'!E$51+'Base Rate Calc'!E$83))+'Base Rate Calc'!E$19)*0.98</f>
        <v>4549.4419692375077</v>
      </c>
      <c r="I96" s="62">
        <f>(($D96*SUM('Base Rate Calc'!F$51+'Base Rate Calc'!F$83))+'Base Rate Calc'!F$19)*0.98</f>
        <v>5117.6281750428589</v>
      </c>
      <c r="J96" s="62">
        <f>(($D96*SUM('Base Rate Calc'!G$51+'Base Rate Calc'!G$83))+'Base Rate Calc'!G$19)*0.98</f>
        <v>4752.7625962824295</v>
      </c>
      <c r="K96" s="62">
        <f>(($D96*SUM('Base Rate Calc'!H$51+'Base Rate Calc'!H$83))+'Base Rate Calc'!H$19)*0.98</f>
        <v>5127.2714551600129</v>
      </c>
      <c r="L96" s="62">
        <f>(($D96*SUM('Base Rate Calc'!I$51+'Base Rate Calc'!I$83))+'Base Rate Calc'!I$19)*0.98</f>
        <v>4508.2718596041941</v>
      </c>
      <c r="M96" s="62">
        <f>(($D96*SUM('Base Rate Calc'!J$51+'Base Rate Calc'!J$83))+'Base Rate Calc'!J$19)*0.98</f>
        <v>5865.676859498516</v>
      </c>
      <c r="N96" s="62">
        <f>(($D96*SUM('Base Rate Calc'!K$51+'Base Rate Calc'!K$83))+'Base Rate Calc'!K$19)*0.98</f>
        <v>5163.1703938634773</v>
      </c>
      <c r="O96" s="62">
        <f>(($D96*SUM('Base Rate Calc'!L$51+'Base Rate Calc'!L$83))+'Base Rate Calc'!L$19)*0.98</f>
        <v>4646.4259006652555</v>
      </c>
      <c r="P96" s="62">
        <f>(($D96*SUM('Base Rate Calc'!M$51+'Base Rate Calc'!M$83))+'Base Rate Calc'!M$19)*0.98</f>
        <v>4853.6626832701641</v>
      </c>
      <c r="Q96" s="62">
        <f>(($D96*SUM('Base Rate Calc'!N$51+'Base Rate Calc'!N$83))+'Base Rate Calc'!N$19)*0.98</f>
        <v>4436.6900859568905</v>
      </c>
      <c r="R96" s="62">
        <f>(($D96*SUM('Base Rate Calc'!O$51+'Base Rate Calc'!O$83))+'Base Rate Calc'!O$19)*0.98</f>
        <v>4760.261879220614</v>
      </c>
      <c r="S96" s="62">
        <f>(($D96*SUM('Base Rate Calc'!P$51+'Base Rate Calc'!P$83))+'Base Rate Calc'!P$19)*0.98</f>
        <v>5128.7999624085587</v>
      </c>
      <c r="T96" s="62">
        <f>(($D96*SUM('Base Rate Calc'!Q$51+'Base Rate Calc'!Q$83))+'Base Rate Calc'!Q$19)*0.98</f>
        <v>4825.5760009152264</v>
      </c>
      <c r="U96" s="62">
        <f>(($D96*SUM('Base Rate Calc'!R$51+'Base Rate Calc'!R$83))+'Base Rate Calc'!R$19)*0.98</f>
        <v>4721.420754137388</v>
      </c>
      <c r="V96" s="62">
        <f>(($D96*SUM('Base Rate Calc'!S$51+'Base Rate Calc'!S$83))+'Base Rate Calc'!S$19)*0.98</f>
        <v>5924.5295313635552</v>
      </c>
      <c r="W96" s="62">
        <f>(($D96*SUM('Base Rate Calc'!T$51+'Base Rate Calc'!T$83))+'Base Rate Calc'!T$19)*0.98</f>
        <v>7643.1231388446095</v>
      </c>
      <c r="X96" s="62">
        <f>(($D96*SUM('Base Rate Calc'!U$51+'Base Rate Calc'!U$83))+'Base Rate Calc'!U$19)*0.98</f>
        <v>5325.9380175881288</v>
      </c>
      <c r="Y96" s="62" t="e">
        <f>(($D96*SUM('Base Rate Calc'!V$51+'Base Rate Calc'!V$83))+'Base Rate Calc'!V$19)*0.98</f>
        <v>#N/A</v>
      </c>
      <c r="Z96" s="62">
        <f>(($D96*SUM('Base Rate Calc'!W$51+'Base Rate Calc'!W$83))+'Base Rate Calc'!W$19)*0.98</f>
        <v>4840.0281620937167</v>
      </c>
      <c r="AA96" s="62">
        <f>(($D96*SUM('Base Rate Calc'!X$51+'Base Rate Calc'!X$83))+'Base Rate Calc'!X$19)*0.98</f>
        <v>5121.9430608442935</v>
      </c>
      <c r="AB96" s="62">
        <f>(($D96*SUM('Base Rate Calc'!Y$51+'Base Rate Calc'!Y$83))+'Base Rate Calc'!Y$19)*0.98</f>
        <v>6491.0439860223096</v>
      </c>
      <c r="AC96" s="62">
        <f>(($D96*SUM('Base Rate Calc'!Z$51+'Base Rate Calc'!Z$83))+'Base Rate Calc'!Z$19)*0.98</f>
        <v>4940.5361040409271</v>
      </c>
      <c r="AD96" s="62">
        <f>(($D96*SUM('Base Rate Calc'!AA$51+'Base Rate Calc'!AA$83))+'Base Rate Calc'!AA$19)*0.98</f>
        <v>5204.4999138161693</v>
      </c>
      <c r="AE96" s="62">
        <f>(($D96*SUM('Base Rate Calc'!AB$51+'Base Rate Calc'!AB$83))+'Base Rate Calc'!AB$19)*0.98</f>
        <v>7404.4857655446585</v>
      </c>
      <c r="AF96" s="62">
        <f>(($D96*SUM('Base Rate Calc'!AC$51+'Base Rate Calc'!AC$83))+'Base Rate Calc'!AC$19)*0.98</f>
        <v>4552.2650237821781</v>
      </c>
      <c r="AG96" s="62">
        <f>(($D96*SUM('Base Rate Calc'!AD$51+'Base Rate Calc'!AD$83))+'Base Rate Calc'!AD$19)*0.98</f>
        <v>5097.3074380302978</v>
      </c>
      <c r="AH96" s="62">
        <f>(($D96*SUM('Base Rate Calc'!AE$51+'Base Rate Calc'!AE$83))+'Base Rate Calc'!AE$19)*0.98</f>
        <v>4505.1923928881006</v>
      </c>
      <c r="AI96" s="62">
        <f>(($D96*SUM('Base Rate Calc'!AF$51+'Base Rate Calc'!AF$83))+'Base Rate Calc'!AF$19)*0.98</f>
        <v>5925.4808827764637</v>
      </c>
      <c r="AJ96" s="62">
        <f>(($D96*SUM('Base Rate Calc'!AG$51+'Base Rate Calc'!AG$83))+'Base Rate Calc'!AG$19)*0.98</f>
        <v>5165.9385641947292</v>
      </c>
      <c r="AK96" s="62">
        <f>(($D96*SUM('Base Rate Calc'!AH$51+'Base Rate Calc'!AH$83))+'Base Rate Calc'!AH$19)*0.98</f>
        <v>7833.7794886978272</v>
      </c>
      <c r="AL96" s="62">
        <f>(($D96*SUM('Base Rate Calc'!AI$51+'Base Rate Calc'!AI$83))+'Base Rate Calc'!AI$19)*0.98</f>
        <v>4525.0721142945968</v>
      </c>
      <c r="AM96" s="62">
        <f>(($D96*SUM('Base Rate Calc'!AJ$51+'Base Rate Calc'!AJ$83))+'Base Rate Calc'!AJ$19)*0.98</f>
        <v>4555.0456001919056</v>
      </c>
      <c r="AN96" s="62">
        <f>(($D96*SUM('Base Rate Calc'!AK$51+'Base Rate Calc'!AK$83))+'Base Rate Calc'!AK$19)*0.98</f>
        <v>6182.6578197088056</v>
      </c>
      <c r="AO96" s="62">
        <f>(($D96*SUM('Base Rate Calc'!AL$51+'Base Rate Calc'!AL$83))+'Base Rate Calc'!AL$19)*0.98</f>
        <v>5350.7864609551261</v>
      </c>
      <c r="AP96" s="62">
        <f>(($D96*SUM('Base Rate Calc'!AM$51+'Base Rate Calc'!AM$83))+'Base Rate Calc'!AM$19)*0.98</f>
        <v>5258.2101652611118</v>
      </c>
      <c r="AQ96" s="62">
        <f>(($D96*SUM('Base Rate Calc'!AN$51+'Base Rate Calc'!AN$83))+'Base Rate Calc'!AN$19)*0.98</f>
        <v>4552.7012910654985</v>
      </c>
      <c r="AR96" s="62">
        <f>(($D96*SUM('Base Rate Calc'!AO$51+'Base Rate Calc'!AO$83))+'Base Rate Calc'!AO$19)*0.98</f>
        <v>5431.6140772625722</v>
      </c>
      <c r="AS96" s="62">
        <f>(($D96*SUM('Base Rate Calc'!AP$51+'Base Rate Calc'!AP$83))+'Base Rate Calc'!AP$19)*0.98</f>
        <v>6876.1143584002311</v>
      </c>
      <c r="AT96" s="62">
        <f>(($D96*SUM('Base Rate Calc'!AQ$51+'Base Rate Calc'!AQ$83))+'Base Rate Calc'!AQ$19)*0.98</f>
        <v>6235.2284775855551</v>
      </c>
      <c r="AU96" s="62">
        <f>(($D96*SUM('Base Rate Calc'!AR$51+'Base Rate Calc'!AR$83))+'Base Rate Calc'!AR$19)*0.98</f>
        <v>4745.3596494837766</v>
      </c>
      <c r="AV96" s="62">
        <f>(($D96*SUM('Base Rate Calc'!AS$51+'Base Rate Calc'!AS$83))+'Base Rate Calc'!AS$19)*0.98</f>
        <v>5245.5975364058313</v>
      </c>
      <c r="AW96" s="62">
        <f>(($D96*SUM('Base Rate Calc'!AT$51+'Base Rate Calc'!AT$83))+'Base Rate Calc'!AT$19)*0.98</f>
        <v>6227.8764311891309</v>
      </c>
      <c r="AX96" s="62">
        <f>(($D96*SUM('Base Rate Calc'!AU$51+'Base Rate Calc'!AU$83))+'Base Rate Calc'!AU$19)*0.98</f>
        <v>5247.9304745860436</v>
      </c>
      <c r="AY96" s="62">
        <f>(($D96*SUM('Base Rate Calc'!AV$51+'Base Rate Calc'!AV$83))+'Base Rate Calc'!AV$19)*0.98</f>
        <v>4457.661955214101</v>
      </c>
      <c r="AZ96" s="62">
        <f>(($D96*SUM('Base Rate Calc'!AW$51+'Base Rate Calc'!AW$83))+'Base Rate Calc'!AW$19)*0.98</f>
        <v>5226.2127019650989</v>
      </c>
      <c r="BA96" s="62">
        <f>(($D96*SUM('Base Rate Calc'!AX$51+'Base Rate Calc'!AX$83))+'Base Rate Calc'!AX$19)*0.98</f>
        <v>4758.6792277103459</v>
      </c>
      <c r="BB96" s="62">
        <f>(($D96*SUM('Base Rate Calc'!AY$51+'Base Rate Calc'!AY$83))+'Base Rate Calc'!AY$19)*0.98</f>
        <v>4865.4844115401002</v>
      </c>
      <c r="BC96" s="62">
        <f>(($D96*SUM('Base Rate Calc'!AZ$51+'Base Rate Calc'!AZ$83))+'Base Rate Calc'!AZ$19)*0.98</f>
        <v>5017.1428837989806</v>
      </c>
      <c r="BD96" s="62">
        <f>(($D96*SUM('Base Rate Calc'!BA$51+'Base Rate Calc'!BA$83))+'Base Rate Calc'!BA$19)*0.98</f>
        <v>4654.6758541466907</v>
      </c>
      <c r="BE96" s="62">
        <f>(($D96*SUM('Base Rate Calc'!BB$51+'Base Rate Calc'!BB$83))+'Base Rate Calc'!BB$19)*0.98</f>
        <v>6833.7807199126592</v>
      </c>
      <c r="BF96" s="62">
        <f>(($D96*SUM('Base Rate Calc'!BC$51+'Base Rate Calc'!BC$83))+'Base Rate Calc'!BC$19)*0.98</f>
        <v>4859.8011733569256</v>
      </c>
      <c r="BG96" s="62">
        <f>(($D96*SUM('Base Rate Calc'!BD$51+'Base Rate Calc'!BD$83))+'Base Rate Calc'!BD$19)*0.98</f>
        <v>4787.0962091319725</v>
      </c>
      <c r="BH96" s="62">
        <f>(($D96*SUM('Base Rate Calc'!BE$51+'Base Rate Calc'!BE$83))+'Base Rate Calc'!BE$19)*0.98</f>
        <v>4483.9520129007478</v>
      </c>
      <c r="BI96" s="62">
        <f>(($D96*SUM('Base Rate Calc'!BF$51+'Base Rate Calc'!BF$83))+'Base Rate Calc'!BF$19)*0.98</f>
        <v>5072.8372419564712</v>
      </c>
      <c r="BJ96" s="62">
        <f>(($D96*SUM('Base Rate Calc'!BG$51+'Base Rate Calc'!BG$83))+'Base Rate Calc'!BG$19)*0.98</f>
        <v>4965.8797948171932</v>
      </c>
      <c r="BK96" s="62">
        <f>(($D96*SUM('Base Rate Calc'!BH$51+'Base Rate Calc'!BH$83))+'Base Rate Calc'!BH$19)*0.98</f>
        <v>5472.3100543985984</v>
      </c>
      <c r="BL96" s="62">
        <f>(($D96*SUM('Base Rate Calc'!BI$51+'Base Rate Calc'!BI$83))+'Base Rate Calc'!BI$19)*0.98</f>
        <v>4659.4912035624411</v>
      </c>
      <c r="BM96" s="62">
        <f>(($D96*SUM('Base Rate Calc'!BJ$51+'Base Rate Calc'!BJ$83))+'Base Rate Calc'!BJ$19)*0.98</f>
        <v>4699.2073618339427</v>
      </c>
      <c r="BN96" s="62">
        <f>(($D96*SUM('Base Rate Calc'!BK$51+'Base Rate Calc'!BK$83))+'Base Rate Calc'!BK$19)*0.98</f>
        <v>4967.5898422919472</v>
      </c>
      <c r="BO96" s="62">
        <f>(($D96*SUM('Base Rate Calc'!BL$51+'Base Rate Calc'!BL$83))+'Base Rate Calc'!BL$19)*0.98</f>
        <v>5323.9197104362329</v>
      </c>
      <c r="BP96" s="62">
        <f>(($D96*SUM('Base Rate Calc'!BM$51+'Base Rate Calc'!BM$83))+'Base Rate Calc'!BM$19)*0.98</f>
        <v>4964.1983260358484</v>
      </c>
      <c r="BQ96" s="62">
        <f>(($D96*SUM('Base Rate Calc'!BN$51+'Base Rate Calc'!BN$83))+'Base Rate Calc'!BN$19)*0.98</f>
        <v>4648.0692077153817</v>
      </c>
      <c r="BR96" s="62">
        <f>(($D96*SUM('Base Rate Calc'!BO$51+'Base Rate Calc'!BO$83))+'Base Rate Calc'!BO$19)*0.98</f>
        <v>4439.5669340711802</v>
      </c>
      <c r="BS96" s="62">
        <f>(($D96*SUM('Base Rate Calc'!BP$51+'Base Rate Calc'!BP$83))+'Base Rate Calc'!BP$19)*0.98</f>
        <v>5569.2166548415498</v>
      </c>
      <c r="BT96" s="62">
        <f>(($D96*SUM('Base Rate Calc'!BQ$51+'Base Rate Calc'!BQ$83))+'Base Rate Calc'!BQ$19)*0.98</f>
        <v>4556.3524099922761</v>
      </c>
      <c r="BU96" s="62">
        <f>(($D96*SUM('Base Rate Calc'!BR$51+'Base Rate Calc'!BR$83))+'Base Rate Calc'!BR$19)*0.98</f>
        <v>5621.8729757062692</v>
      </c>
      <c r="BV96" s="62">
        <f>(($D96*SUM('Base Rate Calc'!BS$51+'Base Rate Calc'!BS$83))+'Base Rate Calc'!BS$19)*0.98</f>
        <v>5376.2642243854425</v>
      </c>
      <c r="BW96" s="62">
        <f>(($D96*SUM('Base Rate Calc'!BT$51+'Base Rate Calc'!BT$83))+'Base Rate Calc'!BT$19)*0.98</f>
        <v>5303.7867689082668</v>
      </c>
      <c r="BX96" s="62">
        <f>(($D96*SUM('Base Rate Calc'!BU$51+'Base Rate Calc'!BU$83))+'Base Rate Calc'!BU$19)*0.98</f>
        <v>5086.9044726083657</v>
      </c>
      <c r="BY96" s="62">
        <f>(($D96*SUM('Base Rate Calc'!BV$51+'Base Rate Calc'!BV$83))+'Base Rate Calc'!BV$19)*0.98</f>
        <v>4361.5523428605893</v>
      </c>
      <c r="BZ96" s="62">
        <f>(($D96*SUM('Base Rate Calc'!BW$51+'Base Rate Calc'!BW$83))+'Base Rate Calc'!BW$19)*0.98</f>
        <v>4597.5295517237646</v>
      </c>
      <c r="CA96" s="62">
        <f>(($D96*SUM('Base Rate Calc'!BY$51+'Base Rate Calc'!BY$83))+'Base Rate Calc'!BY$19)*0.98</f>
        <v>5923.2704319170234</v>
      </c>
      <c r="CB96" s="62">
        <f>(($D96*SUM('Base Rate Calc'!BZ$51+'Base Rate Calc'!BZ$83))+'Base Rate Calc'!BZ$19)*0.98</f>
        <v>3960.9387426533217</v>
      </c>
      <c r="CC96" s="62">
        <f>(($D96*SUM('Base Rate Calc'!CA$51+'Base Rate Calc'!CA$83))+'Base Rate Calc'!CA$19)*0.98</f>
        <v>4536.9634985539742</v>
      </c>
      <c r="CD96" s="62">
        <f>(($D96*SUM('Base Rate Calc'!CB$51+'Base Rate Calc'!CB$83))+'Base Rate Calc'!CB$19)*0.98</f>
        <v>5108.377186108075</v>
      </c>
      <c r="CE96" s="62">
        <f>(($D96*SUM('Base Rate Calc'!CC$51+'Base Rate Calc'!CC$83))+'Base Rate Calc'!CC$19)*0.98</f>
        <v>5984.0330017424612</v>
      </c>
      <c r="CF96" s="62">
        <f>(($D96*SUM('Base Rate Calc'!CD$51+'Base Rate Calc'!CD$83))+'Base Rate Calc'!CD$19)*0.98</f>
        <v>4861.8851034098134</v>
      </c>
      <c r="CG96" s="62">
        <f>(($D96*SUM('Base Rate Calc'!CE$51+'Base Rate Calc'!CE$83))+'Base Rate Calc'!CE$19)*0.98</f>
        <v>4955.6093600318627</v>
      </c>
      <c r="CH96" s="62">
        <f>(($D96*SUM('Base Rate Calc'!CF$51+'Base Rate Calc'!CF$83))+'Base Rate Calc'!CF$19)*0.98</f>
        <v>4543.2322771928384</v>
      </c>
      <c r="CI96" s="62">
        <f>(($D96*SUM('Base Rate Calc'!CG$51+'Base Rate Calc'!CG$83))+'Base Rate Calc'!CG$19)*0.98</f>
        <v>5118.4420264833534</v>
      </c>
      <c r="CJ96" s="62">
        <f>(($D96*SUM('Base Rate Calc'!CH$51+'Base Rate Calc'!CH$83))+'Base Rate Calc'!CH$19)*0.98</f>
        <v>4708.4256592114816</v>
      </c>
      <c r="CK96" s="62">
        <f>(($D96*SUM('Base Rate Calc'!CI$51+'Base Rate Calc'!CI$83))+'Base Rate Calc'!CI$19)*0.98</f>
        <v>4444.1637223386297</v>
      </c>
      <c r="CL96" s="62">
        <f>(($D96*SUM('Base Rate Calc'!CJ$51+'Base Rate Calc'!CJ$83))+'Base Rate Calc'!CJ$19)*0.98</f>
        <v>4074.1599014025364</v>
      </c>
      <c r="CM96" s="62">
        <f>(($D96*SUM('Base Rate Calc'!CK$51+'Base Rate Calc'!CK$83))+'Base Rate Calc'!CK$19)*0.98</f>
        <v>4376.7032870795192</v>
      </c>
    </row>
    <row r="97" spans="1:91" ht="15">
      <c r="A97" s="137">
        <v>94</v>
      </c>
      <c r="B97" s="215">
        <v>885</v>
      </c>
      <c r="C97" s="138" t="str">
        <f>VLOOKUP(B97,FFY18_Table5_CN!$A$3:$G$759,6,FALSE)</f>
        <v>PSYCHOSES</v>
      </c>
      <c r="D97" s="137">
        <f>VLOOKUP(B97,FFY18_Table5_CN!$A$3:$G$759,7,FALSE)</f>
        <v>1.1735</v>
      </c>
      <c r="F97" s="62">
        <f>(($D97*SUM('Base Rate Calc'!C$51+'Base Rate Calc'!C$83))+'Base Rate Calc'!C$19)*0.98</f>
        <v>7885.8171198286664</v>
      </c>
      <c r="G97" s="62">
        <f>(($D97*SUM('Base Rate Calc'!D$51+'Base Rate Calc'!D$83))+'Base Rate Calc'!D$19)*0.98</f>
        <v>8190.2216118215019</v>
      </c>
      <c r="H97" s="62">
        <f>(($D97*SUM('Base Rate Calc'!E$51+'Base Rate Calc'!E$83))+'Base Rate Calc'!E$19)*0.98</f>
        <v>6540.138872673876</v>
      </c>
      <c r="I97" s="62">
        <f>(($D97*SUM('Base Rate Calc'!F$51+'Base Rate Calc'!F$83))+'Base Rate Calc'!F$19)*0.98</f>
        <v>7326.243154887431</v>
      </c>
      <c r="J97" s="62">
        <f>(($D97*SUM('Base Rate Calc'!G$51+'Base Rate Calc'!G$83))+'Base Rate Calc'!G$19)*0.98</f>
        <v>6809.1134706423227</v>
      </c>
      <c r="K97" s="62">
        <f>(($D97*SUM('Base Rate Calc'!H$51+'Base Rate Calc'!H$83))+'Base Rate Calc'!H$19)*0.98</f>
        <v>7360.274782480139</v>
      </c>
      <c r="L97" s="62">
        <f>(($D97*SUM('Base Rate Calc'!I$51+'Base Rate Calc'!I$83))+'Base Rate Calc'!I$19)*0.98</f>
        <v>6541.5489232775308</v>
      </c>
      <c r="M97" s="62">
        <f>(($D97*SUM('Base Rate Calc'!J$51+'Base Rate Calc'!J$83))+'Base Rate Calc'!J$19)*0.98</f>
        <v>8236.4051144930181</v>
      </c>
      <c r="N97" s="62">
        <f>(($D97*SUM('Base Rate Calc'!K$51+'Base Rate Calc'!K$83))+'Base Rate Calc'!K$19)*0.98</f>
        <v>7415.0412070322063</v>
      </c>
      <c r="O97" s="62">
        <f>(($D97*SUM('Base Rate Calc'!L$51+'Base Rate Calc'!L$83))+'Base Rate Calc'!L$19)*0.98</f>
        <v>6689.1157352209948</v>
      </c>
      <c r="P97" s="62">
        <f>(($D97*SUM('Base Rate Calc'!M$51+'Base Rate Calc'!M$83))+'Base Rate Calc'!M$19)*0.98</f>
        <v>7095.5845979431897</v>
      </c>
      <c r="Q97" s="62">
        <f>(($D97*SUM('Base Rate Calc'!N$51+'Base Rate Calc'!N$83))+'Base Rate Calc'!N$19)*0.98</f>
        <v>6464.2259625085526</v>
      </c>
      <c r="R97" s="62">
        <f>(($D97*SUM('Base Rate Calc'!O$51+'Base Rate Calc'!O$83))+'Base Rate Calc'!O$19)*0.98</f>
        <v>6807.515423726597</v>
      </c>
      <c r="S97" s="62">
        <f>(($D97*SUM('Base Rate Calc'!P$51+'Base Rate Calc'!P$83))+'Base Rate Calc'!P$19)*0.98</f>
        <v>7341.9442333544412</v>
      </c>
      <c r="T97" s="62">
        <f>(($D97*SUM('Base Rate Calc'!Q$51+'Base Rate Calc'!Q$83))+'Base Rate Calc'!Q$19)*0.98</f>
        <v>6899.5282241997429</v>
      </c>
      <c r="U97" s="62">
        <f>(($D97*SUM('Base Rate Calc'!R$51+'Base Rate Calc'!R$83))+'Base Rate Calc'!R$19)*0.98</f>
        <v>6752.3258971893547</v>
      </c>
      <c r="V97" s="62">
        <f>(($D97*SUM('Base Rate Calc'!S$51+'Base Rate Calc'!S$83))+'Base Rate Calc'!S$19)*0.98</f>
        <v>8351.815116846532</v>
      </c>
      <c r="W97" s="62">
        <f>(($D97*SUM('Base Rate Calc'!T$51+'Base Rate Calc'!T$83))+'Base Rate Calc'!T$19)*0.98</f>
        <v>10824.227154093378</v>
      </c>
      <c r="X97" s="62">
        <f>(($D97*SUM('Base Rate Calc'!U$51+'Base Rate Calc'!U$83))+'Base Rate Calc'!U$19)*0.98</f>
        <v>7702.3347578997173</v>
      </c>
      <c r="Y97" s="62" t="e">
        <f>(($D97*SUM('Base Rate Calc'!V$51+'Base Rate Calc'!V$83))+'Base Rate Calc'!V$19)*0.98</f>
        <v>#N/A</v>
      </c>
      <c r="Z97" s="62">
        <f>(($D97*SUM('Base Rate Calc'!W$51+'Base Rate Calc'!W$83))+'Base Rate Calc'!W$19)*0.98</f>
        <v>6893.3659671633659</v>
      </c>
      <c r="AA97" s="62">
        <f>(($D97*SUM('Base Rate Calc'!X$51+'Base Rate Calc'!X$83))+'Base Rate Calc'!X$19)*0.98</f>
        <v>7394.8243770257723</v>
      </c>
      <c r="AB97" s="62">
        <f>(($D97*SUM('Base Rate Calc'!Y$51+'Base Rate Calc'!Y$83))+'Base Rate Calc'!Y$19)*0.98</f>
        <v>9293.6971541486109</v>
      </c>
      <c r="AC97" s="62">
        <f>(($D97*SUM('Base Rate Calc'!Z$51+'Base Rate Calc'!Z$83))+'Base Rate Calc'!Z$19)*0.98</f>
        <v>7072.9965640508653</v>
      </c>
      <c r="AD97" s="62">
        <f>(($D97*SUM('Base Rate Calc'!AA$51+'Base Rate Calc'!AA$83))+'Base Rate Calc'!AA$19)*0.98</f>
        <v>7308.6929699182074</v>
      </c>
      <c r="AE97" s="62">
        <f>(($D97*SUM('Base Rate Calc'!AB$51+'Base Rate Calc'!AB$83))+'Base Rate Calc'!AB$19)*0.98</f>
        <v>10356.382596671363</v>
      </c>
      <c r="AF97" s="62">
        <f>(($D97*SUM('Base Rate Calc'!AC$51+'Base Rate Calc'!AC$83))+'Base Rate Calc'!AC$19)*0.98</f>
        <v>6856.7359843516706</v>
      </c>
      <c r="AG97" s="62">
        <f>(($D97*SUM('Base Rate Calc'!AD$51+'Base Rate Calc'!AD$83))+'Base Rate Calc'!AD$19)*0.98</f>
        <v>7268.4541966481265</v>
      </c>
      <c r="AH97" s="62">
        <f>(($D97*SUM('Base Rate Calc'!AE$51+'Base Rate Calc'!AE$83))+'Base Rate Calc'!AE$19)*0.98</f>
        <v>6523.8482235581932</v>
      </c>
      <c r="AI97" s="62">
        <f>(($D97*SUM('Base Rate Calc'!AF$51+'Base Rate Calc'!AF$83))+'Base Rate Calc'!AF$19)*0.98</f>
        <v>8265.1505165680683</v>
      </c>
      <c r="AJ97" s="62">
        <f>(($D97*SUM('Base Rate Calc'!AG$51+'Base Rate Calc'!AG$83))+'Base Rate Calc'!AG$19)*0.98</f>
        <v>7287.4463677095564</v>
      </c>
      <c r="AK97" s="62">
        <f>(($D97*SUM('Base Rate Calc'!AH$51+'Base Rate Calc'!AH$83))+'Base Rate Calc'!AH$19)*0.98</f>
        <v>10923.287103256194</v>
      </c>
      <c r="AL97" s="62">
        <f>(($D97*SUM('Base Rate Calc'!AI$51+'Base Rate Calc'!AI$83))+'Base Rate Calc'!AI$19)*0.98</f>
        <v>6511.5237859642029</v>
      </c>
      <c r="AM97" s="62">
        <f>(($D97*SUM('Base Rate Calc'!AJ$51+'Base Rate Calc'!AJ$83))+'Base Rate Calc'!AJ$19)*0.98</f>
        <v>6598.9185332629995</v>
      </c>
      <c r="AN97" s="62">
        <f>(($D97*SUM('Base Rate Calc'!AK$51+'Base Rate Calc'!AK$83))+'Base Rate Calc'!AK$19)*0.98</f>
        <v>8710.8285501582395</v>
      </c>
      <c r="AO97" s="62">
        <f>(($D97*SUM('Base Rate Calc'!AL$51+'Base Rate Calc'!AL$83))+'Base Rate Calc'!AL$19)*0.98</f>
        <v>7624.111129162934</v>
      </c>
      <c r="AP97" s="62">
        <f>(($D97*SUM('Base Rate Calc'!AM$51+'Base Rate Calc'!AM$83))+'Base Rate Calc'!AM$19)*0.98</f>
        <v>7454.8745822281044</v>
      </c>
      <c r="AQ97" s="62">
        <f>(($D97*SUM('Base Rate Calc'!AN$51+'Base Rate Calc'!AN$83))+'Base Rate Calc'!AN$19)*0.98</f>
        <v>6857.3931010978868</v>
      </c>
      <c r="AR97" s="62">
        <f>(($D97*SUM('Base Rate Calc'!AO$51+'Base Rate Calc'!AO$83))+'Base Rate Calc'!AO$19)*0.98</f>
        <v>7805.5862318927348</v>
      </c>
      <c r="AS97" s="62">
        <f>(($D97*SUM('Base Rate Calc'!AP$51+'Base Rate Calc'!AP$83))+'Base Rate Calc'!AP$19)*0.98</f>
        <v>8880.461718268094</v>
      </c>
      <c r="AT97" s="62">
        <f>(($D97*SUM('Base Rate Calc'!AQ$51+'Base Rate Calc'!AQ$83))+'Base Rate Calc'!AQ$19)*0.98</f>
        <v>8395.7953534676544</v>
      </c>
      <c r="AU97" s="62">
        <f>(($D97*SUM('Base Rate Calc'!AR$51+'Base Rate Calc'!AR$83))+'Base Rate Calc'!AR$19)*0.98</f>
        <v>6786.6965208435522</v>
      </c>
      <c r="AV97" s="62">
        <f>(($D97*SUM('Base Rate Calc'!AS$51+'Base Rate Calc'!AS$83))+'Base Rate Calc'!AS$19)*0.98</f>
        <v>7551.602517381908</v>
      </c>
      <c r="AW97" s="62">
        <f>(($D97*SUM('Base Rate Calc'!AT$51+'Base Rate Calc'!AT$83))+'Base Rate Calc'!AT$19)*0.98</f>
        <v>8758.2406409452524</v>
      </c>
      <c r="AX97" s="62">
        <f>(($D97*SUM('Base Rate Calc'!AU$51+'Base Rate Calc'!AU$83))+'Base Rate Calc'!AU$19)*0.98</f>
        <v>7415.2359141659908</v>
      </c>
      <c r="AY97" s="62">
        <f>(($D97*SUM('Base Rate Calc'!AV$51+'Base Rate Calc'!AV$83))+'Base Rate Calc'!AV$19)*0.98</f>
        <v>6488.8788322471428</v>
      </c>
      <c r="AZ97" s="62">
        <f>(($D97*SUM('Base Rate Calc'!AW$51+'Base Rate Calc'!AW$83))+'Base Rate Calc'!AW$19)*0.98</f>
        <v>7525.3018202490621</v>
      </c>
      <c r="BA97" s="62">
        <f>(($D97*SUM('Base Rate Calc'!AX$51+'Base Rate Calc'!AX$83))+'Base Rate Calc'!AX$19)*0.98</f>
        <v>6772.0615263227983</v>
      </c>
      <c r="BB97" s="62">
        <f>(($D97*SUM('Base Rate Calc'!AY$51+'Base Rate Calc'!AY$83))+'Base Rate Calc'!AY$19)*0.98</f>
        <v>6907.39987901721</v>
      </c>
      <c r="BC97" s="62">
        <f>(($D97*SUM('Base Rate Calc'!AZ$51+'Base Rate Calc'!AZ$83))+'Base Rate Calc'!AZ$19)*0.98</f>
        <v>7167.7160687692276</v>
      </c>
      <c r="BD97" s="62">
        <f>(($D97*SUM('Base Rate Calc'!BA$51+'Base Rate Calc'!BA$83))+'Base Rate Calc'!BA$19)*0.98</f>
        <v>6710.3081206021607</v>
      </c>
      <c r="BE97" s="62">
        <f>(($D97*SUM('Base Rate Calc'!BB$51+'Base Rate Calc'!BB$83))+'Base Rate Calc'!BB$19)*0.98</f>
        <v>9566.1172601431208</v>
      </c>
      <c r="BF97" s="62">
        <f>(($D97*SUM('Base Rate Calc'!BC$51+'Base Rate Calc'!BC$83))+'Base Rate Calc'!BC$19)*0.98</f>
        <v>7319.9546617049855</v>
      </c>
      <c r="BG97" s="62">
        <f>(($D97*SUM('Base Rate Calc'!BD$51+'Base Rate Calc'!BD$83))+'Base Rate Calc'!BD$19)*0.98</f>
        <v>7009.4643306075877</v>
      </c>
      <c r="BH97" s="62">
        <f>(($D97*SUM('Base Rate Calc'!BE$51+'Base Rate Calc'!BE$83))+'Base Rate Calc'!BE$19)*0.98</f>
        <v>6753.8412105493899</v>
      </c>
      <c r="BI97" s="62">
        <f>(($D97*SUM('Base Rate Calc'!BF$51+'Base Rate Calc'!BF$83))+'Base Rate Calc'!BF$19)*0.98</f>
        <v>7323.8960943600578</v>
      </c>
      <c r="BJ97" s="62">
        <f>(($D97*SUM('Base Rate Calc'!BG$51+'Base Rate Calc'!BG$83))+'Base Rate Calc'!BG$19)*0.98</f>
        <v>6996.5110906661239</v>
      </c>
      <c r="BK97" s="62">
        <f>(($D97*SUM('Base Rate Calc'!BH$51+'Base Rate Calc'!BH$83))+'Base Rate Calc'!BH$19)*0.98</f>
        <v>7662.1477668550333</v>
      </c>
      <c r="BL97" s="62">
        <f>(($D97*SUM('Base Rate Calc'!BI$51+'Base Rate Calc'!BI$83))+'Base Rate Calc'!BI$19)*0.98</f>
        <v>6723.6780416641332</v>
      </c>
      <c r="BM97" s="62">
        <f>(($D97*SUM('Base Rate Calc'!BJ$51+'Base Rate Calc'!BJ$83))+'Base Rate Calc'!BJ$19)*0.98</f>
        <v>6707.5861991427719</v>
      </c>
      <c r="BN97" s="62">
        <f>(($D97*SUM('Base Rate Calc'!BK$51+'Base Rate Calc'!BK$83))+'Base Rate Calc'!BK$19)*0.98</f>
        <v>7212.7821530607134</v>
      </c>
      <c r="BO97" s="62">
        <f>(($D97*SUM('Base Rate Calc'!BL$51+'Base Rate Calc'!BL$83))+'Base Rate Calc'!BL$19)*0.98</f>
        <v>7619.8094901770246</v>
      </c>
      <c r="BP97" s="62">
        <f>(($D97*SUM('Base Rate Calc'!BM$51+'Base Rate Calc'!BM$83))+'Base Rate Calc'!BM$19)*0.98</f>
        <v>7293.3453836517383</v>
      </c>
      <c r="BQ97" s="62">
        <f>(($D97*SUM('Base Rate Calc'!BN$51+'Base Rate Calc'!BN$83))+'Base Rate Calc'!BN$19)*0.98</f>
        <v>6667.8673935232982</v>
      </c>
      <c r="BR97" s="62">
        <f>(($D97*SUM('Base Rate Calc'!BO$51+'Base Rate Calc'!BO$83))+'Base Rate Calc'!BO$19)*0.98</f>
        <v>6434.4770302304341</v>
      </c>
      <c r="BS97" s="62">
        <f>(($D97*SUM('Base Rate Calc'!BP$51+'Base Rate Calc'!BP$83))+'Base Rate Calc'!BP$19)*0.98</f>
        <v>8118.5657364350654</v>
      </c>
      <c r="BT97" s="62">
        <f>(($D97*SUM('Base Rate Calc'!BQ$51+'Base Rate Calc'!BQ$83))+'Base Rate Calc'!BQ$19)*0.98</f>
        <v>6619.2872553535326</v>
      </c>
      <c r="BU97" s="62">
        <f>(($D97*SUM('Base Rate Calc'!BR$51+'Base Rate Calc'!BR$83))+'Base Rate Calc'!BR$19)*0.98</f>
        <v>7881.1376027099332</v>
      </c>
      <c r="BV97" s="62">
        <f>(($D97*SUM('Base Rate Calc'!BS$51+'Base Rate Calc'!BS$83))+'Base Rate Calc'!BS$19)*0.98</f>
        <v>7633.4396849137702</v>
      </c>
      <c r="BW97" s="62">
        <f>(($D97*SUM('Base Rate Calc'!BT$51+'Base Rate Calc'!BT$83))+'Base Rate Calc'!BT$19)*0.98</f>
        <v>7573.6442545935724</v>
      </c>
      <c r="BX97" s="62">
        <f>(($D97*SUM('Base Rate Calc'!BU$51+'Base Rate Calc'!BU$83))+'Base Rate Calc'!BU$19)*0.98</f>
        <v>7304.0321836553958</v>
      </c>
      <c r="BY97" s="62">
        <f>(($D97*SUM('Base Rate Calc'!BV$51+'Base Rate Calc'!BV$83))+'Base Rate Calc'!BV$19)*0.98</f>
        <v>6569.4797514399979</v>
      </c>
      <c r="BZ97" s="62">
        <f>(($D97*SUM('Base Rate Calc'!BW$51+'Base Rate Calc'!BW$83))+'Base Rate Calc'!BW$19)*0.98</f>
        <v>6650.3327778049515</v>
      </c>
      <c r="CA97" s="62">
        <f>(($D97*SUM('Base Rate Calc'!BY$51+'Base Rate Calc'!BY$83))+'Base Rate Calc'!BY$19)*0.98</f>
        <v>8437.5597667239472</v>
      </c>
      <c r="CB97" s="62">
        <f>(($D97*SUM('Base Rate Calc'!BZ$51+'Base Rate Calc'!BZ$83))+'Base Rate Calc'!BZ$19)*0.98</f>
        <v>5966.0654787622561</v>
      </c>
      <c r="CC97" s="62">
        <f>(($D97*SUM('Base Rate Calc'!CA$51+'Base Rate Calc'!CA$83))+'Base Rate Calc'!CA$19)*0.98</f>
        <v>6619.7946563381984</v>
      </c>
      <c r="CD97" s="62">
        <f>(($D97*SUM('Base Rate Calc'!CB$51+'Base Rate Calc'!CB$83))+'Base Rate Calc'!CB$19)*0.98</f>
        <v>7401.309535692244</v>
      </c>
      <c r="CE97" s="62">
        <f>(($D97*SUM('Base Rate Calc'!CC$51+'Base Rate Calc'!CC$83))+'Base Rate Calc'!CC$19)*0.98</f>
        <v>8202.5930915476583</v>
      </c>
      <c r="CF97" s="62">
        <f>(($D97*SUM('Base Rate Calc'!CD$51+'Base Rate Calc'!CD$83))+'Base Rate Calc'!CD$19)*0.98</f>
        <v>6998.0186314098528</v>
      </c>
      <c r="CG97" s="62">
        <f>(($D97*SUM('Base Rate Calc'!CE$51+'Base Rate Calc'!CE$83))+'Base Rate Calc'!CE$19)*0.98</f>
        <v>7217.5078684602659</v>
      </c>
      <c r="CH97" s="62">
        <f>(($D97*SUM('Base Rate Calc'!CF$51+'Base Rate Calc'!CF$83))+'Base Rate Calc'!CF$19)*0.98</f>
        <v>6843.1306344317773</v>
      </c>
      <c r="CI97" s="62">
        <f>(($D97*SUM('Base Rate Calc'!CG$51+'Base Rate Calc'!CG$83))+'Base Rate Calc'!CG$19)*0.98</f>
        <v>7488.8703769968124</v>
      </c>
      <c r="CJ97" s="62">
        <f>(($D97*SUM('Base Rate Calc'!CH$51+'Base Rate Calc'!CH$83))+'Base Rate Calc'!CH$19)*0.98</f>
        <v>6887.3670806374976</v>
      </c>
      <c r="CK97" s="62">
        <f>(($D97*SUM('Base Rate Calc'!CI$51+'Base Rate Calc'!CI$83))+'Base Rate Calc'!CI$19)*0.98</f>
        <v>6476.1229112622041</v>
      </c>
      <c r="CL97" s="62">
        <f>(($D97*SUM('Base Rate Calc'!CJ$51+'Base Rate Calc'!CJ$83))+'Base Rate Calc'!CJ$19)*0.98</f>
        <v>6136.6020334949017</v>
      </c>
      <c r="CM97" s="62">
        <f>(($D97*SUM('Base Rate Calc'!CK$51+'Base Rate Calc'!CK$83))+'Base Rate Calc'!CK$19)*0.98</f>
        <v>6592.300484389446</v>
      </c>
    </row>
    <row r="98" spans="1:91" ht="15">
      <c r="A98" s="137">
        <v>95</v>
      </c>
      <c r="B98" s="215">
        <v>897</v>
      </c>
      <c r="C98" s="138" t="str">
        <f>VLOOKUP(B98,FFY18_Table5_CN!$A$3:$G$759,6,FALSE)</f>
        <v>ALCOHOL/DRUG ABUSE OR DEPENDENCE W/O REHABILITATION THERAPY W/O MCC</v>
      </c>
      <c r="D98" s="137">
        <f>VLOOKUP(B98,FFY18_Table5_CN!$A$3:$G$759,7,FALSE)</f>
        <v>0.78959999999999986</v>
      </c>
      <c r="F98" s="62">
        <f>(($D98*SUM('Base Rate Calc'!C$51+'Base Rate Calc'!C$83))+'Base Rate Calc'!C$19)*0.98</f>
        <v>5556.9108758557431</v>
      </c>
      <c r="G98" s="62">
        <f>(($D98*SUM('Base Rate Calc'!D$51+'Base Rate Calc'!D$83))+'Base Rate Calc'!D$19)*0.98</f>
        <v>5702.1970807790849</v>
      </c>
      <c r="H98" s="62">
        <f>(($D98*SUM('Base Rate Calc'!E$51+'Base Rate Calc'!E$83))+'Base Rate Calc'!E$19)*0.98</f>
        <v>4602.4397316261538</v>
      </c>
      <c r="I98" s="62">
        <f>(($D98*SUM('Base Rate Calc'!F$51+'Base Rate Calc'!F$83))+'Base Rate Calc'!F$19)*0.98</f>
        <v>5176.4275089383154</v>
      </c>
      <c r="J98" s="62">
        <f>(($D98*SUM('Base Rate Calc'!G$51+'Base Rate Calc'!G$83))+'Base Rate Calc'!G$19)*0.98</f>
        <v>4807.5082458280167</v>
      </c>
      <c r="K98" s="62">
        <f>(($D98*SUM('Base Rate Calc'!H$51+'Base Rate Calc'!H$83))+'Base Rate Calc'!H$19)*0.98</f>
        <v>5186.7200731540834</v>
      </c>
      <c r="L98" s="62">
        <f>(($D98*SUM('Base Rate Calc'!I$51+'Base Rate Calc'!I$83))+'Base Rate Calc'!I$19)*0.98</f>
        <v>4562.4032215934694</v>
      </c>
      <c r="M98" s="62">
        <f>(($D98*SUM('Base Rate Calc'!J$51+'Base Rate Calc'!J$83))+'Base Rate Calc'!J$19)*0.98</f>
        <v>5928.7920894108956</v>
      </c>
      <c r="N98" s="62">
        <f>(($D98*SUM('Base Rate Calc'!K$51+'Base Rate Calc'!K$83))+'Base Rate Calc'!K$19)*0.98</f>
        <v>5223.12131561366</v>
      </c>
      <c r="O98" s="62">
        <f>(($D98*SUM('Base Rate Calc'!L$51+'Base Rate Calc'!L$83))+'Base Rate Calc'!L$19)*0.98</f>
        <v>4700.8078561998273</v>
      </c>
      <c r="P98" s="62">
        <f>(($D98*SUM('Base Rate Calc'!M$51+'Base Rate Calc'!M$83))+'Base Rate Calc'!M$19)*0.98</f>
        <v>4913.3487383007596</v>
      </c>
      <c r="Q98" s="62">
        <f>(($D98*SUM('Base Rate Calc'!N$51+'Base Rate Calc'!N$83))+'Base Rate Calc'!N$19)*0.98</f>
        <v>4490.6686019401377</v>
      </c>
      <c r="R98" s="62">
        <f>(($D98*SUM('Base Rate Calc'!O$51+'Base Rate Calc'!O$83))+'Base Rate Calc'!O$19)*0.98</f>
        <v>4814.7653331184665</v>
      </c>
      <c r="S98" s="62">
        <f>(($D98*SUM('Base Rate Calc'!P$51+'Base Rate Calc'!P$83))+'Base Rate Calc'!P$19)*0.98</f>
        <v>5187.7198783439853</v>
      </c>
      <c r="T98" s="62">
        <f>(($D98*SUM('Base Rate Calc'!Q$51+'Base Rate Calc'!Q$83))+'Base Rate Calc'!Q$19)*0.98</f>
        <v>4880.7902462105803</v>
      </c>
      <c r="U98" s="62">
        <f>(($D98*SUM('Base Rate Calc'!R$51+'Base Rate Calc'!R$83))+'Base Rate Calc'!R$19)*0.98</f>
        <v>4775.4889691527169</v>
      </c>
      <c r="V98" s="62">
        <f>(($D98*SUM('Base Rate Calc'!S$51+'Base Rate Calc'!S$83))+'Base Rate Calc'!S$19)*0.98</f>
        <v>5989.1504711393445</v>
      </c>
      <c r="W98" s="62">
        <f>(($D98*SUM('Base Rate Calc'!T$51+'Base Rate Calc'!T$83))+'Base Rate Calc'!T$19)*0.98</f>
        <v>7727.8127741390117</v>
      </c>
      <c r="X98" s="62">
        <f>(($D98*SUM('Base Rate Calc'!U$51+'Base Rate Calc'!U$83))+'Base Rate Calc'!U$19)*0.98</f>
        <v>5389.204157986891</v>
      </c>
      <c r="Y98" s="62" t="e">
        <f>(($D98*SUM('Base Rate Calc'!V$51+'Base Rate Calc'!V$83))+'Base Rate Calc'!V$19)*0.98</f>
        <v>#N/A</v>
      </c>
      <c r="Z98" s="62">
        <f>(($D98*SUM('Base Rate Calc'!W$51+'Base Rate Calc'!W$83))+'Base Rate Calc'!W$19)*0.98</f>
        <v>4894.6935955451154</v>
      </c>
      <c r="AA98" s="62">
        <f>(($D98*SUM('Base Rate Calc'!X$51+'Base Rate Calc'!X$83))+'Base Rate Calc'!X$19)*0.98</f>
        <v>5182.4533392923295</v>
      </c>
      <c r="AB98" s="62">
        <f>(($D98*SUM('Base Rate Calc'!Y$51+'Base Rate Calc'!Y$83))+'Base Rate Calc'!Y$19)*0.98</f>
        <v>6565.6582311169504</v>
      </c>
      <c r="AC98" s="62">
        <f>(($D98*SUM('Base Rate Calc'!Z$51+'Base Rate Calc'!Z$83))+'Base Rate Calc'!Z$19)*0.98</f>
        <v>4997.3079976263843</v>
      </c>
      <c r="AD98" s="62">
        <f>(($D98*SUM('Base Rate Calc'!AA$51+'Base Rate Calc'!AA$83))+'Base Rate Calc'!AA$19)*0.98</f>
        <v>5260.5192522773032</v>
      </c>
      <c r="AE98" s="62">
        <f>(($D98*SUM('Base Rate Calc'!AB$51+'Base Rate Calc'!AB$83))+'Base Rate Calc'!AB$19)*0.98</f>
        <v>7483.0732826005178</v>
      </c>
      <c r="AF98" s="62">
        <f>(($D98*SUM('Base Rate Calc'!AC$51+'Base Rate Calc'!AC$83))+'Base Rate Calc'!AC$19)*0.98</f>
        <v>4613.6163044261421</v>
      </c>
      <c r="AG98" s="62">
        <f>(($D98*SUM('Base Rate Calc'!AD$51+'Base Rate Calc'!AD$83))+'Base Rate Calc'!AD$19)*0.98</f>
        <v>5155.1092660360973</v>
      </c>
      <c r="AH98" s="62">
        <f>(($D98*SUM('Base Rate Calc'!AE$51+'Base Rate Calc'!AE$83))+'Base Rate Calc'!AE$19)*0.98</f>
        <v>4558.9344979135476</v>
      </c>
      <c r="AI98" s="62">
        <f>(($D98*SUM('Base Rate Calc'!AF$51+'Base Rate Calc'!AF$83))+'Base Rate Calc'!AF$19)*0.98</f>
        <v>5987.7692477734518</v>
      </c>
      <c r="AJ98" s="62">
        <f>(($D98*SUM('Base Rate Calc'!AG$51+'Base Rate Calc'!AG$83))+'Base Rate Calc'!AG$19)*0.98</f>
        <v>5222.4188682943886</v>
      </c>
      <c r="AK98" s="62">
        <f>(($D98*SUM('Base Rate Calc'!AH$51+'Base Rate Calc'!AH$83))+'Base Rate Calc'!AH$19)*0.98</f>
        <v>7916.0305788420037</v>
      </c>
      <c r="AL98" s="62">
        <f>(($D98*SUM('Base Rate Calc'!AI$51+'Base Rate Calc'!AI$83))+'Base Rate Calc'!AI$19)*0.98</f>
        <v>4577.9568570748479</v>
      </c>
      <c r="AM98" s="62">
        <f>(($D98*SUM('Base Rate Calc'!AJ$51+'Base Rate Calc'!AJ$83))+'Base Rate Calc'!AJ$19)*0.98</f>
        <v>4609.4590530246815</v>
      </c>
      <c r="AN98" s="62">
        <f>(($D98*SUM('Base Rate Calc'!AK$51+'Base Rate Calc'!AK$83))+'Base Rate Calc'!AK$19)*0.98</f>
        <v>6249.9645962547474</v>
      </c>
      <c r="AO98" s="62">
        <f>(($D98*SUM('Base Rate Calc'!AL$51+'Base Rate Calc'!AL$83))+'Base Rate Calc'!AL$19)*0.98</f>
        <v>5411.3085426391581</v>
      </c>
      <c r="AP98" s="62">
        <f>(($D98*SUM('Base Rate Calc'!AM$51+'Base Rate Calc'!AM$83))+'Base Rate Calc'!AM$19)*0.98</f>
        <v>5316.6913426905066</v>
      </c>
      <c r="AQ98" s="62">
        <f>(($D98*SUM('Base Rate Calc'!AN$51+'Base Rate Calc'!AN$83))+'Base Rate Calc'!AN$19)*0.98</f>
        <v>4614.0584513224467</v>
      </c>
      <c r="AR98" s="62">
        <f>(($D98*SUM('Base Rate Calc'!AO$51+'Base Rate Calc'!AO$83))+'Base Rate Calc'!AO$19)*0.98</f>
        <v>5494.8156686003431</v>
      </c>
      <c r="AS98" s="62">
        <f>(($D98*SUM('Base Rate Calc'!AP$51+'Base Rate Calc'!AP$83))+'Base Rate Calc'!AP$19)*0.98</f>
        <v>6929.4755330417438</v>
      </c>
      <c r="AT98" s="62">
        <f>(($D98*SUM('Base Rate Calc'!AQ$51+'Base Rate Calc'!AQ$83))+'Base Rate Calc'!AQ$19)*0.98</f>
        <v>6292.7486403562498</v>
      </c>
      <c r="AU98" s="62">
        <f>(($D98*SUM('Base Rate Calc'!AR$51+'Base Rate Calc'!AR$83))+'Base Rate Calc'!AR$19)*0.98</f>
        <v>4799.705585460646</v>
      </c>
      <c r="AV98" s="62">
        <f>(($D98*SUM('Base Rate Calc'!AS$51+'Base Rate Calc'!AS$83))+'Base Rate Calc'!AS$19)*0.98</f>
        <v>5306.9896568425684</v>
      </c>
      <c r="AW98" s="62">
        <f>(($D98*SUM('Base Rate Calc'!AT$51+'Base Rate Calc'!AT$83))+'Base Rate Calc'!AT$19)*0.98</f>
        <v>6295.2416041162087</v>
      </c>
      <c r="AX98" s="62">
        <f>(($D98*SUM('Base Rate Calc'!AU$51+'Base Rate Calc'!AU$83))+'Base Rate Calc'!AU$19)*0.98</f>
        <v>5305.6300362381462</v>
      </c>
      <c r="AY98" s="62">
        <f>(($D98*SUM('Base Rate Calc'!AV$51+'Base Rate Calc'!AV$83))+'Base Rate Calc'!AV$19)*0.98</f>
        <v>4511.7384694353159</v>
      </c>
      <c r="AZ98" s="62">
        <f>(($D98*SUM('Base Rate Calc'!AW$51+'Base Rate Calc'!AW$83))+'Base Rate Calc'!AW$19)*0.98</f>
        <v>5287.4207033392913</v>
      </c>
      <c r="BA98" s="62">
        <f>(($D98*SUM('Base Rate Calc'!AX$51+'Base Rate Calc'!AX$83))+'Base Rate Calc'!AX$19)*0.98</f>
        <v>4812.2809369786792</v>
      </c>
      <c r="BB98" s="62">
        <f>(($D98*SUM('Base Rate Calc'!AY$51+'Base Rate Calc'!AY$83))+'Base Rate Calc'!AY$19)*0.98</f>
        <v>4919.8457513182684</v>
      </c>
      <c r="BC98" s="62">
        <f>(($D98*SUM('Base Rate Calc'!AZ$51+'Base Rate Calc'!AZ$83))+'Base Rate Calc'!AZ$19)*0.98</f>
        <v>5074.3969873542237</v>
      </c>
      <c r="BD98" s="62">
        <f>(($D98*SUM('Base Rate Calc'!BA$51+'Base Rate Calc'!BA$83))+'Base Rate Calc'!BA$19)*0.98</f>
        <v>4709.4023723966466</v>
      </c>
      <c r="BE98" s="62">
        <f>(($D98*SUM('Base Rate Calc'!BB$51+'Base Rate Calc'!BB$83))+'Base Rate Calc'!BB$19)*0.98</f>
        <v>6906.52294524841</v>
      </c>
      <c r="BF98" s="62">
        <f>(($D98*SUM('Base Rate Calc'!BC$51+'Base Rate Calc'!BC$83))+'Base Rate Calc'!BC$19)*0.98</f>
        <v>4925.2971460436775</v>
      </c>
      <c r="BG98" s="62">
        <f>(($D98*SUM('Base Rate Calc'!BD$51+'Base Rate Calc'!BD$83))+'Base Rate Calc'!BD$19)*0.98</f>
        <v>4846.2616890394129</v>
      </c>
      <c r="BH98" s="62">
        <f>(($D98*SUM('Base Rate Calc'!BE$51+'Base Rate Calc'!BE$83))+'Base Rate Calc'!BE$19)*0.98</f>
        <v>4544.3826330207048</v>
      </c>
      <c r="BI98" s="62">
        <f>(($D98*SUM('Base Rate Calc'!BF$51+'Base Rate Calc'!BF$83))+'Base Rate Calc'!BF$19)*0.98</f>
        <v>5132.7665471041337</v>
      </c>
      <c r="BJ98" s="62">
        <f>(($D98*SUM('Base Rate Calc'!BG$51+'Base Rate Calc'!BG$83))+'Base Rate Calc'!BG$19)*0.98</f>
        <v>5019.9407192756462</v>
      </c>
      <c r="BK98" s="62">
        <f>(($D98*SUM('Base Rate Calc'!BH$51+'Base Rate Calc'!BH$83))+'Base Rate Calc'!BH$19)*0.98</f>
        <v>5530.60948639858</v>
      </c>
      <c r="BL98" s="62">
        <f>(($D98*SUM('Base Rate Calc'!BI$51+'Base Rate Calc'!BI$83))+'Base Rate Calc'!BI$19)*0.98</f>
        <v>4714.4454677613958</v>
      </c>
      <c r="BM98" s="62">
        <f>(($D98*SUM('Base Rate Calc'!BJ$51+'Base Rate Calc'!BJ$83))+'Base Rate Calc'!BJ$19)*0.98</f>
        <v>4752.6758653627021</v>
      </c>
      <c r="BN98" s="62">
        <f>(($D98*SUM('Base Rate Calc'!BK$51+'Base Rate Calc'!BK$83))+'Base Rate Calc'!BK$19)*0.98</f>
        <v>5027.3629641557218</v>
      </c>
      <c r="BO98" s="62">
        <f>(($D98*SUM('Base Rate Calc'!BL$51+'Base Rate Calc'!BL$83))+'Base Rate Calc'!BL$19)*0.98</f>
        <v>5385.0425367224352</v>
      </c>
      <c r="BP98" s="62">
        <f>(($D98*SUM('Base Rate Calc'!BM$51+'Base Rate Calc'!BM$83))+'Base Rate Calc'!BM$19)*0.98</f>
        <v>5026.2065514541209</v>
      </c>
      <c r="BQ98" s="62">
        <f>(($D98*SUM('Base Rate Calc'!BN$51+'Base Rate Calc'!BN$83))+'Base Rate Calc'!BN$19)*0.98</f>
        <v>4701.8417253395783</v>
      </c>
      <c r="BR98" s="62">
        <f>(($D98*SUM('Base Rate Calc'!BO$51+'Base Rate Calc'!BO$83))+'Base Rate Calc'!BO$19)*0.98</f>
        <v>4492.6768631017894</v>
      </c>
      <c r="BS98" s="62">
        <f>(($D98*SUM('Base Rate Calc'!BP$51+'Base Rate Calc'!BP$83))+'Base Rate Calc'!BP$19)*0.98</f>
        <v>5637.0872566588223</v>
      </c>
      <c r="BT98" s="62">
        <f>(($D98*SUM('Base Rate Calc'!BQ$51+'Base Rate Calc'!BQ$83))+'Base Rate Calc'!BQ$19)*0.98</f>
        <v>4611.2733427414987</v>
      </c>
      <c r="BU98" s="62">
        <f>(($D98*SUM('Base Rate Calc'!BR$51+'Base Rate Calc'!BR$83))+'Base Rate Calc'!BR$19)*0.98</f>
        <v>5682.0207408775141</v>
      </c>
      <c r="BV98" s="62">
        <f>(($D98*SUM('Base Rate Calc'!BS$51+'Base Rate Calc'!BS$83))+'Base Rate Calc'!BS$19)*0.98</f>
        <v>5436.3563702666479</v>
      </c>
      <c r="BW98" s="62">
        <f>(($D98*SUM('Base Rate Calc'!BT$51+'Base Rate Calc'!BT$83))+'Base Rate Calc'!BT$19)*0.98</f>
        <v>5364.2165447695643</v>
      </c>
      <c r="BX98" s="62">
        <f>(($D98*SUM('Base Rate Calc'!BU$51+'Base Rate Calc'!BU$83))+'Base Rate Calc'!BU$19)*0.98</f>
        <v>5145.9304385464848</v>
      </c>
      <c r="BY98" s="62">
        <f>(($D98*SUM('Base Rate Calc'!BV$51+'Base Rate Calc'!BV$83))+'Base Rate Calc'!BV$19)*0.98</f>
        <v>4420.3333717401119</v>
      </c>
      <c r="BZ98" s="62">
        <f>(($D98*SUM('Base Rate Calc'!BW$51+'Base Rate Calc'!BW$83))+'Base Rate Calc'!BW$19)*0.98</f>
        <v>4652.1807532294742</v>
      </c>
      <c r="CA98" s="62">
        <f>(($D98*SUM('Base Rate Calc'!BY$51+'Base Rate Calc'!BY$83))+'Base Rate Calc'!BY$19)*0.98</f>
        <v>5990.2076479805955</v>
      </c>
      <c r="CB98" s="62">
        <f>(($D98*SUM('Base Rate Calc'!BZ$51+'Base Rate Calc'!BZ$83))+'Base Rate Calc'!BZ$19)*0.98</f>
        <v>4014.320666408757</v>
      </c>
      <c r="CC98" s="62">
        <f>(($D98*SUM('Base Rate Calc'!CA$51+'Base Rate Calc'!CA$83))+'Base Rate Calc'!CA$19)*0.98</f>
        <v>4592.414125219123</v>
      </c>
      <c r="CD98" s="62">
        <f>(($D98*SUM('Base Rate Calc'!CB$51+'Base Rate Calc'!CB$83))+'Base Rate Calc'!CB$19)*0.98</f>
        <v>5169.4212775650576</v>
      </c>
      <c r="CE98" s="62">
        <f>(($D98*SUM('Base Rate Calc'!CC$51+'Base Rate Calc'!CC$83))+'Base Rate Calc'!CC$19)*0.98</f>
        <v>6043.0971014964043</v>
      </c>
      <c r="CF98" s="62">
        <f>(($D98*SUM('Base Rate Calc'!CD$51+'Base Rate Calc'!CD$83))+'Base Rate Calc'!CD$19)*0.98</f>
        <v>4918.7547840487596</v>
      </c>
      <c r="CG98" s="62">
        <f>(($D98*SUM('Base Rate Calc'!CE$51+'Base Rate Calc'!CE$83))+'Base Rate Calc'!CE$19)*0.98</f>
        <v>5015.8272462856621</v>
      </c>
      <c r="CH98" s="62">
        <f>(($D98*SUM('Base Rate Calc'!CF$51+'Base Rate Calc'!CF$83))+'Base Rate Calc'!CF$19)*0.98</f>
        <v>4604.461822707568</v>
      </c>
      <c r="CI98" s="62">
        <f>(($D98*SUM('Base Rate Calc'!CG$51+'Base Rate Calc'!CG$83))+'Base Rate Calc'!CG$19)*0.98</f>
        <v>5181.5492721232913</v>
      </c>
      <c r="CJ98" s="62">
        <f>(($D98*SUM('Base Rate Calc'!CH$51+'Base Rate Calc'!CH$83))+'Base Rate Calc'!CH$19)*0.98</f>
        <v>4766.4350023275392</v>
      </c>
      <c r="CK98" s="62">
        <f>(($D98*SUM('Base Rate Calc'!CI$51+'Base Rate Calc'!CI$83))+'Base Rate Calc'!CI$19)*0.98</f>
        <v>4498.2599989200125</v>
      </c>
      <c r="CL98" s="62">
        <f>(($D98*SUM('Base Rate Calc'!CJ$51+'Base Rate Calc'!CJ$83))+'Base Rate Calc'!CJ$19)*0.98</f>
        <v>4129.067716785321</v>
      </c>
      <c r="CM98" s="62">
        <f>(($D98*SUM('Base Rate Calc'!CK$51+'Base Rate Calc'!CK$83))+'Base Rate Calc'!CK$19)*0.98</f>
        <v>4435.6885065819388</v>
      </c>
    </row>
    <row r="99" spans="1:91" ht="15">
      <c r="A99" s="137">
        <v>96</v>
      </c>
      <c r="B99" s="215">
        <v>917</v>
      </c>
      <c r="C99" s="138" t="str">
        <f>VLOOKUP(B99,FFY18_Table5_CN!$A$3:$G$759,6,FALSE)</f>
        <v>POISONING &amp; TOXIC EFFECTS OF DRUGS W MCC</v>
      </c>
      <c r="D99" s="137">
        <f>VLOOKUP(B99,FFY18_Table5_CN!$A$3:$G$759,7,FALSE)</f>
        <v>1.4019999999999999</v>
      </c>
      <c r="F99" s="62">
        <f>(($D99*SUM('Base Rate Calc'!C$51+'Base Rate Calc'!C$83))+'Base Rate Calc'!C$19)*0.98</f>
        <v>9271.9986169576387</v>
      </c>
      <c r="G99" s="62">
        <f>(($D99*SUM('Base Rate Calc'!D$51+'Base Rate Calc'!D$83))+'Base Rate Calc'!D$19)*0.98</f>
        <v>9671.1114407956902</v>
      </c>
      <c r="H99" s="62">
        <f>(($D99*SUM('Base Rate Calc'!E$51+'Base Rate Calc'!E$83))+'Base Rate Calc'!E$19)*0.98</f>
        <v>7693.4711303696404</v>
      </c>
      <c r="I99" s="62">
        <f>(($D99*SUM('Base Rate Calc'!F$51+'Base Rate Calc'!F$83))+'Base Rate Calc'!F$19)*0.98</f>
        <v>8605.8286591837896</v>
      </c>
      <c r="J99" s="62">
        <f>(($D99*SUM('Base Rate Calc'!G$51+'Base Rate Calc'!G$83))+'Base Rate Calc'!G$19)*0.98</f>
        <v>8000.4830821819642</v>
      </c>
      <c r="K99" s="62">
        <f>(($D99*SUM('Base Rate Calc'!H$51+'Base Rate Calc'!H$83))+'Base Rate Calc'!H$19)*0.98</f>
        <v>8653.989945493955</v>
      </c>
      <c r="L99" s="62">
        <f>(($D99*SUM('Base Rate Calc'!I$51+'Base Rate Calc'!I$83))+'Base Rate Calc'!I$19)*0.98</f>
        <v>7719.550467520321</v>
      </c>
      <c r="M99" s="62">
        <f>(($D99*SUM('Base Rate Calc'!J$51+'Base Rate Calc'!J$83))+'Base Rate Calc'!J$19)*0.98</f>
        <v>9609.912736871931</v>
      </c>
      <c r="N99" s="62">
        <f>(($D99*SUM('Base Rate Calc'!K$51+'Base Rate Calc'!K$83))+'Base Rate Calc'!K$19)*0.98</f>
        <v>8719.6874565480648</v>
      </c>
      <c r="O99" s="62">
        <f>(($D99*SUM('Base Rate Calc'!L$51+'Base Rate Calc'!L$83))+'Base Rate Calc'!L$19)*0.98</f>
        <v>7872.5706723304938</v>
      </c>
      <c r="P99" s="62">
        <f>(($D99*SUM('Base Rate Calc'!M$51+'Base Rate Calc'!M$83))+'Base Rate Calc'!M$19)*0.98</f>
        <v>8394.46684313281</v>
      </c>
      <c r="Q99" s="62">
        <f>(($D99*SUM('Base Rate Calc'!N$51+'Base Rate Calc'!N$83))+'Base Rate Calc'!N$19)*0.98</f>
        <v>7638.901286524916</v>
      </c>
      <c r="R99" s="62">
        <f>(($D99*SUM('Base Rate Calc'!O$51+'Base Rate Calc'!O$83))+'Base Rate Calc'!O$19)*0.98</f>
        <v>7993.6143966465179</v>
      </c>
      <c r="S99" s="62">
        <f>(($D99*SUM('Base Rate Calc'!P$51+'Base Rate Calc'!P$83))+'Base Rate Calc'!P$19)*0.98</f>
        <v>8624.153832520602</v>
      </c>
      <c r="T99" s="62">
        <f>(($D99*SUM('Base Rate Calc'!Q$51+'Base Rate Calc'!Q$83))+'Base Rate Calc'!Q$19)*0.98</f>
        <v>8101.0953718176725</v>
      </c>
      <c r="U99" s="62">
        <f>(($D99*SUM('Base Rate Calc'!R$51+'Base Rate Calc'!R$83))+'Base Rate Calc'!R$19)*0.98</f>
        <v>7928.9532429991259</v>
      </c>
      <c r="V99" s="62">
        <f>(($D99*SUM('Base Rate Calc'!S$51+'Base Rate Calc'!S$83))+'Base Rate Calc'!S$19)*0.98</f>
        <v>9758.0898538720394</v>
      </c>
      <c r="W99" s="62">
        <f>(($D99*SUM('Base Rate Calc'!T$51+'Base Rate Calc'!T$83))+'Base Rate Calc'!T$19)*0.98</f>
        <v>12667.234931690595</v>
      </c>
      <c r="X99" s="62">
        <f>(($D99*SUM('Base Rate Calc'!U$51+'Base Rate Calc'!U$83))+'Base Rate Calc'!U$19)*0.98</f>
        <v>9079.1264799108667</v>
      </c>
      <c r="Y99" s="62" t="e">
        <f>(($D99*SUM('Base Rate Calc'!V$51+'Base Rate Calc'!V$83))+'Base Rate Calc'!V$19)*0.98</f>
        <v>#N/A</v>
      </c>
      <c r="Z99" s="62">
        <f>(($D99*SUM('Base Rate Calc'!W$51+'Base Rate Calc'!W$83))+'Base Rate Calc'!W$19)*0.98</f>
        <v>8082.9899237009276</v>
      </c>
      <c r="AA99" s="62">
        <f>(($D99*SUM('Base Rate Calc'!X$51+'Base Rate Calc'!X$83))+'Base Rate Calc'!X$19)*0.98</f>
        <v>8711.6432937282752</v>
      </c>
      <c r="AB99" s="62">
        <f>(($D99*SUM('Base Rate Calc'!Y$51+'Base Rate Calc'!Y$83))+'Base Rate Calc'!Y$19)*0.98</f>
        <v>10917.445249779592</v>
      </c>
      <c r="AC99" s="62">
        <f>(($D99*SUM('Base Rate Calc'!Z$51+'Base Rate Calc'!Z$83))+'Base Rate Calc'!Z$19)*0.98</f>
        <v>8308.4611054105753</v>
      </c>
      <c r="AD99" s="62">
        <f>(($D99*SUM('Base Rate Calc'!AA$51+'Base Rate Calc'!AA$83))+'Base Rate Calc'!AA$19)*0.98</f>
        <v>8527.7804783343199</v>
      </c>
      <c r="AE99" s="62">
        <f>(($D99*SUM('Base Rate Calc'!AB$51+'Base Rate Calc'!AB$83))+'Base Rate Calc'!AB$19)*0.98</f>
        <v>12066.596658315508</v>
      </c>
      <c r="AF99" s="62">
        <f>(($D99*SUM('Base Rate Calc'!AC$51+'Base Rate Calc'!AC$83))+'Base Rate Calc'!AC$19)*0.98</f>
        <v>8191.8567107465215</v>
      </c>
      <c r="AG99" s="62">
        <f>(($D99*SUM('Base Rate Calc'!AD$51+'Base Rate Calc'!AD$83))+'Base Rate Calc'!AD$19)*0.98</f>
        <v>8526.3320727743285</v>
      </c>
      <c r="AH99" s="62">
        <f>(($D99*SUM('Base Rate Calc'!AE$51+'Base Rate Calc'!AE$83))+'Base Rate Calc'!AE$19)*0.98</f>
        <v>7693.3787948262343</v>
      </c>
      <c r="AI99" s="62">
        <f>(($D99*SUM('Base Rate Calc'!AF$51+'Base Rate Calc'!AF$83))+'Base Rate Calc'!AF$19)*0.98</f>
        <v>9620.6639834072721</v>
      </c>
      <c r="AJ99" s="62">
        <f>(($D99*SUM('Base Rate Calc'!AG$51+'Base Rate Calc'!AG$83))+'Base Rate Calc'!AG$19)*0.98</f>
        <v>8516.565366449764</v>
      </c>
      <c r="AK99" s="62">
        <f>(($D99*SUM('Base Rate Calc'!AH$51+'Base Rate Calc'!AH$83))+'Base Rate Calc'!AH$19)*0.98</f>
        <v>12713.227493536589</v>
      </c>
      <c r="AL99" s="62">
        <f>(($D99*SUM('Base Rate Calc'!AI$51+'Base Rate Calc'!AI$83))+'Base Rate Calc'!AI$19)*0.98</f>
        <v>7662.3965217058485</v>
      </c>
      <c r="AM99" s="62">
        <f>(($D99*SUM('Base Rate Calc'!AJ$51+'Base Rate Calc'!AJ$83))+'Base Rate Calc'!AJ$19)*0.98</f>
        <v>7783.0589115762459</v>
      </c>
      <c r="AN99" s="62">
        <f>(($D99*SUM('Base Rate Calc'!AK$51+'Base Rate Calc'!AK$83))+'Base Rate Calc'!AK$19)*0.98</f>
        <v>10175.552211181808</v>
      </c>
      <c r="AO99" s="62">
        <f>(($D99*SUM('Base Rate Calc'!AL$51+'Base Rate Calc'!AL$83))+'Base Rate Calc'!AL$19)*0.98</f>
        <v>8941.1869067630432</v>
      </c>
      <c r="AP99" s="62">
        <f>(($D99*SUM('Base Rate Calc'!AM$51+'Base Rate Calc'!AM$83))+'Base Rate Calc'!AM$19)*0.98</f>
        <v>8727.5363958106536</v>
      </c>
      <c r="AQ99" s="62">
        <f>(($D99*SUM('Base Rate Calc'!AN$51+'Base Rate Calc'!AN$83))+'Base Rate Calc'!AN$19)*0.98</f>
        <v>8192.6417790705036</v>
      </c>
      <c r="AR99" s="62">
        <f>(($D99*SUM('Base Rate Calc'!AO$51+'Base Rate Calc'!AO$83))+'Base Rate Calc'!AO$19)*0.98</f>
        <v>9180.9732433861227</v>
      </c>
      <c r="AS99" s="62">
        <f>(($D99*SUM('Base Rate Calc'!AP$51+'Base Rate Calc'!AP$83))+'Base Rate Calc'!AP$19)*0.98</f>
        <v>10041.702518800059</v>
      </c>
      <c r="AT99" s="62">
        <f>(($D99*SUM('Base Rate Calc'!AQ$51+'Base Rate Calc'!AQ$83))+'Base Rate Calc'!AQ$19)*0.98</f>
        <v>9647.5436575727745</v>
      </c>
      <c r="AU99" s="62">
        <f>(($D99*SUM('Base Rate Calc'!AR$51+'Base Rate Calc'!AR$83))+'Base Rate Calc'!AR$19)*0.98</f>
        <v>7969.3676037687765</v>
      </c>
      <c r="AV99" s="62">
        <f>(($D99*SUM('Base Rate Calc'!AS$51+'Base Rate Calc'!AS$83))+'Base Rate Calc'!AS$19)*0.98</f>
        <v>8887.6119954575497</v>
      </c>
      <c r="AW99" s="62">
        <f>(($D99*SUM('Base Rate Calc'!AT$51+'Base Rate Calc'!AT$83))+'Base Rate Calc'!AT$19)*0.98</f>
        <v>10224.235118453551</v>
      </c>
      <c r="AX99" s="62">
        <f>(($D99*SUM('Base Rate Calc'!AU$51+'Base Rate Calc'!AU$83))+'Base Rate Calc'!AU$19)*0.98</f>
        <v>8670.8882796427079</v>
      </c>
      <c r="AY99" s="62">
        <f>(($D99*SUM('Base Rate Calc'!AV$51+'Base Rate Calc'!AV$83))+'Base Rate Calc'!AV$19)*0.98</f>
        <v>7665.6867845849965</v>
      </c>
      <c r="AZ99" s="62">
        <f>(($D99*SUM('Base Rate Calc'!AW$51+'Base Rate Calc'!AW$83))+'Base Rate Calc'!AW$19)*0.98</f>
        <v>8857.3045168207791</v>
      </c>
      <c r="BA99" s="62">
        <f>(($D99*SUM('Base Rate Calc'!AX$51+'Base Rate Calc'!AX$83))+'Base Rate Calc'!AX$19)*0.98</f>
        <v>7938.5368184955787</v>
      </c>
      <c r="BB99" s="62">
        <f>(($D99*SUM('Base Rate Calc'!AY$51+'Base Rate Calc'!AY$83))+'Base Rate Calc'!AY$19)*0.98</f>
        <v>8090.4061779992553</v>
      </c>
      <c r="BC99" s="62">
        <f>(($D99*SUM('Base Rate Calc'!AZ$51+'Base Rate Calc'!AZ$83))+'Base Rate Calc'!AZ$19)*0.98</f>
        <v>8413.6744175666445</v>
      </c>
      <c r="BD99" s="62">
        <f>(($D99*SUM('Base Rate Calc'!BA$51+'Base Rate Calc'!BA$83))+'Base Rate Calc'!BA$19)*0.98</f>
        <v>7901.2613987083332</v>
      </c>
      <c r="BE99" s="62">
        <f>(($D99*SUM('Base Rate Calc'!BB$51+'Base Rate Calc'!BB$83))+'Base Rate Calc'!BB$19)*0.98</f>
        <v>11149.126640068733</v>
      </c>
      <c r="BF99" s="62">
        <f>(($D99*SUM('Base Rate Calc'!BC$51+'Base Rate Calc'!BC$83))+'Base Rate Calc'!BC$19)*0.98</f>
        <v>8745.271781602376</v>
      </c>
      <c r="BG99" s="62">
        <f>(($D99*SUM('Base Rate Calc'!BD$51+'Base Rate Calc'!BD$83))+'Base Rate Calc'!BD$19)*0.98</f>
        <v>8297.0178695456652</v>
      </c>
      <c r="BH99" s="62">
        <f>(($D99*SUM('Base Rate Calc'!BE$51+'Base Rate Calc'!BE$83))+'Base Rate Calc'!BE$19)*0.98</f>
        <v>8068.9266103027212</v>
      </c>
      <c r="BI99" s="62">
        <f>(($D99*SUM('Base Rate Calc'!BF$51+'Base Rate Calc'!BF$83))+'Base Rate Calc'!BF$19)*0.98</f>
        <v>8628.0719254305932</v>
      </c>
      <c r="BJ99" s="62">
        <f>(($D99*SUM('Base Rate Calc'!BG$51+'Base Rate Calc'!BG$83))+'Base Rate Calc'!BG$19)*0.98</f>
        <v>8172.9797800714987</v>
      </c>
      <c r="BK99" s="62">
        <f>(($D99*SUM('Base Rate Calc'!BH$51+'Base Rate Calc'!BH$83))+'Base Rate Calc'!BH$19)*0.98</f>
        <v>8930.854453711765</v>
      </c>
      <c r="BL99" s="62">
        <f>(($D99*SUM('Base Rate Calc'!BI$51+'Base Rate Calc'!BI$83))+'Base Rate Calc'!BI$19)*0.98</f>
        <v>7919.5875054223379</v>
      </c>
      <c r="BM99" s="62">
        <f>(($D99*SUM('Base Rate Calc'!BJ$51+'Base Rate Calc'!BJ$83))+'Base Rate Calc'!BJ$19)*0.98</f>
        <v>7871.1626806972008</v>
      </c>
      <c r="BN99" s="62">
        <f>(($D99*SUM('Base Rate Calc'!BK$51+'Base Rate Calc'!BK$83))+'Base Rate Calc'!BK$19)*0.98</f>
        <v>8513.5591383818664</v>
      </c>
      <c r="BO99" s="62">
        <f>(($D99*SUM('Base Rate Calc'!BL$51+'Base Rate Calc'!BL$83))+'Base Rate Calc'!BL$19)*0.98</f>
        <v>8949.9586145958147</v>
      </c>
      <c r="BP99" s="62">
        <f>(($D99*SUM('Base Rate Calc'!BM$51+'Base Rate Calc'!BM$83))+'Base Rate Calc'!BM$19)*0.98</f>
        <v>8642.7624796589153</v>
      </c>
      <c r="BQ99" s="62">
        <f>(($D99*SUM('Base Rate Calc'!BN$51+'Base Rate Calc'!BN$83))+'Base Rate Calc'!BN$19)*0.98</f>
        <v>7838.0598008689085</v>
      </c>
      <c r="BR99" s="62">
        <f>(($D99*SUM('Base Rate Calc'!BO$51+'Base Rate Calc'!BO$83))+'Base Rate Calc'!BO$19)*0.98</f>
        <v>7590.2502477060652</v>
      </c>
      <c r="BS99" s="62">
        <f>(($D99*SUM('Base Rate Calc'!BP$51+'Base Rate Calc'!BP$83))+'Base Rate Calc'!BP$19)*0.98</f>
        <v>9595.5593093156913</v>
      </c>
      <c r="BT99" s="62">
        <f>(($D99*SUM('Base Rate Calc'!BQ$51+'Base Rate Calc'!BQ$83))+'Base Rate Calc'!BQ$19)*0.98</f>
        <v>7814.4713632770781</v>
      </c>
      <c r="BU99" s="62">
        <f>(($D99*SUM('Base Rate Calc'!BR$51+'Base Rate Calc'!BR$83))+'Base Rate Calc'!BR$19)*0.98</f>
        <v>9190.0675400079454</v>
      </c>
      <c r="BV99" s="62">
        <f>(($D99*SUM('Base Rate Calc'!BS$51+'Base Rate Calc'!BS$83))+'Base Rate Calc'!BS$19)*0.98</f>
        <v>8941.1592405190495</v>
      </c>
      <c r="BW99" s="62">
        <f>(($D99*SUM('Base Rate Calc'!BT$51+'Base Rate Calc'!BT$83))+'Base Rate Calc'!BT$19)*0.98</f>
        <v>8888.7112816703775</v>
      </c>
      <c r="BX99" s="62">
        <f>(($D99*SUM('Base Rate Calc'!BU$51+'Base Rate Calc'!BU$83))+'Base Rate Calc'!BU$19)*0.98</f>
        <v>8588.5496328801582</v>
      </c>
      <c r="BY99" s="62">
        <f>(($D99*SUM('Base Rate Calc'!BV$51+'Base Rate Calc'!BV$83))+'Base Rate Calc'!BV$19)*0.98</f>
        <v>7848.6669037229449</v>
      </c>
      <c r="BZ99" s="62">
        <f>(($D99*SUM('Base Rate Calc'!BW$51+'Base Rate Calc'!BW$83))+'Base Rate Calc'!BW$19)*0.98</f>
        <v>7839.6470200959029</v>
      </c>
      <c r="CA99" s="62">
        <f>(($D99*SUM('Base Rate Calc'!BY$51+'Base Rate Calc'!BY$83))+'Base Rate Calc'!BY$19)*0.98</f>
        <v>9894.2410877264356</v>
      </c>
      <c r="CB99" s="62">
        <f>(($D99*SUM('Base Rate Calc'!BZ$51+'Base Rate Calc'!BZ$83))+'Base Rate Calc'!BZ$19)*0.98</f>
        <v>7127.7578195353062</v>
      </c>
      <c r="CC99" s="62">
        <f>(($D99*SUM('Base Rate Calc'!CA$51+'Base Rate Calc'!CA$83))+'Base Rate Calc'!CA$19)*0.98</f>
        <v>7826.5059128130843</v>
      </c>
      <c r="CD99" s="62">
        <f>(($D99*SUM('Base Rate Calc'!CB$51+'Base Rate Calc'!CB$83))+'Base Rate Calc'!CB$19)*0.98</f>
        <v>8729.7452402560939</v>
      </c>
      <c r="CE99" s="62">
        <f>(($D99*SUM('Base Rate Calc'!CC$51+'Base Rate Calc'!CC$83))+'Base Rate Calc'!CC$19)*0.98</f>
        <v>9487.9404052405771</v>
      </c>
      <c r="CF99" s="62">
        <f>(($D99*SUM('Base Rate Calc'!CD$51+'Base Rate Calc'!CD$83))+'Base Rate Calc'!CD$19)*0.98</f>
        <v>8235.6112053145389</v>
      </c>
      <c r="CG99" s="62">
        <f>(($D99*SUM('Base Rate Calc'!CE$51+'Base Rate Calc'!CE$83))+'Base Rate Calc'!CE$19)*0.98</f>
        <v>8527.9637740786457</v>
      </c>
      <c r="CH99" s="62">
        <f>(($D99*SUM('Base Rate Calc'!CF$51+'Base Rate Calc'!CF$83))+'Base Rate Calc'!CF$19)*0.98</f>
        <v>8175.6021725380078</v>
      </c>
      <c r="CI99" s="62">
        <f>(($D99*SUM('Base Rate Calc'!CG$51+'Base Rate Calc'!CG$83))+'Base Rate Calc'!CG$19)*0.98</f>
        <v>8862.2042463992602</v>
      </c>
      <c r="CJ99" s="62">
        <f>(($D99*SUM('Base Rate Calc'!CH$51+'Base Rate Calc'!CH$83))+'Base Rate Calc'!CH$19)*0.98</f>
        <v>8149.7608808298</v>
      </c>
      <c r="CK99" s="62">
        <f>(($D99*SUM('Base Rate Calc'!CI$51+'Base Rate Calc'!CI$83))+'Base Rate Calc'!CI$19)*0.98</f>
        <v>7653.3609301999231</v>
      </c>
      <c r="CL99" s="62">
        <f>(($D99*SUM('Base Rate Calc'!CJ$51+'Base Rate Calc'!CJ$83))+'Base Rate Calc'!CJ$19)*0.98</f>
        <v>7331.5006825392866</v>
      </c>
      <c r="CM99" s="62">
        <f>(($D99*SUM('Base Rate Calc'!CK$51+'Base Rate Calc'!CK$83))+'Base Rate Calc'!CK$19)*0.98</f>
        <v>7875.9312135611435</v>
      </c>
    </row>
    <row r="100" spans="1:91" ht="15">
      <c r="A100" s="137">
        <v>97</v>
      </c>
      <c r="B100" s="215">
        <v>918</v>
      </c>
      <c r="C100" s="138" t="str">
        <f>VLOOKUP(B100,FFY18_Table5_CN!$A$3:$G$759,6,FALSE)</f>
        <v>POISONING &amp; TOXIC EFFECTS OF DRUGS W/O MCC</v>
      </c>
      <c r="D100" s="137">
        <f>VLOOKUP(B100,FFY18_Table5_CN!$A$3:$G$759,7,FALSE)</f>
        <v>0.75019999999999987</v>
      </c>
      <c r="F100" s="62">
        <f>(($D100*SUM('Base Rate Calc'!C$51+'Base Rate Calc'!C$83))+'Base Rate Calc'!C$19)*0.98</f>
        <v>5317.8931472479462</v>
      </c>
      <c r="G100" s="62">
        <f>(($D100*SUM('Base Rate Calc'!D$51+'Base Rate Calc'!D$83))+'Base Rate Calc'!D$19)*0.98</f>
        <v>5446.8489002032284</v>
      </c>
      <c r="H100" s="62">
        <f>(($D100*SUM('Base Rate Calc'!E$51+'Base Rate Calc'!E$83))+'Base Rate Calc'!E$19)*0.98</f>
        <v>4403.5719375201879</v>
      </c>
      <c r="I100" s="62">
        <f>(($D100*SUM('Base Rate Calc'!F$51+'Base Rate Calc'!F$83))+'Base Rate Calc'!F$19)*0.98</f>
        <v>4955.7900084163184</v>
      </c>
      <c r="J100" s="62">
        <f>(($D100*SUM('Base Rate Calc'!G$51+'Base Rate Calc'!G$83))+'Base Rate Calc'!G$19)*0.98</f>
        <v>4602.0817132474394</v>
      </c>
      <c r="K100" s="62">
        <f>(($D100*SUM('Base Rate Calc'!H$51+'Base Rate Calc'!H$83))+'Base Rate Calc'!H$19)*0.98</f>
        <v>4963.6462113477628</v>
      </c>
      <c r="L100" s="62">
        <f>(($D100*SUM('Base Rate Calc'!I$51+'Base Rate Calc'!I$83))+'Base Rate Calc'!I$19)*0.98</f>
        <v>4359.281729938476</v>
      </c>
      <c r="M100" s="62">
        <f>(($D100*SUM('Base Rate Calc'!J$51+'Base Rate Calc'!J$83))+'Base Rate Calc'!J$19)*0.98</f>
        <v>5691.959702882541</v>
      </c>
      <c r="N100" s="62">
        <f>(($D100*SUM('Base Rate Calc'!K$51+'Base Rate Calc'!K$83))+'Base Rate Calc'!K$19)*0.98</f>
        <v>4998.1626187605962</v>
      </c>
      <c r="O100" s="62">
        <f>(($D100*SUM('Base Rate Calc'!L$51+'Base Rate Calc'!L$83))+'Base Rate Calc'!L$19)*0.98</f>
        <v>4496.7460420986708</v>
      </c>
      <c r="P100" s="62">
        <f>(($D100*SUM('Base Rate Calc'!M$51+'Base Rate Calc'!M$83))+'Base Rate Calc'!M$19)*0.98</f>
        <v>4689.383922281193</v>
      </c>
      <c r="Q100" s="62">
        <f>(($D100*SUM('Base Rate Calc'!N$51+'Base Rate Calc'!N$83))+'Base Rate Calc'!N$19)*0.98</f>
        <v>4288.120646726813</v>
      </c>
      <c r="R100" s="62">
        <f>(($D100*SUM('Base Rate Calc'!O$51+'Base Rate Calc'!O$83))+'Base Rate Calc'!O$19)*0.98</f>
        <v>4610.2476108731935</v>
      </c>
      <c r="S100" s="62">
        <f>(($D100*SUM('Base Rate Calc'!P$51+'Base Rate Calc'!P$83))+'Base Rate Calc'!P$19)*0.98</f>
        <v>4966.6299080720073</v>
      </c>
      <c r="T100" s="62">
        <f>(($D100*SUM('Base Rate Calc'!Q$51+'Base Rate Calc'!Q$83))+'Base Rate Calc'!Q$19)*0.98</f>
        <v>4673.605363864207</v>
      </c>
      <c r="U100" s="62">
        <f>(($D100*SUM('Base Rate Calc'!R$51+'Base Rate Calc'!R$83))+'Base Rate Calc'!R$19)*0.98</f>
        <v>4572.6044289999609</v>
      </c>
      <c r="V100" s="62">
        <f>(($D100*SUM('Base Rate Calc'!S$51+'Base Rate Calc'!S$83))+'Base Rate Calc'!S$19)*0.98</f>
        <v>5746.6680875997172</v>
      </c>
      <c r="W100" s="62">
        <f>(($D100*SUM('Base Rate Calc'!T$51+'Base Rate Calc'!T$83))+'Base Rate Calc'!T$19)*0.98</f>
        <v>7410.0249997962092</v>
      </c>
      <c r="X100" s="62">
        <f>(($D100*SUM('Base Rate Calc'!U$51+'Base Rate Calc'!U$83))+'Base Rate Calc'!U$19)*0.98</f>
        <v>5151.8054978239188</v>
      </c>
      <c r="Y100" s="62" t="e">
        <f>(($D100*SUM('Base Rate Calc'!V$51+'Base Rate Calc'!V$83))+'Base Rate Calc'!V$19)*0.98</f>
        <v>#N/A</v>
      </c>
      <c r="Z100" s="62">
        <f>(($D100*SUM('Base Rate Calc'!W$51+'Base Rate Calc'!W$83))+'Base Rate Calc'!W$19)*0.98</f>
        <v>4689.5680643084415</v>
      </c>
      <c r="AA100" s="62">
        <f>(($D100*SUM('Base Rate Calc'!X$51+'Base Rate Calc'!X$83))+'Base Rate Calc'!X$19)*0.98</f>
        <v>4955.3957230206497</v>
      </c>
      <c r="AB100" s="62">
        <f>(($D100*SUM('Base Rate Calc'!Y$51+'Base Rate Calc'!Y$83))+'Base Rate Calc'!Y$19)*0.98</f>
        <v>6285.6771590475382</v>
      </c>
      <c r="AC100" s="62">
        <f>(($D100*SUM('Base Rate Calc'!Z$51+'Base Rate Calc'!Z$83))+'Base Rate Calc'!Z$19)*0.98</f>
        <v>4784.2782255057164</v>
      </c>
      <c r="AD100" s="62">
        <f>(($D100*SUM('Base Rate Calc'!AA$51+'Base Rate Calc'!AA$83))+'Base Rate Calc'!AA$19)*0.98</f>
        <v>5050.313353670761</v>
      </c>
      <c r="AE100" s="62">
        <f>(($D100*SUM('Base Rate Calc'!AB$51+'Base Rate Calc'!AB$83))+'Base Rate Calc'!AB$19)*0.98</f>
        <v>7188.1829805052039</v>
      </c>
      <c r="AF100" s="62">
        <f>(($D100*SUM('Base Rate Calc'!AC$51+'Base Rate Calc'!AC$83))+'Base Rate Calc'!AC$19)*0.98</f>
        <v>4383.4029275335515</v>
      </c>
      <c r="AG100" s="62">
        <f>(($D100*SUM('Base Rate Calc'!AD$51+'Base Rate Calc'!AD$83))+'Base Rate Calc'!AD$19)*0.98</f>
        <v>4938.2147876143363</v>
      </c>
      <c r="AH100" s="62">
        <f>(($D100*SUM('Base Rate Calc'!AE$51+'Base Rate Calc'!AE$83))+'Base Rate Calc'!AE$19)*0.98</f>
        <v>4357.2736466752067</v>
      </c>
      <c r="AI100" s="62">
        <f>(($D100*SUM('Base Rate Calc'!AF$51+'Base Rate Calc'!AF$83))+'Base Rate Calc'!AF$19)*0.98</f>
        <v>5754.0395734038038</v>
      </c>
      <c r="AJ100" s="62">
        <f>(($D100*SUM('Base Rate Calc'!AG$51+'Base Rate Calc'!AG$83))+'Base Rate Calc'!AG$19)*0.98</f>
        <v>5010.4832510061433</v>
      </c>
      <c r="AK100" s="62">
        <f>(($D100*SUM('Base Rate Calc'!AH$51+'Base Rate Calc'!AH$83))+'Base Rate Calc'!AH$19)*0.98</f>
        <v>7607.3931548724295</v>
      </c>
      <c r="AL100" s="62">
        <f>(($D100*SUM('Base Rate Calc'!AI$51+'Base Rate Calc'!AI$83))+'Base Rate Calc'!AI$19)*0.98</f>
        <v>4379.5131555946691</v>
      </c>
      <c r="AM100" s="62">
        <f>(($D100*SUM('Base Rate Calc'!AJ$51+'Base Rate Calc'!AJ$83))+'Base Rate Calc'!AJ$19)*0.98</f>
        <v>4405.2790490616962</v>
      </c>
      <c r="AN100" s="62">
        <f>(($D100*SUM('Base Rate Calc'!AK$51+'Base Rate Calc'!AK$83))+'Base Rate Calc'!AK$19)*0.98</f>
        <v>5997.4039299775977</v>
      </c>
      <c r="AO100" s="62">
        <f>(($D100*SUM('Base Rate Calc'!AL$51+'Base Rate Calc'!AL$83))+'Base Rate Calc'!AL$19)*0.98</f>
        <v>5184.2066361295547</v>
      </c>
      <c r="AP100" s="62">
        <f>(($D100*SUM('Base Rate Calc'!AM$51+'Base Rate Calc'!AM$83))+'Base Rate Calc'!AM$19)*0.98</f>
        <v>5097.2476864316341</v>
      </c>
      <c r="AQ100" s="62">
        <f>(($D100*SUM('Base Rate Calc'!AN$51+'Base Rate Calc'!AN$83))+'Base Rate Calc'!AN$19)*0.98</f>
        <v>4383.8230118820911</v>
      </c>
      <c r="AR100" s="62">
        <f>(($D100*SUM('Base Rate Calc'!AO$51+'Base Rate Calc'!AO$83))+'Base Rate Calc'!AO$19)*0.98</f>
        <v>5257.659221104328</v>
      </c>
      <c r="AS100" s="62">
        <f>(($D100*SUM('Base Rate Calc'!AP$51+'Base Rate Calc'!AP$83))+'Base Rate Calc'!AP$19)*0.98</f>
        <v>6729.2440777202592</v>
      </c>
      <c r="AT100" s="62">
        <f>(($D100*SUM('Base Rate Calc'!AQ$51+'Base Rate Calc'!AQ$83))+'Base Rate Calc'!AQ$19)*0.98</f>
        <v>6076.911077197643</v>
      </c>
      <c r="AU100" s="62">
        <f>(($D100*SUM('Base Rate Calc'!AR$51+'Base Rate Calc'!AR$83))+'Base Rate Calc'!AR$19)*0.98</f>
        <v>4595.7789304617227</v>
      </c>
      <c r="AV100" s="62">
        <f>(($D100*SUM('Base Rate Calc'!AS$51+'Base Rate Calc'!AS$83))+'Base Rate Calc'!AS$19)*0.98</f>
        <v>5076.6230334894808</v>
      </c>
      <c r="AW100" s="62">
        <f>(($D100*SUM('Base Rate Calc'!AT$51+'Base Rate Calc'!AT$83))+'Base Rate Calc'!AT$19)*0.98</f>
        <v>6042.4618123707951</v>
      </c>
      <c r="AX100" s="62">
        <f>(($D100*SUM('Base Rate Calc'!AU$51+'Base Rate Calc'!AU$83))+'Base Rate Calc'!AU$19)*0.98</f>
        <v>5089.1193001340644</v>
      </c>
      <c r="AY100" s="62">
        <f>(($D100*SUM('Base Rate Calc'!AV$51+'Base Rate Calc'!AV$83))+'Base Rate Calc'!AV$19)*0.98</f>
        <v>4308.8227875004732</v>
      </c>
      <c r="AZ100" s="62">
        <f>(($D100*SUM('Base Rate Calc'!AW$51+'Base Rate Calc'!AW$83))+'Base Rate Calc'!AW$19)*0.98</f>
        <v>5057.7449648494639</v>
      </c>
      <c r="BA100" s="62">
        <f>(($D100*SUM('Base Rate Calc'!AX$51+'Base Rate Calc'!AX$83))+'Base Rate Calc'!AX$19)*0.98</f>
        <v>4611.1469041051232</v>
      </c>
      <c r="BB100" s="62">
        <f>(($D100*SUM('Base Rate Calc'!AY$51+'Base Rate Calc'!AY$83))+'Base Rate Calc'!AY$19)*0.98</f>
        <v>4715.8612953887605</v>
      </c>
      <c r="BC100" s="62">
        <f>(($D100*SUM('Base Rate Calc'!AZ$51+'Base Rate Calc'!AZ$83))+'Base Rate Calc'!AZ$19)*0.98</f>
        <v>4859.5577797278856</v>
      </c>
      <c r="BD100" s="62">
        <f>(($D100*SUM('Base Rate Calc'!BA$51+'Base Rate Calc'!BA$83))+'Base Rate Calc'!BA$19)*0.98</f>
        <v>4504.0476277253856</v>
      </c>
      <c r="BE100" s="62">
        <f>(($D100*SUM('Base Rate Calc'!BB$51+'Base Rate Calc'!BB$83))+'Base Rate Calc'!BB$19)*0.98</f>
        <v>6633.5664044647374</v>
      </c>
      <c r="BF100" s="62">
        <f>(($D100*SUM('Base Rate Calc'!BC$51+'Base Rate Calc'!BC$83))+'Base Rate Calc'!BC$19)*0.98</f>
        <v>4679.5313056762488</v>
      </c>
      <c r="BG100" s="62">
        <f>(($D100*SUM('Base Rate Calc'!BD$51+'Base Rate Calc'!BD$83))+'Base Rate Calc'!BD$19)*0.98</f>
        <v>4624.25026919626</v>
      </c>
      <c r="BH100" s="62">
        <f>(($D100*SUM('Base Rate Calc'!BE$51+'Base Rate Calc'!BE$83))+'Base Rate Calc'!BE$19)*0.98</f>
        <v>4317.623925142012</v>
      </c>
      <c r="BI100" s="62">
        <f>(($D100*SUM('Base Rate Calc'!BF$51+'Base Rate Calc'!BF$83))+'Base Rate Calc'!BF$19)*0.98</f>
        <v>4907.888963978623</v>
      </c>
      <c r="BJ100" s="62">
        <f>(($D100*SUM('Base Rate Calc'!BG$51+'Base Rate Calc'!BG$83))+'Base Rate Calc'!BG$19)*0.98</f>
        <v>4817.0835360696428</v>
      </c>
      <c r="BK100" s="62">
        <f>(($D100*SUM('Base Rate Calc'!BH$51+'Base Rate Calc'!BH$83))+'Base Rate Calc'!BH$19)*0.98</f>
        <v>5311.8478082272222</v>
      </c>
      <c r="BL100" s="62">
        <f>(($D100*SUM('Base Rate Calc'!BI$51+'Base Rate Calc'!BI$83))+'Base Rate Calc'!BI$19)*0.98</f>
        <v>4508.236133529128</v>
      </c>
      <c r="BM100" s="62">
        <f>(($D100*SUM('Base Rate Calc'!BJ$51+'Base Rate Calc'!BJ$83))+'Base Rate Calc'!BJ$19)*0.98</f>
        <v>4552.0416711690723</v>
      </c>
      <c r="BN100" s="62">
        <f>(($D100*SUM('Base Rate Calc'!BK$51+'Base Rate Calc'!BK$83))+'Base Rate Calc'!BK$19)*0.98</f>
        <v>4803.0714402097537</v>
      </c>
      <c r="BO100" s="62">
        <f>(($D100*SUM('Base Rate Calc'!BL$51+'Base Rate Calc'!BL$83))+'Base Rate Calc'!BL$19)*0.98</f>
        <v>5155.6864076103993</v>
      </c>
      <c r="BP100" s="62">
        <f>(($D100*SUM('Base Rate Calc'!BM$51+'Base Rate Calc'!BM$83))+'Base Rate Calc'!BM$19)*0.98</f>
        <v>4793.5280675036502</v>
      </c>
      <c r="BQ100" s="62">
        <f>(($D100*SUM('Base Rate Calc'!BN$51+'Base Rate Calc'!BN$83))+'Base Rate Calc'!BN$19)*0.98</f>
        <v>4500.0667544449752</v>
      </c>
      <c r="BR100" s="62">
        <f>(($D100*SUM('Base Rate Calc'!BO$51+'Base Rate Calc'!BO$83))+'Base Rate Calc'!BO$19)*0.98</f>
        <v>4293.3881770250282</v>
      </c>
      <c r="BS100" s="62">
        <f>(($D100*SUM('Base Rate Calc'!BP$51+'Base Rate Calc'!BP$83))+'Base Rate Calc'!BP$19)*0.98</f>
        <v>5382.4109031730604</v>
      </c>
      <c r="BT100" s="62">
        <f>(($D100*SUM('Base Rate Calc'!BQ$51+'Base Rate Calc'!BQ$83))+'Base Rate Calc'!BQ$19)*0.98</f>
        <v>4405.1890808063217</v>
      </c>
      <c r="BU100" s="62">
        <f>(($D100*SUM('Base Rate Calc'!BR$51+'Base Rate Calc'!BR$83))+'Base Rate Calc'!BR$19)*0.98</f>
        <v>5456.3234125206563</v>
      </c>
      <c r="BV100" s="62">
        <f>(($D100*SUM('Base Rate Calc'!BS$51+'Base Rate Calc'!BS$83))+'Base Rate Calc'!BS$19)*0.98</f>
        <v>5210.8677466743147</v>
      </c>
      <c r="BW100" s="62">
        <f>(($D100*SUM('Base Rate Calc'!BT$51+'Base Rate Calc'!BT$83))+'Base Rate Calc'!BT$19)*0.98</f>
        <v>5137.4610048709819</v>
      </c>
      <c r="BX100" s="62">
        <f>(($D100*SUM('Base Rate Calc'!BU$51+'Base Rate Calc'!BU$83))+'Base Rate Calc'!BU$19)*0.98</f>
        <v>4924.4425282644024</v>
      </c>
      <c r="BY100" s="62">
        <f>(($D100*SUM('Base Rate Calc'!BV$51+'Base Rate Calc'!BV$83))+'Base Rate Calc'!BV$19)*0.98</f>
        <v>4199.7645586112358</v>
      </c>
      <c r="BZ100" s="62">
        <f>(($D100*SUM('Base Rate Calc'!BW$51+'Base Rate Calc'!BW$83))+'Base Rate Calc'!BW$19)*0.98</f>
        <v>4447.1086256747112</v>
      </c>
      <c r="CA100" s="62">
        <f>(($D100*SUM('Base Rate Calc'!BY$51+'Base Rate Calc'!BY$83))+'Base Rate Calc'!BY$19)*0.98</f>
        <v>5739.0337134182409</v>
      </c>
      <c r="CB100" s="62">
        <f>(($D100*SUM('Base Rate Calc'!BZ$51+'Base Rate Calc'!BZ$83))+'Base Rate Calc'!BZ$19)*0.98</f>
        <v>3814.0113525074089</v>
      </c>
      <c r="CC100" s="62">
        <f>(($D100*SUM('Base Rate Calc'!CA$51+'Base Rate Calc'!CA$83))+'Base Rate Calc'!CA$19)*0.98</f>
        <v>4384.3422499232347</v>
      </c>
      <c r="CD100" s="62">
        <f>(($D100*SUM('Base Rate Calc'!CB$51+'Base Rate Calc'!CB$83))+'Base Rate Calc'!CB$19)*0.98</f>
        <v>4940.360591526477</v>
      </c>
      <c r="CE100" s="62">
        <f>(($D100*SUM('Base Rate Calc'!CC$51+'Base Rate Calc'!CC$83))+'Base Rate Calc'!CC$19)*0.98</f>
        <v>5821.4660986101853</v>
      </c>
      <c r="CF100" s="62">
        <f>(($D100*SUM('Base Rate Calc'!CD$51+'Base Rate Calc'!CD$83))+'Base Rate Calc'!CD$19)*0.98</f>
        <v>4705.3580776511899</v>
      </c>
      <c r="CG100" s="62">
        <f>(($D100*SUM('Base Rate Calc'!CE$51+'Base Rate Calc'!CE$83))+'Base Rate Calc'!CE$19)*0.98</f>
        <v>4789.8667969142653</v>
      </c>
      <c r="CH100" s="62">
        <f>(($D100*SUM('Base Rate Calc'!CF$51+'Base Rate Calc'!CF$83))+'Base Rate Calc'!CF$19)*0.98</f>
        <v>4374.7052423951591</v>
      </c>
      <c r="CI100" s="62">
        <f>(($D100*SUM('Base Rate Calc'!CG$51+'Base Rate Calc'!CG$83))+'Base Rate Calc'!CG$19)*0.98</f>
        <v>4944.7468456267643</v>
      </c>
      <c r="CJ100" s="62">
        <f>(($D100*SUM('Base Rate Calc'!CH$51+'Base Rate Calc'!CH$83))+'Base Rate Calc'!CH$19)*0.98</f>
        <v>4548.7618481587133</v>
      </c>
      <c r="CK100" s="62">
        <f>(($D100*SUM('Base Rate Calc'!CI$51+'Base Rate Calc'!CI$83))+'Base Rate Calc'!CI$19)*0.98</f>
        <v>4295.2701610812992</v>
      </c>
      <c r="CL100" s="62">
        <f>(($D100*SUM('Base Rate Calc'!CJ$51+'Base Rate Calc'!CJ$83))+'Base Rate Calc'!CJ$19)*0.98</f>
        <v>3923.0326762061136</v>
      </c>
      <c r="CM100" s="62">
        <f>(($D100*SUM('Base Rate Calc'!CK$51+'Base Rate Calc'!CK$83))+'Base Rate Calc'!CK$19)*0.98</f>
        <v>4214.3534924490514</v>
      </c>
    </row>
    <row r="101" spans="1:91" ht="15">
      <c r="A101" s="137">
        <v>98</v>
      </c>
      <c r="B101" s="215">
        <v>948</v>
      </c>
      <c r="C101" s="138" t="str">
        <f>VLOOKUP(B101,FFY18_Table5_CN!$A$3:$G$759,6,FALSE)</f>
        <v>SIGNS &amp; SYMPTOMS W/O MCC</v>
      </c>
      <c r="D101" s="137">
        <f>VLOOKUP(B101,FFY18_Table5_CN!$A$3:$G$759,7,FALSE)</f>
        <v>0.77259999999999984</v>
      </c>
      <c r="F101" s="62">
        <f>(($D101*SUM('Base Rate Calc'!C$51+'Base Rate Calc'!C$83))+'Base Rate Calc'!C$19)*0.98</f>
        <v>5453.7813990452714</v>
      </c>
      <c r="G101" s="62">
        <f>(($D101*SUM('Base Rate Calc'!D$51+'Base Rate Calc'!D$83))+'Base Rate Calc'!D$19)*0.98</f>
        <v>5592.0214698707205</v>
      </c>
      <c r="H101" s="62">
        <f>(($D101*SUM('Base Rate Calc'!E$51+'Base Rate Calc'!E$83))+'Base Rate Calc'!E$19)*0.98</f>
        <v>4516.633830615966</v>
      </c>
      <c r="I101" s="62">
        <f>(($D101*SUM('Base Rate Calc'!F$51+'Base Rate Calc'!F$83))+'Base Rate Calc'!F$19)*0.98</f>
        <v>5081.2285873932924</v>
      </c>
      <c r="J101" s="62">
        <f>(($D101*SUM('Base Rate Calc'!G$51+'Base Rate Calc'!G$83))+'Base Rate Calc'!G$19)*0.98</f>
        <v>4718.8724322780208</v>
      </c>
      <c r="K101" s="62">
        <f>(($D101*SUM('Base Rate Calc'!H$51+'Base Rate Calc'!H$83))+'Base Rate Calc'!H$19)*0.98</f>
        <v>5090.4699297351135</v>
      </c>
      <c r="L101" s="62">
        <f>(($D101*SUM('Base Rate Calc'!I$51+'Base Rate Calc'!I$83))+'Base Rate Calc'!I$19)*0.98</f>
        <v>4474.7619688489294</v>
      </c>
      <c r="M101" s="62">
        <f>(($D101*SUM('Base Rate Calc'!J$51+'Base Rate Calc'!J$83))+'Base Rate Calc'!J$19)*0.98</f>
        <v>5826.6055266956155</v>
      </c>
      <c r="N101" s="62">
        <f>(($D101*SUM('Base Rate Calc'!K$51+'Base Rate Calc'!K$83))+'Base Rate Calc'!K$19)*0.98</f>
        <v>5126.0579184943172</v>
      </c>
      <c r="O101" s="62">
        <f>(($D101*SUM('Base Rate Calc'!L$51+'Base Rate Calc'!L$83))+'Base Rate Calc'!L$19)*0.98</f>
        <v>4612.7608805724249</v>
      </c>
      <c r="P101" s="62">
        <f>(($D101*SUM('Base Rate Calc'!M$51+'Base Rate Calc'!M$83))+'Base Rate Calc'!M$19)*0.98</f>
        <v>4816.7141730131298</v>
      </c>
      <c r="Q101" s="62">
        <f>(($D101*SUM('Base Rate Calc'!N$51+'Base Rate Calc'!N$83))+'Base Rate Calc'!N$19)*0.98</f>
        <v>4403.2748141577385</v>
      </c>
      <c r="R101" s="62">
        <f>(($D101*SUM('Base Rate Calc'!O$51+'Base Rate Calc'!O$83))+'Base Rate Calc'!O$19)*0.98</f>
        <v>4726.5216458552777</v>
      </c>
      <c r="S101" s="62">
        <f>(($D101*SUM('Base Rate Calc'!P$51+'Base Rate Calc'!P$83))+'Base Rate Calc'!P$19)*0.98</f>
        <v>5092.3257287342485</v>
      </c>
      <c r="T101" s="62">
        <f>(($D101*SUM('Base Rate Calc'!Q$51+'Base Rate Calc'!Q$83))+'Base Rate Calc'!Q$19)*0.98</f>
        <v>4791.3957538276272</v>
      </c>
      <c r="U101" s="62">
        <f>(($D101*SUM('Base Rate Calc'!R$51+'Base Rate Calc'!R$83))+'Base Rate Calc'!R$19)*0.98</f>
        <v>4687.9499543659949</v>
      </c>
      <c r="V101" s="62">
        <f>(($D101*SUM('Base Rate Calc'!S$51+'Base Rate Calc'!S$83))+'Base Rate Calc'!S$19)*0.98</f>
        <v>5884.5260924547329</v>
      </c>
      <c r="W101" s="62">
        <f>(($D101*SUM('Base Rate Calc'!T$51+'Base Rate Calc'!T$83))+'Base Rate Calc'!T$19)*0.98</f>
        <v>7590.6962217575992</v>
      </c>
      <c r="X101" s="62">
        <f>(($D101*SUM('Base Rate Calc'!U$51+'Base Rate Calc'!U$83))+'Base Rate Calc'!U$19)*0.98</f>
        <v>5286.7732640079421</v>
      </c>
      <c r="Y101" s="62" t="e">
        <f>(($D101*SUM('Base Rate Calc'!V$51+'Base Rate Calc'!V$83))+'Base Rate Calc'!V$19)*0.98</f>
        <v>#N/A</v>
      </c>
      <c r="Z101" s="62">
        <f>(($D101*SUM('Base Rate Calc'!W$51+'Base Rate Calc'!W$83))+'Base Rate Calc'!W$19)*0.98</f>
        <v>4806.1876556714242</v>
      </c>
      <c r="AA101" s="62">
        <f>(($D101*SUM('Base Rate Calc'!X$51+'Base Rate Calc'!X$83))+'Base Rate Calc'!X$19)*0.98</f>
        <v>5084.4843170431277</v>
      </c>
      <c r="AB101" s="62">
        <f>(($D101*SUM('Base Rate Calc'!Y$51+'Base Rate Calc'!Y$83))+'Base Rate Calc'!Y$19)*0.98</f>
        <v>6444.8542152494374</v>
      </c>
      <c r="AC101" s="62">
        <f>(($D101*SUM('Base Rate Calc'!Z$51+'Base Rate Calc'!Z$83))+'Base Rate Calc'!Z$19)*0.98</f>
        <v>4905.391598488025</v>
      </c>
      <c r="AD101" s="62">
        <f>(($D101*SUM('Base Rate Calc'!AA$51+'Base Rate Calc'!AA$83))+'Base Rate Calc'!AA$19)*0.98</f>
        <v>5169.8212757211804</v>
      </c>
      <c r="AE101" s="62">
        <f>(($D101*SUM('Base Rate Calc'!AB$51+'Base Rate Calc'!AB$83))+'Base Rate Calc'!AB$19)*0.98</f>
        <v>7355.8363502243656</v>
      </c>
      <c r="AF101" s="62">
        <f>(($D101*SUM('Base Rate Calc'!AC$51+'Base Rate Calc'!AC$83))+'Base Rate Calc'!AC$19)*0.98</f>
        <v>4514.2856595740095</v>
      </c>
      <c r="AG101" s="62">
        <f>(($D101*SUM('Base Rate Calc'!AD$51+'Base Rate Calc'!AD$83))+'Base Rate Calc'!AD$19)*0.98</f>
        <v>5061.5253540267076</v>
      </c>
      <c r="AH101" s="62">
        <f>(($D101*SUM('Base Rate Calc'!AE$51+'Base Rate Calc'!AE$83))+'Base Rate Calc'!AE$19)*0.98</f>
        <v>4471.9234707294918</v>
      </c>
      <c r="AI101" s="62">
        <f>(($D101*SUM('Base Rate Calc'!AF$51+'Base Rate Calc'!AF$83))+'Base Rate Calc'!AF$19)*0.98</f>
        <v>5886.9214187307098</v>
      </c>
      <c r="AJ101" s="62">
        <f>(($D101*SUM('Base Rate Calc'!AG$51+'Base Rate Calc'!AG$83))+'Base Rate Calc'!AG$19)*0.98</f>
        <v>5130.9745664187494</v>
      </c>
      <c r="AK101" s="62">
        <f>(($D101*SUM('Base Rate Calc'!AH$51+'Base Rate Calc'!AH$83))+'Base Rate Calc'!AH$19)*0.98</f>
        <v>7782.8621471800043</v>
      </c>
      <c r="AL101" s="62">
        <f>(($D101*SUM('Base Rate Calc'!AI$51+'Base Rate Calc'!AI$83))+'Base Rate Calc'!AI$19)*0.98</f>
        <v>4492.3339401925368</v>
      </c>
      <c r="AM101" s="62">
        <f>(($D101*SUM('Base Rate Calc'!AJ$51+'Base Rate Calc'!AJ$83))+'Base Rate Calc'!AJ$19)*0.98</f>
        <v>4521.3610817716171</v>
      </c>
      <c r="AN101" s="62">
        <f>(($D101*SUM('Base Rate Calc'!AK$51+'Base Rate Calc'!AK$83))+'Base Rate Calc'!AK$19)*0.98</f>
        <v>6140.9917199422707</v>
      </c>
      <c r="AO101" s="62">
        <f>(($D101*SUM('Base Rate Calc'!AL$51+'Base Rate Calc'!AL$83))+'Base Rate Calc'!AL$19)*0.98</f>
        <v>5313.3204103888211</v>
      </c>
      <c r="AP101" s="62">
        <f>(($D101*SUM('Base Rate Calc'!AM$51+'Base Rate Calc'!AM$83))+'Base Rate Calc'!AM$19)*0.98</f>
        <v>5222.0075316143439</v>
      </c>
      <c r="AQ101" s="62">
        <f>(($D101*SUM('Base Rate Calc'!AN$51+'Base Rate Calc'!AN$83))+'Base Rate Calc'!AN$19)*0.98</f>
        <v>4514.7182870969118</v>
      </c>
      <c r="AR101" s="62">
        <f>(($D101*SUM('Base Rate Calc'!AO$51+'Base Rate Calc'!AO$83))+'Base Rate Calc'!AO$19)*0.98</f>
        <v>5392.4892826249052</v>
      </c>
      <c r="AS101" s="62">
        <f>(($D101*SUM('Base Rate Calc'!AP$51+'Base Rate Calc'!AP$83))+'Base Rate Calc'!AP$19)*0.98</f>
        <v>6843.0812502888184</v>
      </c>
      <c r="AT101" s="62">
        <f>(($D101*SUM('Base Rate Calc'!AQ$51+'Base Rate Calc'!AQ$83))+'Base Rate Calc'!AQ$19)*0.98</f>
        <v>6199.6207577751247</v>
      </c>
      <c r="AU101" s="62">
        <f>(($D101*SUM('Base Rate Calc'!AR$51+'Base Rate Calc'!AR$83))+'Base Rate Calc'!AR$19)*0.98</f>
        <v>4711.7169272123792</v>
      </c>
      <c r="AV101" s="62">
        <f>(($D101*SUM('Base Rate Calc'!AS$51+'Base Rate Calc'!AS$83))+'Base Rate Calc'!AS$19)*0.98</f>
        <v>5207.5928904211851</v>
      </c>
      <c r="AW101" s="62">
        <f>(($D101*SUM('Base Rate Calc'!AT$51+'Base Rate Calc'!AT$83))+'Base Rate Calc'!AT$19)*0.98</f>
        <v>6186.1741812818927</v>
      </c>
      <c r="AX101" s="62">
        <f>(($D101*SUM('Base Rate Calc'!AU$51+'Base Rate Calc'!AU$83))+'Base Rate Calc'!AU$19)*0.98</f>
        <v>5212.2116983252181</v>
      </c>
      <c r="AY101" s="62">
        <f>(($D101*SUM('Base Rate Calc'!AV$51+'Base Rate Calc'!AV$83))+'Base Rate Calc'!AV$19)*0.98</f>
        <v>4424.1860178390634</v>
      </c>
      <c r="AZ101" s="62">
        <f>(($D101*SUM('Base Rate Calc'!AW$51+'Base Rate Calc'!AW$83))+'Base Rate Calc'!AW$19)*0.98</f>
        <v>5188.3220344477422</v>
      </c>
      <c r="BA101" s="62">
        <f>(($D101*SUM('Base Rate Calc'!AX$51+'Base Rate Calc'!AX$83))+'Base Rate Calc'!AX$19)*0.98</f>
        <v>4725.497217210901</v>
      </c>
      <c r="BB101" s="62">
        <f>(($D101*SUM('Base Rate Calc'!AY$51+'Base Rate Calc'!AY$83))+'Base Rate Calc'!AY$19)*0.98</f>
        <v>4831.832153582186</v>
      </c>
      <c r="BC101" s="62">
        <f>(($D101*SUM('Base Rate Calc'!AZ$51+'Base Rate Calc'!AZ$83))+'Base Rate Calc'!AZ$19)*0.98</f>
        <v>4981.6998673124017</v>
      </c>
      <c r="BD101" s="62">
        <f>(($D101*SUM('Base Rate Calc'!BA$51+'Base Rate Calc'!BA$83))+'Base Rate Calc'!BA$19)*0.98</f>
        <v>4620.7975333252898</v>
      </c>
      <c r="BE101" s="62">
        <f>(($D101*SUM('Base Rate Calc'!BB$51+'Base Rate Calc'!BB$83))+'Base Rate Calc'!BB$19)*0.98</f>
        <v>6788.7498185143386</v>
      </c>
      <c r="BF101" s="62">
        <f>(($D101*SUM('Base Rate Calc'!BC$51+'Base Rate Calc'!BC$83))+'Base Rate Calc'!BC$19)*0.98</f>
        <v>4819.2560474079855</v>
      </c>
      <c r="BG101" s="62">
        <f>(($D101*SUM('Base Rate Calc'!BD$51+'Base Rate Calc'!BD$83))+'Base Rate Calc'!BD$19)*0.98</f>
        <v>4750.4699596654636</v>
      </c>
      <c r="BH101" s="62">
        <f>(($D101*SUM('Base Rate Calc'!BE$51+'Base Rate Calc'!BE$83))+'Base Rate Calc'!BE$19)*0.98</f>
        <v>4446.5425813979182</v>
      </c>
      <c r="BI101" s="62">
        <f>(($D101*SUM('Base Rate Calc'!BF$51+'Base Rate Calc'!BF$83))+'Base Rate Calc'!BF$19)*0.98</f>
        <v>5035.7381482936344</v>
      </c>
      <c r="BJ101" s="62">
        <f>(($D101*SUM('Base Rate Calc'!BG$51+'Base Rate Calc'!BG$83))+'Base Rate Calc'!BG$19)*0.98</f>
        <v>4932.4135082476741</v>
      </c>
      <c r="BK101" s="62">
        <f>(($D101*SUM('Base Rate Calc'!BH$51+'Base Rate Calc'!BH$83))+'Base Rate Calc'!BH$19)*0.98</f>
        <v>5436.2199298271817</v>
      </c>
      <c r="BL101" s="62">
        <f>(($D101*SUM('Base Rate Calc'!BI$51+'Base Rate Calc'!BI$83))+'Base Rate Calc'!BI$19)*0.98</f>
        <v>4625.4718971535649</v>
      </c>
      <c r="BM101" s="62">
        <f>(($D101*SUM('Base Rate Calc'!BJ$51+'Base Rate Calc'!BJ$83))+'Base Rate Calc'!BJ$19)*0.98</f>
        <v>4666.1078120304255</v>
      </c>
      <c r="BN101" s="62">
        <f>(($D101*SUM('Base Rate Calc'!BK$51+'Base Rate Calc'!BK$83))+'Base Rate Calc'!BK$19)*0.98</f>
        <v>4930.5874335191356</v>
      </c>
      <c r="BO101" s="62">
        <f>(($D101*SUM('Base Rate Calc'!BL$51+'Base Rate Calc'!BL$83))+'Base Rate Calc'!BL$19)*0.98</f>
        <v>5286.081770354298</v>
      </c>
      <c r="BP101" s="62">
        <f>(($D101*SUM('Base Rate Calc'!BM$51+'Base Rate Calc'!BM$83))+'Base Rate Calc'!BM$19)*0.98</f>
        <v>4925.8122817292988</v>
      </c>
      <c r="BQ101" s="62">
        <f>(($D101*SUM('Base Rate Calc'!BN$51+'Base Rate Calc'!BN$83))+'Base Rate Calc'!BN$19)*0.98</f>
        <v>4614.7814587099274</v>
      </c>
      <c r="BR101" s="62">
        <f>(($D101*SUM('Base Rate Calc'!BO$51+'Base Rate Calc'!BO$83))+'Base Rate Calc'!BO$19)*0.98</f>
        <v>4406.6893589569936</v>
      </c>
      <c r="BS101" s="62">
        <f>(($D101*SUM('Base Rate Calc'!BP$51+'Base Rate Calc'!BP$83))+'Base Rate Calc'!BP$19)*0.98</f>
        <v>5527.2015203832398</v>
      </c>
      <c r="BT101" s="62">
        <f>(($D101*SUM('Base Rate Calc'!BQ$51+'Base Rate Calc'!BQ$83))+'Base Rate Calc'!BQ$19)*0.98</f>
        <v>4522.3537373379959</v>
      </c>
      <c r="BU101" s="62">
        <f>(($D101*SUM('Base Rate Calc'!BR$51+'Base Rate Calc'!BR$83))+'Base Rate Calc'!BR$19)*0.98</f>
        <v>5584.6386448859766</v>
      </c>
      <c r="BV101" s="62">
        <f>(($D101*SUM('Base Rate Calc'!BS$51+'Base Rate Calc'!BS$83))+'Base Rate Calc'!BS$19)*0.98</f>
        <v>5339.0643245542205</v>
      </c>
      <c r="BW101" s="62">
        <f>(($D101*SUM('Base Rate Calc'!BT$51+'Base Rate Calc'!BT$83))+'Base Rate Calc'!BT$19)*0.98</f>
        <v>5266.37786004175</v>
      </c>
      <c r="BX101" s="62">
        <f>(($D101*SUM('Base Rate Calc'!BU$51+'Base Rate Calc'!BU$83))+'Base Rate Calc'!BU$19)*0.98</f>
        <v>5050.3645889323889</v>
      </c>
      <c r="BY101" s="62">
        <f>(($D101*SUM('Base Rate Calc'!BV$51+'Base Rate Calc'!BV$83))+'Base Rate Calc'!BV$19)*0.98</f>
        <v>4325.1640868875511</v>
      </c>
      <c r="BZ101" s="62">
        <f>(($D101*SUM('Base Rate Calc'!BW$51+'Base Rate Calc'!BW$83))+'Base Rate Calc'!BW$19)*0.98</f>
        <v>4563.6978555535625</v>
      </c>
      <c r="CA101" s="62">
        <f>(($D101*SUM('Base Rate Calc'!BY$51+'Base Rate Calc'!BY$83))+'Base Rate Calc'!BY$19)*0.98</f>
        <v>5881.8331076871937</v>
      </c>
      <c r="CB101" s="62">
        <f>(($D101*SUM('Base Rate Calc'!BZ$51+'Base Rate Calc'!BZ$83))+'Base Rate Calc'!BZ$19)*0.98</f>
        <v>3927.892789852338</v>
      </c>
      <c r="CC101" s="62">
        <f>(($D101*SUM('Base Rate Calc'!CA$51+'Base Rate Calc'!CA$83))+'Base Rate Calc'!CA$19)*0.98</f>
        <v>4502.6369201422167</v>
      </c>
      <c r="CD101" s="62">
        <f>(($D101*SUM('Base Rate Calc'!CB$51+'Base Rate Calc'!CB$83))+'Base Rate Calc'!CB$19)*0.98</f>
        <v>5070.587986634705</v>
      </c>
      <c r="CE101" s="62">
        <f>(($D101*SUM('Base Rate Calc'!CC$51+'Base Rate Calc'!CC$83))+'Base Rate Calc'!CC$19)*0.98</f>
        <v>5947.4695114185934</v>
      </c>
      <c r="CF101" s="62">
        <f>(($D101*SUM('Base Rate Calc'!CD$51+'Base Rate Calc'!CD$83))+'Base Rate Calc'!CD$19)*0.98</f>
        <v>4826.6800630142752</v>
      </c>
      <c r="CG101" s="62">
        <f>(($D101*SUM('Base Rate Calc'!CE$51+'Base Rate Calc'!CE$83))+'Base Rate Calc'!CE$19)*0.98</f>
        <v>4918.3316209223694</v>
      </c>
      <c r="CH101" s="62">
        <f>(($D101*SUM('Base Rate Calc'!CF$51+'Base Rate Calc'!CF$83))+'Base Rate Calc'!CF$19)*0.98</f>
        <v>4505.3282728265795</v>
      </c>
      <c r="CI101" s="62">
        <f>(($D101*SUM('Base Rate Calc'!CG$51+'Base Rate Calc'!CG$83))+'Base Rate Calc'!CG$19)*0.98</f>
        <v>5079.3756363252978</v>
      </c>
      <c r="CJ101" s="62">
        <f>(($D101*SUM('Base Rate Calc'!CH$51+'Base Rate Calc'!CH$83))+'Base Rate Calc'!CH$19)*0.98</f>
        <v>4672.5151134729704</v>
      </c>
      <c r="CK101" s="62">
        <f>(($D101*SUM('Base Rate Calc'!CI$51+'Base Rate Calc'!CI$83))+'Base Rate Calc'!CI$19)*0.98</f>
        <v>4410.6755511215833</v>
      </c>
      <c r="CL101" s="62">
        <f>(($D101*SUM('Base Rate Calc'!CJ$51+'Base Rate Calc'!CJ$83))+'Base Rate Calc'!CJ$19)*0.98</f>
        <v>4040.169349022719</v>
      </c>
      <c r="CM101" s="62">
        <f>(($D101*SUM('Base Rate Calc'!CK$51+'Base Rate Calc'!CK$83))+'Base Rate Calc'!CK$19)*0.98</f>
        <v>4340.1886273875461</v>
      </c>
    </row>
    <row r="102" spans="1:91" ht="15">
      <c r="A102" s="137">
        <v>99</v>
      </c>
      <c r="B102" s="215">
        <v>949</v>
      </c>
      <c r="C102" s="138" t="str">
        <f>VLOOKUP(B102,FFY18_Table5_CN!$A$3:$G$759,6,FALSE)</f>
        <v>AFTERCARE W CC/MCC</v>
      </c>
      <c r="D102" s="137">
        <f>VLOOKUP(B102,FFY18_Table5_CN!$A$3:$G$759,7,FALSE)</f>
        <v>1.1656</v>
      </c>
      <c r="F102" s="62">
        <f>(($D102*SUM('Base Rate Calc'!C$51+'Base Rate Calc'!C$83))+'Base Rate Calc'!C$19)*0.98</f>
        <v>7837.8922453108598</v>
      </c>
      <c r="G102" s="62">
        <f>(($D102*SUM('Base Rate Calc'!D$51+'Base Rate Calc'!D$83))+'Base Rate Calc'!D$19)*0.98</f>
        <v>8139.0223573405547</v>
      </c>
      <c r="H102" s="62">
        <f>(($D102*SUM('Base Rate Calc'!E$51+'Base Rate Calc'!E$83))+'Base Rate Calc'!E$19)*0.98</f>
        <v>6500.2643657338476</v>
      </c>
      <c r="I102" s="62">
        <f>(($D102*SUM('Base Rate Calc'!F$51+'Base Rate Calc'!F$83))+'Base Rate Calc'!F$19)*0.98</f>
        <v>7282.003656051801</v>
      </c>
      <c r="J102" s="62">
        <f>(($D102*SUM('Base Rate Calc'!G$51+'Base Rate Calc'!G$83))+'Base Rate Calc'!G$19)*0.98</f>
        <v>6767.9238866985006</v>
      </c>
      <c r="K102" s="62">
        <f>(($D102*SUM('Base Rate Calc'!H$51+'Base Rate Calc'!H$83))+'Base Rate Calc'!H$19)*0.98</f>
        <v>7315.5467746560289</v>
      </c>
      <c r="L102" s="62">
        <f>(($D102*SUM('Base Rate Calc'!I$51+'Base Rate Calc'!I$83))+'Base Rate Calc'!I$19)*0.98</f>
        <v>6500.8215175903615</v>
      </c>
      <c r="M102" s="62">
        <f>(($D102*SUM('Base Rate Calc'!J$51+'Base Rate Calc'!J$83))+'Base Rate Calc'!J$19)*0.98</f>
        <v>8188.9184177017996</v>
      </c>
      <c r="N102" s="62">
        <f>(($D102*SUM('Base Rate Calc'!K$51+'Base Rate Calc'!K$83))+'Base Rate Calc'!K$19)*0.98</f>
        <v>7369.9352754296888</v>
      </c>
      <c r="O102" s="62">
        <f>(($D102*SUM('Base Rate Calc'!L$51+'Base Rate Calc'!L$83))+'Base Rate Calc'!L$19)*0.98</f>
        <v>6648.1997877235553</v>
      </c>
      <c r="P102" s="62">
        <f>(($D102*SUM('Base Rate Calc'!M$51+'Base Rate Calc'!M$83))+'Base Rate Calc'!M$19)*0.98</f>
        <v>7050.6779470154088</v>
      </c>
      <c r="Q102" s="62">
        <f>(($D102*SUM('Base Rate Calc'!N$51+'Base Rate Calc'!N$83))+'Base Rate Calc'!N$19)*0.98</f>
        <v>6423.6135552449659</v>
      </c>
      <c r="R102" s="62">
        <f>(($D102*SUM('Base Rate Calc'!O$51+'Base Rate Calc'!O$83))+'Base Rate Calc'!O$19)*0.98</f>
        <v>6766.5080631748806</v>
      </c>
      <c r="S102" s="62">
        <f>(($D102*SUM('Base Rate Calc'!P$51+'Base Rate Calc'!P$83))+'Base Rate Calc'!P$19)*0.98</f>
        <v>7297.6140108887403</v>
      </c>
      <c r="T102" s="62">
        <f>(($D102*SUM('Base Rate Calc'!Q$51+'Base Rate Calc'!Q$83))+'Base Rate Calc'!Q$19)*0.98</f>
        <v>6857.9860777394297</v>
      </c>
      <c r="U102" s="62">
        <f>(($D102*SUM('Base Rate Calc'!R$51+'Base Rate Calc'!R$83))+'Base Rate Calc'!R$19)*0.98</f>
        <v>6711.6460020825834</v>
      </c>
      <c r="V102" s="62">
        <f>(($D102*SUM('Base Rate Calc'!S$51+'Base Rate Calc'!S$83))+'Base Rate Calc'!S$19)*0.98</f>
        <v>8303.1955526342717</v>
      </c>
      <c r="W102" s="62">
        <f>(($D102*SUM('Base Rate Calc'!T$51+'Base Rate Calc'!T$83))+'Base Rate Calc'!T$19)*0.98</f>
        <v>10760.508285633779</v>
      </c>
      <c r="X102" s="62">
        <f>(($D102*SUM('Base Rate Calc'!U$51+'Base Rate Calc'!U$83))+'Base Rate Calc'!U$19)*0.98</f>
        <v>7654.7345189330317</v>
      </c>
      <c r="Y102" s="62" t="e">
        <f>(($D102*SUM('Base Rate Calc'!V$51+'Base Rate Calc'!V$83))+'Base Rate Calc'!V$19)*0.98</f>
        <v>#N/A</v>
      </c>
      <c r="Z102" s="62">
        <f>(($D102*SUM('Base Rate Calc'!W$51+'Base Rate Calc'!W$83))+'Base Rate Calc'!W$19)*0.98</f>
        <v>6852.2367362808855</v>
      </c>
      <c r="AA102" s="62">
        <f>(($D102*SUM('Base Rate Calc'!X$51+'Base Rate Calc'!X$83))+'Base Rate Calc'!X$19)*0.98</f>
        <v>7349.2975960982012</v>
      </c>
      <c r="AB102" s="62">
        <f>(($D102*SUM('Base Rate Calc'!Y$51+'Base Rate Calc'!Y$83))+'Base Rate Calc'!Y$19)*0.98</f>
        <v>9237.5588173631186</v>
      </c>
      <c r="AC102" s="62">
        <f>(($D102*SUM('Base Rate Calc'!Z$51+'Base Rate Calc'!Z$83))+'Base Rate Calc'!Z$19)*0.98</f>
        <v>7030.2824726865692</v>
      </c>
      <c r="AD102" s="62">
        <f>(($D102*SUM('Base Rate Calc'!AA$51+'Base Rate Calc'!AA$83))+'Base Rate Calc'!AA$19)*0.98</f>
        <v>7266.5450866950678</v>
      </c>
      <c r="AE102" s="62">
        <f>(($D102*SUM('Base Rate Calc'!AB$51+'Base Rate Calc'!AB$83))+'Base Rate Calc'!AB$19)*0.98</f>
        <v>10297.254845743622</v>
      </c>
      <c r="AF102" s="62">
        <f>(($D102*SUM('Base Rate Calc'!AC$51+'Base Rate Calc'!AC$83))+'Base Rate Calc'!AC$19)*0.98</f>
        <v>6810.5764493909737</v>
      </c>
      <c r="AG102" s="62">
        <f>(($D102*SUM('Base Rate Calc'!AD$51+'Base Rate Calc'!AD$83))+'Base Rate Calc'!AD$19)*0.98</f>
        <v>7224.965202243764</v>
      </c>
      <c r="AH102" s="62">
        <f>(($D102*SUM('Base Rate Calc'!AE$51+'Base Rate Calc'!AE$83))+'Base Rate Calc'!AE$19)*0.98</f>
        <v>6483.4136873961897</v>
      </c>
      <c r="AI102" s="62">
        <f>(($D102*SUM('Base Rate Calc'!AF$51+'Base Rate Calc'!AF$83))+'Base Rate Calc'!AF$19)*0.98</f>
        <v>8218.2859371893828</v>
      </c>
      <c r="AJ102" s="62">
        <f>(($D102*SUM('Base Rate Calc'!AG$51+'Base Rate Calc'!AG$83))+'Base Rate Calc'!AG$19)*0.98</f>
        <v>7244.9516627202893</v>
      </c>
      <c r="AK102" s="62">
        <f>(($D102*SUM('Base Rate Calc'!AH$51+'Base Rate Calc'!AH$83))+'Base Rate Calc'!AH$19)*0.98</f>
        <v>10861.40294971915</v>
      </c>
      <c r="AL102" s="62">
        <f>(($D102*SUM('Base Rate Calc'!AI$51+'Base Rate Calc'!AI$83))+'Base Rate Calc'!AI$19)*0.98</f>
        <v>6471.7343128247767</v>
      </c>
      <c r="AM102" s="62">
        <f>(($D102*SUM('Base Rate Calc'!AJ$51+'Base Rate Calc'!AJ$83))+'Base Rate Calc'!AJ$19)*0.98</f>
        <v>6557.9788877983401</v>
      </c>
      <c r="AN102" s="62">
        <f>(($D102*SUM('Base Rate Calc'!AK$51+'Base Rate Calc'!AK$83))+'Base Rate Calc'!AK$19)*0.98</f>
        <v>8660.1882135189135</v>
      </c>
      <c r="AO102" s="62">
        <f>(($D102*SUM('Base Rate Calc'!AL$51+'Base Rate Calc'!AL$83))+'Base Rate Calc'!AL$19)*0.98</f>
        <v>7578.5754677054247</v>
      </c>
      <c r="AP102" s="62">
        <f>(($D102*SUM('Base Rate Calc'!AM$51+'Base Rate Calc'!AM$83))+'Base Rate Calc'!AM$19)*0.98</f>
        <v>7410.8744582574163</v>
      </c>
      <c r="AQ102" s="62">
        <f>(($D102*SUM('Base Rate Calc'!AN$51+'Base Rate Calc'!AN$83))+'Base Rate Calc'!AN$19)*0.98</f>
        <v>6811.2291424283749</v>
      </c>
      <c r="AR102" s="62">
        <f>(($D102*SUM('Base Rate Calc'!AO$51+'Base Rate Calc'!AO$83))+'Base Rate Calc'!AO$19)*0.98</f>
        <v>7758.0345584100305</v>
      </c>
      <c r="AS102" s="62">
        <f>(($D102*SUM('Base Rate Calc'!AP$51+'Base Rate Calc'!AP$83))+'Base Rate Calc'!AP$19)*0.98</f>
        <v>8840.3137868711474</v>
      </c>
      <c r="AT102" s="62">
        <f>(($D102*SUM('Base Rate Calc'!AQ$51+'Base Rate Calc'!AQ$83))+'Base Rate Calc'!AQ$19)*0.98</f>
        <v>8352.5182786211317</v>
      </c>
      <c r="AU102" s="62">
        <f>(($D102*SUM('Base Rate Calc'!AR$51+'Base Rate Calc'!AR$83))+'Base Rate Calc'!AR$19)*0.98</f>
        <v>6745.8076737752408</v>
      </c>
      <c r="AV102" s="62">
        <f>(($D102*SUM('Base Rate Calc'!AS$51+'Base Rate Calc'!AS$83))+'Base Rate Calc'!AS$19)*0.98</f>
        <v>7505.4122553390307</v>
      </c>
      <c r="AW102" s="62">
        <f>(($D102*SUM('Base Rate Calc'!AT$51+'Base Rate Calc'!AT$83))+'Base Rate Calc'!AT$19)*0.98</f>
        <v>8707.5563679810693</v>
      </c>
      <c r="AX102" s="62">
        <f>(($D102*SUM('Base Rate Calc'!AU$51+'Base Rate Calc'!AU$83))+'Base Rate Calc'!AU$19)*0.98</f>
        <v>7371.8238630182177</v>
      </c>
      <c r="AY102" s="62">
        <f>(($D102*SUM('Base Rate Calc'!AV$51+'Base Rate Calc'!AV$83))+'Base Rate Calc'!AV$19)*0.98</f>
        <v>6448.1926929759438</v>
      </c>
      <c r="AZ102" s="62">
        <f>(($D102*SUM('Base Rate Calc'!AW$51+'Base Rate Calc'!AW$83))+'Base Rate Calc'!AW$19)*0.98</f>
        <v>7479.2500858818121</v>
      </c>
      <c r="BA102" s="62">
        <f>(($D102*SUM('Base Rate Calc'!AX$51+'Base Rate Calc'!AX$83))+'Base Rate Calc'!AX$19)*0.98</f>
        <v>6731.7326212542421</v>
      </c>
      <c r="BB102" s="62">
        <f>(($D102*SUM('Base Rate Calc'!AY$51+'Base Rate Calc'!AY$83))+'Base Rate Calc'!AY$19)*0.98</f>
        <v>6866.4994424222068</v>
      </c>
      <c r="BC102" s="62">
        <f>(($D102*SUM('Base Rate Calc'!AZ$51+'Base Rate Calc'!AZ$83))+'Base Rate Calc'!AZ$19)*0.98</f>
        <v>7124.6391718086161</v>
      </c>
      <c r="BD102" s="62">
        <f>(($D102*SUM('Base Rate Calc'!BA$51+'Base Rate Calc'!BA$83))+'Base Rate Calc'!BA$19)*0.98</f>
        <v>6669.1329306807647</v>
      </c>
      <c r="BE102" s="62">
        <f>(($D102*SUM('Base Rate Calc'!BB$51+'Base Rate Calc'!BB$83))+'Base Rate Calc'!BB$19)*0.98</f>
        <v>9511.3873953667025</v>
      </c>
      <c r="BF102" s="62">
        <f>(($D102*SUM('Base Rate Calc'!BC$51+'Base Rate Calc'!BC$83))+'Base Rate Calc'!BC$19)*0.98</f>
        <v>7270.6767393978107</v>
      </c>
      <c r="BG102" s="62">
        <f>(($D102*SUM('Base Rate Calc'!BD$51+'Base Rate Calc'!BD$83))+'Base Rate Calc'!BD$19)*0.98</f>
        <v>6964.9493504867523</v>
      </c>
      <c r="BH102" s="62">
        <f>(($D102*SUM('Base Rate Calc'!BE$51+'Base Rate Calc'!BE$83))+'Base Rate Calc'!BE$19)*0.98</f>
        <v>6708.3743630305653</v>
      </c>
      <c r="BI102" s="62">
        <f>(($D102*SUM('Base Rate Calc'!BF$51+'Base Rate Calc'!BF$83))+'Base Rate Calc'!BF$19)*0.98</f>
        <v>7278.8064266775309</v>
      </c>
      <c r="BJ102" s="62">
        <f>(($D102*SUM('Base Rate Calc'!BG$51+'Base Rate Calc'!BG$83))+'Base Rate Calc'!BG$19)*0.98</f>
        <v>6955.8366808354776</v>
      </c>
      <c r="BK102" s="62">
        <f>(($D102*SUM('Base Rate Calc'!BH$51+'Base Rate Calc'!BH$83))+'Base Rate Calc'!BH$19)*0.98</f>
        <v>7618.2843846836195</v>
      </c>
      <c r="BL102" s="62">
        <f>(($D102*SUM('Base Rate Calc'!BI$51+'Base Rate Calc'!BI$83))+'Base Rate Calc'!BI$19)*0.98</f>
        <v>6682.3315000287294</v>
      </c>
      <c r="BM102" s="62">
        <f>(($D102*SUM('Base Rate Calc'!BJ$51+'Base Rate Calc'!BJ$83))+'Base Rate Calc'!BJ$19)*0.98</f>
        <v>6667.3575155354192</v>
      </c>
      <c r="BN102" s="62">
        <f>(($D102*SUM('Base Rate Calc'!BK$51+'Base Rate Calc'!BK$83))+'Base Rate Calc'!BK$19)*0.98</f>
        <v>7167.8099947060655</v>
      </c>
      <c r="BO102" s="62">
        <f>(($D102*SUM('Base Rate Calc'!BL$51+'Base Rate Calc'!BL$83))+'Base Rate Calc'!BL$19)*0.98</f>
        <v>7573.8218399235966</v>
      </c>
      <c r="BP102" s="62">
        <f>(($D102*SUM('Base Rate Calc'!BM$51+'Base Rate Calc'!BM$83))+'Base Rate Calc'!BM$19)*0.98</f>
        <v>7246.6915759560843</v>
      </c>
      <c r="BQ102" s="62">
        <f>(($D102*SUM('Base Rate Calc'!BN$51+'Base Rate Calc'!BN$83))+'Base Rate Calc'!BN$19)*0.98</f>
        <v>6627.409975501284</v>
      </c>
      <c r="BR102" s="62">
        <f>(($D102*SUM('Base Rate Calc'!BO$51+'Base Rate Calc'!BO$83))+'Base Rate Calc'!BO$19)*0.98</f>
        <v>6394.5181312454997</v>
      </c>
      <c r="BS102" s="62">
        <f>(($D102*SUM('Base Rate Calc'!BP$51+'Base Rate Calc'!BP$83))+'Base Rate Calc'!BP$19)*0.98</f>
        <v>8067.5011884011201</v>
      </c>
      <c r="BT102" s="62">
        <f>(($D102*SUM('Base Rate Calc'!BQ$51+'Base Rate Calc'!BQ$83))+'Base Rate Calc'!BQ$19)*0.98</f>
        <v>6577.9657916660217</v>
      </c>
      <c r="BU102" s="62">
        <f>(($D102*SUM('Base Rate Calc'!BR$51+'Base Rate Calc'!BR$83))+'Base Rate Calc'!BR$19)*0.98</f>
        <v>7835.8835698668054</v>
      </c>
      <c r="BV102" s="62">
        <f>(($D102*SUM('Base Rate Calc'!BS$51+'Base Rate Calc'!BS$83))+'Base Rate Calc'!BS$19)*0.98</f>
        <v>7588.2274989650541</v>
      </c>
      <c r="BW102" s="62">
        <f>(($D102*SUM('Base Rate Calc'!BT$51+'Base Rate Calc'!BT$83))+'Base Rate Calc'!BT$19)*0.98</f>
        <v>7528.1780422788825</v>
      </c>
      <c r="BX102" s="62">
        <f>(($D102*SUM('Base Rate Calc'!BU$51+'Base Rate Calc'!BU$83))+'Base Rate Calc'!BU$19)*0.98</f>
        <v>7259.6221711876678</v>
      </c>
      <c r="BY102" s="62">
        <f>(($D102*SUM('Base Rate Calc'!BV$51+'Base Rate Calc'!BV$83))+'Base Rate Calc'!BV$19)*0.98</f>
        <v>6525.2540249496897</v>
      </c>
      <c r="BZ102" s="62">
        <f>(($D102*SUM('Base Rate Calc'!BW$51+'Base Rate Calc'!BW$83))+'Base Rate Calc'!BW$19)*0.98</f>
        <v>6609.2142547673211</v>
      </c>
      <c r="CA102" s="62">
        <f>(($D102*SUM('Base Rate Calc'!BY$51+'Base Rate Calc'!BY$83))+'Base Rate Calc'!BY$19)*0.98</f>
        <v>8387.197480352308</v>
      </c>
      <c r="CB102" s="62">
        <f>(($D102*SUM('Base Rate Calc'!BZ$51+'Base Rate Calc'!BZ$83))+'Base Rate Calc'!BZ$19)*0.98</f>
        <v>5925.901936127214</v>
      </c>
      <c r="CC102" s="62">
        <f>(($D102*SUM('Base Rate Calc'!CA$51+'Base Rate Calc'!CA$83))+'Base Rate Calc'!CA$19)*0.98</f>
        <v>6578.0746610377537</v>
      </c>
      <c r="CD102" s="62">
        <f>(($D102*SUM('Base Rate Calc'!CB$51+'Base Rate Calc'!CB$83))+'Base Rate Calc'!CB$19)*0.98</f>
        <v>7355.3811240246096</v>
      </c>
      <c r="CE102" s="62">
        <f>(($D102*SUM('Base Rate Calc'!CC$51+'Base Rate Calc'!CC$83))+'Base Rate Calc'!CC$19)*0.98</f>
        <v>8158.1543879232649</v>
      </c>
      <c r="CF102" s="62">
        <f>(($D102*SUM('Base Rate Calc'!CD$51+'Base Rate Calc'!CD$83))+'Base Rate Calc'!CD$19)*0.98</f>
        <v>6955.2309669291217</v>
      </c>
      <c r="CG102" s="62">
        <f>(($D102*SUM('Base Rate Calc'!CE$51+'Base Rate Calc'!CE$83))+'Base Rate Calc'!CE$19)*0.98</f>
        <v>7172.2010778502645</v>
      </c>
      <c r="CH102" s="62">
        <f>(($D102*SUM('Base Rate Calc'!CF$51+'Base Rate Calc'!CF$83))+'Base Rate Calc'!CF$19)*0.98</f>
        <v>6797.0626906635543</v>
      </c>
      <c r="CI102" s="62">
        <f>(($D102*SUM('Base Rate Calc'!CG$51+'Base Rate Calc'!CG$83))+'Base Rate Calc'!CG$19)*0.98</f>
        <v>7441.3896874200982</v>
      </c>
      <c r="CJ102" s="62">
        <f>(($D102*SUM('Base Rate Calc'!CH$51+'Base Rate Calc'!CH$83))+'Base Rate Calc'!CH$19)*0.98</f>
        <v>6843.7219558168445</v>
      </c>
      <c r="CK102" s="62">
        <f>(($D102*SUM('Base Rate Calc'!CI$51+'Base Rate Calc'!CI$83))+'Base Rate Calc'!CI$19)*0.98</f>
        <v>6435.4219031676394</v>
      </c>
      <c r="CL102" s="62">
        <f>(($D102*SUM('Base Rate Calc'!CJ$51+'Base Rate Calc'!CJ$83))+'Base Rate Calc'!CJ$19)*0.98</f>
        <v>6095.2904390640451</v>
      </c>
      <c r="CM102" s="62">
        <f>(($D102*SUM('Base Rate Calc'!CK$51+'Base Rate Calc'!CK$83))+'Base Rate Calc'!CK$19)*0.98</f>
        <v>6547.9211287638163</v>
      </c>
    </row>
    <row r="103" spans="1:91" ht="15">
      <c r="A103" s="137">
        <v>100</v>
      </c>
      <c r="B103" s="215">
        <v>981</v>
      </c>
      <c r="C103" s="138" t="str">
        <f>VLOOKUP(B103,FFY18_Table5_CN!$A$3:$G$759,6,FALSE)</f>
        <v>EXTENSIVE O.R. PROCEDURE UNRELATED TO PRINCIPAL DIAGNOSIS W MCC</v>
      </c>
      <c r="D103" s="137">
        <f>VLOOKUP(B103,FFY18_Table5_CN!$A$3:$G$759,7,FALSE)</f>
        <v>4.3098000000000001</v>
      </c>
      <c r="F103" s="62">
        <f>(($D103*SUM('Base Rate Calc'!C$51+'Base Rate Calc'!C$83))+'Base Rate Calc'!C$19)*0.98</f>
        <v>26911.992303398027</v>
      </c>
      <c r="G103" s="62">
        <f>(($D103*SUM('Base Rate Calc'!D$51+'Base Rate Calc'!D$83))+'Base Rate Calc'!D$19)*0.98</f>
        <v>28516.325640756972</v>
      </c>
      <c r="H103" s="62">
        <f>(($D103*SUM('Base Rate Calc'!E$51+'Base Rate Calc'!E$83))+'Base Rate Calc'!E$19)*0.98</f>
        <v>22370.318127865248</v>
      </c>
      <c r="I103" s="62">
        <f>(($D103*SUM('Base Rate Calc'!F$51+'Base Rate Calc'!F$83))+'Base Rate Calc'!F$19)*0.98</f>
        <v>24889.324192632168</v>
      </c>
      <c r="J103" s="62">
        <f>(($D103*SUM('Base Rate Calc'!G$51+'Base Rate Calc'!G$83))+'Base Rate Calc'!G$19)*0.98</f>
        <v>23161.378296339393</v>
      </c>
      <c r="K103" s="62">
        <f>(($D103*SUM('Base Rate Calc'!H$51+'Base Rate Calc'!H$83))+'Base Rate Calc'!H$19)*0.98</f>
        <v>25117.293888651817</v>
      </c>
      <c r="L103" s="62">
        <f>(($D103*SUM('Base Rate Calc'!I$51+'Base Rate Calc'!I$83))+'Base Rate Calc'!I$19)*0.98</f>
        <v>22710.328981083505</v>
      </c>
      <c r="M103" s="62">
        <f>(($D103*SUM('Base Rate Calc'!J$51+'Base Rate Calc'!J$83))+'Base Rate Calc'!J$19)*0.98</f>
        <v>27088.623740606741</v>
      </c>
      <c r="N103" s="62">
        <f>(($D103*SUM('Base Rate Calc'!K$51+'Base Rate Calc'!K$83))+'Base Rate Calc'!K$19)*0.98</f>
        <v>25322.096053231708</v>
      </c>
      <c r="O103" s="62">
        <f>(($D103*SUM('Base Rate Calc'!L$51+'Base Rate Calc'!L$83))+'Base Rate Calc'!L$19)*0.98</f>
        <v>22932.746891704679</v>
      </c>
      <c r="P103" s="62">
        <f>(($D103*SUM('Base Rate Calc'!M$51+'Base Rate Calc'!M$83))+'Base Rate Calc'!M$19)*0.98</f>
        <v>24923.525016272317</v>
      </c>
      <c r="Q103" s="62">
        <f>(($D103*SUM('Base Rate Calc'!N$51+'Base Rate Calc'!N$83))+'Base Rate Calc'!N$19)*0.98</f>
        <v>22587.351646151987</v>
      </c>
      <c r="R103" s="62">
        <f>(($D103*SUM('Base Rate Calc'!O$51+'Base Rate Calc'!O$83))+'Base Rate Calc'!O$19)*0.98</f>
        <v>23087.437562758318</v>
      </c>
      <c r="S103" s="62">
        <f>(($D103*SUM('Base Rate Calc'!P$51+'Base Rate Calc'!P$83))+'Base Rate Calc'!P$19)*0.98</f>
        <v>24941.042552237726</v>
      </c>
      <c r="T103" s="62">
        <f>(($D103*SUM('Base Rate Calc'!Q$51+'Base Rate Calc'!Q$83))+'Base Rate Calc'!Q$19)*0.98</f>
        <v>23391.760368944229</v>
      </c>
      <c r="U103" s="62">
        <f>(($D103*SUM('Base Rate Calc'!R$51+'Base Rate Calc'!R$83))+'Base Rate Calc'!R$19)*0.98</f>
        <v>22902.24425457749</v>
      </c>
      <c r="V103" s="62">
        <f>(($D103*SUM('Base Rate Calc'!S$51+'Base Rate Calc'!S$83))+'Base Rate Calc'!S$19)*0.98</f>
        <v>27653.782109113916</v>
      </c>
      <c r="W103" s="62">
        <f>(($D103*SUM('Base Rate Calc'!T$51+'Base Rate Calc'!T$83))+'Base Rate Calc'!T$19)*0.98</f>
        <v>36120.617932553592</v>
      </c>
      <c r="X103" s="62">
        <f>(($D103*SUM('Base Rate Calc'!U$51+'Base Rate Calc'!U$83))+'Base Rate Calc'!U$19)*0.98</f>
        <v>26599.629627674654</v>
      </c>
      <c r="Y103" s="62" t="e">
        <f>(($D103*SUM('Base Rate Calc'!V$51+'Base Rate Calc'!V$83))+'Base Rate Calc'!V$19)*0.98</f>
        <v>#N/A</v>
      </c>
      <c r="Z103" s="62">
        <f>(($D103*SUM('Base Rate Calc'!W$51+'Base Rate Calc'!W$83))+'Base Rate Calc'!W$19)*0.98</f>
        <v>23221.670627508029</v>
      </c>
      <c r="AA103" s="62">
        <f>(($D103*SUM('Base Rate Calc'!X$51+'Base Rate Calc'!X$83))+'Base Rate Calc'!X$19)*0.98</f>
        <v>25468.956405271128</v>
      </c>
      <c r="AB103" s="62">
        <f>(($D103*SUM('Base Rate Calc'!Y$51+'Base Rate Calc'!Y$83))+'Base Rate Calc'!Y$19)*0.98</f>
        <v>31580.616857988654</v>
      </c>
      <c r="AC103" s="62">
        <f>(($D103*SUM('Base Rate Calc'!Z$51+'Base Rate Calc'!Z$83))+'Base Rate Calc'!Z$19)*0.98</f>
        <v>24030.490835676541</v>
      </c>
      <c r="AD103" s="62">
        <f>(($D103*SUM('Base Rate Calc'!AA$51+'Base Rate Calc'!AA$83))+'Base Rate Calc'!AA$19)*0.98</f>
        <v>24041.402609504465</v>
      </c>
      <c r="AE103" s="62">
        <f>(($D103*SUM('Base Rate Calc'!AB$51+'Base Rate Calc'!AB$83))+'Base Rate Calc'!AB$19)*0.98</f>
        <v>33830.099714984441</v>
      </c>
      <c r="AF103" s="62">
        <f>(($D103*SUM('Base Rate Calc'!AC$51+'Base Rate Calc'!AC$83))+'Base Rate Calc'!AC$19)*0.98</f>
        <v>25182.071363748473</v>
      </c>
      <c r="AG103" s="62">
        <f>(($D103*SUM('Base Rate Calc'!AD$51+'Base Rate Calc'!AD$83))+'Base Rate Calc'!AD$19)*0.98</f>
        <v>24533.584975180314</v>
      </c>
      <c r="AH103" s="62">
        <f>(($D103*SUM('Base Rate Calc'!AE$51+'Base Rate Calc'!AE$83))+'Base Rate Calc'!AE$19)*0.98</f>
        <v>22576.359079873117</v>
      </c>
      <c r="AI103" s="62">
        <f>(($D103*SUM('Base Rate Calc'!AF$51+'Base Rate Calc'!AF$83))+'Base Rate Calc'!AF$19)*0.98</f>
        <v>26870.388529906319</v>
      </c>
      <c r="AJ103" s="62">
        <f>(($D103*SUM('Base Rate Calc'!AG$51+'Base Rate Calc'!AG$83))+'Base Rate Calc'!AG$19)*0.98</f>
        <v>24157.844248448782</v>
      </c>
      <c r="AK103" s="62">
        <f>(($D103*SUM('Base Rate Calc'!AH$51+'Base Rate Calc'!AH$83))+'Base Rate Calc'!AH$19)*0.98</f>
        <v>35491.296057463616</v>
      </c>
      <c r="AL103" s="62">
        <f>(($D103*SUM('Base Rate Calc'!AI$51+'Base Rate Calc'!AI$83))+'Base Rate Calc'!AI$19)*0.98</f>
        <v>22307.944622316598</v>
      </c>
      <c r="AM103" s="62">
        <f>(($D103*SUM('Base Rate Calc'!AJ$51+'Base Rate Calc'!AJ$83))+'Base Rate Calc'!AJ$19)*0.98</f>
        <v>22851.957782732745</v>
      </c>
      <c r="AN103" s="62">
        <f>(($D103*SUM('Base Rate Calc'!AK$51+'Base Rate Calc'!AK$83))+'Base Rate Calc'!AK$19)*0.98</f>
        <v>28815.042195971015</v>
      </c>
      <c r="AO103" s="62">
        <f>(($D103*SUM('Base Rate Calc'!AL$51+'Base Rate Calc'!AL$83))+'Base Rate Calc'!AL$19)*0.98</f>
        <v>25701.76872779413</v>
      </c>
      <c r="AP103" s="62">
        <f>(($D103*SUM('Base Rate Calc'!AM$51+'Base Rate Calc'!AM$83))+'Base Rate Calc'!AM$19)*0.98</f>
        <v>24922.923798591124</v>
      </c>
      <c r="AQ103" s="62">
        <f>(($D103*SUM('Base Rate Calc'!AN$51+'Base Rate Calc'!AN$83))+'Base Rate Calc'!AN$19)*0.98</f>
        <v>25184.484692894479</v>
      </c>
      <c r="AR103" s="62">
        <f>(($D103*SUM('Base Rate Calc'!AO$51+'Base Rate Calc'!AO$83))+'Base Rate Calc'!AO$19)*0.98</f>
        <v>26683.600604526044</v>
      </c>
      <c r="AS103" s="62">
        <f>(($D103*SUM('Base Rate Calc'!AP$51+'Base Rate Calc'!AP$83))+'Base Rate Calc'!AP$19)*0.98</f>
        <v>24819.190482856273</v>
      </c>
      <c r="AT103" s="62">
        <f>(($D103*SUM('Base Rate Calc'!AQ$51+'Base Rate Calc'!AQ$83))+'Base Rate Calc'!AQ$19)*0.98</f>
        <v>25576.794067537197</v>
      </c>
      <c r="AU103" s="62">
        <f>(($D103*SUM('Base Rate Calc'!AR$51+'Base Rate Calc'!AR$83))+'Base Rate Calc'!AR$19)*0.98</f>
        <v>23019.568806963391</v>
      </c>
      <c r="AV103" s="62">
        <f>(($D103*SUM('Base Rate Calc'!AS$51+'Base Rate Calc'!AS$83))+'Base Rate Calc'!AS$19)*0.98</f>
        <v>25889.136548404385</v>
      </c>
      <c r="AW103" s="62">
        <f>(($D103*SUM('Base Rate Calc'!AT$51+'Base Rate Calc'!AT$83))+'Base Rate Calc'!AT$19)*0.98</f>
        <v>28879.897007725482</v>
      </c>
      <c r="AX103" s="62">
        <f>(($D103*SUM('Base Rate Calc'!AU$51+'Base Rate Calc'!AU$83))+'Base Rate Calc'!AU$19)*0.98</f>
        <v>24649.820219831774</v>
      </c>
      <c r="AY103" s="62">
        <f>(($D103*SUM('Base Rate Calc'!AV$51+'Base Rate Calc'!AV$83))+'Base Rate Calc'!AV$19)*0.98</f>
        <v>22641.276122913281</v>
      </c>
      <c r="AZ103" s="62">
        <f>(($D103*SUM('Base Rate Calc'!AW$51+'Base Rate Calc'!AW$83))+'Base Rate Calc'!AW$19)*0.98</f>
        <v>25807.840364047217</v>
      </c>
      <c r="BA103" s="62">
        <f>(($D103*SUM('Base Rate Calc'!AX$51+'Base Rate Calc'!AX$83))+'Base Rate Calc'!AX$19)*0.98</f>
        <v>22782.636838539409</v>
      </c>
      <c r="BB103" s="62">
        <f>(($D103*SUM('Base Rate Calc'!AY$51+'Base Rate Calc'!AY$83))+'Base Rate Calc'!AY$19)*0.98</f>
        <v>23144.873207233377</v>
      </c>
      <c r="BC103" s="62">
        <f>(($D103*SUM('Base Rate Calc'!AZ$51+'Base Rate Calc'!AZ$83))+'Base Rate Calc'!AZ$19)*0.98</f>
        <v>24269.244162131759</v>
      </c>
      <c r="BD103" s="62">
        <f>(($D103*SUM('Base Rate Calc'!BA$51+'Base Rate Calc'!BA$83))+'Base Rate Calc'!BA$19)*0.98</f>
        <v>23056.858519395988</v>
      </c>
      <c r="BE103" s="62">
        <f>(($D103*SUM('Base Rate Calc'!BB$51+'Base Rate Calc'!BB$83))+'Base Rate Calc'!BB$19)*0.98</f>
        <v>31293.873576382473</v>
      </c>
      <c r="BF103" s="62">
        <f>(($D103*SUM('Base Rate Calc'!BC$51+'Base Rate Calc'!BC$83))+'Base Rate Calc'!BC$19)*0.98</f>
        <v>26883.289817653298</v>
      </c>
      <c r="BG103" s="62">
        <f>(($D103*SUM('Base Rate Calc'!BD$51+'Base Rate Calc'!BD$83))+'Base Rate Calc'!BD$19)*0.98</f>
        <v>24681.911438579107</v>
      </c>
      <c r="BH103" s="62">
        <f>(($D103*SUM('Base Rate Calc'!BE$51+'Base Rate Calc'!BE$83))+'Base Rate Calc'!BE$19)*0.98</f>
        <v>24804.179675522588</v>
      </c>
      <c r="BI103" s="62">
        <f>(($D103*SUM('Base Rate Calc'!BF$51+'Base Rate Calc'!BF$83))+'Base Rate Calc'!BF$19)*0.98</f>
        <v>25224.49416432295</v>
      </c>
      <c r="BJ103" s="62">
        <f>(($D103*SUM('Base Rate Calc'!BG$51+'Base Rate Calc'!BG$83))+'Base Rate Calc'!BG$19)*0.98</f>
        <v>23144.251793432348</v>
      </c>
      <c r="BK103" s="62">
        <f>(($D103*SUM('Base Rate Calc'!BH$51+'Base Rate Calc'!BH$83))+'Base Rate Calc'!BH$19)*0.98</f>
        <v>25075.910488906538</v>
      </c>
      <c r="BL103" s="62">
        <f>(($D103*SUM('Base Rate Calc'!BI$51+'Base Rate Calc'!BI$83))+'Base Rate Calc'!BI$19)*0.98</f>
        <v>23138.255070919538</v>
      </c>
      <c r="BM103" s="62">
        <f>(($D103*SUM('Base Rate Calc'!BJ$51+'Base Rate Calc'!BJ$83))+'Base Rate Calc'!BJ$19)*0.98</f>
        <v>22678.373591261625</v>
      </c>
      <c r="BN103" s="62">
        <f>(($D103*SUM('Base Rate Calc'!BK$51+'Base Rate Calc'!BK$83))+'Base Rate Calc'!BK$19)*0.98</f>
        <v>25066.729019856044</v>
      </c>
      <c r="BO103" s="62">
        <f>(($D103*SUM('Base Rate Calc'!BL$51+'Base Rate Calc'!BL$83))+'Base Rate Calc'!BL$19)*0.98</f>
        <v>25876.906640788195</v>
      </c>
      <c r="BP103" s="62">
        <f>(($D103*SUM('Base Rate Calc'!BM$51+'Base Rate Calc'!BM$83))+'Base Rate Calc'!BM$19)*0.98</f>
        <v>25814.907038825953</v>
      </c>
      <c r="BQ103" s="62">
        <f>(($D103*SUM('Base Rate Calc'!BN$51+'Base Rate Calc'!BN$83))+'Base Rate Calc'!BN$19)*0.98</f>
        <v>22729.462348263074</v>
      </c>
      <c r="BR103" s="62">
        <f>(($D103*SUM('Base Rate Calc'!BO$51+'Base Rate Calc'!BO$83))+'Base Rate Calc'!BO$19)*0.98</f>
        <v>22298.159927249366</v>
      </c>
      <c r="BS103" s="62">
        <f>(($D103*SUM('Base Rate Calc'!BP$51+'Base Rate Calc'!BP$83))+'Base Rate Calc'!BP$19)*0.98</f>
        <v>28391.1913059121</v>
      </c>
      <c r="BT103" s="62">
        <f>(($D103*SUM('Base Rate Calc'!BQ$51+'Base Rate Calc'!BQ$83))+'Base Rate Calc'!BQ$19)*0.98</f>
        <v>23023.908339294976</v>
      </c>
      <c r="BU103" s="62">
        <f>(($D103*SUM('Base Rate Calc'!BR$51+'Base Rate Calc'!BR$83))+'Base Rate Calc'!BR$19)*0.98</f>
        <v>25846.988641430991</v>
      </c>
      <c r="BV103" s="62">
        <f>(($D103*SUM('Base Rate Calc'!BS$51+'Base Rate Calc'!BS$83))+'Base Rate Calc'!BS$19)*0.98</f>
        <v>25582.677506554217</v>
      </c>
      <c r="BW103" s="62">
        <f>(($D103*SUM('Base Rate Calc'!BT$51+'Base Rate Calc'!BT$83))+'Base Rate Calc'!BT$19)*0.98</f>
        <v>25623.730543525679</v>
      </c>
      <c r="BX103" s="62">
        <f>(($D103*SUM('Base Rate Calc'!BU$51+'Base Rate Calc'!BU$83))+'Base Rate Calc'!BU$19)*0.98</f>
        <v>24934.807133343013</v>
      </c>
      <c r="BY103" s="62">
        <f>(($D103*SUM('Base Rate Calc'!BV$51+'Base Rate Calc'!BV$83))+'Base Rate Calc'!BV$19)*0.98</f>
        <v>24127.09316809212</v>
      </c>
      <c r="BZ103" s="62">
        <f>(($D103*SUM('Base Rate Calc'!BW$51+'Base Rate Calc'!BW$83))+'Base Rate Calc'!BW$19)*0.98</f>
        <v>22974.386423744167</v>
      </c>
      <c r="CA103" s="62">
        <f>(($D103*SUM('Base Rate Calc'!BY$51+'Base Rate Calc'!BY$83))+'Base Rate Calc'!BY$19)*0.98</f>
        <v>28431.387456264907</v>
      </c>
      <c r="CB103" s="62">
        <f>(($D103*SUM('Base Rate Calc'!BZ$51+'Base Rate Calc'!BZ$83))+'Base Rate Calc'!BZ$19)*0.98</f>
        <v>21910.991904873943</v>
      </c>
      <c r="CC103" s="62">
        <f>(($D103*SUM('Base Rate Calc'!CA$51+'Base Rate Calc'!CA$83))+'Base Rate Calc'!CA$19)*0.98</f>
        <v>23182.632790614716</v>
      </c>
      <c r="CD103" s="62">
        <f>(($D103*SUM('Base Rate Calc'!CB$51+'Base Rate Calc'!CB$83))+'Base Rate Calc'!CB$19)*0.98</f>
        <v>25634.888967743023</v>
      </c>
      <c r="CE103" s="62">
        <f>(($D103*SUM('Base Rate Calc'!CC$51+'Base Rate Calc'!CC$83))+'Base Rate Calc'!CC$19)*0.98</f>
        <v>25844.758430432124</v>
      </c>
      <c r="CF103" s="62">
        <f>(($D103*SUM('Base Rate Calc'!CD$51+'Base Rate Calc'!CD$83))+'Base Rate Calc'!CD$19)*0.98</f>
        <v>23984.721430260062</v>
      </c>
      <c r="CG103" s="62">
        <f>(($D103*SUM('Base Rate Calc'!CE$51+'Base Rate Calc'!CE$83))+'Base Rate Calc'!CE$19)*0.98</f>
        <v>25204.303740630632</v>
      </c>
      <c r="CH103" s="62">
        <f>(($D103*SUM('Base Rate Calc'!CF$51+'Base Rate Calc'!CF$83))+'Base Rate Calc'!CF$19)*0.98</f>
        <v>25132.104310416769</v>
      </c>
      <c r="CI103" s="62">
        <f>(($D103*SUM('Base Rate Calc'!CG$51+'Base Rate Calc'!CG$83))+'Base Rate Calc'!CG$19)*0.98</f>
        <v>26338.704138952591</v>
      </c>
      <c r="CJ103" s="62">
        <f>(($D103*SUM('Base Rate Calc'!CH$51+'Base Rate Calc'!CH$83))+'Base Rate Calc'!CH$19)*0.98</f>
        <v>24214.481634436717</v>
      </c>
      <c r="CK103" s="62">
        <f>(($D103*SUM('Base Rate Calc'!CI$51+'Base Rate Calc'!CI$83))+'Base Rate Calc'!CI$19)*0.98</f>
        <v>22634.4231248043</v>
      </c>
      <c r="CL103" s="62">
        <f>(($D103*SUM('Base Rate Calc'!CJ$51+'Base Rate Calc'!CJ$83))+'Base Rate Calc'!CJ$19)*0.98</f>
        <v>22537.305022544806</v>
      </c>
      <c r="CM103" s="62">
        <f>(($D103*SUM('Base Rate Calc'!CK$51+'Base Rate Calc'!CK$83))+'Base Rate Calc'!CK$19)*0.98</f>
        <v>24210.904667764495</v>
      </c>
    </row>
    <row r="104" spans="1:91">
      <c r="A104" s="63"/>
    </row>
    <row r="105" spans="1:91">
      <c r="A105" s="63"/>
      <c r="B105" s="84" t="s">
        <v>4906</v>
      </c>
      <c r="C105" s="76" t="s">
        <v>3534</v>
      </c>
    </row>
    <row r="106" spans="1:91">
      <c r="A106" s="64"/>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3429"/>
  <sheetViews>
    <sheetView workbookViewId="0">
      <selection activeCell="A4" sqref="A4"/>
    </sheetView>
  </sheetViews>
  <sheetFormatPr baseColWidth="10" defaultColWidth="8.83203125" defaultRowHeight="15"/>
  <cols>
    <col min="2" max="3" width="7" bestFit="1" customWidth="1"/>
    <col min="4" max="5" width="6" style="180" bestFit="1" customWidth="1"/>
    <col min="6" max="6" width="12.5" style="180" bestFit="1" customWidth="1"/>
    <col min="7" max="7" width="11.5" style="134" bestFit="1" customWidth="1"/>
    <col min="8" max="8" width="16.33203125" style="181" customWidth="1"/>
    <col min="9" max="9" width="9.5" customWidth="1"/>
    <col min="10" max="10" width="10.1640625" customWidth="1"/>
    <col min="12" max="12" width="11.5" customWidth="1"/>
    <col min="13" max="13" width="5.1640625" style="129" bestFit="1" customWidth="1"/>
  </cols>
  <sheetData>
    <row r="1" spans="1:13" ht="41.25" customHeight="1">
      <c r="A1" s="257" t="s">
        <v>5162</v>
      </c>
      <c r="B1" s="257"/>
      <c r="C1" s="257"/>
      <c r="D1" s="257"/>
      <c r="E1" s="257"/>
      <c r="F1" s="257"/>
      <c r="G1" s="257"/>
      <c r="H1" s="257"/>
      <c r="I1" s="257"/>
      <c r="J1" s="257"/>
      <c r="K1" s="257"/>
      <c r="L1" s="257"/>
      <c r="M1" s="257"/>
    </row>
    <row r="2" spans="1:13" ht="29.25" customHeight="1">
      <c r="A2" s="258" t="s">
        <v>0</v>
      </c>
      <c r="B2" s="258" t="s">
        <v>1</v>
      </c>
      <c r="C2" s="258"/>
      <c r="D2" s="259" t="s">
        <v>2</v>
      </c>
      <c r="E2" s="259"/>
      <c r="F2" s="156" t="s">
        <v>5163</v>
      </c>
      <c r="G2" s="260" t="s">
        <v>3</v>
      </c>
      <c r="H2" s="263" t="s">
        <v>5164</v>
      </c>
      <c r="I2" s="255" t="s">
        <v>5</v>
      </c>
      <c r="J2" s="255" t="s">
        <v>5165</v>
      </c>
      <c r="K2" s="255" t="s">
        <v>4</v>
      </c>
      <c r="L2" s="255" t="s">
        <v>5166</v>
      </c>
      <c r="M2" s="255" t="s">
        <v>5167</v>
      </c>
    </row>
    <row r="3" spans="1:13" ht="33" customHeight="1">
      <c r="A3" s="262"/>
      <c r="B3" s="157">
        <v>2012</v>
      </c>
      <c r="C3" s="157">
        <v>2013</v>
      </c>
      <c r="D3" s="158">
        <v>2014</v>
      </c>
      <c r="E3" s="158">
        <v>2015</v>
      </c>
      <c r="F3" s="159">
        <v>2014</v>
      </c>
      <c r="G3" s="261"/>
      <c r="H3" s="264"/>
      <c r="I3" s="256"/>
      <c r="J3" s="256"/>
      <c r="K3" s="256"/>
      <c r="L3" s="256"/>
      <c r="M3" s="256"/>
    </row>
    <row r="4" spans="1:13">
      <c r="A4" s="160" t="s">
        <v>6</v>
      </c>
      <c r="B4" s="161">
        <v>15723</v>
      </c>
      <c r="C4" s="161">
        <v>16084</v>
      </c>
      <c r="D4" s="162">
        <v>6129</v>
      </c>
      <c r="E4" s="162">
        <v>5345</v>
      </c>
      <c r="F4" s="163">
        <v>22856851.84113</v>
      </c>
      <c r="G4" s="164">
        <v>6.7983799999999999E-4</v>
      </c>
      <c r="H4" s="163">
        <v>4600255.57</v>
      </c>
      <c r="I4" s="161">
        <v>546.02</v>
      </c>
      <c r="J4" s="161">
        <v>3</v>
      </c>
      <c r="K4" s="161">
        <v>8425</v>
      </c>
      <c r="L4" s="160" t="s">
        <v>7</v>
      </c>
      <c r="M4" s="165"/>
    </row>
    <row r="5" spans="1:13">
      <c r="A5" s="130" t="s">
        <v>8</v>
      </c>
      <c r="B5" s="131">
        <v>6484</v>
      </c>
      <c r="C5" s="131">
        <v>6844</v>
      </c>
      <c r="D5" s="166">
        <v>1880</v>
      </c>
      <c r="E5" s="166">
        <v>2035</v>
      </c>
      <c r="F5" s="167">
        <v>10960871.909823</v>
      </c>
      <c r="G5" s="132">
        <v>2.9498799999999999E-4</v>
      </c>
      <c r="H5" s="167">
        <v>1996092.12</v>
      </c>
      <c r="I5" s="131">
        <v>528.77</v>
      </c>
      <c r="J5" s="131">
        <v>3</v>
      </c>
      <c r="K5" s="131">
        <v>3775</v>
      </c>
      <c r="L5" s="130" t="s">
        <v>7</v>
      </c>
      <c r="M5" s="128"/>
    </row>
    <row r="6" spans="1:13">
      <c r="A6" s="168" t="s">
        <v>9</v>
      </c>
      <c r="B6" s="169">
        <v>8043</v>
      </c>
      <c r="C6" s="169">
        <v>8302</v>
      </c>
      <c r="D6" s="170">
        <v>2427</v>
      </c>
      <c r="E6" s="170">
        <v>3405</v>
      </c>
      <c r="F6" s="171">
        <v>6108314.1839040006</v>
      </c>
      <c r="G6" s="172">
        <v>2.7550099999999999E-4</v>
      </c>
      <c r="H6" s="171">
        <v>1864232.75</v>
      </c>
      <c r="I6" s="169">
        <v>318.39999999999998</v>
      </c>
      <c r="J6" s="169">
        <v>3</v>
      </c>
      <c r="K6" s="169">
        <v>5855</v>
      </c>
      <c r="L6" s="168" t="s">
        <v>7</v>
      </c>
      <c r="M6" s="173"/>
    </row>
    <row r="7" spans="1:13">
      <c r="A7" s="130" t="s">
        <v>10</v>
      </c>
      <c r="B7" s="131">
        <v>619</v>
      </c>
      <c r="C7" s="131">
        <v>463</v>
      </c>
      <c r="D7" s="166">
        <v>254</v>
      </c>
      <c r="E7" s="166">
        <v>228</v>
      </c>
      <c r="F7" s="167">
        <v>1296649.1071309999</v>
      </c>
      <c r="G7" s="132">
        <v>3.0703000000000001E-5</v>
      </c>
      <c r="H7" s="167">
        <v>207759.87</v>
      </c>
      <c r="I7" s="131">
        <v>275.91000000000003</v>
      </c>
      <c r="J7" s="131">
        <v>3</v>
      </c>
      <c r="K7" s="131">
        <v>753</v>
      </c>
      <c r="L7" s="130" t="s">
        <v>7</v>
      </c>
      <c r="M7" s="128"/>
    </row>
    <row r="8" spans="1:13">
      <c r="A8" s="130" t="s">
        <v>5168</v>
      </c>
      <c r="B8" s="131">
        <v>668</v>
      </c>
      <c r="C8" s="131">
        <v>320</v>
      </c>
      <c r="D8" s="166">
        <v>182</v>
      </c>
      <c r="E8" s="166">
        <v>193</v>
      </c>
      <c r="F8" s="167">
        <v>2734237.9411839996</v>
      </c>
      <c r="G8" s="132">
        <v>4.7661000000000003E-5</v>
      </c>
      <c r="H8" s="167">
        <v>322509.31</v>
      </c>
      <c r="I8" s="131">
        <v>1452.74</v>
      </c>
      <c r="J8" s="131">
        <v>3</v>
      </c>
      <c r="K8" s="131">
        <v>222</v>
      </c>
      <c r="L8" s="130" t="s">
        <v>7</v>
      </c>
      <c r="M8" s="128"/>
    </row>
    <row r="9" spans="1:13">
      <c r="A9" s="130" t="s">
        <v>13</v>
      </c>
      <c r="B9" s="131">
        <v>11350</v>
      </c>
      <c r="C9" s="131">
        <v>14285</v>
      </c>
      <c r="D9" s="166">
        <v>4009</v>
      </c>
      <c r="E9" s="166">
        <v>3683</v>
      </c>
      <c r="F9" s="167">
        <v>10262742.185653999</v>
      </c>
      <c r="G9" s="132">
        <v>4.2808800000000003E-4</v>
      </c>
      <c r="H9" s="167">
        <v>2896744.28</v>
      </c>
      <c r="I9" s="131">
        <v>718.8</v>
      </c>
      <c r="J9" s="131">
        <v>3</v>
      </c>
      <c r="K9" s="131">
        <v>4030</v>
      </c>
      <c r="L9" s="130" t="s">
        <v>7</v>
      </c>
      <c r="M9" s="128"/>
    </row>
    <row r="10" spans="1:13">
      <c r="A10" s="130" t="s">
        <v>14</v>
      </c>
      <c r="B10" s="131">
        <v>2818</v>
      </c>
      <c r="C10" s="131">
        <v>2733</v>
      </c>
      <c r="D10" s="166">
        <v>572</v>
      </c>
      <c r="E10" s="166">
        <v>567</v>
      </c>
      <c r="F10" s="167">
        <v>2008144.900994</v>
      </c>
      <c r="G10" s="132">
        <v>8.6603935220074598E-5</v>
      </c>
      <c r="H10" s="167" t="s">
        <v>11</v>
      </c>
      <c r="I10" s="131">
        <v>558.12</v>
      </c>
      <c r="J10" s="131">
        <v>3</v>
      </c>
      <c r="K10" s="131">
        <v>1050</v>
      </c>
      <c r="L10" s="130" t="s">
        <v>15</v>
      </c>
      <c r="M10" s="128"/>
    </row>
    <row r="11" spans="1:13">
      <c r="A11" s="130" t="s">
        <v>16</v>
      </c>
      <c r="B11" s="131">
        <v>8860</v>
      </c>
      <c r="C11" s="131">
        <v>8733</v>
      </c>
      <c r="D11" s="166">
        <v>2219</v>
      </c>
      <c r="E11" s="166">
        <v>2095</v>
      </c>
      <c r="F11" s="167">
        <v>12111295.345254999</v>
      </c>
      <c r="G11" s="132">
        <v>3.5116900000000003E-4</v>
      </c>
      <c r="H11" s="167">
        <v>2376250.2599999998</v>
      </c>
      <c r="I11" s="131">
        <v>736.14</v>
      </c>
      <c r="J11" s="131">
        <v>3</v>
      </c>
      <c r="K11" s="131">
        <v>3228</v>
      </c>
      <c r="L11" s="130" t="s">
        <v>7</v>
      </c>
      <c r="M11" s="128"/>
    </row>
    <row r="12" spans="1:13">
      <c r="A12" s="130" t="s">
        <v>5169</v>
      </c>
      <c r="B12" s="131">
        <v>16</v>
      </c>
      <c r="C12" s="131">
        <v>6</v>
      </c>
      <c r="D12" s="166">
        <v>7</v>
      </c>
      <c r="E12" s="166">
        <v>4</v>
      </c>
      <c r="F12" s="167">
        <v>614139.00182999996</v>
      </c>
      <c r="G12" s="132">
        <v>8.4199374682924682E-6</v>
      </c>
      <c r="H12" s="167" t="s">
        <v>11</v>
      </c>
      <c r="I12" s="131" t="s">
        <v>11</v>
      </c>
      <c r="J12" s="131">
        <v>3</v>
      </c>
      <c r="K12" s="131">
        <v>30</v>
      </c>
      <c r="L12" s="130" t="s">
        <v>12</v>
      </c>
      <c r="M12" s="128"/>
    </row>
    <row r="13" spans="1:13">
      <c r="A13" s="130" t="s">
        <v>17</v>
      </c>
      <c r="B13" s="131">
        <v>6819</v>
      </c>
      <c r="C13" s="131">
        <v>8182</v>
      </c>
      <c r="D13" s="166">
        <v>1189</v>
      </c>
      <c r="E13" s="166">
        <v>1117</v>
      </c>
      <c r="F13" s="167">
        <v>6597793.6623939993</v>
      </c>
      <c r="G13" s="132">
        <v>2.38691E-4</v>
      </c>
      <c r="H13" s="167">
        <v>1615151.14</v>
      </c>
      <c r="I13" s="131">
        <v>567.11</v>
      </c>
      <c r="J13" s="131">
        <v>3</v>
      </c>
      <c r="K13" s="131">
        <v>2848</v>
      </c>
      <c r="L13" s="130" t="s">
        <v>7</v>
      </c>
      <c r="M13" s="128"/>
    </row>
    <row r="14" spans="1:13">
      <c r="A14" s="130" t="s">
        <v>18</v>
      </c>
      <c r="B14" s="131">
        <v>1624</v>
      </c>
      <c r="C14" s="131">
        <v>1932</v>
      </c>
      <c r="D14" s="166">
        <v>667</v>
      </c>
      <c r="E14" s="166">
        <v>738</v>
      </c>
      <c r="F14" s="167">
        <v>2384015.3688500002</v>
      </c>
      <c r="G14" s="132">
        <v>7.4839000000000006E-5</v>
      </c>
      <c r="H14" s="167">
        <v>506415.44</v>
      </c>
      <c r="I14" s="131">
        <v>741.46</v>
      </c>
      <c r="J14" s="131">
        <v>3</v>
      </c>
      <c r="K14" s="131">
        <v>683</v>
      </c>
      <c r="L14" s="130" t="s">
        <v>7</v>
      </c>
      <c r="M14" s="128"/>
    </row>
    <row r="15" spans="1:13">
      <c r="A15" s="130" t="s">
        <v>19</v>
      </c>
      <c r="B15" s="131">
        <v>383</v>
      </c>
      <c r="C15" s="131">
        <v>788</v>
      </c>
      <c r="D15" s="166">
        <v>457</v>
      </c>
      <c r="E15" s="166">
        <v>363</v>
      </c>
      <c r="F15" s="167">
        <v>630894.96638399991</v>
      </c>
      <c r="G15" s="132">
        <v>2.5794000000000001E-5</v>
      </c>
      <c r="H15" s="167">
        <v>174541.48</v>
      </c>
      <c r="I15" s="131">
        <v>494.45</v>
      </c>
      <c r="J15" s="131">
        <v>3</v>
      </c>
      <c r="K15" s="131">
        <v>353</v>
      </c>
      <c r="L15" s="130" t="s">
        <v>7</v>
      </c>
      <c r="M15" s="128"/>
    </row>
    <row r="16" spans="1:13">
      <c r="A16" s="130" t="s">
        <v>20</v>
      </c>
      <c r="B16" s="131">
        <v>27050</v>
      </c>
      <c r="C16" s="131">
        <v>25260</v>
      </c>
      <c r="D16" s="166">
        <v>2454</v>
      </c>
      <c r="E16" s="166">
        <v>2857</v>
      </c>
      <c r="F16" s="167">
        <v>21883352.060616001</v>
      </c>
      <c r="G16" s="132">
        <v>7.9442599999999999E-4</v>
      </c>
      <c r="H16" s="167">
        <v>5375639.7000000002</v>
      </c>
      <c r="I16" s="131">
        <v>1125.08</v>
      </c>
      <c r="J16" s="131">
        <v>3</v>
      </c>
      <c r="K16" s="131">
        <v>4778</v>
      </c>
      <c r="L16" s="130" t="s">
        <v>7</v>
      </c>
      <c r="M16" s="128"/>
    </row>
    <row r="17" spans="1:13">
      <c r="A17" s="160" t="s">
        <v>21</v>
      </c>
      <c r="B17" s="161">
        <v>10925</v>
      </c>
      <c r="C17" s="161">
        <v>11146</v>
      </c>
      <c r="D17" s="162">
        <v>3439</v>
      </c>
      <c r="E17" s="162">
        <v>3880</v>
      </c>
      <c r="F17" s="163">
        <v>9893802.4694100004</v>
      </c>
      <c r="G17" s="164">
        <v>3.8831100000000002E-4</v>
      </c>
      <c r="H17" s="163">
        <v>2627578.81</v>
      </c>
      <c r="I17" s="161">
        <v>561.21</v>
      </c>
      <c r="J17" s="161">
        <v>3</v>
      </c>
      <c r="K17" s="161">
        <v>4682</v>
      </c>
      <c r="L17" s="160" t="s">
        <v>7</v>
      </c>
      <c r="M17" s="165"/>
    </row>
    <row r="18" spans="1:13">
      <c r="A18" s="130" t="s">
        <v>22</v>
      </c>
      <c r="B18" s="133">
        <v>15195</v>
      </c>
      <c r="C18" s="133">
        <v>14831</v>
      </c>
      <c r="D18" s="166">
        <v>3562</v>
      </c>
      <c r="E18" s="166">
        <v>3645</v>
      </c>
      <c r="F18" s="167">
        <v>20743990.778196</v>
      </c>
      <c r="G18" s="132">
        <v>6.0908299999999996E-4</v>
      </c>
      <c r="H18" s="167">
        <v>4121476.78</v>
      </c>
      <c r="I18" s="131">
        <v>692.34</v>
      </c>
      <c r="J18" s="131">
        <v>3</v>
      </c>
      <c r="K18" s="131">
        <v>5953</v>
      </c>
      <c r="L18" s="130" t="s">
        <v>7</v>
      </c>
      <c r="M18" s="128"/>
    </row>
    <row r="19" spans="1:13">
      <c r="A19" s="168" t="s">
        <v>5170</v>
      </c>
      <c r="B19" s="169">
        <v>343</v>
      </c>
      <c r="C19" s="169">
        <v>283</v>
      </c>
      <c r="D19" s="170">
        <v>85</v>
      </c>
      <c r="E19" s="170">
        <v>127</v>
      </c>
      <c r="F19" s="171">
        <v>719033.16322600003</v>
      </c>
      <c r="G19" s="172">
        <v>1.6765E-5</v>
      </c>
      <c r="H19" s="171">
        <v>113443.63</v>
      </c>
      <c r="I19" s="169">
        <v>640.92999999999995</v>
      </c>
      <c r="J19" s="169">
        <v>3</v>
      </c>
      <c r="K19" s="169">
        <v>177</v>
      </c>
      <c r="L19" s="168" t="s">
        <v>7</v>
      </c>
      <c r="M19" s="173"/>
    </row>
    <row r="20" spans="1:13">
      <c r="A20" s="130" t="s">
        <v>23</v>
      </c>
      <c r="B20" s="131">
        <v>80308</v>
      </c>
      <c r="C20" s="131">
        <v>84909</v>
      </c>
      <c r="D20" s="166">
        <v>9498</v>
      </c>
      <c r="E20" s="166">
        <v>11808</v>
      </c>
      <c r="F20" s="167">
        <v>107689627.50067499</v>
      </c>
      <c r="G20" s="132">
        <v>3.0492319999999998E-3</v>
      </c>
      <c r="H20" s="167">
        <v>20633223.149999999</v>
      </c>
      <c r="I20" s="131">
        <v>1698.91</v>
      </c>
      <c r="J20" s="131">
        <v>3</v>
      </c>
      <c r="K20" s="131">
        <v>12145</v>
      </c>
      <c r="L20" s="130" t="s">
        <v>7</v>
      </c>
      <c r="M20" s="128"/>
    </row>
    <row r="21" spans="1:13">
      <c r="A21" s="130" t="s">
        <v>24</v>
      </c>
      <c r="B21" s="131">
        <v>689</v>
      </c>
      <c r="C21" s="131">
        <v>745</v>
      </c>
      <c r="D21" s="166">
        <v>416</v>
      </c>
      <c r="E21" s="166">
        <v>287</v>
      </c>
      <c r="F21" s="167">
        <v>1786774.821554</v>
      </c>
      <c r="G21" s="132">
        <v>4.2143E-5</v>
      </c>
      <c r="H21" s="167">
        <v>285170.65000000002</v>
      </c>
      <c r="I21" s="131">
        <v>527.12</v>
      </c>
      <c r="J21" s="131">
        <v>3</v>
      </c>
      <c r="K21" s="131">
        <v>541</v>
      </c>
      <c r="L21" s="130" t="s">
        <v>7</v>
      </c>
      <c r="M21" s="128"/>
    </row>
    <row r="22" spans="1:13">
      <c r="A22" s="130" t="s">
        <v>25</v>
      </c>
      <c r="B22" s="131">
        <v>4355</v>
      </c>
      <c r="C22" s="131">
        <v>4094</v>
      </c>
      <c r="D22" s="166">
        <v>997</v>
      </c>
      <c r="E22" s="166">
        <v>1112</v>
      </c>
      <c r="F22" s="167">
        <v>6699770.4394279998</v>
      </c>
      <c r="G22" s="132">
        <v>1.8337264804752168E-4</v>
      </c>
      <c r="H22" s="167" t="s">
        <v>11</v>
      </c>
      <c r="I22" s="131">
        <v>396.68</v>
      </c>
      <c r="J22" s="131">
        <v>3</v>
      </c>
      <c r="K22" s="131">
        <v>3128</v>
      </c>
      <c r="L22" s="130" t="s">
        <v>15</v>
      </c>
      <c r="M22" s="128"/>
    </row>
    <row r="23" spans="1:13">
      <c r="A23" s="130" t="s">
        <v>26</v>
      </c>
      <c r="B23" s="131">
        <v>2638</v>
      </c>
      <c r="C23" s="131">
        <v>2893</v>
      </c>
      <c r="D23" s="166">
        <v>728</v>
      </c>
      <c r="E23" s="166">
        <v>835</v>
      </c>
      <c r="F23" s="167">
        <v>1979453.339136</v>
      </c>
      <c r="G23" s="132">
        <v>8.8461000000000006E-5</v>
      </c>
      <c r="H23" s="167">
        <v>598586.59</v>
      </c>
      <c r="I23" s="131">
        <v>434.39</v>
      </c>
      <c r="J23" s="131">
        <v>3</v>
      </c>
      <c r="K23" s="131">
        <v>1378</v>
      </c>
      <c r="L23" s="130" t="s">
        <v>7</v>
      </c>
      <c r="M23" s="128"/>
    </row>
    <row r="24" spans="1:13">
      <c r="A24" s="130" t="s">
        <v>27</v>
      </c>
      <c r="B24" s="131">
        <v>1778</v>
      </c>
      <c r="C24" s="131">
        <v>1548</v>
      </c>
      <c r="D24" s="166">
        <v>672</v>
      </c>
      <c r="E24" s="166">
        <v>959</v>
      </c>
      <c r="F24" s="167">
        <v>2516798.4098399999</v>
      </c>
      <c r="G24" s="132">
        <v>7.6588000000000006E-5</v>
      </c>
      <c r="H24" s="167">
        <v>518244.73</v>
      </c>
      <c r="I24" s="131">
        <v>367.03</v>
      </c>
      <c r="J24" s="131">
        <v>3</v>
      </c>
      <c r="K24" s="131">
        <v>1412</v>
      </c>
      <c r="L24" s="130" t="s">
        <v>7</v>
      </c>
      <c r="M24" s="128"/>
    </row>
    <row r="25" spans="1:13">
      <c r="A25" s="130" t="s">
        <v>28</v>
      </c>
      <c r="B25" s="131">
        <v>41917</v>
      </c>
      <c r="C25" s="131">
        <v>43490</v>
      </c>
      <c r="D25" s="166">
        <v>6664</v>
      </c>
      <c r="E25" s="166">
        <v>7315</v>
      </c>
      <c r="F25" s="167">
        <v>49953135.400363997</v>
      </c>
      <c r="G25" s="132">
        <v>1.529037E-3</v>
      </c>
      <c r="H25" s="167">
        <v>10346526.58</v>
      </c>
      <c r="I25" s="131">
        <v>662.86</v>
      </c>
      <c r="J25" s="131">
        <v>3</v>
      </c>
      <c r="K25" s="131">
        <v>15609</v>
      </c>
      <c r="L25" s="130" t="s">
        <v>7</v>
      </c>
      <c r="M25" s="128"/>
    </row>
    <row r="26" spans="1:13">
      <c r="A26" s="130" t="s">
        <v>29</v>
      </c>
      <c r="B26" s="131">
        <v>12346</v>
      </c>
      <c r="C26" s="131">
        <v>13418</v>
      </c>
      <c r="D26" s="166">
        <v>3888</v>
      </c>
      <c r="E26" s="166">
        <v>3650</v>
      </c>
      <c r="F26" s="167">
        <v>9580990.801355999</v>
      </c>
      <c r="G26" s="132">
        <v>4.1876400000000002E-4</v>
      </c>
      <c r="H26" s="167">
        <v>2833646.39</v>
      </c>
      <c r="I26" s="131">
        <v>554.41999999999996</v>
      </c>
      <c r="J26" s="131">
        <v>3</v>
      </c>
      <c r="K26" s="131">
        <v>5111</v>
      </c>
      <c r="L26" s="130" t="s">
        <v>7</v>
      </c>
      <c r="M26" s="128"/>
    </row>
    <row r="27" spans="1:13">
      <c r="A27" s="130" t="s">
        <v>30</v>
      </c>
      <c r="B27" s="131">
        <v>239</v>
      </c>
      <c r="C27" s="131">
        <v>189</v>
      </c>
      <c r="D27" s="166">
        <v>84</v>
      </c>
      <c r="E27" s="166">
        <v>70</v>
      </c>
      <c r="F27" s="167">
        <v>1972486.5652620001</v>
      </c>
      <c r="G27" s="132">
        <v>3.1310468990885112E-5</v>
      </c>
      <c r="H27" s="167" t="s">
        <v>11</v>
      </c>
      <c r="I27" s="131" t="s">
        <v>11</v>
      </c>
      <c r="J27" s="131">
        <v>3</v>
      </c>
      <c r="K27" s="131">
        <v>236</v>
      </c>
      <c r="L27" s="130" t="s">
        <v>12</v>
      </c>
      <c r="M27" s="128"/>
    </row>
    <row r="28" spans="1:13">
      <c r="A28" s="130" t="s">
        <v>31</v>
      </c>
      <c r="B28" s="131">
        <v>499</v>
      </c>
      <c r="C28" s="131">
        <v>450</v>
      </c>
      <c r="D28" s="166">
        <v>226</v>
      </c>
      <c r="E28" s="166">
        <v>301</v>
      </c>
      <c r="F28" s="167">
        <v>1835942.1595800002</v>
      </c>
      <c r="G28" s="132">
        <v>3.6946000000000002E-5</v>
      </c>
      <c r="H28" s="167">
        <v>250001.61</v>
      </c>
      <c r="I28" s="131">
        <v>459.56</v>
      </c>
      <c r="J28" s="131">
        <v>3</v>
      </c>
      <c r="K28" s="131">
        <v>544</v>
      </c>
      <c r="L28" s="130" t="s">
        <v>7</v>
      </c>
      <c r="M28" s="128"/>
    </row>
    <row r="29" spans="1:13">
      <c r="A29" s="130" t="s">
        <v>32</v>
      </c>
      <c r="B29" s="131">
        <v>3102</v>
      </c>
      <c r="C29" s="131">
        <v>4350</v>
      </c>
      <c r="D29" s="166">
        <v>3046</v>
      </c>
      <c r="E29" s="166">
        <v>2574</v>
      </c>
      <c r="F29" s="167">
        <v>3500866.0134360003</v>
      </c>
      <c r="G29" s="132">
        <v>1.83945E-4</v>
      </c>
      <c r="H29" s="167">
        <v>1244702.02</v>
      </c>
      <c r="I29" s="131">
        <v>410.39</v>
      </c>
      <c r="J29" s="131">
        <v>3</v>
      </c>
      <c r="K29" s="131">
        <v>3033</v>
      </c>
      <c r="L29" s="130" t="s">
        <v>7</v>
      </c>
      <c r="M29" s="128"/>
    </row>
    <row r="30" spans="1:13">
      <c r="A30" s="130" t="s">
        <v>33</v>
      </c>
      <c r="B30" s="131">
        <v>363</v>
      </c>
      <c r="C30" s="131">
        <v>298</v>
      </c>
      <c r="D30" s="166">
        <v>117</v>
      </c>
      <c r="E30" s="166">
        <v>170</v>
      </c>
      <c r="F30" s="167">
        <v>751069.90598499996</v>
      </c>
      <c r="G30" s="132">
        <v>1.8252000000000001E-5</v>
      </c>
      <c r="H30" s="167">
        <v>123505.49</v>
      </c>
      <c r="I30" s="131">
        <v>342.12</v>
      </c>
      <c r="J30" s="131">
        <v>3</v>
      </c>
      <c r="K30" s="131">
        <v>361</v>
      </c>
      <c r="L30" s="130" t="s">
        <v>7</v>
      </c>
      <c r="M30" s="128"/>
    </row>
    <row r="31" spans="1:13">
      <c r="A31" s="130" t="s">
        <v>34</v>
      </c>
      <c r="B31" s="131">
        <v>3451</v>
      </c>
      <c r="C31" s="131">
        <v>3078</v>
      </c>
      <c r="D31" s="166">
        <v>340</v>
      </c>
      <c r="E31" s="166">
        <v>183</v>
      </c>
      <c r="F31" s="167">
        <v>2463183.3751279996</v>
      </c>
      <c r="G31" s="132">
        <v>9.4356000000000003E-5</v>
      </c>
      <c r="H31" s="167">
        <v>638475.81000000006</v>
      </c>
      <c r="I31" s="131">
        <v>625.35</v>
      </c>
      <c r="J31" s="131">
        <v>3</v>
      </c>
      <c r="K31" s="131">
        <v>1021</v>
      </c>
      <c r="L31" s="130" t="s">
        <v>7</v>
      </c>
      <c r="M31" s="128"/>
    </row>
    <row r="32" spans="1:13">
      <c r="A32" s="130" t="s">
        <v>5171</v>
      </c>
      <c r="B32" s="131">
        <v>298</v>
      </c>
      <c r="C32" s="131">
        <v>287</v>
      </c>
      <c r="D32" s="166">
        <v>207</v>
      </c>
      <c r="E32" s="166">
        <v>136</v>
      </c>
      <c r="F32" s="167">
        <v>1443182.447686</v>
      </c>
      <c r="G32" s="132">
        <v>2.6995000000000002E-5</v>
      </c>
      <c r="H32" s="167">
        <v>182666.9</v>
      </c>
      <c r="I32" s="131">
        <v>1134.57</v>
      </c>
      <c r="J32" s="131">
        <v>3</v>
      </c>
      <c r="K32" s="131">
        <v>161</v>
      </c>
      <c r="L32" s="130" t="s">
        <v>7</v>
      </c>
      <c r="M32" s="128"/>
    </row>
    <row r="33" spans="1:13">
      <c r="A33" s="130" t="s">
        <v>35</v>
      </c>
      <c r="B33" s="131">
        <v>247</v>
      </c>
      <c r="C33" s="131">
        <v>235</v>
      </c>
      <c r="D33" s="166">
        <v>154</v>
      </c>
      <c r="E33" s="166">
        <v>197</v>
      </c>
      <c r="F33" s="167">
        <v>1331247.613872</v>
      </c>
      <c r="G33" s="132">
        <v>2.4695E-5</v>
      </c>
      <c r="H33" s="167">
        <v>167102.74</v>
      </c>
      <c r="I33" s="131">
        <v>459.07</v>
      </c>
      <c r="J33" s="131">
        <v>3</v>
      </c>
      <c r="K33" s="131">
        <v>364</v>
      </c>
      <c r="L33" s="130" t="s">
        <v>7</v>
      </c>
      <c r="M33" s="128"/>
    </row>
    <row r="34" spans="1:13">
      <c r="A34" s="130" t="s">
        <v>36</v>
      </c>
      <c r="B34" s="131">
        <v>7961</v>
      </c>
      <c r="C34" s="131">
        <v>6626</v>
      </c>
      <c r="D34" s="166">
        <v>1950</v>
      </c>
      <c r="E34" s="166">
        <v>2334</v>
      </c>
      <c r="F34" s="167">
        <v>1124723.580478</v>
      </c>
      <c r="G34" s="132">
        <v>2.24937E-4</v>
      </c>
      <c r="H34" s="167">
        <v>1522081.51</v>
      </c>
      <c r="I34" s="131">
        <v>323.08999999999997</v>
      </c>
      <c r="J34" s="131">
        <v>3</v>
      </c>
      <c r="K34" s="131">
        <v>4711</v>
      </c>
      <c r="L34" s="130" t="s">
        <v>7</v>
      </c>
      <c r="M34" s="128"/>
    </row>
    <row r="35" spans="1:13">
      <c r="A35" s="130" t="s">
        <v>37</v>
      </c>
      <c r="B35" s="131">
        <v>8632</v>
      </c>
      <c r="C35" s="131">
        <v>10537</v>
      </c>
      <c r="D35" s="166">
        <v>2847</v>
      </c>
      <c r="E35" s="166">
        <v>2534</v>
      </c>
      <c r="F35" s="167">
        <v>9940123.7506100014</v>
      </c>
      <c r="G35" s="132">
        <v>3.4637399999999999E-4</v>
      </c>
      <c r="H35" s="167">
        <v>2343808.08</v>
      </c>
      <c r="I35" s="131">
        <v>382.6</v>
      </c>
      <c r="J35" s="131">
        <v>3</v>
      </c>
      <c r="K35" s="131">
        <v>6126</v>
      </c>
      <c r="L35" s="130" t="s">
        <v>7</v>
      </c>
      <c r="M35" s="128"/>
    </row>
    <row r="36" spans="1:13">
      <c r="A36" s="130" t="s">
        <v>5172</v>
      </c>
      <c r="B36" s="131">
        <v>45</v>
      </c>
      <c r="C36" s="131">
        <v>55</v>
      </c>
      <c r="D36" s="166">
        <v>59</v>
      </c>
      <c r="E36" s="166">
        <v>88</v>
      </c>
      <c r="F36" s="167">
        <v>1733351.2015500001</v>
      </c>
      <c r="G36" s="132">
        <v>2.476E-5</v>
      </c>
      <c r="H36" s="167">
        <v>167543.42000000001</v>
      </c>
      <c r="I36" s="131">
        <v>900.78</v>
      </c>
      <c r="J36" s="131">
        <v>3</v>
      </c>
      <c r="K36" s="131">
        <v>186</v>
      </c>
      <c r="L36" s="130" t="s">
        <v>7</v>
      </c>
      <c r="M36" s="128"/>
    </row>
    <row r="37" spans="1:13">
      <c r="A37" s="130" t="s">
        <v>38</v>
      </c>
      <c r="B37" s="131">
        <v>420</v>
      </c>
      <c r="C37" s="131">
        <v>375</v>
      </c>
      <c r="D37" s="166">
        <v>298</v>
      </c>
      <c r="E37" s="166">
        <v>254</v>
      </c>
      <c r="F37" s="167">
        <v>1189245.1115999999</v>
      </c>
      <c r="G37" s="132">
        <v>2.7385999999999998E-5</v>
      </c>
      <c r="H37" s="167">
        <v>185311.6</v>
      </c>
      <c r="I37" s="131">
        <v>450.88</v>
      </c>
      <c r="J37" s="131">
        <v>3</v>
      </c>
      <c r="K37" s="131">
        <v>411</v>
      </c>
      <c r="L37" s="130" t="s">
        <v>7</v>
      </c>
      <c r="M37" s="128"/>
    </row>
    <row r="38" spans="1:13">
      <c r="A38" s="130" t="s">
        <v>39</v>
      </c>
      <c r="B38" s="131">
        <v>3095</v>
      </c>
      <c r="C38" s="131">
        <v>3083</v>
      </c>
      <c r="D38" s="166">
        <v>1039</v>
      </c>
      <c r="E38" s="166">
        <v>933</v>
      </c>
      <c r="F38" s="167">
        <v>3952461.0595120001</v>
      </c>
      <c r="G38" s="132">
        <v>1.23437E-4</v>
      </c>
      <c r="H38" s="167">
        <v>835263.16</v>
      </c>
      <c r="I38" s="131">
        <v>544.15</v>
      </c>
      <c r="J38" s="131">
        <v>3</v>
      </c>
      <c r="K38" s="131">
        <v>1535</v>
      </c>
      <c r="L38" s="130" t="s">
        <v>7</v>
      </c>
      <c r="M38" s="128"/>
    </row>
    <row r="39" spans="1:13">
      <c r="A39" s="130" t="s">
        <v>40</v>
      </c>
      <c r="B39" s="131">
        <v>418</v>
      </c>
      <c r="C39" s="131">
        <v>624</v>
      </c>
      <c r="D39" s="166">
        <v>312</v>
      </c>
      <c r="E39" s="166">
        <v>389</v>
      </c>
      <c r="F39" s="167">
        <v>1065405.631662</v>
      </c>
      <c r="G39" s="132">
        <v>2.9257000000000001E-5</v>
      </c>
      <c r="H39" s="167">
        <v>197975.89</v>
      </c>
      <c r="I39" s="131">
        <v>337.85</v>
      </c>
      <c r="J39" s="131">
        <v>3</v>
      </c>
      <c r="K39" s="131">
        <v>586</v>
      </c>
      <c r="L39" s="130" t="s">
        <v>7</v>
      </c>
      <c r="M39" s="128"/>
    </row>
    <row r="40" spans="1:13">
      <c r="A40" s="130" t="s">
        <v>5173</v>
      </c>
      <c r="B40" s="131">
        <v>3045</v>
      </c>
      <c r="C40" s="131">
        <v>2567</v>
      </c>
      <c r="D40" s="166">
        <v>547</v>
      </c>
      <c r="E40" s="166">
        <v>418</v>
      </c>
      <c r="F40" s="167">
        <v>2730297.3547499999</v>
      </c>
      <c r="G40" s="132">
        <v>9.3645000000000002E-5</v>
      </c>
      <c r="H40" s="167">
        <v>633664.17000000004</v>
      </c>
      <c r="I40" s="131">
        <v>430.48</v>
      </c>
      <c r="J40" s="131">
        <v>3</v>
      </c>
      <c r="K40" s="131">
        <v>1472</v>
      </c>
      <c r="L40" s="130" t="s">
        <v>7</v>
      </c>
      <c r="M40" s="128"/>
    </row>
    <row r="41" spans="1:13">
      <c r="A41" s="130" t="s">
        <v>41</v>
      </c>
      <c r="B41" s="131">
        <v>596</v>
      </c>
      <c r="C41" s="131">
        <v>506</v>
      </c>
      <c r="D41" s="166">
        <v>361</v>
      </c>
      <c r="E41" s="166">
        <v>366</v>
      </c>
      <c r="F41" s="167">
        <v>1136105.2597949998</v>
      </c>
      <c r="G41" s="132">
        <v>3.1425026318989527E-5</v>
      </c>
      <c r="H41" s="167" t="s">
        <v>11</v>
      </c>
      <c r="I41" s="131">
        <v>358.59</v>
      </c>
      <c r="J41" s="131">
        <v>3</v>
      </c>
      <c r="K41" s="131">
        <v>593</v>
      </c>
      <c r="L41" s="130" t="s">
        <v>15</v>
      </c>
      <c r="M41" s="128"/>
    </row>
    <row r="42" spans="1:13">
      <c r="A42" s="130" t="s">
        <v>42</v>
      </c>
      <c r="B42" s="131">
        <v>1387</v>
      </c>
      <c r="C42" s="131">
        <v>1488</v>
      </c>
      <c r="D42" s="166">
        <v>594</v>
      </c>
      <c r="E42" s="166">
        <v>671</v>
      </c>
      <c r="F42" s="167">
        <v>1406751.5264739997</v>
      </c>
      <c r="G42" s="132">
        <v>5.4867000000000002E-5</v>
      </c>
      <c r="H42" s="167">
        <v>371267.17</v>
      </c>
      <c r="I42" s="131">
        <v>561.67999999999995</v>
      </c>
      <c r="J42" s="131">
        <v>3</v>
      </c>
      <c r="K42" s="131">
        <v>661</v>
      </c>
      <c r="L42" s="130" t="s">
        <v>7</v>
      </c>
      <c r="M42" s="128"/>
    </row>
    <row r="43" spans="1:13">
      <c r="A43" s="130" t="s">
        <v>43</v>
      </c>
      <c r="B43" s="131">
        <v>9770</v>
      </c>
      <c r="C43" s="131">
        <v>10418</v>
      </c>
      <c r="D43" s="166">
        <v>2555</v>
      </c>
      <c r="E43" s="166">
        <v>2777</v>
      </c>
      <c r="F43" s="167">
        <v>7618819.5397500005</v>
      </c>
      <c r="G43" s="132">
        <v>3.2474400000000002E-4</v>
      </c>
      <c r="H43" s="167">
        <v>2197445.85</v>
      </c>
      <c r="I43" s="131">
        <v>441.7</v>
      </c>
      <c r="J43" s="131">
        <v>3</v>
      </c>
      <c r="K43" s="131">
        <v>4975</v>
      </c>
      <c r="L43" s="130" t="s">
        <v>7</v>
      </c>
      <c r="M43" s="128"/>
    </row>
    <row r="44" spans="1:13">
      <c r="A44" s="130" t="s">
        <v>44</v>
      </c>
      <c r="B44" s="131">
        <v>3045</v>
      </c>
      <c r="C44" s="131">
        <v>2955</v>
      </c>
      <c r="D44" s="166">
        <v>952</v>
      </c>
      <c r="E44" s="166">
        <v>759</v>
      </c>
      <c r="F44" s="167">
        <v>860561.96788800007</v>
      </c>
      <c r="G44" s="132">
        <v>7.9358999999999997E-5</v>
      </c>
      <c r="H44" s="167">
        <v>536997.63</v>
      </c>
      <c r="I44" s="131">
        <v>297.33999999999997</v>
      </c>
      <c r="J44" s="131">
        <v>3</v>
      </c>
      <c r="K44" s="131">
        <v>1806</v>
      </c>
      <c r="L44" s="130" t="s">
        <v>7</v>
      </c>
      <c r="M44" s="128"/>
    </row>
    <row r="45" spans="1:13">
      <c r="A45" s="160" t="s">
        <v>45</v>
      </c>
      <c r="B45" s="161">
        <v>3836</v>
      </c>
      <c r="C45" s="161">
        <v>4213</v>
      </c>
      <c r="D45" s="162">
        <v>623</v>
      </c>
      <c r="E45" s="162">
        <v>585</v>
      </c>
      <c r="F45" s="163">
        <v>6421693.8441869998</v>
      </c>
      <c r="G45" s="164">
        <v>1.65363E-4</v>
      </c>
      <c r="H45" s="163">
        <v>1118963.44</v>
      </c>
      <c r="I45" s="161">
        <v>520.44000000000005</v>
      </c>
      <c r="J45" s="161">
        <v>3</v>
      </c>
      <c r="K45" s="161">
        <v>2150</v>
      </c>
      <c r="L45" s="160" t="s">
        <v>7</v>
      </c>
      <c r="M45" s="165"/>
    </row>
    <row r="46" spans="1:13">
      <c r="A46" s="130" t="s">
        <v>46</v>
      </c>
      <c r="B46" s="133">
        <v>8692</v>
      </c>
      <c r="C46" s="133">
        <v>9603</v>
      </c>
      <c r="D46" s="166">
        <v>2849</v>
      </c>
      <c r="E46" s="166">
        <v>2278</v>
      </c>
      <c r="F46" s="167">
        <v>8011680.7303419998</v>
      </c>
      <c r="G46" s="132">
        <v>3.3014299999999997E-4</v>
      </c>
      <c r="H46" s="167">
        <v>2233974.4</v>
      </c>
      <c r="I46" s="131">
        <v>504.4</v>
      </c>
      <c r="J46" s="131">
        <v>3</v>
      </c>
      <c r="K46" s="131">
        <v>4429</v>
      </c>
      <c r="L46" s="130" t="s">
        <v>7</v>
      </c>
      <c r="M46" s="128"/>
    </row>
    <row r="47" spans="1:13">
      <c r="A47" s="130" t="s">
        <v>47</v>
      </c>
      <c r="B47" s="133">
        <v>480</v>
      </c>
      <c r="C47" s="133">
        <v>451</v>
      </c>
      <c r="D47" s="166">
        <v>255</v>
      </c>
      <c r="E47" s="166">
        <v>295</v>
      </c>
      <c r="F47" s="167">
        <v>641940.64</v>
      </c>
      <c r="G47" s="132">
        <v>2.5541000000000002E-5</v>
      </c>
      <c r="H47" s="171">
        <v>172826.98</v>
      </c>
      <c r="I47" s="169">
        <v>222.14</v>
      </c>
      <c r="J47" s="169">
        <v>3</v>
      </c>
      <c r="K47" s="169">
        <v>778</v>
      </c>
      <c r="L47" s="168" t="s">
        <v>7</v>
      </c>
      <c r="M47" s="173"/>
    </row>
    <row r="48" spans="1:13">
      <c r="A48" s="130" t="s">
        <v>48</v>
      </c>
      <c r="B48" s="131">
        <v>12084</v>
      </c>
      <c r="C48" s="131">
        <v>10689</v>
      </c>
      <c r="D48" s="166">
        <v>1892</v>
      </c>
      <c r="E48" s="166">
        <v>2277</v>
      </c>
      <c r="F48" s="167">
        <v>21418929.899050001</v>
      </c>
      <c r="G48" s="132">
        <v>5.1688999999999999E-4</v>
      </c>
      <c r="H48" s="167">
        <v>3497636.15</v>
      </c>
      <c r="I48" s="131">
        <v>3095.25</v>
      </c>
      <c r="J48" s="131">
        <v>3</v>
      </c>
      <c r="K48" s="131">
        <v>1130</v>
      </c>
      <c r="L48" s="130" t="s">
        <v>7</v>
      </c>
      <c r="M48" s="128"/>
    </row>
    <row r="49" spans="1:13">
      <c r="A49" s="130" t="s">
        <v>49</v>
      </c>
      <c r="B49" s="131">
        <v>5662</v>
      </c>
      <c r="C49" s="131">
        <v>5475</v>
      </c>
      <c r="D49" s="166">
        <v>1443</v>
      </c>
      <c r="E49" s="166">
        <v>1487</v>
      </c>
      <c r="F49" s="167">
        <v>8297388.5512619996</v>
      </c>
      <c r="G49" s="132">
        <v>2.3585066790067919E-4</v>
      </c>
      <c r="H49" s="167" t="s">
        <v>11</v>
      </c>
      <c r="I49" s="131">
        <v>751.73</v>
      </c>
      <c r="J49" s="131">
        <v>3</v>
      </c>
      <c r="K49" s="131">
        <v>2123</v>
      </c>
      <c r="L49" s="130" t="s">
        <v>15</v>
      </c>
      <c r="M49" s="128"/>
    </row>
    <row r="50" spans="1:13">
      <c r="A50" s="130" t="s">
        <v>50</v>
      </c>
      <c r="B50" s="131">
        <v>11015</v>
      </c>
      <c r="C50" s="131">
        <v>11144</v>
      </c>
      <c r="D50" s="166">
        <v>2693</v>
      </c>
      <c r="E50" s="166">
        <v>3105</v>
      </c>
      <c r="F50" s="167">
        <v>6366433.8720819997</v>
      </c>
      <c r="G50" s="132">
        <v>3.2997799999999998E-4</v>
      </c>
      <c r="H50" s="167">
        <v>2232861.09</v>
      </c>
      <c r="I50" s="131">
        <v>453.74</v>
      </c>
      <c r="J50" s="131">
        <v>3</v>
      </c>
      <c r="K50" s="131">
        <v>4921</v>
      </c>
      <c r="L50" s="130" t="s">
        <v>7</v>
      </c>
      <c r="M50" s="128"/>
    </row>
    <row r="51" spans="1:13">
      <c r="A51" s="160" t="s">
        <v>51</v>
      </c>
      <c r="B51" s="161">
        <v>1856</v>
      </c>
      <c r="C51" s="161">
        <v>1549</v>
      </c>
      <c r="D51" s="162">
        <v>195</v>
      </c>
      <c r="E51" s="162">
        <v>147</v>
      </c>
      <c r="F51" s="163">
        <v>1070228.5385799999</v>
      </c>
      <c r="G51" s="164">
        <v>4.7073000000000001E-5</v>
      </c>
      <c r="H51" s="163">
        <v>318532.01</v>
      </c>
      <c r="I51" s="161">
        <v>1162.52</v>
      </c>
      <c r="J51" s="161">
        <v>3</v>
      </c>
      <c r="K51" s="161">
        <v>274</v>
      </c>
      <c r="L51" s="160" t="s">
        <v>7</v>
      </c>
      <c r="M51" s="165"/>
    </row>
    <row r="52" spans="1:13">
      <c r="A52" s="130" t="s">
        <v>52</v>
      </c>
      <c r="B52" s="133">
        <v>33116</v>
      </c>
      <c r="C52" s="133">
        <v>34511</v>
      </c>
      <c r="D52" s="166">
        <v>7659</v>
      </c>
      <c r="E52" s="166">
        <v>8428</v>
      </c>
      <c r="F52" s="167">
        <v>34478667.043410003</v>
      </c>
      <c r="G52" s="132">
        <v>1.1880860000000001E-3</v>
      </c>
      <c r="H52" s="167">
        <v>8039414.4100000001</v>
      </c>
      <c r="I52" s="131">
        <v>664.31</v>
      </c>
      <c r="J52" s="131">
        <v>3</v>
      </c>
      <c r="K52" s="131">
        <v>12102</v>
      </c>
      <c r="L52" s="130" t="s">
        <v>7</v>
      </c>
      <c r="M52" s="128"/>
    </row>
    <row r="53" spans="1:13">
      <c r="A53" s="168" t="s">
        <v>5174</v>
      </c>
      <c r="B53" s="169">
        <v>266</v>
      </c>
      <c r="C53" s="169">
        <v>209</v>
      </c>
      <c r="D53" s="170">
        <v>167</v>
      </c>
      <c r="E53" s="170">
        <v>161</v>
      </c>
      <c r="F53" s="171">
        <v>1081680.4178640002</v>
      </c>
      <c r="G53" s="172">
        <v>2.1182000000000001E-5</v>
      </c>
      <c r="H53" s="171">
        <v>143329.65</v>
      </c>
      <c r="I53" s="169">
        <v>695.77</v>
      </c>
      <c r="J53" s="169">
        <v>3</v>
      </c>
      <c r="K53" s="169">
        <v>206</v>
      </c>
      <c r="L53" s="168" t="s">
        <v>7</v>
      </c>
      <c r="M53" s="173"/>
    </row>
    <row r="54" spans="1:13">
      <c r="A54" s="130" t="s">
        <v>53</v>
      </c>
      <c r="B54" s="131">
        <v>593</v>
      </c>
      <c r="C54" s="131">
        <v>705</v>
      </c>
      <c r="D54" s="166">
        <v>361</v>
      </c>
      <c r="E54" s="166">
        <v>485</v>
      </c>
      <c r="F54" s="167">
        <v>1106596.4657400001</v>
      </c>
      <c r="G54" s="132">
        <v>3.3334999999999998E-5</v>
      </c>
      <c r="H54" s="167">
        <v>225569.21</v>
      </c>
      <c r="I54" s="131">
        <v>614.63</v>
      </c>
      <c r="J54" s="131">
        <v>3</v>
      </c>
      <c r="K54" s="131">
        <v>367</v>
      </c>
      <c r="L54" s="130" t="s">
        <v>7</v>
      </c>
      <c r="M54" s="128"/>
    </row>
    <row r="55" spans="1:13">
      <c r="A55" s="130" t="s">
        <v>54</v>
      </c>
      <c r="B55" s="131">
        <v>2192</v>
      </c>
      <c r="C55" s="131">
        <v>2172</v>
      </c>
      <c r="D55" s="166">
        <v>236</v>
      </c>
      <c r="E55" s="166">
        <v>277</v>
      </c>
      <c r="F55" s="167">
        <v>1756978.9571199999</v>
      </c>
      <c r="G55" s="132">
        <v>6.5939999999999995E-5</v>
      </c>
      <c r="H55" s="167">
        <v>446194.51</v>
      </c>
      <c r="I55" s="131">
        <v>646.66</v>
      </c>
      <c r="J55" s="131">
        <v>3</v>
      </c>
      <c r="K55" s="131">
        <v>690</v>
      </c>
      <c r="L55" s="130" t="s">
        <v>7</v>
      </c>
      <c r="M55" s="128"/>
    </row>
    <row r="56" spans="1:13">
      <c r="A56" s="130" t="s">
        <v>55</v>
      </c>
      <c r="B56" s="131">
        <v>3966</v>
      </c>
      <c r="C56" s="131">
        <v>3990</v>
      </c>
      <c r="D56" s="166">
        <v>939</v>
      </c>
      <c r="E56" s="166">
        <v>820</v>
      </c>
      <c r="F56" s="167">
        <v>5768603.4723250009</v>
      </c>
      <c r="G56" s="132">
        <v>1.6100899999999999E-4</v>
      </c>
      <c r="H56" s="167">
        <v>1089495.47</v>
      </c>
      <c r="I56" s="131">
        <v>339.51</v>
      </c>
      <c r="J56" s="131">
        <v>3</v>
      </c>
      <c r="K56" s="131">
        <v>3209</v>
      </c>
      <c r="L56" s="130" t="s">
        <v>7</v>
      </c>
      <c r="M56" s="128"/>
    </row>
    <row r="57" spans="1:13">
      <c r="A57" s="130" t="s">
        <v>56</v>
      </c>
      <c r="B57" s="131">
        <v>3228</v>
      </c>
      <c r="C57" s="131">
        <v>2878</v>
      </c>
      <c r="D57" s="166">
        <v>614</v>
      </c>
      <c r="E57" s="166">
        <v>592</v>
      </c>
      <c r="F57" s="167">
        <v>3530710.4577750005</v>
      </c>
      <c r="G57" s="132">
        <v>1.10553E-4</v>
      </c>
      <c r="H57" s="167">
        <v>748079.06</v>
      </c>
      <c r="I57" s="131">
        <v>882.17</v>
      </c>
      <c r="J57" s="131">
        <v>3</v>
      </c>
      <c r="K57" s="131">
        <v>848</v>
      </c>
      <c r="L57" s="130" t="s">
        <v>7</v>
      </c>
      <c r="M57" s="128"/>
    </row>
    <row r="58" spans="1:13">
      <c r="A58" s="130" t="s">
        <v>5175</v>
      </c>
      <c r="B58" s="131">
        <v>97</v>
      </c>
      <c r="C58" s="131">
        <v>118</v>
      </c>
      <c r="D58" s="166">
        <v>76</v>
      </c>
      <c r="E58" s="166">
        <v>73</v>
      </c>
      <c r="F58" s="167">
        <v>414994.433425</v>
      </c>
      <c r="G58" s="132">
        <v>8.619E-6</v>
      </c>
      <c r="H58" s="167">
        <v>58321.59</v>
      </c>
      <c r="I58" s="131">
        <v>595.12</v>
      </c>
      <c r="J58" s="131">
        <v>3</v>
      </c>
      <c r="K58" s="131">
        <v>98</v>
      </c>
      <c r="L58" s="130" t="s">
        <v>7</v>
      </c>
      <c r="M58" s="128"/>
    </row>
    <row r="59" spans="1:13">
      <c r="A59" s="130" t="s">
        <v>57</v>
      </c>
      <c r="B59" s="131">
        <v>11288</v>
      </c>
      <c r="C59" s="131">
        <v>11566</v>
      </c>
      <c r="D59" s="166">
        <v>4322</v>
      </c>
      <c r="E59" s="166">
        <v>4421</v>
      </c>
      <c r="F59" s="167">
        <v>16935452.71587</v>
      </c>
      <c r="G59" s="132">
        <v>4.9953400000000005E-4</v>
      </c>
      <c r="H59" s="167">
        <v>3380196.32</v>
      </c>
      <c r="I59" s="131">
        <v>779.75</v>
      </c>
      <c r="J59" s="131">
        <v>3</v>
      </c>
      <c r="K59" s="131">
        <v>4335</v>
      </c>
      <c r="L59" s="130" t="s">
        <v>7</v>
      </c>
      <c r="M59" s="128"/>
    </row>
    <row r="60" spans="1:13">
      <c r="A60" s="130" t="s">
        <v>58</v>
      </c>
      <c r="B60" s="131">
        <v>12310</v>
      </c>
      <c r="C60" s="131">
        <v>13323</v>
      </c>
      <c r="D60" s="166">
        <v>3424</v>
      </c>
      <c r="E60" s="166">
        <v>3188</v>
      </c>
      <c r="F60" s="167">
        <v>5899194.464532</v>
      </c>
      <c r="G60" s="132">
        <v>3.6177200000000001E-4</v>
      </c>
      <c r="H60" s="167">
        <v>2448002.46</v>
      </c>
      <c r="I60" s="131">
        <v>649.51</v>
      </c>
      <c r="J60" s="131">
        <v>3</v>
      </c>
      <c r="K60" s="131">
        <v>3769</v>
      </c>
      <c r="L60" s="130" t="s">
        <v>7</v>
      </c>
      <c r="M60" s="128"/>
    </row>
    <row r="61" spans="1:13">
      <c r="A61" s="130" t="s">
        <v>59</v>
      </c>
      <c r="B61" s="131">
        <v>1118</v>
      </c>
      <c r="C61" s="131">
        <v>1126</v>
      </c>
      <c r="D61" s="166">
        <v>399</v>
      </c>
      <c r="E61" s="166">
        <v>408</v>
      </c>
      <c r="F61" s="167">
        <v>3453239.0362499994</v>
      </c>
      <c r="G61" s="132">
        <v>7.1945000000000003E-5</v>
      </c>
      <c r="H61" s="167">
        <v>486829.67</v>
      </c>
      <c r="I61" s="131">
        <v>428.17</v>
      </c>
      <c r="J61" s="131">
        <v>3</v>
      </c>
      <c r="K61" s="131">
        <v>1137</v>
      </c>
      <c r="L61" s="130" t="s">
        <v>7</v>
      </c>
      <c r="M61" s="128"/>
    </row>
    <row r="62" spans="1:13">
      <c r="A62" s="130" t="s">
        <v>5176</v>
      </c>
      <c r="B62" s="131">
        <v>467</v>
      </c>
      <c r="C62" s="131">
        <v>331</v>
      </c>
      <c r="D62" s="166">
        <v>194</v>
      </c>
      <c r="E62" s="166">
        <v>127</v>
      </c>
      <c r="F62" s="167">
        <v>1356913.0852620001</v>
      </c>
      <c r="G62" s="132">
        <v>2.7985256270042998E-5</v>
      </c>
      <c r="H62" s="167" t="s">
        <v>11</v>
      </c>
      <c r="I62" s="131">
        <v>683.64</v>
      </c>
      <c r="J62" s="131">
        <v>3</v>
      </c>
      <c r="K62" s="131">
        <v>277</v>
      </c>
      <c r="L62" s="130" t="s">
        <v>15</v>
      </c>
      <c r="M62" s="128"/>
    </row>
    <row r="63" spans="1:13">
      <c r="A63" s="130" t="s">
        <v>5177</v>
      </c>
      <c r="B63" s="131">
        <v>1155</v>
      </c>
      <c r="C63" s="131">
        <v>2091</v>
      </c>
      <c r="D63" s="166">
        <v>367</v>
      </c>
      <c r="E63" s="166">
        <v>275</v>
      </c>
      <c r="F63" s="167">
        <v>1301145.7183999999</v>
      </c>
      <c r="G63" s="132">
        <v>5.1246999999999999E-5</v>
      </c>
      <c r="H63" s="167">
        <v>346773.61</v>
      </c>
      <c r="I63" s="131">
        <v>1047.6500000000001</v>
      </c>
      <c r="J63" s="131">
        <v>3</v>
      </c>
      <c r="K63" s="131">
        <v>331</v>
      </c>
      <c r="L63" s="130" t="s">
        <v>7</v>
      </c>
      <c r="M63" s="128"/>
    </row>
    <row r="64" spans="1:13">
      <c r="A64" s="130" t="s">
        <v>60</v>
      </c>
      <c r="B64" s="131">
        <v>4081</v>
      </c>
      <c r="C64" s="131">
        <v>3449</v>
      </c>
      <c r="D64" s="166">
        <v>996</v>
      </c>
      <c r="E64" s="166">
        <v>956</v>
      </c>
      <c r="F64" s="167">
        <v>3236443.2406400004</v>
      </c>
      <c r="G64" s="132">
        <v>1.2588399999999999E-4</v>
      </c>
      <c r="H64" s="167">
        <v>851819.33</v>
      </c>
      <c r="I64" s="131">
        <v>913.97</v>
      </c>
      <c r="J64" s="131">
        <v>3</v>
      </c>
      <c r="K64" s="131">
        <v>932</v>
      </c>
      <c r="L64" s="130" t="s">
        <v>7</v>
      </c>
      <c r="M64" s="128"/>
    </row>
    <row r="65" spans="1:13">
      <c r="A65" s="130" t="s">
        <v>61</v>
      </c>
      <c r="B65" s="131">
        <v>20632</v>
      </c>
      <c r="C65" s="131">
        <v>21358</v>
      </c>
      <c r="D65" s="166">
        <v>8745</v>
      </c>
      <c r="E65" s="166">
        <v>9628</v>
      </c>
      <c r="F65" s="167">
        <v>19280788.410363</v>
      </c>
      <c r="G65" s="132">
        <v>7.8448899999999998E-4</v>
      </c>
      <c r="H65" s="167">
        <v>5308398.54</v>
      </c>
      <c r="I65" s="131">
        <v>619.41999999999996</v>
      </c>
      <c r="J65" s="131">
        <v>3</v>
      </c>
      <c r="K65" s="131">
        <v>8570</v>
      </c>
      <c r="L65" s="130" t="s">
        <v>7</v>
      </c>
      <c r="M65" s="128"/>
    </row>
    <row r="66" spans="1:13">
      <c r="A66" s="130" t="s">
        <v>62</v>
      </c>
      <c r="B66" s="131">
        <v>6794</v>
      </c>
      <c r="C66" s="131">
        <v>6753</v>
      </c>
      <c r="D66" s="166">
        <v>868</v>
      </c>
      <c r="E66" s="166">
        <v>849</v>
      </c>
      <c r="F66" s="167">
        <v>7727525.218452001</v>
      </c>
      <c r="G66" s="132">
        <v>2.3541299999999999E-4</v>
      </c>
      <c r="H66" s="167">
        <v>1592970.2</v>
      </c>
      <c r="I66" s="131">
        <v>972.51</v>
      </c>
      <c r="J66" s="131">
        <v>3</v>
      </c>
      <c r="K66" s="131">
        <v>1638</v>
      </c>
      <c r="L66" s="130" t="s">
        <v>7</v>
      </c>
      <c r="M66" s="128"/>
    </row>
    <row r="67" spans="1:13">
      <c r="A67" s="130" t="s">
        <v>63</v>
      </c>
      <c r="B67" s="131">
        <v>8824</v>
      </c>
      <c r="C67" s="131">
        <v>8528</v>
      </c>
      <c r="D67" s="166">
        <v>2235</v>
      </c>
      <c r="E67" s="166">
        <v>1844</v>
      </c>
      <c r="F67" s="167">
        <v>3915045.3676080001</v>
      </c>
      <c r="G67" s="132">
        <v>2.40418E-4</v>
      </c>
      <c r="H67" s="167">
        <v>1626832.25</v>
      </c>
      <c r="I67" s="131">
        <v>813.01</v>
      </c>
      <c r="J67" s="131">
        <v>3</v>
      </c>
      <c r="K67" s="131">
        <v>2001</v>
      </c>
      <c r="L67" s="130" t="s">
        <v>7</v>
      </c>
      <c r="M67" s="128"/>
    </row>
    <row r="68" spans="1:13">
      <c r="A68" s="130" t="s">
        <v>64</v>
      </c>
      <c r="B68" s="131">
        <v>1278</v>
      </c>
      <c r="C68" s="131">
        <v>630</v>
      </c>
      <c r="D68" s="166">
        <v>196</v>
      </c>
      <c r="E68" s="166">
        <v>159</v>
      </c>
      <c r="F68" s="167">
        <v>1136625.0126660001</v>
      </c>
      <c r="G68" s="132">
        <v>3.4804000000000001E-5</v>
      </c>
      <c r="H68" s="167">
        <v>235506.38</v>
      </c>
      <c r="I68" s="131">
        <v>468.21</v>
      </c>
      <c r="J68" s="131">
        <v>3</v>
      </c>
      <c r="K68" s="131">
        <v>503</v>
      </c>
      <c r="L68" s="130" t="s">
        <v>7</v>
      </c>
      <c r="M68" s="128"/>
    </row>
    <row r="69" spans="1:13">
      <c r="A69" s="130" t="s">
        <v>65</v>
      </c>
      <c r="B69" s="131">
        <v>791</v>
      </c>
      <c r="C69" s="131">
        <v>590</v>
      </c>
      <c r="D69" s="166">
        <v>642</v>
      </c>
      <c r="E69" s="166">
        <v>517</v>
      </c>
      <c r="F69" s="167">
        <v>742669.16944600001</v>
      </c>
      <c r="G69" s="132">
        <v>3.6863000000000003E-5</v>
      </c>
      <c r="H69" s="167">
        <v>249439.32</v>
      </c>
      <c r="I69" s="131">
        <v>309.10000000000002</v>
      </c>
      <c r="J69" s="131">
        <v>3</v>
      </c>
      <c r="K69" s="131">
        <v>807</v>
      </c>
      <c r="L69" s="130" t="s">
        <v>7</v>
      </c>
      <c r="M69" s="128"/>
    </row>
    <row r="70" spans="1:13">
      <c r="A70" s="130" t="s">
        <v>66</v>
      </c>
      <c r="B70" s="131">
        <v>697</v>
      </c>
      <c r="C70" s="131">
        <v>681</v>
      </c>
      <c r="D70" s="166">
        <v>318</v>
      </c>
      <c r="E70" s="166">
        <v>537</v>
      </c>
      <c r="F70" s="167">
        <v>1779407.1158729999</v>
      </c>
      <c r="G70" s="132">
        <v>4.2886999999999998E-5</v>
      </c>
      <c r="H70" s="167">
        <v>290201.06</v>
      </c>
      <c r="I70" s="131">
        <v>441.71</v>
      </c>
      <c r="J70" s="131">
        <v>3</v>
      </c>
      <c r="K70" s="131">
        <v>657</v>
      </c>
      <c r="L70" s="130" t="s">
        <v>7</v>
      </c>
      <c r="M70" s="128"/>
    </row>
    <row r="71" spans="1:13">
      <c r="A71" s="130" t="s">
        <v>5178</v>
      </c>
      <c r="B71" s="131">
        <v>406</v>
      </c>
      <c r="C71" s="131">
        <v>288</v>
      </c>
      <c r="D71" s="166">
        <v>118</v>
      </c>
      <c r="E71" s="166">
        <v>244</v>
      </c>
      <c r="F71" s="167">
        <v>1026990.6823460001</v>
      </c>
      <c r="G71" s="132">
        <v>2.27E-5</v>
      </c>
      <c r="H71" s="167">
        <v>153607.16</v>
      </c>
      <c r="I71" s="131">
        <v>544.71</v>
      </c>
      <c r="J71" s="131">
        <v>3</v>
      </c>
      <c r="K71" s="131">
        <v>282</v>
      </c>
      <c r="L71" s="130" t="s">
        <v>7</v>
      </c>
      <c r="M71" s="128"/>
    </row>
    <row r="72" spans="1:13">
      <c r="A72" s="130" t="s">
        <v>67</v>
      </c>
      <c r="B72" s="131">
        <v>1524</v>
      </c>
      <c r="C72" s="131">
        <v>1617</v>
      </c>
      <c r="D72" s="166">
        <v>159</v>
      </c>
      <c r="E72" s="166">
        <v>171</v>
      </c>
      <c r="F72" s="167">
        <v>2445173.8831640002</v>
      </c>
      <c r="G72" s="132">
        <v>6.2527000000000006E-5</v>
      </c>
      <c r="H72" s="167">
        <v>423097.99</v>
      </c>
      <c r="I72" s="131">
        <v>874.17</v>
      </c>
      <c r="J72" s="131">
        <v>3</v>
      </c>
      <c r="K72" s="131">
        <v>484</v>
      </c>
      <c r="L72" s="130" t="s">
        <v>7</v>
      </c>
      <c r="M72" s="128"/>
    </row>
    <row r="73" spans="1:13">
      <c r="A73" s="130" t="s">
        <v>68</v>
      </c>
      <c r="B73" s="131">
        <v>740</v>
      </c>
      <c r="C73" s="131">
        <v>737</v>
      </c>
      <c r="D73" s="166">
        <v>421</v>
      </c>
      <c r="E73" s="166">
        <v>317</v>
      </c>
      <c r="F73" s="167">
        <v>1588943.1135180001</v>
      </c>
      <c r="G73" s="132">
        <v>4.0893660561771693E-5</v>
      </c>
      <c r="H73" s="167" t="s">
        <v>11</v>
      </c>
      <c r="I73" s="131" t="s">
        <v>11</v>
      </c>
      <c r="J73" s="131">
        <v>3</v>
      </c>
      <c r="K73" s="131">
        <v>724</v>
      </c>
      <c r="L73" s="130" t="s">
        <v>12</v>
      </c>
      <c r="M73" s="128"/>
    </row>
    <row r="74" spans="1:13">
      <c r="A74" s="130" t="s">
        <v>69</v>
      </c>
      <c r="B74" s="131">
        <v>3173</v>
      </c>
      <c r="C74" s="131">
        <v>2664</v>
      </c>
      <c r="D74" s="166">
        <v>1162</v>
      </c>
      <c r="E74" s="166">
        <v>1380</v>
      </c>
      <c r="F74" s="167">
        <v>4099147.6626880001</v>
      </c>
      <c r="G74" s="132">
        <v>1.2745500000000001E-4</v>
      </c>
      <c r="H74" s="167">
        <v>862446.19</v>
      </c>
      <c r="I74" s="131">
        <v>204.42</v>
      </c>
      <c r="J74" s="131">
        <v>3</v>
      </c>
      <c r="K74" s="131">
        <v>4219</v>
      </c>
      <c r="L74" s="130" t="s">
        <v>7</v>
      </c>
      <c r="M74" s="128"/>
    </row>
    <row r="75" spans="1:13">
      <c r="A75" s="130" t="s">
        <v>5179</v>
      </c>
      <c r="B75" s="131">
        <v>521</v>
      </c>
      <c r="C75" s="131">
        <v>338</v>
      </c>
      <c r="D75" s="166">
        <v>273</v>
      </c>
      <c r="E75" s="166">
        <v>522</v>
      </c>
      <c r="F75" s="167">
        <v>325812.75761700002</v>
      </c>
      <c r="G75" s="132">
        <v>1.8842999999999999E-5</v>
      </c>
      <c r="H75" s="167">
        <v>127506.48</v>
      </c>
      <c r="I75" s="131">
        <v>647.24</v>
      </c>
      <c r="J75" s="131">
        <v>3</v>
      </c>
      <c r="K75" s="131">
        <v>197</v>
      </c>
      <c r="L75" s="130" t="s">
        <v>7</v>
      </c>
      <c r="M75" s="128"/>
    </row>
    <row r="76" spans="1:13">
      <c r="A76" s="130" t="s">
        <v>70</v>
      </c>
      <c r="B76" s="131">
        <v>13528</v>
      </c>
      <c r="C76" s="131">
        <v>13780</v>
      </c>
      <c r="D76" s="166">
        <v>1771</v>
      </c>
      <c r="E76" s="166">
        <v>1913</v>
      </c>
      <c r="F76" s="167">
        <v>5957086.1914799996</v>
      </c>
      <c r="G76" s="132">
        <v>3.5117599999999997E-4</v>
      </c>
      <c r="H76" s="167">
        <v>2376297.9700000002</v>
      </c>
      <c r="I76" s="131">
        <v>451.85</v>
      </c>
      <c r="J76" s="131">
        <v>3</v>
      </c>
      <c r="K76" s="131">
        <v>5259</v>
      </c>
      <c r="L76" s="130" t="s">
        <v>7</v>
      </c>
      <c r="M76" s="128"/>
    </row>
    <row r="77" spans="1:13">
      <c r="A77" s="130" t="s">
        <v>71</v>
      </c>
      <c r="B77" s="131">
        <v>3578</v>
      </c>
      <c r="C77" s="131">
        <v>5007</v>
      </c>
      <c r="D77" s="166">
        <v>2683</v>
      </c>
      <c r="E77" s="166">
        <v>2674</v>
      </c>
      <c r="F77" s="167">
        <v>8466212.6455480009</v>
      </c>
      <c r="G77" s="132">
        <v>2.3332299999999999E-4</v>
      </c>
      <c r="H77" s="167">
        <v>1578826.86</v>
      </c>
      <c r="I77" s="131">
        <v>466.69</v>
      </c>
      <c r="J77" s="131">
        <v>3</v>
      </c>
      <c r="K77" s="131">
        <v>3383</v>
      </c>
      <c r="L77" s="130" t="s">
        <v>7</v>
      </c>
      <c r="M77" s="128"/>
    </row>
    <row r="78" spans="1:13">
      <c r="A78" s="130" t="s">
        <v>72</v>
      </c>
      <c r="B78" s="131">
        <v>1883</v>
      </c>
      <c r="C78" s="131">
        <v>1391</v>
      </c>
      <c r="D78" s="166">
        <v>308</v>
      </c>
      <c r="E78" s="166">
        <v>210</v>
      </c>
      <c r="F78" s="167">
        <v>1439396.0352070204</v>
      </c>
      <c r="G78" s="132">
        <v>4.2867000000000001E-5</v>
      </c>
      <c r="H78" s="167">
        <v>290067.07</v>
      </c>
      <c r="I78" s="131">
        <v>739.96</v>
      </c>
      <c r="J78" s="131">
        <v>3</v>
      </c>
      <c r="K78" s="131">
        <v>392</v>
      </c>
      <c r="L78" s="130" t="s">
        <v>7</v>
      </c>
      <c r="M78" s="128"/>
    </row>
    <row r="79" spans="1:13">
      <c r="A79" s="130" t="s">
        <v>73</v>
      </c>
      <c r="B79" s="131">
        <v>1183</v>
      </c>
      <c r="C79" s="131">
        <v>825</v>
      </c>
      <c r="D79" s="166">
        <v>532</v>
      </c>
      <c r="E79" s="166">
        <v>495</v>
      </c>
      <c r="F79" s="167">
        <v>1172640.117869</v>
      </c>
      <c r="G79" s="132">
        <v>4.2079000000000001E-5</v>
      </c>
      <c r="H79" s="167">
        <v>284737.91999999998</v>
      </c>
      <c r="I79" s="131">
        <v>328.8</v>
      </c>
      <c r="J79" s="131">
        <v>3</v>
      </c>
      <c r="K79" s="131">
        <v>866</v>
      </c>
      <c r="L79" s="130" t="s">
        <v>7</v>
      </c>
      <c r="M79" s="128"/>
    </row>
    <row r="80" spans="1:13">
      <c r="A80" s="130" t="s">
        <v>74</v>
      </c>
      <c r="B80" s="131">
        <v>16331</v>
      </c>
      <c r="C80" s="131">
        <v>17657</v>
      </c>
      <c r="D80" s="166">
        <v>821</v>
      </c>
      <c r="E80" s="166">
        <v>748</v>
      </c>
      <c r="F80" s="167">
        <v>5519631.4491859991</v>
      </c>
      <c r="G80" s="132">
        <v>3.86148E-4</v>
      </c>
      <c r="H80" s="167">
        <v>2612945.11</v>
      </c>
      <c r="I80" s="131">
        <v>1266.57</v>
      </c>
      <c r="J80" s="131">
        <v>3</v>
      </c>
      <c r="K80" s="131">
        <v>2063</v>
      </c>
      <c r="L80" s="130" t="s">
        <v>7</v>
      </c>
      <c r="M80" s="128"/>
    </row>
    <row r="81" spans="1:13">
      <c r="A81" s="130" t="s">
        <v>75</v>
      </c>
      <c r="B81" s="131">
        <v>604</v>
      </c>
      <c r="C81" s="131">
        <v>657</v>
      </c>
      <c r="D81" s="166">
        <v>303</v>
      </c>
      <c r="E81" s="166">
        <v>248</v>
      </c>
      <c r="F81" s="167">
        <v>841026.62823300005</v>
      </c>
      <c r="G81" s="132">
        <v>2.6951999999999999E-5</v>
      </c>
      <c r="H81" s="167">
        <v>182374.47</v>
      </c>
      <c r="I81" s="131">
        <v>342.81</v>
      </c>
      <c r="J81" s="131">
        <v>3</v>
      </c>
      <c r="K81" s="131">
        <v>532</v>
      </c>
      <c r="L81" s="130" t="s">
        <v>7</v>
      </c>
      <c r="M81" s="128"/>
    </row>
    <row r="82" spans="1:13">
      <c r="A82" s="130" t="s">
        <v>76</v>
      </c>
      <c r="B82" s="131">
        <v>334</v>
      </c>
      <c r="C82" s="131">
        <v>632</v>
      </c>
      <c r="D82" s="166">
        <v>373</v>
      </c>
      <c r="E82" s="166">
        <v>448</v>
      </c>
      <c r="F82" s="167">
        <v>1405364.78036</v>
      </c>
      <c r="G82" s="132">
        <v>3.4081000000000001E-5</v>
      </c>
      <c r="H82" s="167">
        <v>230614.12</v>
      </c>
      <c r="I82" s="131">
        <v>287.55</v>
      </c>
      <c r="J82" s="131">
        <v>3</v>
      </c>
      <c r="K82" s="131">
        <v>802</v>
      </c>
      <c r="L82" s="130" t="s">
        <v>7</v>
      </c>
      <c r="M82" s="128"/>
    </row>
    <row r="83" spans="1:13">
      <c r="A83" s="130" t="s">
        <v>77</v>
      </c>
      <c r="B83" s="131">
        <v>1312</v>
      </c>
      <c r="C83" s="131">
        <v>1016</v>
      </c>
      <c r="D83" s="166">
        <v>599</v>
      </c>
      <c r="E83" s="166">
        <v>684</v>
      </c>
      <c r="F83" s="167">
        <v>1570644.376676</v>
      </c>
      <c r="G83" s="132">
        <v>5.2342999999999997E-5</v>
      </c>
      <c r="H83" s="167">
        <v>354192.47</v>
      </c>
      <c r="I83" s="131">
        <v>364.77</v>
      </c>
      <c r="J83" s="131">
        <v>3</v>
      </c>
      <c r="K83" s="131">
        <v>971</v>
      </c>
      <c r="L83" s="130" t="s">
        <v>7</v>
      </c>
      <c r="M83" s="128"/>
    </row>
    <row r="84" spans="1:13">
      <c r="A84" s="130" t="s">
        <v>78</v>
      </c>
      <c r="B84" s="131">
        <v>4406</v>
      </c>
      <c r="C84" s="131">
        <v>3800</v>
      </c>
      <c r="D84" s="166">
        <v>661</v>
      </c>
      <c r="E84" s="166">
        <v>622</v>
      </c>
      <c r="F84" s="167">
        <v>2390387.3213100005</v>
      </c>
      <c r="G84" s="132">
        <v>1.1503E-4</v>
      </c>
      <c r="H84" s="167">
        <v>778370.44</v>
      </c>
      <c r="I84" s="131">
        <v>660.75</v>
      </c>
      <c r="J84" s="131">
        <v>3</v>
      </c>
      <c r="K84" s="131">
        <v>1178</v>
      </c>
      <c r="L84" s="130" t="s">
        <v>7</v>
      </c>
      <c r="M84" s="128"/>
    </row>
    <row r="85" spans="1:13">
      <c r="A85" s="130" t="s">
        <v>79</v>
      </c>
      <c r="B85" s="131">
        <v>118</v>
      </c>
      <c r="C85" s="131">
        <v>217</v>
      </c>
      <c r="D85" s="166">
        <v>174</v>
      </c>
      <c r="E85" s="166">
        <v>237</v>
      </c>
      <c r="F85" s="167">
        <v>1080125.76868</v>
      </c>
      <c r="G85" s="132">
        <v>2.0969745224037141E-5</v>
      </c>
      <c r="H85" s="167" t="s">
        <v>11</v>
      </c>
      <c r="I85" s="131" t="s">
        <v>11</v>
      </c>
      <c r="J85" s="131">
        <v>3</v>
      </c>
      <c r="K85" s="131">
        <v>1118</v>
      </c>
      <c r="L85" s="130" t="s">
        <v>12</v>
      </c>
      <c r="M85" s="128"/>
    </row>
    <row r="86" spans="1:13">
      <c r="A86" s="130" t="s">
        <v>80</v>
      </c>
      <c r="B86" s="131">
        <v>597</v>
      </c>
      <c r="C86" s="131">
        <v>522</v>
      </c>
      <c r="D86" s="166">
        <v>368</v>
      </c>
      <c r="E86" s="166">
        <v>288</v>
      </c>
      <c r="F86" s="167">
        <v>1180003.7072720001</v>
      </c>
      <c r="G86" s="132">
        <v>3.1046000000000001E-5</v>
      </c>
      <c r="H86" s="167">
        <v>210075.81</v>
      </c>
      <c r="I86" s="131">
        <v>316.38</v>
      </c>
      <c r="J86" s="131">
        <v>3</v>
      </c>
      <c r="K86" s="131">
        <v>664</v>
      </c>
      <c r="L86" s="130" t="s">
        <v>7</v>
      </c>
      <c r="M86" s="128"/>
    </row>
    <row r="87" spans="1:13">
      <c r="A87" s="130" t="s">
        <v>5180</v>
      </c>
      <c r="B87" s="131"/>
      <c r="C87" s="131"/>
      <c r="D87" s="166"/>
      <c r="E87" s="166"/>
      <c r="F87" s="167"/>
      <c r="G87" s="132"/>
      <c r="H87" s="167" t="s">
        <v>11</v>
      </c>
      <c r="I87" s="131" t="s">
        <v>11</v>
      </c>
      <c r="J87" s="131"/>
      <c r="K87" s="131">
        <v>7</v>
      </c>
      <c r="L87" s="130" t="s">
        <v>12</v>
      </c>
      <c r="M87" s="128" t="s">
        <v>5181</v>
      </c>
    </row>
    <row r="88" spans="1:13">
      <c r="A88" s="130" t="s">
        <v>5182</v>
      </c>
      <c r="B88" s="131"/>
      <c r="C88" s="131"/>
      <c r="D88" s="166"/>
      <c r="E88" s="166"/>
      <c r="F88" s="167"/>
      <c r="G88" s="132"/>
      <c r="H88" s="167" t="s">
        <v>11</v>
      </c>
      <c r="I88" s="131" t="s">
        <v>11</v>
      </c>
      <c r="J88" s="131"/>
      <c r="K88" s="131">
        <v>0</v>
      </c>
      <c r="L88" s="130" t="s">
        <v>12</v>
      </c>
      <c r="M88" s="128" t="s">
        <v>5181</v>
      </c>
    </row>
    <row r="89" spans="1:13">
      <c r="A89" s="130" t="s">
        <v>81</v>
      </c>
      <c r="B89" s="131">
        <v>26583</v>
      </c>
      <c r="C89" s="131">
        <v>34213</v>
      </c>
      <c r="D89" s="166">
        <v>2764</v>
      </c>
      <c r="E89" s="166">
        <v>2520</v>
      </c>
      <c r="F89" s="167">
        <v>28911917.382435996</v>
      </c>
      <c r="G89" s="132">
        <v>9.5974899999999998E-4</v>
      </c>
      <c r="H89" s="167">
        <v>6494332.1900000004</v>
      </c>
      <c r="I89" s="131">
        <v>1492.95</v>
      </c>
      <c r="J89" s="131">
        <v>3</v>
      </c>
      <c r="K89" s="131">
        <v>4350</v>
      </c>
      <c r="L89" s="130" t="s">
        <v>7</v>
      </c>
      <c r="M89" s="128"/>
    </row>
    <row r="90" spans="1:13">
      <c r="A90" s="130" t="s">
        <v>82</v>
      </c>
      <c r="B90" s="131">
        <v>3498</v>
      </c>
      <c r="C90" s="131">
        <v>2017</v>
      </c>
      <c r="D90" s="166">
        <v>405</v>
      </c>
      <c r="E90" s="166">
        <v>484</v>
      </c>
      <c r="F90" s="167">
        <v>7677708.4304990005</v>
      </c>
      <c r="G90" s="132">
        <v>1.5900360933405157E-4</v>
      </c>
      <c r="H90" s="167" t="s">
        <v>11</v>
      </c>
      <c r="I90" s="131">
        <v>726.98</v>
      </c>
      <c r="J90" s="131">
        <v>3</v>
      </c>
      <c r="K90" s="131">
        <v>1480</v>
      </c>
      <c r="L90" s="130" t="s">
        <v>15</v>
      </c>
      <c r="M90" s="128"/>
    </row>
    <row r="91" spans="1:13">
      <c r="A91" s="130" t="s">
        <v>83</v>
      </c>
      <c r="B91" s="131">
        <v>1766</v>
      </c>
      <c r="C91" s="131">
        <v>1255</v>
      </c>
      <c r="D91" s="166">
        <v>188</v>
      </c>
      <c r="E91" s="166">
        <v>269</v>
      </c>
      <c r="F91" s="167">
        <v>5227619.5536719998</v>
      </c>
      <c r="G91" s="132">
        <v>1.0038308698462541E-4</v>
      </c>
      <c r="H91" s="167" t="s">
        <v>11</v>
      </c>
      <c r="I91" s="131">
        <v>1391.93</v>
      </c>
      <c r="J91" s="131">
        <v>3</v>
      </c>
      <c r="K91" s="131">
        <v>488</v>
      </c>
      <c r="L91" s="130" t="s">
        <v>15</v>
      </c>
      <c r="M91" s="128"/>
    </row>
    <row r="92" spans="1:13">
      <c r="A92" s="130" t="s">
        <v>84</v>
      </c>
      <c r="B92" s="131">
        <v>5415</v>
      </c>
      <c r="C92" s="131">
        <v>5198</v>
      </c>
      <c r="D92" s="166">
        <v>376</v>
      </c>
      <c r="E92" s="166">
        <v>648</v>
      </c>
      <c r="F92" s="167">
        <v>18771069.365255997</v>
      </c>
      <c r="G92" s="132">
        <v>3.5260808041702956E-4</v>
      </c>
      <c r="H92" s="167" t="s">
        <v>11</v>
      </c>
      <c r="I92" s="131">
        <v>2253.06</v>
      </c>
      <c r="J92" s="131">
        <v>3</v>
      </c>
      <c r="K92" s="131">
        <v>1059</v>
      </c>
      <c r="L92" s="130" t="s">
        <v>15</v>
      </c>
      <c r="M92" s="128"/>
    </row>
    <row r="93" spans="1:13">
      <c r="A93" s="130" t="s">
        <v>85</v>
      </c>
      <c r="B93" s="131">
        <v>4290</v>
      </c>
      <c r="C93" s="131">
        <v>4154</v>
      </c>
      <c r="D93" s="166">
        <v>836</v>
      </c>
      <c r="E93" s="166">
        <v>752</v>
      </c>
      <c r="F93" s="167">
        <v>5214224.4967200002</v>
      </c>
      <c r="G93" s="132">
        <v>1.56491E-4</v>
      </c>
      <c r="H93" s="167">
        <v>1058927.1599999999</v>
      </c>
      <c r="I93" s="131">
        <v>583.42999999999995</v>
      </c>
      <c r="J93" s="131">
        <v>3</v>
      </c>
      <c r="K93" s="131">
        <v>1815</v>
      </c>
      <c r="L93" s="130" t="s">
        <v>7</v>
      </c>
      <c r="M93" s="128"/>
    </row>
    <row r="94" spans="1:13">
      <c r="A94" s="130" t="s">
        <v>5183</v>
      </c>
      <c r="B94" s="131">
        <v>3146</v>
      </c>
      <c r="C94" s="131">
        <v>5181</v>
      </c>
      <c r="D94" s="166">
        <v>253</v>
      </c>
      <c r="E94" s="166">
        <v>239</v>
      </c>
      <c r="F94" s="167" t="s">
        <v>11</v>
      </c>
      <c r="G94" s="132">
        <v>1.2547799999999999E-4</v>
      </c>
      <c r="H94" s="167">
        <v>849071.68</v>
      </c>
      <c r="I94" s="131">
        <v>3859.41</v>
      </c>
      <c r="J94" s="131">
        <v>2</v>
      </c>
      <c r="K94" s="131">
        <v>220</v>
      </c>
      <c r="L94" s="130" t="s">
        <v>7</v>
      </c>
      <c r="M94" s="128"/>
    </row>
    <row r="95" spans="1:13">
      <c r="A95" s="130" t="s">
        <v>86</v>
      </c>
      <c r="B95" s="131">
        <v>1409</v>
      </c>
      <c r="C95" s="131">
        <v>1651</v>
      </c>
      <c r="D95" s="166">
        <v>325</v>
      </c>
      <c r="E95" s="166">
        <v>292</v>
      </c>
      <c r="F95" s="167">
        <v>8062996.5801119991</v>
      </c>
      <c r="G95" s="132">
        <v>1.3964492152596837E-4</v>
      </c>
      <c r="H95" s="167" t="s">
        <v>11</v>
      </c>
      <c r="I95" s="131">
        <v>1060.53</v>
      </c>
      <c r="J95" s="131">
        <v>3</v>
      </c>
      <c r="K95" s="131">
        <v>891</v>
      </c>
      <c r="L95" s="130" t="s">
        <v>15</v>
      </c>
      <c r="M95" s="128"/>
    </row>
    <row r="96" spans="1:13">
      <c r="A96" s="130" t="s">
        <v>87</v>
      </c>
      <c r="B96" s="131">
        <v>12659</v>
      </c>
      <c r="C96" s="131">
        <v>15602</v>
      </c>
      <c r="D96" s="166">
        <v>1501</v>
      </c>
      <c r="E96" s="166">
        <v>1761</v>
      </c>
      <c r="F96" s="167" t="s">
        <v>11</v>
      </c>
      <c r="G96" s="132">
        <v>4.3094200000000002E-4</v>
      </c>
      <c r="H96" s="167">
        <v>2916056.1</v>
      </c>
      <c r="I96" s="131">
        <v>2134.7399999999998</v>
      </c>
      <c r="J96" s="131">
        <v>2</v>
      </c>
      <c r="K96" s="131">
        <v>1366</v>
      </c>
      <c r="L96" s="130" t="s">
        <v>7</v>
      </c>
      <c r="M96" s="128"/>
    </row>
    <row r="97" spans="1:13">
      <c r="A97" s="130" t="s">
        <v>5184</v>
      </c>
      <c r="B97" s="131">
        <v>309</v>
      </c>
      <c r="C97" s="131">
        <v>683</v>
      </c>
      <c r="D97" s="166">
        <v>231</v>
      </c>
      <c r="E97" s="166">
        <v>88</v>
      </c>
      <c r="F97" s="167" t="s">
        <v>11</v>
      </c>
      <c r="G97" s="132">
        <v>1.8632318638221742E-5</v>
      </c>
      <c r="H97" s="167" t="s">
        <v>11</v>
      </c>
      <c r="I97" s="131" t="s">
        <v>11</v>
      </c>
      <c r="J97" s="131">
        <v>2</v>
      </c>
      <c r="K97" s="131">
        <v>103</v>
      </c>
      <c r="L97" s="130" t="s">
        <v>12</v>
      </c>
      <c r="M97" s="128"/>
    </row>
    <row r="98" spans="1:13">
      <c r="A98" s="130" t="s">
        <v>88</v>
      </c>
      <c r="B98" s="131">
        <v>10239</v>
      </c>
      <c r="C98" s="131">
        <v>7737</v>
      </c>
      <c r="D98" s="166">
        <v>1133</v>
      </c>
      <c r="E98" s="166">
        <v>1084</v>
      </c>
      <c r="F98" s="167">
        <v>2069679.8721150002</v>
      </c>
      <c r="G98" s="132">
        <v>2.05291E-4</v>
      </c>
      <c r="H98" s="167">
        <v>1389141.07</v>
      </c>
      <c r="I98" s="131">
        <v>3026.45</v>
      </c>
      <c r="J98" s="131">
        <v>3</v>
      </c>
      <c r="K98" s="131">
        <v>459</v>
      </c>
      <c r="L98" s="130" t="s">
        <v>7</v>
      </c>
      <c r="M98" s="128"/>
    </row>
    <row r="99" spans="1:13">
      <c r="A99" s="130" t="s">
        <v>89</v>
      </c>
      <c r="B99" s="131">
        <v>48662</v>
      </c>
      <c r="C99" s="131">
        <v>49867</v>
      </c>
      <c r="D99" s="166">
        <v>4577</v>
      </c>
      <c r="E99" s="166">
        <v>5160</v>
      </c>
      <c r="F99" s="167">
        <v>23421081.788832001</v>
      </c>
      <c r="G99" s="132">
        <v>1.2607810000000001E-3</v>
      </c>
      <c r="H99" s="167">
        <v>8531318.5800000001</v>
      </c>
      <c r="I99" s="131">
        <v>1566.24</v>
      </c>
      <c r="J99" s="131">
        <v>3</v>
      </c>
      <c r="K99" s="131">
        <v>5447</v>
      </c>
      <c r="L99" s="130" t="s">
        <v>7</v>
      </c>
      <c r="M99" s="128"/>
    </row>
    <row r="100" spans="1:13">
      <c r="A100" s="130" t="s">
        <v>90</v>
      </c>
      <c r="B100" s="131">
        <v>43603</v>
      </c>
      <c r="C100" s="131">
        <v>39600</v>
      </c>
      <c r="D100" s="166">
        <v>2542</v>
      </c>
      <c r="E100" s="166">
        <v>2814</v>
      </c>
      <c r="F100" s="167">
        <v>13095174.810378</v>
      </c>
      <c r="G100" s="132">
        <v>9.5246000000000003E-4</v>
      </c>
      <c r="H100" s="167">
        <v>6445004.9299999997</v>
      </c>
      <c r="I100" s="131">
        <v>1001.25</v>
      </c>
      <c r="J100" s="131">
        <v>3</v>
      </c>
      <c r="K100" s="131">
        <v>6437</v>
      </c>
      <c r="L100" s="130" t="s">
        <v>7</v>
      </c>
      <c r="M100" s="128"/>
    </row>
    <row r="101" spans="1:13">
      <c r="A101" s="130" t="s">
        <v>91</v>
      </c>
      <c r="B101" s="131">
        <v>4277</v>
      </c>
      <c r="C101" s="131">
        <v>3776</v>
      </c>
      <c r="D101" s="166">
        <v>414</v>
      </c>
      <c r="E101" s="166">
        <v>229</v>
      </c>
      <c r="F101" s="167">
        <v>4045485.850414</v>
      </c>
      <c r="G101" s="132">
        <v>1.3158805292926557E-4</v>
      </c>
      <c r="H101" s="167" t="s">
        <v>11</v>
      </c>
      <c r="I101" s="131">
        <v>516.17999999999995</v>
      </c>
      <c r="J101" s="131">
        <v>3</v>
      </c>
      <c r="K101" s="131">
        <v>1725</v>
      </c>
      <c r="L101" s="130" t="s">
        <v>15</v>
      </c>
      <c r="M101" s="128"/>
    </row>
    <row r="102" spans="1:13">
      <c r="A102" s="130" t="s">
        <v>92</v>
      </c>
      <c r="B102" s="131">
        <v>7619</v>
      </c>
      <c r="C102" s="131">
        <v>7491</v>
      </c>
      <c r="D102" s="166">
        <v>2433</v>
      </c>
      <c r="E102" s="166">
        <v>2576</v>
      </c>
      <c r="F102" s="167">
        <v>3596458.0525119998</v>
      </c>
      <c r="G102" s="132">
        <v>2.2463800000000001E-4</v>
      </c>
      <c r="H102" s="167">
        <v>1520060.01</v>
      </c>
      <c r="I102" s="131">
        <v>576.42999999999995</v>
      </c>
      <c r="J102" s="131">
        <v>3</v>
      </c>
      <c r="K102" s="131">
        <v>2637</v>
      </c>
      <c r="L102" s="130" t="s">
        <v>7</v>
      </c>
      <c r="M102" s="128"/>
    </row>
    <row r="103" spans="1:13">
      <c r="A103" s="160" t="s">
        <v>93</v>
      </c>
      <c r="B103" s="161">
        <v>11932</v>
      </c>
      <c r="C103" s="161">
        <v>13942</v>
      </c>
      <c r="D103" s="162">
        <v>1865</v>
      </c>
      <c r="E103" s="162">
        <v>1483</v>
      </c>
      <c r="F103" s="163">
        <v>4217402.3252149997</v>
      </c>
      <c r="G103" s="164">
        <v>3.1314400000000001E-4</v>
      </c>
      <c r="H103" s="163">
        <v>2118948.9900000002</v>
      </c>
      <c r="I103" s="161">
        <v>553.25</v>
      </c>
      <c r="J103" s="161">
        <v>3</v>
      </c>
      <c r="K103" s="161">
        <v>3830</v>
      </c>
      <c r="L103" s="160" t="s">
        <v>7</v>
      </c>
      <c r="M103" s="165"/>
    </row>
    <row r="104" spans="1:13">
      <c r="A104" s="130" t="s">
        <v>94</v>
      </c>
      <c r="B104" s="133">
        <v>5576</v>
      </c>
      <c r="C104" s="133">
        <v>5749</v>
      </c>
      <c r="D104" s="166">
        <v>619</v>
      </c>
      <c r="E104" s="166">
        <v>524</v>
      </c>
      <c r="F104" s="167">
        <v>11094601.050476</v>
      </c>
      <c r="G104" s="132">
        <v>2.5851267042169664E-4</v>
      </c>
      <c r="H104" s="167" t="s">
        <v>11</v>
      </c>
      <c r="I104" s="131" t="s">
        <v>11</v>
      </c>
      <c r="J104" s="131">
        <v>3</v>
      </c>
      <c r="K104" s="131">
        <v>3337</v>
      </c>
      <c r="L104" s="130" t="s">
        <v>12</v>
      </c>
      <c r="M104" s="128"/>
    </row>
    <row r="105" spans="1:13">
      <c r="A105" s="168" t="s">
        <v>95</v>
      </c>
      <c r="B105" s="169">
        <v>16223</v>
      </c>
      <c r="C105" s="169">
        <v>15267</v>
      </c>
      <c r="D105" s="170">
        <v>2894</v>
      </c>
      <c r="E105" s="170">
        <v>2920</v>
      </c>
      <c r="F105" s="171">
        <v>24775836.575259998</v>
      </c>
      <c r="G105" s="172">
        <v>6.6213379600806521E-4</v>
      </c>
      <c r="H105" s="171" t="s">
        <v>11</v>
      </c>
      <c r="I105" s="169">
        <v>713.11</v>
      </c>
      <c r="J105" s="169">
        <v>3</v>
      </c>
      <c r="K105" s="169">
        <v>6283</v>
      </c>
      <c r="L105" s="168" t="s">
        <v>15</v>
      </c>
      <c r="M105" s="173"/>
    </row>
    <row r="106" spans="1:13">
      <c r="A106" s="130" t="s">
        <v>96</v>
      </c>
      <c r="B106" s="131">
        <v>11606</v>
      </c>
      <c r="C106" s="131">
        <v>11162</v>
      </c>
      <c r="D106" s="166">
        <v>1434</v>
      </c>
      <c r="E106" s="166">
        <v>1657</v>
      </c>
      <c r="F106" s="167">
        <v>21708599.707968</v>
      </c>
      <c r="G106" s="132">
        <v>5.1108000000000002E-4</v>
      </c>
      <c r="H106" s="167">
        <v>3458324.03</v>
      </c>
      <c r="I106" s="131">
        <v>916.6</v>
      </c>
      <c r="J106" s="131">
        <v>3</v>
      </c>
      <c r="K106" s="131">
        <v>3773</v>
      </c>
      <c r="L106" s="130" t="s">
        <v>7</v>
      </c>
      <c r="M106" s="128"/>
    </row>
    <row r="107" spans="1:13">
      <c r="A107" s="130" t="s">
        <v>97</v>
      </c>
      <c r="B107" s="131">
        <v>7469</v>
      </c>
      <c r="C107" s="131">
        <v>7047</v>
      </c>
      <c r="D107" s="166">
        <v>1123</v>
      </c>
      <c r="E107" s="166">
        <v>957</v>
      </c>
      <c r="F107" s="167">
        <v>3690140.3745749998</v>
      </c>
      <c r="G107" s="132">
        <v>2.35849E-4</v>
      </c>
      <c r="H107" s="167">
        <v>1595921.09</v>
      </c>
      <c r="I107" s="131">
        <v>866.4</v>
      </c>
      <c r="J107" s="131">
        <v>3</v>
      </c>
      <c r="K107" s="131">
        <v>1842</v>
      </c>
      <c r="L107" s="130" t="s">
        <v>7</v>
      </c>
      <c r="M107" s="128"/>
    </row>
    <row r="108" spans="1:13">
      <c r="A108" s="130" t="s">
        <v>98</v>
      </c>
      <c r="B108" s="131">
        <v>37462</v>
      </c>
      <c r="C108" s="131">
        <v>42795</v>
      </c>
      <c r="D108" s="166">
        <v>1259</v>
      </c>
      <c r="E108" s="166">
        <v>1626</v>
      </c>
      <c r="F108" s="167">
        <v>56743034.806696996</v>
      </c>
      <c r="G108" s="132">
        <v>1.473888E-3</v>
      </c>
      <c r="H108" s="167">
        <v>9973352.8100000005</v>
      </c>
      <c r="I108" s="131">
        <v>14709.96</v>
      </c>
      <c r="J108" s="131">
        <v>3</v>
      </c>
      <c r="K108" s="131">
        <v>678</v>
      </c>
      <c r="L108" s="130" t="s">
        <v>7</v>
      </c>
      <c r="M108" s="128"/>
    </row>
    <row r="109" spans="1:13">
      <c r="A109" s="130" t="s">
        <v>99</v>
      </c>
      <c r="B109" s="131">
        <v>17076</v>
      </c>
      <c r="C109" s="131">
        <v>16848</v>
      </c>
      <c r="D109" s="166">
        <v>2403</v>
      </c>
      <c r="E109" s="166">
        <v>2429</v>
      </c>
      <c r="F109" s="167">
        <v>12491990.858895998</v>
      </c>
      <c r="G109" s="132">
        <v>5.1306067388939976E-4</v>
      </c>
      <c r="H109" s="167" t="s">
        <v>11</v>
      </c>
      <c r="I109" s="131">
        <v>856.58</v>
      </c>
      <c r="J109" s="131">
        <v>3</v>
      </c>
      <c r="K109" s="131">
        <v>4053</v>
      </c>
      <c r="L109" s="130" t="s">
        <v>15</v>
      </c>
      <c r="M109" s="128"/>
    </row>
    <row r="110" spans="1:13">
      <c r="A110" s="130" t="s">
        <v>100</v>
      </c>
      <c r="B110" s="131">
        <v>51795</v>
      </c>
      <c r="C110" s="131">
        <v>51263</v>
      </c>
      <c r="D110" s="166">
        <v>2891</v>
      </c>
      <c r="E110" s="166">
        <v>3131</v>
      </c>
      <c r="F110" s="167">
        <v>39739414.713449001</v>
      </c>
      <c r="G110" s="132">
        <v>1.481867E-3</v>
      </c>
      <c r="H110" s="167">
        <v>10027343.25</v>
      </c>
      <c r="I110" s="131">
        <v>2000.66</v>
      </c>
      <c r="J110" s="131">
        <v>3</v>
      </c>
      <c r="K110" s="131">
        <v>5012</v>
      </c>
      <c r="L110" s="130" t="s">
        <v>7</v>
      </c>
      <c r="M110" s="128"/>
    </row>
    <row r="111" spans="1:13">
      <c r="A111" s="130" t="s">
        <v>101</v>
      </c>
      <c r="B111" s="131">
        <v>17508</v>
      </c>
      <c r="C111" s="131">
        <v>16821</v>
      </c>
      <c r="D111" s="166">
        <v>1661</v>
      </c>
      <c r="E111" s="166">
        <v>1602</v>
      </c>
      <c r="F111" s="167">
        <v>4546404.3555760002</v>
      </c>
      <c r="G111" s="132">
        <v>3.9151799999999999E-4</v>
      </c>
      <c r="H111" s="167">
        <v>2649285.56</v>
      </c>
      <c r="I111" s="131">
        <v>1534.04</v>
      </c>
      <c r="J111" s="131">
        <v>3</v>
      </c>
      <c r="K111" s="131">
        <v>1727</v>
      </c>
      <c r="L111" s="130" t="s">
        <v>7</v>
      </c>
      <c r="M111" s="128"/>
    </row>
    <row r="112" spans="1:13">
      <c r="A112" s="130" t="s">
        <v>102</v>
      </c>
      <c r="B112" s="131">
        <v>1076</v>
      </c>
      <c r="C112" s="131">
        <v>1140</v>
      </c>
      <c r="D112" s="166">
        <v>142</v>
      </c>
      <c r="E112" s="166">
        <v>103</v>
      </c>
      <c r="F112" s="167">
        <v>729859.60048000002</v>
      </c>
      <c r="G112" s="132">
        <v>3.1739910439287283E-5</v>
      </c>
      <c r="H112" s="167" t="s">
        <v>11</v>
      </c>
      <c r="I112" s="131">
        <v>264.5</v>
      </c>
      <c r="J112" s="131">
        <v>3</v>
      </c>
      <c r="K112" s="131">
        <v>812</v>
      </c>
      <c r="L112" s="130" t="s">
        <v>15</v>
      </c>
      <c r="M112" s="128"/>
    </row>
    <row r="113" spans="1:13">
      <c r="A113" s="130" t="s">
        <v>103</v>
      </c>
      <c r="B113" s="131">
        <v>16563</v>
      </c>
      <c r="C113" s="131">
        <v>18054</v>
      </c>
      <c r="D113" s="166">
        <v>1018</v>
      </c>
      <c r="E113" s="166">
        <v>1687</v>
      </c>
      <c r="F113" s="167">
        <v>18168734.705823999</v>
      </c>
      <c r="G113" s="132">
        <v>5.6648500000000004E-4</v>
      </c>
      <c r="H113" s="167">
        <v>3833229</v>
      </c>
      <c r="I113" s="131">
        <v>736.45</v>
      </c>
      <c r="J113" s="131">
        <v>3</v>
      </c>
      <c r="K113" s="131">
        <v>5205</v>
      </c>
      <c r="L113" s="130" t="s">
        <v>7</v>
      </c>
      <c r="M113" s="128"/>
    </row>
    <row r="114" spans="1:13">
      <c r="A114" s="130" t="s">
        <v>104</v>
      </c>
      <c r="B114" s="131">
        <v>8128</v>
      </c>
      <c r="C114" s="131">
        <v>8070</v>
      </c>
      <c r="D114" s="166">
        <v>1045</v>
      </c>
      <c r="E114" s="166">
        <v>1075</v>
      </c>
      <c r="F114" s="167">
        <v>3070956.6753359996</v>
      </c>
      <c r="G114" s="132">
        <v>2.0190400000000001E-4</v>
      </c>
      <c r="H114" s="167">
        <v>1366225.35</v>
      </c>
      <c r="I114" s="131">
        <v>1027.24</v>
      </c>
      <c r="J114" s="131">
        <v>3</v>
      </c>
      <c r="K114" s="131">
        <v>1330</v>
      </c>
      <c r="L114" s="130" t="s">
        <v>7</v>
      </c>
      <c r="M114" s="128"/>
    </row>
    <row r="115" spans="1:13">
      <c r="A115" s="130" t="s">
        <v>105</v>
      </c>
      <c r="B115" s="131">
        <v>10881</v>
      </c>
      <c r="C115" s="131">
        <v>9162</v>
      </c>
      <c r="D115" s="166">
        <v>1043</v>
      </c>
      <c r="E115" s="166">
        <v>1170</v>
      </c>
      <c r="F115" s="167">
        <v>22412148.290214669</v>
      </c>
      <c r="G115" s="132">
        <v>4.2970299999999998E-4</v>
      </c>
      <c r="H115" s="167">
        <v>2907669.2</v>
      </c>
      <c r="I115" s="131">
        <v>666.9</v>
      </c>
      <c r="J115" s="131">
        <v>3</v>
      </c>
      <c r="K115" s="131">
        <v>4360</v>
      </c>
      <c r="L115" s="130" t="s">
        <v>7</v>
      </c>
      <c r="M115" s="128"/>
    </row>
    <row r="116" spans="1:13">
      <c r="A116" s="130" t="s">
        <v>106</v>
      </c>
      <c r="B116" s="131">
        <v>2250</v>
      </c>
      <c r="C116" s="131">
        <v>2996</v>
      </c>
      <c r="D116" s="166">
        <v>314</v>
      </c>
      <c r="E116" s="166">
        <v>450</v>
      </c>
      <c r="F116" s="167">
        <v>964596.67562200001</v>
      </c>
      <c r="G116" s="132">
        <v>7.0731924967681574E-5</v>
      </c>
      <c r="H116" s="167" t="s">
        <v>11</v>
      </c>
      <c r="I116" s="131">
        <v>288.85000000000002</v>
      </c>
      <c r="J116" s="131">
        <v>3</v>
      </c>
      <c r="K116" s="131">
        <v>1657</v>
      </c>
      <c r="L116" s="130" t="s">
        <v>15</v>
      </c>
      <c r="M116" s="128"/>
    </row>
    <row r="117" spans="1:13">
      <c r="A117" s="130" t="s">
        <v>107</v>
      </c>
      <c r="B117" s="131">
        <v>7754</v>
      </c>
      <c r="C117" s="131">
        <v>8063</v>
      </c>
      <c r="D117" s="166">
        <v>1184</v>
      </c>
      <c r="E117" s="166">
        <v>1415</v>
      </c>
      <c r="F117" s="167">
        <v>4086986.9757630005</v>
      </c>
      <c r="G117" s="132">
        <v>2.1930686793737592E-4</v>
      </c>
      <c r="H117" s="167" t="s">
        <v>11</v>
      </c>
      <c r="I117" s="131">
        <v>470.66</v>
      </c>
      <c r="J117" s="131">
        <v>3</v>
      </c>
      <c r="K117" s="131">
        <v>3153</v>
      </c>
      <c r="L117" s="130" t="s">
        <v>15</v>
      </c>
      <c r="M117" s="128"/>
    </row>
    <row r="118" spans="1:13">
      <c r="A118" s="130" t="s">
        <v>108</v>
      </c>
      <c r="B118" s="131">
        <v>3972</v>
      </c>
      <c r="C118" s="131">
        <v>3982</v>
      </c>
      <c r="D118" s="166">
        <v>1054</v>
      </c>
      <c r="E118" s="166">
        <v>882</v>
      </c>
      <c r="F118" s="167">
        <v>5734317.08397</v>
      </c>
      <c r="G118" s="132">
        <v>1.6450668487890015E-4</v>
      </c>
      <c r="H118" s="167" t="s">
        <v>11</v>
      </c>
      <c r="I118" s="131" t="s">
        <v>11</v>
      </c>
      <c r="J118" s="131">
        <v>3</v>
      </c>
      <c r="K118" s="131">
        <v>5561</v>
      </c>
      <c r="L118" s="130" t="s">
        <v>12</v>
      </c>
      <c r="M118" s="128"/>
    </row>
    <row r="119" spans="1:13">
      <c r="A119" s="130" t="s">
        <v>109</v>
      </c>
      <c r="B119" s="131">
        <v>3842</v>
      </c>
      <c r="C119" s="131">
        <v>4207</v>
      </c>
      <c r="D119" s="166">
        <v>177</v>
      </c>
      <c r="E119" s="166">
        <v>288</v>
      </c>
      <c r="F119" s="167">
        <v>5730304.5335040009</v>
      </c>
      <c r="G119" s="132">
        <v>1.5210092416338637E-4</v>
      </c>
      <c r="H119" s="167" t="s">
        <v>11</v>
      </c>
      <c r="I119" s="131">
        <v>789.89</v>
      </c>
      <c r="J119" s="131">
        <v>3</v>
      </c>
      <c r="K119" s="131">
        <v>1303</v>
      </c>
      <c r="L119" s="130" t="s">
        <v>15</v>
      </c>
      <c r="M119" s="128"/>
    </row>
    <row r="120" spans="1:13">
      <c r="A120" s="130" t="s">
        <v>110</v>
      </c>
      <c r="B120" s="131">
        <v>44152</v>
      </c>
      <c r="C120" s="131">
        <v>47691</v>
      </c>
      <c r="D120" s="166">
        <v>4361</v>
      </c>
      <c r="E120" s="166">
        <v>3098</v>
      </c>
      <c r="F120" s="167">
        <v>27294130.827016</v>
      </c>
      <c r="G120" s="132">
        <v>1.4138849999999999E-3</v>
      </c>
      <c r="H120" s="167">
        <v>9567329.2599999998</v>
      </c>
      <c r="I120" s="131">
        <v>2164.56</v>
      </c>
      <c r="J120" s="131">
        <v>3</v>
      </c>
      <c r="K120" s="131">
        <v>4420</v>
      </c>
      <c r="L120" s="130" t="s">
        <v>7</v>
      </c>
      <c r="M120" s="128"/>
    </row>
    <row r="121" spans="1:13">
      <c r="A121" s="130" t="s">
        <v>111</v>
      </c>
      <c r="B121" s="131">
        <v>50966</v>
      </c>
      <c r="C121" s="131">
        <v>51286</v>
      </c>
      <c r="D121" s="166">
        <v>2513</v>
      </c>
      <c r="E121" s="166">
        <v>2429</v>
      </c>
      <c r="F121" s="167">
        <v>30756654.594126001</v>
      </c>
      <c r="G121" s="132">
        <v>1.3469249999999999E-3</v>
      </c>
      <c r="H121" s="167">
        <v>9114230.75</v>
      </c>
      <c r="I121" s="131">
        <v>1802.3</v>
      </c>
      <c r="J121" s="131">
        <v>3</v>
      </c>
      <c r="K121" s="131">
        <v>5057</v>
      </c>
      <c r="L121" s="130" t="s">
        <v>7</v>
      </c>
      <c r="M121" s="128"/>
    </row>
    <row r="122" spans="1:13">
      <c r="A122" s="130" t="s">
        <v>5185</v>
      </c>
      <c r="B122" s="131">
        <v>233</v>
      </c>
      <c r="C122" s="131">
        <v>350</v>
      </c>
      <c r="D122" s="166">
        <v>2</v>
      </c>
      <c r="E122" s="166"/>
      <c r="F122" s="166">
        <v>0</v>
      </c>
      <c r="G122" s="132">
        <v>7.578944078225722E-6</v>
      </c>
      <c r="H122" s="167" t="s">
        <v>11</v>
      </c>
      <c r="I122" s="131" t="s">
        <v>11</v>
      </c>
      <c r="J122" s="131">
        <v>2</v>
      </c>
      <c r="K122" s="131">
        <v>0</v>
      </c>
      <c r="L122" s="130" t="s">
        <v>12</v>
      </c>
      <c r="M122" s="128"/>
    </row>
    <row r="123" spans="1:13">
      <c r="A123" s="130" t="s">
        <v>112</v>
      </c>
      <c r="B123" s="131">
        <v>1972</v>
      </c>
      <c r="C123" s="131">
        <v>1761</v>
      </c>
      <c r="D123" s="166">
        <v>133</v>
      </c>
      <c r="E123" s="166">
        <v>102</v>
      </c>
      <c r="F123" s="167">
        <v>3409791.8591199997</v>
      </c>
      <c r="G123" s="132">
        <v>8.0678660501383963E-5</v>
      </c>
      <c r="H123" s="167" t="s">
        <v>11</v>
      </c>
      <c r="I123" s="131">
        <v>1738.62</v>
      </c>
      <c r="J123" s="131">
        <v>3</v>
      </c>
      <c r="K123" s="131">
        <v>314</v>
      </c>
      <c r="L123" s="130" t="s">
        <v>15</v>
      </c>
      <c r="M123" s="128"/>
    </row>
    <row r="124" spans="1:13">
      <c r="A124" s="130" t="s">
        <v>113</v>
      </c>
      <c r="B124" s="131">
        <v>3754</v>
      </c>
      <c r="C124" s="131">
        <v>4193</v>
      </c>
      <c r="D124" s="166">
        <v>417</v>
      </c>
      <c r="E124" s="166">
        <v>439</v>
      </c>
      <c r="F124" s="167">
        <v>2552687.851462</v>
      </c>
      <c r="G124" s="132">
        <v>1.11038E-4</v>
      </c>
      <c r="H124" s="167">
        <v>751362.19</v>
      </c>
      <c r="I124" s="131">
        <v>235.32</v>
      </c>
      <c r="J124" s="131">
        <v>3</v>
      </c>
      <c r="K124" s="131">
        <v>3193</v>
      </c>
      <c r="L124" s="130" t="s">
        <v>7</v>
      </c>
      <c r="M124" s="128"/>
    </row>
    <row r="125" spans="1:13">
      <c r="A125" s="130" t="s">
        <v>5186</v>
      </c>
      <c r="B125" s="131">
        <v>6511</v>
      </c>
      <c r="C125" s="131">
        <v>7021</v>
      </c>
      <c r="D125" s="166">
        <v>566</v>
      </c>
      <c r="E125" s="166">
        <v>420</v>
      </c>
      <c r="F125" s="167" t="s">
        <v>11</v>
      </c>
      <c r="G125" s="132">
        <v>1.93616E-4</v>
      </c>
      <c r="H125" s="167">
        <v>1310140.1100000001</v>
      </c>
      <c r="I125" s="131">
        <v>2343.7199999999998</v>
      </c>
      <c r="J125" s="131">
        <v>2</v>
      </c>
      <c r="K125" s="131">
        <v>559</v>
      </c>
      <c r="L125" s="130" t="s">
        <v>7</v>
      </c>
      <c r="M125" s="128"/>
    </row>
    <row r="126" spans="1:13">
      <c r="A126" s="130" t="s">
        <v>114</v>
      </c>
      <c r="B126" s="131">
        <v>5212</v>
      </c>
      <c r="C126" s="131">
        <v>4790</v>
      </c>
      <c r="D126" s="166">
        <v>915</v>
      </c>
      <c r="E126" s="166">
        <v>848</v>
      </c>
      <c r="F126" s="167" t="s">
        <v>11</v>
      </c>
      <c r="G126" s="132">
        <v>1.53475E-4</v>
      </c>
      <c r="H126" s="167">
        <v>1038520.13</v>
      </c>
      <c r="I126" s="131">
        <v>1952.1</v>
      </c>
      <c r="J126" s="131">
        <v>2</v>
      </c>
      <c r="K126" s="131">
        <v>532</v>
      </c>
      <c r="L126" s="130" t="s">
        <v>7</v>
      </c>
      <c r="M126" s="128"/>
    </row>
    <row r="127" spans="1:13">
      <c r="A127" s="130" t="s">
        <v>5187</v>
      </c>
      <c r="B127" s="131">
        <v>611</v>
      </c>
      <c r="C127" s="131">
        <v>700</v>
      </c>
      <c r="D127" s="166">
        <v>44</v>
      </c>
      <c r="E127" s="166">
        <v>54</v>
      </c>
      <c r="F127" s="167" t="s">
        <v>11</v>
      </c>
      <c r="G127" s="132">
        <v>1.9069E-5</v>
      </c>
      <c r="H127" s="167">
        <v>129034.47</v>
      </c>
      <c r="I127" s="131">
        <v>2805.09</v>
      </c>
      <c r="J127" s="131">
        <v>2</v>
      </c>
      <c r="K127" s="131">
        <v>46</v>
      </c>
      <c r="L127" s="130" t="s">
        <v>7</v>
      </c>
      <c r="M127" s="128"/>
    </row>
    <row r="128" spans="1:13">
      <c r="A128" s="130" t="s">
        <v>5188</v>
      </c>
      <c r="B128" s="131">
        <v>61</v>
      </c>
      <c r="C128" s="131">
        <v>71</v>
      </c>
      <c r="D128" s="166">
        <v>3</v>
      </c>
      <c r="E128" s="166">
        <v>5</v>
      </c>
      <c r="F128" s="167" t="s">
        <v>11</v>
      </c>
      <c r="G128" s="132">
        <v>1.9039999999999999E-6</v>
      </c>
      <c r="H128" s="167">
        <v>12884.99</v>
      </c>
      <c r="I128" s="131">
        <v>444.31</v>
      </c>
      <c r="J128" s="131">
        <v>2</v>
      </c>
      <c r="K128" s="131">
        <v>29</v>
      </c>
      <c r="L128" s="130" t="s">
        <v>7</v>
      </c>
      <c r="M128" s="128"/>
    </row>
    <row r="129" spans="1:13">
      <c r="A129" s="130" t="s">
        <v>115</v>
      </c>
      <c r="B129" s="131">
        <v>4915</v>
      </c>
      <c r="C129" s="131">
        <v>3475</v>
      </c>
      <c r="D129" s="166">
        <v>107</v>
      </c>
      <c r="E129" s="166">
        <v>79</v>
      </c>
      <c r="F129" s="167" t="s">
        <v>11</v>
      </c>
      <c r="G129" s="132">
        <v>1.07017E-4</v>
      </c>
      <c r="H129" s="167">
        <v>724151.8</v>
      </c>
      <c r="I129" s="131">
        <v>4185.84</v>
      </c>
      <c r="J129" s="131">
        <v>2</v>
      </c>
      <c r="K129" s="131">
        <v>173</v>
      </c>
      <c r="L129" s="130" t="s">
        <v>7</v>
      </c>
      <c r="M129" s="128"/>
    </row>
    <row r="130" spans="1:13">
      <c r="A130" s="130" t="s">
        <v>116</v>
      </c>
      <c r="B130" s="131">
        <v>5283</v>
      </c>
      <c r="C130" s="131">
        <v>4391</v>
      </c>
      <c r="D130" s="166">
        <v>383</v>
      </c>
      <c r="E130" s="166">
        <v>531</v>
      </c>
      <c r="F130" s="167">
        <v>3049907.4726179997</v>
      </c>
      <c r="G130" s="132">
        <v>1.3321900000000001E-4</v>
      </c>
      <c r="H130" s="167">
        <v>901455.11</v>
      </c>
      <c r="I130" s="131">
        <v>972.44</v>
      </c>
      <c r="J130" s="131">
        <v>3</v>
      </c>
      <c r="K130" s="131">
        <v>927</v>
      </c>
      <c r="L130" s="130" t="s">
        <v>7</v>
      </c>
      <c r="M130" s="128"/>
    </row>
    <row r="131" spans="1:13">
      <c r="A131" s="130" t="s">
        <v>117</v>
      </c>
      <c r="B131" s="131">
        <v>3092</v>
      </c>
      <c r="C131" s="131">
        <v>3980</v>
      </c>
      <c r="D131" s="166">
        <v>385</v>
      </c>
      <c r="E131" s="166">
        <v>461</v>
      </c>
      <c r="F131" s="167" t="s">
        <v>11</v>
      </c>
      <c r="G131" s="132">
        <v>1.08942E-4</v>
      </c>
      <c r="H131" s="167">
        <v>737175.31</v>
      </c>
      <c r="I131" s="131">
        <v>2370.34</v>
      </c>
      <c r="J131" s="131">
        <v>2</v>
      </c>
      <c r="K131" s="131">
        <v>311</v>
      </c>
      <c r="L131" s="130" t="s">
        <v>7</v>
      </c>
      <c r="M131" s="128"/>
    </row>
    <row r="132" spans="1:13">
      <c r="A132" s="130" t="s">
        <v>118</v>
      </c>
      <c r="B132" s="131">
        <v>12224</v>
      </c>
      <c r="C132" s="131">
        <v>12123</v>
      </c>
      <c r="D132" s="166">
        <v>942</v>
      </c>
      <c r="E132" s="166">
        <v>841</v>
      </c>
      <c r="F132" s="167">
        <v>6184574.4537079995</v>
      </c>
      <c r="G132" s="132">
        <v>3.1123700000000002E-4</v>
      </c>
      <c r="H132" s="167">
        <v>2106046.21</v>
      </c>
      <c r="I132" s="131">
        <v>469.78</v>
      </c>
      <c r="J132" s="131">
        <v>3</v>
      </c>
      <c r="K132" s="131">
        <v>4483</v>
      </c>
      <c r="L132" s="130" t="s">
        <v>7</v>
      </c>
      <c r="M132" s="128"/>
    </row>
    <row r="133" spans="1:13">
      <c r="A133" s="130" t="s">
        <v>119</v>
      </c>
      <c r="B133" s="131">
        <v>7989</v>
      </c>
      <c r="C133" s="131">
        <v>7207</v>
      </c>
      <c r="D133" s="166">
        <v>425</v>
      </c>
      <c r="E133" s="166">
        <v>381</v>
      </c>
      <c r="F133" s="167">
        <v>7550405.2688086648</v>
      </c>
      <c r="G133" s="132">
        <v>2.2322797867535625E-4</v>
      </c>
      <c r="H133" s="167" t="s">
        <v>11</v>
      </c>
      <c r="I133" s="131" t="s">
        <v>11</v>
      </c>
      <c r="J133" s="131">
        <v>3</v>
      </c>
      <c r="K133" s="131">
        <v>6064</v>
      </c>
      <c r="L133" s="130" t="s">
        <v>12</v>
      </c>
      <c r="M133" s="128"/>
    </row>
    <row r="134" spans="1:13">
      <c r="A134" s="130" t="s">
        <v>120</v>
      </c>
      <c r="B134" s="131">
        <v>9892</v>
      </c>
      <c r="C134" s="131">
        <v>9800</v>
      </c>
      <c r="D134" s="166">
        <v>1390</v>
      </c>
      <c r="E134" s="166">
        <v>1820</v>
      </c>
      <c r="F134" s="167">
        <v>6800158.75868</v>
      </c>
      <c r="G134" s="132">
        <v>2.9074500000000002E-4</v>
      </c>
      <c r="H134" s="167">
        <v>1967385.31</v>
      </c>
      <c r="I134" s="131">
        <v>305.83</v>
      </c>
      <c r="J134" s="131">
        <v>3</v>
      </c>
      <c r="K134" s="131">
        <v>6433</v>
      </c>
      <c r="L134" s="130" t="s">
        <v>7</v>
      </c>
      <c r="M134" s="128"/>
    </row>
    <row r="135" spans="1:13">
      <c r="A135" s="130" t="s">
        <v>121</v>
      </c>
      <c r="B135" s="131">
        <v>40452</v>
      </c>
      <c r="C135" s="131">
        <v>41708</v>
      </c>
      <c r="D135" s="166">
        <v>2995</v>
      </c>
      <c r="E135" s="166">
        <v>2259</v>
      </c>
      <c r="F135" s="167">
        <v>22597674.958144002</v>
      </c>
      <c r="G135" s="132">
        <v>1.0660190000000001E-3</v>
      </c>
      <c r="H135" s="167">
        <v>7213427.9500000002</v>
      </c>
      <c r="I135" s="131">
        <v>1771.04</v>
      </c>
      <c r="J135" s="131">
        <v>3</v>
      </c>
      <c r="K135" s="131">
        <v>4073</v>
      </c>
      <c r="L135" s="130" t="s">
        <v>7</v>
      </c>
      <c r="M135" s="128"/>
    </row>
    <row r="136" spans="1:13">
      <c r="A136" s="130" t="s">
        <v>122</v>
      </c>
      <c r="B136" s="131">
        <v>6881</v>
      </c>
      <c r="C136" s="131">
        <v>7296</v>
      </c>
      <c r="D136" s="166">
        <v>824</v>
      </c>
      <c r="E136" s="166">
        <v>965</v>
      </c>
      <c r="F136" s="167">
        <v>14565380.366628001</v>
      </c>
      <c r="G136" s="132">
        <v>3.3067099999999999E-4</v>
      </c>
      <c r="H136" s="167">
        <v>2237546.54</v>
      </c>
      <c r="I136" s="131">
        <v>738.95</v>
      </c>
      <c r="J136" s="131">
        <v>3</v>
      </c>
      <c r="K136" s="131">
        <v>3028</v>
      </c>
      <c r="L136" s="130" t="s">
        <v>7</v>
      </c>
      <c r="M136" s="128"/>
    </row>
    <row r="137" spans="1:13">
      <c r="A137" s="130" t="s">
        <v>123</v>
      </c>
      <c r="B137" s="131">
        <v>8953</v>
      </c>
      <c r="C137" s="131">
        <v>7869</v>
      </c>
      <c r="D137" s="166">
        <v>892</v>
      </c>
      <c r="E137" s="166">
        <v>731</v>
      </c>
      <c r="F137" s="167">
        <v>9367243.080186002</v>
      </c>
      <c r="G137" s="132">
        <v>2.8488899999999998E-4</v>
      </c>
      <c r="H137" s="167">
        <v>1927758.64</v>
      </c>
      <c r="I137" s="131">
        <v>387.18</v>
      </c>
      <c r="J137" s="131">
        <v>3</v>
      </c>
      <c r="K137" s="131">
        <v>4979</v>
      </c>
      <c r="L137" s="130" t="s">
        <v>7</v>
      </c>
      <c r="M137" s="128"/>
    </row>
    <row r="138" spans="1:13">
      <c r="A138" s="130" t="s">
        <v>124</v>
      </c>
      <c r="B138" s="131">
        <v>16981</v>
      </c>
      <c r="C138" s="131">
        <v>14645</v>
      </c>
      <c r="D138" s="166">
        <v>517</v>
      </c>
      <c r="E138" s="166">
        <v>633</v>
      </c>
      <c r="F138" s="167">
        <v>2850233.0402619997</v>
      </c>
      <c r="G138" s="132">
        <v>3.26943E-4</v>
      </c>
      <c r="H138" s="167">
        <v>2212322.0299999998</v>
      </c>
      <c r="I138" s="131">
        <v>819.68</v>
      </c>
      <c r="J138" s="131">
        <v>3</v>
      </c>
      <c r="K138" s="131">
        <v>2699</v>
      </c>
      <c r="L138" s="130" t="s">
        <v>7</v>
      </c>
      <c r="M138" s="128"/>
    </row>
    <row r="139" spans="1:13">
      <c r="A139" s="130" t="s">
        <v>125</v>
      </c>
      <c r="B139" s="131">
        <v>3403</v>
      </c>
      <c r="C139" s="131">
        <v>4395</v>
      </c>
      <c r="D139" s="166">
        <v>859</v>
      </c>
      <c r="E139" s="166">
        <v>639</v>
      </c>
      <c r="F139" s="167">
        <v>1220152.1059380001</v>
      </c>
      <c r="G139" s="132">
        <v>9.8012999999999998E-5</v>
      </c>
      <c r="H139" s="167">
        <v>663224.67000000004</v>
      </c>
      <c r="I139" s="131">
        <v>268.51</v>
      </c>
      <c r="J139" s="131">
        <v>3</v>
      </c>
      <c r="K139" s="131">
        <v>2470</v>
      </c>
      <c r="L139" s="130" t="s">
        <v>7</v>
      </c>
      <c r="M139" s="128"/>
    </row>
    <row r="140" spans="1:13">
      <c r="A140" s="130" t="s">
        <v>126</v>
      </c>
      <c r="B140" s="131">
        <v>1718</v>
      </c>
      <c r="C140" s="131">
        <v>1718</v>
      </c>
      <c r="D140" s="166">
        <v>399</v>
      </c>
      <c r="E140" s="166">
        <v>428</v>
      </c>
      <c r="F140" s="167">
        <v>7332702.4348649997</v>
      </c>
      <c r="G140" s="132">
        <v>1.3520665155219706E-4</v>
      </c>
      <c r="H140" s="167" t="s">
        <v>11</v>
      </c>
      <c r="I140" s="131" t="s">
        <v>11</v>
      </c>
      <c r="J140" s="131">
        <v>3</v>
      </c>
      <c r="K140" s="131">
        <v>6811</v>
      </c>
      <c r="L140" s="130" t="s">
        <v>12</v>
      </c>
      <c r="M140" s="128"/>
    </row>
    <row r="141" spans="1:13">
      <c r="A141" s="130" t="s">
        <v>127</v>
      </c>
      <c r="B141" s="131">
        <v>2266</v>
      </c>
      <c r="C141" s="131">
        <v>904</v>
      </c>
      <c r="D141" s="166">
        <v>255</v>
      </c>
      <c r="E141" s="166">
        <v>306</v>
      </c>
      <c r="F141" s="167">
        <v>1481960.7328599999</v>
      </c>
      <c r="G141" s="132">
        <v>5.3084869381359745E-5</v>
      </c>
      <c r="H141" s="167" t="s">
        <v>11</v>
      </c>
      <c r="I141" s="131" t="s">
        <v>11</v>
      </c>
      <c r="J141" s="131">
        <v>3</v>
      </c>
      <c r="K141" s="131">
        <v>1913</v>
      </c>
      <c r="L141" s="130" t="s">
        <v>12</v>
      </c>
      <c r="M141" s="128"/>
    </row>
    <row r="142" spans="1:13">
      <c r="A142" s="130" t="s">
        <v>128</v>
      </c>
      <c r="B142" s="131"/>
      <c r="C142" s="131">
        <v>1</v>
      </c>
      <c r="D142" s="166">
        <v>0</v>
      </c>
      <c r="E142" s="166">
        <v>0</v>
      </c>
      <c r="F142" s="167">
        <v>113509.6664</v>
      </c>
      <c r="G142" s="132">
        <v>2.2656391639988753E-6</v>
      </c>
      <c r="H142" s="167" t="s">
        <v>11</v>
      </c>
      <c r="I142" s="131" t="s">
        <v>11</v>
      </c>
      <c r="J142" s="131">
        <v>2</v>
      </c>
      <c r="K142" s="131">
        <v>406</v>
      </c>
      <c r="L142" s="130" t="s">
        <v>12</v>
      </c>
      <c r="M142" s="128"/>
    </row>
    <row r="143" spans="1:13">
      <c r="A143" s="130" t="s">
        <v>5189</v>
      </c>
      <c r="B143" s="131"/>
      <c r="C143" s="131">
        <v>4</v>
      </c>
      <c r="D143" s="166">
        <v>5</v>
      </c>
      <c r="E143" s="166">
        <v>7</v>
      </c>
      <c r="F143" s="166">
        <v>0</v>
      </c>
      <c r="G143" s="132">
        <v>2.1485734555980827E-7</v>
      </c>
      <c r="H143" s="167" t="s">
        <v>11</v>
      </c>
      <c r="I143" s="131" t="s">
        <v>11</v>
      </c>
      <c r="J143" s="131">
        <v>2</v>
      </c>
      <c r="K143" s="131">
        <v>283</v>
      </c>
      <c r="L143" s="130" t="s">
        <v>12</v>
      </c>
      <c r="M143" s="128"/>
    </row>
    <row r="144" spans="1:13">
      <c r="A144" s="130" t="s">
        <v>129</v>
      </c>
      <c r="B144" s="131">
        <v>10048</v>
      </c>
      <c r="C144" s="131">
        <v>10198</v>
      </c>
      <c r="D144" s="166">
        <v>1110</v>
      </c>
      <c r="E144" s="166">
        <v>1244</v>
      </c>
      <c r="F144" s="167">
        <v>2820869.0988720004</v>
      </c>
      <c r="G144" s="132">
        <v>2.3649000000000001E-4</v>
      </c>
      <c r="H144" s="167">
        <v>1600255.37</v>
      </c>
      <c r="I144" s="131">
        <v>791.04</v>
      </c>
      <c r="J144" s="131">
        <v>3</v>
      </c>
      <c r="K144" s="131">
        <v>2023</v>
      </c>
      <c r="L144" s="130" t="s">
        <v>7</v>
      </c>
      <c r="M144" s="128"/>
    </row>
    <row r="145" spans="1:13">
      <c r="A145" s="130" t="s">
        <v>130</v>
      </c>
      <c r="B145" s="131">
        <v>10277</v>
      </c>
      <c r="C145" s="131">
        <v>12897</v>
      </c>
      <c r="D145" s="166">
        <v>2291</v>
      </c>
      <c r="E145" s="166">
        <v>2269</v>
      </c>
      <c r="F145" s="167">
        <v>4321748.7490880005</v>
      </c>
      <c r="G145" s="132">
        <v>3.2991100000000001E-4</v>
      </c>
      <c r="H145" s="167">
        <v>2232405.2599999998</v>
      </c>
      <c r="I145" s="131">
        <v>1764.75</v>
      </c>
      <c r="J145" s="131">
        <v>3</v>
      </c>
      <c r="K145" s="131">
        <v>1265</v>
      </c>
      <c r="L145" s="130" t="s">
        <v>7</v>
      </c>
      <c r="M145" s="128"/>
    </row>
    <row r="146" spans="1:13">
      <c r="A146" s="130" t="s">
        <v>131</v>
      </c>
      <c r="B146" s="131"/>
      <c r="C146" s="131"/>
      <c r="D146" s="166">
        <v>4</v>
      </c>
      <c r="E146" s="166">
        <v>8</v>
      </c>
      <c r="F146" s="167">
        <v>57131.969883000005</v>
      </c>
      <c r="G146" s="132">
        <v>8.6317830512600327E-7</v>
      </c>
      <c r="H146" s="167" t="s">
        <v>11</v>
      </c>
      <c r="I146" s="131" t="s">
        <v>11</v>
      </c>
      <c r="J146" s="131">
        <v>3</v>
      </c>
      <c r="K146" s="131">
        <v>268</v>
      </c>
      <c r="L146" s="130" t="s">
        <v>12</v>
      </c>
      <c r="M146" s="128"/>
    </row>
    <row r="147" spans="1:13">
      <c r="A147" s="130" t="s">
        <v>5190</v>
      </c>
      <c r="B147" s="131">
        <v>2835</v>
      </c>
      <c r="C147" s="131">
        <v>2884</v>
      </c>
      <c r="D147" s="166">
        <v>230</v>
      </c>
      <c r="E147" s="166">
        <v>181</v>
      </c>
      <c r="F147" s="167" t="s">
        <v>11</v>
      </c>
      <c r="G147" s="132">
        <v>8.1080000000000003E-5</v>
      </c>
      <c r="H147" s="167">
        <v>548641.54</v>
      </c>
      <c r="I147" s="131">
        <v>3707.04</v>
      </c>
      <c r="J147" s="131">
        <v>2</v>
      </c>
      <c r="K147" s="131">
        <v>148</v>
      </c>
      <c r="L147" s="130" t="s">
        <v>7</v>
      </c>
      <c r="M147" s="128"/>
    </row>
    <row r="148" spans="1:13">
      <c r="A148" s="130" t="s">
        <v>132</v>
      </c>
      <c r="B148" s="131">
        <v>597</v>
      </c>
      <c r="C148" s="131">
        <v>502</v>
      </c>
      <c r="D148" s="166">
        <v>123</v>
      </c>
      <c r="E148" s="166">
        <v>164</v>
      </c>
      <c r="F148" s="167">
        <v>1709345.3985069999</v>
      </c>
      <c r="G148" s="132">
        <v>3.503602811164634E-5</v>
      </c>
      <c r="H148" s="167" t="s">
        <v>11</v>
      </c>
      <c r="I148" s="131" t="s">
        <v>11</v>
      </c>
      <c r="J148" s="131">
        <v>3</v>
      </c>
      <c r="K148" s="131">
        <v>2264</v>
      </c>
      <c r="L148" s="130" t="s">
        <v>12</v>
      </c>
      <c r="M148" s="128"/>
    </row>
    <row r="149" spans="1:13">
      <c r="A149" s="130" t="s">
        <v>133</v>
      </c>
      <c r="B149" s="131">
        <v>23484</v>
      </c>
      <c r="C149" s="131">
        <v>22760</v>
      </c>
      <c r="D149" s="166">
        <v>1656</v>
      </c>
      <c r="E149" s="166">
        <v>2150</v>
      </c>
      <c r="F149" s="167">
        <v>15048565.441182999</v>
      </c>
      <c r="G149" s="132">
        <v>6.3786599999999995E-4</v>
      </c>
      <c r="H149" s="167">
        <v>4316241.53</v>
      </c>
      <c r="I149" s="131">
        <v>1933.8</v>
      </c>
      <c r="J149" s="131">
        <v>3</v>
      </c>
      <c r="K149" s="131">
        <v>2232</v>
      </c>
      <c r="L149" s="130" t="s">
        <v>7</v>
      </c>
      <c r="M149" s="128"/>
    </row>
    <row r="150" spans="1:13">
      <c r="A150" s="130" t="s">
        <v>134</v>
      </c>
      <c r="B150" s="131">
        <v>2614</v>
      </c>
      <c r="C150" s="131">
        <v>2411</v>
      </c>
      <c r="D150" s="166">
        <v>376</v>
      </c>
      <c r="E150" s="166">
        <v>373</v>
      </c>
      <c r="F150" s="167">
        <v>1896468.2800639998</v>
      </c>
      <c r="G150" s="132">
        <v>7.5681999999999998E-5</v>
      </c>
      <c r="H150" s="167">
        <v>512116.18</v>
      </c>
      <c r="I150" s="131">
        <v>554.84</v>
      </c>
      <c r="J150" s="131">
        <v>3</v>
      </c>
      <c r="K150" s="131">
        <v>923</v>
      </c>
      <c r="L150" s="130" t="s">
        <v>7</v>
      </c>
      <c r="M150" s="128"/>
    </row>
    <row r="151" spans="1:13">
      <c r="A151" s="130" t="s">
        <v>136</v>
      </c>
      <c r="B151" s="131">
        <v>8608</v>
      </c>
      <c r="C151" s="131">
        <v>10209</v>
      </c>
      <c r="D151" s="166">
        <v>960</v>
      </c>
      <c r="E151" s="166">
        <v>1172</v>
      </c>
      <c r="F151" s="167">
        <v>8975221.4850380011</v>
      </c>
      <c r="G151" s="132">
        <v>3.0201000000000002E-4</v>
      </c>
      <c r="H151" s="167">
        <v>2043607.87</v>
      </c>
      <c r="I151" s="131">
        <v>634.27</v>
      </c>
      <c r="J151" s="131">
        <v>3</v>
      </c>
      <c r="K151" s="131">
        <v>3222</v>
      </c>
      <c r="L151" s="130" t="s">
        <v>7</v>
      </c>
      <c r="M151" s="128"/>
    </row>
    <row r="152" spans="1:13">
      <c r="A152" s="130" t="s">
        <v>137</v>
      </c>
      <c r="B152" s="131">
        <v>563</v>
      </c>
      <c r="C152" s="131">
        <v>239</v>
      </c>
      <c r="D152" s="166">
        <v>31</v>
      </c>
      <c r="E152" s="166">
        <v>51</v>
      </c>
      <c r="F152" s="167">
        <v>2738817.0806200001</v>
      </c>
      <c r="G152" s="132">
        <v>4.3492000000000003E-5</v>
      </c>
      <c r="H152" s="167">
        <v>294294.24</v>
      </c>
      <c r="I152" s="131">
        <v>1772.85</v>
      </c>
      <c r="J152" s="131">
        <v>3</v>
      </c>
      <c r="K152" s="131">
        <v>166</v>
      </c>
      <c r="L152" s="130" t="s">
        <v>7</v>
      </c>
      <c r="M152" s="128"/>
    </row>
    <row r="153" spans="1:13">
      <c r="A153" s="130" t="s">
        <v>138</v>
      </c>
      <c r="B153" s="131">
        <v>7893</v>
      </c>
      <c r="C153" s="131">
        <v>8636</v>
      </c>
      <c r="D153" s="166">
        <v>734</v>
      </c>
      <c r="E153" s="166">
        <v>696</v>
      </c>
      <c r="F153" s="167">
        <v>2020461.4454379999</v>
      </c>
      <c r="G153" s="132">
        <v>1.8502899999999999E-4</v>
      </c>
      <c r="H153" s="167">
        <v>1252033.95</v>
      </c>
      <c r="I153" s="131">
        <v>536.44000000000005</v>
      </c>
      <c r="J153" s="131">
        <v>3</v>
      </c>
      <c r="K153" s="131">
        <v>2334</v>
      </c>
      <c r="L153" s="130" t="s">
        <v>7</v>
      </c>
      <c r="M153" s="128"/>
    </row>
    <row r="154" spans="1:13">
      <c r="A154" s="130" t="s">
        <v>139</v>
      </c>
      <c r="B154" s="131">
        <v>12500</v>
      </c>
      <c r="C154" s="131">
        <v>11182</v>
      </c>
      <c r="D154" s="166">
        <v>368</v>
      </c>
      <c r="E154" s="166">
        <v>519</v>
      </c>
      <c r="F154" s="167">
        <v>10272709.576975999</v>
      </c>
      <c r="G154" s="132">
        <v>3.5074200000000002E-4</v>
      </c>
      <c r="H154" s="167">
        <v>2373367.34</v>
      </c>
      <c r="I154" s="131">
        <v>1052.49</v>
      </c>
      <c r="J154" s="131">
        <v>3</v>
      </c>
      <c r="K154" s="131">
        <v>2255</v>
      </c>
      <c r="L154" s="130" t="s">
        <v>7</v>
      </c>
      <c r="M154" s="128"/>
    </row>
    <row r="155" spans="1:13">
      <c r="A155" s="130" t="s">
        <v>140</v>
      </c>
      <c r="B155" s="131">
        <v>490</v>
      </c>
      <c r="C155" s="131">
        <v>467</v>
      </c>
      <c r="D155" s="166">
        <v>54</v>
      </c>
      <c r="E155" s="166">
        <v>56</v>
      </c>
      <c r="F155" s="167">
        <v>2375939.0103194891</v>
      </c>
      <c r="G155" s="132">
        <v>3.4666323251443831E-5</v>
      </c>
      <c r="H155" s="167" t="s">
        <v>11</v>
      </c>
      <c r="I155" s="131" t="s">
        <v>11</v>
      </c>
      <c r="J155" s="131">
        <v>3</v>
      </c>
      <c r="K155" s="131">
        <v>2375</v>
      </c>
      <c r="L155" s="130" t="s">
        <v>12</v>
      </c>
      <c r="M155" s="128"/>
    </row>
    <row r="156" spans="1:13">
      <c r="A156" s="130" t="s">
        <v>141</v>
      </c>
      <c r="B156" s="131">
        <v>2761</v>
      </c>
      <c r="C156" s="131">
        <v>3021</v>
      </c>
      <c r="D156" s="166">
        <v>61</v>
      </c>
      <c r="E156" s="166">
        <v>70</v>
      </c>
      <c r="F156" s="167">
        <v>4028788.484952</v>
      </c>
      <c r="G156" s="132">
        <v>1.0467300000000001E-4</v>
      </c>
      <c r="H156" s="167">
        <v>708291.92</v>
      </c>
      <c r="I156" s="131">
        <v>1690.43</v>
      </c>
      <c r="J156" s="131">
        <v>3</v>
      </c>
      <c r="K156" s="131">
        <v>419</v>
      </c>
      <c r="L156" s="130" t="s">
        <v>7</v>
      </c>
      <c r="M156" s="128"/>
    </row>
    <row r="157" spans="1:13">
      <c r="A157" s="130" t="s">
        <v>142</v>
      </c>
      <c r="B157" s="131"/>
      <c r="C157" s="131"/>
      <c r="D157" s="166">
        <v>38</v>
      </c>
      <c r="E157" s="166">
        <v>20</v>
      </c>
      <c r="F157" s="167">
        <v>97300.911556000006</v>
      </c>
      <c r="G157" s="132">
        <v>1.8075011741269661E-6</v>
      </c>
      <c r="H157" s="167" t="s">
        <v>11</v>
      </c>
      <c r="I157" s="131" t="s">
        <v>11</v>
      </c>
      <c r="J157" s="131">
        <v>3</v>
      </c>
      <c r="K157" s="131">
        <v>1391</v>
      </c>
      <c r="L157" s="130" t="s">
        <v>12</v>
      </c>
      <c r="M157" s="128"/>
    </row>
    <row r="158" spans="1:13">
      <c r="A158" s="130" t="s">
        <v>5191</v>
      </c>
      <c r="B158" s="131">
        <v>305</v>
      </c>
      <c r="C158" s="131">
        <v>282</v>
      </c>
      <c r="D158" s="166">
        <v>67</v>
      </c>
      <c r="E158" s="166">
        <v>42</v>
      </c>
      <c r="F158" s="167">
        <v>1769701.2255299999</v>
      </c>
      <c r="G158" s="132">
        <v>2.9802E-5</v>
      </c>
      <c r="H158" s="167">
        <v>201660.39</v>
      </c>
      <c r="I158" s="131">
        <v>1186.24</v>
      </c>
      <c r="J158" s="131">
        <v>3</v>
      </c>
      <c r="K158" s="131">
        <v>170</v>
      </c>
      <c r="L158" s="130" t="s">
        <v>7</v>
      </c>
      <c r="M158" s="128"/>
    </row>
    <row r="159" spans="1:13">
      <c r="A159" s="130" t="s">
        <v>143</v>
      </c>
      <c r="B159" s="131"/>
      <c r="C159" s="131">
        <v>74</v>
      </c>
      <c r="D159" s="166">
        <v>26</v>
      </c>
      <c r="E159" s="166">
        <v>22</v>
      </c>
      <c r="F159" s="167">
        <v>1860363.1563219998</v>
      </c>
      <c r="G159" s="132">
        <v>2.6287000000000001E-5</v>
      </c>
      <c r="H159" s="167">
        <v>177875.37</v>
      </c>
      <c r="I159" s="131">
        <v>711.5</v>
      </c>
      <c r="J159" s="131">
        <v>3</v>
      </c>
      <c r="K159" s="131">
        <v>250</v>
      </c>
      <c r="L159" s="130" t="s">
        <v>7</v>
      </c>
      <c r="M159" s="128"/>
    </row>
    <row r="160" spans="1:13">
      <c r="A160" s="130" t="s">
        <v>5192</v>
      </c>
      <c r="B160" s="131"/>
      <c r="C160" s="131"/>
      <c r="D160" s="166"/>
      <c r="E160" s="166"/>
      <c r="F160" s="166">
        <v>0</v>
      </c>
      <c r="G160" s="132">
        <v>0</v>
      </c>
      <c r="H160" s="167" t="s">
        <v>11</v>
      </c>
      <c r="I160" s="131" t="s">
        <v>11</v>
      </c>
      <c r="J160" s="131">
        <v>1</v>
      </c>
      <c r="K160" s="131">
        <v>0</v>
      </c>
      <c r="L160" s="130" t="s">
        <v>12</v>
      </c>
      <c r="M160" s="128"/>
    </row>
    <row r="161" spans="1:13">
      <c r="A161" s="130" t="s">
        <v>5193</v>
      </c>
      <c r="B161" s="131"/>
      <c r="C161" s="131"/>
      <c r="D161" s="166"/>
      <c r="E161" s="166">
        <v>0</v>
      </c>
      <c r="F161" s="166">
        <v>0</v>
      </c>
      <c r="G161" s="132"/>
      <c r="H161" s="167" t="s">
        <v>11</v>
      </c>
      <c r="I161" s="131" t="s">
        <v>11</v>
      </c>
      <c r="J161" s="131"/>
      <c r="K161" s="131">
        <v>20</v>
      </c>
      <c r="L161" s="130" t="s">
        <v>12</v>
      </c>
      <c r="M161" s="128" t="s">
        <v>5181</v>
      </c>
    </row>
    <row r="162" spans="1:13">
      <c r="A162" s="130" t="s">
        <v>5194</v>
      </c>
      <c r="B162" s="131"/>
      <c r="C162" s="131"/>
      <c r="D162" s="166"/>
      <c r="E162" s="166">
        <v>7</v>
      </c>
      <c r="F162" s="166">
        <v>0</v>
      </c>
      <c r="G162" s="132"/>
      <c r="H162" s="167" t="s">
        <v>11</v>
      </c>
      <c r="I162" s="131" t="s">
        <v>11</v>
      </c>
      <c r="J162" s="131"/>
      <c r="K162" s="131">
        <v>356</v>
      </c>
      <c r="L162" s="130" t="s">
        <v>12</v>
      </c>
      <c r="M162" s="128" t="s">
        <v>5181</v>
      </c>
    </row>
    <row r="163" spans="1:13">
      <c r="A163" s="130" t="s">
        <v>144</v>
      </c>
      <c r="B163" s="131">
        <v>1932</v>
      </c>
      <c r="C163" s="131">
        <v>1684</v>
      </c>
      <c r="D163" s="166">
        <v>245</v>
      </c>
      <c r="E163" s="166">
        <v>249</v>
      </c>
      <c r="F163" s="167">
        <v>1163694.4416169999</v>
      </c>
      <c r="G163" s="132">
        <v>5.1492000000000001E-5</v>
      </c>
      <c r="H163" s="167">
        <v>348432.38</v>
      </c>
      <c r="I163" s="131">
        <v>733.54</v>
      </c>
      <c r="J163" s="131">
        <v>3</v>
      </c>
      <c r="K163" s="131">
        <v>475</v>
      </c>
      <c r="L163" s="130" t="s">
        <v>7</v>
      </c>
      <c r="M163" s="128"/>
    </row>
    <row r="164" spans="1:13">
      <c r="A164" s="130" t="s">
        <v>145</v>
      </c>
      <c r="B164" s="131">
        <v>2009</v>
      </c>
      <c r="C164" s="131">
        <v>1573</v>
      </c>
      <c r="D164" s="166">
        <v>273</v>
      </c>
      <c r="E164" s="166">
        <v>268</v>
      </c>
      <c r="F164" s="167">
        <v>1987290.8478639999</v>
      </c>
      <c r="G164" s="132">
        <v>6.2298000000000006E-5</v>
      </c>
      <c r="H164" s="167">
        <v>421549.19</v>
      </c>
      <c r="I164" s="131">
        <v>595.41</v>
      </c>
      <c r="J164" s="131">
        <v>3</v>
      </c>
      <c r="K164" s="131">
        <v>708</v>
      </c>
      <c r="L164" s="130" t="s">
        <v>7</v>
      </c>
      <c r="M164" s="128"/>
    </row>
    <row r="165" spans="1:13">
      <c r="A165" s="130" t="s">
        <v>146</v>
      </c>
      <c r="B165" s="131">
        <v>7841</v>
      </c>
      <c r="C165" s="131">
        <v>8080</v>
      </c>
      <c r="D165" s="166">
        <v>1646</v>
      </c>
      <c r="E165" s="166">
        <v>1731</v>
      </c>
      <c r="F165" s="167">
        <v>4065098.5699200006</v>
      </c>
      <c r="G165" s="132">
        <v>2.23301E-4</v>
      </c>
      <c r="H165" s="167">
        <v>1511010.73</v>
      </c>
      <c r="I165" s="131">
        <v>284.35000000000002</v>
      </c>
      <c r="J165" s="131">
        <v>3</v>
      </c>
      <c r="K165" s="131">
        <v>5314</v>
      </c>
      <c r="L165" s="130" t="s">
        <v>7</v>
      </c>
      <c r="M165" s="128"/>
    </row>
    <row r="166" spans="1:13">
      <c r="A166" s="130" t="s">
        <v>147</v>
      </c>
      <c r="B166" s="131">
        <v>19367</v>
      </c>
      <c r="C166" s="131">
        <v>25283</v>
      </c>
      <c r="D166" s="166">
        <v>7305</v>
      </c>
      <c r="E166" s="166">
        <v>8010</v>
      </c>
      <c r="F166" s="167">
        <v>9674957.3195290007</v>
      </c>
      <c r="G166" s="132">
        <v>6.5565700000000003E-4</v>
      </c>
      <c r="H166" s="167">
        <v>4436629.5599999996</v>
      </c>
      <c r="I166" s="131">
        <v>538.29999999999995</v>
      </c>
      <c r="J166" s="131">
        <v>3</v>
      </c>
      <c r="K166" s="131">
        <v>8242</v>
      </c>
      <c r="L166" s="130" t="s">
        <v>7</v>
      </c>
      <c r="M166" s="128"/>
    </row>
    <row r="167" spans="1:13">
      <c r="A167" s="130" t="s">
        <v>148</v>
      </c>
      <c r="B167" s="131">
        <v>4651</v>
      </c>
      <c r="C167" s="131">
        <v>5970</v>
      </c>
      <c r="D167" s="166">
        <v>552</v>
      </c>
      <c r="E167" s="166">
        <v>670</v>
      </c>
      <c r="F167" s="167">
        <v>11672204.570895001</v>
      </c>
      <c r="G167" s="132">
        <v>2.5667399999999998E-4</v>
      </c>
      <c r="H167" s="167">
        <v>1736834.7</v>
      </c>
      <c r="I167" s="131">
        <v>518.92999999999995</v>
      </c>
      <c r="J167" s="131">
        <v>3</v>
      </c>
      <c r="K167" s="131">
        <v>3347</v>
      </c>
      <c r="L167" s="130" t="s">
        <v>7</v>
      </c>
      <c r="M167" s="128"/>
    </row>
    <row r="168" spans="1:13">
      <c r="A168" s="160" t="s">
        <v>149</v>
      </c>
      <c r="B168" s="161">
        <v>637</v>
      </c>
      <c r="C168" s="161">
        <v>647</v>
      </c>
      <c r="D168" s="162">
        <v>398</v>
      </c>
      <c r="E168" s="162">
        <v>339</v>
      </c>
      <c r="F168" s="163">
        <v>519585.40747900004</v>
      </c>
      <c r="G168" s="164">
        <v>2.4627999999999999E-5</v>
      </c>
      <c r="H168" s="163">
        <v>166652.42000000001</v>
      </c>
      <c r="I168" s="161">
        <v>181.34</v>
      </c>
      <c r="J168" s="161">
        <v>3</v>
      </c>
      <c r="K168" s="161">
        <v>919</v>
      </c>
      <c r="L168" s="160" t="s">
        <v>7</v>
      </c>
      <c r="M168" s="165"/>
    </row>
    <row r="169" spans="1:13">
      <c r="A169" s="130" t="s">
        <v>150</v>
      </c>
      <c r="B169" s="133">
        <v>9891</v>
      </c>
      <c r="C169" s="133">
        <v>10261</v>
      </c>
      <c r="D169" s="166">
        <v>3193</v>
      </c>
      <c r="E169" s="166">
        <v>3603</v>
      </c>
      <c r="F169" s="167">
        <v>10639926.648866</v>
      </c>
      <c r="G169" s="132">
        <v>3.78064E-4</v>
      </c>
      <c r="H169" s="167">
        <v>2558243.7400000002</v>
      </c>
      <c r="I169" s="131">
        <v>507.89</v>
      </c>
      <c r="J169" s="131">
        <v>3</v>
      </c>
      <c r="K169" s="131">
        <v>5037</v>
      </c>
      <c r="L169" s="130" t="s">
        <v>7</v>
      </c>
      <c r="M169" s="128"/>
    </row>
    <row r="170" spans="1:13">
      <c r="A170" s="168" t="s">
        <v>151</v>
      </c>
      <c r="B170" s="169">
        <v>2053</v>
      </c>
      <c r="C170" s="169">
        <v>2053</v>
      </c>
      <c r="D170" s="170">
        <v>255</v>
      </c>
      <c r="E170" s="170">
        <v>155</v>
      </c>
      <c r="F170" s="171">
        <v>1256318.3713080001</v>
      </c>
      <c r="G170" s="172">
        <v>5.6233999999999997E-5</v>
      </c>
      <c r="H170" s="171">
        <v>380520.88</v>
      </c>
      <c r="I170" s="169">
        <v>737.44</v>
      </c>
      <c r="J170" s="169">
        <v>3</v>
      </c>
      <c r="K170" s="169">
        <v>516</v>
      </c>
      <c r="L170" s="168" t="s">
        <v>7</v>
      </c>
      <c r="M170" s="173"/>
    </row>
    <row r="171" spans="1:13">
      <c r="A171" s="130" t="s">
        <v>152</v>
      </c>
      <c r="B171" s="131">
        <v>51499</v>
      </c>
      <c r="C171" s="131">
        <v>55840</v>
      </c>
      <c r="D171" s="166">
        <v>5606</v>
      </c>
      <c r="E171" s="166">
        <v>6358</v>
      </c>
      <c r="F171" s="167">
        <v>41998584.393059999</v>
      </c>
      <c r="G171" s="132">
        <v>1.6013760000000001E-3</v>
      </c>
      <c r="H171" s="167">
        <v>10836021.029999999</v>
      </c>
      <c r="I171" s="131">
        <v>1686.54</v>
      </c>
      <c r="J171" s="131">
        <v>3</v>
      </c>
      <c r="K171" s="131">
        <v>6425</v>
      </c>
      <c r="L171" s="130" t="s">
        <v>7</v>
      </c>
      <c r="M171" s="128"/>
    </row>
    <row r="172" spans="1:13">
      <c r="A172" s="130" t="s">
        <v>153</v>
      </c>
      <c r="B172" s="131">
        <v>2728</v>
      </c>
      <c r="C172" s="131">
        <v>3280</v>
      </c>
      <c r="D172" s="166">
        <v>964</v>
      </c>
      <c r="E172" s="166">
        <v>694</v>
      </c>
      <c r="F172" s="167">
        <v>3141489.1167890001</v>
      </c>
      <c r="G172" s="132">
        <v>1.0865E-4</v>
      </c>
      <c r="H172" s="167">
        <v>735204.65</v>
      </c>
      <c r="I172" s="131">
        <v>511.26</v>
      </c>
      <c r="J172" s="131">
        <v>3</v>
      </c>
      <c r="K172" s="131">
        <v>1438</v>
      </c>
      <c r="L172" s="130" t="s">
        <v>7</v>
      </c>
      <c r="M172" s="128"/>
    </row>
    <row r="173" spans="1:13">
      <c r="A173" s="130" t="s">
        <v>154</v>
      </c>
      <c r="B173" s="131">
        <v>737</v>
      </c>
      <c r="C173" s="131">
        <v>856</v>
      </c>
      <c r="D173" s="166">
        <v>341</v>
      </c>
      <c r="E173" s="166">
        <v>194</v>
      </c>
      <c r="F173" s="167">
        <v>1439342.9558999999</v>
      </c>
      <c r="G173" s="132">
        <v>3.7536000000000001E-5</v>
      </c>
      <c r="H173" s="167">
        <v>253997.62</v>
      </c>
      <c r="I173" s="131">
        <v>849.5</v>
      </c>
      <c r="J173" s="131">
        <v>3</v>
      </c>
      <c r="K173" s="131">
        <v>299</v>
      </c>
      <c r="L173" s="130" t="s">
        <v>7</v>
      </c>
      <c r="M173" s="128"/>
    </row>
    <row r="174" spans="1:13">
      <c r="A174" s="130" t="s">
        <v>155</v>
      </c>
      <c r="B174" s="131">
        <v>3257</v>
      </c>
      <c r="C174" s="131">
        <v>3513</v>
      </c>
      <c r="D174" s="166">
        <v>481</v>
      </c>
      <c r="E174" s="166">
        <v>332</v>
      </c>
      <c r="F174" s="167">
        <v>1005233.473236</v>
      </c>
      <c r="G174" s="132">
        <v>8.0031000000000007E-5</v>
      </c>
      <c r="H174" s="167">
        <v>541548.29</v>
      </c>
      <c r="I174" s="131">
        <v>1308.0899999999999</v>
      </c>
      <c r="J174" s="131">
        <v>3</v>
      </c>
      <c r="K174" s="131">
        <v>414</v>
      </c>
      <c r="L174" s="130" t="s">
        <v>7</v>
      </c>
      <c r="M174" s="128"/>
    </row>
    <row r="175" spans="1:13">
      <c r="A175" s="130" t="s">
        <v>156</v>
      </c>
      <c r="B175" s="131">
        <v>13444</v>
      </c>
      <c r="C175" s="131">
        <v>13467</v>
      </c>
      <c r="D175" s="166">
        <v>4601</v>
      </c>
      <c r="E175" s="166">
        <v>4934</v>
      </c>
      <c r="F175" s="167">
        <v>19184473.135002002</v>
      </c>
      <c r="G175" s="132">
        <v>5.7163799999999996E-4</v>
      </c>
      <c r="H175" s="167">
        <v>3868100.65</v>
      </c>
      <c r="I175" s="131">
        <v>577.66999999999996</v>
      </c>
      <c r="J175" s="131">
        <v>3</v>
      </c>
      <c r="K175" s="131">
        <v>6696</v>
      </c>
      <c r="L175" s="130" t="s">
        <v>7</v>
      </c>
      <c r="M175" s="128"/>
    </row>
    <row r="176" spans="1:13">
      <c r="A176" s="130" t="s">
        <v>157</v>
      </c>
      <c r="B176" s="131">
        <v>16402</v>
      </c>
      <c r="C176" s="131">
        <v>17675</v>
      </c>
      <c r="D176" s="166">
        <v>2174</v>
      </c>
      <c r="E176" s="166">
        <v>2279</v>
      </c>
      <c r="F176" s="167">
        <v>13197362.224200999</v>
      </c>
      <c r="G176" s="132">
        <v>5.1200900000000001E-4</v>
      </c>
      <c r="H176" s="167">
        <v>3464611.7</v>
      </c>
      <c r="I176" s="131">
        <v>902.95</v>
      </c>
      <c r="J176" s="131">
        <v>3</v>
      </c>
      <c r="K176" s="131">
        <v>3837</v>
      </c>
      <c r="L176" s="130" t="s">
        <v>7</v>
      </c>
      <c r="M176" s="128"/>
    </row>
    <row r="177" spans="1:13">
      <c r="A177" s="130" t="s">
        <v>158</v>
      </c>
      <c r="B177" s="131">
        <v>6463</v>
      </c>
      <c r="C177" s="131">
        <v>5163</v>
      </c>
      <c r="D177" s="166">
        <v>2104</v>
      </c>
      <c r="E177" s="166">
        <v>1748</v>
      </c>
      <c r="F177" s="167">
        <v>6084509.0591039993</v>
      </c>
      <c r="G177" s="132">
        <v>2.16104E-4</v>
      </c>
      <c r="H177" s="167">
        <v>1462313.14</v>
      </c>
      <c r="I177" s="131">
        <v>258.81</v>
      </c>
      <c r="J177" s="131">
        <v>3</v>
      </c>
      <c r="K177" s="131">
        <v>5650</v>
      </c>
      <c r="L177" s="130" t="s">
        <v>7</v>
      </c>
      <c r="M177" s="128"/>
    </row>
    <row r="178" spans="1:13">
      <c r="A178" s="130" t="s">
        <v>159</v>
      </c>
      <c r="B178" s="131">
        <v>3676</v>
      </c>
      <c r="C178" s="131">
        <v>3615</v>
      </c>
      <c r="D178" s="166">
        <v>894</v>
      </c>
      <c r="E178" s="166">
        <v>1154</v>
      </c>
      <c r="F178" s="167">
        <v>3362377.0355639993</v>
      </c>
      <c r="G178" s="132">
        <v>1.2623699999999999E-4</v>
      </c>
      <c r="H178" s="167">
        <v>854206.71</v>
      </c>
      <c r="I178" s="131">
        <v>222.1</v>
      </c>
      <c r="J178" s="131">
        <v>3</v>
      </c>
      <c r="K178" s="131">
        <v>3846</v>
      </c>
      <c r="L178" s="130" t="s">
        <v>7</v>
      </c>
      <c r="M178" s="128"/>
    </row>
    <row r="179" spans="1:13">
      <c r="A179" s="130" t="s">
        <v>160</v>
      </c>
      <c r="B179" s="131">
        <v>5585</v>
      </c>
      <c r="C179" s="131">
        <v>5343</v>
      </c>
      <c r="D179" s="166">
        <v>932</v>
      </c>
      <c r="E179" s="166">
        <v>1277</v>
      </c>
      <c r="F179" s="167">
        <v>3353565.86228</v>
      </c>
      <c r="G179" s="132">
        <v>1.5965200000000001E-4</v>
      </c>
      <c r="H179" s="167">
        <v>1080315.6399999999</v>
      </c>
      <c r="I179" s="131">
        <v>334.57</v>
      </c>
      <c r="J179" s="131">
        <v>3</v>
      </c>
      <c r="K179" s="131">
        <v>3229</v>
      </c>
      <c r="L179" s="130" t="s">
        <v>7</v>
      </c>
      <c r="M179" s="128"/>
    </row>
    <row r="180" spans="1:13">
      <c r="A180" s="130" t="s">
        <v>161</v>
      </c>
      <c r="B180" s="131">
        <v>6028</v>
      </c>
      <c r="C180" s="131">
        <v>5975</v>
      </c>
      <c r="D180" s="166">
        <v>2295</v>
      </c>
      <c r="E180" s="166">
        <v>1893</v>
      </c>
      <c r="F180" s="167">
        <v>4767405.2396800006</v>
      </c>
      <c r="G180" s="132">
        <v>2.0504599999999999E-4</v>
      </c>
      <c r="H180" s="167">
        <v>1387482.69</v>
      </c>
      <c r="I180" s="131">
        <v>272.97000000000003</v>
      </c>
      <c r="J180" s="131">
        <v>3</v>
      </c>
      <c r="K180" s="131">
        <v>5083</v>
      </c>
      <c r="L180" s="130" t="s">
        <v>7</v>
      </c>
      <c r="M180" s="128"/>
    </row>
    <row r="181" spans="1:13">
      <c r="A181" s="130" t="s">
        <v>162</v>
      </c>
      <c r="B181" s="131">
        <v>3028</v>
      </c>
      <c r="C181" s="131">
        <v>2888</v>
      </c>
      <c r="D181" s="166">
        <v>939</v>
      </c>
      <c r="E181" s="166">
        <v>1402</v>
      </c>
      <c r="F181" s="167">
        <v>1778999.3422829998</v>
      </c>
      <c r="G181" s="132">
        <v>9.6125999999999994E-5</v>
      </c>
      <c r="H181" s="167">
        <v>650453.66</v>
      </c>
      <c r="I181" s="131">
        <v>427.93</v>
      </c>
      <c r="J181" s="131">
        <v>3</v>
      </c>
      <c r="K181" s="131">
        <v>1520</v>
      </c>
      <c r="L181" s="130" t="s">
        <v>7</v>
      </c>
      <c r="M181" s="128"/>
    </row>
    <row r="182" spans="1:13">
      <c r="A182" s="130" t="s">
        <v>163</v>
      </c>
      <c r="B182" s="131">
        <v>5847</v>
      </c>
      <c r="C182" s="131">
        <v>7561</v>
      </c>
      <c r="D182" s="166">
        <v>1594</v>
      </c>
      <c r="E182" s="166">
        <v>1369</v>
      </c>
      <c r="F182" s="167">
        <v>2414650.0630040001</v>
      </c>
      <c r="G182" s="132">
        <v>1.7607000000000001E-4</v>
      </c>
      <c r="H182" s="167">
        <v>1191411.43</v>
      </c>
      <c r="I182" s="131">
        <v>646.80999999999995</v>
      </c>
      <c r="J182" s="131">
        <v>3</v>
      </c>
      <c r="K182" s="131">
        <v>1842</v>
      </c>
      <c r="L182" s="130" t="s">
        <v>7</v>
      </c>
      <c r="M182" s="128"/>
    </row>
    <row r="183" spans="1:13">
      <c r="A183" s="130" t="s">
        <v>5195</v>
      </c>
      <c r="B183" s="131">
        <v>166</v>
      </c>
      <c r="C183" s="131">
        <v>69</v>
      </c>
      <c r="D183" s="166">
        <v>187</v>
      </c>
      <c r="E183" s="166">
        <v>131</v>
      </c>
      <c r="F183" s="167">
        <v>458979.60089300002</v>
      </c>
      <c r="G183" s="132">
        <v>1.0865E-5</v>
      </c>
      <c r="H183" s="167">
        <v>73522.28</v>
      </c>
      <c r="I183" s="131">
        <v>229.04</v>
      </c>
      <c r="J183" s="131">
        <v>3</v>
      </c>
      <c r="K183" s="131">
        <v>321</v>
      </c>
      <c r="L183" s="130" t="s">
        <v>7</v>
      </c>
      <c r="M183" s="128"/>
    </row>
    <row r="184" spans="1:13">
      <c r="A184" s="130" t="s">
        <v>5196</v>
      </c>
      <c r="B184" s="131">
        <v>1398</v>
      </c>
      <c r="C184" s="131">
        <v>1189</v>
      </c>
      <c r="D184" s="166">
        <v>257</v>
      </c>
      <c r="E184" s="166">
        <v>182</v>
      </c>
      <c r="F184" s="167">
        <v>1763529.6061950002</v>
      </c>
      <c r="G184" s="132">
        <v>4.9694000000000002E-5</v>
      </c>
      <c r="H184" s="167">
        <v>336266.04</v>
      </c>
      <c r="I184" s="131">
        <v>568.98</v>
      </c>
      <c r="J184" s="131">
        <v>3</v>
      </c>
      <c r="K184" s="131">
        <v>591</v>
      </c>
      <c r="L184" s="130" t="s">
        <v>7</v>
      </c>
      <c r="M184" s="128"/>
    </row>
    <row r="185" spans="1:13">
      <c r="A185" s="130" t="s">
        <v>164</v>
      </c>
      <c r="B185" s="131">
        <v>827</v>
      </c>
      <c r="C185" s="131">
        <v>3033</v>
      </c>
      <c r="D185" s="166">
        <v>340</v>
      </c>
      <c r="E185" s="166">
        <v>293</v>
      </c>
      <c r="F185" s="167">
        <v>1449617.1625650001</v>
      </c>
      <c r="G185" s="132">
        <v>5.6931000000000001E-5</v>
      </c>
      <c r="H185" s="167">
        <v>385231.57</v>
      </c>
      <c r="I185" s="131">
        <v>426.61</v>
      </c>
      <c r="J185" s="131">
        <v>3</v>
      </c>
      <c r="K185" s="131">
        <v>903</v>
      </c>
      <c r="L185" s="130" t="s">
        <v>7</v>
      </c>
      <c r="M185" s="128"/>
    </row>
    <row r="186" spans="1:13">
      <c r="A186" s="130" t="s">
        <v>165</v>
      </c>
      <c r="B186" s="131">
        <v>15176</v>
      </c>
      <c r="C186" s="131">
        <v>15532</v>
      </c>
      <c r="D186" s="166">
        <v>4255</v>
      </c>
      <c r="E186" s="166">
        <v>4526</v>
      </c>
      <c r="F186" s="167">
        <v>8657422.0353599992</v>
      </c>
      <c r="G186" s="132">
        <v>4.9936100000000003E-4</v>
      </c>
      <c r="H186" s="167">
        <v>3379025.77</v>
      </c>
      <c r="I186" s="131">
        <v>515.25</v>
      </c>
      <c r="J186" s="131">
        <v>3</v>
      </c>
      <c r="K186" s="131">
        <v>6558</v>
      </c>
      <c r="L186" s="130" t="s">
        <v>7</v>
      </c>
      <c r="M186" s="128"/>
    </row>
    <row r="187" spans="1:13">
      <c r="A187" s="130" t="s">
        <v>166</v>
      </c>
      <c r="B187" s="131">
        <v>12677</v>
      </c>
      <c r="C187" s="131">
        <v>15530</v>
      </c>
      <c r="D187" s="166">
        <v>2444</v>
      </c>
      <c r="E187" s="166">
        <v>2478</v>
      </c>
      <c r="F187" s="167">
        <v>8925902.4518890008</v>
      </c>
      <c r="G187" s="132">
        <v>4.0895299999999999E-4</v>
      </c>
      <c r="H187" s="167">
        <v>2767257.88</v>
      </c>
      <c r="I187" s="131">
        <v>533.80999999999995</v>
      </c>
      <c r="J187" s="131">
        <v>3</v>
      </c>
      <c r="K187" s="131">
        <v>5184</v>
      </c>
      <c r="L187" s="130" t="s">
        <v>7</v>
      </c>
      <c r="M187" s="128"/>
    </row>
    <row r="188" spans="1:13">
      <c r="A188" s="130" t="s">
        <v>167</v>
      </c>
      <c r="B188" s="131">
        <v>1161</v>
      </c>
      <c r="C188" s="131">
        <v>944</v>
      </c>
      <c r="D188" s="166">
        <v>205</v>
      </c>
      <c r="E188" s="166">
        <v>369</v>
      </c>
      <c r="F188" s="167">
        <v>1131784.5509600001</v>
      </c>
      <c r="G188" s="132">
        <v>3.8395000000000001E-5</v>
      </c>
      <c r="H188" s="167">
        <v>259803.9</v>
      </c>
      <c r="I188" s="131">
        <v>409.79</v>
      </c>
      <c r="J188" s="131">
        <v>3</v>
      </c>
      <c r="K188" s="131">
        <v>634</v>
      </c>
      <c r="L188" s="130" t="s">
        <v>7</v>
      </c>
      <c r="M188" s="128"/>
    </row>
    <row r="189" spans="1:13">
      <c r="A189" s="130" t="s">
        <v>168</v>
      </c>
      <c r="B189" s="131">
        <v>2980</v>
      </c>
      <c r="C189" s="131">
        <v>3635</v>
      </c>
      <c r="D189" s="166">
        <v>244</v>
      </c>
      <c r="E189" s="166">
        <v>414</v>
      </c>
      <c r="F189" s="167">
        <v>2109091.3000659999</v>
      </c>
      <c r="G189" s="132">
        <v>9.1654E-5</v>
      </c>
      <c r="H189" s="167">
        <v>620195.63</v>
      </c>
      <c r="I189" s="131">
        <v>1038.8599999999999</v>
      </c>
      <c r="J189" s="131">
        <v>3</v>
      </c>
      <c r="K189" s="131">
        <v>597</v>
      </c>
      <c r="L189" s="130" t="s">
        <v>7</v>
      </c>
      <c r="M189" s="128"/>
    </row>
    <row r="190" spans="1:13">
      <c r="A190" s="130" t="s">
        <v>169</v>
      </c>
      <c r="B190" s="131">
        <v>8195</v>
      </c>
      <c r="C190" s="131">
        <v>8603</v>
      </c>
      <c r="D190" s="166">
        <v>2767</v>
      </c>
      <c r="E190" s="166">
        <v>3065</v>
      </c>
      <c r="F190" s="167">
        <v>5484022.0753649995</v>
      </c>
      <c r="G190" s="132">
        <v>2.7556294910789913E-4</v>
      </c>
      <c r="H190" s="167" t="s">
        <v>11</v>
      </c>
      <c r="I190" s="131">
        <v>572.51</v>
      </c>
      <c r="J190" s="131">
        <v>3</v>
      </c>
      <c r="K190" s="131">
        <v>3257</v>
      </c>
      <c r="L190" s="130" t="s">
        <v>15</v>
      </c>
      <c r="M190" s="128"/>
    </row>
    <row r="191" spans="1:13">
      <c r="A191" s="130" t="s">
        <v>170</v>
      </c>
      <c r="B191" s="131">
        <v>1034</v>
      </c>
      <c r="C191" s="131">
        <v>1203</v>
      </c>
      <c r="D191" s="166">
        <v>286</v>
      </c>
      <c r="E191" s="166">
        <v>265</v>
      </c>
      <c r="F191" s="167">
        <v>954763.85882800003</v>
      </c>
      <c r="G191" s="132">
        <v>3.7045000000000002E-5</v>
      </c>
      <c r="H191" s="167">
        <v>250670.54</v>
      </c>
      <c r="I191" s="131">
        <v>446.83</v>
      </c>
      <c r="J191" s="131">
        <v>3</v>
      </c>
      <c r="K191" s="131">
        <v>561</v>
      </c>
      <c r="L191" s="130" t="s">
        <v>7</v>
      </c>
      <c r="M191" s="128"/>
    </row>
    <row r="192" spans="1:13">
      <c r="A192" s="130" t="s">
        <v>171</v>
      </c>
      <c r="B192" s="131">
        <v>439</v>
      </c>
      <c r="C192" s="131">
        <v>255</v>
      </c>
      <c r="D192" s="166">
        <v>112</v>
      </c>
      <c r="E192" s="166">
        <v>240</v>
      </c>
      <c r="F192" s="166">
        <v>0</v>
      </c>
      <c r="G192" s="132">
        <v>1.2816999999999999E-5</v>
      </c>
      <c r="H192" s="167">
        <v>86726.09</v>
      </c>
      <c r="I192" s="131">
        <v>171.06</v>
      </c>
      <c r="J192" s="131">
        <v>2</v>
      </c>
      <c r="K192" s="131">
        <v>507</v>
      </c>
      <c r="L192" s="130" t="s">
        <v>7</v>
      </c>
      <c r="M192" s="128"/>
    </row>
    <row r="193" spans="1:13">
      <c r="A193" s="130" t="s">
        <v>172</v>
      </c>
      <c r="B193" s="131">
        <v>1567</v>
      </c>
      <c r="C193" s="131">
        <v>748</v>
      </c>
      <c r="D193" s="166">
        <v>660</v>
      </c>
      <c r="E193" s="166">
        <v>827</v>
      </c>
      <c r="F193" s="167">
        <v>2305289.7167540002</v>
      </c>
      <c r="G193" s="132">
        <v>7.0123999999999995E-5</v>
      </c>
      <c r="H193" s="167">
        <v>474506.5</v>
      </c>
      <c r="I193" s="131">
        <v>554.98</v>
      </c>
      <c r="J193" s="131">
        <v>3</v>
      </c>
      <c r="K193" s="131">
        <v>855</v>
      </c>
      <c r="L193" s="130" t="s">
        <v>7</v>
      </c>
      <c r="M193" s="128"/>
    </row>
    <row r="194" spans="1:13">
      <c r="A194" s="130" t="s">
        <v>173</v>
      </c>
      <c r="B194" s="131">
        <v>4497</v>
      </c>
      <c r="C194" s="131">
        <v>4732</v>
      </c>
      <c r="D194" s="166">
        <v>1592</v>
      </c>
      <c r="E194" s="166">
        <v>1793</v>
      </c>
      <c r="F194" s="167">
        <v>2094612.2113399999</v>
      </c>
      <c r="G194" s="132">
        <v>1.3873100000000001E-4</v>
      </c>
      <c r="H194" s="167">
        <v>938750.29</v>
      </c>
      <c r="I194" s="131">
        <v>378.22</v>
      </c>
      <c r="J194" s="131">
        <v>3</v>
      </c>
      <c r="K194" s="131">
        <v>2482</v>
      </c>
      <c r="L194" s="130" t="s">
        <v>7</v>
      </c>
      <c r="M194" s="128"/>
    </row>
    <row r="195" spans="1:13">
      <c r="A195" s="130" t="s">
        <v>174</v>
      </c>
      <c r="B195" s="131">
        <v>3172</v>
      </c>
      <c r="C195" s="131">
        <v>3420</v>
      </c>
      <c r="D195" s="166">
        <v>975</v>
      </c>
      <c r="E195" s="166">
        <v>1213</v>
      </c>
      <c r="F195" s="167">
        <v>2503912.9741249997</v>
      </c>
      <c r="G195" s="132">
        <v>1.1019E-4</v>
      </c>
      <c r="H195" s="167">
        <v>745623.9</v>
      </c>
      <c r="I195" s="131">
        <v>327.45999999999998</v>
      </c>
      <c r="J195" s="131">
        <v>3</v>
      </c>
      <c r="K195" s="131">
        <v>2277</v>
      </c>
      <c r="L195" s="130" t="s">
        <v>7</v>
      </c>
      <c r="M195" s="128"/>
    </row>
    <row r="196" spans="1:13">
      <c r="A196" s="130" t="s">
        <v>175</v>
      </c>
      <c r="B196" s="131">
        <v>1042</v>
      </c>
      <c r="C196" s="131">
        <v>1186</v>
      </c>
      <c r="D196" s="166">
        <v>618</v>
      </c>
      <c r="E196" s="166">
        <v>499</v>
      </c>
      <c r="F196" s="167">
        <v>1038223.1012579999</v>
      </c>
      <c r="G196" s="132">
        <v>4.3053000000000003E-5</v>
      </c>
      <c r="H196" s="167">
        <v>291323.26</v>
      </c>
      <c r="I196" s="131">
        <v>492.1</v>
      </c>
      <c r="J196" s="131">
        <v>3</v>
      </c>
      <c r="K196" s="131">
        <v>592</v>
      </c>
      <c r="L196" s="130" t="s">
        <v>7</v>
      </c>
      <c r="M196" s="128"/>
    </row>
    <row r="197" spans="1:13">
      <c r="A197" s="130" t="s">
        <v>176</v>
      </c>
      <c r="B197" s="131">
        <v>2704</v>
      </c>
      <c r="C197" s="131">
        <v>2842</v>
      </c>
      <c r="D197" s="166">
        <v>813</v>
      </c>
      <c r="E197" s="166">
        <v>703</v>
      </c>
      <c r="F197" s="167">
        <v>1805166.630748</v>
      </c>
      <c r="G197" s="132">
        <v>8.7240895929431269E-5</v>
      </c>
      <c r="H197" s="167" t="s">
        <v>11</v>
      </c>
      <c r="I197" s="131">
        <v>367.58</v>
      </c>
      <c r="J197" s="131">
        <v>3</v>
      </c>
      <c r="K197" s="131">
        <v>1606</v>
      </c>
      <c r="L197" s="130" t="s">
        <v>15</v>
      </c>
      <c r="M197" s="128"/>
    </row>
    <row r="198" spans="1:13">
      <c r="A198" s="130" t="s">
        <v>177</v>
      </c>
      <c r="B198" s="131">
        <v>29905</v>
      </c>
      <c r="C198" s="131">
        <v>26782</v>
      </c>
      <c r="D198" s="166">
        <v>5961</v>
      </c>
      <c r="E198" s="166">
        <v>5604</v>
      </c>
      <c r="F198" s="167">
        <v>11663097.696149999</v>
      </c>
      <c r="G198" s="132">
        <v>7.5453599999999999E-4</v>
      </c>
      <c r="H198" s="167">
        <v>5105713.91</v>
      </c>
      <c r="I198" s="131">
        <v>500.51</v>
      </c>
      <c r="J198" s="131">
        <v>3</v>
      </c>
      <c r="K198" s="131">
        <v>10201</v>
      </c>
      <c r="L198" s="130" t="s">
        <v>7</v>
      </c>
      <c r="M198" s="128"/>
    </row>
    <row r="199" spans="1:13">
      <c r="A199" s="130" t="s">
        <v>178</v>
      </c>
      <c r="B199" s="131">
        <v>2891</v>
      </c>
      <c r="C199" s="131">
        <v>2931</v>
      </c>
      <c r="D199" s="166">
        <v>1392</v>
      </c>
      <c r="E199" s="166">
        <v>1555</v>
      </c>
      <c r="F199" s="167">
        <v>4525097.8858599998</v>
      </c>
      <c r="G199" s="132">
        <v>1.3635200000000001E-4</v>
      </c>
      <c r="H199" s="167">
        <v>922653.25</v>
      </c>
      <c r="I199" s="131">
        <v>208.79</v>
      </c>
      <c r="J199" s="131">
        <v>3</v>
      </c>
      <c r="K199" s="131">
        <v>4419</v>
      </c>
      <c r="L199" s="130" t="s">
        <v>7</v>
      </c>
      <c r="M199" s="128"/>
    </row>
    <row r="200" spans="1:13">
      <c r="A200" s="130" t="s">
        <v>179</v>
      </c>
      <c r="B200" s="131">
        <v>9803</v>
      </c>
      <c r="C200" s="131">
        <v>10174</v>
      </c>
      <c r="D200" s="166">
        <v>1738</v>
      </c>
      <c r="E200" s="166">
        <v>1896</v>
      </c>
      <c r="F200" s="167">
        <v>3852636.1164000002</v>
      </c>
      <c r="G200" s="132">
        <v>2.586E-4</v>
      </c>
      <c r="H200" s="167">
        <v>1749870.72</v>
      </c>
      <c r="I200" s="131">
        <v>505.31</v>
      </c>
      <c r="J200" s="131">
        <v>3</v>
      </c>
      <c r="K200" s="131">
        <v>3463</v>
      </c>
      <c r="L200" s="130" t="s">
        <v>7</v>
      </c>
      <c r="M200" s="128"/>
    </row>
    <row r="201" spans="1:13">
      <c r="A201" s="130" t="s">
        <v>5197</v>
      </c>
      <c r="B201" s="131"/>
      <c r="C201" s="131"/>
      <c r="D201" s="166">
        <v>4</v>
      </c>
      <c r="E201" s="166"/>
      <c r="F201" s="167">
        <v>923643.13584600005</v>
      </c>
      <c r="G201" s="132">
        <v>1.8380719074134299E-5</v>
      </c>
      <c r="H201" s="167" t="s">
        <v>11</v>
      </c>
      <c r="I201" s="131" t="s">
        <v>11</v>
      </c>
      <c r="J201" s="131">
        <v>2</v>
      </c>
      <c r="K201" s="131">
        <v>1</v>
      </c>
      <c r="L201" s="130" t="s">
        <v>12</v>
      </c>
      <c r="M201" s="128"/>
    </row>
    <row r="202" spans="1:13">
      <c r="A202" s="130" t="s">
        <v>180</v>
      </c>
      <c r="B202" s="131">
        <v>486</v>
      </c>
      <c r="C202" s="131">
        <v>242</v>
      </c>
      <c r="D202" s="166">
        <v>686</v>
      </c>
      <c r="E202" s="166">
        <v>468</v>
      </c>
      <c r="F202" s="167">
        <v>2547202.3421740001</v>
      </c>
      <c r="G202" s="132">
        <v>5.0577085349177399E-5</v>
      </c>
      <c r="H202" s="167" t="s">
        <v>11</v>
      </c>
      <c r="I202" s="131" t="s">
        <v>11</v>
      </c>
      <c r="J202" s="131">
        <v>3</v>
      </c>
      <c r="K202" s="131">
        <v>3003</v>
      </c>
      <c r="L202" s="130" t="s">
        <v>12</v>
      </c>
      <c r="M202" s="128"/>
    </row>
    <row r="203" spans="1:13">
      <c r="A203" s="130" t="s">
        <v>181</v>
      </c>
      <c r="B203" s="131">
        <v>399</v>
      </c>
      <c r="C203" s="131">
        <v>436</v>
      </c>
      <c r="D203" s="166">
        <v>178</v>
      </c>
      <c r="E203" s="166">
        <v>158</v>
      </c>
      <c r="F203" s="167">
        <v>899335.30717799999</v>
      </c>
      <c r="G203" s="132">
        <v>2.2061000000000001E-5</v>
      </c>
      <c r="H203" s="167">
        <v>149281.66</v>
      </c>
      <c r="I203" s="131">
        <v>218.25</v>
      </c>
      <c r="J203" s="131">
        <v>3</v>
      </c>
      <c r="K203" s="131">
        <v>684</v>
      </c>
      <c r="L203" s="130" t="s">
        <v>7</v>
      </c>
      <c r="M203" s="128"/>
    </row>
    <row r="204" spans="1:13">
      <c r="A204" s="130" t="s">
        <v>182</v>
      </c>
      <c r="B204" s="131">
        <v>195</v>
      </c>
      <c r="C204" s="131">
        <v>105</v>
      </c>
      <c r="D204" s="166">
        <v>94</v>
      </c>
      <c r="E204" s="166">
        <v>59</v>
      </c>
      <c r="F204" s="167">
        <v>93413.120800999997</v>
      </c>
      <c r="G204" s="132">
        <v>5.2998276432010933E-6</v>
      </c>
      <c r="H204" s="167" t="s">
        <v>11</v>
      </c>
      <c r="I204" s="131" t="s">
        <v>11</v>
      </c>
      <c r="J204" s="131">
        <v>3</v>
      </c>
      <c r="K204" s="131">
        <v>1422</v>
      </c>
      <c r="L204" s="130" t="s">
        <v>12</v>
      </c>
      <c r="M204" s="128"/>
    </row>
    <row r="205" spans="1:13">
      <c r="A205" s="130" t="s">
        <v>183</v>
      </c>
      <c r="B205" s="131">
        <v>16</v>
      </c>
      <c r="C205" s="131">
        <v>18</v>
      </c>
      <c r="D205" s="166">
        <v>17</v>
      </c>
      <c r="E205" s="166">
        <v>37</v>
      </c>
      <c r="F205" s="167">
        <v>326908.74735300004</v>
      </c>
      <c r="G205" s="132">
        <v>5.1124457809719991E-6</v>
      </c>
      <c r="H205" s="167" t="s">
        <v>11</v>
      </c>
      <c r="I205" s="131" t="s">
        <v>11</v>
      </c>
      <c r="J205" s="131">
        <v>3</v>
      </c>
      <c r="K205" s="131">
        <v>350</v>
      </c>
      <c r="L205" s="130" t="s">
        <v>12</v>
      </c>
      <c r="M205" s="128"/>
    </row>
    <row r="206" spans="1:13">
      <c r="A206" s="130" t="s">
        <v>184</v>
      </c>
      <c r="B206" s="131">
        <v>557</v>
      </c>
      <c r="C206" s="131"/>
      <c r="D206" s="166">
        <v>242</v>
      </c>
      <c r="E206" s="166">
        <v>206</v>
      </c>
      <c r="F206" s="167">
        <v>649941.08357599995</v>
      </c>
      <c r="G206" s="132">
        <v>1.7285000000000001E-5</v>
      </c>
      <c r="H206" s="167">
        <v>116962.62</v>
      </c>
      <c r="I206" s="131">
        <v>217</v>
      </c>
      <c r="J206" s="131">
        <v>3</v>
      </c>
      <c r="K206" s="131">
        <v>539</v>
      </c>
      <c r="L206" s="130" t="s">
        <v>7</v>
      </c>
      <c r="M206" s="128"/>
    </row>
    <row r="207" spans="1:13">
      <c r="A207" s="130" t="s">
        <v>5198</v>
      </c>
      <c r="B207" s="131"/>
      <c r="C207" s="131"/>
      <c r="D207" s="166"/>
      <c r="E207" s="166"/>
      <c r="F207" s="166">
        <v>0</v>
      </c>
      <c r="G207" s="132"/>
      <c r="H207" s="167" t="s">
        <v>11</v>
      </c>
      <c r="I207" s="131" t="s">
        <v>11</v>
      </c>
      <c r="J207" s="131"/>
      <c r="K207" s="131">
        <v>0</v>
      </c>
      <c r="L207" s="130" t="s">
        <v>12</v>
      </c>
      <c r="M207" s="128" t="s">
        <v>5181</v>
      </c>
    </row>
    <row r="208" spans="1:13">
      <c r="A208" s="130" t="s">
        <v>185</v>
      </c>
      <c r="B208" s="131">
        <v>12213</v>
      </c>
      <c r="C208" s="131">
        <v>11056</v>
      </c>
      <c r="D208" s="166">
        <v>2251</v>
      </c>
      <c r="E208" s="166">
        <v>2359</v>
      </c>
      <c r="F208" s="167">
        <v>3424521.7536869999</v>
      </c>
      <c r="G208" s="132">
        <v>2.9074500000000002E-4</v>
      </c>
      <c r="H208" s="167">
        <v>1967384.82</v>
      </c>
      <c r="I208" s="131">
        <v>1052.6400000000001</v>
      </c>
      <c r="J208" s="131">
        <v>3</v>
      </c>
      <c r="K208" s="131">
        <v>1869</v>
      </c>
      <c r="L208" s="130" t="s">
        <v>7</v>
      </c>
      <c r="M208" s="128"/>
    </row>
    <row r="209" spans="1:13">
      <c r="A209" s="130" t="s">
        <v>186</v>
      </c>
      <c r="B209" s="131">
        <v>6542</v>
      </c>
      <c r="C209" s="131">
        <v>7938</v>
      </c>
      <c r="D209" s="166">
        <v>1210</v>
      </c>
      <c r="E209" s="166">
        <v>1558</v>
      </c>
      <c r="F209" s="167">
        <v>2347011.1035720003</v>
      </c>
      <c r="G209" s="132">
        <v>1.82941E-4</v>
      </c>
      <c r="H209" s="167">
        <v>1237904.5</v>
      </c>
      <c r="I209" s="131">
        <v>441.95</v>
      </c>
      <c r="J209" s="131">
        <v>3</v>
      </c>
      <c r="K209" s="131">
        <v>2801</v>
      </c>
      <c r="L209" s="130" t="s">
        <v>7</v>
      </c>
      <c r="M209" s="128"/>
    </row>
    <row r="210" spans="1:13">
      <c r="A210" s="130" t="s">
        <v>187</v>
      </c>
      <c r="B210" s="131">
        <v>5049</v>
      </c>
      <c r="C210" s="131">
        <v>4619</v>
      </c>
      <c r="D210" s="166">
        <v>1760</v>
      </c>
      <c r="E210" s="166">
        <v>1698</v>
      </c>
      <c r="F210" s="167">
        <v>4376763.1113320002</v>
      </c>
      <c r="G210" s="132">
        <v>1.7290200000000001E-4</v>
      </c>
      <c r="H210" s="167">
        <v>1169972.1599999999</v>
      </c>
      <c r="I210" s="131">
        <v>321.14999999999998</v>
      </c>
      <c r="J210" s="131">
        <v>3</v>
      </c>
      <c r="K210" s="131">
        <v>3643</v>
      </c>
      <c r="L210" s="130" t="s">
        <v>7</v>
      </c>
      <c r="M210" s="128"/>
    </row>
    <row r="211" spans="1:13">
      <c r="A211" s="130" t="s">
        <v>188</v>
      </c>
      <c r="B211" s="131">
        <v>2344</v>
      </c>
      <c r="C211" s="131">
        <v>2385</v>
      </c>
      <c r="D211" s="166">
        <v>888</v>
      </c>
      <c r="E211" s="166">
        <v>1282</v>
      </c>
      <c r="F211" s="167">
        <v>2491461.9597149999</v>
      </c>
      <c r="G211" s="132">
        <v>9.3344999999999995E-5</v>
      </c>
      <c r="H211" s="167">
        <v>631638.87</v>
      </c>
      <c r="I211" s="131">
        <v>637.37</v>
      </c>
      <c r="J211" s="131">
        <v>3</v>
      </c>
      <c r="K211" s="131">
        <v>991</v>
      </c>
      <c r="L211" s="130" t="s">
        <v>7</v>
      </c>
      <c r="M211" s="128"/>
    </row>
    <row r="212" spans="1:13">
      <c r="A212" s="130" t="s">
        <v>189</v>
      </c>
      <c r="B212" s="131">
        <v>7173</v>
      </c>
      <c r="C212" s="131">
        <v>7719</v>
      </c>
      <c r="D212" s="166">
        <v>1055</v>
      </c>
      <c r="E212" s="166">
        <v>920</v>
      </c>
      <c r="F212" s="167">
        <v>3062636.2054669997</v>
      </c>
      <c r="G212" s="132">
        <v>1.8895699999999999E-4</v>
      </c>
      <c r="H212" s="167">
        <v>1278612.47</v>
      </c>
      <c r="I212" s="131">
        <v>464.61</v>
      </c>
      <c r="J212" s="131">
        <v>3</v>
      </c>
      <c r="K212" s="131">
        <v>2752</v>
      </c>
      <c r="L212" s="130" t="s">
        <v>7</v>
      </c>
      <c r="M212" s="128"/>
    </row>
    <row r="213" spans="1:13">
      <c r="A213" s="130" t="s">
        <v>190</v>
      </c>
      <c r="B213" s="131">
        <v>8011</v>
      </c>
      <c r="C213" s="131">
        <v>7746</v>
      </c>
      <c r="D213" s="166">
        <v>746</v>
      </c>
      <c r="E213" s="166">
        <v>768</v>
      </c>
      <c r="F213" s="167">
        <v>2045408.428384</v>
      </c>
      <c r="G213" s="132">
        <v>1.79113E-4</v>
      </c>
      <c r="H213" s="167">
        <v>1212005.3400000001</v>
      </c>
      <c r="I213" s="131">
        <v>506.06</v>
      </c>
      <c r="J213" s="131">
        <v>3</v>
      </c>
      <c r="K213" s="131">
        <v>2395</v>
      </c>
      <c r="L213" s="130" t="s">
        <v>7</v>
      </c>
      <c r="M213" s="128"/>
    </row>
    <row r="214" spans="1:13">
      <c r="A214" s="130" t="s">
        <v>191</v>
      </c>
      <c r="B214" s="131">
        <v>1982</v>
      </c>
      <c r="C214" s="131">
        <v>1699</v>
      </c>
      <c r="D214" s="166">
        <v>166</v>
      </c>
      <c r="E214" s="166">
        <v>140</v>
      </c>
      <c r="F214" s="167">
        <v>1581862.0108990001</v>
      </c>
      <c r="G214" s="132">
        <v>5.5812E-5</v>
      </c>
      <c r="H214" s="167">
        <v>377660.35</v>
      </c>
      <c r="I214" s="131">
        <v>327.26</v>
      </c>
      <c r="J214" s="131">
        <v>3</v>
      </c>
      <c r="K214" s="131">
        <v>1154</v>
      </c>
      <c r="L214" s="130" t="s">
        <v>7</v>
      </c>
      <c r="M214" s="128"/>
    </row>
    <row r="215" spans="1:13">
      <c r="A215" s="130" t="s">
        <v>192</v>
      </c>
      <c r="B215" s="131">
        <v>19665</v>
      </c>
      <c r="C215" s="131">
        <v>20680</v>
      </c>
      <c r="D215" s="166">
        <v>3128</v>
      </c>
      <c r="E215" s="166">
        <v>3887</v>
      </c>
      <c r="F215" s="167">
        <v>6617028.1643000003</v>
      </c>
      <c r="G215" s="132">
        <v>5.0469999999999996E-4</v>
      </c>
      <c r="H215" s="167">
        <v>3415149.44</v>
      </c>
      <c r="I215" s="131">
        <v>846.59</v>
      </c>
      <c r="J215" s="131">
        <v>3</v>
      </c>
      <c r="K215" s="131">
        <v>4034</v>
      </c>
      <c r="L215" s="130" t="s">
        <v>7</v>
      </c>
      <c r="M215" s="128"/>
    </row>
    <row r="216" spans="1:13">
      <c r="A216" s="130" t="s">
        <v>193</v>
      </c>
      <c r="B216" s="131">
        <v>18972</v>
      </c>
      <c r="C216" s="131">
        <v>22575</v>
      </c>
      <c r="D216" s="166">
        <v>2951</v>
      </c>
      <c r="E216" s="166">
        <v>3945</v>
      </c>
      <c r="F216" s="167">
        <v>1151527.2763999999</v>
      </c>
      <c r="G216" s="132">
        <v>4.4249900000000001E-4</v>
      </c>
      <c r="H216" s="167">
        <v>2994256.21</v>
      </c>
      <c r="I216" s="131">
        <v>3058.48</v>
      </c>
      <c r="J216" s="131">
        <v>3</v>
      </c>
      <c r="K216" s="131">
        <v>979</v>
      </c>
      <c r="L216" s="130" t="s">
        <v>7</v>
      </c>
      <c r="M216" s="128"/>
    </row>
    <row r="217" spans="1:13">
      <c r="A217" s="130" t="s">
        <v>194</v>
      </c>
      <c r="B217" s="131">
        <v>36498</v>
      </c>
      <c r="C217" s="131">
        <v>37337</v>
      </c>
      <c r="D217" s="166">
        <v>5957</v>
      </c>
      <c r="E217" s="166">
        <v>6150</v>
      </c>
      <c r="F217" s="167">
        <v>883235.5683840001</v>
      </c>
      <c r="G217" s="132">
        <v>7.7101700000000003E-4</v>
      </c>
      <c r="H217" s="167">
        <v>5217238.32</v>
      </c>
      <c r="I217" s="131">
        <v>1361.49</v>
      </c>
      <c r="J217" s="131">
        <v>3</v>
      </c>
      <c r="K217" s="131">
        <v>3832</v>
      </c>
      <c r="L217" s="130" t="s">
        <v>7</v>
      </c>
      <c r="M217" s="128"/>
    </row>
    <row r="218" spans="1:13">
      <c r="A218" s="130" t="s">
        <v>5199</v>
      </c>
      <c r="B218" s="131">
        <v>19210</v>
      </c>
      <c r="C218" s="131">
        <v>19272</v>
      </c>
      <c r="D218" s="166">
        <v>6748</v>
      </c>
      <c r="E218" s="166">
        <v>4211</v>
      </c>
      <c r="F218" s="167">
        <v>7377458.9721100004</v>
      </c>
      <c r="G218" s="132">
        <v>5.3262199999999996E-4</v>
      </c>
      <c r="H218" s="167">
        <v>3604089.93</v>
      </c>
      <c r="I218" s="131">
        <v>1472.86</v>
      </c>
      <c r="J218" s="131">
        <v>3</v>
      </c>
      <c r="K218" s="131">
        <v>2447</v>
      </c>
      <c r="L218" s="130" t="s">
        <v>7</v>
      </c>
      <c r="M218" s="128"/>
    </row>
    <row r="219" spans="1:13">
      <c r="A219" s="130" t="s">
        <v>195</v>
      </c>
      <c r="B219" s="131">
        <v>47946</v>
      </c>
      <c r="C219" s="131">
        <v>55825</v>
      </c>
      <c r="D219" s="166">
        <v>6830</v>
      </c>
      <c r="E219" s="166">
        <v>6563</v>
      </c>
      <c r="F219" s="167">
        <v>66736127.503795005</v>
      </c>
      <c r="G219" s="132">
        <v>1.904593E-3</v>
      </c>
      <c r="H219" s="167">
        <v>12887799.58</v>
      </c>
      <c r="I219" s="131">
        <v>2083.04</v>
      </c>
      <c r="J219" s="131">
        <v>3</v>
      </c>
      <c r="K219" s="131">
        <v>6187</v>
      </c>
      <c r="L219" s="130" t="s">
        <v>7</v>
      </c>
      <c r="M219" s="128"/>
    </row>
    <row r="220" spans="1:13">
      <c r="A220" s="130" t="s">
        <v>196</v>
      </c>
      <c r="B220" s="131">
        <v>39907</v>
      </c>
      <c r="C220" s="131">
        <v>42060</v>
      </c>
      <c r="D220" s="166">
        <v>5273</v>
      </c>
      <c r="E220" s="166">
        <v>5747</v>
      </c>
      <c r="F220" s="167">
        <v>19871583.695773996</v>
      </c>
      <c r="G220" s="132">
        <v>1.07964E-3</v>
      </c>
      <c r="H220" s="167">
        <v>7305596.7400000002</v>
      </c>
      <c r="I220" s="131">
        <v>940.59</v>
      </c>
      <c r="J220" s="131">
        <v>3</v>
      </c>
      <c r="K220" s="131">
        <v>7767</v>
      </c>
      <c r="L220" s="130" t="s">
        <v>7</v>
      </c>
      <c r="M220" s="128"/>
    </row>
    <row r="221" spans="1:13">
      <c r="A221" s="130" t="s">
        <v>197</v>
      </c>
      <c r="B221" s="131">
        <v>2437</v>
      </c>
      <c r="C221" s="131">
        <v>2437</v>
      </c>
      <c r="D221" s="166">
        <v>372</v>
      </c>
      <c r="E221" s="166">
        <v>350</v>
      </c>
      <c r="F221" s="167">
        <v>1351947.927685</v>
      </c>
      <c r="G221" s="132">
        <v>6.7074000000000002E-5</v>
      </c>
      <c r="H221" s="167">
        <v>453866.71</v>
      </c>
      <c r="I221" s="131">
        <v>745.26</v>
      </c>
      <c r="J221" s="131">
        <v>3</v>
      </c>
      <c r="K221" s="131">
        <v>609</v>
      </c>
      <c r="L221" s="130" t="s">
        <v>7</v>
      </c>
      <c r="M221" s="128"/>
    </row>
    <row r="222" spans="1:13">
      <c r="A222" s="130" t="s">
        <v>198</v>
      </c>
      <c r="B222" s="131">
        <v>11078</v>
      </c>
      <c r="C222" s="131">
        <v>11789</v>
      </c>
      <c r="D222" s="166">
        <v>2692</v>
      </c>
      <c r="E222" s="166">
        <v>2889</v>
      </c>
      <c r="F222" s="167">
        <v>1916286.0821529999</v>
      </c>
      <c r="G222" s="132">
        <v>2.76063E-4</v>
      </c>
      <c r="H222" s="167">
        <v>1868033.75</v>
      </c>
      <c r="I222" s="131">
        <v>343.89</v>
      </c>
      <c r="J222" s="131">
        <v>3</v>
      </c>
      <c r="K222" s="131">
        <v>5432</v>
      </c>
      <c r="L222" s="130" t="s">
        <v>7</v>
      </c>
      <c r="M222" s="128"/>
    </row>
    <row r="223" spans="1:13">
      <c r="A223" s="130" t="s">
        <v>199</v>
      </c>
      <c r="B223" s="131">
        <v>33322</v>
      </c>
      <c r="C223" s="131">
        <v>30987</v>
      </c>
      <c r="D223" s="166">
        <v>2993</v>
      </c>
      <c r="E223" s="166">
        <v>2978</v>
      </c>
      <c r="F223" s="167">
        <v>4179516.1508999998</v>
      </c>
      <c r="G223" s="132">
        <v>6.75721E-4</v>
      </c>
      <c r="H223" s="167">
        <v>4572396.55</v>
      </c>
      <c r="I223" s="131">
        <v>1495.71</v>
      </c>
      <c r="J223" s="131">
        <v>3</v>
      </c>
      <c r="K223" s="131">
        <v>3057</v>
      </c>
      <c r="L223" s="130" t="s">
        <v>7</v>
      </c>
      <c r="M223" s="128"/>
    </row>
    <row r="224" spans="1:13">
      <c r="A224" s="130" t="s">
        <v>200</v>
      </c>
      <c r="B224" s="131">
        <v>53341</v>
      </c>
      <c r="C224" s="131">
        <v>51144</v>
      </c>
      <c r="D224" s="166">
        <v>3166</v>
      </c>
      <c r="E224" s="166">
        <v>3698</v>
      </c>
      <c r="F224" s="167">
        <v>94289919.405727997</v>
      </c>
      <c r="G224" s="132">
        <v>2.2126139999999999E-3</v>
      </c>
      <c r="H224" s="167">
        <v>14972082.27</v>
      </c>
      <c r="I224" s="131">
        <v>6566.7</v>
      </c>
      <c r="J224" s="131">
        <v>3</v>
      </c>
      <c r="K224" s="131">
        <v>2280</v>
      </c>
      <c r="L224" s="130" t="s">
        <v>7</v>
      </c>
      <c r="M224" s="128"/>
    </row>
    <row r="225" spans="1:13">
      <c r="A225" s="130" t="s">
        <v>201</v>
      </c>
      <c r="B225" s="131">
        <v>11716</v>
      </c>
      <c r="C225" s="131">
        <v>15226</v>
      </c>
      <c r="D225" s="166">
        <v>3169</v>
      </c>
      <c r="E225" s="166">
        <v>3133</v>
      </c>
      <c r="F225" s="167">
        <v>4831894.1601360003</v>
      </c>
      <c r="G225" s="132">
        <v>3.5659100000000002E-4</v>
      </c>
      <c r="H225" s="167">
        <v>2412939.66</v>
      </c>
      <c r="I225" s="131">
        <v>317.04000000000002</v>
      </c>
      <c r="J225" s="131">
        <v>3</v>
      </c>
      <c r="K225" s="131">
        <v>7611</v>
      </c>
      <c r="L225" s="130" t="s">
        <v>7</v>
      </c>
      <c r="M225" s="128"/>
    </row>
    <row r="226" spans="1:13">
      <c r="A226" s="130" t="s">
        <v>202</v>
      </c>
      <c r="B226" s="131">
        <v>37198</v>
      </c>
      <c r="C226" s="131">
        <v>41662</v>
      </c>
      <c r="D226" s="166">
        <v>1126</v>
      </c>
      <c r="E226" s="166">
        <v>1443</v>
      </c>
      <c r="F226" s="167" t="s">
        <v>11</v>
      </c>
      <c r="G226" s="132">
        <v>1.0988339999999999E-3</v>
      </c>
      <c r="H226" s="167">
        <v>7435471.3499999996</v>
      </c>
      <c r="I226" s="131">
        <v>11231.83</v>
      </c>
      <c r="J226" s="131">
        <v>2</v>
      </c>
      <c r="K226" s="131">
        <v>662</v>
      </c>
      <c r="L226" s="130" t="s">
        <v>7</v>
      </c>
      <c r="M226" s="128"/>
    </row>
    <row r="227" spans="1:13">
      <c r="A227" s="130" t="s">
        <v>203</v>
      </c>
      <c r="B227" s="131">
        <v>2786</v>
      </c>
      <c r="C227" s="131">
        <v>2068</v>
      </c>
      <c r="D227" s="166">
        <v>374</v>
      </c>
      <c r="E227" s="166">
        <v>281</v>
      </c>
      <c r="F227" s="167">
        <v>3872798.442973</v>
      </c>
      <c r="G227" s="132">
        <v>1.0070481713962336E-4</v>
      </c>
      <c r="H227" s="167" t="s">
        <v>11</v>
      </c>
      <c r="I227" s="131">
        <v>563.16999999999996</v>
      </c>
      <c r="J227" s="131">
        <v>3</v>
      </c>
      <c r="K227" s="131">
        <v>1210</v>
      </c>
      <c r="L227" s="130" t="s">
        <v>15</v>
      </c>
      <c r="M227" s="128"/>
    </row>
    <row r="228" spans="1:13">
      <c r="A228" s="130" t="s">
        <v>204</v>
      </c>
      <c r="B228" s="131">
        <v>13338</v>
      </c>
      <c r="C228" s="131">
        <v>10309</v>
      </c>
      <c r="D228" s="166">
        <v>4507</v>
      </c>
      <c r="E228" s="166">
        <v>5744</v>
      </c>
      <c r="F228" s="167">
        <v>2429423.1911900002</v>
      </c>
      <c r="G228" s="132">
        <v>3.3093700000000001E-4</v>
      </c>
      <c r="H228" s="167">
        <v>2239346.5299999998</v>
      </c>
      <c r="I228" s="131">
        <v>502.55</v>
      </c>
      <c r="J228" s="131">
        <v>3</v>
      </c>
      <c r="K228" s="131">
        <v>4456</v>
      </c>
      <c r="L228" s="130" t="s">
        <v>7</v>
      </c>
      <c r="M228" s="128"/>
    </row>
    <row r="229" spans="1:13">
      <c r="A229" s="130" t="s">
        <v>205</v>
      </c>
      <c r="B229" s="131">
        <v>8265</v>
      </c>
      <c r="C229" s="131">
        <v>8526</v>
      </c>
      <c r="D229" s="166">
        <v>2518</v>
      </c>
      <c r="E229" s="166">
        <v>2690</v>
      </c>
      <c r="F229" s="167">
        <v>4164888.5498369997</v>
      </c>
      <c r="G229" s="132">
        <v>2.4864499999999997E-4</v>
      </c>
      <c r="H229" s="167">
        <v>1682503.6</v>
      </c>
      <c r="I229" s="131">
        <v>911.43</v>
      </c>
      <c r="J229" s="131">
        <v>3</v>
      </c>
      <c r="K229" s="131">
        <v>1846</v>
      </c>
      <c r="L229" s="130" t="s">
        <v>7</v>
      </c>
      <c r="M229" s="128"/>
    </row>
    <row r="230" spans="1:13">
      <c r="A230" s="130" t="s">
        <v>206</v>
      </c>
      <c r="B230" s="131">
        <v>19251</v>
      </c>
      <c r="C230" s="131">
        <v>15362</v>
      </c>
      <c r="D230" s="166">
        <v>6365</v>
      </c>
      <c r="E230" s="166">
        <v>7766</v>
      </c>
      <c r="F230" s="167">
        <v>9595698.0714140013</v>
      </c>
      <c r="G230" s="132">
        <v>5.5536699999999997E-4</v>
      </c>
      <c r="H230" s="167">
        <v>3757998.93</v>
      </c>
      <c r="I230" s="131">
        <v>713.5</v>
      </c>
      <c r="J230" s="131">
        <v>3</v>
      </c>
      <c r="K230" s="131">
        <v>5267</v>
      </c>
      <c r="L230" s="130" t="s">
        <v>7</v>
      </c>
      <c r="M230" s="128"/>
    </row>
    <row r="231" spans="1:13">
      <c r="A231" s="130" t="s">
        <v>207</v>
      </c>
      <c r="B231" s="131">
        <v>2882</v>
      </c>
      <c r="C231" s="131">
        <v>3917</v>
      </c>
      <c r="D231" s="166">
        <v>807</v>
      </c>
      <c r="E231" s="166">
        <v>787</v>
      </c>
      <c r="F231" s="166">
        <v>0</v>
      </c>
      <c r="G231" s="132">
        <v>1.11196E-4</v>
      </c>
      <c r="H231" s="167">
        <v>752429.66</v>
      </c>
      <c r="I231" s="131">
        <v>1045.04</v>
      </c>
      <c r="J231" s="131">
        <v>2</v>
      </c>
      <c r="K231" s="131">
        <v>720</v>
      </c>
      <c r="L231" s="130" t="s">
        <v>7</v>
      </c>
      <c r="M231" s="128"/>
    </row>
    <row r="232" spans="1:13">
      <c r="A232" s="130" t="s">
        <v>208</v>
      </c>
      <c r="B232" s="131">
        <v>6631</v>
      </c>
      <c r="C232" s="131">
        <v>6200</v>
      </c>
      <c r="D232" s="166">
        <v>1623</v>
      </c>
      <c r="E232" s="166">
        <v>1995</v>
      </c>
      <c r="F232" s="167">
        <v>2086439.137654</v>
      </c>
      <c r="G232" s="132">
        <v>1.7238600000000001E-4</v>
      </c>
      <c r="H232" s="167">
        <v>1166485.23</v>
      </c>
      <c r="I232" s="131">
        <v>1303.33</v>
      </c>
      <c r="J232" s="131">
        <v>3</v>
      </c>
      <c r="K232" s="131">
        <v>895</v>
      </c>
      <c r="L232" s="130" t="s">
        <v>7</v>
      </c>
      <c r="M232" s="128"/>
    </row>
    <row r="233" spans="1:13">
      <c r="A233" s="130" t="s">
        <v>209</v>
      </c>
      <c r="B233" s="131">
        <v>38996</v>
      </c>
      <c r="C233" s="131">
        <v>40110</v>
      </c>
      <c r="D233" s="166">
        <v>4487</v>
      </c>
      <c r="E233" s="166">
        <v>4217</v>
      </c>
      <c r="F233" s="167">
        <v>8085227.0843349993</v>
      </c>
      <c r="G233" s="132">
        <v>8.81396E-4</v>
      </c>
      <c r="H233" s="167">
        <v>5964140.9199999999</v>
      </c>
      <c r="I233" s="131">
        <v>1896.39</v>
      </c>
      <c r="J233" s="131">
        <v>3</v>
      </c>
      <c r="K233" s="131">
        <v>3145</v>
      </c>
      <c r="L233" s="130" t="s">
        <v>7</v>
      </c>
      <c r="M233" s="128"/>
    </row>
    <row r="234" spans="1:13">
      <c r="A234" s="130" t="s">
        <v>210</v>
      </c>
      <c r="B234" s="131">
        <v>28114</v>
      </c>
      <c r="C234" s="131">
        <v>33871</v>
      </c>
      <c r="D234" s="166">
        <v>5710</v>
      </c>
      <c r="E234" s="166">
        <v>6493</v>
      </c>
      <c r="F234" s="167">
        <v>5631423.3649520008</v>
      </c>
      <c r="G234" s="132">
        <v>7.2875000000000001E-4</v>
      </c>
      <c r="H234" s="167">
        <v>4931226.75</v>
      </c>
      <c r="I234" s="131">
        <v>742.88</v>
      </c>
      <c r="J234" s="131">
        <v>3</v>
      </c>
      <c r="K234" s="131">
        <v>6638</v>
      </c>
      <c r="L234" s="130" t="s">
        <v>7</v>
      </c>
      <c r="M234" s="128"/>
    </row>
    <row r="235" spans="1:13">
      <c r="A235" s="160" t="s">
        <v>211</v>
      </c>
      <c r="B235" s="161">
        <v>21095</v>
      </c>
      <c r="C235" s="161">
        <v>21243</v>
      </c>
      <c r="D235" s="162">
        <v>9707</v>
      </c>
      <c r="E235" s="162">
        <v>8759</v>
      </c>
      <c r="F235" s="163">
        <v>1848617.7222750001</v>
      </c>
      <c r="G235" s="164">
        <v>5.6136800000000002E-4</v>
      </c>
      <c r="H235" s="163">
        <v>3798609.4</v>
      </c>
      <c r="I235" s="161">
        <v>1324.02</v>
      </c>
      <c r="J235" s="161">
        <v>3</v>
      </c>
      <c r="K235" s="161">
        <v>2869</v>
      </c>
      <c r="L235" s="160" t="s">
        <v>7</v>
      </c>
      <c r="M235" s="165"/>
    </row>
    <row r="236" spans="1:13">
      <c r="A236" s="130" t="s">
        <v>212</v>
      </c>
      <c r="B236" s="133">
        <v>85197</v>
      </c>
      <c r="C236" s="133">
        <v>123233</v>
      </c>
      <c r="D236" s="166">
        <v>12963</v>
      </c>
      <c r="E236" s="166">
        <v>14090</v>
      </c>
      <c r="F236" s="167">
        <v>14944160.609539999</v>
      </c>
      <c r="G236" s="132">
        <v>2.2901639999999999E-3</v>
      </c>
      <c r="H236" s="167">
        <v>15496843.93</v>
      </c>
      <c r="I236" s="131">
        <v>2127.81</v>
      </c>
      <c r="J236" s="131">
        <v>3</v>
      </c>
      <c r="K236" s="131">
        <v>7283</v>
      </c>
      <c r="L236" s="130" t="s">
        <v>7</v>
      </c>
      <c r="M236" s="128"/>
    </row>
    <row r="237" spans="1:13">
      <c r="A237" s="168" t="s">
        <v>213</v>
      </c>
      <c r="B237" s="169">
        <v>38371</v>
      </c>
      <c r="C237" s="169">
        <v>33774</v>
      </c>
      <c r="D237" s="170">
        <v>10062</v>
      </c>
      <c r="E237" s="170">
        <v>9838</v>
      </c>
      <c r="F237" s="171">
        <v>2275602.1852159998</v>
      </c>
      <c r="G237" s="172">
        <v>8.4231499999999995E-4</v>
      </c>
      <c r="H237" s="171">
        <v>5699691.5899999999</v>
      </c>
      <c r="I237" s="169">
        <v>2107.87</v>
      </c>
      <c r="J237" s="169">
        <v>3</v>
      </c>
      <c r="K237" s="169">
        <v>2704</v>
      </c>
      <c r="L237" s="168" t="s">
        <v>7</v>
      </c>
      <c r="M237" s="173"/>
    </row>
    <row r="238" spans="1:13">
      <c r="A238" s="130" t="s">
        <v>214</v>
      </c>
      <c r="B238" s="131">
        <v>1707</v>
      </c>
      <c r="C238" s="131">
        <v>708</v>
      </c>
      <c r="D238" s="166">
        <v>368</v>
      </c>
      <c r="E238" s="166">
        <v>190</v>
      </c>
      <c r="F238" s="167">
        <v>3673447.58396</v>
      </c>
      <c r="G238" s="132">
        <v>7.4177999999999994E-5</v>
      </c>
      <c r="H238" s="167">
        <v>501937.77</v>
      </c>
      <c r="I238" s="131">
        <v>1525.65</v>
      </c>
      <c r="J238" s="131">
        <v>3</v>
      </c>
      <c r="K238" s="131">
        <v>329</v>
      </c>
      <c r="L238" s="130" t="s">
        <v>7</v>
      </c>
      <c r="M238" s="128"/>
    </row>
    <row r="239" spans="1:13">
      <c r="A239" s="130" t="s">
        <v>215</v>
      </c>
      <c r="B239" s="131">
        <v>18166</v>
      </c>
      <c r="C239" s="131">
        <v>19263</v>
      </c>
      <c r="D239" s="166">
        <v>1780</v>
      </c>
      <c r="E239" s="166">
        <v>2583</v>
      </c>
      <c r="F239" s="167">
        <v>7085870.3590949997</v>
      </c>
      <c r="G239" s="132">
        <v>4.61617E-4</v>
      </c>
      <c r="H239" s="167">
        <v>3123619.39</v>
      </c>
      <c r="I239" s="131">
        <v>819.42</v>
      </c>
      <c r="J239" s="131">
        <v>3</v>
      </c>
      <c r="K239" s="131">
        <v>3812</v>
      </c>
      <c r="L239" s="130" t="s">
        <v>7</v>
      </c>
      <c r="M239" s="128"/>
    </row>
    <row r="240" spans="1:13">
      <c r="A240" s="130" t="s">
        <v>216</v>
      </c>
      <c r="B240" s="131">
        <v>112</v>
      </c>
      <c r="C240" s="131">
        <v>81</v>
      </c>
      <c r="D240" s="166">
        <v>300</v>
      </c>
      <c r="E240" s="166">
        <v>195</v>
      </c>
      <c r="F240" s="167" t="s">
        <v>11</v>
      </c>
      <c r="G240" s="132">
        <v>8.6366668770875297E-6</v>
      </c>
      <c r="H240" s="167" t="s">
        <v>11</v>
      </c>
      <c r="I240" s="131" t="s">
        <v>11</v>
      </c>
      <c r="J240" s="131">
        <v>2</v>
      </c>
      <c r="K240" s="131">
        <v>245</v>
      </c>
      <c r="L240" s="130" t="s">
        <v>12</v>
      </c>
      <c r="M240" s="128"/>
    </row>
    <row r="241" spans="1:13">
      <c r="A241" s="130" t="s">
        <v>217</v>
      </c>
      <c r="B241" s="131">
        <v>3360</v>
      </c>
      <c r="C241" s="131">
        <v>1836</v>
      </c>
      <c r="D241" s="166">
        <v>1050</v>
      </c>
      <c r="E241" s="166">
        <v>942</v>
      </c>
      <c r="F241" s="167" t="s">
        <v>11</v>
      </c>
      <c r="G241" s="132">
        <v>8.9296296770190271E-5</v>
      </c>
      <c r="H241" s="167" t="s">
        <v>11</v>
      </c>
      <c r="I241" s="131" t="s">
        <v>11</v>
      </c>
      <c r="J241" s="131">
        <v>2</v>
      </c>
      <c r="K241" s="131">
        <v>449</v>
      </c>
      <c r="L241" s="130" t="s">
        <v>12</v>
      </c>
      <c r="M241" s="128"/>
    </row>
    <row r="242" spans="1:13">
      <c r="A242" s="130" t="s">
        <v>218</v>
      </c>
      <c r="B242" s="131">
        <v>1592</v>
      </c>
      <c r="C242" s="131">
        <v>2000</v>
      </c>
      <c r="D242" s="166">
        <v>367</v>
      </c>
      <c r="E242" s="166">
        <v>422</v>
      </c>
      <c r="F242" s="167" t="s">
        <v>11</v>
      </c>
      <c r="G242" s="132">
        <v>6.0893211679087705E-5</v>
      </c>
      <c r="H242" s="167" t="s">
        <v>11</v>
      </c>
      <c r="I242" s="131" t="s">
        <v>11</v>
      </c>
      <c r="J242" s="131">
        <v>2</v>
      </c>
      <c r="K242" s="131">
        <v>321</v>
      </c>
      <c r="L242" s="130" t="s">
        <v>12</v>
      </c>
      <c r="M242" s="128"/>
    </row>
    <row r="243" spans="1:13">
      <c r="A243" s="130" t="s">
        <v>219</v>
      </c>
      <c r="B243" s="131">
        <v>3868</v>
      </c>
      <c r="C243" s="131">
        <v>2677</v>
      </c>
      <c r="D243" s="166">
        <v>696</v>
      </c>
      <c r="E243" s="166">
        <v>1148</v>
      </c>
      <c r="F243" s="167" t="s">
        <v>11</v>
      </c>
      <c r="G243" s="132">
        <v>1.07729E-4</v>
      </c>
      <c r="H243" s="167">
        <v>728971.93</v>
      </c>
      <c r="I243" s="131">
        <v>1088.02</v>
      </c>
      <c r="J243" s="131">
        <v>2</v>
      </c>
      <c r="K243" s="131">
        <v>670</v>
      </c>
      <c r="L243" s="130" t="s">
        <v>7</v>
      </c>
      <c r="M243" s="128"/>
    </row>
    <row r="244" spans="1:13">
      <c r="A244" s="130" t="s">
        <v>220</v>
      </c>
      <c r="B244" s="131">
        <v>5521</v>
      </c>
      <c r="C244" s="131">
        <v>5265</v>
      </c>
      <c r="D244" s="166">
        <v>1226</v>
      </c>
      <c r="E244" s="166">
        <v>1806</v>
      </c>
      <c r="F244" s="167" t="s">
        <v>11</v>
      </c>
      <c r="G244" s="132">
        <v>1.8701945208763186E-4</v>
      </c>
      <c r="H244" s="167" t="s">
        <v>11</v>
      </c>
      <c r="I244" s="131" t="s">
        <v>11</v>
      </c>
      <c r="J244" s="131">
        <v>2</v>
      </c>
      <c r="K244" s="131">
        <v>1019</v>
      </c>
      <c r="L244" s="130" t="s">
        <v>12</v>
      </c>
      <c r="M244" s="128"/>
    </row>
    <row r="245" spans="1:13">
      <c r="A245" s="130" t="s">
        <v>221</v>
      </c>
      <c r="B245" s="131">
        <v>2307</v>
      </c>
      <c r="C245" s="131">
        <v>1365</v>
      </c>
      <c r="D245" s="166">
        <v>638</v>
      </c>
      <c r="E245" s="166">
        <v>1043</v>
      </c>
      <c r="F245" s="167" t="s">
        <v>11</v>
      </c>
      <c r="G245" s="132">
        <v>6.9510292923113083E-5</v>
      </c>
      <c r="H245" s="167" t="s">
        <v>11</v>
      </c>
      <c r="I245" s="131" t="s">
        <v>11</v>
      </c>
      <c r="J245" s="131">
        <v>2</v>
      </c>
      <c r="K245" s="131">
        <v>282</v>
      </c>
      <c r="L245" s="130" t="s">
        <v>12</v>
      </c>
      <c r="M245" s="128"/>
    </row>
    <row r="246" spans="1:13">
      <c r="A246" s="130" t="s">
        <v>222</v>
      </c>
      <c r="B246" s="131">
        <v>53444</v>
      </c>
      <c r="C246" s="131">
        <v>44475</v>
      </c>
      <c r="D246" s="166">
        <v>10259</v>
      </c>
      <c r="E246" s="166">
        <v>9728</v>
      </c>
      <c r="F246" s="167">
        <v>24504693.611750003</v>
      </c>
      <c r="G246" s="132">
        <v>1.360324E-3</v>
      </c>
      <c r="H246" s="167">
        <v>9204897.3699999992</v>
      </c>
      <c r="I246" s="131">
        <v>1533.13</v>
      </c>
      <c r="J246" s="131">
        <v>3</v>
      </c>
      <c r="K246" s="131">
        <v>6004</v>
      </c>
      <c r="L246" s="130" t="s">
        <v>7</v>
      </c>
      <c r="M246" s="128"/>
    </row>
    <row r="247" spans="1:13">
      <c r="A247" s="130" t="s">
        <v>223</v>
      </c>
      <c r="B247" s="131">
        <v>5709</v>
      </c>
      <c r="C247" s="131">
        <v>5367</v>
      </c>
      <c r="D247" s="166">
        <v>1326</v>
      </c>
      <c r="E247" s="166">
        <v>1556</v>
      </c>
      <c r="F247" s="167">
        <v>1019213.1373539999</v>
      </c>
      <c r="G247" s="132">
        <v>1.3649499999999999E-4</v>
      </c>
      <c r="H247" s="167">
        <v>923623.02</v>
      </c>
      <c r="I247" s="131">
        <v>669.77</v>
      </c>
      <c r="J247" s="131">
        <v>3</v>
      </c>
      <c r="K247" s="131">
        <v>1379</v>
      </c>
      <c r="L247" s="130" t="s">
        <v>7</v>
      </c>
      <c r="M247" s="128"/>
    </row>
    <row r="248" spans="1:13">
      <c r="A248" s="130" t="s">
        <v>224</v>
      </c>
      <c r="B248" s="131">
        <v>15675</v>
      </c>
      <c r="C248" s="131">
        <v>17198</v>
      </c>
      <c r="D248" s="166">
        <v>2365</v>
      </c>
      <c r="E248" s="166">
        <v>3352</v>
      </c>
      <c r="F248" s="167">
        <v>6107357.3081209995</v>
      </c>
      <c r="G248" s="132">
        <v>4.2052399999999997E-4</v>
      </c>
      <c r="H248" s="167">
        <v>2845556.59</v>
      </c>
      <c r="I248" s="131">
        <v>831.79</v>
      </c>
      <c r="J248" s="131">
        <v>3</v>
      </c>
      <c r="K248" s="131">
        <v>3421</v>
      </c>
      <c r="L248" s="130" t="s">
        <v>7</v>
      </c>
      <c r="M248" s="128"/>
    </row>
    <row r="249" spans="1:13">
      <c r="A249" s="130" t="s">
        <v>225</v>
      </c>
      <c r="B249" s="131">
        <v>25858</v>
      </c>
      <c r="C249" s="131">
        <v>29221</v>
      </c>
      <c r="D249" s="166">
        <v>4329</v>
      </c>
      <c r="E249" s="166">
        <v>5255</v>
      </c>
      <c r="F249" s="167">
        <v>2768187.8615150005</v>
      </c>
      <c r="G249" s="132">
        <v>6.0738000000000003E-4</v>
      </c>
      <c r="H249" s="167">
        <v>4109955.24</v>
      </c>
      <c r="I249" s="131">
        <v>807.62</v>
      </c>
      <c r="J249" s="131">
        <v>3</v>
      </c>
      <c r="K249" s="131">
        <v>5089</v>
      </c>
      <c r="L249" s="130" t="s">
        <v>7</v>
      </c>
      <c r="M249" s="128"/>
    </row>
    <row r="250" spans="1:13">
      <c r="A250" s="130" t="s">
        <v>226</v>
      </c>
      <c r="B250" s="131">
        <v>21866</v>
      </c>
      <c r="C250" s="131">
        <v>22037</v>
      </c>
      <c r="D250" s="166">
        <v>1758</v>
      </c>
      <c r="E250" s="166">
        <v>1824</v>
      </c>
      <c r="F250" s="167">
        <v>3293554.1628339998</v>
      </c>
      <c r="G250" s="132">
        <v>4.6260600000000001E-4</v>
      </c>
      <c r="H250" s="167">
        <v>3130310.9</v>
      </c>
      <c r="I250" s="131">
        <v>4536.68</v>
      </c>
      <c r="J250" s="131">
        <v>3</v>
      </c>
      <c r="K250" s="131">
        <v>690</v>
      </c>
      <c r="L250" s="130" t="s">
        <v>7</v>
      </c>
      <c r="M250" s="128"/>
    </row>
    <row r="251" spans="1:13">
      <c r="A251" s="130" t="s">
        <v>227</v>
      </c>
      <c r="B251" s="131">
        <v>1061</v>
      </c>
      <c r="C251" s="131">
        <v>882</v>
      </c>
      <c r="D251" s="166">
        <v>71</v>
      </c>
      <c r="E251" s="166">
        <v>97</v>
      </c>
      <c r="F251" s="167">
        <v>433819.39536900003</v>
      </c>
      <c r="G251" s="132">
        <v>2.4317000000000001E-5</v>
      </c>
      <c r="H251" s="167">
        <v>164548.5</v>
      </c>
      <c r="I251" s="131">
        <v>275.62</v>
      </c>
      <c r="J251" s="131">
        <v>3</v>
      </c>
      <c r="K251" s="131">
        <v>597</v>
      </c>
      <c r="L251" s="130" t="s">
        <v>7</v>
      </c>
      <c r="M251" s="128"/>
    </row>
    <row r="252" spans="1:13">
      <c r="A252" s="130" t="s">
        <v>228</v>
      </c>
      <c r="B252" s="131">
        <v>4330</v>
      </c>
      <c r="C252" s="131">
        <v>7260</v>
      </c>
      <c r="D252" s="166">
        <v>2157</v>
      </c>
      <c r="E252" s="166">
        <v>1555</v>
      </c>
      <c r="F252" s="167">
        <v>5508766.890488999</v>
      </c>
      <c r="G252" s="132">
        <v>2.06775E-4</v>
      </c>
      <c r="H252" s="167">
        <v>1399182.25</v>
      </c>
      <c r="I252" s="131">
        <v>2007.44</v>
      </c>
      <c r="J252" s="131">
        <v>3</v>
      </c>
      <c r="K252" s="131">
        <v>697</v>
      </c>
      <c r="L252" s="130" t="s">
        <v>7</v>
      </c>
      <c r="M252" s="128"/>
    </row>
    <row r="253" spans="1:13">
      <c r="A253" s="130" t="s">
        <v>229</v>
      </c>
      <c r="B253" s="131">
        <v>26779</v>
      </c>
      <c r="C253" s="131">
        <v>26002</v>
      </c>
      <c r="D253" s="166">
        <v>5666</v>
      </c>
      <c r="E253" s="166">
        <v>5951</v>
      </c>
      <c r="F253" s="167">
        <v>4741267.4389559999</v>
      </c>
      <c r="G253" s="132">
        <v>6.3090200000000003E-4</v>
      </c>
      <c r="H253" s="167">
        <v>4269119.2699999996</v>
      </c>
      <c r="I253" s="131">
        <v>514.97</v>
      </c>
      <c r="J253" s="131">
        <v>3</v>
      </c>
      <c r="K253" s="131">
        <v>8290</v>
      </c>
      <c r="L253" s="130" t="s">
        <v>7</v>
      </c>
      <c r="M253" s="128"/>
    </row>
    <row r="254" spans="1:13">
      <c r="A254" s="130" t="s">
        <v>5200</v>
      </c>
      <c r="B254" s="131">
        <v>3</v>
      </c>
      <c r="C254" s="131">
        <v>3</v>
      </c>
      <c r="D254" s="166">
        <v>30</v>
      </c>
      <c r="E254" s="166">
        <v>164</v>
      </c>
      <c r="F254" s="167">
        <v>35303.518728000003</v>
      </c>
      <c r="G254" s="132">
        <v>2.2220000000000001E-6</v>
      </c>
      <c r="H254" s="167">
        <v>15032.23</v>
      </c>
      <c r="I254" s="131">
        <v>63.16</v>
      </c>
      <c r="J254" s="131">
        <v>3</v>
      </c>
      <c r="K254" s="131">
        <v>238</v>
      </c>
      <c r="L254" s="130" t="s">
        <v>7</v>
      </c>
      <c r="M254" s="128"/>
    </row>
    <row r="255" spans="1:13">
      <c r="A255" s="130" t="s">
        <v>230</v>
      </c>
      <c r="B255" s="131">
        <v>7041</v>
      </c>
      <c r="C255" s="131">
        <v>6894</v>
      </c>
      <c r="D255" s="166">
        <v>2441</v>
      </c>
      <c r="E255" s="166">
        <v>2560</v>
      </c>
      <c r="F255" s="167">
        <v>9520858.5473900009</v>
      </c>
      <c r="G255" s="132">
        <v>2.9118900000000002E-4</v>
      </c>
      <c r="H255" s="167">
        <v>1970388.71</v>
      </c>
      <c r="I255" s="131">
        <v>567.67999999999995</v>
      </c>
      <c r="J255" s="131">
        <v>3</v>
      </c>
      <c r="K255" s="131">
        <v>3471</v>
      </c>
      <c r="L255" s="130" t="s">
        <v>7</v>
      </c>
      <c r="M255" s="128"/>
    </row>
    <row r="256" spans="1:13">
      <c r="A256" s="130" t="s">
        <v>231</v>
      </c>
      <c r="B256" s="131">
        <v>45003</v>
      </c>
      <c r="C256" s="131">
        <v>45808</v>
      </c>
      <c r="D256" s="166">
        <v>4963</v>
      </c>
      <c r="E256" s="166">
        <v>5125</v>
      </c>
      <c r="F256" s="167">
        <v>15357763</v>
      </c>
      <c r="G256" s="132">
        <v>1.09073E-3</v>
      </c>
      <c r="H256" s="167">
        <v>7380634.8300000001</v>
      </c>
      <c r="I256" s="131">
        <v>1486.24</v>
      </c>
      <c r="J256" s="131">
        <v>3</v>
      </c>
      <c r="K256" s="131">
        <v>4966</v>
      </c>
      <c r="L256" s="130" t="s">
        <v>7</v>
      </c>
      <c r="M256" s="128"/>
    </row>
    <row r="257" spans="1:13">
      <c r="A257" s="130" t="s">
        <v>232</v>
      </c>
      <c r="B257" s="131">
        <v>5565</v>
      </c>
      <c r="C257" s="131">
        <v>5986</v>
      </c>
      <c r="D257" s="166">
        <v>1554</v>
      </c>
      <c r="E257" s="166">
        <v>1386</v>
      </c>
      <c r="F257" s="167">
        <v>3591152.8595840004</v>
      </c>
      <c r="G257" s="132">
        <v>1.7469499999999999E-4</v>
      </c>
      <c r="H257" s="167">
        <v>1182108.3600000001</v>
      </c>
      <c r="I257" s="131">
        <v>811.88</v>
      </c>
      <c r="J257" s="131">
        <v>3</v>
      </c>
      <c r="K257" s="131">
        <v>1456</v>
      </c>
      <c r="L257" s="130" t="s">
        <v>7</v>
      </c>
      <c r="M257" s="128"/>
    </row>
    <row r="258" spans="1:13">
      <c r="A258" s="130" t="s">
        <v>233</v>
      </c>
      <c r="B258" s="131">
        <v>18530</v>
      </c>
      <c r="C258" s="131">
        <v>16663</v>
      </c>
      <c r="D258" s="166">
        <v>2033</v>
      </c>
      <c r="E258" s="166">
        <v>1937</v>
      </c>
      <c r="F258" s="167">
        <v>5287714.6020820001</v>
      </c>
      <c r="G258" s="132">
        <v>4.1465399999999998E-4</v>
      </c>
      <c r="H258" s="167">
        <v>2805837.47</v>
      </c>
      <c r="I258" s="131">
        <v>1831.49</v>
      </c>
      <c r="J258" s="131">
        <v>3</v>
      </c>
      <c r="K258" s="131">
        <v>1532</v>
      </c>
      <c r="L258" s="130" t="s">
        <v>7</v>
      </c>
      <c r="M258" s="128"/>
    </row>
    <row r="259" spans="1:13">
      <c r="A259" s="130" t="s">
        <v>234</v>
      </c>
      <c r="B259" s="131">
        <v>54832</v>
      </c>
      <c r="C259" s="131">
        <v>53009</v>
      </c>
      <c r="D259" s="166">
        <v>6767</v>
      </c>
      <c r="E259" s="166">
        <v>6508</v>
      </c>
      <c r="F259" s="167">
        <v>11370255.206399998</v>
      </c>
      <c r="G259" s="132">
        <v>1.217339E-3</v>
      </c>
      <c r="H259" s="167">
        <v>8237359.3499999996</v>
      </c>
      <c r="I259" s="131">
        <v>3152.45</v>
      </c>
      <c r="J259" s="131">
        <v>3</v>
      </c>
      <c r="K259" s="131">
        <v>2613</v>
      </c>
      <c r="L259" s="130" t="s">
        <v>7</v>
      </c>
      <c r="M259" s="128"/>
    </row>
    <row r="260" spans="1:13">
      <c r="A260" s="130" t="s">
        <v>235</v>
      </c>
      <c r="B260" s="131">
        <v>65759</v>
      </c>
      <c r="C260" s="131">
        <v>67360</v>
      </c>
      <c r="D260" s="166">
        <v>4935</v>
      </c>
      <c r="E260" s="166">
        <v>4604</v>
      </c>
      <c r="F260" s="167">
        <v>13415120.170299999</v>
      </c>
      <c r="G260" s="132">
        <v>1.435637E-3</v>
      </c>
      <c r="H260" s="167">
        <v>9714514.9100000001</v>
      </c>
      <c r="I260" s="131">
        <v>4586.6400000000003</v>
      </c>
      <c r="J260" s="131">
        <v>3</v>
      </c>
      <c r="K260" s="131">
        <v>2118</v>
      </c>
      <c r="L260" s="130" t="s">
        <v>7</v>
      </c>
      <c r="M260" s="128"/>
    </row>
    <row r="261" spans="1:13">
      <c r="A261" s="130" t="s">
        <v>236</v>
      </c>
      <c r="B261" s="131">
        <v>17628</v>
      </c>
      <c r="C261" s="131">
        <v>21890</v>
      </c>
      <c r="D261" s="166">
        <v>1397</v>
      </c>
      <c r="E261" s="166">
        <v>1530</v>
      </c>
      <c r="F261" s="167">
        <v>7335273.3154389998</v>
      </c>
      <c r="G261" s="132">
        <v>4.7053999999999998E-4</v>
      </c>
      <c r="H261" s="167">
        <v>3183997.79</v>
      </c>
      <c r="I261" s="131">
        <v>673</v>
      </c>
      <c r="J261" s="131">
        <v>3</v>
      </c>
      <c r="K261" s="131">
        <v>4731</v>
      </c>
      <c r="L261" s="130" t="s">
        <v>7</v>
      </c>
      <c r="M261" s="128"/>
    </row>
    <row r="262" spans="1:13">
      <c r="A262" s="130" t="s">
        <v>237</v>
      </c>
      <c r="B262" s="131">
        <v>57059</v>
      </c>
      <c r="C262" s="131">
        <v>54707</v>
      </c>
      <c r="D262" s="166">
        <v>4100</v>
      </c>
      <c r="E262" s="166">
        <v>4316</v>
      </c>
      <c r="F262" s="167">
        <v>13738278.777099999</v>
      </c>
      <c r="G262" s="132">
        <v>1.239944E-3</v>
      </c>
      <c r="H262" s="167">
        <v>8390323.3699999992</v>
      </c>
      <c r="I262" s="131">
        <v>1285.8699999999999</v>
      </c>
      <c r="J262" s="131">
        <v>3</v>
      </c>
      <c r="K262" s="131">
        <v>6525</v>
      </c>
      <c r="L262" s="130" t="s">
        <v>7</v>
      </c>
      <c r="M262" s="128"/>
    </row>
    <row r="263" spans="1:13">
      <c r="A263" s="130" t="s">
        <v>238</v>
      </c>
      <c r="B263" s="131">
        <v>2348</v>
      </c>
      <c r="C263" s="131">
        <v>2474</v>
      </c>
      <c r="D263" s="166">
        <v>341</v>
      </c>
      <c r="E263" s="166">
        <v>181</v>
      </c>
      <c r="F263" s="167">
        <v>8599514.4505500011</v>
      </c>
      <c r="G263" s="132">
        <v>1.5925600000000001E-4</v>
      </c>
      <c r="H263" s="167">
        <v>1077638.21</v>
      </c>
      <c r="I263" s="131">
        <v>1147.6400000000001</v>
      </c>
      <c r="J263" s="131">
        <v>3</v>
      </c>
      <c r="K263" s="131">
        <v>939</v>
      </c>
      <c r="L263" s="130" t="s">
        <v>7</v>
      </c>
      <c r="M263" s="128"/>
    </row>
    <row r="264" spans="1:13">
      <c r="A264" s="130" t="s">
        <v>239</v>
      </c>
      <c r="B264" s="131">
        <v>14447</v>
      </c>
      <c r="C264" s="131">
        <v>14898</v>
      </c>
      <c r="D264" s="166">
        <v>3785</v>
      </c>
      <c r="E264" s="166">
        <v>4161</v>
      </c>
      <c r="F264" s="167">
        <v>4887961.6358160004</v>
      </c>
      <c r="G264" s="132">
        <v>3.9319399999999998E-4</v>
      </c>
      <c r="H264" s="167">
        <v>2660624.4900000002</v>
      </c>
      <c r="I264" s="131">
        <v>576.15</v>
      </c>
      <c r="J264" s="131">
        <v>3</v>
      </c>
      <c r="K264" s="131">
        <v>4618</v>
      </c>
      <c r="L264" s="130" t="s">
        <v>7</v>
      </c>
      <c r="M264" s="128"/>
    </row>
    <row r="265" spans="1:13">
      <c r="A265" s="130" t="s">
        <v>240</v>
      </c>
      <c r="B265" s="131">
        <v>3917</v>
      </c>
      <c r="C265" s="131">
        <v>4700</v>
      </c>
      <c r="D265" s="166">
        <v>449</v>
      </c>
      <c r="E265" s="166">
        <v>755</v>
      </c>
      <c r="F265" s="167">
        <v>4053441.1285199998</v>
      </c>
      <c r="G265" s="132">
        <v>1.3956600000000001E-4</v>
      </c>
      <c r="H265" s="167">
        <v>944399.74</v>
      </c>
      <c r="I265" s="131">
        <v>3618.39</v>
      </c>
      <c r="J265" s="131">
        <v>3</v>
      </c>
      <c r="K265" s="131">
        <v>261</v>
      </c>
      <c r="L265" s="130" t="s">
        <v>7</v>
      </c>
      <c r="M265" s="128"/>
    </row>
    <row r="266" spans="1:13">
      <c r="A266" s="130" t="s">
        <v>241</v>
      </c>
      <c r="B266" s="131">
        <v>18641</v>
      </c>
      <c r="C266" s="131">
        <v>20470</v>
      </c>
      <c r="D266" s="166">
        <v>2350</v>
      </c>
      <c r="E266" s="166">
        <v>1551</v>
      </c>
      <c r="F266" s="167">
        <v>7409109.8117920002</v>
      </c>
      <c r="G266" s="132">
        <v>4.7663099999999998E-4</v>
      </c>
      <c r="H266" s="167">
        <v>3225219.58</v>
      </c>
      <c r="I266" s="131">
        <v>785.49</v>
      </c>
      <c r="J266" s="131">
        <v>3</v>
      </c>
      <c r="K266" s="131">
        <v>4106</v>
      </c>
      <c r="L266" s="130" t="s">
        <v>7</v>
      </c>
      <c r="M266" s="128"/>
    </row>
    <row r="267" spans="1:13">
      <c r="A267" s="130" t="s">
        <v>242</v>
      </c>
      <c r="B267" s="131">
        <v>16114</v>
      </c>
      <c r="C267" s="131">
        <v>16806</v>
      </c>
      <c r="D267" s="166">
        <v>4918</v>
      </c>
      <c r="E267" s="166">
        <v>4884</v>
      </c>
      <c r="F267" s="167">
        <v>6255840.0366270002</v>
      </c>
      <c r="G267" s="132">
        <v>4.5899599999999998E-4</v>
      </c>
      <c r="H267" s="167">
        <v>3105888.75</v>
      </c>
      <c r="I267" s="131">
        <v>856.79</v>
      </c>
      <c r="J267" s="131">
        <v>3</v>
      </c>
      <c r="K267" s="131">
        <v>3625</v>
      </c>
      <c r="L267" s="130" t="s">
        <v>7</v>
      </c>
      <c r="M267" s="128"/>
    </row>
    <row r="268" spans="1:13">
      <c r="A268" s="130" t="s">
        <v>243</v>
      </c>
      <c r="B268" s="131">
        <v>3507</v>
      </c>
      <c r="C268" s="131">
        <v>3657</v>
      </c>
      <c r="D268" s="166">
        <v>548</v>
      </c>
      <c r="E268" s="166">
        <v>502</v>
      </c>
      <c r="F268" s="167">
        <v>494982.85979200003</v>
      </c>
      <c r="G268" s="132">
        <v>7.9042999999999995E-5</v>
      </c>
      <c r="H268" s="167">
        <v>534860.63</v>
      </c>
      <c r="I268" s="131">
        <v>388.7</v>
      </c>
      <c r="J268" s="131">
        <v>3</v>
      </c>
      <c r="K268" s="131">
        <v>1376</v>
      </c>
      <c r="L268" s="130" t="s">
        <v>7</v>
      </c>
      <c r="M268" s="128"/>
    </row>
    <row r="269" spans="1:13">
      <c r="A269" s="130" t="s">
        <v>244</v>
      </c>
      <c r="B269" s="131">
        <v>13049</v>
      </c>
      <c r="C269" s="131">
        <v>12328</v>
      </c>
      <c r="D269" s="166">
        <v>3561</v>
      </c>
      <c r="E269" s="166">
        <v>3558</v>
      </c>
      <c r="F269" s="167">
        <v>4001712.0743159996</v>
      </c>
      <c r="G269" s="132">
        <v>3.3901200000000003E-4</v>
      </c>
      <c r="H269" s="167">
        <v>2293988.86</v>
      </c>
      <c r="I269" s="131">
        <v>593.38</v>
      </c>
      <c r="J269" s="131">
        <v>3</v>
      </c>
      <c r="K269" s="131">
        <v>3866</v>
      </c>
      <c r="L269" s="130" t="s">
        <v>7</v>
      </c>
      <c r="M269" s="128"/>
    </row>
    <row r="270" spans="1:13">
      <c r="A270" s="130" t="s">
        <v>245</v>
      </c>
      <c r="B270" s="131">
        <v>13828</v>
      </c>
      <c r="C270" s="131">
        <v>11490</v>
      </c>
      <c r="D270" s="166">
        <v>1633</v>
      </c>
      <c r="E270" s="166">
        <v>1468</v>
      </c>
      <c r="F270" s="167">
        <v>1877549.8888259998</v>
      </c>
      <c r="G270" s="132">
        <v>2.75402E-4</v>
      </c>
      <c r="H270" s="167">
        <v>1863560.42</v>
      </c>
      <c r="I270" s="131">
        <v>1183.96</v>
      </c>
      <c r="J270" s="131">
        <v>3</v>
      </c>
      <c r="K270" s="131">
        <v>1574</v>
      </c>
      <c r="L270" s="130" t="s">
        <v>7</v>
      </c>
      <c r="M270" s="128"/>
    </row>
    <row r="271" spans="1:13">
      <c r="A271" s="130" t="s">
        <v>246</v>
      </c>
      <c r="B271" s="131">
        <v>870</v>
      </c>
      <c r="C271" s="131">
        <v>2729</v>
      </c>
      <c r="D271" s="166">
        <v>1460</v>
      </c>
      <c r="E271" s="166">
        <v>1298</v>
      </c>
      <c r="F271" s="167">
        <v>531138.29015099991</v>
      </c>
      <c r="G271" s="132">
        <v>5.5711999999999998E-5</v>
      </c>
      <c r="H271" s="167">
        <v>376983.35</v>
      </c>
      <c r="I271" s="131">
        <v>243.53</v>
      </c>
      <c r="J271" s="131">
        <v>3</v>
      </c>
      <c r="K271" s="131">
        <v>1548</v>
      </c>
      <c r="L271" s="130" t="s">
        <v>7</v>
      </c>
      <c r="M271" s="128"/>
    </row>
    <row r="272" spans="1:13">
      <c r="A272" s="130" t="s">
        <v>247</v>
      </c>
      <c r="B272" s="131">
        <v>12894</v>
      </c>
      <c r="C272" s="131">
        <v>16371</v>
      </c>
      <c r="D272" s="166">
        <v>11780</v>
      </c>
      <c r="E272" s="166">
        <v>13293</v>
      </c>
      <c r="F272" s="167">
        <v>537373.2540839999</v>
      </c>
      <c r="G272" s="132">
        <v>4.8652500000000002E-4</v>
      </c>
      <c r="H272" s="167">
        <v>3292167.41</v>
      </c>
      <c r="I272" s="131">
        <v>697.5</v>
      </c>
      <c r="J272" s="131">
        <v>3</v>
      </c>
      <c r="K272" s="131">
        <v>4720</v>
      </c>
      <c r="L272" s="130" t="s">
        <v>7</v>
      </c>
      <c r="M272" s="128"/>
    </row>
    <row r="273" spans="1:13">
      <c r="A273" s="130" t="s">
        <v>248</v>
      </c>
      <c r="B273" s="131">
        <v>47860</v>
      </c>
      <c r="C273" s="131">
        <v>47721</v>
      </c>
      <c r="D273" s="166">
        <v>5494</v>
      </c>
      <c r="E273" s="166">
        <v>5218</v>
      </c>
      <c r="F273" s="167">
        <v>3599715.5470099999</v>
      </c>
      <c r="G273" s="132">
        <v>9.8521099999999994E-4</v>
      </c>
      <c r="H273" s="167">
        <v>6666622.3799999999</v>
      </c>
      <c r="I273" s="131">
        <v>2480.14</v>
      </c>
      <c r="J273" s="131">
        <v>3</v>
      </c>
      <c r="K273" s="131">
        <v>2688</v>
      </c>
      <c r="L273" s="130" t="s">
        <v>7</v>
      </c>
      <c r="M273" s="128"/>
    </row>
    <row r="274" spans="1:13">
      <c r="A274" s="130" t="s">
        <v>249</v>
      </c>
      <c r="B274" s="131">
        <v>2748</v>
      </c>
      <c r="C274" s="131">
        <v>3272</v>
      </c>
      <c r="D274" s="166">
        <v>500</v>
      </c>
      <c r="E274" s="166">
        <v>440</v>
      </c>
      <c r="F274" s="167">
        <v>2516307.927406</v>
      </c>
      <c r="G274" s="132">
        <v>9.4277000000000006E-5</v>
      </c>
      <c r="H274" s="167">
        <v>637946.51</v>
      </c>
      <c r="I274" s="131">
        <v>841.62</v>
      </c>
      <c r="J274" s="131">
        <v>3</v>
      </c>
      <c r="K274" s="131">
        <v>758</v>
      </c>
      <c r="L274" s="130" t="s">
        <v>7</v>
      </c>
      <c r="M274" s="128"/>
    </row>
    <row r="275" spans="1:13">
      <c r="A275" s="130" t="s">
        <v>5201</v>
      </c>
      <c r="B275" s="131">
        <v>19950</v>
      </c>
      <c r="C275" s="131">
        <v>24018</v>
      </c>
      <c r="D275" s="166">
        <v>1592</v>
      </c>
      <c r="E275" s="166">
        <v>1455</v>
      </c>
      <c r="F275" s="167">
        <v>12225669.876186</v>
      </c>
      <c r="G275" s="132">
        <v>5.7466500000000003E-4</v>
      </c>
      <c r="H275" s="167">
        <v>3888584.09</v>
      </c>
      <c r="I275" s="131">
        <v>1094.76</v>
      </c>
      <c r="J275" s="131">
        <v>3</v>
      </c>
      <c r="K275" s="131">
        <v>3552</v>
      </c>
      <c r="L275" s="130" t="s">
        <v>7</v>
      </c>
      <c r="M275" s="128"/>
    </row>
    <row r="276" spans="1:13">
      <c r="A276" s="130" t="s">
        <v>250</v>
      </c>
      <c r="B276" s="131">
        <v>26759</v>
      </c>
      <c r="C276" s="131">
        <v>30754</v>
      </c>
      <c r="D276" s="166">
        <v>4348</v>
      </c>
      <c r="E276" s="166">
        <v>4176</v>
      </c>
      <c r="F276" s="167">
        <v>4376576.7222920004</v>
      </c>
      <c r="G276" s="132">
        <v>6.4049300000000001E-4</v>
      </c>
      <c r="H276" s="167">
        <v>4334021.97</v>
      </c>
      <c r="I276" s="131">
        <v>1858.5</v>
      </c>
      <c r="J276" s="131">
        <v>3</v>
      </c>
      <c r="K276" s="131">
        <v>2332</v>
      </c>
      <c r="L276" s="130" t="s">
        <v>7</v>
      </c>
      <c r="M276" s="128"/>
    </row>
    <row r="277" spans="1:13">
      <c r="A277" s="130" t="s">
        <v>251</v>
      </c>
      <c r="B277" s="131">
        <v>435</v>
      </c>
      <c r="C277" s="131"/>
      <c r="D277" s="166">
        <v>185</v>
      </c>
      <c r="E277" s="166">
        <v>203</v>
      </c>
      <c r="F277" s="167">
        <v>651768.30728800001</v>
      </c>
      <c r="G277" s="132">
        <v>1.5767999999999999E-5</v>
      </c>
      <c r="H277" s="167">
        <v>106696.94</v>
      </c>
      <c r="I277" s="131">
        <v>117.12</v>
      </c>
      <c r="J277" s="131">
        <v>3</v>
      </c>
      <c r="K277" s="131">
        <v>911</v>
      </c>
      <c r="L277" s="130" t="s">
        <v>7</v>
      </c>
      <c r="M277" s="128"/>
    </row>
    <row r="278" spans="1:13">
      <c r="A278" s="130" t="s">
        <v>252</v>
      </c>
      <c r="B278" s="131">
        <v>12175</v>
      </c>
      <c r="C278" s="131">
        <v>13970</v>
      </c>
      <c r="D278" s="166">
        <v>6218</v>
      </c>
      <c r="E278" s="166">
        <v>7181</v>
      </c>
      <c r="F278" s="167">
        <v>1471649.1084359998</v>
      </c>
      <c r="G278" s="132">
        <v>3.6845900000000002E-4</v>
      </c>
      <c r="H278" s="167">
        <v>2493250.4500000002</v>
      </c>
      <c r="I278" s="131">
        <v>1184.45</v>
      </c>
      <c r="J278" s="131">
        <v>3</v>
      </c>
      <c r="K278" s="131">
        <v>2105</v>
      </c>
      <c r="L278" s="130" t="s">
        <v>7</v>
      </c>
      <c r="M278" s="128"/>
    </row>
    <row r="279" spans="1:13">
      <c r="A279" s="160" t="s">
        <v>253</v>
      </c>
      <c r="B279" s="161">
        <v>14601</v>
      </c>
      <c r="C279" s="161">
        <v>12533</v>
      </c>
      <c r="D279" s="162">
        <v>3623</v>
      </c>
      <c r="E279" s="162">
        <v>3879</v>
      </c>
      <c r="F279" s="163">
        <v>4491178.8147599995</v>
      </c>
      <c r="G279" s="164">
        <v>3.702820257976632E-4</v>
      </c>
      <c r="H279" s="163" t="s">
        <v>11</v>
      </c>
      <c r="I279" s="161">
        <v>489.09</v>
      </c>
      <c r="J279" s="161">
        <v>3</v>
      </c>
      <c r="K279" s="161">
        <v>5123</v>
      </c>
      <c r="L279" s="160" t="s">
        <v>15</v>
      </c>
      <c r="M279" s="165"/>
    </row>
    <row r="280" spans="1:13">
      <c r="A280" s="130" t="s">
        <v>5202</v>
      </c>
      <c r="B280" s="133">
        <v>30179</v>
      </c>
      <c r="C280" s="133">
        <v>30188</v>
      </c>
      <c r="D280" s="166">
        <v>9109</v>
      </c>
      <c r="E280" s="166">
        <v>8506</v>
      </c>
      <c r="F280" s="167">
        <v>2795822.3479340002</v>
      </c>
      <c r="G280" s="132">
        <v>7.2482799999999995E-4</v>
      </c>
      <c r="H280" s="167">
        <v>4904686.92</v>
      </c>
      <c r="I280" s="131">
        <v>1014.62</v>
      </c>
      <c r="J280" s="131">
        <v>3</v>
      </c>
      <c r="K280" s="131">
        <v>4834</v>
      </c>
      <c r="L280" s="130" t="s">
        <v>7</v>
      </c>
      <c r="M280" s="128"/>
    </row>
    <row r="281" spans="1:13">
      <c r="A281" s="168" t="s">
        <v>254</v>
      </c>
      <c r="B281" s="169">
        <v>2317</v>
      </c>
      <c r="C281" s="169">
        <v>2717</v>
      </c>
      <c r="D281" s="170">
        <v>259</v>
      </c>
      <c r="E281" s="170">
        <v>319</v>
      </c>
      <c r="F281" s="171">
        <v>1135664.965208</v>
      </c>
      <c r="G281" s="172">
        <v>6.4374000000000004E-5</v>
      </c>
      <c r="H281" s="171">
        <v>435601.72</v>
      </c>
      <c r="I281" s="169">
        <v>413.28</v>
      </c>
      <c r="J281" s="169">
        <v>3</v>
      </c>
      <c r="K281" s="169">
        <v>1054</v>
      </c>
      <c r="L281" s="168" t="s">
        <v>7</v>
      </c>
      <c r="M281" s="173"/>
    </row>
    <row r="282" spans="1:13">
      <c r="A282" s="130" t="s">
        <v>255</v>
      </c>
      <c r="B282" s="131">
        <v>1344</v>
      </c>
      <c r="C282" s="131">
        <v>1580</v>
      </c>
      <c r="D282" s="166">
        <v>993</v>
      </c>
      <c r="E282" s="166">
        <v>789</v>
      </c>
      <c r="F282" s="167" t="s">
        <v>11</v>
      </c>
      <c r="G282" s="132">
        <v>6.3345625971512158E-5</v>
      </c>
      <c r="H282" s="167" t="s">
        <v>11</v>
      </c>
      <c r="I282" s="131" t="s">
        <v>11</v>
      </c>
      <c r="J282" s="131">
        <v>2</v>
      </c>
      <c r="K282" s="131">
        <v>192</v>
      </c>
      <c r="L282" s="130" t="s">
        <v>12</v>
      </c>
      <c r="M282" s="128"/>
    </row>
    <row r="283" spans="1:13">
      <c r="A283" s="130" t="s">
        <v>256</v>
      </c>
      <c r="B283" s="131">
        <v>6238</v>
      </c>
      <c r="C283" s="131">
        <v>6621</v>
      </c>
      <c r="D283" s="166">
        <v>2589</v>
      </c>
      <c r="E283" s="166">
        <v>2911</v>
      </c>
      <c r="F283" s="167" t="s">
        <v>11</v>
      </c>
      <c r="G283" s="132">
        <v>2.4969767472581976E-4</v>
      </c>
      <c r="H283" s="167" t="s">
        <v>11</v>
      </c>
      <c r="I283" s="131" t="s">
        <v>11</v>
      </c>
      <c r="J283" s="131">
        <v>2</v>
      </c>
      <c r="K283" s="131">
        <v>531</v>
      </c>
      <c r="L283" s="130" t="s">
        <v>12</v>
      </c>
      <c r="M283" s="128"/>
    </row>
    <row r="284" spans="1:13">
      <c r="A284" s="130" t="s">
        <v>257</v>
      </c>
      <c r="B284" s="131">
        <v>5055</v>
      </c>
      <c r="C284" s="131">
        <v>5780</v>
      </c>
      <c r="D284" s="166">
        <v>1744</v>
      </c>
      <c r="E284" s="166">
        <v>1658</v>
      </c>
      <c r="F284" s="167" t="s">
        <v>11</v>
      </c>
      <c r="G284" s="132">
        <v>1.91101E-4</v>
      </c>
      <c r="H284" s="167">
        <v>1293122.17</v>
      </c>
      <c r="I284" s="131">
        <v>2786.9</v>
      </c>
      <c r="J284" s="131">
        <v>2</v>
      </c>
      <c r="K284" s="131">
        <v>464</v>
      </c>
      <c r="L284" s="130" t="s">
        <v>7</v>
      </c>
      <c r="M284" s="128"/>
    </row>
    <row r="285" spans="1:13">
      <c r="A285" s="130" t="s">
        <v>258</v>
      </c>
      <c r="B285" s="131">
        <v>6027</v>
      </c>
      <c r="C285" s="131">
        <v>7159</v>
      </c>
      <c r="D285" s="166">
        <v>2626</v>
      </c>
      <c r="E285" s="166">
        <v>2501</v>
      </c>
      <c r="F285" s="167" t="s">
        <v>11</v>
      </c>
      <c r="G285" s="132">
        <v>2.5041994006407643E-4</v>
      </c>
      <c r="H285" s="167" t="s">
        <v>11</v>
      </c>
      <c r="I285" s="131" t="s">
        <v>11</v>
      </c>
      <c r="J285" s="131">
        <v>2</v>
      </c>
      <c r="K285" s="131">
        <v>927</v>
      </c>
      <c r="L285" s="130" t="s">
        <v>12</v>
      </c>
      <c r="M285" s="128"/>
    </row>
    <row r="286" spans="1:13">
      <c r="A286" s="130" t="s">
        <v>259</v>
      </c>
      <c r="B286" s="131">
        <v>5218</v>
      </c>
      <c r="C286" s="131">
        <v>4599</v>
      </c>
      <c r="D286" s="166">
        <v>1228</v>
      </c>
      <c r="E286" s="166">
        <v>1049</v>
      </c>
      <c r="F286" s="167">
        <v>7499957.9645939991</v>
      </c>
      <c r="G286" s="132">
        <v>2.04487E-4</v>
      </c>
      <c r="H286" s="167">
        <v>1383701.36</v>
      </c>
      <c r="I286" s="131">
        <v>300.22000000000003</v>
      </c>
      <c r="J286" s="131">
        <v>3</v>
      </c>
      <c r="K286" s="131">
        <v>4609</v>
      </c>
      <c r="L286" s="130" t="s">
        <v>7</v>
      </c>
      <c r="M286" s="128"/>
    </row>
    <row r="287" spans="1:13">
      <c r="A287" s="130" t="s">
        <v>5203</v>
      </c>
      <c r="B287" s="131">
        <v>12767</v>
      </c>
      <c r="C287" s="131">
        <v>3030</v>
      </c>
      <c r="D287" s="166">
        <v>1339</v>
      </c>
      <c r="E287" s="166">
        <v>2208</v>
      </c>
      <c r="F287" s="166">
        <v>0</v>
      </c>
      <c r="G287" s="132">
        <v>2.604791224315382E-4</v>
      </c>
      <c r="H287" s="167" t="s">
        <v>11</v>
      </c>
      <c r="I287" s="131" t="s">
        <v>11</v>
      </c>
      <c r="J287" s="131">
        <v>2</v>
      </c>
      <c r="K287" s="131">
        <v>0</v>
      </c>
      <c r="L287" s="130" t="s">
        <v>12</v>
      </c>
      <c r="M287" s="128"/>
    </row>
    <row r="288" spans="1:13">
      <c r="A288" s="130" t="s">
        <v>260</v>
      </c>
      <c r="B288" s="131">
        <v>52544</v>
      </c>
      <c r="C288" s="131">
        <v>56609</v>
      </c>
      <c r="D288" s="166">
        <v>3567</v>
      </c>
      <c r="E288" s="166">
        <v>3823</v>
      </c>
      <c r="F288" s="167">
        <v>10428557.061512001</v>
      </c>
      <c r="G288" s="132">
        <v>1.165791E-3</v>
      </c>
      <c r="H288" s="167">
        <v>7888553.2000000002</v>
      </c>
      <c r="I288" s="131">
        <v>7055.96</v>
      </c>
      <c r="J288" s="131">
        <v>3</v>
      </c>
      <c r="K288" s="131">
        <v>1118</v>
      </c>
      <c r="L288" s="130" t="s">
        <v>7</v>
      </c>
      <c r="M288" s="128"/>
    </row>
    <row r="289" spans="1:13">
      <c r="A289" s="130" t="s">
        <v>261</v>
      </c>
      <c r="B289" s="131">
        <v>3042</v>
      </c>
      <c r="C289" s="131">
        <v>3980</v>
      </c>
      <c r="D289" s="166">
        <v>318</v>
      </c>
      <c r="E289" s="166">
        <v>583</v>
      </c>
      <c r="F289" s="167">
        <v>4556333.9858399993</v>
      </c>
      <c r="G289" s="132">
        <v>1.29333E-4</v>
      </c>
      <c r="H289" s="167">
        <v>875154.43</v>
      </c>
      <c r="I289" s="131">
        <v>375.12</v>
      </c>
      <c r="J289" s="131">
        <v>3</v>
      </c>
      <c r="K289" s="131">
        <v>2333</v>
      </c>
      <c r="L289" s="130" t="s">
        <v>7</v>
      </c>
      <c r="M289" s="128"/>
    </row>
    <row r="290" spans="1:13">
      <c r="A290" s="130" t="s">
        <v>262</v>
      </c>
      <c r="B290" s="131">
        <v>5850</v>
      </c>
      <c r="C290" s="131">
        <v>6477</v>
      </c>
      <c r="D290" s="166">
        <v>3797</v>
      </c>
      <c r="E290" s="166">
        <v>3694</v>
      </c>
      <c r="F290" s="167">
        <v>8740748.3147680014</v>
      </c>
      <c r="G290" s="132">
        <v>2.8893799999999998E-4</v>
      </c>
      <c r="H290" s="167">
        <v>1955155.62</v>
      </c>
      <c r="I290" s="131">
        <v>1195.08</v>
      </c>
      <c r="J290" s="131">
        <v>3</v>
      </c>
      <c r="K290" s="131">
        <v>1636</v>
      </c>
      <c r="L290" s="130" t="s">
        <v>7</v>
      </c>
      <c r="M290" s="128"/>
    </row>
    <row r="291" spans="1:13">
      <c r="A291" s="130" t="s">
        <v>263</v>
      </c>
      <c r="B291" s="131">
        <v>15712</v>
      </c>
      <c r="C291" s="131">
        <v>14895</v>
      </c>
      <c r="D291" s="166">
        <v>3806</v>
      </c>
      <c r="E291" s="166">
        <v>2800</v>
      </c>
      <c r="F291" s="167">
        <v>2497259.1957630003</v>
      </c>
      <c r="G291" s="132">
        <v>3.61465E-4</v>
      </c>
      <c r="H291" s="167">
        <v>2445925.0499999998</v>
      </c>
      <c r="I291" s="131">
        <v>867.04</v>
      </c>
      <c r="J291" s="131">
        <v>3</v>
      </c>
      <c r="K291" s="131">
        <v>2821</v>
      </c>
      <c r="L291" s="130" t="s">
        <v>7</v>
      </c>
      <c r="M291" s="128"/>
    </row>
    <row r="292" spans="1:13">
      <c r="A292" s="130" t="s">
        <v>264</v>
      </c>
      <c r="B292" s="131">
        <v>649</v>
      </c>
      <c r="C292" s="131">
        <v>589</v>
      </c>
      <c r="D292" s="166">
        <v>979</v>
      </c>
      <c r="E292" s="166">
        <v>1057</v>
      </c>
      <c r="F292" s="167">
        <v>2363416.3678199998</v>
      </c>
      <c r="G292" s="132">
        <v>5.9689999999999999E-5</v>
      </c>
      <c r="H292" s="167">
        <v>403900.98</v>
      </c>
      <c r="I292" s="131">
        <v>392.51</v>
      </c>
      <c r="J292" s="131">
        <v>3</v>
      </c>
      <c r="K292" s="131">
        <v>1029</v>
      </c>
      <c r="L292" s="130" t="s">
        <v>7</v>
      </c>
      <c r="M292" s="128"/>
    </row>
    <row r="293" spans="1:13">
      <c r="A293" s="130" t="s">
        <v>265</v>
      </c>
      <c r="B293" s="131">
        <v>22361</v>
      </c>
      <c r="C293" s="131">
        <v>25491</v>
      </c>
      <c r="D293" s="166">
        <v>1120</v>
      </c>
      <c r="E293" s="166">
        <v>1927</v>
      </c>
      <c r="F293" s="167">
        <v>15430399.611765999</v>
      </c>
      <c r="G293" s="132">
        <v>6.5075300000000001E-4</v>
      </c>
      <c r="H293" s="167">
        <v>4403447.07</v>
      </c>
      <c r="I293" s="131">
        <v>2957.32</v>
      </c>
      <c r="J293" s="131">
        <v>3</v>
      </c>
      <c r="K293" s="131">
        <v>1489</v>
      </c>
      <c r="L293" s="130" t="s">
        <v>7</v>
      </c>
      <c r="M293" s="128"/>
    </row>
    <row r="294" spans="1:13">
      <c r="A294" s="130" t="s">
        <v>266</v>
      </c>
      <c r="B294" s="131">
        <v>25266</v>
      </c>
      <c r="C294" s="131">
        <v>28256</v>
      </c>
      <c r="D294" s="166">
        <v>1103</v>
      </c>
      <c r="E294" s="166">
        <v>1076</v>
      </c>
      <c r="F294" s="167">
        <v>4717212.3057579994</v>
      </c>
      <c r="G294" s="132">
        <v>5.5367899999999996E-4</v>
      </c>
      <c r="H294" s="167">
        <v>3746577.15</v>
      </c>
      <c r="I294" s="131">
        <v>4117.1099999999997</v>
      </c>
      <c r="J294" s="131">
        <v>3</v>
      </c>
      <c r="K294" s="131">
        <v>910</v>
      </c>
      <c r="L294" s="130" t="s">
        <v>7</v>
      </c>
      <c r="M294" s="128"/>
    </row>
    <row r="295" spans="1:13">
      <c r="A295" s="130" t="s">
        <v>267</v>
      </c>
      <c r="B295" s="131">
        <v>7127</v>
      </c>
      <c r="C295" s="131">
        <v>7701</v>
      </c>
      <c r="D295" s="166">
        <v>2296</v>
      </c>
      <c r="E295" s="166">
        <v>3021</v>
      </c>
      <c r="F295" s="167">
        <v>9529317.743733</v>
      </c>
      <c r="G295" s="132">
        <v>3.0211000000000002E-4</v>
      </c>
      <c r="H295" s="167">
        <v>2044288.41</v>
      </c>
      <c r="I295" s="131">
        <v>542.83000000000004</v>
      </c>
      <c r="J295" s="131">
        <v>3</v>
      </c>
      <c r="K295" s="131">
        <v>3766</v>
      </c>
      <c r="L295" s="130" t="s">
        <v>7</v>
      </c>
      <c r="M295" s="128"/>
    </row>
    <row r="296" spans="1:13">
      <c r="A296" s="130" t="s">
        <v>268</v>
      </c>
      <c r="B296" s="131">
        <v>15582</v>
      </c>
      <c r="C296" s="131">
        <v>15842</v>
      </c>
      <c r="D296" s="166">
        <v>3667</v>
      </c>
      <c r="E296" s="166">
        <v>3596</v>
      </c>
      <c r="F296" s="167">
        <v>8109715.2232920006</v>
      </c>
      <c r="G296" s="132">
        <v>4.4715199999999998E-4</v>
      </c>
      <c r="H296" s="167">
        <v>3025742.31</v>
      </c>
      <c r="I296" s="131">
        <v>803.65</v>
      </c>
      <c r="J296" s="131">
        <v>3</v>
      </c>
      <c r="K296" s="131">
        <v>3765</v>
      </c>
      <c r="L296" s="130" t="s">
        <v>7</v>
      </c>
      <c r="M296" s="128"/>
    </row>
    <row r="297" spans="1:13">
      <c r="A297" s="130" t="s">
        <v>269</v>
      </c>
      <c r="B297" s="131">
        <v>11877</v>
      </c>
      <c r="C297" s="131">
        <v>14781</v>
      </c>
      <c r="D297" s="166">
        <v>2262</v>
      </c>
      <c r="E297" s="166">
        <v>2483</v>
      </c>
      <c r="F297" s="167">
        <v>4838963.7150940001</v>
      </c>
      <c r="G297" s="132">
        <v>3.4045000000000001E-4</v>
      </c>
      <c r="H297" s="167">
        <v>2303722.88</v>
      </c>
      <c r="I297" s="131">
        <v>441.5</v>
      </c>
      <c r="J297" s="131">
        <v>3</v>
      </c>
      <c r="K297" s="131">
        <v>5218</v>
      </c>
      <c r="L297" s="130" t="s">
        <v>7</v>
      </c>
      <c r="M297" s="128"/>
    </row>
    <row r="298" spans="1:13">
      <c r="A298" s="130" t="s">
        <v>270</v>
      </c>
      <c r="B298" s="131">
        <v>13153</v>
      </c>
      <c r="C298" s="131">
        <v>14201</v>
      </c>
      <c r="D298" s="166">
        <v>3341</v>
      </c>
      <c r="E298" s="166">
        <v>2900</v>
      </c>
      <c r="F298" s="167">
        <v>3234461.6581327422</v>
      </c>
      <c r="G298" s="132">
        <v>3.4258999999999998E-4</v>
      </c>
      <c r="H298" s="167">
        <v>2318202.15</v>
      </c>
      <c r="I298" s="131">
        <v>733.37</v>
      </c>
      <c r="J298" s="131">
        <v>3</v>
      </c>
      <c r="K298" s="131">
        <v>3161</v>
      </c>
      <c r="L298" s="130" t="s">
        <v>7</v>
      </c>
      <c r="M298" s="128"/>
    </row>
    <row r="299" spans="1:13">
      <c r="A299" s="130" t="s">
        <v>271</v>
      </c>
      <c r="B299" s="131">
        <v>9202</v>
      </c>
      <c r="C299" s="131">
        <v>10142</v>
      </c>
      <c r="D299" s="166">
        <v>2059</v>
      </c>
      <c r="E299" s="166">
        <v>2127</v>
      </c>
      <c r="F299" s="167">
        <v>17019301.142062999</v>
      </c>
      <c r="G299" s="132">
        <v>4.2939699999999998E-4</v>
      </c>
      <c r="H299" s="167">
        <v>2905595.32</v>
      </c>
      <c r="I299" s="131">
        <v>488.99</v>
      </c>
      <c r="J299" s="131">
        <v>3</v>
      </c>
      <c r="K299" s="131">
        <v>5942</v>
      </c>
      <c r="L299" s="130" t="s">
        <v>7</v>
      </c>
      <c r="M299" s="128"/>
    </row>
    <row r="300" spans="1:13">
      <c r="A300" s="130" t="s">
        <v>272</v>
      </c>
      <c r="B300" s="131">
        <v>2591</v>
      </c>
      <c r="C300" s="131">
        <v>2586</v>
      </c>
      <c r="D300" s="166">
        <v>107</v>
      </c>
      <c r="E300" s="166">
        <v>84</v>
      </c>
      <c r="F300" s="167">
        <v>2305613.4433469996</v>
      </c>
      <c r="G300" s="132">
        <v>7.8615282107255462E-5</v>
      </c>
      <c r="H300" s="167" t="s">
        <v>11</v>
      </c>
      <c r="I300" s="131">
        <v>3005.46</v>
      </c>
      <c r="J300" s="131">
        <v>3</v>
      </c>
      <c r="K300" s="131">
        <v>177</v>
      </c>
      <c r="L300" s="130" t="s">
        <v>15</v>
      </c>
      <c r="M300" s="128"/>
    </row>
    <row r="301" spans="1:13">
      <c r="A301" s="130" t="s">
        <v>273</v>
      </c>
      <c r="B301" s="131">
        <v>28054</v>
      </c>
      <c r="C301" s="131">
        <v>30155</v>
      </c>
      <c r="D301" s="166">
        <v>3049</v>
      </c>
      <c r="E301" s="166">
        <v>3473</v>
      </c>
      <c r="F301" s="167">
        <v>3836115.5482100002</v>
      </c>
      <c r="G301" s="132">
        <v>6.21997E-4</v>
      </c>
      <c r="H301" s="167">
        <v>4208864.1399999997</v>
      </c>
      <c r="I301" s="131">
        <v>2561.69</v>
      </c>
      <c r="J301" s="131">
        <v>3</v>
      </c>
      <c r="K301" s="131">
        <v>1643</v>
      </c>
      <c r="L301" s="130" t="s">
        <v>7</v>
      </c>
      <c r="M301" s="128"/>
    </row>
    <row r="302" spans="1:13">
      <c r="A302" s="130" t="s">
        <v>274</v>
      </c>
      <c r="B302" s="131">
        <v>1711</v>
      </c>
      <c r="C302" s="131">
        <v>3678</v>
      </c>
      <c r="D302" s="166">
        <v>155</v>
      </c>
      <c r="E302" s="166">
        <v>326</v>
      </c>
      <c r="F302" s="167">
        <v>4379969.4635619996</v>
      </c>
      <c r="G302" s="132">
        <v>1.0881400000000001E-4</v>
      </c>
      <c r="H302" s="167">
        <v>736311.35</v>
      </c>
      <c r="I302" s="131">
        <v>3080.8</v>
      </c>
      <c r="J302" s="131">
        <v>3</v>
      </c>
      <c r="K302" s="131">
        <v>239</v>
      </c>
      <c r="L302" s="130" t="s">
        <v>7</v>
      </c>
      <c r="M302" s="128"/>
    </row>
    <row r="303" spans="1:13">
      <c r="A303" s="130" t="s">
        <v>275</v>
      </c>
      <c r="B303" s="131">
        <v>10465</v>
      </c>
      <c r="C303" s="131">
        <v>10480</v>
      </c>
      <c r="D303" s="166">
        <v>761</v>
      </c>
      <c r="E303" s="166">
        <v>748</v>
      </c>
      <c r="F303" s="167">
        <v>693234.222404</v>
      </c>
      <c r="G303" s="132">
        <v>2.0750099999999999E-4</v>
      </c>
      <c r="H303" s="167">
        <v>1404096.33</v>
      </c>
      <c r="I303" s="131">
        <v>1061.29</v>
      </c>
      <c r="J303" s="131">
        <v>3</v>
      </c>
      <c r="K303" s="131">
        <v>1323</v>
      </c>
      <c r="L303" s="130" t="s">
        <v>7</v>
      </c>
      <c r="M303" s="128"/>
    </row>
    <row r="304" spans="1:13">
      <c r="A304" s="130" t="s">
        <v>276</v>
      </c>
      <c r="B304" s="131">
        <v>10683</v>
      </c>
      <c r="C304" s="131">
        <v>10949</v>
      </c>
      <c r="D304" s="166">
        <v>4524</v>
      </c>
      <c r="E304" s="166">
        <v>4720</v>
      </c>
      <c r="F304" s="167">
        <v>8875852.8837359995</v>
      </c>
      <c r="G304" s="132">
        <v>3.8842999999999999E-4</v>
      </c>
      <c r="H304" s="167">
        <v>2628386.33</v>
      </c>
      <c r="I304" s="131">
        <v>525.99</v>
      </c>
      <c r="J304" s="131">
        <v>3</v>
      </c>
      <c r="K304" s="131">
        <v>4997</v>
      </c>
      <c r="L304" s="130" t="s">
        <v>7</v>
      </c>
      <c r="M304" s="128"/>
    </row>
    <row r="305" spans="1:13">
      <c r="A305" s="130" t="s">
        <v>277</v>
      </c>
      <c r="B305" s="131">
        <v>1024</v>
      </c>
      <c r="C305" s="131">
        <v>1118</v>
      </c>
      <c r="D305" s="166">
        <v>574</v>
      </c>
      <c r="E305" s="166">
        <v>709</v>
      </c>
      <c r="F305" s="167">
        <v>2287732.2553150002</v>
      </c>
      <c r="G305" s="132">
        <v>6.098203273132387E-5</v>
      </c>
      <c r="H305" s="167" t="s">
        <v>11</v>
      </c>
      <c r="I305" s="131" t="s">
        <v>11</v>
      </c>
      <c r="J305" s="131">
        <v>3</v>
      </c>
      <c r="K305" s="131">
        <v>2001</v>
      </c>
      <c r="L305" s="130" t="s">
        <v>12</v>
      </c>
      <c r="M305" s="128"/>
    </row>
    <row r="306" spans="1:13">
      <c r="A306" s="130" t="s">
        <v>278</v>
      </c>
      <c r="B306" s="131">
        <v>7573</v>
      </c>
      <c r="C306" s="131">
        <v>6974</v>
      </c>
      <c r="D306" s="166">
        <v>3080</v>
      </c>
      <c r="E306" s="166">
        <v>3159</v>
      </c>
      <c r="F306" s="167">
        <v>3559169.8224839997</v>
      </c>
      <c r="G306" s="132">
        <v>2.2986999999999999E-4</v>
      </c>
      <c r="H306" s="167">
        <v>1555462.16</v>
      </c>
      <c r="I306" s="131">
        <v>605</v>
      </c>
      <c r="J306" s="131">
        <v>3</v>
      </c>
      <c r="K306" s="131">
        <v>2571</v>
      </c>
      <c r="L306" s="130" t="s">
        <v>7</v>
      </c>
      <c r="M306" s="128"/>
    </row>
    <row r="307" spans="1:13">
      <c r="A307" s="130" t="s">
        <v>5204</v>
      </c>
      <c r="B307" s="131">
        <v>2376</v>
      </c>
      <c r="C307" s="131">
        <v>1616</v>
      </c>
      <c r="D307" s="166">
        <v>492</v>
      </c>
      <c r="E307" s="166">
        <v>442</v>
      </c>
      <c r="F307" s="167">
        <v>448832.33237499994</v>
      </c>
      <c r="G307" s="132">
        <v>4.9354999999999998E-5</v>
      </c>
      <c r="H307" s="167">
        <v>333970.82</v>
      </c>
      <c r="I307" s="131">
        <v>552.02</v>
      </c>
      <c r="J307" s="131">
        <v>3</v>
      </c>
      <c r="K307" s="131">
        <v>605</v>
      </c>
      <c r="L307" s="130" t="s">
        <v>7</v>
      </c>
      <c r="M307" s="128"/>
    </row>
    <row r="308" spans="1:13">
      <c r="A308" s="130" t="s">
        <v>279</v>
      </c>
      <c r="B308" s="131">
        <v>1971</v>
      </c>
      <c r="C308" s="131">
        <v>1446</v>
      </c>
      <c r="D308" s="166">
        <v>606</v>
      </c>
      <c r="E308" s="166">
        <v>920</v>
      </c>
      <c r="F308" s="167">
        <v>8311036.2637124835</v>
      </c>
      <c r="G308" s="132">
        <v>1.3900300000000001E-4</v>
      </c>
      <c r="H308" s="167">
        <v>940589.05</v>
      </c>
      <c r="I308" s="131">
        <v>864.51</v>
      </c>
      <c r="J308" s="131">
        <v>3</v>
      </c>
      <c r="K308" s="131">
        <v>1088</v>
      </c>
      <c r="L308" s="130" t="s">
        <v>7</v>
      </c>
      <c r="M308" s="128"/>
    </row>
    <row r="309" spans="1:13">
      <c r="A309" s="130" t="s">
        <v>280</v>
      </c>
      <c r="B309" s="131">
        <v>24279</v>
      </c>
      <c r="C309" s="131">
        <v>23430</v>
      </c>
      <c r="D309" s="166">
        <v>6763</v>
      </c>
      <c r="E309" s="166">
        <v>6208</v>
      </c>
      <c r="F309" s="167">
        <v>8235479.1768810004</v>
      </c>
      <c r="G309" s="132">
        <v>6.4298100000000004E-4</v>
      </c>
      <c r="H309" s="167">
        <v>4350855.41</v>
      </c>
      <c r="I309" s="131">
        <v>1138.07</v>
      </c>
      <c r="J309" s="131">
        <v>3</v>
      </c>
      <c r="K309" s="131">
        <v>3823</v>
      </c>
      <c r="L309" s="130" t="s">
        <v>7</v>
      </c>
      <c r="M309" s="128"/>
    </row>
    <row r="310" spans="1:13">
      <c r="A310" s="130" t="s">
        <v>281</v>
      </c>
      <c r="B310" s="131">
        <v>7283</v>
      </c>
      <c r="C310" s="131">
        <v>7475</v>
      </c>
      <c r="D310" s="166">
        <v>3860</v>
      </c>
      <c r="E310" s="166">
        <v>3275</v>
      </c>
      <c r="F310" s="167">
        <v>18811303.31072069</v>
      </c>
      <c r="G310" s="132">
        <v>3.3347100000000001E-4</v>
      </c>
      <c r="H310" s="167">
        <v>2256495.81</v>
      </c>
      <c r="I310" s="131">
        <v>299.31</v>
      </c>
      <c r="J310" s="131">
        <v>3</v>
      </c>
      <c r="K310" s="131">
        <v>7539</v>
      </c>
      <c r="L310" s="130" t="s">
        <v>7</v>
      </c>
      <c r="M310" s="128"/>
    </row>
    <row r="311" spans="1:13">
      <c r="A311" s="130" t="s">
        <v>282</v>
      </c>
      <c r="B311" s="131">
        <v>5496</v>
      </c>
      <c r="C311" s="131">
        <v>5709</v>
      </c>
      <c r="D311" s="166">
        <v>662</v>
      </c>
      <c r="E311" s="166">
        <v>655</v>
      </c>
      <c r="F311" s="167">
        <v>8310598.9370600004</v>
      </c>
      <c r="G311" s="132">
        <v>2.18796E-4</v>
      </c>
      <c r="H311" s="167">
        <v>1480527.89</v>
      </c>
      <c r="I311" s="131">
        <v>612.79999999999995</v>
      </c>
      <c r="J311" s="131">
        <v>3</v>
      </c>
      <c r="K311" s="131">
        <v>2416</v>
      </c>
      <c r="L311" s="130" t="s">
        <v>7</v>
      </c>
      <c r="M311" s="128"/>
    </row>
    <row r="312" spans="1:13">
      <c r="A312" s="130" t="s">
        <v>283</v>
      </c>
      <c r="B312" s="131">
        <v>13427</v>
      </c>
      <c r="C312" s="131">
        <v>17815</v>
      </c>
      <c r="D312" s="166">
        <v>4020</v>
      </c>
      <c r="E312" s="166">
        <v>4045</v>
      </c>
      <c r="F312" s="167">
        <v>1925771.1054799999</v>
      </c>
      <c r="G312" s="132">
        <v>3.7227000000000001E-4</v>
      </c>
      <c r="H312" s="167">
        <v>2519038</v>
      </c>
      <c r="I312" s="131">
        <v>1047.8499999999999</v>
      </c>
      <c r="J312" s="131">
        <v>3</v>
      </c>
      <c r="K312" s="131">
        <v>2404</v>
      </c>
      <c r="L312" s="130" t="s">
        <v>7</v>
      </c>
      <c r="M312" s="128"/>
    </row>
    <row r="313" spans="1:13">
      <c r="A313" s="130" t="s">
        <v>284</v>
      </c>
      <c r="B313" s="131">
        <v>36310</v>
      </c>
      <c r="C313" s="131">
        <v>43904</v>
      </c>
      <c r="D313" s="166">
        <v>4910</v>
      </c>
      <c r="E313" s="166">
        <v>4721</v>
      </c>
      <c r="F313" s="167">
        <v>57036537.735200003</v>
      </c>
      <c r="G313" s="132">
        <v>1.536798E-3</v>
      </c>
      <c r="H313" s="167">
        <v>10399040.689999999</v>
      </c>
      <c r="I313" s="131">
        <v>5055.4399999999996</v>
      </c>
      <c r="J313" s="131">
        <v>3</v>
      </c>
      <c r="K313" s="131">
        <v>2057</v>
      </c>
      <c r="L313" s="130" t="s">
        <v>7</v>
      </c>
      <c r="M313" s="128"/>
    </row>
    <row r="314" spans="1:13">
      <c r="A314" s="130" t="s">
        <v>285</v>
      </c>
      <c r="B314" s="131">
        <v>11861</v>
      </c>
      <c r="C314" s="131">
        <v>11473</v>
      </c>
      <c r="D314" s="166">
        <v>4173</v>
      </c>
      <c r="E314" s="166">
        <v>4621</v>
      </c>
      <c r="F314" s="167">
        <v>3349370.9512779997</v>
      </c>
      <c r="G314" s="132">
        <v>3.27242E-4</v>
      </c>
      <c r="H314" s="167">
        <v>2214347.56</v>
      </c>
      <c r="I314" s="131">
        <v>1547.41</v>
      </c>
      <c r="J314" s="131">
        <v>3</v>
      </c>
      <c r="K314" s="131">
        <v>1431</v>
      </c>
      <c r="L314" s="130" t="s">
        <v>7</v>
      </c>
      <c r="M314" s="128"/>
    </row>
    <row r="315" spans="1:13">
      <c r="A315" s="130" t="s">
        <v>286</v>
      </c>
      <c r="B315" s="131">
        <v>64851</v>
      </c>
      <c r="C315" s="131">
        <v>61457</v>
      </c>
      <c r="D315" s="166">
        <v>3863</v>
      </c>
      <c r="E315" s="166">
        <v>3808</v>
      </c>
      <c r="F315" s="167">
        <v>7356415.6982000005</v>
      </c>
      <c r="G315" s="132">
        <v>1.2786379999999999E-3</v>
      </c>
      <c r="H315" s="167">
        <v>8652152.6099999994</v>
      </c>
      <c r="I315" s="131">
        <v>3117.89</v>
      </c>
      <c r="J315" s="131">
        <v>3</v>
      </c>
      <c r="K315" s="131">
        <v>2775</v>
      </c>
      <c r="L315" s="130" t="s">
        <v>7</v>
      </c>
      <c r="M315" s="128"/>
    </row>
    <row r="316" spans="1:13">
      <c r="A316" s="130" t="s">
        <v>287</v>
      </c>
      <c r="B316" s="131">
        <v>84</v>
      </c>
      <c r="C316" s="131">
        <v>1869</v>
      </c>
      <c r="D316" s="166">
        <v>276</v>
      </c>
      <c r="E316" s="166">
        <v>217</v>
      </c>
      <c r="F316" s="167">
        <v>1053993.0948760002</v>
      </c>
      <c r="G316" s="132">
        <v>3.5271999999999997E-5</v>
      </c>
      <c r="H316" s="167">
        <v>238677.35</v>
      </c>
      <c r="I316" s="131">
        <v>119.94</v>
      </c>
      <c r="J316" s="131">
        <v>3</v>
      </c>
      <c r="K316" s="131">
        <v>1990</v>
      </c>
      <c r="L316" s="130" t="s">
        <v>7</v>
      </c>
      <c r="M316" s="128"/>
    </row>
    <row r="317" spans="1:13">
      <c r="A317" s="130" t="s">
        <v>288</v>
      </c>
      <c r="B317" s="131">
        <v>511</v>
      </c>
      <c r="C317" s="131">
        <v>613</v>
      </c>
      <c r="D317" s="166">
        <v>159</v>
      </c>
      <c r="E317" s="166">
        <v>151</v>
      </c>
      <c r="F317" s="167">
        <v>901066.84869999997</v>
      </c>
      <c r="G317" s="132">
        <v>2.4394000000000001E-5</v>
      </c>
      <c r="H317" s="167">
        <v>165068.99</v>
      </c>
      <c r="I317" s="131">
        <v>291.64</v>
      </c>
      <c r="J317" s="131">
        <v>3</v>
      </c>
      <c r="K317" s="131">
        <v>566</v>
      </c>
      <c r="L317" s="130" t="s">
        <v>7</v>
      </c>
      <c r="M317" s="128"/>
    </row>
    <row r="318" spans="1:13">
      <c r="A318" s="130" t="s">
        <v>289</v>
      </c>
      <c r="B318" s="131">
        <v>17713</v>
      </c>
      <c r="C318" s="131">
        <v>17095</v>
      </c>
      <c r="D318" s="166">
        <v>6552</v>
      </c>
      <c r="E318" s="166">
        <v>6843</v>
      </c>
      <c r="F318" s="167">
        <v>4171007.9194749999</v>
      </c>
      <c r="G318" s="132">
        <v>4.7985999999999998E-4</v>
      </c>
      <c r="H318" s="167">
        <v>3247063.49</v>
      </c>
      <c r="I318" s="131">
        <v>589.29999999999995</v>
      </c>
      <c r="J318" s="131">
        <v>3</v>
      </c>
      <c r="K318" s="131">
        <v>5510</v>
      </c>
      <c r="L318" s="130" t="s">
        <v>7</v>
      </c>
      <c r="M318" s="128"/>
    </row>
    <row r="319" spans="1:13">
      <c r="A319" s="130" t="s">
        <v>290</v>
      </c>
      <c r="B319" s="131">
        <v>2739</v>
      </c>
      <c r="C319" s="131">
        <v>2952</v>
      </c>
      <c r="D319" s="166">
        <v>1348</v>
      </c>
      <c r="E319" s="166">
        <v>1363</v>
      </c>
      <c r="F319" s="167">
        <v>1926774.07764</v>
      </c>
      <c r="G319" s="132">
        <v>9.9263000000000002E-5</v>
      </c>
      <c r="H319" s="167">
        <v>671680.81</v>
      </c>
      <c r="I319" s="131">
        <v>295.64</v>
      </c>
      <c r="J319" s="131">
        <v>3</v>
      </c>
      <c r="K319" s="131">
        <v>2272</v>
      </c>
      <c r="L319" s="130" t="s">
        <v>7</v>
      </c>
      <c r="M319" s="128"/>
    </row>
    <row r="320" spans="1:13">
      <c r="A320" s="130" t="s">
        <v>291</v>
      </c>
      <c r="B320" s="131">
        <v>13515</v>
      </c>
      <c r="C320" s="131">
        <v>12598</v>
      </c>
      <c r="D320" s="166">
        <v>6695</v>
      </c>
      <c r="E320" s="166">
        <v>7213</v>
      </c>
      <c r="F320" s="167">
        <v>6388328.3323490005</v>
      </c>
      <c r="G320" s="132">
        <v>4.3651999999999997E-4</v>
      </c>
      <c r="H320" s="167">
        <v>2953800.16</v>
      </c>
      <c r="I320" s="131">
        <v>553.66</v>
      </c>
      <c r="J320" s="131">
        <v>3</v>
      </c>
      <c r="K320" s="131">
        <v>5335</v>
      </c>
      <c r="L320" s="130" t="s">
        <v>7</v>
      </c>
      <c r="M320" s="128"/>
    </row>
    <row r="321" spans="1:13">
      <c r="A321" s="130" t="s">
        <v>292</v>
      </c>
      <c r="B321" s="131">
        <v>28162</v>
      </c>
      <c r="C321" s="131">
        <v>25975</v>
      </c>
      <c r="D321" s="166">
        <v>17518</v>
      </c>
      <c r="E321" s="166">
        <v>16723</v>
      </c>
      <c r="F321" s="167">
        <v>3305708.4859099998</v>
      </c>
      <c r="G321" s="132">
        <v>8.2331099999999996E-4</v>
      </c>
      <c r="H321" s="167">
        <v>5571091.9199999999</v>
      </c>
      <c r="I321" s="131">
        <v>916</v>
      </c>
      <c r="J321" s="131">
        <v>3</v>
      </c>
      <c r="K321" s="131">
        <v>6082</v>
      </c>
      <c r="L321" s="130" t="s">
        <v>7</v>
      </c>
      <c r="M321" s="128"/>
    </row>
    <row r="322" spans="1:13">
      <c r="A322" s="130" t="s">
        <v>293</v>
      </c>
      <c r="B322" s="131">
        <v>10690</v>
      </c>
      <c r="C322" s="131">
        <v>10410</v>
      </c>
      <c r="D322" s="166">
        <v>1346</v>
      </c>
      <c r="E322" s="166">
        <v>1120</v>
      </c>
      <c r="F322" s="167">
        <v>3899851.1788450005</v>
      </c>
      <c r="G322" s="132">
        <v>2.5910499999999998E-4</v>
      </c>
      <c r="H322" s="167">
        <v>1753287.15</v>
      </c>
      <c r="I322" s="131">
        <v>442.64</v>
      </c>
      <c r="J322" s="131">
        <v>3</v>
      </c>
      <c r="K322" s="131">
        <v>3961</v>
      </c>
      <c r="L322" s="130" t="s">
        <v>7</v>
      </c>
      <c r="M322" s="128"/>
    </row>
    <row r="323" spans="1:13">
      <c r="A323" s="130" t="s">
        <v>294</v>
      </c>
      <c r="B323" s="131">
        <v>26328</v>
      </c>
      <c r="C323" s="131">
        <v>30530</v>
      </c>
      <c r="D323" s="166">
        <v>2526</v>
      </c>
      <c r="E323" s="166">
        <v>2535</v>
      </c>
      <c r="F323" s="167">
        <v>3126602.7413360002</v>
      </c>
      <c r="G323" s="132">
        <v>5.8783800000000003E-4</v>
      </c>
      <c r="H323" s="167">
        <v>3977717.37</v>
      </c>
      <c r="I323" s="131">
        <v>1265.58</v>
      </c>
      <c r="J323" s="131">
        <v>3</v>
      </c>
      <c r="K323" s="131">
        <v>3143</v>
      </c>
      <c r="L323" s="130" t="s">
        <v>7</v>
      </c>
      <c r="M323" s="128"/>
    </row>
    <row r="324" spans="1:13">
      <c r="A324" s="130" t="s">
        <v>295</v>
      </c>
      <c r="B324" s="131">
        <v>77514</v>
      </c>
      <c r="C324" s="131">
        <v>57953</v>
      </c>
      <c r="D324" s="166">
        <v>4013</v>
      </c>
      <c r="E324" s="166">
        <v>4108</v>
      </c>
      <c r="F324" s="167">
        <v>46390050.616687998</v>
      </c>
      <c r="G324" s="132">
        <v>1.8743060000000001E-3</v>
      </c>
      <c r="H324" s="167">
        <v>12682859.640000001</v>
      </c>
      <c r="I324" s="131">
        <v>7728.74</v>
      </c>
      <c r="J324" s="131">
        <v>3</v>
      </c>
      <c r="K324" s="131">
        <v>1641</v>
      </c>
      <c r="L324" s="130" t="s">
        <v>7</v>
      </c>
      <c r="M324" s="128"/>
    </row>
    <row r="325" spans="1:13">
      <c r="A325" s="130" t="s">
        <v>296</v>
      </c>
      <c r="B325" s="131">
        <v>21704</v>
      </c>
      <c r="C325" s="131">
        <v>20669</v>
      </c>
      <c r="D325" s="166">
        <v>1313</v>
      </c>
      <c r="E325" s="166">
        <v>1305</v>
      </c>
      <c r="F325" s="167">
        <v>5831553.6151600005</v>
      </c>
      <c r="G325" s="132">
        <v>4.7368099999999999E-4</v>
      </c>
      <c r="H325" s="167">
        <v>3205256.87</v>
      </c>
      <c r="I325" s="131">
        <v>3079.01</v>
      </c>
      <c r="J325" s="131">
        <v>3</v>
      </c>
      <c r="K325" s="131">
        <v>1041</v>
      </c>
      <c r="L325" s="130" t="s">
        <v>7</v>
      </c>
      <c r="M325" s="128"/>
    </row>
    <row r="326" spans="1:13">
      <c r="A326" s="130" t="s">
        <v>297</v>
      </c>
      <c r="B326" s="131">
        <v>4088</v>
      </c>
      <c r="C326" s="131">
        <v>4369</v>
      </c>
      <c r="D326" s="166">
        <v>553</v>
      </c>
      <c r="E326" s="166">
        <v>604</v>
      </c>
      <c r="F326" s="167">
        <v>3889289.8191529997</v>
      </c>
      <c r="G326" s="132">
        <v>1.35525E-4</v>
      </c>
      <c r="H326" s="167">
        <v>917055.07</v>
      </c>
      <c r="I326" s="131">
        <v>384.51</v>
      </c>
      <c r="J326" s="131">
        <v>3</v>
      </c>
      <c r="K326" s="131">
        <v>2385</v>
      </c>
      <c r="L326" s="130" t="s">
        <v>7</v>
      </c>
      <c r="M326" s="128"/>
    </row>
    <row r="327" spans="1:13">
      <c r="A327" s="130" t="s">
        <v>298</v>
      </c>
      <c r="B327" s="131">
        <v>4865</v>
      </c>
      <c r="C327" s="131">
        <v>5265</v>
      </c>
      <c r="D327" s="166">
        <v>2163</v>
      </c>
      <c r="E327" s="166">
        <v>1785</v>
      </c>
      <c r="F327" s="167">
        <v>145630.02916999999</v>
      </c>
      <c r="G327" s="132">
        <v>1.2616999999999999E-4</v>
      </c>
      <c r="H327" s="167">
        <v>853757.12</v>
      </c>
      <c r="I327" s="131">
        <v>907.28</v>
      </c>
      <c r="J327" s="131">
        <v>3</v>
      </c>
      <c r="K327" s="131">
        <v>941</v>
      </c>
      <c r="L327" s="130" t="s">
        <v>7</v>
      </c>
      <c r="M327" s="128"/>
    </row>
    <row r="328" spans="1:13">
      <c r="A328" s="130" t="s">
        <v>299</v>
      </c>
      <c r="B328" s="131">
        <v>11873</v>
      </c>
      <c r="C328" s="131">
        <v>10760</v>
      </c>
      <c r="D328" s="166">
        <v>1673</v>
      </c>
      <c r="E328" s="166">
        <v>2051</v>
      </c>
      <c r="F328" s="167">
        <v>2723296.7857809998</v>
      </c>
      <c r="G328" s="132">
        <v>2.6845800000000001E-4</v>
      </c>
      <c r="H328" s="167">
        <v>1816572.77</v>
      </c>
      <c r="I328" s="131">
        <v>941.23</v>
      </c>
      <c r="J328" s="131">
        <v>3</v>
      </c>
      <c r="K328" s="131">
        <v>1930</v>
      </c>
      <c r="L328" s="130" t="s">
        <v>7</v>
      </c>
      <c r="M328" s="128"/>
    </row>
    <row r="329" spans="1:13">
      <c r="A329" s="130" t="s">
        <v>300</v>
      </c>
      <c r="B329" s="131">
        <v>45816</v>
      </c>
      <c r="C329" s="131">
        <v>43952</v>
      </c>
      <c r="D329" s="166">
        <v>6604</v>
      </c>
      <c r="E329" s="166">
        <v>6969</v>
      </c>
      <c r="F329" s="167">
        <v>4905910.6799579998</v>
      </c>
      <c r="G329" s="132">
        <v>9.7731599999999999E-4</v>
      </c>
      <c r="H329" s="167">
        <v>6613197.9900000002</v>
      </c>
      <c r="I329" s="131">
        <v>1167.17</v>
      </c>
      <c r="J329" s="131">
        <v>3</v>
      </c>
      <c r="K329" s="131">
        <v>5666</v>
      </c>
      <c r="L329" s="130" t="s">
        <v>7</v>
      </c>
      <c r="M329" s="128"/>
    </row>
    <row r="330" spans="1:13">
      <c r="A330" s="130" t="s">
        <v>301</v>
      </c>
      <c r="B330" s="131">
        <v>9076</v>
      </c>
      <c r="C330" s="131">
        <v>10035</v>
      </c>
      <c r="D330" s="166">
        <v>980</v>
      </c>
      <c r="E330" s="166">
        <v>1082</v>
      </c>
      <c r="F330" s="167">
        <v>4123288.3309999998</v>
      </c>
      <c r="G330" s="132">
        <v>2.4058900000000001E-4</v>
      </c>
      <c r="H330" s="167">
        <v>1627994.44</v>
      </c>
      <c r="I330" s="131">
        <v>1086.05</v>
      </c>
      <c r="J330" s="131">
        <v>3</v>
      </c>
      <c r="K330" s="131">
        <v>1499</v>
      </c>
      <c r="L330" s="130" t="s">
        <v>7</v>
      </c>
      <c r="M330" s="128"/>
    </row>
    <row r="331" spans="1:13">
      <c r="A331" s="130" t="s">
        <v>302</v>
      </c>
      <c r="B331" s="131">
        <v>18471</v>
      </c>
      <c r="C331" s="131">
        <v>24027</v>
      </c>
      <c r="D331" s="166">
        <v>1141</v>
      </c>
      <c r="E331" s="166">
        <v>1368</v>
      </c>
      <c r="F331" s="167">
        <v>14974531.373329002</v>
      </c>
      <c r="G331" s="132">
        <v>5.9265999999999995E-4</v>
      </c>
      <c r="H331" s="167">
        <v>4010349.88</v>
      </c>
      <c r="I331" s="131">
        <v>4142.93</v>
      </c>
      <c r="J331" s="131">
        <v>3</v>
      </c>
      <c r="K331" s="131">
        <v>968</v>
      </c>
      <c r="L331" s="130" t="s">
        <v>7</v>
      </c>
      <c r="M331" s="128"/>
    </row>
    <row r="332" spans="1:13">
      <c r="A332" s="130" t="s">
        <v>303</v>
      </c>
      <c r="B332" s="131">
        <v>22855</v>
      </c>
      <c r="C332" s="131">
        <v>22483</v>
      </c>
      <c r="D332" s="166">
        <v>5856</v>
      </c>
      <c r="E332" s="166">
        <v>6223</v>
      </c>
      <c r="F332" s="167">
        <v>8241222.4068999998</v>
      </c>
      <c r="G332" s="132">
        <v>6.1421100000000003E-4</v>
      </c>
      <c r="H332" s="167">
        <v>4156175.99</v>
      </c>
      <c r="I332" s="131">
        <v>1137.1199999999999</v>
      </c>
      <c r="J332" s="131">
        <v>3</v>
      </c>
      <c r="K332" s="131">
        <v>3655</v>
      </c>
      <c r="L332" s="130" t="s">
        <v>7</v>
      </c>
      <c r="M332" s="128"/>
    </row>
    <row r="333" spans="1:13">
      <c r="A333" s="130" t="s">
        <v>304</v>
      </c>
      <c r="B333" s="131">
        <v>3447</v>
      </c>
      <c r="C333" s="131">
        <v>3186</v>
      </c>
      <c r="D333" s="166">
        <v>500</v>
      </c>
      <c r="E333" s="166">
        <v>342</v>
      </c>
      <c r="F333" s="167">
        <v>1080336.8535200001</v>
      </c>
      <c r="G333" s="132">
        <v>8.1386092794837742E-5</v>
      </c>
      <c r="H333" s="167" t="s">
        <v>11</v>
      </c>
      <c r="I333" s="131">
        <v>859.15</v>
      </c>
      <c r="J333" s="131">
        <v>3</v>
      </c>
      <c r="K333" s="131">
        <v>641</v>
      </c>
      <c r="L333" s="130" t="s">
        <v>15</v>
      </c>
      <c r="M333" s="128"/>
    </row>
    <row r="334" spans="1:13">
      <c r="A334" s="130" t="s">
        <v>305</v>
      </c>
      <c r="B334" s="131">
        <v>17779</v>
      </c>
      <c r="C334" s="131">
        <v>20139</v>
      </c>
      <c r="D334" s="166">
        <v>2506</v>
      </c>
      <c r="E334" s="166">
        <v>2258</v>
      </c>
      <c r="F334" s="167">
        <v>7781617.839679</v>
      </c>
      <c r="G334" s="132">
        <v>4.78522E-4</v>
      </c>
      <c r="H334" s="167">
        <v>3238011.13</v>
      </c>
      <c r="I334" s="131">
        <v>582.69000000000005</v>
      </c>
      <c r="J334" s="131">
        <v>3</v>
      </c>
      <c r="K334" s="131">
        <v>5557</v>
      </c>
      <c r="L334" s="130" t="s">
        <v>7</v>
      </c>
      <c r="M334" s="128"/>
    </row>
    <row r="335" spans="1:13">
      <c r="A335" s="130" t="s">
        <v>306</v>
      </c>
      <c r="B335" s="131">
        <v>3853</v>
      </c>
      <c r="C335" s="131">
        <v>4558</v>
      </c>
      <c r="D335" s="166">
        <v>4297</v>
      </c>
      <c r="E335" s="166">
        <v>5039</v>
      </c>
      <c r="F335" s="167">
        <v>997432.81033500005</v>
      </c>
      <c r="G335" s="132">
        <v>1.6971099999999999E-4</v>
      </c>
      <c r="H335" s="167">
        <v>1148383.53</v>
      </c>
      <c r="I335" s="131">
        <v>861.5</v>
      </c>
      <c r="J335" s="131">
        <v>3</v>
      </c>
      <c r="K335" s="131">
        <v>1333</v>
      </c>
      <c r="L335" s="130" t="s">
        <v>7</v>
      </c>
      <c r="M335" s="128"/>
    </row>
    <row r="336" spans="1:13">
      <c r="A336" s="130" t="s">
        <v>307</v>
      </c>
      <c r="B336" s="131">
        <v>4930</v>
      </c>
      <c r="C336" s="131">
        <v>5400</v>
      </c>
      <c r="D336" s="166">
        <v>1056</v>
      </c>
      <c r="E336" s="166">
        <v>815</v>
      </c>
      <c r="F336" s="167">
        <v>4598019.3870000001</v>
      </c>
      <c r="G336" s="132">
        <v>1.6772099999999999E-4</v>
      </c>
      <c r="H336" s="167">
        <v>1134919.6100000001</v>
      </c>
      <c r="I336" s="131">
        <v>454.51</v>
      </c>
      <c r="J336" s="131">
        <v>3</v>
      </c>
      <c r="K336" s="131">
        <v>2497</v>
      </c>
      <c r="L336" s="130" t="s">
        <v>7</v>
      </c>
      <c r="M336" s="128"/>
    </row>
    <row r="337" spans="1:13">
      <c r="A337" s="130" t="s">
        <v>308</v>
      </c>
      <c r="B337" s="131">
        <v>5195</v>
      </c>
      <c r="C337" s="131">
        <v>5860</v>
      </c>
      <c r="D337" s="166">
        <v>4668</v>
      </c>
      <c r="E337" s="166">
        <v>3112</v>
      </c>
      <c r="F337" s="167">
        <v>1826856.7018440003</v>
      </c>
      <c r="G337" s="132">
        <v>1.9021500000000001E-4</v>
      </c>
      <c r="H337" s="167">
        <v>1287129.46</v>
      </c>
      <c r="I337" s="131">
        <v>567.02</v>
      </c>
      <c r="J337" s="131">
        <v>3</v>
      </c>
      <c r="K337" s="131">
        <v>2270</v>
      </c>
      <c r="L337" s="130" t="s">
        <v>7</v>
      </c>
      <c r="M337" s="128"/>
    </row>
    <row r="338" spans="1:13">
      <c r="A338" s="130" t="s">
        <v>309</v>
      </c>
      <c r="B338" s="131">
        <v>1047</v>
      </c>
      <c r="C338" s="131">
        <v>1858</v>
      </c>
      <c r="D338" s="166">
        <v>2298</v>
      </c>
      <c r="E338" s="166">
        <v>2342</v>
      </c>
      <c r="F338" s="167">
        <v>2683619.8601661846</v>
      </c>
      <c r="G338" s="132">
        <v>1.01539E-4</v>
      </c>
      <c r="H338" s="167">
        <v>687082.53</v>
      </c>
      <c r="I338" s="131">
        <v>129.08000000000001</v>
      </c>
      <c r="J338" s="131">
        <v>3</v>
      </c>
      <c r="K338" s="131">
        <v>5323</v>
      </c>
      <c r="L338" s="130" t="s">
        <v>7</v>
      </c>
      <c r="M338" s="128"/>
    </row>
    <row r="339" spans="1:13">
      <c r="A339" s="130" t="s">
        <v>310</v>
      </c>
      <c r="B339" s="131">
        <v>10002</v>
      </c>
      <c r="C339" s="131">
        <v>9568</v>
      </c>
      <c r="D339" s="166">
        <v>1031</v>
      </c>
      <c r="E339" s="166">
        <v>677</v>
      </c>
      <c r="F339" s="167">
        <v>5479742.1162519995</v>
      </c>
      <c r="G339" s="132">
        <v>2.5924100000000001E-4</v>
      </c>
      <c r="H339" s="167">
        <v>1754204.6</v>
      </c>
      <c r="I339" s="131">
        <v>986.06</v>
      </c>
      <c r="J339" s="131">
        <v>3</v>
      </c>
      <c r="K339" s="131">
        <v>1779</v>
      </c>
      <c r="L339" s="130" t="s">
        <v>7</v>
      </c>
      <c r="M339" s="128"/>
    </row>
    <row r="340" spans="1:13">
      <c r="A340" s="130" t="s">
        <v>311</v>
      </c>
      <c r="B340" s="131">
        <v>54220</v>
      </c>
      <c r="C340" s="131">
        <v>49687</v>
      </c>
      <c r="D340" s="166">
        <v>3453</v>
      </c>
      <c r="E340" s="166">
        <v>3441</v>
      </c>
      <c r="F340" s="167">
        <v>20410343.432860002</v>
      </c>
      <c r="G340" s="132">
        <v>1.2454409999999999E-3</v>
      </c>
      <c r="H340" s="167">
        <v>8427522.2300000004</v>
      </c>
      <c r="I340" s="131">
        <v>5357.62</v>
      </c>
      <c r="J340" s="131">
        <v>3</v>
      </c>
      <c r="K340" s="131">
        <v>1573</v>
      </c>
      <c r="L340" s="130" t="s">
        <v>7</v>
      </c>
      <c r="M340" s="128"/>
    </row>
    <row r="341" spans="1:13">
      <c r="A341" s="130" t="s">
        <v>312</v>
      </c>
      <c r="B341" s="131">
        <v>11576</v>
      </c>
      <c r="C341" s="131">
        <v>14250</v>
      </c>
      <c r="D341" s="166">
        <v>1762</v>
      </c>
      <c r="E341" s="166">
        <v>2140</v>
      </c>
      <c r="F341" s="167">
        <v>5214358.1169720003</v>
      </c>
      <c r="G341" s="132">
        <v>3.3054800000000001E-4</v>
      </c>
      <c r="H341" s="167">
        <v>2236715.73</v>
      </c>
      <c r="I341" s="131">
        <v>986.64</v>
      </c>
      <c r="J341" s="131">
        <v>3</v>
      </c>
      <c r="K341" s="131">
        <v>2267</v>
      </c>
      <c r="L341" s="130" t="s">
        <v>7</v>
      </c>
      <c r="M341" s="128"/>
    </row>
    <row r="342" spans="1:13">
      <c r="A342" s="130" t="s">
        <v>313</v>
      </c>
      <c r="B342" s="131">
        <v>2128</v>
      </c>
      <c r="C342" s="131">
        <v>1957</v>
      </c>
      <c r="D342" s="166">
        <v>296</v>
      </c>
      <c r="E342" s="166">
        <v>345</v>
      </c>
      <c r="F342" s="167">
        <v>967727.21870000008</v>
      </c>
      <c r="G342" s="132">
        <v>5.4382000000000002E-5</v>
      </c>
      <c r="H342" s="167">
        <v>367989.12</v>
      </c>
      <c r="I342" s="131">
        <v>448.77</v>
      </c>
      <c r="J342" s="131">
        <v>3</v>
      </c>
      <c r="K342" s="131">
        <v>820</v>
      </c>
      <c r="L342" s="130" t="s">
        <v>7</v>
      </c>
      <c r="M342" s="128"/>
    </row>
    <row r="343" spans="1:13">
      <c r="A343" s="130" t="s">
        <v>314</v>
      </c>
      <c r="B343" s="131">
        <v>2139</v>
      </c>
      <c r="C343" s="131">
        <v>1433</v>
      </c>
      <c r="D343" s="166">
        <v>274</v>
      </c>
      <c r="E343" s="166">
        <v>334</v>
      </c>
      <c r="F343" s="167">
        <v>908857.43648000003</v>
      </c>
      <c r="G343" s="132">
        <v>4.9508834931898577E-5</v>
      </c>
      <c r="H343" s="167" t="s">
        <v>11</v>
      </c>
      <c r="I343" s="131">
        <v>510.69</v>
      </c>
      <c r="J343" s="131">
        <v>3</v>
      </c>
      <c r="K343" s="131">
        <v>656</v>
      </c>
      <c r="L343" s="130" t="s">
        <v>15</v>
      </c>
      <c r="M343" s="128"/>
    </row>
    <row r="344" spans="1:13">
      <c r="A344" s="130" t="s">
        <v>315</v>
      </c>
      <c r="B344" s="131">
        <v>20602</v>
      </c>
      <c r="C344" s="131">
        <v>23494</v>
      </c>
      <c r="D344" s="166">
        <v>3588</v>
      </c>
      <c r="E344" s="166">
        <v>3404</v>
      </c>
      <c r="F344" s="167">
        <v>7112481.8455110006</v>
      </c>
      <c r="G344" s="132">
        <v>5.4405399999999998E-4</v>
      </c>
      <c r="H344" s="167">
        <v>3681445.09</v>
      </c>
      <c r="I344" s="131">
        <v>1109.8699999999999</v>
      </c>
      <c r="J344" s="131">
        <v>3</v>
      </c>
      <c r="K344" s="131">
        <v>3317</v>
      </c>
      <c r="L344" s="130" t="s">
        <v>7</v>
      </c>
      <c r="M344" s="128"/>
    </row>
    <row r="345" spans="1:13">
      <c r="A345" s="130" t="s">
        <v>316</v>
      </c>
      <c r="B345" s="131">
        <v>5118</v>
      </c>
      <c r="C345" s="131">
        <v>5098</v>
      </c>
      <c r="D345" s="166">
        <v>666</v>
      </c>
      <c r="E345" s="166">
        <v>364</v>
      </c>
      <c r="F345" s="167">
        <v>1360952.023296</v>
      </c>
      <c r="G345" s="132">
        <v>1.1881558777928583E-4</v>
      </c>
      <c r="H345" s="167" t="s">
        <v>11</v>
      </c>
      <c r="I345" s="131">
        <v>585.57000000000005</v>
      </c>
      <c r="J345" s="131">
        <v>3</v>
      </c>
      <c r="K345" s="131">
        <v>1373</v>
      </c>
      <c r="L345" s="130" t="s">
        <v>15</v>
      </c>
      <c r="M345" s="128"/>
    </row>
    <row r="346" spans="1:13">
      <c r="A346" s="130" t="s">
        <v>317</v>
      </c>
      <c r="B346" s="131">
        <v>40121</v>
      </c>
      <c r="C346" s="131">
        <v>41089</v>
      </c>
      <c r="D346" s="166">
        <v>2243</v>
      </c>
      <c r="E346" s="166">
        <v>2369</v>
      </c>
      <c r="F346" s="167">
        <v>5145544.2323900005</v>
      </c>
      <c r="G346" s="132">
        <v>8.2459600000000003E-4</v>
      </c>
      <c r="H346" s="167">
        <v>5579792.7300000004</v>
      </c>
      <c r="I346" s="131">
        <v>2012.91</v>
      </c>
      <c r="J346" s="131">
        <v>3</v>
      </c>
      <c r="K346" s="131">
        <v>2772</v>
      </c>
      <c r="L346" s="130" t="s">
        <v>7</v>
      </c>
      <c r="M346" s="128"/>
    </row>
    <row r="347" spans="1:13">
      <c r="A347" s="130" t="s">
        <v>318</v>
      </c>
      <c r="B347" s="131">
        <v>5861</v>
      </c>
      <c r="C347" s="131">
        <v>7620</v>
      </c>
      <c r="D347" s="166">
        <v>2678</v>
      </c>
      <c r="E347" s="166">
        <v>2946</v>
      </c>
      <c r="F347" s="167">
        <v>9481166.4956</v>
      </c>
      <c r="G347" s="132">
        <v>2.9224600000000002E-4</v>
      </c>
      <c r="H347" s="167">
        <v>1977537.81</v>
      </c>
      <c r="I347" s="131">
        <v>375.46</v>
      </c>
      <c r="J347" s="131">
        <v>3</v>
      </c>
      <c r="K347" s="131">
        <v>5267</v>
      </c>
      <c r="L347" s="130" t="s">
        <v>7</v>
      </c>
      <c r="M347" s="128"/>
    </row>
    <row r="348" spans="1:13">
      <c r="A348" s="130" t="s">
        <v>319</v>
      </c>
      <c r="B348" s="131">
        <v>11299</v>
      </c>
      <c r="C348" s="131">
        <v>12020</v>
      </c>
      <c r="D348" s="166">
        <v>1590</v>
      </c>
      <c r="E348" s="166">
        <v>1547</v>
      </c>
      <c r="F348" s="167">
        <v>10453873.989339001</v>
      </c>
      <c r="G348" s="132">
        <v>3.6970599999999997E-4</v>
      </c>
      <c r="H348" s="167">
        <v>2501689.4300000002</v>
      </c>
      <c r="I348" s="131">
        <v>406.65</v>
      </c>
      <c r="J348" s="131">
        <v>3</v>
      </c>
      <c r="K348" s="131">
        <v>6152</v>
      </c>
      <c r="L348" s="130" t="s">
        <v>7</v>
      </c>
      <c r="M348" s="128"/>
    </row>
    <row r="349" spans="1:13">
      <c r="A349" s="130" t="s">
        <v>320</v>
      </c>
      <c r="B349" s="131">
        <v>3856</v>
      </c>
      <c r="C349" s="131">
        <v>3475</v>
      </c>
      <c r="D349" s="166">
        <v>443</v>
      </c>
      <c r="E349" s="166">
        <v>630</v>
      </c>
      <c r="F349" s="167">
        <v>2245703.1401800001</v>
      </c>
      <c r="G349" s="132">
        <v>1.03447E-4</v>
      </c>
      <c r="H349" s="167">
        <v>699997.6</v>
      </c>
      <c r="I349" s="131">
        <v>570.97</v>
      </c>
      <c r="J349" s="131">
        <v>3</v>
      </c>
      <c r="K349" s="131">
        <v>1226</v>
      </c>
      <c r="L349" s="130" t="s">
        <v>7</v>
      </c>
      <c r="M349" s="128"/>
    </row>
    <row r="350" spans="1:13">
      <c r="A350" s="130" t="s">
        <v>321</v>
      </c>
      <c r="B350" s="131">
        <v>32987</v>
      </c>
      <c r="C350" s="131">
        <v>31550</v>
      </c>
      <c r="D350" s="166">
        <v>1307</v>
      </c>
      <c r="E350" s="166">
        <v>1527</v>
      </c>
      <c r="F350" s="167">
        <v>10567401.513255</v>
      </c>
      <c r="G350" s="132">
        <v>7.3321599999999997E-4</v>
      </c>
      <c r="H350" s="167">
        <v>4961448.8899999997</v>
      </c>
      <c r="I350" s="131">
        <v>6650.74</v>
      </c>
      <c r="J350" s="131">
        <v>3</v>
      </c>
      <c r="K350" s="131">
        <v>746</v>
      </c>
      <c r="L350" s="130" t="s">
        <v>7</v>
      </c>
      <c r="M350" s="128"/>
    </row>
    <row r="351" spans="1:13">
      <c r="A351" s="130" t="s">
        <v>322</v>
      </c>
      <c r="B351" s="131">
        <v>25060</v>
      </c>
      <c r="C351" s="131">
        <v>29778</v>
      </c>
      <c r="D351" s="166">
        <v>1752</v>
      </c>
      <c r="E351" s="166">
        <v>2347</v>
      </c>
      <c r="F351" s="167">
        <v>51049393.846310005</v>
      </c>
      <c r="G351" s="132">
        <v>1.185756E-3</v>
      </c>
      <c r="H351" s="167">
        <v>8023648.0599999996</v>
      </c>
      <c r="I351" s="131">
        <v>5595.29</v>
      </c>
      <c r="J351" s="131">
        <v>3</v>
      </c>
      <c r="K351" s="131">
        <v>1434</v>
      </c>
      <c r="L351" s="130" t="s">
        <v>7</v>
      </c>
      <c r="M351" s="128"/>
    </row>
    <row r="352" spans="1:13">
      <c r="A352" s="130" t="s">
        <v>323</v>
      </c>
      <c r="B352" s="131">
        <v>5181</v>
      </c>
      <c r="C352" s="131">
        <v>4543</v>
      </c>
      <c r="D352" s="166">
        <v>1588</v>
      </c>
      <c r="E352" s="166">
        <v>1291</v>
      </c>
      <c r="F352" s="167">
        <v>7991026.7128519993</v>
      </c>
      <c r="G352" s="132">
        <v>2.186990528961901E-4</v>
      </c>
      <c r="H352" s="167" t="s">
        <v>11</v>
      </c>
      <c r="I352" s="131" t="s">
        <v>11</v>
      </c>
      <c r="J352" s="131">
        <v>3</v>
      </c>
      <c r="K352" s="131">
        <v>4128</v>
      </c>
      <c r="L352" s="130" t="s">
        <v>12</v>
      </c>
      <c r="M352" s="128"/>
    </row>
    <row r="353" spans="1:13">
      <c r="A353" s="130" t="s">
        <v>324</v>
      </c>
      <c r="B353" s="131">
        <v>95418</v>
      </c>
      <c r="C353" s="131">
        <v>90475</v>
      </c>
      <c r="D353" s="166">
        <v>6468</v>
      </c>
      <c r="E353" s="166">
        <v>7124</v>
      </c>
      <c r="F353" s="167">
        <v>16789785.476183001</v>
      </c>
      <c r="G353" s="132">
        <v>1.9798089999999999E-3</v>
      </c>
      <c r="H353" s="167">
        <v>13396764.199999999</v>
      </c>
      <c r="I353" s="131">
        <v>2977.72</v>
      </c>
      <c r="J353" s="131">
        <v>3</v>
      </c>
      <c r="K353" s="131">
        <v>4499</v>
      </c>
      <c r="L353" s="130" t="s">
        <v>7</v>
      </c>
      <c r="M353" s="128"/>
    </row>
    <row r="354" spans="1:13">
      <c r="A354" s="130" t="s">
        <v>325</v>
      </c>
      <c r="B354" s="131">
        <v>9378</v>
      </c>
      <c r="C354" s="131">
        <v>8983</v>
      </c>
      <c r="D354" s="166">
        <v>1351</v>
      </c>
      <c r="E354" s="166">
        <v>1698</v>
      </c>
      <c r="F354" s="167">
        <v>3531477.655942</v>
      </c>
      <c r="G354" s="132">
        <v>2.35004E-4</v>
      </c>
      <c r="H354" s="167">
        <v>1590201.37</v>
      </c>
      <c r="I354" s="131">
        <v>1119.07</v>
      </c>
      <c r="J354" s="131">
        <v>3</v>
      </c>
      <c r="K354" s="131">
        <v>1421</v>
      </c>
      <c r="L354" s="130" t="s">
        <v>7</v>
      </c>
      <c r="M354" s="128"/>
    </row>
    <row r="355" spans="1:13">
      <c r="A355" s="130" t="s">
        <v>326</v>
      </c>
      <c r="B355" s="131">
        <v>10524</v>
      </c>
      <c r="C355" s="131">
        <v>11939</v>
      </c>
      <c r="D355" s="166">
        <v>2824</v>
      </c>
      <c r="E355" s="166">
        <v>2806</v>
      </c>
      <c r="F355" s="167">
        <v>9413827.8373440001</v>
      </c>
      <c r="G355" s="132">
        <v>3.70844E-4</v>
      </c>
      <c r="H355" s="167">
        <v>2509387.34</v>
      </c>
      <c r="I355" s="131">
        <v>632.57000000000005</v>
      </c>
      <c r="J355" s="131">
        <v>3</v>
      </c>
      <c r="K355" s="131">
        <v>3967</v>
      </c>
      <c r="L355" s="130" t="s">
        <v>7</v>
      </c>
      <c r="M355" s="128"/>
    </row>
    <row r="356" spans="1:13">
      <c r="A356" s="130" t="s">
        <v>327</v>
      </c>
      <c r="B356" s="131">
        <v>3316</v>
      </c>
      <c r="C356" s="131">
        <v>3341</v>
      </c>
      <c r="D356" s="166">
        <v>433</v>
      </c>
      <c r="E356" s="166">
        <v>610</v>
      </c>
      <c r="F356" s="167">
        <v>2834524.005808</v>
      </c>
      <c r="G356" s="132">
        <v>1.0650771733538584E-4</v>
      </c>
      <c r="H356" s="167" t="s">
        <v>11</v>
      </c>
      <c r="I356" s="131">
        <v>284.3</v>
      </c>
      <c r="J356" s="131">
        <v>3</v>
      </c>
      <c r="K356" s="131">
        <v>2535</v>
      </c>
      <c r="L356" s="130" t="s">
        <v>15</v>
      </c>
      <c r="M356" s="128"/>
    </row>
    <row r="357" spans="1:13">
      <c r="A357" s="130" t="s">
        <v>328</v>
      </c>
      <c r="B357" s="131">
        <v>6458</v>
      </c>
      <c r="C357" s="131">
        <v>7879</v>
      </c>
      <c r="D357" s="166">
        <v>1311</v>
      </c>
      <c r="E357" s="166">
        <v>1456</v>
      </c>
      <c r="F357" s="167">
        <v>1453403.109896</v>
      </c>
      <c r="G357" s="132">
        <v>1.6987400000000001E-4</v>
      </c>
      <c r="H357" s="167">
        <v>1149486.69</v>
      </c>
      <c r="I357" s="131">
        <v>373.09</v>
      </c>
      <c r="J357" s="131">
        <v>3</v>
      </c>
      <c r="K357" s="131">
        <v>3081</v>
      </c>
      <c r="L357" s="130" t="s">
        <v>7</v>
      </c>
      <c r="M357" s="128"/>
    </row>
    <row r="358" spans="1:13">
      <c r="A358" s="130" t="s">
        <v>329</v>
      </c>
      <c r="B358" s="131">
        <v>8531</v>
      </c>
      <c r="C358" s="131">
        <v>8178</v>
      </c>
      <c r="D358" s="166">
        <v>1333</v>
      </c>
      <c r="E358" s="166">
        <v>1351</v>
      </c>
      <c r="F358" s="167">
        <v>1911661.419129</v>
      </c>
      <c r="G358" s="132">
        <v>1.9630900000000001E-4</v>
      </c>
      <c r="H358" s="167">
        <v>1328365.81</v>
      </c>
      <c r="I358" s="131">
        <v>926.33</v>
      </c>
      <c r="J358" s="131">
        <v>3</v>
      </c>
      <c r="K358" s="131">
        <v>1434</v>
      </c>
      <c r="L358" s="130" t="s">
        <v>7</v>
      </c>
      <c r="M358" s="128"/>
    </row>
    <row r="359" spans="1:13">
      <c r="A359" s="130" t="s">
        <v>330</v>
      </c>
      <c r="B359" s="131">
        <v>37924</v>
      </c>
      <c r="C359" s="131">
        <v>41824</v>
      </c>
      <c r="D359" s="166">
        <v>4893</v>
      </c>
      <c r="E359" s="166">
        <v>5433</v>
      </c>
      <c r="F359" s="167">
        <v>21198098.860027</v>
      </c>
      <c r="G359" s="132">
        <v>1.072075E-3</v>
      </c>
      <c r="H359" s="167">
        <v>7254402.6299999999</v>
      </c>
      <c r="I359" s="131">
        <v>1752.69</v>
      </c>
      <c r="J359" s="131">
        <v>3</v>
      </c>
      <c r="K359" s="131">
        <v>4139</v>
      </c>
      <c r="L359" s="130" t="s">
        <v>7</v>
      </c>
      <c r="M359" s="128"/>
    </row>
    <row r="360" spans="1:13">
      <c r="A360" s="130" t="s">
        <v>331</v>
      </c>
      <c r="B360" s="131">
        <v>16938</v>
      </c>
      <c r="C360" s="131">
        <v>16842</v>
      </c>
      <c r="D360" s="166">
        <v>4218</v>
      </c>
      <c r="E360" s="166">
        <v>3618</v>
      </c>
      <c r="F360" s="167">
        <v>4521928.5486570001</v>
      </c>
      <c r="G360" s="132">
        <v>4.2629499999999998E-4</v>
      </c>
      <c r="H360" s="167">
        <v>2884607.85</v>
      </c>
      <c r="I360" s="131">
        <v>1470.99</v>
      </c>
      <c r="J360" s="131">
        <v>3</v>
      </c>
      <c r="K360" s="131">
        <v>1961</v>
      </c>
      <c r="L360" s="130" t="s">
        <v>7</v>
      </c>
      <c r="M360" s="128"/>
    </row>
    <row r="361" spans="1:13">
      <c r="A361" s="130" t="s">
        <v>332</v>
      </c>
      <c r="B361" s="131">
        <v>11882</v>
      </c>
      <c r="C361" s="131">
        <v>11404</v>
      </c>
      <c r="D361" s="166">
        <v>2831</v>
      </c>
      <c r="E361" s="166">
        <v>3668</v>
      </c>
      <c r="F361" s="167">
        <v>18463960.216081001</v>
      </c>
      <c r="G361" s="132">
        <v>5.0345200000000004E-4</v>
      </c>
      <c r="H361" s="167">
        <v>3406703.11</v>
      </c>
      <c r="I361" s="131">
        <v>665.5</v>
      </c>
      <c r="J361" s="131">
        <v>3</v>
      </c>
      <c r="K361" s="131">
        <v>5119</v>
      </c>
      <c r="L361" s="130" t="s">
        <v>7</v>
      </c>
      <c r="M361" s="128"/>
    </row>
    <row r="362" spans="1:13">
      <c r="A362" s="130" t="s">
        <v>333</v>
      </c>
      <c r="B362" s="131">
        <v>1380</v>
      </c>
      <c r="C362" s="131">
        <v>1956</v>
      </c>
      <c r="D362" s="166">
        <v>225</v>
      </c>
      <c r="E362" s="166">
        <v>233</v>
      </c>
      <c r="F362" s="167">
        <v>3726642.454496</v>
      </c>
      <c r="G362" s="132">
        <v>8.3285796622171643E-5</v>
      </c>
      <c r="H362" s="167" t="s">
        <v>11</v>
      </c>
      <c r="I362" s="131">
        <v>914.89</v>
      </c>
      <c r="J362" s="131">
        <v>3</v>
      </c>
      <c r="K362" s="131">
        <v>616</v>
      </c>
      <c r="L362" s="130" t="s">
        <v>15</v>
      </c>
      <c r="M362" s="128"/>
    </row>
    <row r="363" spans="1:13">
      <c r="A363" s="130" t="s">
        <v>334</v>
      </c>
      <c r="B363" s="131">
        <v>14699</v>
      </c>
      <c r="C363" s="131">
        <v>15822</v>
      </c>
      <c r="D363" s="166">
        <v>3590</v>
      </c>
      <c r="E363" s="166">
        <v>3653</v>
      </c>
      <c r="F363" s="167">
        <v>3244621.0383270001</v>
      </c>
      <c r="G363" s="132">
        <v>3.7559699999999998E-4</v>
      </c>
      <c r="H363" s="167">
        <v>2541547.7000000002</v>
      </c>
      <c r="I363" s="131">
        <v>582.66</v>
      </c>
      <c r="J363" s="131">
        <v>3</v>
      </c>
      <c r="K363" s="131">
        <v>4362</v>
      </c>
      <c r="L363" s="130" t="s">
        <v>7</v>
      </c>
      <c r="M363" s="128"/>
    </row>
    <row r="364" spans="1:13">
      <c r="A364" s="130" t="s">
        <v>335</v>
      </c>
      <c r="B364" s="131">
        <v>224</v>
      </c>
      <c r="C364" s="131">
        <v>16</v>
      </c>
      <c r="D364" s="166">
        <v>66</v>
      </c>
      <c r="E364" s="166">
        <v>64</v>
      </c>
      <c r="F364" s="167">
        <v>1442003.2891819999</v>
      </c>
      <c r="G364" s="132">
        <v>2.2397364050009349E-5</v>
      </c>
      <c r="H364" s="167" t="s">
        <v>11</v>
      </c>
      <c r="I364" s="131" t="s">
        <v>11</v>
      </c>
      <c r="J364" s="131">
        <v>3</v>
      </c>
      <c r="K364" s="131">
        <v>669</v>
      </c>
      <c r="L364" s="130" t="s">
        <v>12</v>
      </c>
      <c r="M364" s="128"/>
    </row>
    <row r="365" spans="1:13">
      <c r="A365" s="130" t="s">
        <v>336</v>
      </c>
      <c r="B365" s="131">
        <v>9329</v>
      </c>
      <c r="C365" s="131">
        <v>8827</v>
      </c>
      <c r="D365" s="166">
        <v>866</v>
      </c>
      <c r="E365" s="166">
        <v>1089</v>
      </c>
      <c r="F365" s="167">
        <v>1175713.772133</v>
      </c>
      <c r="G365" s="132">
        <v>1.9308500000000001E-4</v>
      </c>
      <c r="H365" s="167">
        <v>1306548.3</v>
      </c>
      <c r="I365" s="131">
        <v>1313.11</v>
      </c>
      <c r="J365" s="131">
        <v>3</v>
      </c>
      <c r="K365" s="131">
        <v>995</v>
      </c>
      <c r="L365" s="130" t="s">
        <v>7</v>
      </c>
      <c r="M365" s="128"/>
    </row>
    <row r="366" spans="1:13">
      <c r="A366" s="130" t="s">
        <v>337</v>
      </c>
      <c r="B366" s="131">
        <v>7402</v>
      </c>
      <c r="C366" s="131">
        <v>6937</v>
      </c>
      <c r="D366" s="166">
        <v>1176</v>
      </c>
      <c r="E366" s="166">
        <v>1081</v>
      </c>
      <c r="F366" s="167">
        <v>4916449.0385849997</v>
      </c>
      <c r="G366" s="132">
        <v>2.10566E-4</v>
      </c>
      <c r="H366" s="167">
        <v>1424833.77</v>
      </c>
      <c r="I366" s="131">
        <v>389.93</v>
      </c>
      <c r="J366" s="131">
        <v>3</v>
      </c>
      <c r="K366" s="131">
        <v>3654</v>
      </c>
      <c r="L366" s="130" t="s">
        <v>7</v>
      </c>
      <c r="M366" s="128"/>
    </row>
    <row r="367" spans="1:13">
      <c r="A367" s="130" t="s">
        <v>338</v>
      </c>
      <c r="B367" s="131">
        <v>11370</v>
      </c>
      <c r="C367" s="131">
        <v>11739</v>
      </c>
      <c r="D367" s="166">
        <v>2249</v>
      </c>
      <c r="E367" s="166">
        <v>2296</v>
      </c>
      <c r="F367" s="167">
        <v>11088263.408754</v>
      </c>
      <c r="G367" s="132">
        <v>3.8855399999999999E-4</v>
      </c>
      <c r="H367" s="167">
        <v>2629223.73</v>
      </c>
      <c r="I367" s="131">
        <v>790.5</v>
      </c>
      <c r="J367" s="131">
        <v>3</v>
      </c>
      <c r="K367" s="131">
        <v>3326</v>
      </c>
      <c r="L367" s="130" t="s">
        <v>7</v>
      </c>
      <c r="M367" s="128"/>
    </row>
    <row r="368" spans="1:13">
      <c r="A368" s="130" t="s">
        <v>339</v>
      </c>
      <c r="B368" s="131">
        <v>113056</v>
      </c>
      <c r="C368" s="131">
        <v>121756</v>
      </c>
      <c r="D368" s="166">
        <v>4635</v>
      </c>
      <c r="E368" s="166">
        <v>4880</v>
      </c>
      <c r="F368" s="167" t="s">
        <v>11</v>
      </c>
      <c r="G368" s="132">
        <v>3.273476E-3</v>
      </c>
      <c r="H368" s="167">
        <v>22150612.800000001</v>
      </c>
      <c r="I368" s="131">
        <v>15088.97</v>
      </c>
      <c r="J368" s="131">
        <v>2</v>
      </c>
      <c r="K368" s="131">
        <v>1468</v>
      </c>
      <c r="L368" s="130" t="s">
        <v>7</v>
      </c>
      <c r="M368" s="128"/>
    </row>
    <row r="369" spans="1:13">
      <c r="A369" s="130" t="s">
        <v>340</v>
      </c>
      <c r="B369" s="131">
        <v>60621</v>
      </c>
      <c r="C369" s="131">
        <v>68791</v>
      </c>
      <c r="D369" s="166">
        <v>2275</v>
      </c>
      <c r="E369" s="166">
        <v>2102</v>
      </c>
      <c r="F369" s="167" t="s">
        <v>11</v>
      </c>
      <c r="G369" s="132">
        <v>1.8060039999999999E-3</v>
      </c>
      <c r="H369" s="167">
        <v>12220681.16</v>
      </c>
      <c r="I369" s="131">
        <v>12598.64</v>
      </c>
      <c r="J369" s="131">
        <v>2</v>
      </c>
      <c r="K369" s="131">
        <v>970</v>
      </c>
      <c r="L369" s="130" t="s">
        <v>7</v>
      </c>
      <c r="M369" s="128"/>
    </row>
    <row r="370" spans="1:13">
      <c r="A370" s="130" t="s">
        <v>5205</v>
      </c>
      <c r="B370" s="131">
        <v>16079</v>
      </c>
      <c r="C370" s="131">
        <v>18000</v>
      </c>
      <c r="D370" s="166">
        <v>1874</v>
      </c>
      <c r="E370" s="166">
        <v>1384</v>
      </c>
      <c r="F370" s="167">
        <v>2139306.7562100003</v>
      </c>
      <c r="G370" s="132">
        <v>3.5742100000000002E-4</v>
      </c>
      <c r="H370" s="167">
        <v>2418558.4500000002</v>
      </c>
      <c r="I370" s="131">
        <v>3420.88</v>
      </c>
      <c r="J370" s="131">
        <v>3</v>
      </c>
      <c r="K370" s="131">
        <v>707</v>
      </c>
      <c r="L370" s="130" t="s">
        <v>7</v>
      </c>
      <c r="M370" s="128"/>
    </row>
    <row r="371" spans="1:13">
      <c r="A371" s="130" t="s">
        <v>341</v>
      </c>
      <c r="B371" s="131">
        <v>12384</v>
      </c>
      <c r="C371" s="131">
        <v>11891</v>
      </c>
      <c r="D371" s="166">
        <v>1719</v>
      </c>
      <c r="E371" s="166">
        <v>1984</v>
      </c>
      <c r="F371" s="167">
        <v>695878.18905600009</v>
      </c>
      <c r="G371" s="132">
        <v>2.56049E-4</v>
      </c>
      <c r="H371" s="167">
        <v>1732603.03</v>
      </c>
      <c r="I371" s="131">
        <v>365.37</v>
      </c>
      <c r="J371" s="131">
        <v>3</v>
      </c>
      <c r="K371" s="131">
        <v>4742</v>
      </c>
      <c r="L371" s="130" t="s">
        <v>7</v>
      </c>
      <c r="M371" s="128"/>
    </row>
    <row r="372" spans="1:13">
      <c r="A372" s="130" t="s">
        <v>342</v>
      </c>
      <c r="B372" s="131">
        <v>48561</v>
      </c>
      <c r="C372" s="131">
        <v>44929</v>
      </c>
      <c r="D372" s="166">
        <v>7610</v>
      </c>
      <c r="E372" s="166">
        <v>6781</v>
      </c>
      <c r="F372" s="167">
        <v>10188664.546212001</v>
      </c>
      <c r="G372" s="132">
        <v>1.085183E-3</v>
      </c>
      <c r="H372" s="167">
        <v>7343101.5599999996</v>
      </c>
      <c r="I372" s="131">
        <v>1641.28</v>
      </c>
      <c r="J372" s="131">
        <v>3</v>
      </c>
      <c r="K372" s="131">
        <v>4474</v>
      </c>
      <c r="L372" s="130" t="s">
        <v>7</v>
      </c>
      <c r="M372" s="128"/>
    </row>
    <row r="373" spans="1:13">
      <c r="A373" s="130" t="s">
        <v>343</v>
      </c>
      <c r="B373" s="131">
        <v>9823</v>
      </c>
      <c r="C373" s="131">
        <v>11803</v>
      </c>
      <c r="D373" s="166">
        <v>3541</v>
      </c>
      <c r="E373" s="166">
        <v>2819</v>
      </c>
      <c r="F373" s="167">
        <v>3412449.5851600002</v>
      </c>
      <c r="G373" s="132">
        <v>2.9146499999999997E-4</v>
      </c>
      <c r="H373" s="167">
        <v>1972256.54</v>
      </c>
      <c r="I373" s="131">
        <v>801.08</v>
      </c>
      <c r="J373" s="131">
        <v>3</v>
      </c>
      <c r="K373" s="131">
        <v>2462</v>
      </c>
      <c r="L373" s="130" t="s">
        <v>7</v>
      </c>
      <c r="M373" s="128"/>
    </row>
    <row r="374" spans="1:13">
      <c r="A374" s="130" t="s">
        <v>344</v>
      </c>
      <c r="B374" s="131">
        <v>11215</v>
      </c>
      <c r="C374" s="131">
        <v>2177</v>
      </c>
      <c r="D374" s="166">
        <v>3200</v>
      </c>
      <c r="E374" s="166">
        <v>2904</v>
      </c>
      <c r="F374" s="167">
        <v>1729536.412215</v>
      </c>
      <c r="G374" s="132">
        <v>2.52017E-4</v>
      </c>
      <c r="H374" s="167">
        <v>1705321.08</v>
      </c>
      <c r="I374" s="131">
        <v>919.8</v>
      </c>
      <c r="J374" s="131">
        <v>3</v>
      </c>
      <c r="K374" s="131">
        <v>1854</v>
      </c>
      <c r="L374" s="130" t="s">
        <v>7</v>
      </c>
      <c r="M374" s="128"/>
    </row>
    <row r="375" spans="1:13">
      <c r="A375" s="130" t="s">
        <v>345</v>
      </c>
      <c r="B375" s="131">
        <v>9874</v>
      </c>
      <c r="C375" s="131">
        <v>10238</v>
      </c>
      <c r="D375" s="166">
        <v>967</v>
      </c>
      <c r="E375" s="166">
        <v>1128</v>
      </c>
      <c r="F375" s="167">
        <v>3674232.8717399999</v>
      </c>
      <c r="G375" s="132">
        <v>2.43883E-4</v>
      </c>
      <c r="H375" s="167">
        <v>1650279.63</v>
      </c>
      <c r="I375" s="131">
        <v>551.92999999999995</v>
      </c>
      <c r="J375" s="131">
        <v>3</v>
      </c>
      <c r="K375" s="131">
        <v>2990</v>
      </c>
      <c r="L375" s="130" t="s">
        <v>7</v>
      </c>
      <c r="M375" s="128"/>
    </row>
    <row r="376" spans="1:13">
      <c r="A376" s="130" t="s">
        <v>346</v>
      </c>
      <c r="B376" s="131">
        <v>16519</v>
      </c>
      <c r="C376" s="131">
        <v>17038</v>
      </c>
      <c r="D376" s="166">
        <v>1715</v>
      </c>
      <c r="E376" s="166">
        <v>1585</v>
      </c>
      <c r="F376" s="167">
        <v>8610680.1664800011</v>
      </c>
      <c r="G376" s="132">
        <v>4.3751800000000002E-4</v>
      </c>
      <c r="H376" s="167">
        <v>2960551.73</v>
      </c>
      <c r="I376" s="131">
        <v>529.14</v>
      </c>
      <c r="J376" s="131">
        <v>3</v>
      </c>
      <c r="K376" s="131">
        <v>5595</v>
      </c>
      <c r="L376" s="130" t="s">
        <v>7</v>
      </c>
      <c r="M376" s="128"/>
    </row>
    <row r="377" spans="1:13">
      <c r="A377" s="130" t="s">
        <v>5206</v>
      </c>
      <c r="B377" s="131">
        <v>120</v>
      </c>
      <c r="C377" s="131">
        <v>117</v>
      </c>
      <c r="D377" s="166">
        <v>32</v>
      </c>
      <c r="E377" s="166">
        <v>18</v>
      </c>
      <c r="F377" s="166">
        <v>0</v>
      </c>
      <c r="G377" s="132">
        <v>3.8595429756607134E-6</v>
      </c>
      <c r="H377" s="167" t="s">
        <v>11</v>
      </c>
      <c r="I377" s="131">
        <v>401.79</v>
      </c>
      <c r="J377" s="131">
        <v>2</v>
      </c>
      <c r="K377" s="131">
        <v>65</v>
      </c>
      <c r="L377" s="130" t="s">
        <v>15</v>
      </c>
      <c r="M377" s="128"/>
    </row>
    <row r="378" spans="1:13">
      <c r="A378" s="130" t="s">
        <v>347</v>
      </c>
      <c r="B378" s="131">
        <v>688</v>
      </c>
      <c r="C378" s="131">
        <v>700</v>
      </c>
      <c r="D378" s="166">
        <v>2189</v>
      </c>
      <c r="E378" s="166">
        <v>2350</v>
      </c>
      <c r="F378" s="166">
        <v>0</v>
      </c>
      <c r="G378" s="132">
        <v>7.8473999999999994E-5</v>
      </c>
      <c r="H378" s="167">
        <v>531006.78</v>
      </c>
      <c r="I378" s="131">
        <v>953.34</v>
      </c>
      <c r="J378" s="131">
        <v>2</v>
      </c>
      <c r="K378" s="131">
        <v>557</v>
      </c>
      <c r="L378" s="130" t="s">
        <v>7</v>
      </c>
      <c r="M378" s="128"/>
    </row>
    <row r="379" spans="1:13">
      <c r="A379" s="130" t="s">
        <v>348</v>
      </c>
      <c r="B379" s="131">
        <v>1745</v>
      </c>
      <c r="C379" s="131">
        <v>1975</v>
      </c>
      <c r="D379" s="166">
        <v>848</v>
      </c>
      <c r="E379" s="166">
        <v>798</v>
      </c>
      <c r="F379" s="167" t="s">
        <v>11</v>
      </c>
      <c r="G379" s="132">
        <v>7.2866434589043236E-5</v>
      </c>
      <c r="H379" s="167" t="s">
        <v>11</v>
      </c>
      <c r="I379" s="131" t="s">
        <v>11</v>
      </c>
      <c r="J379" s="131">
        <v>2</v>
      </c>
      <c r="K379" s="131">
        <v>361</v>
      </c>
      <c r="L379" s="130" t="s">
        <v>12</v>
      </c>
      <c r="M379" s="128"/>
    </row>
    <row r="380" spans="1:13">
      <c r="A380" s="130" t="s">
        <v>349</v>
      </c>
      <c r="B380" s="131">
        <v>2904</v>
      </c>
      <c r="C380" s="131">
        <v>3502</v>
      </c>
      <c r="D380" s="166">
        <v>446</v>
      </c>
      <c r="E380" s="166">
        <v>340</v>
      </c>
      <c r="F380" s="167">
        <v>3491853.1580960001</v>
      </c>
      <c r="G380" s="132">
        <v>1.09033E-4</v>
      </c>
      <c r="H380" s="167">
        <v>737794.58</v>
      </c>
      <c r="I380" s="131">
        <v>355.05</v>
      </c>
      <c r="J380" s="131">
        <v>3</v>
      </c>
      <c r="K380" s="131">
        <v>2078</v>
      </c>
      <c r="L380" s="130" t="s">
        <v>7</v>
      </c>
      <c r="M380" s="128"/>
    </row>
    <row r="381" spans="1:13">
      <c r="A381" s="130" t="s">
        <v>350</v>
      </c>
      <c r="B381" s="131">
        <v>1138</v>
      </c>
      <c r="C381" s="131">
        <v>1327</v>
      </c>
      <c r="D381" s="166">
        <v>290</v>
      </c>
      <c r="E381" s="166">
        <v>419</v>
      </c>
      <c r="F381" s="167">
        <v>1405152.2048879999</v>
      </c>
      <c r="G381" s="132">
        <v>4.7027914517450316E-5</v>
      </c>
      <c r="H381" s="167" t="s">
        <v>11</v>
      </c>
      <c r="I381" s="131">
        <v>354.37</v>
      </c>
      <c r="J381" s="131">
        <v>3</v>
      </c>
      <c r="K381" s="131">
        <v>898</v>
      </c>
      <c r="L381" s="130" t="s">
        <v>15</v>
      </c>
      <c r="M381" s="128"/>
    </row>
    <row r="382" spans="1:13">
      <c r="A382" s="130" t="s">
        <v>351</v>
      </c>
      <c r="B382" s="131">
        <v>1256</v>
      </c>
      <c r="C382" s="131">
        <v>1110</v>
      </c>
      <c r="D382" s="166">
        <v>310</v>
      </c>
      <c r="E382" s="166">
        <v>206</v>
      </c>
      <c r="F382" s="167">
        <v>663976.48354500008</v>
      </c>
      <c r="G382" s="132">
        <v>3.4650199371517852E-5</v>
      </c>
      <c r="H382" s="167" t="s">
        <v>11</v>
      </c>
      <c r="I382" s="131">
        <v>816.96</v>
      </c>
      <c r="J382" s="131">
        <v>3</v>
      </c>
      <c r="K382" s="131">
        <v>287</v>
      </c>
      <c r="L382" s="130" t="s">
        <v>15</v>
      </c>
      <c r="M382" s="128"/>
    </row>
    <row r="383" spans="1:13">
      <c r="A383" s="130" t="s">
        <v>352</v>
      </c>
      <c r="B383" s="131">
        <v>1105</v>
      </c>
      <c r="C383" s="131">
        <v>1090</v>
      </c>
      <c r="D383" s="166">
        <v>895</v>
      </c>
      <c r="E383" s="166">
        <v>956</v>
      </c>
      <c r="F383" s="167">
        <v>984665.02574399998</v>
      </c>
      <c r="G383" s="132">
        <v>4.9289994037808258E-5</v>
      </c>
      <c r="H383" s="167" t="s">
        <v>11</v>
      </c>
      <c r="I383" s="131" t="s">
        <v>11</v>
      </c>
      <c r="J383" s="131">
        <v>3</v>
      </c>
      <c r="K383" s="131">
        <v>3151</v>
      </c>
      <c r="L383" s="130" t="s">
        <v>12</v>
      </c>
      <c r="M383" s="128"/>
    </row>
    <row r="384" spans="1:13">
      <c r="A384" s="130" t="s">
        <v>353</v>
      </c>
      <c r="B384" s="131">
        <v>2300</v>
      </c>
      <c r="C384" s="131">
        <v>1706</v>
      </c>
      <c r="D384" s="166">
        <v>1155</v>
      </c>
      <c r="E384" s="166">
        <v>1100</v>
      </c>
      <c r="F384" s="167" t="s">
        <v>11</v>
      </c>
      <c r="G384" s="132">
        <v>8.1208151005698504E-5</v>
      </c>
      <c r="H384" s="167" t="s">
        <v>11</v>
      </c>
      <c r="I384" s="131" t="s">
        <v>11</v>
      </c>
      <c r="J384" s="131">
        <v>2</v>
      </c>
      <c r="K384" s="131">
        <v>679</v>
      </c>
      <c r="L384" s="130" t="s">
        <v>12</v>
      </c>
      <c r="M384" s="128"/>
    </row>
    <row r="385" spans="1:13">
      <c r="A385" s="130" t="s">
        <v>354</v>
      </c>
      <c r="B385" s="131">
        <v>4693</v>
      </c>
      <c r="C385" s="131">
        <v>4188</v>
      </c>
      <c r="D385" s="166">
        <v>3244</v>
      </c>
      <c r="E385" s="166">
        <v>3320</v>
      </c>
      <c r="F385" s="167">
        <v>8002809.7916899994</v>
      </c>
      <c r="G385" s="132">
        <v>2.4060800000000001E-4</v>
      </c>
      <c r="H385" s="167">
        <v>1628121.44</v>
      </c>
      <c r="I385" s="131">
        <v>807.2</v>
      </c>
      <c r="J385" s="131">
        <v>3</v>
      </c>
      <c r="K385" s="131">
        <v>2017</v>
      </c>
      <c r="L385" s="130" t="s">
        <v>7</v>
      </c>
      <c r="M385" s="128"/>
    </row>
    <row r="386" spans="1:13">
      <c r="A386" s="130" t="s">
        <v>5207</v>
      </c>
      <c r="B386" s="131">
        <v>1165</v>
      </c>
      <c r="C386" s="131">
        <v>810</v>
      </c>
      <c r="D386" s="166">
        <v>124</v>
      </c>
      <c r="E386" s="166">
        <v>94</v>
      </c>
      <c r="F386" s="167">
        <v>1176933.8948939999</v>
      </c>
      <c r="G386" s="132">
        <v>3.5263686045191723E-5</v>
      </c>
      <c r="H386" s="167" t="s">
        <v>11</v>
      </c>
      <c r="I386" s="131">
        <v>1024.1099999999999</v>
      </c>
      <c r="J386" s="131">
        <v>3</v>
      </c>
      <c r="K386" s="131">
        <v>233</v>
      </c>
      <c r="L386" s="130" t="s">
        <v>15</v>
      </c>
      <c r="M386" s="128"/>
    </row>
    <row r="387" spans="1:13">
      <c r="A387" s="130" t="s">
        <v>5208</v>
      </c>
      <c r="B387" s="131">
        <v>1372</v>
      </c>
      <c r="C387" s="131">
        <v>1076</v>
      </c>
      <c r="D387" s="166">
        <v>105</v>
      </c>
      <c r="E387" s="166">
        <v>5</v>
      </c>
      <c r="F387" s="166">
        <v>0</v>
      </c>
      <c r="G387" s="132">
        <v>3.4464515157638391E-5</v>
      </c>
      <c r="H387" s="167" t="s">
        <v>11</v>
      </c>
      <c r="I387" s="131" t="s">
        <v>11</v>
      </c>
      <c r="J387" s="131">
        <v>2</v>
      </c>
      <c r="K387" s="131">
        <v>164</v>
      </c>
      <c r="L387" s="130" t="s">
        <v>12</v>
      </c>
      <c r="M387" s="128"/>
    </row>
    <row r="388" spans="1:13">
      <c r="A388" s="130" t="s">
        <v>355</v>
      </c>
      <c r="B388" s="131">
        <v>20211</v>
      </c>
      <c r="C388" s="131">
        <v>18772</v>
      </c>
      <c r="D388" s="166">
        <v>6547</v>
      </c>
      <c r="E388" s="166">
        <v>6266</v>
      </c>
      <c r="F388" s="167">
        <v>9889622.9517900012</v>
      </c>
      <c r="G388" s="132">
        <v>5.8611500000000001E-4</v>
      </c>
      <c r="H388" s="167">
        <v>3966062.85</v>
      </c>
      <c r="I388" s="131">
        <v>579.41</v>
      </c>
      <c r="J388" s="131">
        <v>3</v>
      </c>
      <c r="K388" s="131">
        <v>6845</v>
      </c>
      <c r="L388" s="130" t="s">
        <v>7</v>
      </c>
      <c r="M388" s="128"/>
    </row>
    <row r="389" spans="1:13">
      <c r="A389" s="130" t="s">
        <v>356</v>
      </c>
      <c r="B389" s="131">
        <v>21621</v>
      </c>
      <c r="C389" s="131">
        <v>24768</v>
      </c>
      <c r="D389" s="166">
        <v>5515</v>
      </c>
      <c r="E389" s="166">
        <v>5299</v>
      </c>
      <c r="F389" s="167">
        <v>25099043.157913998</v>
      </c>
      <c r="G389" s="132">
        <v>8.3236900000000001E-4</v>
      </c>
      <c r="H389" s="167">
        <v>5632386.6799999997</v>
      </c>
      <c r="I389" s="131">
        <v>606.22</v>
      </c>
      <c r="J389" s="131">
        <v>3</v>
      </c>
      <c r="K389" s="131">
        <v>9291</v>
      </c>
      <c r="L389" s="130" t="s">
        <v>7</v>
      </c>
      <c r="M389" s="128"/>
    </row>
    <row r="390" spans="1:13">
      <c r="A390" s="130" t="s">
        <v>357</v>
      </c>
      <c r="B390" s="131">
        <v>17557</v>
      </c>
      <c r="C390" s="131">
        <v>18204</v>
      </c>
      <c r="D390" s="166">
        <v>3548</v>
      </c>
      <c r="E390" s="166">
        <v>3335</v>
      </c>
      <c r="F390" s="167">
        <v>4739590.6395150004</v>
      </c>
      <c r="G390" s="132">
        <v>4.3859699999999999E-4</v>
      </c>
      <c r="H390" s="167">
        <v>2967854.29</v>
      </c>
      <c r="I390" s="131">
        <v>751.93</v>
      </c>
      <c r="J390" s="131">
        <v>3</v>
      </c>
      <c r="K390" s="131">
        <v>3947</v>
      </c>
      <c r="L390" s="130" t="s">
        <v>7</v>
      </c>
      <c r="M390" s="128"/>
    </row>
    <row r="391" spans="1:13">
      <c r="A391" s="130" t="s">
        <v>5209</v>
      </c>
      <c r="B391" s="131">
        <v>846</v>
      </c>
      <c r="C391" s="131"/>
      <c r="D391" s="166"/>
      <c r="E391" s="166"/>
      <c r="F391" s="166">
        <v>0</v>
      </c>
      <c r="G391" s="132">
        <v>4.4192257797019727E-5</v>
      </c>
      <c r="H391" s="167" t="s">
        <v>11</v>
      </c>
      <c r="I391" s="131" t="s">
        <v>11</v>
      </c>
      <c r="J391" s="131">
        <v>1</v>
      </c>
      <c r="K391" s="131">
        <v>0</v>
      </c>
      <c r="L391" s="130" t="s">
        <v>12</v>
      </c>
      <c r="M391" s="128"/>
    </row>
    <row r="392" spans="1:13">
      <c r="A392" s="130" t="s">
        <v>358</v>
      </c>
      <c r="B392" s="131">
        <v>54114</v>
      </c>
      <c r="C392" s="131">
        <v>63767</v>
      </c>
      <c r="D392" s="166">
        <v>9297</v>
      </c>
      <c r="E392" s="166">
        <v>8654</v>
      </c>
      <c r="F392" s="167">
        <v>19311257.120399997</v>
      </c>
      <c r="G392" s="132">
        <v>1.451681E-3</v>
      </c>
      <c r="H392" s="167">
        <v>9823081.5500000007</v>
      </c>
      <c r="I392" s="131">
        <v>1239.3499999999999</v>
      </c>
      <c r="J392" s="131">
        <v>3</v>
      </c>
      <c r="K392" s="131">
        <v>7926</v>
      </c>
      <c r="L392" s="130" t="s">
        <v>7</v>
      </c>
      <c r="M392" s="128"/>
    </row>
    <row r="393" spans="1:13">
      <c r="A393" s="130" t="s">
        <v>359</v>
      </c>
      <c r="B393" s="131">
        <v>18034</v>
      </c>
      <c r="C393" s="131">
        <v>19020</v>
      </c>
      <c r="D393" s="166">
        <v>4627</v>
      </c>
      <c r="E393" s="166">
        <v>4309</v>
      </c>
      <c r="F393" s="167">
        <v>3294407.597844</v>
      </c>
      <c r="G393" s="132">
        <v>4.4887600000000002E-4</v>
      </c>
      <c r="H393" s="167">
        <v>3037404.05</v>
      </c>
      <c r="I393" s="131">
        <v>852.49</v>
      </c>
      <c r="J393" s="131">
        <v>3</v>
      </c>
      <c r="K393" s="131">
        <v>3563</v>
      </c>
      <c r="L393" s="130" t="s">
        <v>7</v>
      </c>
      <c r="M393" s="128"/>
    </row>
    <row r="394" spans="1:13">
      <c r="A394" s="130" t="s">
        <v>360</v>
      </c>
      <c r="B394" s="131">
        <v>2355</v>
      </c>
      <c r="C394" s="131">
        <v>1980</v>
      </c>
      <c r="D394" s="166">
        <v>2172</v>
      </c>
      <c r="E394" s="166">
        <v>2815</v>
      </c>
      <c r="F394" s="167">
        <v>1738186.3363079999</v>
      </c>
      <c r="G394" s="132">
        <v>1.04979E-4</v>
      </c>
      <c r="H394" s="167">
        <v>710362.81</v>
      </c>
      <c r="I394" s="131">
        <v>369.78</v>
      </c>
      <c r="J394" s="131">
        <v>3</v>
      </c>
      <c r="K394" s="131">
        <v>1921</v>
      </c>
      <c r="L394" s="130" t="s">
        <v>7</v>
      </c>
      <c r="M394" s="128"/>
    </row>
    <row r="395" spans="1:13">
      <c r="A395" s="130" t="s">
        <v>361</v>
      </c>
      <c r="B395" s="131">
        <v>47353</v>
      </c>
      <c r="C395" s="131">
        <v>53753</v>
      </c>
      <c r="D395" s="166">
        <v>5364</v>
      </c>
      <c r="E395" s="166">
        <v>6053</v>
      </c>
      <c r="F395" s="167">
        <v>4210515.6032250002</v>
      </c>
      <c r="G395" s="132">
        <v>1.049096E-3</v>
      </c>
      <c r="H395" s="167">
        <v>7098912.1699999999</v>
      </c>
      <c r="I395" s="131">
        <v>1561.92</v>
      </c>
      <c r="J395" s="131">
        <v>3</v>
      </c>
      <c r="K395" s="131">
        <v>4545</v>
      </c>
      <c r="L395" s="130" t="s">
        <v>7</v>
      </c>
      <c r="M395" s="128"/>
    </row>
    <row r="396" spans="1:13">
      <c r="A396" s="130" t="s">
        <v>362</v>
      </c>
      <c r="B396" s="131">
        <v>16745</v>
      </c>
      <c r="C396" s="131">
        <v>15895</v>
      </c>
      <c r="D396" s="166">
        <v>2392</v>
      </c>
      <c r="E396" s="166">
        <v>2071</v>
      </c>
      <c r="F396" s="167">
        <v>5930001.7167600002</v>
      </c>
      <c r="G396" s="132">
        <v>4.0481300000000002E-4</v>
      </c>
      <c r="H396" s="167">
        <v>2739249.07</v>
      </c>
      <c r="I396" s="131">
        <v>1942.73</v>
      </c>
      <c r="J396" s="131">
        <v>3</v>
      </c>
      <c r="K396" s="131">
        <v>1410</v>
      </c>
      <c r="L396" s="130" t="s">
        <v>7</v>
      </c>
      <c r="M396" s="128"/>
    </row>
    <row r="397" spans="1:13">
      <c r="A397" s="130" t="s">
        <v>363</v>
      </c>
      <c r="B397" s="131">
        <v>24569</v>
      </c>
      <c r="C397" s="131">
        <v>24659</v>
      </c>
      <c r="D397" s="166">
        <v>8615</v>
      </c>
      <c r="E397" s="166">
        <v>8879</v>
      </c>
      <c r="F397" s="167">
        <v>9260875.7203800008</v>
      </c>
      <c r="G397" s="132">
        <v>7.1021699999999997E-4</v>
      </c>
      <c r="H397" s="167">
        <v>4805821.57</v>
      </c>
      <c r="I397" s="131">
        <v>1453.23</v>
      </c>
      <c r="J397" s="131">
        <v>3</v>
      </c>
      <c r="K397" s="131">
        <v>3307</v>
      </c>
      <c r="L397" s="130" t="s">
        <v>7</v>
      </c>
      <c r="M397" s="128"/>
    </row>
    <row r="398" spans="1:13">
      <c r="A398" s="130" t="s">
        <v>364</v>
      </c>
      <c r="B398" s="131">
        <v>4969</v>
      </c>
      <c r="C398" s="131">
        <v>6133</v>
      </c>
      <c r="D398" s="166">
        <v>3325</v>
      </c>
      <c r="E398" s="166">
        <v>3554</v>
      </c>
      <c r="F398" s="167">
        <v>1061977.9261050001</v>
      </c>
      <c r="G398" s="132">
        <v>1.7252200000000001E-4</v>
      </c>
      <c r="H398" s="167">
        <v>1167402.26</v>
      </c>
      <c r="I398" s="131">
        <v>318.79000000000002</v>
      </c>
      <c r="J398" s="131">
        <v>3</v>
      </c>
      <c r="K398" s="131">
        <v>3662</v>
      </c>
      <c r="L398" s="130" t="s">
        <v>7</v>
      </c>
      <c r="M398" s="128"/>
    </row>
    <row r="399" spans="1:13">
      <c r="A399" s="130" t="s">
        <v>365</v>
      </c>
      <c r="B399" s="131">
        <v>21016</v>
      </c>
      <c r="C399" s="131">
        <v>22433</v>
      </c>
      <c r="D399" s="166">
        <v>6223</v>
      </c>
      <c r="E399" s="166">
        <v>7500</v>
      </c>
      <c r="F399" s="167">
        <v>4649535.6258719992</v>
      </c>
      <c r="G399" s="132">
        <v>5.6569300000000003E-4</v>
      </c>
      <c r="H399" s="167">
        <v>3827872.79</v>
      </c>
      <c r="I399" s="131">
        <v>752.04</v>
      </c>
      <c r="J399" s="131">
        <v>3</v>
      </c>
      <c r="K399" s="131">
        <v>5090</v>
      </c>
      <c r="L399" s="130" t="s">
        <v>7</v>
      </c>
      <c r="M399" s="128"/>
    </row>
    <row r="400" spans="1:13">
      <c r="A400" s="130" t="s">
        <v>366</v>
      </c>
      <c r="B400" s="131">
        <v>12013</v>
      </c>
      <c r="C400" s="131">
        <v>12110</v>
      </c>
      <c r="D400" s="166">
        <v>1805</v>
      </c>
      <c r="E400" s="166">
        <v>1720</v>
      </c>
      <c r="F400" s="167">
        <v>5409002.1444270005</v>
      </c>
      <c r="G400" s="132">
        <v>3.1603499999999999E-4</v>
      </c>
      <c r="H400" s="167">
        <v>2138514.33</v>
      </c>
      <c r="I400" s="131">
        <v>756.19</v>
      </c>
      <c r="J400" s="131">
        <v>3</v>
      </c>
      <c r="K400" s="131">
        <v>2828</v>
      </c>
      <c r="L400" s="130" t="s">
        <v>7</v>
      </c>
      <c r="M400" s="128"/>
    </row>
    <row r="401" spans="1:13">
      <c r="A401" s="130" t="s">
        <v>367</v>
      </c>
      <c r="B401" s="131">
        <v>12143</v>
      </c>
      <c r="C401" s="131">
        <v>17604</v>
      </c>
      <c r="D401" s="166">
        <v>1648</v>
      </c>
      <c r="E401" s="166">
        <v>1760</v>
      </c>
      <c r="F401" s="167">
        <v>3228988.56354</v>
      </c>
      <c r="G401" s="132">
        <v>3.3487099999999999E-4</v>
      </c>
      <c r="H401" s="167">
        <v>2265970.77</v>
      </c>
      <c r="I401" s="131">
        <v>771.79</v>
      </c>
      <c r="J401" s="131">
        <v>3</v>
      </c>
      <c r="K401" s="131">
        <v>2936</v>
      </c>
      <c r="L401" s="130" t="s">
        <v>7</v>
      </c>
      <c r="M401" s="128"/>
    </row>
    <row r="402" spans="1:13">
      <c r="A402" s="130" t="s">
        <v>368</v>
      </c>
      <c r="B402" s="131">
        <v>6310</v>
      </c>
      <c r="C402" s="131">
        <v>6199</v>
      </c>
      <c r="D402" s="166">
        <v>2158</v>
      </c>
      <c r="E402" s="166">
        <v>2415</v>
      </c>
      <c r="F402" s="167">
        <v>8621384.1620000005</v>
      </c>
      <c r="G402" s="132">
        <v>2.631E-4</v>
      </c>
      <c r="H402" s="167">
        <v>1780319.24</v>
      </c>
      <c r="I402" s="131">
        <v>440.78</v>
      </c>
      <c r="J402" s="131">
        <v>3</v>
      </c>
      <c r="K402" s="131">
        <v>4039</v>
      </c>
      <c r="L402" s="130" t="s">
        <v>7</v>
      </c>
      <c r="M402" s="128"/>
    </row>
    <row r="403" spans="1:13">
      <c r="A403" s="130" t="s">
        <v>369</v>
      </c>
      <c r="B403" s="131">
        <v>1582</v>
      </c>
      <c r="C403" s="131">
        <v>1473</v>
      </c>
      <c r="D403" s="166">
        <v>263</v>
      </c>
      <c r="E403" s="166">
        <v>187</v>
      </c>
      <c r="F403" s="167">
        <v>2894750.0074100001</v>
      </c>
      <c r="G403" s="132">
        <v>6.8656000000000001E-5</v>
      </c>
      <c r="H403" s="167">
        <v>464577.15</v>
      </c>
      <c r="I403" s="131">
        <v>283.27999999999997</v>
      </c>
      <c r="J403" s="131">
        <v>3</v>
      </c>
      <c r="K403" s="131">
        <v>1640</v>
      </c>
      <c r="L403" s="130" t="s">
        <v>7</v>
      </c>
      <c r="M403" s="128"/>
    </row>
    <row r="404" spans="1:13">
      <c r="A404" s="130" t="s">
        <v>370</v>
      </c>
      <c r="B404" s="131">
        <v>6057</v>
      </c>
      <c r="C404" s="131">
        <v>5893</v>
      </c>
      <c r="D404" s="166">
        <v>9371</v>
      </c>
      <c r="E404" s="166">
        <v>9308</v>
      </c>
      <c r="F404" s="167">
        <v>792550.75538300001</v>
      </c>
      <c r="G404" s="132">
        <v>2.8086000000000002E-4</v>
      </c>
      <c r="H404" s="167">
        <v>1900496.17</v>
      </c>
      <c r="I404" s="131">
        <v>525.87</v>
      </c>
      <c r="J404" s="131">
        <v>3</v>
      </c>
      <c r="K404" s="131">
        <v>3614</v>
      </c>
      <c r="L404" s="130" t="s">
        <v>7</v>
      </c>
      <c r="M404" s="128"/>
    </row>
    <row r="405" spans="1:13">
      <c r="A405" s="130" t="s">
        <v>371</v>
      </c>
      <c r="B405" s="131">
        <v>3142</v>
      </c>
      <c r="C405" s="131">
        <v>3314</v>
      </c>
      <c r="D405" s="166">
        <v>644</v>
      </c>
      <c r="E405" s="166">
        <v>752</v>
      </c>
      <c r="F405" s="167">
        <v>4272975.1557489997</v>
      </c>
      <c r="G405" s="132">
        <v>1.2497100000000001E-4</v>
      </c>
      <c r="H405" s="167">
        <v>845637.78</v>
      </c>
      <c r="I405" s="131">
        <v>270.43</v>
      </c>
      <c r="J405" s="131">
        <v>3</v>
      </c>
      <c r="K405" s="131">
        <v>3127</v>
      </c>
      <c r="L405" s="130" t="s">
        <v>7</v>
      </c>
      <c r="M405" s="128"/>
    </row>
    <row r="406" spans="1:13">
      <c r="A406" s="130" t="s">
        <v>372</v>
      </c>
      <c r="B406" s="131">
        <v>8045</v>
      </c>
      <c r="C406" s="131">
        <v>7829</v>
      </c>
      <c r="D406" s="166">
        <v>397</v>
      </c>
      <c r="E406" s="166">
        <v>402</v>
      </c>
      <c r="F406" s="167">
        <v>974247.52350300015</v>
      </c>
      <c r="G406" s="132">
        <v>1.6007400000000001E-4</v>
      </c>
      <c r="H406" s="167">
        <v>1083172.9099999999</v>
      </c>
      <c r="I406" s="131">
        <v>749.08</v>
      </c>
      <c r="J406" s="131">
        <v>3</v>
      </c>
      <c r="K406" s="131">
        <v>1446</v>
      </c>
      <c r="L406" s="130" t="s">
        <v>7</v>
      </c>
      <c r="M406" s="128"/>
    </row>
    <row r="407" spans="1:13">
      <c r="A407" s="130" t="s">
        <v>373</v>
      </c>
      <c r="B407" s="131">
        <v>369</v>
      </c>
      <c r="C407" s="131">
        <v>483</v>
      </c>
      <c r="D407" s="166">
        <v>187</v>
      </c>
      <c r="E407" s="166">
        <v>249</v>
      </c>
      <c r="F407" s="167" t="s">
        <v>11</v>
      </c>
      <c r="G407" s="132">
        <v>1.8079366962432837E-5</v>
      </c>
      <c r="H407" s="167" t="s">
        <v>11</v>
      </c>
      <c r="I407" s="131" t="s">
        <v>11</v>
      </c>
      <c r="J407" s="131">
        <v>2</v>
      </c>
      <c r="K407" s="131">
        <v>170</v>
      </c>
      <c r="L407" s="130" t="s">
        <v>12</v>
      </c>
      <c r="M407" s="128"/>
    </row>
    <row r="408" spans="1:13">
      <c r="A408" s="130" t="s">
        <v>374</v>
      </c>
      <c r="B408" s="131">
        <v>2658</v>
      </c>
      <c r="C408" s="131">
        <v>1782</v>
      </c>
      <c r="D408" s="166">
        <v>659</v>
      </c>
      <c r="E408" s="166">
        <v>210</v>
      </c>
      <c r="F408" s="167" t="s">
        <v>11</v>
      </c>
      <c r="G408" s="132">
        <v>6.5422759250269912E-5</v>
      </c>
      <c r="H408" s="167" t="s">
        <v>11</v>
      </c>
      <c r="I408" s="131" t="s">
        <v>11</v>
      </c>
      <c r="J408" s="131">
        <v>2</v>
      </c>
      <c r="K408" s="131">
        <v>165</v>
      </c>
      <c r="L408" s="130" t="s">
        <v>12</v>
      </c>
      <c r="M408" s="128"/>
    </row>
    <row r="409" spans="1:13">
      <c r="A409" s="130" t="s">
        <v>375</v>
      </c>
      <c r="B409" s="131">
        <v>4587</v>
      </c>
      <c r="C409" s="131">
        <v>4194</v>
      </c>
      <c r="D409" s="166">
        <v>1333</v>
      </c>
      <c r="E409" s="166">
        <v>1091</v>
      </c>
      <c r="F409" s="167" t="s">
        <v>11</v>
      </c>
      <c r="G409" s="132">
        <v>1.4767034932140991E-4</v>
      </c>
      <c r="H409" s="167" t="s">
        <v>11</v>
      </c>
      <c r="I409" s="131" t="s">
        <v>11</v>
      </c>
      <c r="J409" s="131">
        <v>2</v>
      </c>
      <c r="K409" s="131">
        <v>708</v>
      </c>
      <c r="L409" s="130" t="s">
        <v>12</v>
      </c>
      <c r="M409" s="128"/>
    </row>
    <row r="410" spans="1:13">
      <c r="A410" s="130" t="s">
        <v>376</v>
      </c>
      <c r="B410" s="131">
        <v>35123</v>
      </c>
      <c r="C410" s="131">
        <v>41848</v>
      </c>
      <c r="D410" s="166">
        <v>4363</v>
      </c>
      <c r="E410" s="166">
        <v>5541</v>
      </c>
      <c r="F410" s="167">
        <v>12272651.105764002</v>
      </c>
      <c r="G410" s="132">
        <v>9.2739000000000005E-4</v>
      </c>
      <c r="H410" s="167">
        <v>6275363.7400000002</v>
      </c>
      <c r="I410" s="131">
        <v>1024.05</v>
      </c>
      <c r="J410" s="131">
        <v>3</v>
      </c>
      <c r="K410" s="131">
        <v>6128</v>
      </c>
      <c r="L410" s="130" t="s">
        <v>7</v>
      </c>
      <c r="M410" s="128"/>
    </row>
    <row r="411" spans="1:13">
      <c r="A411" s="130" t="s">
        <v>377</v>
      </c>
      <c r="B411" s="131">
        <v>11010</v>
      </c>
      <c r="C411" s="131">
        <v>13806</v>
      </c>
      <c r="D411" s="166">
        <v>1130</v>
      </c>
      <c r="E411" s="166">
        <v>1244</v>
      </c>
      <c r="F411" s="167">
        <v>3211809.750612</v>
      </c>
      <c r="G411" s="132">
        <v>2.57326E-4</v>
      </c>
      <c r="H411" s="167">
        <v>1741246.24</v>
      </c>
      <c r="I411" s="131">
        <v>2133.88</v>
      </c>
      <c r="J411" s="131">
        <v>3</v>
      </c>
      <c r="K411" s="131">
        <v>816</v>
      </c>
      <c r="L411" s="130" t="s">
        <v>7</v>
      </c>
      <c r="M411" s="128"/>
    </row>
    <row r="412" spans="1:13">
      <c r="A412" s="130" t="s">
        <v>378</v>
      </c>
      <c r="B412" s="131">
        <v>9715</v>
      </c>
      <c r="C412" s="131">
        <v>9577</v>
      </c>
      <c r="D412" s="166">
        <v>1489</v>
      </c>
      <c r="E412" s="166">
        <v>1665</v>
      </c>
      <c r="F412" s="167">
        <v>3575563.294892</v>
      </c>
      <c r="G412" s="132">
        <v>2.4472099999999999E-4</v>
      </c>
      <c r="H412" s="167">
        <v>1655954.19</v>
      </c>
      <c r="I412" s="131">
        <v>671.52</v>
      </c>
      <c r="J412" s="131">
        <v>3</v>
      </c>
      <c r="K412" s="131">
        <v>2466</v>
      </c>
      <c r="L412" s="130" t="s">
        <v>7</v>
      </c>
      <c r="M412" s="128"/>
    </row>
    <row r="413" spans="1:13">
      <c r="A413" s="130" t="s">
        <v>379</v>
      </c>
      <c r="B413" s="131">
        <v>1564</v>
      </c>
      <c r="C413" s="131">
        <v>2127</v>
      </c>
      <c r="D413" s="166">
        <v>1416</v>
      </c>
      <c r="E413" s="166">
        <v>1646</v>
      </c>
      <c r="F413" s="167">
        <v>3755591.7744289995</v>
      </c>
      <c r="G413" s="132">
        <v>1.08514E-4</v>
      </c>
      <c r="H413" s="167">
        <v>734281.71</v>
      </c>
      <c r="I413" s="131">
        <v>650.96</v>
      </c>
      <c r="J413" s="131">
        <v>3</v>
      </c>
      <c r="K413" s="131">
        <v>1128</v>
      </c>
      <c r="L413" s="130" t="s">
        <v>7</v>
      </c>
      <c r="M413" s="128"/>
    </row>
    <row r="414" spans="1:13">
      <c r="A414" s="130" t="s">
        <v>380</v>
      </c>
      <c r="B414" s="131">
        <v>2760</v>
      </c>
      <c r="C414" s="131">
        <v>2671</v>
      </c>
      <c r="D414" s="166">
        <v>218</v>
      </c>
      <c r="E414" s="166">
        <v>215</v>
      </c>
      <c r="F414" s="167">
        <v>1755102.1485859999</v>
      </c>
      <c r="G414" s="132">
        <v>7.5780978236479989E-5</v>
      </c>
      <c r="H414" s="167" t="s">
        <v>11</v>
      </c>
      <c r="I414" s="131">
        <v>1288.4100000000001</v>
      </c>
      <c r="J414" s="131">
        <v>3</v>
      </c>
      <c r="K414" s="131">
        <v>398</v>
      </c>
      <c r="L414" s="130" t="s">
        <v>15</v>
      </c>
      <c r="M414" s="128"/>
    </row>
    <row r="415" spans="1:13">
      <c r="A415" s="130" t="s">
        <v>5210</v>
      </c>
      <c r="B415" s="131">
        <v>9248</v>
      </c>
      <c r="C415" s="131"/>
      <c r="D415" s="166"/>
      <c r="E415" s="166"/>
      <c r="F415" s="166">
        <v>0</v>
      </c>
      <c r="G415" s="132">
        <v>2.5017997957983143E-4</v>
      </c>
      <c r="H415" s="167" t="s">
        <v>11</v>
      </c>
      <c r="I415" s="131" t="s">
        <v>11</v>
      </c>
      <c r="J415" s="131">
        <v>1</v>
      </c>
      <c r="K415" s="131">
        <v>0</v>
      </c>
      <c r="L415" s="130" t="s">
        <v>12</v>
      </c>
      <c r="M415" s="128"/>
    </row>
    <row r="416" spans="1:13">
      <c r="A416" s="130" t="s">
        <v>381</v>
      </c>
      <c r="B416" s="131">
        <v>14518</v>
      </c>
      <c r="C416" s="131">
        <v>14415</v>
      </c>
      <c r="D416" s="166">
        <v>1860</v>
      </c>
      <c r="E416" s="166">
        <v>1721</v>
      </c>
      <c r="F416" s="167">
        <v>982733.84052899992</v>
      </c>
      <c r="G416" s="132">
        <v>3.0018200000000002E-4</v>
      </c>
      <c r="H416" s="167">
        <v>2031239.5</v>
      </c>
      <c r="I416" s="131">
        <v>1808.76</v>
      </c>
      <c r="J416" s="131">
        <v>3</v>
      </c>
      <c r="K416" s="131">
        <v>1123</v>
      </c>
      <c r="L416" s="130" t="s">
        <v>7</v>
      </c>
      <c r="M416" s="128"/>
    </row>
    <row r="417" spans="1:13">
      <c r="A417" s="130" t="s">
        <v>382</v>
      </c>
      <c r="B417" s="131">
        <v>3789</v>
      </c>
      <c r="C417" s="131">
        <v>3557</v>
      </c>
      <c r="D417" s="166">
        <v>281</v>
      </c>
      <c r="E417" s="166">
        <v>515</v>
      </c>
      <c r="F417" s="167">
        <v>2525086.8022500002</v>
      </c>
      <c r="G417" s="132">
        <v>1.04769E-4</v>
      </c>
      <c r="H417" s="167">
        <v>708936.8</v>
      </c>
      <c r="I417" s="131">
        <v>951.59</v>
      </c>
      <c r="J417" s="131">
        <v>3</v>
      </c>
      <c r="K417" s="131">
        <v>745</v>
      </c>
      <c r="L417" s="130" t="s">
        <v>7</v>
      </c>
      <c r="M417" s="128"/>
    </row>
    <row r="418" spans="1:13">
      <c r="A418" s="130" t="s">
        <v>383</v>
      </c>
      <c r="B418" s="131"/>
      <c r="C418" s="131">
        <v>278</v>
      </c>
      <c r="D418" s="166">
        <v>266</v>
      </c>
      <c r="E418" s="166">
        <v>348</v>
      </c>
      <c r="F418" s="167" t="s">
        <v>11</v>
      </c>
      <c r="G418" s="132">
        <v>1.3577377953532745E-5</v>
      </c>
      <c r="H418" s="167" t="s">
        <v>11</v>
      </c>
      <c r="I418" s="131" t="s">
        <v>11</v>
      </c>
      <c r="J418" s="131">
        <v>2</v>
      </c>
      <c r="K418" s="131">
        <v>191</v>
      </c>
      <c r="L418" s="130" t="s">
        <v>12</v>
      </c>
      <c r="M418" s="128"/>
    </row>
    <row r="419" spans="1:13">
      <c r="A419" s="130" t="s">
        <v>384</v>
      </c>
      <c r="B419" s="131">
        <v>30271</v>
      </c>
      <c r="C419" s="131">
        <v>32295</v>
      </c>
      <c r="D419" s="166">
        <v>311</v>
      </c>
      <c r="E419" s="166">
        <v>281</v>
      </c>
      <c r="F419" s="167">
        <v>505454.75899200002</v>
      </c>
      <c r="G419" s="132">
        <v>5.6405599999999995E-4</v>
      </c>
      <c r="H419" s="167">
        <v>3816792.2</v>
      </c>
      <c r="I419" s="131">
        <v>23273.119999999999</v>
      </c>
      <c r="J419" s="131">
        <v>3</v>
      </c>
      <c r="K419" s="131">
        <v>164</v>
      </c>
      <c r="L419" s="130" t="s">
        <v>7</v>
      </c>
      <c r="M419" s="128"/>
    </row>
    <row r="420" spans="1:13">
      <c r="A420" s="130" t="s">
        <v>5211</v>
      </c>
      <c r="B420" s="131">
        <v>246</v>
      </c>
      <c r="C420" s="131">
        <v>291</v>
      </c>
      <c r="D420" s="166">
        <v>0</v>
      </c>
      <c r="E420" s="166">
        <v>0</v>
      </c>
      <c r="F420" s="166">
        <v>0</v>
      </c>
      <c r="G420" s="132">
        <v>7.2315899261719693E-6</v>
      </c>
      <c r="H420" s="167" t="s">
        <v>11</v>
      </c>
      <c r="I420" s="131" t="s">
        <v>11</v>
      </c>
      <c r="J420" s="131">
        <v>2</v>
      </c>
      <c r="K420" s="131">
        <v>4</v>
      </c>
      <c r="L420" s="130" t="s">
        <v>12</v>
      </c>
      <c r="M420" s="128"/>
    </row>
    <row r="421" spans="1:13">
      <c r="A421" s="130" t="s">
        <v>5212</v>
      </c>
      <c r="B421" s="131">
        <v>941</v>
      </c>
      <c r="C421" s="131">
        <v>860</v>
      </c>
      <c r="D421" s="166">
        <v>0</v>
      </c>
      <c r="E421" s="166">
        <v>0</v>
      </c>
      <c r="F421" s="166">
        <v>0</v>
      </c>
      <c r="G421" s="132">
        <v>2.3890999999999999E-5</v>
      </c>
      <c r="H421" s="167">
        <v>161662.92000000001</v>
      </c>
      <c r="I421" s="131">
        <v>2694.38</v>
      </c>
      <c r="J421" s="131">
        <v>2</v>
      </c>
      <c r="K421" s="131">
        <v>60</v>
      </c>
      <c r="L421" s="130" t="s">
        <v>7</v>
      </c>
      <c r="M421" s="128"/>
    </row>
    <row r="422" spans="1:13">
      <c r="A422" s="130" t="s">
        <v>5213</v>
      </c>
      <c r="B422" s="131">
        <v>668</v>
      </c>
      <c r="C422" s="131">
        <v>712</v>
      </c>
      <c r="D422" s="166">
        <v>18</v>
      </c>
      <c r="E422" s="166">
        <v>13</v>
      </c>
      <c r="F422" s="166">
        <v>0</v>
      </c>
      <c r="G422" s="132">
        <v>1.8708000000000001E-5</v>
      </c>
      <c r="H422" s="167">
        <v>126593.56</v>
      </c>
      <c r="I422" s="131">
        <v>1004.71</v>
      </c>
      <c r="J422" s="131">
        <v>2</v>
      </c>
      <c r="K422" s="131">
        <v>126</v>
      </c>
      <c r="L422" s="130" t="s">
        <v>7</v>
      </c>
      <c r="M422" s="128"/>
    </row>
    <row r="423" spans="1:13">
      <c r="A423" s="130" t="s">
        <v>5214</v>
      </c>
      <c r="B423" s="131">
        <v>312</v>
      </c>
      <c r="C423" s="131">
        <v>64</v>
      </c>
      <c r="D423" s="166">
        <v>9</v>
      </c>
      <c r="E423" s="166">
        <v>8</v>
      </c>
      <c r="F423" s="166">
        <v>0</v>
      </c>
      <c r="G423" s="132">
        <v>5.2279999999999998E-6</v>
      </c>
      <c r="H423" s="167">
        <v>35376.370000000003</v>
      </c>
      <c r="I423" s="131">
        <v>737.01</v>
      </c>
      <c r="J423" s="131">
        <v>2</v>
      </c>
      <c r="K423" s="131">
        <v>48</v>
      </c>
      <c r="L423" s="130" t="s">
        <v>7</v>
      </c>
      <c r="M423" s="128"/>
    </row>
    <row r="424" spans="1:13">
      <c r="A424" s="130" t="s">
        <v>385</v>
      </c>
      <c r="B424" s="131">
        <v>6245</v>
      </c>
      <c r="C424" s="131">
        <v>5466</v>
      </c>
      <c r="D424" s="166">
        <v>2125</v>
      </c>
      <c r="E424" s="166">
        <v>1926</v>
      </c>
      <c r="F424" s="167">
        <v>745645.69080400001</v>
      </c>
      <c r="G424" s="132">
        <v>1.48882E-4</v>
      </c>
      <c r="H424" s="167">
        <v>1007437.42</v>
      </c>
      <c r="I424" s="131">
        <v>157.41999999999999</v>
      </c>
      <c r="J424" s="131">
        <v>3</v>
      </c>
      <c r="K424" s="131">
        <v>6400</v>
      </c>
      <c r="L424" s="130" t="s">
        <v>7</v>
      </c>
      <c r="M424" s="128"/>
    </row>
    <row r="425" spans="1:13">
      <c r="A425" s="130" t="s">
        <v>386</v>
      </c>
      <c r="B425" s="131">
        <v>4759</v>
      </c>
      <c r="C425" s="131">
        <v>5335</v>
      </c>
      <c r="D425" s="166">
        <v>1079</v>
      </c>
      <c r="E425" s="166">
        <v>1349</v>
      </c>
      <c r="F425" s="167">
        <v>914190.79793999996</v>
      </c>
      <c r="G425" s="132">
        <v>1.22538E-4</v>
      </c>
      <c r="H425" s="167">
        <v>829178.21</v>
      </c>
      <c r="I425" s="131">
        <v>316.60000000000002</v>
      </c>
      <c r="J425" s="131">
        <v>3</v>
      </c>
      <c r="K425" s="131">
        <v>2619</v>
      </c>
      <c r="L425" s="130" t="s">
        <v>7</v>
      </c>
      <c r="M425" s="128"/>
    </row>
    <row r="426" spans="1:13">
      <c r="A426" s="130" t="s">
        <v>5215</v>
      </c>
      <c r="B426" s="131"/>
      <c r="C426" s="131"/>
      <c r="D426" s="166">
        <v>0</v>
      </c>
      <c r="E426" s="166">
        <v>76</v>
      </c>
      <c r="F426" s="166">
        <v>0</v>
      </c>
      <c r="G426" s="132">
        <v>2.0059999999999999E-6</v>
      </c>
      <c r="H426" s="167">
        <v>13574.15</v>
      </c>
      <c r="I426" s="131">
        <v>452.47</v>
      </c>
      <c r="J426" s="131">
        <v>1</v>
      </c>
      <c r="K426" s="131">
        <v>30</v>
      </c>
      <c r="L426" s="130" t="s">
        <v>7</v>
      </c>
      <c r="M426" s="128"/>
    </row>
    <row r="427" spans="1:13">
      <c r="A427" s="130" t="s">
        <v>387</v>
      </c>
      <c r="B427" s="131">
        <v>18145</v>
      </c>
      <c r="C427" s="131">
        <v>16866</v>
      </c>
      <c r="D427" s="166">
        <v>4262</v>
      </c>
      <c r="E427" s="166">
        <v>4187</v>
      </c>
      <c r="F427" s="167">
        <v>3838683.1346739996</v>
      </c>
      <c r="G427" s="132">
        <v>4.3369099999999999E-4</v>
      </c>
      <c r="H427" s="167">
        <v>2934656.88</v>
      </c>
      <c r="I427" s="131">
        <v>525.73</v>
      </c>
      <c r="J427" s="131">
        <v>3</v>
      </c>
      <c r="K427" s="131">
        <v>5582</v>
      </c>
      <c r="L427" s="130" t="s">
        <v>7</v>
      </c>
      <c r="M427" s="128"/>
    </row>
    <row r="428" spans="1:13">
      <c r="A428" s="130" t="s">
        <v>388</v>
      </c>
      <c r="B428" s="131">
        <v>1803</v>
      </c>
      <c r="C428" s="131">
        <v>2017</v>
      </c>
      <c r="D428" s="166">
        <v>1044</v>
      </c>
      <c r="E428" s="166">
        <v>1266</v>
      </c>
      <c r="F428" s="167" t="s">
        <v>11</v>
      </c>
      <c r="G428" s="132">
        <v>8.4263237246664916E-5</v>
      </c>
      <c r="H428" s="167" t="s">
        <v>11</v>
      </c>
      <c r="I428" s="131" t="s">
        <v>11</v>
      </c>
      <c r="J428" s="131">
        <v>2</v>
      </c>
      <c r="K428" s="131">
        <v>386</v>
      </c>
      <c r="L428" s="130" t="s">
        <v>12</v>
      </c>
      <c r="M428" s="128"/>
    </row>
    <row r="429" spans="1:13">
      <c r="A429" s="130" t="s">
        <v>389</v>
      </c>
      <c r="B429" s="131">
        <v>10970</v>
      </c>
      <c r="C429" s="131">
        <v>13717</v>
      </c>
      <c r="D429" s="166">
        <v>1848</v>
      </c>
      <c r="E429" s="166">
        <v>1973</v>
      </c>
      <c r="F429" s="167">
        <v>9797968.2286980003</v>
      </c>
      <c r="G429" s="132">
        <v>3.7947700000000003E-4</v>
      </c>
      <c r="H429" s="167">
        <v>2567807.73</v>
      </c>
      <c r="I429" s="131">
        <v>512.23</v>
      </c>
      <c r="J429" s="131">
        <v>3</v>
      </c>
      <c r="K429" s="131">
        <v>5013</v>
      </c>
      <c r="L429" s="130" t="s">
        <v>7</v>
      </c>
      <c r="M429" s="128"/>
    </row>
    <row r="430" spans="1:13">
      <c r="A430" s="130" t="s">
        <v>390</v>
      </c>
      <c r="B430" s="131">
        <v>9709</v>
      </c>
      <c r="C430" s="131">
        <v>9395</v>
      </c>
      <c r="D430" s="166">
        <v>1361</v>
      </c>
      <c r="E430" s="166">
        <v>1143</v>
      </c>
      <c r="F430" s="167">
        <v>3070945.0477439999</v>
      </c>
      <c r="G430" s="132">
        <v>2.3100599999999999E-4</v>
      </c>
      <c r="H430" s="167">
        <v>1563145.74</v>
      </c>
      <c r="I430" s="131">
        <v>1523.53</v>
      </c>
      <c r="J430" s="131">
        <v>3</v>
      </c>
      <c r="K430" s="131">
        <v>1026</v>
      </c>
      <c r="L430" s="130" t="s">
        <v>7</v>
      </c>
      <c r="M430" s="128"/>
    </row>
    <row r="431" spans="1:13">
      <c r="A431" s="130" t="s">
        <v>391</v>
      </c>
      <c r="B431" s="131">
        <v>34987</v>
      </c>
      <c r="C431" s="131">
        <v>33712</v>
      </c>
      <c r="D431" s="166">
        <v>14484</v>
      </c>
      <c r="E431" s="166">
        <v>12771</v>
      </c>
      <c r="F431" s="167">
        <v>2367140.6955630002</v>
      </c>
      <c r="G431" s="132">
        <v>8.7796100000000002E-4</v>
      </c>
      <c r="H431" s="167">
        <v>5940895.9299999997</v>
      </c>
      <c r="I431" s="131">
        <v>1610</v>
      </c>
      <c r="J431" s="131">
        <v>3</v>
      </c>
      <c r="K431" s="131">
        <v>3690</v>
      </c>
      <c r="L431" s="130" t="s">
        <v>7</v>
      </c>
      <c r="M431" s="128"/>
    </row>
    <row r="432" spans="1:13">
      <c r="A432" s="130" t="s">
        <v>392</v>
      </c>
      <c r="B432" s="131">
        <v>7073</v>
      </c>
      <c r="C432" s="131">
        <v>7773</v>
      </c>
      <c r="D432" s="166">
        <v>1954</v>
      </c>
      <c r="E432" s="166">
        <v>2301</v>
      </c>
      <c r="F432" s="167">
        <v>4304397.5644159997</v>
      </c>
      <c r="G432" s="132">
        <v>2.2482700000000001E-4</v>
      </c>
      <c r="H432" s="167">
        <v>1521333.69</v>
      </c>
      <c r="I432" s="131">
        <v>187.75</v>
      </c>
      <c r="J432" s="131">
        <v>3</v>
      </c>
      <c r="K432" s="131">
        <v>8103</v>
      </c>
      <c r="L432" s="130" t="s">
        <v>7</v>
      </c>
      <c r="M432" s="128"/>
    </row>
    <row r="433" spans="1:13">
      <c r="A433" s="130" t="s">
        <v>393</v>
      </c>
      <c r="B433" s="131">
        <v>2977</v>
      </c>
      <c r="C433" s="131">
        <v>3838</v>
      </c>
      <c r="D433" s="166">
        <v>2157</v>
      </c>
      <c r="E433" s="166">
        <v>2330</v>
      </c>
      <c r="F433" s="167">
        <v>1458568.9776920001</v>
      </c>
      <c r="G433" s="132">
        <v>1.1874E-4</v>
      </c>
      <c r="H433" s="167">
        <v>803475.08</v>
      </c>
      <c r="I433" s="131">
        <v>586.91</v>
      </c>
      <c r="J433" s="131">
        <v>3</v>
      </c>
      <c r="K433" s="131">
        <v>1369</v>
      </c>
      <c r="L433" s="130" t="s">
        <v>7</v>
      </c>
      <c r="M433" s="128"/>
    </row>
    <row r="434" spans="1:13">
      <c r="A434" s="130" t="s">
        <v>394</v>
      </c>
      <c r="B434" s="131">
        <v>3826</v>
      </c>
      <c r="C434" s="131">
        <v>4133</v>
      </c>
      <c r="D434" s="166">
        <v>2151</v>
      </c>
      <c r="E434" s="166">
        <v>2170</v>
      </c>
      <c r="F434" s="167">
        <v>2286067.030886</v>
      </c>
      <c r="G434" s="132">
        <v>1.38174E-4</v>
      </c>
      <c r="H434" s="167">
        <v>934978.93</v>
      </c>
      <c r="I434" s="131">
        <v>684.47</v>
      </c>
      <c r="J434" s="131">
        <v>3</v>
      </c>
      <c r="K434" s="131">
        <v>1366</v>
      </c>
      <c r="L434" s="130" t="s">
        <v>7</v>
      </c>
      <c r="M434" s="128"/>
    </row>
    <row r="435" spans="1:13">
      <c r="A435" s="130" t="s">
        <v>395</v>
      </c>
      <c r="B435" s="131">
        <v>7848</v>
      </c>
      <c r="C435" s="131">
        <v>9468</v>
      </c>
      <c r="D435" s="166">
        <v>3823</v>
      </c>
      <c r="E435" s="166">
        <v>3542</v>
      </c>
      <c r="F435" s="167">
        <v>1641596.8103519999</v>
      </c>
      <c r="G435" s="132">
        <v>2.3941300000000001E-4</v>
      </c>
      <c r="H435" s="167">
        <v>1620037.96</v>
      </c>
      <c r="I435" s="131">
        <v>759.87</v>
      </c>
      <c r="J435" s="131">
        <v>3</v>
      </c>
      <c r="K435" s="131">
        <v>2132</v>
      </c>
      <c r="L435" s="130" t="s">
        <v>7</v>
      </c>
      <c r="M435" s="128"/>
    </row>
    <row r="436" spans="1:13">
      <c r="A436" s="130" t="s">
        <v>396</v>
      </c>
      <c r="B436" s="131">
        <v>4408</v>
      </c>
      <c r="C436" s="131">
        <v>4127</v>
      </c>
      <c r="D436" s="166">
        <v>1147</v>
      </c>
      <c r="E436" s="166">
        <v>1021</v>
      </c>
      <c r="F436" s="167">
        <v>7414038.7759800004</v>
      </c>
      <c r="G436" s="132">
        <v>1.91077E-4</v>
      </c>
      <c r="H436" s="167">
        <v>1292961.3799999999</v>
      </c>
      <c r="I436" s="131">
        <v>1265.1300000000001</v>
      </c>
      <c r="J436" s="131">
        <v>3</v>
      </c>
      <c r="K436" s="131">
        <v>1022</v>
      </c>
      <c r="L436" s="130" t="s">
        <v>7</v>
      </c>
      <c r="M436" s="128"/>
    </row>
    <row r="437" spans="1:13">
      <c r="A437" s="130" t="s">
        <v>397</v>
      </c>
      <c r="B437" s="131">
        <v>1721</v>
      </c>
      <c r="C437" s="131">
        <v>2517</v>
      </c>
      <c r="D437" s="166">
        <v>1069</v>
      </c>
      <c r="E437" s="166">
        <v>1355</v>
      </c>
      <c r="F437" s="167">
        <v>1504244.8271950001</v>
      </c>
      <c r="G437" s="132">
        <v>7.8374000000000006E-5</v>
      </c>
      <c r="H437" s="167">
        <v>530329.93999999994</v>
      </c>
      <c r="I437" s="131">
        <v>488.34</v>
      </c>
      <c r="J437" s="131">
        <v>3</v>
      </c>
      <c r="K437" s="131">
        <v>1086</v>
      </c>
      <c r="L437" s="130" t="s">
        <v>7</v>
      </c>
      <c r="M437" s="128"/>
    </row>
    <row r="438" spans="1:13">
      <c r="A438" s="130" t="s">
        <v>398</v>
      </c>
      <c r="B438" s="131">
        <v>1153</v>
      </c>
      <c r="C438" s="131">
        <v>1132</v>
      </c>
      <c r="D438" s="166">
        <v>405</v>
      </c>
      <c r="E438" s="166">
        <v>412</v>
      </c>
      <c r="F438" s="167">
        <v>600568.54865000001</v>
      </c>
      <c r="G438" s="132">
        <v>3.5234000000000002E-5</v>
      </c>
      <c r="H438" s="167">
        <v>238415.8</v>
      </c>
      <c r="I438" s="131">
        <v>274.67</v>
      </c>
      <c r="J438" s="131">
        <v>3</v>
      </c>
      <c r="K438" s="131">
        <v>868</v>
      </c>
      <c r="L438" s="130" t="s">
        <v>7</v>
      </c>
      <c r="M438" s="128"/>
    </row>
    <row r="439" spans="1:13">
      <c r="A439" s="130" t="s">
        <v>399</v>
      </c>
      <c r="B439" s="131">
        <v>17906</v>
      </c>
      <c r="C439" s="131">
        <v>19447</v>
      </c>
      <c r="D439" s="166">
        <v>2708</v>
      </c>
      <c r="E439" s="166">
        <v>3360</v>
      </c>
      <c r="F439" s="167">
        <v>7582228.7445</v>
      </c>
      <c r="G439" s="132">
        <v>4.8244500000000002E-4</v>
      </c>
      <c r="H439" s="167">
        <v>3264561.58</v>
      </c>
      <c r="I439" s="131">
        <v>1319.01</v>
      </c>
      <c r="J439" s="131">
        <v>3</v>
      </c>
      <c r="K439" s="131">
        <v>2475</v>
      </c>
      <c r="L439" s="130" t="s">
        <v>7</v>
      </c>
      <c r="M439" s="128"/>
    </row>
    <row r="440" spans="1:13">
      <c r="A440" s="130" t="s">
        <v>400</v>
      </c>
      <c r="B440" s="131">
        <v>4416</v>
      </c>
      <c r="C440" s="131">
        <v>4184</v>
      </c>
      <c r="D440" s="166">
        <v>1178</v>
      </c>
      <c r="E440" s="166">
        <v>1114</v>
      </c>
      <c r="F440" s="167">
        <v>3776885.2514479998</v>
      </c>
      <c r="G440" s="132">
        <v>1.4536E-4</v>
      </c>
      <c r="H440" s="167">
        <v>983609.51</v>
      </c>
      <c r="I440" s="131">
        <v>808.89</v>
      </c>
      <c r="J440" s="131">
        <v>3</v>
      </c>
      <c r="K440" s="131">
        <v>1216</v>
      </c>
      <c r="L440" s="130" t="s">
        <v>7</v>
      </c>
      <c r="M440" s="128"/>
    </row>
    <row r="441" spans="1:13">
      <c r="A441" s="130" t="s">
        <v>401</v>
      </c>
      <c r="B441" s="131">
        <v>64254</v>
      </c>
      <c r="C441" s="131">
        <v>69276</v>
      </c>
      <c r="D441" s="166">
        <v>8509</v>
      </c>
      <c r="E441" s="166">
        <v>8649</v>
      </c>
      <c r="F441" s="167">
        <v>38301659.884884</v>
      </c>
      <c r="G441" s="132">
        <v>1.8305750000000001E-3</v>
      </c>
      <c r="H441" s="167">
        <v>12386943.08</v>
      </c>
      <c r="I441" s="131">
        <v>1603.9</v>
      </c>
      <c r="J441" s="131">
        <v>3</v>
      </c>
      <c r="K441" s="131">
        <v>7723</v>
      </c>
      <c r="L441" s="130" t="s">
        <v>7</v>
      </c>
      <c r="M441" s="128"/>
    </row>
    <row r="442" spans="1:13">
      <c r="A442" s="130" t="s">
        <v>402</v>
      </c>
      <c r="B442" s="131">
        <v>3273</v>
      </c>
      <c r="C442" s="131">
        <v>4684</v>
      </c>
      <c r="D442" s="166">
        <v>1702</v>
      </c>
      <c r="E442" s="166">
        <v>1536</v>
      </c>
      <c r="F442" s="167">
        <v>3283244.2500780001</v>
      </c>
      <c r="G442" s="132">
        <v>1.4163899999999999E-4</v>
      </c>
      <c r="H442" s="167">
        <v>958428.7</v>
      </c>
      <c r="I442" s="131">
        <v>270.29000000000002</v>
      </c>
      <c r="J442" s="131">
        <v>3</v>
      </c>
      <c r="K442" s="131">
        <v>3546</v>
      </c>
      <c r="L442" s="130" t="s">
        <v>7</v>
      </c>
      <c r="M442" s="128"/>
    </row>
    <row r="443" spans="1:13">
      <c r="A443" s="130" t="s">
        <v>403</v>
      </c>
      <c r="B443" s="131">
        <v>1445</v>
      </c>
      <c r="C443" s="131">
        <v>1023</v>
      </c>
      <c r="D443" s="166">
        <v>681</v>
      </c>
      <c r="E443" s="166">
        <v>816</v>
      </c>
      <c r="F443" s="167" t="s">
        <v>11</v>
      </c>
      <c r="G443" s="132">
        <v>5.1978173277542301E-5</v>
      </c>
      <c r="H443" s="167" t="s">
        <v>11</v>
      </c>
      <c r="I443" s="131" t="s">
        <v>11</v>
      </c>
      <c r="J443" s="131">
        <v>2</v>
      </c>
      <c r="K443" s="131">
        <v>382</v>
      </c>
      <c r="L443" s="130" t="s">
        <v>12</v>
      </c>
      <c r="M443" s="128"/>
    </row>
    <row r="444" spans="1:13">
      <c r="A444" s="130" t="s">
        <v>404</v>
      </c>
      <c r="B444" s="131">
        <v>7121</v>
      </c>
      <c r="C444" s="131">
        <v>6684</v>
      </c>
      <c r="D444" s="166">
        <v>1116</v>
      </c>
      <c r="E444" s="166">
        <v>998</v>
      </c>
      <c r="F444" s="167" t="s">
        <v>11</v>
      </c>
      <c r="G444" s="132">
        <v>2.0813099999999999E-4</v>
      </c>
      <c r="H444" s="167">
        <v>1408355.91</v>
      </c>
      <c r="I444" s="131">
        <v>2092.66</v>
      </c>
      <c r="J444" s="131">
        <v>2</v>
      </c>
      <c r="K444" s="131">
        <v>673</v>
      </c>
      <c r="L444" s="130" t="s">
        <v>7</v>
      </c>
      <c r="M444" s="128"/>
    </row>
    <row r="445" spans="1:13">
      <c r="A445" s="130" t="s">
        <v>405</v>
      </c>
      <c r="B445" s="131">
        <v>2733</v>
      </c>
      <c r="C445" s="131">
        <v>3232</v>
      </c>
      <c r="D445" s="166">
        <v>1282</v>
      </c>
      <c r="E445" s="166">
        <v>1506</v>
      </c>
      <c r="F445" s="167" t="s">
        <v>11</v>
      </c>
      <c r="G445" s="132">
        <v>1.2076477699629334E-4</v>
      </c>
      <c r="H445" s="167" t="s">
        <v>11</v>
      </c>
      <c r="I445" s="131" t="s">
        <v>11</v>
      </c>
      <c r="J445" s="131">
        <v>2</v>
      </c>
      <c r="K445" s="131">
        <v>423</v>
      </c>
      <c r="L445" s="130" t="s">
        <v>12</v>
      </c>
      <c r="M445" s="128"/>
    </row>
    <row r="446" spans="1:13">
      <c r="A446" s="130" t="s">
        <v>406</v>
      </c>
      <c r="B446" s="131">
        <v>612</v>
      </c>
      <c r="C446" s="131">
        <v>603</v>
      </c>
      <c r="D446" s="166">
        <v>143</v>
      </c>
      <c r="E446" s="166">
        <v>318</v>
      </c>
      <c r="F446" s="167">
        <v>1441761.0218519999</v>
      </c>
      <c r="G446" s="132">
        <v>3.4107336797433012E-5</v>
      </c>
      <c r="H446" s="167" t="s">
        <v>11</v>
      </c>
      <c r="I446" s="131" t="s">
        <v>11</v>
      </c>
      <c r="J446" s="131">
        <v>3</v>
      </c>
      <c r="K446" s="131">
        <v>1590</v>
      </c>
      <c r="L446" s="130" t="s">
        <v>12</v>
      </c>
      <c r="M446" s="128"/>
    </row>
    <row r="447" spans="1:13">
      <c r="A447" s="130" t="s">
        <v>5216</v>
      </c>
      <c r="B447" s="131">
        <v>53</v>
      </c>
      <c r="C447" s="131">
        <v>28</v>
      </c>
      <c r="D447" s="166">
        <v>8</v>
      </c>
      <c r="E447" s="166"/>
      <c r="F447" s="166">
        <v>0</v>
      </c>
      <c r="G447" s="132">
        <v>1.2382966369445573E-6</v>
      </c>
      <c r="H447" s="167" t="s">
        <v>11</v>
      </c>
      <c r="I447" s="131" t="s">
        <v>11</v>
      </c>
      <c r="J447" s="131">
        <v>2</v>
      </c>
      <c r="K447" s="131">
        <v>0</v>
      </c>
      <c r="L447" s="130" t="s">
        <v>12</v>
      </c>
      <c r="M447" s="128"/>
    </row>
    <row r="448" spans="1:13">
      <c r="A448" s="130" t="s">
        <v>407</v>
      </c>
      <c r="B448" s="131">
        <v>5986</v>
      </c>
      <c r="C448" s="131">
        <v>6447</v>
      </c>
      <c r="D448" s="166">
        <v>1866</v>
      </c>
      <c r="E448" s="166">
        <v>1977</v>
      </c>
      <c r="F448" s="167">
        <v>9170989.9428519998</v>
      </c>
      <c r="G448" s="132">
        <v>2.6313299999999998E-4</v>
      </c>
      <c r="H448" s="167">
        <v>1780538.58</v>
      </c>
      <c r="I448" s="131">
        <v>573.26</v>
      </c>
      <c r="J448" s="131">
        <v>3</v>
      </c>
      <c r="K448" s="131">
        <v>3106</v>
      </c>
      <c r="L448" s="130" t="s">
        <v>7</v>
      </c>
      <c r="M448" s="128"/>
    </row>
    <row r="449" spans="1:13">
      <c r="A449" s="130" t="s">
        <v>408</v>
      </c>
      <c r="B449" s="131">
        <v>34230</v>
      </c>
      <c r="C449" s="131">
        <v>33694</v>
      </c>
      <c r="D449" s="166">
        <v>20974</v>
      </c>
      <c r="E449" s="166">
        <v>22208</v>
      </c>
      <c r="F449" s="167">
        <v>6629285.5196280004</v>
      </c>
      <c r="G449" s="132">
        <v>1.0679649999999999E-3</v>
      </c>
      <c r="H449" s="167">
        <v>7226592.2699999996</v>
      </c>
      <c r="I449" s="131">
        <v>415.51</v>
      </c>
      <c r="J449" s="131">
        <v>3</v>
      </c>
      <c r="K449" s="131">
        <v>17392</v>
      </c>
      <c r="L449" s="130" t="s">
        <v>7</v>
      </c>
      <c r="M449" s="128"/>
    </row>
    <row r="450" spans="1:13">
      <c r="A450" s="130" t="s">
        <v>409</v>
      </c>
      <c r="B450" s="131">
        <v>3853</v>
      </c>
      <c r="C450" s="131">
        <v>4140</v>
      </c>
      <c r="D450" s="166">
        <v>418</v>
      </c>
      <c r="E450" s="166">
        <v>402</v>
      </c>
      <c r="F450" s="167">
        <v>1177495.675174</v>
      </c>
      <c r="G450" s="132">
        <v>9.3226000000000005E-5</v>
      </c>
      <c r="H450" s="167">
        <v>630832.1</v>
      </c>
      <c r="I450" s="131">
        <v>319.57</v>
      </c>
      <c r="J450" s="131">
        <v>3</v>
      </c>
      <c r="K450" s="131">
        <v>1974</v>
      </c>
      <c r="L450" s="130" t="s">
        <v>7</v>
      </c>
      <c r="M450" s="128"/>
    </row>
    <row r="451" spans="1:13">
      <c r="A451" s="130" t="s">
        <v>410</v>
      </c>
      <c r="B451" s="131">
        <v>3585</v>
      </c>
      <c r="C451" s="131">
        <v>4447</v>
      </c>
      <c r="D451" s="166">
        <v>646</v>
      </c>
      <c r="E451" s="166">
        <v>620</v>
      </c>
      <c r="F451" s="167">
        <v>2357084.399274</v>
      </c>
      <c r="G451" s="132">
        <v>1.12849E-4</v>
      </c>
      <c r="H451" s="167">
        <v>763613.39</v>
      </c>
      <c r="I451" s="131">
        <v>473.7</v>
      </c>
      <c r="J451" s="131">
        <v>3</v>
      </c>
      <c r="K451" s="131">
        <v>1612</v>
      </c>
      <c r="L451" s="130" t="s">
        <v>7</v>
      </c>
      <c r="M451" s="128"/>
    </row>
    <row r="452" spans="1:13">
      <c r="A452" s="130" t="s">
        <v>411</v>
      </c>
      <c r="B452" s="131">
        <v>13489</v>
      </c>
      <c r="C452" s="131">
        <v>12306</v>
      </c>
      <c r="D452" s="166">
        <v>1504</v>
      </c>
      <c r="E452" s="166">
        <v>1577</v>
      </c>
      <c r="F452" s="167">
        <v>2846445.1357149994</v>
      </c>
      <c r="G452" s="132">
        <v>2.9201699999999999E-4</v>
      </c>
      <c r="H452" s="167">
        <v>1975992.71</v>
      </c>
      <c r="I452" s="131">
        <v>3541.2</v>
      </c>
      <c r="J452" s="131">
        <v>3</v>
      </c>
      <c r="K452" s="131">
        <v>558</v>
      </c>
      <c r="L452" s="130" t="s">
        <v>7</v>
      </c>
      <c r="M452" s="128"/>
    </row>
    <row r="453" spans="1:13">
      <c r="A453" s="130" t="s">
        <v>5217</v>
      </c>
      <c r="B453" s="131">
        <v>8325</v>
      </c>
      <c r="C453" s="131"/>
      <c r="D453" s="166"/>
      <c r="E453" s="166"/>
      <c r="F453" s="166">
        <v>0</v>
      </c>
      <c r="G453" s="132">
        <v>2.2522403424268662E-4</v>
      </c>
      <c r="H453" s="167" t="s">
        <v>11</v>
      </c>
      <c r="I453" s="131" t="s">
        <v>11</v>
      </c>
      <c r="J453" s="131">
        <v>1</v>
      </c>
      <c r="K453" s="131">
        <v>0</v>
      </c>
      <c r="L453" s="130" t="s">
        <v>12</v>
      </c>
      <c r="M453" s="128"/>
    </row>
    <row r="454" spans="1:13">
      <c r="A454" s="130" t="s">
        <v>5218</v>
      </c>
      <c r="B454" s="131"/>
      <c r="C454" s="131">
        <v>1448</v>
      </c>
      <c r="D454" s="166">
        <v>425</v>
      </c>
      <c r="E454" s="166">
        <v>632</v>
      </c>
      <c r="F454" s="166">
        <v>0</v>
      </c>
      <c r="G454" s="132">
        <v>3.3606795020097691E-5</v>
      </c>
      <c r="H454" s="167" t="s">
        <v>11</v>
      </c>
      <c r="I454" s="131" t="s">
        <v>11</v>
      </c>
      <c r="J454" s="131">
        <v>2</v>
      </c>
      <c r="K454" s="131">
        <v>0</v>
      </c>
      <c r="L454" s="130" t="s">
        <v>12</v>
      </c>
      <c r="M454" s="128"/>
    </row>
    <row r="455" spans="1:13">
      <c r="A455" s="130" t="s">
        <v>412</v>
      </c>
      <c r="B455" s="131">
        <v>25094</v>
      </c>
      <c r="C455" s="131">
        <v>24314</v>
      </c>
      <c r="D455" s="166">
        <v>3230</v>
      </c>
      <c r="E455" s="166">
        <v>2807</v>
      </c>
      <c r="F455" s="167">
        <v>939274.7629320001</v>
      </c>
      <c r="G455" s="132">
        <v>5.01714E-4</v>
      </c>
      <c r="H455" s="167">
        <v>3394943.09</v>
      </c>
      <c r="I455" s="131">
        <v>1726.83</v>
      </c>
      <c r="J455" s="131">
        <v>3</v>
      </c>
      <c r="K455" s="131">
        <v>1966</v>
      </c>
      <c r="L455" s="130" t="s">
        <v>7</v>
      </c>
      <c r="M455" s="128"/>
    </row>
    <row r="456" spans="1:13">
      <c r="A456" s="130" t="s">
        <v>5219</v>
      </c>
      <c r="B456" s="131">
        <v>205</v>
      </c>
      <c r="C456" s="131">
        <v>118</v>
      </c>
      <c r="D456" s="166">
        <v>9</v>
      </c>
      <c r="E456" s="166">
        <v>36</v>
      </c>
      <c r="F456" s="167">
        <v>1651037.8245280001</v>
      </c>
      <c r="G456" s="132">
        <v>2.4768000000000001E-5</v>
      </c>
      <c r="H456" s="167">
        <v>167594.59</v>
      </c>
      <c r="I456" s="131">
        <v>5078.62</v>
      </c>
      <c r="J456" s="131">
        <v>3</v>
      </c>
      <c r="K456" s="131">
        <v>33</v>
      </c>
      <c r="L456" s="130" t="s">
        <v>7</v>
      </c>
      <c r="M456" s="128"/>
    </row>
    <row r="457" spans="1:13">
      <c r="A457" s="130" t="s">
        <v>413</v>
      </c>
      <c r="B457" s="131">
        <v>4661</v>
      </c>
      <c r="C457" s="131">
        <v>3824</v>
      </c>
      <c r="D457" s="166">
        <v>1717</v>
      </c>
      <c r="E457" s="166">
        <v>1739</v>
      </c>
      <c r="F457" s="167" t="s">
        <v>11</v>
      </c>
      <c r="G457" s="132">
        <v>1.5437900000000001E-4</v>
      </c>
      <c r="H457" s="167">
        <v>1044632.37</v>
      </c>
      <c r="I457" s="131">
        <v>1417.41</v>
      </c>
      <c r="J457" s="131">
        <v>2</v>
      </c>
      <c r="K457" s="131">
        <v>737</v>
      </c>
      <c r="L457" s="130" t="s">
        <v>7</v>
      </c>
      <c r="M457" s="128"/>
    </row>
    <row r="458" spans="1:13">
      <c r="A458" s="130" t="s">
        <v>414</v>
      </c>
      <c r="B458" s="131">
        <v>769</v>
      </c>
      <c r="C458" s="131">
        <v>719</v>
      </c>
      <c r="D458" s="166">
        <v>767</v>
      </c>
      <c r="E458" s="166">
        <v>1074</v>
      </c>
      <c r="F458" s="167" t="s">
        <v>11</v>
      </c>
      <c r="G458" s="132">
        <v>4.585030855691126E-5</v>
      </c>
      <c r="H458" s="167" t="s">
        <v>11</v>
      </c>
      <c r="I458" s="131" t="s">
        <v>11</v>
      </c>
      <c r="J458" s="131">
        <v>2</v>
      </c>
      <c r="K458" s="131">
        <v>211</v>
      </c>
      <c r="L458" s="130" t="s">
        <v>12</v>
      </c>
      <c r="M458" s="128"/>
    </row>
    <row r="459" spans="1:13">
      <c r="A459" s="130" t="s">
        <v>415</v>
      </c>
      <c r="B459" s="131">
        <v>8285</v>
      </c>
      <c r="C459" s="131">
        <v>9428</v>
      </c>
      <c r="D459" s="166">
        <v>3688</v>
      </c>
      <c r="E459" s="166">
        <v>4296</v>
      </c>
      <c r="F459" s="167">
        <v>1312657.1616739999</v>
      </c>
      <c r="G459" s="132">
        <v>2.4409400000000001E-4</v>
      </c>
      <c r="H459" s="167">
        <v>1651709.03</v>
      </c>
      <c r="I459" s="131">
        <v>752.14</v>
      </c>
      <c r="J459" s="131">
        <v>3</v>
      </c>
      <c r="K459" s="131">
        <v>2196</v>
      </c>
      <c r="L459" s="130" t="s">
        <v>7</v>
      </c>
      <c r="M459" s="128"/>
    </row>
    <row r="460" spans="1:13">
      <c r="A460" s="130" t="s">
        <v>416</v>
      </c>
      <c r="B460" s="131">
        <v>1444</v>
      </c>
      <c r="C460" s="131">
        <v>1621</v>
      </c>
      <c r="D460" s="166">
        <v>596</v>
      </c>
      <c r="E460" s="166">
        <v>651</v>
      </c>
      <c r="F460" s="167">
        <v>1442347.79981</v>
      </c>
      <c r="G460" s="132">
        <v>5.6847E-5</v>
      </c>
      <c r="H460" s="167">
        <v>384668.47</v>
      </c>
      <c r="I460" s="131">
        <v>579.32000000000005</v>
      </c>
      <c r="J460" s="131">
        <v>3</v>
      </c>
      <c r="K460" s="131">
        <v>664</v>
      </c>
      <c r="L460" s="130" t="s">
        <v>7</v>
      </c>
      <c r="M460" s="128"/>
    </row>
    <row r="461" spans="1:13">
      <c r="A461" s="130" t="s">
        <v>417</v>
      </c>
      <c r="B461" s="131">
        <v>64</v>
      </c>
      <c r="C461" s="131">
        <v>1601</v>
      </c>
      <c r="D461" s="166">
        <v>1009</v>
      </c>
      <c r="E461" s="166">
        <v>1093</v>
      </c>
      <c r="F461" s="167" t="s">
        <v>11</v>
      </c>
      <c r="G461" s="132">
        <v>5.7785320376828673E-5</v>
      </c>
      <c r="H461" s="167" t="s">
        <v>11</v>
      </c>
      <c r="I461" s="131" t="s">
        <v>11</v>
      </c>
      <c r="J461" s="131">
        <v>2</v>
      </c>
      <c r="K461" s="131">
        <v>281</v>
      </c>
      <c r="L461" s="130" t="s">
        <v>12</v>
      </c>
      <c r="M461" s="128"/>
    </row>
    <row r="462" spans="1:13">
      <c r="A462" s="130" t="s">
        <v>418</v>
      </c>
      <c r="B462" s="131">
        <v>2728</v>
      </c>
      <c r="C462" s="131">
        <v>3123</v>
      </c>
      <c r="D462" s="166">
        <v>337</v>
      </c>
      <c r="E462" s="166">
        <v>315</v>
      </c>
      <c r="F462" s="167">
        <v>1106112.369768</v>
      </c>
      <c r="G462" s="132">
        <v>7.1866000000000006E-5</v>
      </c>
      <c r="H462" s="167">
        <v>486296.02</v>
      </c>
      <c r="I462" s="131">
        <v>490.71</v>
      </c>
      <c r="J462" s="131">
        <v>3</v>
      </c>
      <c r="K462" s="131">
        <v>991</v>
      </c>
      <c r="L462" s="130" t="s">
        <v>7</v>
      </c>
      <c r="M462" s="128"/>
    </row>
    <row r="463" spans="1:13">
      <c r="A463" s="130" t="s">
        <v>419</v>
      </c>
      <c r="B463" s="131">
        <v>647</v>
      </c>
      <c r="C463" s="131">
        <v>761</v>
      </c>
      <c r="D463" s="166">
        <v>438</v>
      </c>
      <c r="E463" s="166">
        <v>282</v>
      </c>
      <c r="F463" s="167">
        <v>721338.46518499998</v>
      </c>
      <c r="G463" s="132">
        <v>2.8635340200734228E-5</v>
      </c>
      <c r="H463" s="167" t="s">
        <v>11</v>
      </c>
      <c r="I463" s="131" t="s">
        <v>11</v>
      </c>
      <c r="J463" s="131">
        <v>3</v>
      </c>
      <c r="K463" s="131">
        <v>1540</v>
      </c>
      <c r="L463" s="130" t="s">
        <v>12</v>
      </c>
      <c r="M463" s="128"/>
    </row>
    <row r="464" spans="1:13">
      <c r="A464" s="130" t="s">
        <v>420</v>
      </c>
      <c r="B464" s="131">
        <v>1686</v>
      </c>
      <c r="C464" s="131">
        <v>1204</v>
      </c>
      <c r="D464" s="166">
        <v>469</v>
      </c>
      <c r="E464" s="166">
        <v>498</v>
      </c>
      <c r="F464" s="167" t="s">
        <v>11</v>
      </c>
      <c r="G464" s="132">
        <v>4.9791093939628169E-5</v>
      </c>
      <c r="H464" s="167" t="s">
        <v>11</v>
      </c>
      <c r="I464" s="131" t="s">
        <v>11</v>
      </c>
      <c r="J464" s="131">
        <v>2</v>
      </c>
      <c r="K464" s="131">
        <v>232</v>
      </c>
      <c r="L464" s="130" t="s">
        <v>12</v>
      </c>
      <c r="M464" s="128"/>
    </row>
    <row r="465" spans="1:13">
      <c r="A465" s="130" t="s">
        <v>421</v>
      </c>
      <c r="B465" s="131">
        <v>11652</v>
      </c>
      <c r="C465" s="131">
        <v>12963</v>
      </c>
      <c r="D465" s="166">
        <v>5753</v>
      </c>
      <c r="E465" s="166">
        <v>5412</v>
      </c>
      <c r="F465" s="167">
        <v>4454792.5098529998</v>
      </c>
      <c r="G465" s="132">
        <v>3.7385400000000002E-4</v>
      </c>
      <c r="H465" s="167">
        <v>2529757.77</v>
      </c>
      <c r="I465" s="131">
        <v>626.03</v>
      </c>
      <c r="J465" s="131">
        <v>3</v>
      </c>
      <c r="K465" s="131">
        <v>4041</v>
      </c>
      <c r="L465" s="130" t="s">
        <v>7</v>
      </c>
      <c r="M465" s="128"/>
    </row>
    <row r="466" spans="1:13">
      <c r="A466" s="130" t="s">
        <v>422</v>
      </c>
      <c r="B466" s="131">
        <v>2</v>
      </c>
      <c r="C466" s="131">
        <v>7</v>
      </c>
      <c r="D466" s="166">
        <v>9</v>
      </c>
      <c r="E466" s="166">
        <v>2</v>
      </c>
      <c r="F466" s="166">
        <v>0</v>
      </c>
      <c r="G466" s="132">
        <v>2.6899393853532262E-7</v>
      </c>
      <c r="H466" s="167" t="s">
        <v>11</v>
      </c>
      <c r="I466" s="131" t="s">
        <v>11</v>
      </c>
      <c r="J466" s="131">
        <v>2</v>
      </c>
      <c r="K466" s="131">
        <v>78</v>
      </c>
      <c r="L466" s="130" t="s">
        <v>12</v>
      </c>
      <c r="M466" s="128"/>
    </row>
    <row r="467" spans="1:13">
      <c r="A467" s="130" t="s">
        <v>423</v>
      </c>
      <c r="B467" s="131">
        <v>16454</v>
      </c>
      <c r="C467" s="131">
        <v>14235</v>
      </c>
      <c r="D467" s="166">
        <v>1664</v>
      </c>
      <c r="E467" s="166">
        <v>1942</v>
      </c>
      <c r="F467" s="167">
        <v>6081734.2244819999</v>
      </c>
      <c r="G467" s="132">
        <v>3.8202499999999998E-4</v>
      </c>
      <c r="H467" s="167">
        <v>2585045.7000000002</v>
      </c>
      <c r="I467" s="131">
        <v>1162.3399999999999</v>
      </c>
      <c r="J467" s="131">
        <v>3</v>
      </c>
      <c r="K467" s="131">
        <v>2224</v>
      </c>
      <c r="L467" s="130" t="s">
        <v>7</v>
      </c>
      <c r="M467" s="128"/>
    </row>
    <row r="468" spans="1:13">
      <c r="A468" s="130" t="s">
        <v>424</v>
      </c>
      <c r="B468" s="131">
        <v>17976</v>
      </c>
      <c r="C468" s="131">
        <v>9486</v>
      </c>
      <c r="D468" s="166">
        <v>5348</v>
      </c>
      <c r="E468" s="166">
        <v>4881</v>
      </c>
      <c r="F468" s="167">
        <v>2676716.4445799999</v>
      </c>
      <c r="G468" s="132">
        <v>4.5624499999999998E-4</v>
      </c>
      <c r="H468" s="167">
        <v>3087273.95</v>
      </c>
      <c r="I468" s="131">
        <v>1125.51</v>
      </c>
      <c r="J468" s="131">
        <v>3</v>
      </c>
      <c r="K468" s="131">
        <v>2743</v>
      </c>
      <c r="L468" s="130" t="s">
        <v>7</v>
      </c>
      <c r="M468" s="128"/>
    </row>
    <row r="469" spans="1:13">
      <c r="A469" s="130" t="s">
        <v>425</v>
      </c>
      <c r="B469" s="131"/>
      <c r="C469" s="131"/>
      <c r="D469" s="166">
        <v>89</v>
      </c>
      <c r="E469" s="166">
        <v>24</v>
      </c>
      <c r="F469" s="167">
        <v>15465.510208</v>
      </c>
      <c r="G469" s="132">
        <v>1.2193776455335099E-6</v>
      </c>
      <c r="H469" s="167" t="s">
        <v>11</v>
      </c>
      <c r="I469" s="131" t="s">
        <v>11</v>
      </c>
      <c r="J469" s="131">
        <v>3</v>
      </c>
      <c r="K469" s="131">
        <v>824</v>
      </c>
      <c r="L469" s="130" t="s">
        <v>12</v>
      </c>
      <c r="M469" s="128"/>
    </row>
    <row r="470" spans="1:13">
      <c r="A470" s="130" t="s">
        <v>426</v>
      </c>
      <c r="B470" s="131">
        <v>9289</v>
      </c>
      <c r="C470" s="131">
        <v>10627</v>
      </c>
      <c r="D470" s="166">
        <v>1805</v>
      </c>
      <c r="E470" s="166">
        <v>1904</v>
      </c>
      <c r="F470" s="167">
        <v>4745808.1518540001</v>
      </c>
      <c r="G470" s="132">
        <v>2.7033299999999999E-4</v>
      </c>
      <c r="H470" s="167">
        <v>1829261.88</v>
      </c>
      <c r="I470" s="131">
        <v>783.75</v>
      </c>
      <c r="J470" s="131">
        <v>3</v>
      </c>
      <c r="K470" s="131">
        <v>2334</v>
      </c>
      <c r="L470" s="130" t="s">
        <v>7</v>
      </c>
      <c r="M470" s="128"/>
    </row>
    <row r="471" spans="1:13">
      <c r="A471" s="130" t="s">
        <v>427</v>
      </c>
      <c r="B471" s="131">
        <v>3</v>
      </c>
      <c r="C471" s="131">
        <v>29</v>
      </c>
      <c r="D471" s="166">
        <v>402</v>
      </c>
      <c r="E471" s="166">
        <v>470</v>
      </c>
      <c r="F471" s="167" t="s">
        <v>11</v>
      </c>
      <c r="G471" s="132">
        <v>1.2558220683102423E-5</v>
      </c>
      <c r="H471" s="167" t="s">
        <v>11</v>
      </c>
      <c r="I471" s="131" t="s">
        <v>11</v>
      </c>
      <c r="J471" s="131">
        <v>2</v>
      </c>
      <c r="K471" s="131">
        <v>183</v>
      </c>
      <c r="L471" s="130" t="s">
        <v>12</v>
      </c>
      <c r="M471" s="128"/>
    </row>
    <row r="472" spans="1:13">
      <c r="A472" s="130" t="s">
        <v>428</v>
      </c>
      <c r="B472" s="131">
        <v>1812</v>
      </c>
      <c r="C472" s="131">
        <v>1353</v>
      </c>
      <c r="D472" s="166">
        <v>15</v>
      </c>
      <c r="E472" s="166">
        <v>37</v>
      </c>
      <c r="F472" s="167">
        <v>1288186.8856480001</v>
      </c>
      <c r="G472" s="132">
        <v>4.5191999999999997E-5</v>
      </c>
      <c r="H472" s="167">
        <v>305803.25</v>
      </c>
      <c r="I472" s="131">
        <v>1923.3</v>
      </c>
      <c r="J472" s="131">
        <v>3</v>
      </c>
      <c r="K472" s="131">
        <v>159</v>
      </c>
      <c r="L472" s="130" t="s">
        <v>7</v>
      </c>
      <c r="M472" s="128"/>
    </row>
    <row r="473" spans="1:13">
      <c r="A473" s="130" t="s">
        <v>429</v>
      </c>
      <c r="B473" s="131">
        <v>21760</v>
      </c>
      <c r="C473" s="131">
        <v>18871</v>
      </c>
      <c r="D473" s="166">
        <v>500</v>
      </c>
      <c r="E473" s="166">
        <v>287</v>
      </c>
      <c r="F473" s="167" t="s">
        <v>11</v>
      </c>
      <c r="G473" s="132">
        <v>5.3479899999999997E-4</v>
      </c>
      <c r="H473" s="167">
        <v>3618823.64</v>
      </c>
      <c r="I473" s="131">
        <v>19456.05</v>
      </c>
      <c r="J473" s="131">
        <v>2</v>
      </c>
      <c r="K473" s="131">
        <v>186</v>
      </c>
      <c r="L473" s="130" t="s">
        <v>7</v>
      </c>
      <c r="M473" s="128"/>
    </row>
    <row r="474" spans="1:13">
      <c r="A474" s="130" t="s">
        <v>430</v>
      </c>
      <c r="B474" s="131">
        <v>1221</v>
      </c>
      <c r="C474" s="131">
        <v>1469</v>
      </c>
      <c r="D474" s="166">
        <v>1109</v>
      </c>
      <c r="E474" s="166">
        <v>1186</v>
      </c>
      <c r="F474" s="167" t="s">
        <v>11</v>
      </c>
      <c r="G474" s="132">
        <v>6.8392847318480033E-5</v>
      </c>
      <c r="H474" s="167" t="s">
        <v>11</v>
      </c>
      <c r="I474" s="131" t="s">
        <v>11</v>
      </c>
      <c r="J474" s="131">
        <v>2</v>
      </c>
      <c r="K474" s="131">
        <v>286</v>
      </c>
      <c r="L474" s="130" t="s">
        <v>12</v>
      </c>
      <c r="M474" s="128"/>
    </row>
    <row r="475" spans="1:13">
      <c r="A475" s="130" t="s">
        <v>431</v>
      </c>
      <c r="B475" s="131">
        <v>1487</v>
      </c>
      <c r="C475" s="131">
        <v>1267</v>
      </c>
      <c r="D475" s="166">
        <v>1446</v>
      </c>
      <c r="E475" s="166">
        <v>1087</v>
      </c>
      <c r="F475" s="167">
        <v>5392541.9577780003</v>
      </c>
      <c r="G475" s="132">
        <v>1.16938E-4</v>
      </c>
      <c r="H475" s="167">
        <v>791282.92</v>
      </c>
      <c r="I475" s="131">
        <v>370.28</v>
      </c>
      <c r="J475" s="131">
        <v>3</v>
      </c>
      <c r="K475" s="131">
        <v>2137</v>
      </c>
      <c r="L475" s="130" t="s">
        <v>7</v>
      </c>
      <c r="M475" s="128"/>
    </row>
    <row r="476" spans="1:13">
      <c r="A476" s="130" t="s">
        <v>432</v>
      </c>
      <c r="B476" s="131"/>
      <c r="C476" s="131"/>
      <c r="D476" s="166">
        <v>29</v>
      </c>
      <c r="E476" s="166">
        <v>36</v>
      </c>
      <c r="F476" s="167">
        <v>42395.853886000004</v>
      </c>
      <c r="G476" s="132">
        <v>1.1432273638687153E-6</v>
      </c>
      <c r="H476" s="167" t="s">
        <v>11</v>
      </c>
      <c r="I476" s="131" t="s">
        <v>11</v>
      </c>
      <c r="J476" s="131">
        <v>3</v>
      </c>
      <c r="K476" s="131">
        <v>229</v>
      </c>
      <c r="L476" s="130" t="s">
        <v>12</v>
      </c>
      <c r="M476" s="128"/>
    </row>
    <row r="477" spans="1:13">
      <c r="A477" s="130" t="s">
        <v>433</v>
      </c>
      <c r="B477" s="131">
        <v>1973</v>
      </c>
      <c r="C477" s="131">
        <v>2202</v>
      </c>
      <c r="D477" s="166">
        <v>828</v>
      </c>
      <c r="E477" s="166">
        <v>1164</v>
      </c>
      <c r="F477" s="167">
        <v>2046635.0098640001</v>
      </c>
      <c r="G477" s="132">
        <v>8.1129000000000002E-5</v>
      </c>
      <c r="H477" s="167">
        <v>548976.11</v>
      </c>
      <c r="I477" s="131">
        <v>488.85</v>
      </c>
      <c r="J477" s="131">
        <v>3</v>
      </c>
      <c r="K477" s="131">
        <v>1123</v>
      </c>
      <c r="L477" s="130" t="s">
        <v>7</v>
      </c>
      <c r="M477" s="128"/>
    </row>
    <row r="478" spans="1:13">
      <c r="A478" s="130" t="s">
        <v>434</v>
      </c>
      <c r="B478" s="131">
        <v>12440</v>
      </c>
      <c r="C478" s="131">
        <v>14074</v>
      </c>
      <c r="D478" s="166">
        <v>1785</v>
      </c>
      <c r="E478" s="166">
        <v>2034</v>
      </c>
      <c r="F478" s="167">
        <v>2136698.8016549996</v>
      </c>
      <c r="G478" s="132">
        <v>2.9584700000000002E-4</v>
      </c>
      <c r="H478" s="167">
        <v>2001905.59</v>
      </c>
      <c r="I478" s="131">
        <v>1718.37</v>
      </c>
      <c r="J478" s="131">
        <v>3</v>
      </c>
      <c r="K478" s="131">
        <v>1165</v>
      </c>
      <c r="L478" s="130" t="s">
        <v>7</v>
      </c>
      <c r="M478" s="128"/>
    </row>
    <row r="479" spans="1:13">
      <c r="A479" s="130" t="s">
        <v>435</v>
      </c>
      <c r="B479" s="131">
        <v>12046</v>
      </c>
      <c r="C479" s="131">
        <v>11755</v>
      </c>
      <c r="D479" s="166">
        <v>1557</v>
      </c>
      <c r="E479" s="166">
        <v>1856</v>
      </c>
      <c r="F479" s="167">
        <v>963626.49932499998</v>
      </c>
      <c r="G479" s="132">
        <v>2.5307800000000001E-4</v>
      </c>
      <c r="H479" s="167">
        <v>1712500.31</v>
      </c>
      <c r="I479" s="131">
        <v>2793.64</v>
      </c>
      <c r="J479" s="131">
        <v>3</v>
      </c>
      <c r="K479" s="131">
        <v>613</v>
      </c>
      <c r="L479" s="130" t="s">
        <v>7</v>
      </c>
      <c r="M479" s="128"/>
    </row>
    <row r="480" spans="1:13">
      <c r="A480" s="130" t="s">
        <v>436</v>
      </c>
      <c r="B480" s="131">
        <v>21158</v>
      </c>
      <c r="C480" s="131">
        <v>21585</v>
      </c>
      <c r="D480" s="166">
        <v>12035</v>
      </c>
      <c r="E480" s="166">
        <v>13184</v>
      </c>
      <c r="F480" s="167">
        <v>1689224.881756</v>
      </c>
      <c r="G480" s="132">
        <v>6.2241E-4</v>
      </c>
      <c r="H480" s="167">
        <v>4211659.8</v>
      </c>
      <c r="I480" s="131">
        <v>1746.85</v>
      </c>
      <c r="J480" s="131">
        <v>3</v>
      </c>
      <c r="K480" s="131">
        <v>2411</v>
      </c>
      <c r="L480" s="130" t="s">
        <v>7</v>
      </c>
      <c r="M480" s="128"/>
    </row>
    <row r="481" spans="1:13">
      <c r="A481" s="130" t="s">
        <v>437</v>
      </c>
      <c r="B481" s="131">
        <v>8534</v>
      </c>
      <c r="C481" s="131">
        <v>7843</v>
      </c>
      <c r="D481" s="166">
        <v>1201</v>
      </c>
      <c r="E481" s="166">
        <v>1257</v>
      </c>
      <c r="F481" s="167">
        <v>1015831.2450870001</v>
      </c>
      <c r="G481" s="132">
        <v>1.79722E-4</v>
      </c>
      <c r="H481" s="167">
        <v>1216125.3999999999</v>
      </c>
      <c r="I481" s="131">
        <v>2486.96</v>
      </c>
      <c r="J481" s="131">
        <v>3</v>
      </c>
      <c r="K481" s="131">
        <v>489</v>
      </c>
      <c r="L481" s="130" t="s">
        <v>7</v>
      </c>
      <c r="M481" s="128"/>
    </row>
    <row r="482" spans="1:13">
      <c r="A482" s="130" t="s">
        <v>438</v>
      </c>
      <c r="B482" s="131">
        <v>28567</v>
      </c>
      <c r="C482" s="131">
        <v>23532</v>
      </c>
      <c r="D482" s="166">
        <v>8229</v>
      </c>
      <c r="E482" s="166">
        <v>7892</v>
      </c>
      <c r="F482" s="167">
        <v>7849285.4036519993</v>
      </c>
      <c r="G482" s="132">
        <v>7.0462499999999996E-4</v>
      </c>
      <c r="H482" s="167">
        <v>4767983.8499999996</v>
      </c>
      <c r="I482" s="131">
        <v>895.9</v>
      </c>
      <c r="J482" s="131">
        <v>3</v>
      </c>
      <c r="K482" s="131">
        <v>5322</v>
      </c>
      <c r="L482" s="130" t="s">
        <v>7</v>
      </c>
      <c r="M482" s="128"/>
    </row>
    <row r="483" spans="1:13">
      <c r="A483" s="130" t="s">
        <v>439</v>
      </c>
      <c r="B483" s="131">
        <v>639</v>
      </c>
      <c r="C483" s="131">
        <v>829</v>
      </c>
      <c r="D483" s="166">
        <v>825</v>
      </c>
      <c r="E483" s="166">
        <v>818</v>
      </c>
      <c r="F483" s="167">
        <v>2529215.7633559997</v>
      </c>
      <c r="G483" s="132">
        <v>6.0405999999999997E-5</v>
      </c>
      <c r="H483" s="167">
        <v>408747.3</v>
      </c>
      <c r="I483" s="131">
        <v>260.18</v>
      </c>
      <c r="J483" s="131">
        <v>3</v>
      </c>
      <c r="K483" s="131">
        <v>1571</v>
      </c>
      <c r="L483" s="130" t="s">
        <v>7</v>
      </c>
      <c r="M483" s="128"/>
    </row>
    <row r="484" spans="1:13">
      <c r="A484" s="130" t="s">
        <v>440</v>
      </c>
      <c r="B484" s="131">
        <v>2590</v>
      </c>
      <c r="C484" s="131">
        <v>4681</v>
      </c>
      <c r="D484" s="166">
        <v>4310</v>
      </c>
      <c r="E484" s="166">
        <v>4624</v>
      </c>
      <c r="F484" s="167">
        <v>8178038.6281619994</v>
      </c>
      <c r="G484" s="132">
        <v>2.4951699999999999E-4</v>
      </c>
      <c r="H484" s="167">
        <v>1688405.69</v>
      </c>
      <c r="I484" s="131">
        <v>601.29</v>
      </c>
      <c r="J484" s="131">
        <v>3</v>
      </c>
      <c r="K484" s="131">
        <v>2808</v>
      </c>
      <c r="L484" s="130" t="s">
        <v>7</v>
      </c>
      <c r="M484" s="128"/>
    </row>
    <row r="485" spans="1:13">
      <c r="A485" s="130" t="s">
        <v>441</v>
      </c>
      <c r="B485" s="131">
        <v>12041</v>
      </c>
      <c r="C485" s="131">
        <v>11154</v>
      </c>
      <c r="D485" s="166">
        <v>419</v>
      </c>
      <c r="E485" s="166">
        <v>515</v>
      </c>
      <c r="F485" s="167">
        <v>3351719.6357849999</v>
      </c>
      <c r="G485" s="132">
        <v>2.5697799999999999E-4</v>
      </c>
      <c r="H485" s="167">
        <v>1738894.49</v>
      </c>
      <c r="I485" s="131">
        <v>6488.41</v>
      </c>
      <c r="J485" s="131">
        <v>3</v>
      </c>
      <c r="K485" s="131">
        <v>268</v>
      </c>
      <c r="L485" s="130" t="s">
        <v>7</v>
      </c>
      <c r="M485" s="128"/>
    </row>
    <row r="486" spans="1:13">
      <c r="A486" s="130" t="s">
        <v>442</v>
      </c>
      <c r="B486" s="131">
        <v>2744</v>
      </c>
      <c r="C486" s="131">
        <v>988</v>
      </c>
      <c r="D486" s="166">
        <v>509</v>
      </c>
      <c r="E486" s="166">
        <v>183</v>
      </c>
      <c r="F486" s="167">
        <v>1418247.5004</v>
      </c>
      <c r="G486" s="132">
        <v>5.766E-5</v>
      </c>
      <c r="H486" s="167">
        <v>390170.51</v>
      </c>
      <c r="I486" s="131">
        <v>1086.83</v>
      </c>
      <c r="J486" s="131">
        <v>3</v>
      </c>
      <c r="K486" s="131">
        <v>359</v>
      </c>
      <c r="L486" s="130" t="s">
        <v>7</v>
      </c>
      <c r="M486" s="128"/>
    </row>
    <row r="487" spans="1:13">
      <c r="A487" s="130" t="s">
        <v>443</v>
      </c>
      <c r="B487" s="131">
        <v>17019</v>
      </c>
      <c r="C487" s="131">
        <v>15652</v>
      </c>
      <c r="D487" s="166">
        <v>1666</v>
      </c>
      <c r="E487" s="166">
        <v>1211</v>
      </c>
      <c r="F487" s="167">
        <v>7770759.7025619997</v>
      </c>
      <c r="G487" s="132">
        <v>4.1550199999999999E-4</v>
      </c>
      <c r="H487" s="167">
        <v>2811574.31</v>
      </c>
      <c r="I487" s="131">
        <v>3007.03</v>
      </c>
      <c r="J487" s="131">
        <v>3</v>
      </c>
      <c r="K487" s="131">
        <v>935</v>
      </c>
      <c r="L487" s="130" t="s">
        <v>7</v>
      </c>
      <c r="M487" s="128"/>
    </row>
    <row r="488" spans="1:13">
      <c r="A488" s="130" t="s">
        <v>444</v>
      </c>
      <c r="B488" s="131">
        <v>11304</v>
      </c>
      <c r="C488" s="131">
        <v>8165</v>
      </c>
      <c r="D488" s="166">
        <v>745</v>
      </c>
      <c r="E488" s="166">
        <v>814</v>
      </c>
      <c r="F488" s="167">
        <v>1889108.92386</v>
      </c>
      <c r="G488" s="132">
        <v>2.1059900000000001E-4</v>
      </c>
      <c r="H488" s="167">
        <v>1425061.09</v>
      </c>
      <c r="I488" s="131">
        <v>4596.97</v>
      </c>
      <c r="J488" s="131">
        <v>3</v>
      </c>
      <c r="K488" s="131">
        <v>310</v>
      </c>
      <c r="L488" s="130" t="s">
        <v>7</v>
      </c>
      <c r="M488" s="128"/>
    </row>
    <row r="489" spans="1:13">
      <c r="A489" s="130" t="s">
        <v>445</v>
      </c>
      <c r="B489" s="131">
        <v>136</v>
      </c>
      <c r="C489" s="131">
        <v>142</v>
      </c>
      <c r="D489" s="166">
        <v>303</v>
      </c>
      <c r="E489" s="166">
        <v>554</v>
      </c>
      <c r="F489" s="167" t="s">
        <v>11</v>
      </c>
      <c r="G489" s="132">
        <v>1.6383931753387799E-5</v>
      </c>
      <c r="H489" s="167" t="s">
        <v>11</v>
      </c>
      <c r="I489" s="131" t="s">
        <v>11</v>
      </c>
      <c r="J489" s="131">
        <v>2</v>
      </c>
      <c r="K489" s="131">
        <v>228</v>
      </c>
      <c r="L489" s="130" t="s">
        <v>12</v>
      </c>
      <c r="M489" s="128"/>
    </row>
    <row r="490" spans="1:13">
      <c r="A490" s="130" t="s">
        <v>5220</v>
      </c>
      <c r="B490" s="131"/>
      <c r="C490" s="131"/>
      <c r="D490" s="166">
        <v>19</v>
      </c>
      <c r="E490" s="166">
        <v>26</v>
      </c>
      <c r="F490" s="166">
        <v>0</v>
      </c>
      <c r="G490" s="132">
        <v>5.9599999999999999E-7</v>
      </c>
      <c r="H490" s="167">
        <v>4029.92</v>
      </c>
      <c r="I490" s="131">
        <v>100.75</v>
      </c>
      <c r="J490" s="131">
        <v>2</v>
      </c>
      <c r="K490" s="131">
        <v>40</v>
      </c>
      <c r="L490" s="130" t="s">
        <v>7</v>
      </c>
      <c r="M490" s="128"/>
    </row>
    <row r="491" spans="1:13">
      <c r="A491" s="130" t="s">
        <v>5221</v>
      </c>
      <c r="B491" s="131"/>
      <c r="C491" s="131"/>
      <c r="D491" s="166">
        <v>1</v>
      </c>
      <c r="E491" s="166">
        <v>0</v>
      </c>
      <c r="F491" s="167">
        <v>772187.33071999985</v>
      </c>
      <c r="G491" s="132">
        <v>1.5335091160970375E-5</v>
      </c>
      <c r="H491" s="167" t="s">
        <v>11</v>
      </c>
      <c r="I491" s="131" t="s">
        <v>11</v>
      </c>
      <c r="J491" s="131">
        <v>2</v>
      </c>
      <c r="K491" s="131">
        <v>36</v>
      </c>
      <c r="L491" s="130" t="s">
        <v>12</v>
      </c>
      <c r="M491" s="128"/>
    </row>
    <row r="492" spans="1:13">
      <c r="A492" s="130" t="s">
        <v>446</v>
      </c>
      <c r="B492" s="131">
        <v>2195</v>
      </c>
      <c r="C492" s="131">
        <v>3562</v>
      </c>
      <c r="D492" s="166">
        <v>2807</v>
      </c>
      <c r="E492" s="166">
        <v>3262</v>
      </c>
      <c r="F492" s="167">
        <v>1889823.3120320002</v>
      </c>
      <c r="G492" s="132">
        <v>1.2896000000000001E-4</v>
      </c>
      <c r="H492" s="167">
        <v>872635.28</v>
      </c>
      <c r="I492" s="131">
        <v>355.31</v>
      </c>
      <c r="J492" s="131">
        <v>3</v>
      </c>
      <c r="K492" s="131">
        <v>2456</v>
      </c>
      <c r="L492" s="130" t="s">
        <v>7</v>
      </c>
      <c r="M492" s="128"/>
    </row>
    <row r="493" spans="1:13">
      <c r="A493" s="130" t="s">
        <v>447</v>
      </c>
      <c r="B493" s="131">
        <v>6958</v>
      </c>
      <c r="C493" s="131">
        <v>7477</v>
      </c>
      <c r="D493" s="166">
        <v>2511</v>
      </c>
      <c r="E493" s="166">
        <v>2262</v>
      </c>
      <c r="F493" s="167">
        <v>1015232.0234299999</v>
      </c>
      <c r="G493" s="132">
        <v>1.8277699999999999E-4</v>
      </c>
      <c r="H493" s="167">
        <v>1236795.95</v>
      </c>
      <c r="I493" s="131">
        <v>603.32000000000005</v>
      </c>
      <c r="J493" s="131">
        <v>3</v>
      </c>
      <c r="K493" s="131">
        <v>2050</v>
      </c>
      <c r="L493" s="130" t="s">
        <v>7</v>
      </c>
      <c r="M493" s="128"/>
    </row>
    <row r="494" spans="1:13">
      <c r="A494" s="130" t="s">
        <v>448</v>
      </c>
      <c r="B494" s="131">
        <v>8586</v>
      </c>
      <c r="C494" s="131">
        <v>8112</v>
      </c>
      <c r="D494" s="166">
        <v>701</v>
      </c>
      <c r="E494" s="166">
        <v>690</v>
      </c>
      <c r="F494" s="167">
        <v>2708461.114021</v>
      </c>
      <c r="G494" s="132">
        <v>1.9497899999999999E-4</v>
      </c>
      <c r="H494" s="167">
        <v>1319363.79</v>
      </c>
      <c r="I494" s="131">
        <v>2466.1</v>
      </c>
      <c r="J494" s="131">
        <v>3</v>
      </c>
      <c r="K494" s="131">
        <v>535</v>
      </c>
      <c r="L494" s="130" t="s">
        <v>7</v>
      </c>
      <c r="M494" s="128"/>
    </row>
    <row r="495" spans="1:13">
      <c r="A495" s="130" t="s">
        <v>449</v>
      </c>
      <c r="B495" s="131">
        <v>1446</v>
      </c>
      <c r="C495" s="131">
        <v>1236</v>
      </c>
      <c r="D495" s="166">
        <v>369</v>
      </c>
      <c r="E495" s="166">
        <v>476</v>
      </c>
      <c r="F495" s="167" t="s">
        <v>11</v>
      </c>
      <c r="G495" s="132">
        <v>4.691210595243985E-5</v>
      </c>
      <c r="H495" s="167" t="s">
        <v>11</v>
      </c>
      <c r="I495" s="131" t="s">
        <v>11</v>
      </c>
      <c r="J495" s="131">
        <v>2</v>
      </c>
      <c r="K495" s="131">
        <v>358</v>
      </c>
      <c r="L495" s="130" t="s">
        <v>12</v>
      </c>
      <c r="M495" s="128"/>
    </row>
    <row r="496" spans="1:13">
      <c r="A496" s="130" t="s">
        <v>450</v>
      </c>
      <c r="B496" s="131">
        <v>11980</v>
      </c>
      <c r="C496" s="131">
        <v>12426</v>
      </c>
      <c r="D496" s="166">
        <v>5527</v>
      </c>
      <c r="E496" s="166">
        <v>5609</v>
      </c>
      <c r="F496" s="167">
        <v>2042913.543662</v>
      </c>
      <c r="G496" s="132">
        <v>3.40346E-4</v>
      </c>
      <c r="H496" s="167">
        <v>2303018.48</v>
      </c>
      <c r="I496" s="131">
        <v>485.66</v>
      </c>
      <c r="J496" s="131">
        <v>3</v>
      </c>
      <c r="K496" s="131">
        <v>4742</v>
      </c>
      <c r="L496" s="130" t="s">
        <v>7</v>
      </c>
      <c r="M496" s="128"/>
    </row>
    <row r="497" spans="1:13">
      <c r="A497" s="130" t="s">
        <v>5222</v>
      </c>
      <c r="B497" s="131">
        <v>32087</v>
      </c>
      <c r="C497" s="131">
        <v>24885</v>
      </c>
      <c r="D497" s="166">
        <v>9282</v>
      </c>
      <c r="E497" s="166">
        <v>7331</v>
      </c>
      <c r="F497" s="167">
        <v>775549.33406999998</v>
      </c>
      <c r="G497" s="132">
        <v>6.5994399999999998E-4</v>
      </c>
      <c r="H497" s="167">
        <v>4465640.6500000004</v>
      </c>
      <c r="I497" s="131">
        <v>1477.71</v>
      </c>
      <c r="J497" s="131">
        <v>3</v>
      </c>
      <c r="K497" s="131">
        <v>3022</v>
      </c>
      <c r="L497" s="130" t="s">
        <v>7</v>
      </c>
      <c r="M497" s="128"/>
    </row>
    <row r="498" spans="1:13">
      <c r="A498" s="130" t="s">
        <v>451</v>
      </c>
      <c r="B498" s="131">
        <v>7620</v>
      </c>
      <c r="C498" s="131">
        <v>6224</v>
      </c>
      <c r="D498" s="166">
        <v>2114</v>
      </c>
      <c r="E498" s="166">
        <v>1866</v>
      </c>
      <c r="F498" s="167">
        <v>3324646.879648</v>
      </c>
      <c r="G498" s="132">
        <v>2.0070099999999999E-4</v>
      </c>
      <c r="H498" s="167">
        <v>1358080.89</v>
      </c>
      <c r="I498" s="131">
        <v>321.44</v>
      </c>
      <c r="J498" s="131">
        <v>3</v>
      </c>
      <c r="K498" s="131">
        <v>4225</v>
      </c>
      <c r="L498" s="130" t="s">
        <v>7</v>
      </c>
      <c r="M498" s="128"/>
    </row>
    <row r="499" spans="1:13">
      <c r="A499" s="130" t="s">
        <v>452</v>
      </c>
      <c r="B499" s="131">
        <v>727</v>
      </c>
      <c r="C499" s="131">
        <v>1997</v>
      </c>
      <c r="D499" s="166">
        <v>202</v>
      </c>
      <c r="E499" s="166">
        <v>237</v>
      </c>
      <c r="F499" s="167" t="s">
        <v>11</v>
      </c>
      <c r="G499" s="132">
        <v>4.8271149336502236E-5</v>
      </c>
      <c r="H499" s="167" t="s">
        <v>11</v>
      </c>
      <c r="I499" s="131" t="s">
        <v>11</v>
      </c>
      <c r="J499" s="131">
        <v>2</v>
      </c>
      <c r="K499" s="131">
        <v>165</v>
      </c>
      <c r="L499" s="130" t="s">
        <v>12</v>
      </c>
      <c r="M499" s="128"/>
    </row>
    <row r="500" spans="1:13">
      <c r="A500" s="130" t="s">
        <v>5223</v>
      </c>
      <c r="B500" s="131">
        <v>35</v>
      </c>
      <c r="C500" s="131">
        <v>55</v>
      </c>
      <c r="D500" s="166">
        <v>45</v>
      </c>
      <c r="E500" s="166">
        <v>94</v>
      </c>
      <c r="F500" s="167">
        <v>140064.861221</v>
      </c>
      <c r="G500" s="132">
        <v>3.844E-6</v>
      </c>
      <c r="H500" s="167">
        <v>26012.17</v>
      </c>
      <c r="I500" s="131">
        <v>102.01</v>
      </c>
      <c r="J500" s="131">
        <v>3</v>
      </c>
      <c r="K500" s="131">
        <v>255</v>
      </c>
      <c r="L500" s="130" t="s">
        <v>7</v>
      </c>
      <c r="M500" s="128"/>
    </row>
    <row r="501" spans="1:13">
      <c r="A501" s="130" t="s">
        <v>5224</v>
      </c>
      <c r="B501" s="131">
        <v>970</v>
      </c>
      <c r="C501" s="131">
        <v>446</v>
      </c>
      <c r="D501" s="166">
        <v>159</v>
      </c>
      <c r="E501" s="166">
        <v>288</v>
      </c>
      <c r="F501" s="167" t="s">
        <v>11</v>
      </c>
      <c r="G501" s="132">
        <v>2.3268167909539257E-5</v>
      </c>
      <c r="H501" s="167" t="s">
        <v>11</v>
      </c>
      <c r="I501" s="131" t="s">
        <v>11</v>
      </c>
      <c r="J501" s="131">
        <v>2</v>
      </c>
      <c r="K501" s="131">
        <v>305</v>
      </c>
      <c r="L501" s="130" t="s">
        <v>12</v>
      </c>
      <c r="M501" s="128"/>
    </row>
    <row r="502" spans="1:13">
      <c r="A502" s="130" t="s">
        <v>453</v>
      </c>
      <c r="B502" s="131">
        <v>7</v>
      </c>
      <c r="C502" s="131"/>
      <c r="D502" s="166">
        <v>170</v>
      </c>
      <c r="E502" s="166">
        <v>98</v>
      </c>
      <c r="F502" s="167">
        <v>456275.05676831608</v>
      </c>
      <c r="G502" s="132">
        <v>5.9202446752577022E-6</v>
      </c>
      <c r="H502" s="167" t="s">
        <v>11</v>
      </c>
      <c r="I502" s="131" t="s">
        <v>11</v>
      </c>
      <c r="J502" s="131">
        <v>3</v>
      </c>
      <c r="K502" s="131">
        <v>1821</v>
      </c>
      <c r="L502" s="130" t="s">
        <v>12</v>
      </c>
      <c r="M502" s="128"/>
    </row>
    <row r="503" spans="1:13">
      <c r="A503" s="130" t="s">
        <v>454</v>
      </c>
      <c r="B503" s="131">
        <v>3120</v>
      </c>
      <c r="C503" s="131">
        <v>4142</v>
      </c>
      <c r="D503" s="166">
        <v>1081</v>
      </c>
      <c r="E503" s="166">
        <v>1180</v>
      </c>
      <c r="F503" s="167">
        <v>4969438.7310880003</v>
      </c>
      <c r="G503" s="132">
        <v>1.4877E-4</v>
      </c>
      <c r="H503" s="167">
        <v>1006679.99</v>
      </c>
      <c r="I503" s="131">
        <v>477.33</v>
      </c>
      <c r="J503" s="131">
        <v>3</v>
      </c>
      <c r="K503" s="131">
        <v>2109</v>
      </c>
      <c r="L503" s="130" t="s">
        <v>7</v>
      </c>
      <c r="M503" s="128"/>
    </row>
    <row r="504" spans="1:13">
      <c r="A504" s="130" t="s">
        <v>455</v>
      </c>
      <c r="B504" s="131">
        <v>5925</v>
      </c>
      <c r="C504" s="131">
        <v>5015</v>
      </c>
      <c r="D504" s="166">
        <v>1483</v>
      </c>
      <c r="E504" s="166">
        <v>1531</v>
      </c>
      <c r="F504" s="167">
        <v>3643552.4629680002</v>
      </c>
      <c r="G504" s="132">
        <v>1.7066999999999999E-4</v>
      </c>
      <c r="H504" s="167">
        <v>1154870.8899999999</v>
      </c>
      <c r="I504" s="131">
        <v>1280.3499999999999</v>
      </c>
      <c r="J504" s="131">
        <v>3</v>
      </c>
      <c r="K504" s="131">
        <v>902</v>
      </c>
      <c r="L504" s="130" t="s">
        <v>7</v>
      </c>
      <c r="M504" s="128"/>
    </row>
    <row r="505" spans="1:13">
      <c r="A505" s="130" t="s">
        <v>456</v>
      </c>
      <c r="B505" s="131">
        <v>5146</v>
      </c>
      <c r="C505" s="131">
        <v>6835</v>
      </c>
      <c r="D505" s="166">
        <v>470</v>
      </c>
      <c r="E505" s="166">
        <v>329</v>
      </c>
      <c r="F505" s="167" t="s">
        <v>11</v>
      </c>
      <c r="G505" s="132">
        <v>1.7580199999999999E-4</v>
      </c>
      <c r="H505" s="167">
        <v>1189598.6100000001</v>
      </c>
      <c r="I505" s="131">
        <v>2236.09</v>
      </c>
      <c r="J505" s="131">
        <v>2</v>
      </c>
      <c r="K505" s="131">
        <v>532</v>
      </c>
      <c r="L505" s="130" t="s">
        <v>7</v>
      </c>
      <c r="M505" s="128"/>
    </row>
    <row r="506" spans="1:13">
      <c r="A506" s="130" t="s">
        <v>457</v>
      </c>
      <c r="B506" s="131">
        <v>701</v>
      </c>
      <c r="C506" s="131">
        <v>2389</v>
      </c>
      <c r="D506" s="166">
        <v>1111</v>
      </c>
      <c r="E506" s="166">
        <v>1571</v>
      </c>
      <c r="F506" s="167">
        <v>2834721.9798570005</v>
      </c>
      <c r="G506" s="132">
        <v>9.1620999999999996E-5</v>
      </c>
      <c r="H506" s="167">
        <v>619969.94999999995</v>
      </c>
      <c r="I506" s="131">
        <v>470.03</v>
      </c>
      <c r="J506" s="131">
        <v>3</v>
      </c>
      <c r="K506" s="131">
        <v>1319</v>
      </c>
      <c r="L506" s="130" t="s">
        <v>7</v>
      </c>
      <c r="M506" s="128"/>
    </row>
    <row r="507" spans="1:13">
      <c r="A507" s="130" t="s">
        <v>3536</v>
      </c>
      <c r="B507" s="131"/>
      <c r="C507" s="131"/>
      <c r="D507" s="166">
        <v>306</v>
      </c>
      <c r="E507" s="166">
        <v>717</v>
      </c>
      <c r="F507" s="167">
        <v>2649442.6971748616</v>
      </c>
      <c r="G507" s="132">
        <v>9.1069000000000005E-5</v>
      </c>
      <c r="H507" s="167">
        <v>616238.56999999995</v>
      </c>
      <c r="I507" s="131">
        <v>397.83</v>
      </c>
      <c r="J507" s="131">
        <v>1</v>
      </c>
      <c r="K507" s="131">
        <v>1549</v>
      </c>
      <c r="L507" s="130" t="s">
        <v>7</v>
      </c>
      <c r="M507" s="128"/>
    </row>
    <row r="508" spans="1:13">
      <c r="A508" s="130" t="s">
        <v>3538</v>
      </c>
      <c r="B508" s="131"/>
      <c r="C508" s="131"/>
      <c r="D508" s="166">
        <v>1455</v>
      </c>
      <c r="E508" s="166">
        <v>1907</v>
      </c>
      <c r="F508" s="167">
        <v>6729702.0254183728</v>
      </c>
      <c r="G508" s="132">
        <v>2.23771E-4</v>
      </c>
      <c r="H508" s="167">
        <v>1514192.15</v>
      </c>
      <c r="I508" s="131">
        <v>1610.84</v>
      </c>
      <c r="J508" s="131">
        <v>1</v>
      </c>
      <c r="K508" s="131">
        <v>940</v>
      </c>
      <c r="L508" s="130" t="s">
        <v>7</v>
      </c>
      <c r="M508" s="128"/>
    </row>
    <row r="509" spans="1:13">
      <c r="A509" s="130" t="s">
        <v>3537</v>
      </c>
      <c r="B509" s="131"/>
      <c r="C509" s="131"/>
      <c r="D509" s="166">
        <v>45</v>
      </c>
      <c r="E509" s="166">
        <v>431</v>
      </c>
      <c r="F509" s="167" t="s">
        <v>11</v>
      </c>
      <c r="G509" s="132">
        <v>8.1056864046852958E-6</v>
      </c>
      <c r="H509" s="167" t="s">
        <v>11</v>
      </c>
      <c r="I509" s="131" t="s">
        <v>11</v>
      </c>
      <c r="J509" s="131">
        <v>2</v>
      </c>
      <c r="K509" s="131">
        <v>194</v>
      </c>
      <c r="L509" s="130" t="s">
        <v>12</v>
      </c>
      <c r="M509" s="128"/>
    </row>
    <row r="510" spans="1:13">
      <c r="A510" s="130" t="s">
        <v>5007</v>
      </c>
      <c r="B510" s="131"/>
      <c r="C510" s="131"/>
      <c r="D510" s="166"/>
      <c r="E510" s="166">
        <v>21</v>
      </c>
      <c r="F510" s="166">
        <v>0</v>
      </c>
      <c r="G510" s="132"/>
      <c r="H510" s="167" t="s">
        <v>11</v>
      </c>
      <c r="I510" s="131" t="s">
        <v>11</v>
      </c>
      <c r="J510" s="131"/>
      <c r="K510" s="131">
        <v>18</v>
      </c>
      <c r="L510" s="130" t="s">
        <v>12</v>
      </c>
      <c r="M510" s="128" t="s">
        <v>5181</v>
      </c>
    </row>
    <row r="511" spans="1:13">
      <c r="A511" s="130" t="s">
        <v>5225</v>
      </c>
      <c r="B511" s="131"/>
      <c r="C511" s="131"/>
      <c r="D511" s="166"/>
      <c r="E511" s="166">
        <v>77</v>
      </c>
      <c r="F511" s="166">
        <v>0</v>
      </c>
      <c r="G511" s="132"/>
      <c r="H511" s="167" t="s">
        <v>11</v>
      </c>
      <c r="I511" s="131" t="s">
        <v>11</v>
      </c>
      <c r="J511" s="131"/>
      <c r="K511" s="131">
        <v>305</v>
      </c>
      <c r="L511" s="130" t="s">
        <v>12</v>
      </c>
      <c r="M511" s="128" t="s">
        <v>5181</v>
      </c>
    </row>
    <row r="512" spans="1:13">
      <c r="A512" s="130" t="s">
        <v>5226</v>
      </c>
      <c r="B512" s="131"/>
      <c r="C512" s="131"/>
      <c r="D512" s="166"/>
      <c r="E512" s="166"/>
      <c r="F512" s="166">
        <v>0</v>
      </c>
      <c r="G512" s="132"/>
      <c r="H512" s="167" t="s">
        <v>11</v>
      </c>
      <c r="I512" s="131" t="s">
        <v>11</v>
      </c>
      <c r="J512" s="131"/>
      <c r="K512" s="131">
        <v>109</v>
      </c>
      <c r="L512" s="130" t="s">
        <v>12</v>
      </c>
      <c r="M512" s="128" t="s">
        <v>5181</v>
      </c>
    </row>
    <row r="513" spans="1:13">
      <c r="A513" s="130" t="s">
        <v>5227</v>
      </c>
      <c r="B513" s="131"/>
      <c r="C513" s="131"/>
      <c r="D513" s="166"/>
      <c r="E513" s="166"/>
      <c r="F513" s="166">
        <v>0</v>
      </c>
      <c r="G513" s="132"/>
      <c r="H513" s="167" t="s">
        <v>11</v>
      </c>
      <c r="I513" s="131" t="s">
        <v>11</v>
      </c>
      <c r="J513" s="131"/>
      <c r="K513" s="131">
        <v>170</v>
      </c>
      <c r="L513" s="130" t="s">
        <v>12</v>
      </c>
      <c r="M513" s="128" t="s">
        <v>5181</v>
      </c>
    </row>
    <row r="514" spans="1:13">
      <c r="A514" s="130" t="s">
        <v>5228</v>
      </c>
      <c r="B514" s="131"/>
      <c r="C514" s="131"/>
      <c r="D514" s="166"/>
      <c r="E514" s="166"/>
      <c r="F514" s="166">
        <v>0</v>
      </c>
      <c r="G514" s="132"/>
      <c r="H514" s="167" t="s">
        <v>11</v>
      </c>
      <c r="I514" s="131" t="s">
        <v>11</v>
      </c>
      <c r="J514" s="131"/>
      <c r="K514" s="131">
        <v>77</v>
      </c>
      <c r="L514" s="130" t="s">
        <v>12</v>
      </c>
      <c r="M514" s="128" t="s">
        <v>5181</v>
      </c>
    </row>
    <row r="515" spans="1:13">
      <c r="A515" s="130" t="s">
        <v>458</v>
      </c>
      <c r="B515" s="131">
        <v>12247</v>
      </c>
      <c r="C515" s="131">
        <v>11861</v>
      </c>
      <c r="D515" s="166">
        <v>1605</v>
      </c>
      <c r="E515" s="166">
        <v>1486</v>
      </c>
      <c r="F515" s="167">
        <v>10564563.76032</v>
      </c>
      <c r="G515" s="132">
        <v>3.7774199999999998E-4</v>
      </c>
      <c r="H515" s="167">
        <v>2556062.23</v>
      </c>
      <c r="I515" s="131">
        <v>721.03</v>
      </c>
      <c r="J515" s="131">
        <v>3</v>
      </c>
      <c r="K515" s="131">
        <v>3545</v>
      </c>
      <c r="L515" s="130" t="s">
        <v>7</v>
      </c>
      <c r="M515" s="128"/>
    </row>
    <row r="516" spans="1:13">
      <c r="A516" s="130" t="s">
        <v>459</v>
      </c>
      <c r="B516" s="131">
        <v>4934</v>
      </c>
      <c r="C516" s="131">
        <v>5234</v>
      </c>
      <c r="D516" s="166">
        <v>452</v>
      </c>
      <c r="E516" s="166">
        <v>419</v>
      </c>
      <c r="F516" s="167">
        <v>6535872.6126720002</v>
      </c>
      <c r="G516" s="132">
        <v>1.8258400000000001E-4</v>
      </c>
      <c r="H516" s="167">
        <v>1235487.23</v>
      </c>
      <c r="I516" s="131">
        <v>585.54</v>
      </c>
      <c r="J516" s="131">
        <v>3</v>
      </c>
      <c r="K516" s="131">
        <v>2110</v>
      </c>
      <c r="L516" s="130" t="s">
        <v>7</v>
      </c>
      <c r="M516" s="128"/>
    </row>
    <row r="517" spans="1:13">
      <c r="A517" s="130" t="s">
        <v>460</v>
      </c>
      <c r="B517" s="131">
        <v>3411</v>
      </c>
      <c r="C517" s="131">
        <v>3222</v>
      </c>
      <c r="D517" s="166">
        <v>172</v>
      </c>
      <c r="E517" s="166">
        <v>182</v>
      </c>
      <c r="F517" s="167">
        <v>4128273.9758830005</v>
      </c>
      <c r="G517" s="132">
        <v>1.15463E-4</v>
      </c>
      <c r="H517" s="167">
        <v>781303.61</v>
      </c>
      <c r="I517" s="131">
        <v>1114.55</v>
      </c>
      <c r="J517" s="131">
        <v>3</v>
      </c>
      <c r="K517" s="131">
        <v>701</v>
      </c>
      <c r="L517" s="130" t="s">
        <v>7</v>
      </c>
      <c r="M517" s="128"/>
    </row>
    <row r="518" spans="1:13">
      <c r="A518" s="130" t="s">
        <v>461</v>
      </c>
      <c r="B518" s="131">
        <v>1835</v>
      </c>
      <c r="C518" s="131">
        <v>1830</v>
      </c>
      <c r="D518" s="166">
        <v>78</v>
      </c>
      <c r="E518" s="166">
        <v>143</v>
      </c>
      <c r="F518" s="167">
        <v>2195040.0512470002</v>
      </c>
      <c r="G518" s="132">
        <v>6.3866113910623177E-5</v>
      </c>
      <c r="H518" s="167" t="s">
        <v>11</v>
      </c>
      <c r="I518" s="131">
        <v>382.11</v>
      </c>
      <c r="J518" s="131">
        <v>3</v>
      </c>
      <c r="K518" s="131">
        <v>1131</v>
      </c>
      <c r="L518" s="130" t="s">
        <v>15</v>
      </c>
      <c r="M518" s="128"/>
    </row>
    <row r="519" spans="1:13">
      <c r="A519" s="130" t="s">
        <v>462</v>
      </c>
      <c r="B519" s="131">
        <v>2200</v>
      </c>
      <c r="C519" s="131">
        <v>2040</v>
      </c>
      <c r="D519" s="166">
        <v>210</v>
      </c>
      <c r="E519" s="166">
        <v>271</v>
      </c>
      <c r="F519" s="167">
        <v>5836001.3084239997</v>
      </c>
      <c r="G519" s="132">
        <v>1.1775800000000001E-4</v>
      </c>
      <c r="H519" s="167">
        <v>796830.21</v>
      </c>
      <c r="I519" s="131">
        <v>1373.85</v>
      </c>
      <c r="J519" s="131">
        <v>3</v>
      </c>
      <c r="K519" s="131">
        <v>580</v>
      </c>
      <c r="L519" s="130" t="s">
        <v>7</v>
      </c>
      <c r="M519" s="128"/>
    </row>
    <row r="520" spans="1:13">
      <c r="A520" s="130" t="s">
        <v>463</v>
      </c>
      <c r="B520" s="131">
        <v>12467</v>
      </c>
      <c r="C520" s="131">
        <v>13450</v>
      </c>
      <c r="D520" s="166">
        <v>736</v>
      </c>
      <c r="E520" s="166">
        <v>823</v>
      </c>
      <c r="F520" s="167">
        <v>10160938.865582</v>
      </c>
      <c r="G520" s="132">
        <v>3.7488300000000001E-4</v>
      </c>
      <c r="H520" s="167">
        <v>2536717.2999999998</v>
      </c>
      <c r="I520" s="131">
        <v>861.36</v>
      </c>
      <c r="J520" s="131">
        <v>3</v>
      </c>
      <c r="K520" s="131">
        <v>2945</v>
      </c>
      <c r="L520" s="130" t="s">
        <v>7</v>
      </c>
      <c r="M520" s="128"/>
    </row>
    <row r="521" spans="1:13">
      <c r="A521" s="130" t="s">
        <v>464</v>
      </c>
      <c r="B521" s="131">
        <v>13418</v>
      </c>
      <c r="C521" s="131">
        <v>10876</v>
      </c>
      <c r="D521" s="166">
        <v>610</v>
      </c>
      <c r="E521" s="166">
        <v>671</v>
      </c>
      <c r="F521" s="167">
        <v>7077648.506085</v>
      </c>
      <c r="G521" s="132">
        <v>2.7871500000000002E-4</v>
      </c>
      <c r="H521" s="167">
        <v>1885977.71</v>
      </c>
      <c r="I521" s="131">
        <v>384.81</v>
      </c>
      <c r="J521" s="131">
        <v>3</v>
      </c>
      <c r="K521" s="131">
        <v>4901</v>
      </c>
      <c r="L521" s="130" t="s">
        <v>7</v>
      </c>
      <c r="M521" s="128"/>
    </row>
    <row r="522" spans="1:13">
      <c r="A522" s="130" t="s">
        <v>465</v>
      </c>
      <c r="B522" s="131">
        <v>45123</v>
      </c>
      <c r="C522" s="131">
        <v>45047</v>
      </c>
      <c r="D522" s="166">
        <v>3353</v>
      </c>
      <c r="E522" s="166">
        <v>3234</v>
      </c>
      <c r="F522" s="167">
        <v>43927351.879976995</v>
      </c>
      <c r="G522" s="132">
        <v>1.4263819999999999E-3</v>
      </c>
      <c r="H522" s="167">
        <v>9651893.4800000004</v>
      </c>
      <c r="I522" s="131">
        <v>6744.86</v>
      </c>
      <c r="J522" s="131">
        <v>3</v>
      </c>
      <c r="K522" s="131">
        <v>1431</v>
      </c>
      <c r="L522" s="130" t="s">
        <v>7</v>
      </c>
      <c r="M522" s="128"/>
    </row>
    <row r="523" spans="1:13">
      <c r="A523" s="130" t="s">
        <v>466</v>
      </c>
      <c r="B523" s="131">
        <v>6084</v>
      </c>
      <c r="C523" s="131">
        <v>6470</v>
      </c>
      <c r="D523" s="166">
        <v>936</v>
      </c>
      <c r="E523" s="166">
        <v>905</v>
      </c>
      <c r="F523" s="167">
        <v>3002154.2272959999</v>
      </c>
      <c r="G523" s="132">
        <v>1.66322E-4</v>
      </c>
      <c r="H523" s="167">
        <v>1125451.7</v>
      </c>
      <c r="I523" s="131">
        <v>526.4</v>
      </c>
      <c r="J523" s="131">
        <v>3</v>
      </c>
      <c r="K523" s="131">
        <v>2138</v>
      </c>
      <c r="L523" s="130" t="s">
        <v>7</v>
      </c>
      <c r="M523" s="128"/>
    </row>
    <row r="524" spans="1:13">
      <c r="A524" s="130" t="s">
        <v>467</v>
      </c>
      <c r="B524" s="131">
        <v>2997</v>
      </c>
      <c r="C524" s="131">
        <v>3453</v>
      </c>
      <c r="D524" s="166">
        <v>140</v>
      </c>
      <c r="E524" s="166">
        <v>280</v>
      </c>
      <c r="F524" s="167">
        <v>2004454.220059</v>
      </c>
      <c r="G524" s="132">
        <v>8.8148218023943365E-5</v>
      </c>
      <c r="H524" s="167" t="s">
        <v>11</v>
      </c>
      <c r="I524" s="131">
        <v>387.32</v>
      </c>
      <c r="J524" s="131">
        <v>3</v>
      </c>
      <c r="K524" s="131">
        <v>1540</v>
      </c>
      <c r="L524" s="130" t="s">
        <v>15</v>
      </c>
      <c r="M524" s="128"/>
    </row>
    <row r="525" spans="1:13">
      <c r="A525" s="130" t="s">
        <v>468</v>
      </c>
      <c r="B525" s="131">
        <v>30755</v>
      </c>
      <c r="C525" s="131">
        <v>32046</v>
      </c>
      <c r="D525" s="166">
        <v>993</v>
      </c>
      <c r="E525" s="166">
        <v>1083</v>
      </c>
      <c r="F525" s="167">
        <v>2012442.6183999998</v>
      </c>
      <c r="G525" s="132">
        <v>5.9962399999999999E-4</v>
      </c>
      <c r="H525" s="167">
        <v>4057471.61</v>
      </c>
      <c r="I525" s="131">
        <v>2144.54</v>
      </c>
      <c r="J525" s="131">
        <v>3</v>
      </c>
      <c r="K525" s="131">
        <v>1892</v>
      </c>
      <c r="L525" s="130" t="s">
        <v>7</v>
      </c>
      <c r="M525" s="128"/>
    </row>
    <row r="526" spans="1:13">
      <c r="A526" s="130" t="s">
        <v>469</v>
      </c>
      <c r="B526" s="131">
        <v>7331</v>
      </c>
      <c r="C526" s="131">
        <v>8349</v>
      </c>
      <c r="D526" s="166">
        <v>1020</v>
      </c>
      <c r="E526" s="166">
        <v>952</v>
      </c>
      <c r="F526" s="167">
        <v>5070253.8018689994</v>
      </c>
      <c r="G526" s="132">
        <v>2.22024E-4</v>
      </c>
      <c r="H526" s="167">
        <v>1502370.54</v>
      </c>
      <c r="I526" s="131">
        <v>451.84</v>
      </c>
      <c r="J526" s="131">
        <v>3</v>
      </c>
      <c r="K526" s="131">
        <v>3325</v>
      </c>
      <c r="L526" s="130" t="s">
        <v>7</v>
      </c>
      <c r="M526" s="128"/>
    </row>
    <row r="527" spans="1:13">
      <c r="A527" s="130" t="s">
        <v>470</v>
      </c>
      <c r="B527" s="131">
        <v>1141</v>
      </c>
      <c r="C527" s="131">
        <v>1381</v>
      </c>
      <c r="D527" s="166">
        <v>178</v>
      </c>
      <c r="E527" s="166">
        <v>99</v>
      </c>
      <c r="F527" s="167">
        <v>901808.78495999984</v>
      </c>
      <c r="G527" s="132">
        <v>3.7040066997423957E-5</v>
      </c>
      <c r="H527" s="167" t="s">
        <v>11</v>
      </c>
      <c r="I527" s="131">
        <v>393.47</v>
      </c>
      <c r="J527" s="131">
        <v>3</v>
      </c>
      <c r="K527" s="131">
        <v>637</v>
      </c>
      <c r="L527" s="130" t="s">
        <v>15</v>
      </c>
      <c r="M527" s="128"/>
    </row>
    <row r="528" spans="1:13">
      <c r="A528" s="130" t="s">
        <v>471</v>
      </c>
      <c r="B528" s="131">
        <v>13296</v>
      </c>
      <c r="C528" s="131">
        <v>16404</v>
      </c>
      <c r="D528" s="166">
        <v>3822</v>
      </c>
      <c r="E528" s="166">
        <v>4221</v>
      </c>
      <c r="F528" s="167">
        <v>2838624.7073940001</v>
      </c>
      <c r="G528" s="132">
        <v>3.7037300000000001E-4</v>
      </c>
      <c r="H528" s="167">
        <v>2506203.41</v>
      </c>
      <c r="I528" s="131">
        <v>493.25</v>
      </c>
      <c r="J528" s="131">
        <v>3</v>
      </c>
      <c r="K528" s="131">
        <v>5081</v>
      </c>
      <c r="L528" s="130" t="s">
        <v>7</v>
      </c>
      <c r="M528" s="128"/>
    </row>
    <row r="529" spans="1:13">
      <c r="A529" s="130" t="s">
        <v>472</v>
      </c>
      <c r="B529" s="131">
        <v>20980</v>
      </c>
      <c r="C529" s="131">
        <v>35849</v>
      </c>
      <c r="D529" s="166">
        <v>1720</v>
      </c>
      <c r="E529" s="166">
        <v>1886</v>
      </c>
      <c r="F529" s="167">
        <v>7061803.8630800005</v>
      </c>
      <c r="G529" s="132">
        <v>5.5246899999999999E-4</v>
      </c>
      <c r="H529" s="167">
        <v>3738387.19</v>
      </c>
      <c r="I529" s="131">
        <v>576.55999999999995</v>
      </c>
      <c r="J529" s="131">
        <v>3</v>
      </c>
      <c r="K529" s="131">
        <v>6484</v>
      </c>
      <c r="L529" s="130" t="s">
        <v>7</v>
      </c>
      <c r="M529" s="128"/>
    </row>
    <row r="530" spans="1:13">
      <c r="A530" s="130" t="s">
        <v>473</v>
      </c>
      <c r="B530" s="131">
        <v>13073</v>
      </c>
      <c r="C530" s="131">
        <v>14591</v>
      </c>
      <c r="D530" s="166">
        <v>1604</v>
      </c>
      <c r="E530" s="166">
        <v>1028</v>
      </c>
      <c r="F530" s="167">
        <v>15804390.5145</v>
      </c>
      <c r="G530" s="132">
        <v>4.8058889911876463E-4</v>
      </c>
      <c r="H530" s="167" t="s">
        <v>11</v>
      </c>
      <c r="I530" s="131">
        <v>698.6</v>
      </c>
      <c r="J530" s="131">
        <v>3</v>
      </c>
      <c r="K530" s="131">
        <v>4655</v>
      </c>
      <c r="L530" s="130" t="s">
        <v>15</v>
      </c>
      <c r="M530" s="128"/>
    </row>
    <row r="531" spans="1:13">
      <c r="A531" s="130" t="s">
        <v>474</v>
      </c>
      <c r="B531" s="131">
        <v>35029</v>
      </c>
      <c r="C531" s="131">
        <v>47689</v>
      </c>
      <c r="D531" s="166">
        <v>4405</v>
      </c>
      <c r="E531" s="166">
        <v>4640</v>
      </c>
      <c r="F531" s="167">
        <v>12971958.96054</v>
      </c>
      <c r="G531" s="132">
        <v>9.7950300000000006E-4</v>
      </c>
      <c r="H531" s="167">
        <v>6627998.6900000004</v>
      </c>
      <c r="I531" s="131">
        <v>803.49</v>
      </c>
      <c r="J531" s="131">
        <v>3</v>
      </c>
      <c r="K531" s="131">
        <v>8249</v>
      </c>
      <c r="L531" s="130" t="s">
        <v>7</v>
      </c>
      <c r="M531" s="128"/>
    </row>
    <row r="532" spans="1:13">
      <c r="A532" s="130" t="s">
        <v>475</v>
      </c>
      <c r="B532" s="131">
        <v>3456</v>
      </c>
      <c r="C532" s="131">
        <v>4257</v>
      </c>
      <c r="D532" s="166">
        <v>435</v>
      </c>
      <c r="E532" s="166">
        <v>367</v>
      </c>
      <c r="F532" s="167">
        <v>8996757.7597240005</v>
      </c>
      <c r="G532" s="132">
        <v>1.9234800000000001E-4</v>
      </c>
      <c r="H532" s="167">
        <v>1301558.6299999999</v>
      </c>
      <c r="I532" s="131">
        <v>478.16</v>
      </c>
      <c r="J532" s="131">
        <v>3</v>
      </c>
      <c r="K532" s="131">
        <v>2722</v>
      </c>
      <c r="L532" s="130" t="s">
        <v>7</v>
      </c>
      <c r="M532" s="128"/>
    </row>
    <row r="533" spans="1:13">
      <c r="A533" s="130" t="s">
        <v>476</v>
      </c>
      <c r="B533" s="131">
        <v>13033</v>
      </c>
      <c r="C533" s="131">
        <v>15082</v>
      </c>
      <c r="D533" s="166">
        <v>820</v>
      </c>
      <c r="E533" s="166">
        <v>1110</v>
      </c>
      <c r="F533" s="167">
        <v>22206338.399174999</v>
      </c>
      <c r="G533" s="132">
        <v>5.5444200000000004E-4</v>
      </c>
      <c r="H533" s="167">
        <v>3751737.96</v>
      </c>
      <c r="I533" s="131">
        <v>2912.84</v>
      </c>
      <c r="J533" s="131">
        <v>3</v>
      </c>
      <c r="K533" s="131">
        <v>1288</v>
      </c>
      <c r="L533" s="130" t="s">
        <v>7</v>
      </c>
      <c r="M533" s="128"/>
    </row>
    <row r="534" spans="1:13">
      <c r="A534" s="130" t="s">
        <v>477</v>
      </c>
      <c r="B534" s="131">
        <v>2981</v>
      </c>
      <c r="C534" s="131">
        <v>3028</v>
      </c>
      <c r="D534" s="166">
        <v>247</v>
      </c>
      <c r="E534" s="166">
        <v>130</v>
      </c>
      <c r="F534" s="167">
        <v>2814731.4146759999</v>
      </c>
      <c r="G534" s="132">
        <v>9.3042999999999997E-5</v>
      </c>
      <c r="H534" s="167">
        <v>629592.05000000005</v>
      </c>
      <c r="I534" s="131">
        <v>558.65</v>
      </c>
      <c r="J534" s="131">
        <v>3</v>
      </c>
      <c r="K534" s="131">
        <v>1127</v>
      </c>
      <c r="L534" s="130" t="s">
        <v>7</v>
      </c>
      <c r="M534" s="128"/>
    </row>
    <row r="535" spans="1:13">
      <c r="A535" s="130" t="s">
        <v>478</v>
      </c>
      <c r="B535" s="131">
        <v>13404</v>
      </c>
      <c r="C535" s="131">
        <v>17161</v>
      </c>
      <c r="D535" s="166">
        <v>1439</v>
      </c>
      <c r="E535" s="166">
        <v>1420</v>
      </c>
      <c r="F535" s="167">
        <v>7826754.7426079996</v>
      </c>
      <c r="G535" s="132">
        <v>3.9723100000000001E-4</v>
      </c>
      <c r="H535" s="167">
        <v>2687939.78</v>
      </c>
      <c r="I535" s="131">
        <v>382.52</v>
      </c>
      <c r="J535" s="131">
        <v>3</v>
      </c>
      <c r="K535" s="131">
        <v>7027</v>
      </c>
      <c r="L535" s="130" t="s">
        <v>7</v>
      </c>
      <c r="M535" s="128"/>
    </row>
    <row r="536" spans="1:13">
      <c r="A536" s="130" t="s">
        <v>479</v>
      </c>
      <c r="B536" s="131">
        <v>11146</v>
      </c>
      <c r="C536" s="131">
        <v>11351</v>
      </c>
      <c r="D536" s="166">
        <v>724</v>
      </c>
      <c r="E536" s="166">
        <v>729</v>
      </c>
      <c r="F536" s="167">
        <v>1236545.2858199999</v>
      </c>
      <c r="G536" s="132">
        <v>2.2752199999999999E-4</v>
      </c>
      <c r="H536" s="167">
        <v>1539571.67</v>
      </c>
      <c r="I536" s="131">
        <v>558.83000000000004</v>
      </c>
      <c r="J536" s="131">
        <v>3</v>
      </c>
      <c r="K536" s="131">
        <v>2755</v>
      </c>
      <c r="L536" s="130" t="s">
        <v>7</v>
      </c>
      <c r="M536" s="128"/>
    </row>
    <row r="537" spans="1:13">
      <c r="A537" s="130" t="s">
        <v>480</v>
      </c>
      <c r="B537" s="131">
        <v>12729</v>
      </c>
      <c r="C537" s="131">
        <v>14796</v>
      </c>
      <c r="D537" s="166">
        <v>1937</v>
      </c>
      <c r="E537" s="166">
        <v>1487</v>
      </c>
      <c r="F537" s="167">
        <v>2914041.9211980002</v>
      </c>
      <c r="G537" s="132">
        <v>3.1111799999999998E-4</v>
      </c>
      <c r="H537" s="167">
        <v>2105239.88</v>
      </c>
      <c r="I537" s="131">
        <v>419.54</v>
      </c>
      <c r="J537" s="131">
        <v>3</v>
      </c>
      <c r="K537" s="131">
        <v>5018</v>
      </c>
      <c r="L537" s="130" t="s">
        <v>7</v>
      </c>
      <c r="M537" s="128"/>
    </row>
    <row r="538" spans="1:13">
      <c r="A538" s="130" t="s">
        <v>481</v>
      </c>
      <c r="B538" s="131">
        <v>1145</v>
      </c>
      <c r="C538" s="131">
        <v>1150</v>
      </c>
      <c r="D538" s="166">
        <v>198</v>
      </c>
      <c r="E538" s="166">
        <v>160</v>
      </c>
      <c r="F538" s="167">
        <v>1465261.002878</v>
      </c>
      <c r="G538" s="132">
        <v>4.2534999999999998E-5</v>
      </c>
      <c r="H538" s="167">
        <v>287823.03000000003</v>
      </c>
      <c r="I538" s="131">
        <v>492.85</v>
      </c>
      <c r="J538" s="131">
        <v>3</v>
      </c>
      <c r="K538" s="131">
        <v>584</v>
      </c>
      <c r="L538" s="130" t="s">
        <v>7</v>
      </c>
      <c r="M538" s="128"/>
    </row>
    <row r="539" spans="1:13">
      <c r="A539" s="130" t="s">
        <v>5229</v>
      </c>
      <c r="B539" s="131">
        <v>7</v>
      </c>
      <c r="C539" s="131">
        <v>7</v>
      </c>
      <c r="D539" s="166">
        <v>0</v>
      </c>
      <c r="E539" s="166">
        <v>0</v>
      </c>
      <c r="F539" s="167">
        <v>201577.69314800002</v>
      </c>
      <c r="G539" s="132">
        <v>2.791934418532771E-6</v>
      </c>
      <c r="H539" s="167" t="s">
        <v>11</v>
      </c>
      <c r="I539" s="131" t="s">
        <v>11</v>
      </c>
      <c r="J539" s="131">
        <v>3</v>
      </c>
      <c r="K539" s="131">
        <v>31</v>
      </c>
      <c r="L539" s="130" t="s">
        <v>12</v>
      </c>
      <c r="M539" s="128"/>
    </row>
    <row r="540" spans="1:13">
      <c r="A540" s="130" t="s">
        <v>482</v>
      </c>
      <c r="B540" s="131">
        <v>1129</v>
      </c>
      <c r="C540" s="131">
        <v>1268</v>
      </c>
      <c r="D540" s="166">
        <v>95</v>
      </c>
      <c r="E540" s="166">
        <v>82</v>
      </c>
      <c r="F540" s="167">
        <v>291072.00321599998</v>
      </c>
      <c r="G540" s="132">
        <v>2.6918584351588194E-5</v>
      </c>
      <c r="H540" s="167" t="s">
        <v>11</v>
      </c>
      <c r="I540" s="131">
        <v>459.97</v>
      </c>
      <c r="J540" s="131">
        <v>3</v>
      </c>
      <c r="K540" s="131">
        <v>396</v>
      </c>
      <c r="L540" s="130" t="s">
        <v>15</v>
      </c>
      <c r="M540" s="128"/>
    </row>
    <row r="541" spans="1:13">
      <c r="A541" s="130" t="s">
        <v>483</v>
      </c>
      <c r="B541" s="131">
        <v>656</v>
      </c>
      <c r="C541" s="131">
        <v>606</v>
      </c>
      <c r="D541" s="166">
        <v>4</v>
      </c>
      <c r="E541" s="166">
        <v>33</v>
      </c>
      <c r="F541" s="167">
        <v>1187206.124576</v>
      </c>
      <c r="G541" s="132">
        <v>2.734843013890894E-5</v>
      </c>
      <c r="H541" s="167" t="s">
        <v>11</v>
      </c>
      <c r="I541" s="131">
        <v>436.46</v>
      </c>
      <c r="J541" s="131">
        <v>3</v>
      </c>
      <c r="K541" s="131">
        <v>424</v>
      </c>
      <c r="L541" s="130" t="s">
        <v>15</v>
      </c>
      <c r="M541" s="128"/>
    </row>
    <row r="542" spans="1:13">
      <c r="A542" s="130" t="s">
        <v>484</v>
      </c>
      <c r="B542" s="131">
        <v>350</v>
      </c>
      <c r="C542" s="131">
        <v>409</v>
      </c>
      <c r="D542" s="166">
        <v>125</v>
      </c>
      <c r="E542" s="166">
        <v>111</v>
      </c>
      <c r="F542" s="167">
        <v>230081.91491500003</v>
      </c>
      <c r="G542" s="132">
        <v>1.1969839385196134E-5</v>
      </c>
      <c r="H542" s="167" t="s">
        <v>11</v>
      </c>
      <c r="I542" s="131" t="s">
        <v>11</v>
      </c>
      <c r="J542" s="131">
        <v>3</v>
      </c>
      <c r="K542" s="131">
        <v>927</v>
      </c>
      <c r="L542" s="130" t="s">
        <v>12</v>
      </c>
      <c r="M542" s="128"/>
    </row>
    <row r="543" spans="1:13">
      <c r="A543" s="130" t="s">
        <v>485</v>
      </c>
      <c r="B543" s="131">
        <v>2460</v>
      </c>
      <c r="C543" s="131">
        <v>4453</v>
      </c>
      <c r="D543" s="166">
        <v>844</v>
      </c>
      <c r="E543" s="166">
        <v>772</v>
      </c>
      <c r="F543" s="167">
        <v>2218886.0920480001</v>
      </c>
      <c r="G543" s="132">
        <v>1.04202E-4</v>
      </c>
      <c r="H543" s="167">
        <v>705102.16</v>
      </c>
      <c r="I543" s="131">
        <v>249.42</v>
      </c>
      <c r="J543" s="131">
        <v>3</v>
      </c>
      <c r="K543" s="131">
        <v>2827</v>
      </c>
      <c r="L543" s="130" t="s">
        <v>7</v>
      </c>
      <c r="M543" s="128"/>
    </row>
    <row r="544" spans="1:13">
      <c r="A544" s="130" t="s">
        <v>486</v>
      </c>
      <c r="B544" s="131">
        <v>7817</v>
      </c>
      <c r="C544" s="131">
        <v>7777</v>
      </c>
      <c r="D544" s="166">
        <v>850</v>
      </c>
      <c r="E544" s="166">
        <v>893</v>
      </c>
      <c r="F544" s="167">
        <v>1445073.36268</v>
      </c>
      <c r="G544" s="132">
        <v>1.7186799999999999E-4</v>
      </c>
      <c r="H544" s="167">
        <v>1162978.8999999999</v>
      </c>
      <c r="I544" s="131">
        <v>862.74</v>
      </c>
      <c r="J544" s="131">
        <v>3</v>
      </c>
      <c r="K544" s="131">
        <v>1348</v>
      </c>
      <c r="L544" s="130" t="s">
        <v>7</v>
      </c>
      <c r="M544" s="128"/>
    </row>
    <row r="545" spans="1:13">
      <c r="A545" s="130" t="s">
        <v>5230</v>
      </c>
      <c r="B545" s="131">
        <v>1031</v>
      </c>
      <c r="C545" s="131">
        <v>1039</v>
      </c>
      <c r="D545" s="166">
        <v>131</v>
      </c>
      <c r="E545" s="166">
        <v>90</v>
      </c>
      <c r="F545" s="167">
        <v>692743.26531200006</v>
      </c>
      <c r="G545" s="132">
        <v>2.9249000000000001E-5</v>
      </c>
      <c r="H545" s="167">
        <v>197921.44</v>
      </c>
      <c r="I545" s="131">
        <v>227.76</v>
      </c>
      <c r="J545" s="131">
        <v>3</v>
      </c>
      <c r="K545" s="131">
        <v>869</v>
      </c>
      <c r="L545" s="130" t="s">
        <v>7</v>
      </c>
      <c r="M545" s="128"/>
    </row>
    <row r="546" spans="1:13">
      <c r="A546" s="130" t="s">
        <v>487</v>
      </c>
      <c r="B546" s="131">
        <v>4427</v>
      </c>
      <c r="C546" s="131">
        <v>3691</v>
      </c>
      <c r="D546" s="166">
        <v>52</v>
      </c>
      <c r="E546" s="166">
        <v>61</v>
      </c>
      <c r="F546" s="167">
        <v>5741955.9378599999</v>
      </c>
      <c r="G546" s="132">
        <v>1.4975402405653803E-4</v>
      </c>
      <c r="H546" s="167" t="s">
        <v>11</v>
      </c>
      <c r="I546" s="131">
        <v>1142.43</v>
      </c>
      <c r="J546" s="131">
        <v>3</v>
      </c>
      <c r="K546" s="131">
        <v>887</v>
      </c>
      <c r="L546" s="130" t="s">
        <v>15</v>
      </c>
      <c r="M546" s="128"/>
    </row>
    <row r="547" spans="1:13">
      <c r="A547" s="130" t="s">
        <v>488</v>
      </c>
      <c r="B547" s="131">
        <v>692</v>
      </c>
      <c r="C547" s="131">
        <v>823</v>
      </c>
      <c r="D547" s="166">
        <v>68</v>
      </c>
      <c r="E547" s="166">
        <v>90</v>
      </c>
      <c r="F547" s="167">
        <v>1281561.5232349997</v>
      </c>
      <c r="G547" s="132">
        <v>3.1943745556459569E-5</v>
      </c>
      <c r="H547" s="167" t="s">
        <v>11</v>
      </c>
      <c r="I547" s="131">
        <v>418.9</v>
      </c>
      <c r="J547" s="131">
        <v>3</v>
      </c>
      <c r="K547" s="131">
        <v>516</v>
      </c>
      <c r="L547" s="130" t="s">
        <v>15</v>
      </c>
      <c r="M547" s="128"/>
    </row>
    <row r="548" spans="1:13">
      <c r="A548" s="130" t="s">
        <v>489</v>
      </c>
      <c r="B548" s="131">
        <v>1166</v>
      </c>
      <c r="C548" s="131">
        <v>894</v>
      </c>
      <c r="D548" s="166">
        <v>23</v>
      </c>
      <c r="E548" s="166">
        <v>30</v>
      </c>
      <c r="F548" s="167">
        <v>7226539.3286250001</v>
      </c>
      <c r="G548" s="132">
        <v>1.1453952263568814E-4</v>
      </c>
      <c r="H548" s="167" t="s">
        <v>11</v>
      </c>
      <c r="I548" s="131">
        <v>2293.06</v>
      </c>
      <c r="J548" s="131">
        <v>3</v>
      </c>
      <c r="K548" s="131">
        <v>338</v>
      </c>
      <c r="L548" s="130" t="s">
        <v>15</v>
      </c>
      <c r="M548" s="128"/>
    </row>
    <row r="549" spans="1:13">
      <c r="A549" s="130" t="s">
        <v>490</v>
      </c>
      <c r="B549" s="131">
        <v>12393</v>
      </c>
      <c r="C549" s="131">
        <v>13199</v>
      </c>
      <c r="D549" s="166">
        <v>1571</v>
      </c>
      <c r="E549" s="166">
        <v>2008</v>
      </c>
      <c r="F549" s="167">
        <v>2885597.1448850003</v>
      </c>
      <c r="G549" s="132">
        <v>2.9506299999999998E-4</v>
      </c>
      <c r="H549" s="167">
        <v>1996600.66</v>
      </c>
      <c r="I549" s="131">
        <v>523.63</v>
      </c>
      <c r="J549" s="131">
        <v>3</v>
      </c>
      <c r="K549" s="131">
        <v>3813</v>
      </c>
      <c r="L549" s="130" t="s">
        <v>7</v>
      </c>
      <c r="M549" s="128"/>
    </row>
    <row r="550" spans="1:13">
      <c r="A550" s="130" t="s">
        <v>491</v>
      </c>
      <c r="B550" s="131">
        <v>6253</v>
      </c>
      <c r="C550" s="131">
        <v>6039</v>
      </c>
      <c r="D550" s="166">
        <v>64</v>
      </c>
      <c r="E550" s="166">
        <v>51</v>
      </c>
      <c r="F550" s="167">
        <v>1718186.5871070004</v>
      </c>
      <c r="G550" s="132">
        <v>1.3206399999999999E-4</v>
      </c>
      <c r="H550" s="167">
        <v>893633.72</v>
      </c>
      <c r="I550" s="131">
        <v>1464.97</v>
      </c>
      <c r="J550" s="131">
        <v>3</v>
      </c>
      <c r="K550" s="131">
        <v>610</v>
      </c>
      <c r="L550" s="130" t="s">
        <v>7</v>
      </c>
      <c r="M550" s="128"/>
    </row>
    <row r="551" spans="1:13">
      <c r="A551" s="130" t="s">
        <v>492</v>
      </c>
      <c r="B551" s="131">
        <v>5434</v>
      </c>
      <c r="C551" s="131">
        <v>6297</v>
      </c>
      <c r="D551" s="166">
        <v>626</v>
      </c>
      <c r="E551" s="166">
        <v>499</v>
      </c>
      <c r="F551" s="167">
        <v>3885931.4306759997</v>
      </c>
      <c r="G551" s="132">
        <v>1.6422100000000001E-4</v>
      </c>
      <c r="H551" s="167">
        <v>1111233.25</v>
      </c>
      <c r="I551" s="131">
        <v>812.9</v>
      </c>
      <c r="J551" s="131">
        <v>3</v>
      </c>
      <c r="K551" s="131">
        <v>1367</v>
      </c>
      <c r="L551" s="130" t="s">
        <v>7</v>
      </c>
      <c r="M551" s="128"/>
    </row>
    <row r="552" spans="1:13">
      <c r="A552" s="130" t="s">
        <v>5231</v>
      </c>
      <c r="B552" s="131">
        <v>77</v>
      </c>
      <c r="C552" s="131">
        <v>90</v>
      </c>
      <c r="D552" s="166">
        <v>0</v>
      </c>
      <c r="E552" s="166">
        <v>0</v>
      </c>
      <c r="F552" s="166">
        <v>0</v>
      </c>
      <c r="G552" s="132">
        <v>2.2447792793392909E-6</v>
      </c>
      <c r="H552" s="167" t="s">
        <v>11</v>
      </c>
      <c r="I552" s="131" t="s">
        <v>11</v>
      </c>
      <c r="J552" s="131">
        <v>2</v>
      </c>
      <c r="K552" s="131">
        <v>1</v>
      </c>
      <c r="L552" s="130" t="s">
        <v>12</v>
      </c>
      <c r="M552" s="128"/>
    </row>
    <row r="553" spans="1:13">
      <c r="A553" s="130" t="s">
        <v>493</v>
      </c>
      <c r="B553" s="131">
        <v>3664</v>
      </c>
      <c r="C553" s="131">
        <v>4293</v>
      </c>
      <c r="D553" s="166">
        <v>216</v>
      </c>
      <c r="E553" s="166">
        <v>301</v>
      </c>
      <c r="F553" s="167">
        <v>1653874.8359600003</v>
      </c>
      <c r="G553" s="132">
        <v>9.7902742174188831E-5</v>
      </c>
      <c r="H553" s="167" t="s">
        <v>11</v>
      </c>
      <c r="I553" s="131" t="s">
        <v>11</v>
      </c>
      <c r="J553" s="131">
        <v>3</v>
      </c>
      <c r="K553" s="131">
        <v>2914</v>
      </c>
      <c r="L553" s="130" t="s">
        <v>12</v>
      </c>
      <c r="M553" s="128"/>
    </row>
    <row r="554" spans="1:13">
      <c r="A554" s="130" t="s">
        <v>494</v>
      </c>
      <c r="B554" s="131">
        <v>3856</v>
      </c>
      <c r="C554" s="131">
        <v>4739</v>
      </c>
      <c r="D554" s="166">
        <v>177</v>
      </c>
      <c r="E554" s="166">
        <v>280</v>
      </c>
      <c r="F554" s="167">
        <v>2421495.961474</v>
      </c>
      <c r="G554" s="132">
        <v>1.1323857890768712E-4</v>
      </c>
      <c r="H554" s="167" t="s">
        <v>11</v>
      </c>
      <c r="I554" s="131" t="s">
        <v>11</v>
      </c>
      <c r="J554" s="131">
        <v>3</v>
      </c>
      <c r="K554" s="131">
        <v>2651</v>
      </c>
      <c r="L554" s="130" t="s">
        <v>12</v>
      </c>
      <c r="M554" s="128"/>
    </row>
    <row r="555" spans="1:13">
      <c r="A555" s="130" t="s">
        <v>495</v>
      </c>
      <c r="B555" s="131">
        <v>4352</v>
      </c>
      <c r="C555" s="131">
        <v>5013</v>
      </c>
      <c r="D555" s="166">
        <v>152</v>
      </c>
      <c r="E555" s="166">
        <v>222</v>
      </c>
      <c r="F555" s="167">
        <v>2330796.18346</v>
      </c>
      <c r="G555" s="132">
        <v>1.1642E-4</v>
      </c>
      <c r="H555" s="167">
        <v>787778.98</v>
      </c>
      <c r="I555" s="131">
        <v>442.33</v>
      </c>
      <c r="J555" s="131">
        <v>3</v>
      </c>
      <c r="K555" s="131">
        <v>1781</v>
      </c>
      <c r="L555" s="130" t="s">
        <v>7</v>
      </c>
      <c r="M555" s="128"/>
    </row>
    <row r="556" spans="1:13">
      <c r="A556" s="130" t="s">
        <v>496</v>
      </c>
      <c r="B556" s="131">
        <v>1922</v>
      </c>
      <c r="C556" s="131">
        <v>1922</v>
      </c>
      <c r="D556" s="166">
        <v>414</v>
      </c>
      <c r="E556" s="166">
        <v>360</v>
      </c>
      <c r="F556" s="167">
        <v>7086354.2020159997</v>
      </c>
      <c r="G556" s="132">
        <v>1.3513248930524448E-4</v>
      </c>
      <c r="H556" s="167" t="s">
        <v>11</v>
      </c>
      <c r="I556" s="131" t="s">
        <v>11</v>
      </c>
      <c r="J556" s="131">
        <v>3</v>
      </c>
      <c r="K556" s="131">
        <v>1261</v>
      </c>
      <c r="L556" s="130" t="s">
        <v>12</v>
      </c>
      <c r="M556" s="128"/>
    </row>
    <row r="557" spans="1:13">
      <c r="A557" s="130" t="s">
        <v>497</v>
      </c>
      <c r="B557" s="131">
        <v>46</v>
      </c>
      <c r="C557" s="131">
        <v>42</v>
      </c>
      <c r="D557" s="166">
        <v>12</v>
      </c>
      <c r="E557" s="166">
        <v>8</v>
      </c>
      <c r="F557" s="167">
        <v>434470.76706800004</v>
      </c>
      <c r="G557" s="132">
        <v>6.7154222127679978E-6</v>
      </c>
      <c r="H557" s="167" t="s">
        <v>11</v>
      </c>
      <c r="I557" s="131" t="s">
        <v>11</v>
      </c>
      <c r="J557" s="131">
        <v>3</v>
      </c>
      <c r="K557" s="131">
        <v>237</v>
      </c>
      <c r="L557" s="130" t="s">
        <v>12</v>
      </c>
      <c r="M557" s="128"/>
    </row>
    <row r="558" spans="1:13">
      <c r="A558" s="130" t="s">
        <v>498</v>
      </c>
      <c r="B558" s="131">
        <v>683</v>
      </c>
      <c r="C558" s="131">
        <v>899</v>
      </c>
      <c r="D558" s="166">
        <v>3</v>
      </c>
      <c r="E558" s="166">
        <v>7</v>
      </c>
      <c r="F558" s="167">
        <v>1277060.4353760001</v>
      </c>
      <c r="G558" s="132">
        <v>3.0701000000000003E-5</v>
      </c>
      <c r="H558" s="167">
        <v>207746.11</v>
      </c>
      <c r="I558" s="131">
        <v>1154.1400000000001</v>
      </c>
      <c r="J558" s="131">
        <v>3</v>
      </c>
      <c r="K558" s="131">
        <v>180</v>
      </c>
      <c r="L558" s="130" t="s">
        <v>7</v>
      </c>
      <c r="M558" s="128"/>
    </row>
    <row r="559" spans="1:13">
      <c r="A559" s="130" t="s">
        <v>499</v>
      </c>
      <c r="B559" s="131">
        <v>3752</v>
      </c>
      <c r="C559" s="131">
        <v>5133</v>
      </c>
      <c r="D559" s="166">
        <v>584</v>
      </c>
      <c r="E559" s="166">
        <v>386</v>
      </c>
      <c r="F559" s="167">
        <v>6858255.9002449997</v>
      </c>
      <c r="G559" s="132">
        <v>1.65305E-4</v>
      </c>
      <c r="H559" s="167">
        <v>1118566.82</v>
      </c>
      <c r="I559" s="131">
        <v>291.20999999999998</v>
      </c>
      <c r="J559" s="131">
        <v>3</v>
      </c>
      <c r="K559" s="131">
        <v>3841</v>
      </c>
      <c r="L559" s="130" t="s">
        <v>7</v>
      </c>
      <c r="M559" s="128"/>
    </row>
    <row r="560" spans="1:13">
      <c r="A560" s="130" t="s">
        <v>500</v>
      </c>
      <c r="B560" s="131"/>
      <c r="C560" s="131"/>
      <c r="D560" s="166">
        <v>6</v>
      </c>
      <c r="E560" s="166">
        <v>19</v>
      </c>
      <c r="F560" s="167">
        <v>34753.431240000005</v>
      </c>
      <c r="G560" s="132">
        <v>6.8341650401463793E-7</v>
      </c>
      <c r="H560" s="167" t="s">
        <v>11</v>
      </c>
      <c r="I560" s="131" t="s">
        <v>11</v>
      </c>
      <c r="J560" s="131">
        <v>3</v>
      </c>
      <c r="K560" s="131">
        <v>663</v>
      </c>
      <c r="L560" s="130" t="s">
        <v>12</v>
      </c>
      <c r="M560" s="128"/>
    </row>
    <row r="561" spans="1:13">
      <c r="A561" s="130" t="s">
        <v>501</v>
      </c>
      <c r="B561" s="131"/>
      <c r="C561" s="131">
        <v>638</v>
      </c>
      <c r="D561" s="166">
        <v>57</v>
      </c>
      <c r="E561" s="166">
        <v>52</v>
      </c>
      <c r="F561" s="167">
        <v>659178.24703199998</v>
      </c>
      <c r="G561" s="132">
        <v>1.6200557195697971E-5</v>
      </c>
      <c r="H561" s="167" t="s">
        <v>11</v>
      </c>
      <c r="I561" s="131" t="s">
        <v>11</v>
      </c>
      <c r="J561" s="131">
        <v>3</v>
      </c>
      <c r="K561" s="131">
        <v>599</v>
      </c>
      <c r="L561" s="130" t="s">
        <v>12</v>
      </c>
      <c r="M561" s="128"/>
    </row>
    <row r="562" spans="1:13">
      <c r="A562" s="130" t="s">
        <v>5008</v>
      </c>
      <c r="B562" s="131"/>
      <c r="C562" s="131"/>
      <c r="D562" s="166"/>
      <c r="E562" s="166">
        <v>0</v>
      </c>
      <c r="F562" s="166">
        <v>0</v>
      </c>
      <c r="G562" s="132"/>
      <c r="H562" s="167" t="s">
        <v>11</v>
      </c>
      <c r="I562" s="131" t="s">
        <v>11</v>
      </c>
      <c r="J562" s="131"/>
      <c r="K562" s="131">
        <v>44</v>
      </c>
      <c r="L562" s="130" t="s">
        <v>12</v>
      </c>
      <c r="M562" s="128" t="s">
        <v>5181</v>
      </c>
    </row>
    <row r="563" spans="1:13">
      <c r="A563" s="130" t="s">
        <v>5232</v>
      </c>
      <c r="B563" s="131"/>
      <c r="C563" s="131"/>
      <c r="D563" s="166"/>
      <c r="E563" s="166"/>
      <c r="F563" s="166">
        <v>0</v>
      </c>
      <c r="G563" s="132"/>
      <c r="H563" s="167" t="s">
        <v>11</v>
      </c>
      <c r="I563" s="131" t="s">
        <v>11</v>
      </c>
      <c r="J563" s="131"/>
      <c r="K563" s="131">
        <v>0</v>
      </c>
      <c r="L563" s="130" t="s">
        <v>12</v>
      </c>
      <c r="M563" s="128" t="s">
        <v>5181</v>
      </c>
    </row>
    <row r="564" spans="1:13">
      <c r="A564" s="130" t="s">
        <v>502</v>
      </c>
      <c r="B564" s="131">
        <v>33054</v>
      </c>
      <c r="C564" s="131">
        <v>33440</v>
      </c>
      <c r="D564" s="166">
        <v>4300</v>
      </c>
      <c r="E564" s="166">
        <v>4237</v>
      </c>
      <c r="F564" s="167">
        <v>5544166.1756080007</v>
      </c>
      <c r="G564" s="132">
        <v>7.34554E-4</v>
      </c>
      <c r="H564" s="167">
        <v>4970503.0199999996</v>
      </c>
      <c r="I564" s="131">
        <v>512.9</v>
      </c>
      <c r="J564" s="131">
        <v>3</v>
      </c>
      <c r="K564" s="131">
        <v>9691</v>
      </c>
      <c r="L564" s="130" t="s">
        <v>7</v>
      </c>
      <c r="M564" s="128"/>
    </row>
    <row r="565" spans="1:13">
      <c r="A565" s="130" t="s">
        <v>503</v>
      </c>
      <c r="B565" s="131">
        <v>3402</v>
      </c>
      <c r="C565" s="131">
        <v>3811</v>
      </c>
      <c r="D565" s="166">
        <v>246</v>
      </c>
      <c r="E565" s="166">
        <v>165</v>
      </c>
      <c r="F565" s="167">
        <v>1593009.8161749998</v>
      </c>
      <c r="G565" s="132">
        <v>8.8043999999999999E-5</v>
      </c>
      <c r="H565" s="167">
        <v>595766.91</v>
      </c>
      <c r="I565" s="131">
        <v>419.56</v>
      </c>
      <c r="J565" s="131">
        <v>3</v>
      </c>
      <c r="K565" s="131">
        <v>1420</v>
      </c>
      <c r="L565" s="130" t="s">
        <v>7</v>
      </c>
      <c r="M565" s="128"/>
    </row>
    <row r="566" spans="1:13">
      <c r="A566" s="130" t="s">
        <v>504</v>
      </c>
      <c r="B566" s="131">
        <v>1192</v>
      </c>
      <c r="C566" s="131">
        <v>1249</v>
      </c>
      <c r="D566" s="166">
        <v>83</v>
      </c>
      <c r="E566" s="166">
        <v>105</v>
      </c>
      <c r="F566" s="167">
        <v>957252.31334000011</v>
      </c>
      <c r="G566" s="132">
        <v>3.6225122519510331E-5</v>
      </c>
      <c r="H566" s="167" t="s">
        <v>11</v>
      </c>
      <c r="I566" s="131">
        <v>248.86</v>
      </c>
      <c r="J566" s="131">
        <v>3</v>
      </c>
      <c r="K566" s="131">
        <v>985</v>
      </c>
      <c r="L566" s="130" t="s">
        <v>15</v>
      </c>
      <c r="M566" s="128"/>
    </row>
    <row r="567" spans="1:13">
      <c r="A567" s="130" t="s">
        <v>505</v>
      </c>
      <c r="B567" s="131">
        <v>10844</v>
      </c>
      <c r="C567" s="131">
        <v>10606</v>
      </c>
      <c r="D567" s="166">
        <v>1239</v>
      </c>
      <c r="E567" s="166">
        <v>1372</v>
      </c>
      <c r="F567" s="167">
        <v>2449969.1629369999</v>
      </c>
      <c r="G567" s="132">
        <v>2.44319E-4</v>
      </c>
      <c r="H567" s="167">
        <v>1653229.05</v>
      </c>
      <c r="I567" s="131">
        <v>415.28</v>
      </c>
      <c r="J567" s="131">
        <v>3</v>
      </c>
      <c r="K567" s="131">
        <v>3981</v>
      </c>
      <c r="L567" s="130" t="s">
        <v>7</v>
      </c>
      <c r="M567" s="128"/>
    </row>
    <row r="568" spans="1:13">
      <c r="A568" s="130" t="s">
        <v>506</v>
      </c>
      <c r="B568" s="131">
        <v>12559</v>
      </c>
      <c r="C568" s="131">
        <v>15156</v>
      </c>
      <c r="D568" s="166">
        <v>1196</v>
      </c>
      <c r="E568" s="166">
        <v>1126</v>
      </c>
      <c r="F568" s="167">
        <v>14036148.636794001</v>
      </c>
      <c r="G568" s="132">
        <v>4.4793099999999999E-4</v>
      </c>
      <c r="H568" s="167">
        <v>3031010.78</v>
      </c>
      <c r="I568" s="131">
        <v>777.98</v>
      </c>
      <c r="J568" s="131">
        <v>3</v>
      </c>
      <c r="K568" s="131">
        <v>3896</v>
      </c>
      <c r="L568" s="130" t="s">
        <v>7</v>
      </c>
      <c r="M568" s="128"/>
    </row>
    <row r="569" spans="1:13">
      <c r="A569" s="130" t="s">
        <v>507</v>
      </c>
      <c r="B569" s="131">
        <v>12505</v>
      </c>
      <c r="C569" s="131">
        <v>12406</v>
      </c>
      <c r="D569" s="166">
        <v>1282</v>
      </c>
      <c r="E569" s="166">
        <v>1233</v>
      </c>
      <c r="F569" s="167">
        <v>7123624.8292500004</v>
      </c>
      <c r="G569" s="132">
        <v>3.3490899999999999E-4</v>
      </c>
      <c r="H569" s="167">
        <v>2266228.2200000002</v>
      </c>
      <c r="I569" s="131">
        <v>467.55</v>
      </c>
      <c r="J569" s="131">
        <v>3</v>
      </c>
      <c r="K569" s="131">
        <v>4847</v>
      </c>
      <c r="L569" s="130" t="s">
        <v>7</v>
      </c>
      <c r="M569" s="128"/>
    </row>
    <row r="570" spans="1:13">
      <c r="A570" s="130" t="s">
        <v>508</v>
      </c>
      <c r="B570" s="131">
        <v>1594</v>
      </c>
      <c r="C570" s="131">
        <v>1284</v>
      </c>
      <c r="D570" s="166">
        <v>117</v>
      </c>
      <c r="E570" s="166">
        <v>173</v>
      </c>
      <c r="F570" s="167">
        <v>1683631.058559</v>
      </c>
      <c r="G570" s="132">
        <v>4.9906E-5</v>
      </c>
      <c r="H570" s="167">
        <v>337699.07</v>
      </c>
      <c r="I570" s="131">
        <v>346.71</v>
      </c>
      <c r="J570" s="131">
        <v>3</v>
      </c>
      <c r="K570" s="131">
        <v>974</v>
      </c>
      <c r="L570" s="130" t="s">
        <v>7</v>
      </c>
      <c r="M570" s="128"/>
    </row>
    <row r="571" spans="1:13">
      <c r="A571" s="130" t="s">
        <v>509</v>
      </c>
      <c r="B571" s="131">
        <v>28876</v>
      </c>
      <c r="C571" s="131">
        <v>28220</v>
      </c>
      <c r="D571" s="166">
        <v>3546</v>
      </c>
      <c r="E571" s="166">
        <v>4657</v>
      </c>
      <c r="F571" s="167">
        <v>16642181.376327999</v>
      </c>
      <c r="G571" s="132">
        <v>7.9321700000000003E-4</v>
      </c>
      <c r="H571" s="167">
        <v>5367457.0199999996</v>
      </c>
      <c r="I571" s="131">
        <v>1077.3699999999999</v>
      </c>
      <c r="J571" s="131">
        <v>3</v>
      </c>
      <c r="K571" s="131">
        <v>4982</v>
      </c>
      <c r="L571" s="130" t="s">
        <v>7</v>
      </c>
      <c r="M571" s="128"/>
    </row>
    <row r="572" spans="1:13">
      <c r="A572" s="130" t="s">
        <v>510</v>
      </c>
      <c r="B572" s="131">
        <v>3105</v>
      </c>
      <c r="C572" s="131">
        <v>3722</v>
      </c>
      <c r="D572" s="166">
        <v>388</v>
      </c>
      <c r="E572" s="166">
        <v>467</v>
      </c>
      <c r="F572" s="167">
        <v>2060841.4310400002</v>
      </c>
      <c r="G572" s="132">
        <v>9.4640000000000002E-5</v>
      </c>
      <c r="H572" s="167">
        <v>640398.69999999995</v>
      </c>
      <c r="I572" s="131">
        <v>251.63</v>
      </c>
      <c r="J572" s="131">
        <v>3</v>
      </c>
      <c r="K572" s="131">
        <v>2545</v>
      </c>
      <c r="L572" s="130" t="s">
        <v>7</v>
      </c>
      <c r="M572" s="128"/>
    </row>
    <row r="573" spans="1:13">
      <c r="A573" s="130" t="s">
        <v>511</v>
      </c>
      <c r="B573" s="131">
        <v>1270</v>
      </c>
      <c r="C573" s="131">
        <v>1469</v>
      </c>
      <c r="D573" s="166">
        <v>135</v>
      </c>
      <c r="E573" s="166">
        <v>151</v>
      </c>
      <c r="F573" s="167">
        <v>1922501.0723059999</v>
      </c>
      <c r="G573" s="132">
        <v>5.2538833433055673E-5</v>
      </c>
      <c r="H573" s="167" t="s">
        <v>11</v>
      </c>
      <c r="I573" s="131" t="s">
        <v>11</v>
      </c>
      <c r="J573" s="131">
        <v>3</v>
      </c>
      <c r="K573" s="131">
        <v>1011</v>
      </c>
      <c r="L573" s="130" t="s">
        <v>12</v>
      </c>
      <c r="M573" s="128"/>
    </row>
    <row r="574" spans="1:13">
      <c r="A574" s="130" t="s">
        <v>512</v>
      </c>
      <c r="B574" s="131">
        <v>11139</v>
      </c>
      <c r="C574" s="131">
        <v>11656</v>
      </c>
      <c r="D574" s="166">
        <v>1888</v>
      </c>
      <c r="E574" s="166">
        <v>1605</v>
      </c>
      <c r="F574" s="167">
        <v>3343007.8517990001</v>
      </c>
      <c r="G574" s="132">
        <v>2.7560099999999999E-4</v>
      </c>
      <c r="H574" s="167">
        <v>1864910.39</v>
      </c>
      <c r="I574" s="131">
        <v>488.33</v>
      </c>
      <c r="J574" s="131">
        <v>3</v>
      </c>
      <c r="K574" s="131">
        <v>3819</v>
      </c>
      <c r="L574" s="130" t="s">
        <v>7</v>
      </c>
      <c r="M574" s="128"/>
    </row>
    <row r="575" spans="1:13">
      <c r="A575" s="130" t="s">
        <v>513</v>
      </c>
      <c r="B575" s="131">
        <v>7828</v>
      </c>
      <c r="C575" s="131">
        <v>7266</v>
      </c>
      <c r="D575" s="166">
        <v>901</v>
      </c>
      <c r="E575" s="166">
        <v>958</v>
      </c>
      <c r="F575" s="167">
        <v>5189826.9567680005</v>
      </c>
      <c r="G575" s="132">
        <v>2.1727699999999999E-4</v>
      </c>
      <c r="H575" s="167">
        <v>1470246.25</v>
      </c>
      <c r="I575" s="131">
        <v>468.39</v>
      </c>
      <c r="J575" s="131">
        <v>3</v>
      </c>
      <c r="K575" s="131">
        <v>3139</v>
      </c>
      <c r="L575" s="130" t="s">
        <v>7</v>
      </c>
      <c r="M575" s="128"/>
    </row>
    <row r="576" spans="1:13">
      <c r="A576" s="130" t="s">
        <v>514</v>
      </c>
      <c r="B576" s="131">
        <v>3297</v>
      </c>
      <c r="C576" s="131">
        <v>3157</v>
      </c>
      <c r="D576" s="166">
        <v>505</v>
      </c>
      <c r="E576" s="166">
        <v>458</v>
      </c>
      <c r="F576" s="167">
        <v>11803397.854567001</v>
      </c>
      <c r="G576" s="132">
        <v>2.2262175595164904E-4</v>
      </c>
      <c r="H576" s="167" t="s">
        <v>11</v>
      </c>
      <c r="I576" s="131" t="s">
        <v>11</v>
      </c>
      <c r="J576" s="131">
        <v>3</v>
      </c>
      <c r="K576" s="131">
        <v>3739</v>
      </c>
      <c r="L576" s="130" t="s">
        <v>12</v>
      </c>
      <c r="M576" s="128"/>
    </row>
    <row r="577" spans="1:13">
      <c r="A577" s="130" t="s">
        <v>515</v>
      </c>
      <c r="B577" s="131">
        <v>1252</v>
      </c>
      <c r="C577" s="131">
        <v>1180</v>
      </c>
      <c r="D577" s="166">
        <v>121</v>
      </c>
      <c r="E577" s="166">
        <v>85</v>
      </c>
      <c r="F577" s="167">
        <v>2263538.4511160003</v>
      </c>
      <c r="G577" s="132">
        <v>5.3590730912208206E-5</v>
      </c>
      <c r="H577" s="167" t="s">
        <v>11</v>
      </c>
      <c r="I577" s="131" t="s">
        <v>11</v>
      </c>
      <c r="J577" s="131">
        <v>3</v>
      </c>
      <c r="K577" s="131">
        <v>1263</v>
      </c>
      <c r="L577" s="130" t="s">
        <v>12</v>
      </c>
      <c r="M577" s="128"/>
    </row>
    <row r="578" spans="1:13">
      <c r="A578" s="130" t="s">
        <v>516</v>
      </c>
      <c r="B578" s="131">
        <v>7594</v>
      </c>
      <c r="C578" s="131">
        <v>7871</v>
      </c>
      <c r="D578" s="166">
        <v>639</v>
      </c>
      <c r="E578" s="166">
        <v>667</v>
      </c>
      <c r="F578" s="167">
        <v>6649771.3897589995</v>
      </c>
      <c r="G578" s="132">
        <v>2.3466599999999999E-4</v>
      </c>
      <c r="H578" s="167">
        <v>1587910.75</v>
      </c>
      <c r="I578" s="131">
        <v>298.48</v>
      </c>
      <c r="J578" s="131">
        <v>3</v>
      </c>
      <c r="K578" s="131">
        <v>5320</v>
      </c>
      <c r="L578" s="130" t="s">
        <v>7</v>
      </c>
      <c r="M578" s="128"/>
    </row>
    <row r="579" spans="1:13">
      <c r="A579" s="160" t="s">
        <v>517</v>
      </c>
      <c r="B579" s="161">
        <v>3392</v>
      </c>
      <c r="C579" s="161">
        <v>3379</v>
      </c>
      <c r="D579" s="162">
        <v>408</v>
      </c>
      <c r="E579" s="162">
        <v>264</v>
      </c>
      <c r="F579" s="163">
        <v>5434494.1026980001</v>
      </c>
      <c r="G579" s="164">
        <v>1.3650399999999999E-4</v>
      </c>
      <c r="H579" s="163">
        <v>923682.5</v>
      </c>
      <c r="I579" s="161">
        <v>727.31</v>
      </c>
      <c r="J579" s="161">
        <v>3</v>
      </c>
      <c r="K579" s="161">
        <v>1270</v>
      </c>
      <c r="L579" s="160" t="s">
        <v>7</v>
      </c>
      <c r="M579" s="165"/>
    </row>
    <row r="580" spans="1:13">
      <c r="A580" s="130" t="s">
        <v>518</v>
      </c>
      <c r="B580" s="133">
        <v>223762</v>
      </c>
      <c r="C580" s="133">
        <v>0</v>
      </c>
      <c r="D580" s="166">
        <v>9390</v>
      </c>
      <c r="E580" s="166">
        <v>8394</v>
      </c>
      <c r="F580" s="167">
        <v>43684184.730511002</v>
      </c>
      <c r="G580" s="132">
        <v>2.597636E-3</v>
      </c>
      <c r="H580" s="167">
        <v>17577409.260000002</v>
      </c>
      <c r="I580" s="131">
        <v>904.14</v>
      </c>
      <c r="J580" s="131">
        <v>2</v>
      </c>
      <c r="K580" s="131">
        <v>19441</v>
      </c>
      <c r="L580" s="130" t="s">
        <v>7</v>
      </c>
      <c r="M580" s="128"/>
    </row>
    <row r="581" spans="1:13">
      <c r="A581" s="168" t="s">
        <v>519</v>
      </c>
      <c r="B581" s="169">
        <v>8027</v>
      </c>
      <c r="C581" s="169">
        <v>8258</v>
      </c>
      <c r="D581" s="170">
        <v>900</v>
      </c>
      <c r="E581" s="170">
        <v>950</v>
      </c>
      <c r="F581" s="171">
        <v>9369096.3621800002</v>
      </c>
      <c r="G581" s="172">
        <v>2.8213199999999999E-4</v>
      </c>
      <c r="H581" s="171">
        <v>1909103.38</v>
      </c>
      <c r="I581" s="169">
        <v>489.51</v>
      </c>
      <c r="J581" s="169">
        <v>3</v>
      </c>
      <c r="K581" s="169">
        <v>3900</v>
      </c>
      <c r="L581" s="168" t="s">
        <v>7</v>
      </c>
      <c r="M581" s="173"/>
    </row>
    <row r="582" spans="1:13">
      <c r="A582" s="130" t="s">
        <v>520</v>
      </c>
      <c r="B582" s="131">
        <v>38705</v>
      </c>
      <c r="C582" s="131">
        <v>43313</v>
      </c>
      <c r="D582" s="166">
        <v>5714</v>
      </c>
      <c r="E582" s="166">
        <v>6121</v>
      </c>
      <c r="F582" s="167">
        <v>18004536.214128003</v>
      </c>
      <c r="G582" s="132">
        <v>1.0628930000000001E-3</v>
      </c>
      <c r="H582" s="167">
        <v>7192271.6200000001</v>
      </c>
      <c r="I582" s="131">
        <v>563.09</v>
      </c>
      <c r="J582" s="131">
        <v>3</v>
      </c>
      <c r="K582" s="131">
        <v>12773</v>
      </c>
      <c r="L582" s="130" t="s">
        <v>7</v>
      </c>
      <c r="M582" s="128"/>
    </row>
    <row r="583" spans="1:13">
      <c r="A583" s="130" t="s">
        <v>521</v>
      </c>
      <c r="B583" s="131">
        <v>5417</v>
      </c>
      <c r="C583" s="131">
        <v>6286</v>
      </c>
      <c r="D583" s="166">
        <v>601</v>
      </c>
      <c r="E583" s="166">
        <v>512</v>
      </c>
      <c r="F583" s="167">
        <v>4170091.6510319998</v>
      </c>
      <c r="G583" s="132">
        <v>1.67436E-4</v>
      </c>
      <c r="H583" s="167">
        <v>1132985.3400000001</v>
      </c>
      <c r="I583" s="131">
        <v>482.94</v>
      </c>
      <c r="J583" s="131">
        <v>3</v>
      </c>
      <c r="K583" s="131">
        <v>2346</v>
      </c>
      <c r="L583" s="130" t="s">
        <v>7</v>
      </c>
      <c r="M583" s="128"/>
    </row>
    <row r="584" spans="1:13">
      <c r="A584" s="130" t="s">
        <v>522</v>
      </c>
      <c r="B584" s="131">
        <v>16888</v>
      </c>
      <c r="C584" s="131">
        <v>16682</v>
      </c>
      <c r="D584" s="166">
        <v>2542</v>
      </c>
      <c r="E584" s="166">
        <v>2675</v>
      </c>
      <c r="F584" s="167">
        <v>9632657.6803939994</v>
      </c>
      <c r="G584" s="132">
        <v>4.6788199999999998E-4</v>
      </c>
      <c r="H584" s="167">
        <v>3166016.6</v>
      </c>
      <c r="I584" s="131">
        <v>620.30999999999995</v>
      </c>
      <c r="J584" s="131">
        <v>3</v>
      </c>
      <c r="K584" s="131">
        <v>5104</v>
      </c>
      <c r="L584" s="130" t="s">
        <v>7</v>
      </c>
      <c r="M584" s="128"/>
    </row>
    <row r="585" spans="1:13">
      <c r="A585" s="130" t="s">
        <v>523</v>
      </c>
      <c r="B585" s="131">
        <v>4086</v>
      </c>
      <c r="C585" s="131">
        <v>4647</v>
      </c>
      <c r="D585" s="166">
        <v>538</v>
      </c>
      <c r="E585" s="166">
        <v>551</v>
      </c>
      <c r="F585" s="167">
        <v>2812152.9147079997</v>
      </c>
      <c r="G585" s="132">
        <v>1.2332200000000001E-4</v>
      </c>
      <c r="H585" s="167">
        <v>834480.86</v>
      </c>
      <c r="I585" s="131">
        <v>373.03</v>
      </c>
      <c r="J585" s="131">
        <v>3</v>
      </c>
      <c r="K585" s="131">
        <v>2237</v>
      </c>
      <c r="L585" s="130" t="s">
        <v>7</v>
      </c>
      <c r="M585" s="128"/>
    </row>
    <row r="586" spans="1:13">
      <c r="A586" s="160" t="s">
        <v>524</v>
      </c>
      <c r="B586" s="161">
        <v>4282</v>
      </c>
      <c r="C586" s="161">
        <v>4583</v>
      </c>
      <c r="D586" s="162">
        <v>542</v>
      </c>
      <c r="E586" s="162">
        <v>475</v>
      </c>
      <c r="F586" s="163">
        <v>1116282.3351119999</v>
      </c>
      <c r="G586" s="164">
        <v>1.0176899999999999E-4</v>
      </c>
      <c r="H586" s="163">
        <v>688638.94</v>
      </c>
      <c r="I586" s="161">
        <v>314.01</v>
      </c>
      <c r="J586" s="161">
        <v>3</v>
      </c>
      <c r="K586" s="161">
        <v>2193</v>
      </c>
      <c r="L586" s="160" t="s">
        <v>7</v>
      </c>
      <c r="M586" s="165"/>
    </row>
    <row r="587" spans="1:13">
      <c r="A587" s="130" t="s">
        <v>525</v>
      </c>
      <c r="B587" s="133">
        <v>13290</v>
      </c>
      <c r="C587" s="133">
        <v>14605</v>
      </c>
      <c r="D587" s="166">
        <v>898</v>
      </c>
      <c r="E587" s="166">
        <v>1197</v>
      </c>
      <c r="F587" s="167">
        <v>11066619.317016002</v>
      </c>
      <c r="G587" s="132">
        <v>4.2324300000000001E-4</v>
      </c>
      <c r="H587" s="167">
        <v>2863955.12</v>
      </c>
      <c r="I587" s="131">
        <v>371.12</v>
      </c>
      <c r="J587" s="131">
        <v>3</v>
      </c>
      <c r="K587" s="131">
        <v>7717</v>
      </c>
      <c r="L587" s="130" t="s">
        <v>7</v>
      </c>
      <c r="M587" s="128"/>
    </row>
    <row r="588" spans="1:13">
      <c r="A588" s="168" t="s">
        <v>526</v>
      </c>
      <c r="B588" s="169">
        <v>11187</v>
      </c>
      <c r="C588" s="169">
        <v>10949</v>
      </c>
      <c r="D588" s="170">
        <v>1051</v>
      </c>
      <c r="E588" s="170">
        <v>974</v>
      </c>
      <c r="F588" s="171">
        <v>14778595.157375999</v>
      </c>
      <c r="G588" s="172">
        <v>4.0581500000000002E-4</v>
      </c>
      <c r="H588" s="171">
        <v>2746027.26</v>
      </c>
      <c r="I588" s="169">
        <v>600.49</v>
      </c>
      <c r="J588" s="169">
        <v>3</v>
      </c>
      <c r="K588" s="169">
        <v>4573</v>
      </c>
      <c r="L588" s="168" t="s">
        <v>7</v>
      </c>
      <c r="M588" s="173"/>
    </row>
    <row r="589" spans="1:13">
      <c r="A589" s="130" t="s">
        <v>527</v>
      </c>
      <c r="B589" s="131">
        <v>16236</v>
      </c>
      <c r="C589" s="131">
        <v>17126</v>
      </c>
      <c r="D589" s="166">
        <v>1425</v>
      </c>
      <c r="E589" s="166">
        <v>1667</v>
      </c>
      <c r="F589" s="167">
        <v>6997037.5557349995</v>
      </c>
      <c r="G589" s="132">
        <v>4.1291800000000002E-4</v>
      </c>
      <c r="H589" s="167">
        <v>2794087.97</v>
      </c>
      <c r="I589" s="131">
        <v>604.39</v>
      </c>
      <c r="J589" s="131">
        <v>3</v>
      </c>
      <c r="K589" s="131">
        <v>4623</v>
      </c>
      <c r="L589" s="130" t="s">
        <v>7</v>
      </c>
      <c r="M589" s="128"/>
    </row>
    <row r="590" spans="1:13">
      <c r="A590" s="130" t="s">
        <v>528</v>
      </c>
      <c r="B590" s="131">
        <v>9964</v>
      </c>
      <c r="C590" s="131">
        <v>8812</v>
      </c>
      <c r="D590" s="166">
        <v>870</v>
      </c>
      <c r="E590" s="166">
        <v>828</v>
      </c>
      <c r="F590" s="167">
        <v>3689998.3057310004</v>
      </c>
      <c r="G590" s="132">
        <v>2.2907900000000001E-4</v>
      </c>
      <c r="H590" s="167">
        <v>1550109.31</v>
      </c>
      <c r="I590" s="131">
        <v>539.91999999999996</v>
      </c>
      <c r="J590" s="131">
        <v>3</v>
      </c>
      <c r="K590" s="131">
        <v>2871</v>
      </c>
      <c r="L590" s="130" t="s">
        <v>7</v>
      </c>
      <c r="M590" s="128"/>
    </row>
    <row r="591" spans="1:13">
      <c r="A591" s="130" t="s">
        <v>5233</v>
      </c>
      <c r="B591" s="131">
        <v>579</v>
      </c>
      <c r="C591" s="131">
        <v>712</v>
      </c>
      <c r="D591" s="166">
        <v>0</v>
      </c>
      <c r="E591" s="166">
        <v>0</v>
      </c>
      <c r="F591" s="167" t="s">
        <v>11</v>
      </c>
      <c r="G591" s="132">
        <v>1.7657000000000001E-5</v>
      </c>
      <c r="H591" s="167">
        <v>119478.74</v>
      </c>
      <c r="I591" s="131">
        <v>14934.85</v>
      </c>
      <c r="J591" s="131">
        <v>2</v>
      </c>
      <c r="K591" s="131">
        <v>8</v>
      </c>
      <c r="L591" s="130" t="s">
        <v>7</v>
      </c>
      <c r="M591" s="128"/>
    </row>
    <row r="592" spans="1:13">
      <c r="A592" s="130" t="s">
        <v>5234</v>
      </c>
      <c r="B592" s="131"/>
      <c r="C592" s="131"/>
      <c r="D592" s="166">
        <v>23</v>
      </c>
      <c r="E592" s="166">
        <v>20</v>
      </c>
      <c r="F592" s="166">
        <v>0</v>
      </c>
      <c r="G592" s="132">
        <v>5.7827918537081411E-7</v>
      </c>
      <c r="H592" s="167" t="s">
        <v>11</v>
      </c>
      <c r="I592" s="131" t="s">
        <v>11</v>
      </c>
      <c r="J592" s="131">
        <v>2</v>
      </c>
      <c r="K592" s="131">
        <v>315</v>
      </c>
      <c r="L592" s="130" t="s">
        <v>12</v>
      </c>
      <c r="M592" s="128"/>
    </row>
    <row r="593" spans="1:13">
      <c r="A593" s="130" t="s">
        <v>5235</v>
      </c>
      <c r="B593" s="131">
        <v>19</v>
      </c>
      <c r="C593" s="131"/>
      <c r="D593" s="166">
        <v>16</v>
      </c>
      <c r="E593" s="166">
        <v>29</v>
      </c>
      <c r="F593" s="167">
        <v>308763.39421200001</v>
      </c>
      <c r="G593" s="132">
        <v>4.6581268081308371E-6</v>
      </c>
      <c r="H593" s="167" t="s">
        <v>11</v>
      </c>
      <c r="I593" s="131" t="s">
        <v>11</v>
      </c>
      <c r="J593" s="131">
        <v>3</v>
      </c>
      <c r="K593" s="131">
        <v>140</v>
      </c>
      <c r="L593" s="130" t="s">
        <v>12</v>
      </c>
      <c r="M593" s="128"/>
    </row>
    <row r="594" spans="1:13">
      <c r="A594" s="130" t="s">
        <v>529</v>
      </c>
      <c r="B594" s="131">
        <v>54471</v>
      </c>
      <c r="C594" s="131">
        <v>57009</v>
      </c>
      <c r="D594" s="166">
        <v>6261</v>
      </c>
      <c r="E594" s="166">
        <v>6248</v>
      </c>
      <c r="F594" s="167">
        <v>52428131.646485999</v>
      </c>
      <c r="G594" s="132">
        <v>1.7787549999999999E-3</v>
      </c>
      <c r="H594" s="167">
        <v>12036294.66</v>
      </c>
      <c r="I594" s="131">
        <v>544.88</v>
      </c>
      <c r="J594" s="131">
        <v>3</v>
      </c>
      <c r="K594" s="131">
        <v>22090</v>
      </c>
      <c r="L594" s="130" t="s">
        <v>7</v>
      </c>
      <c r="M594" s="128"/>
    </row>
    <row r="595" spans="1:13">
      <c r="A595" s="130" t="s">
        <v>530</v>
      </c>
      <c r="B595" s="131">
        <v>6555</v>
      </c>
      <c r="C595" s="131">
        <v>10056</v>
      </c>
      <c r="D595" s="166">
        <v>1008</v>
      </c>
      <c r="E595" s="166">
        <v>991</v>
      </c>
      <c r="F595" s="167" t="s">
        <v>11</v>
      </c>
      <c r="G595" s="132">
        <v>2.02707E-4</v>
      </c>
      <c r="H595" s="167">
        <v>1371653.85</v>
      </c>
      <c r="I595" s="131">
        <v>951.88</v>
      </c>
      <c r="J595" s="131">
        <v>2</v>
      </c>
      <c r="K595" s="131">
        <v>1441</v>
      </c>
      <c r="L595" s="130" t="s">
        <v>7</v>
      </c>
      <c r="M595" s="128"/>
    </row>
    <row r="596" spans="1:13">
      <c r="A596" s="130" t="s">
        <v>531</v>
      </c>
      <c r="B596" s="131">
        <v>16932</v>
      </c>
      <c r="C596" s="131">
        <v>16211</v>
      </c>
      <c r="D596" s="166">
        <v>1827</v>
      </c>
      <c r="E596" s="166">
        <v>1716</v>
      </c>
      <c r="F596" s="167">
        <v>10838519.355281999</v>
      </c>
      <c r="G596" s="132">
        <v>4.6547400000000001E-4</v>
      </c>
      <c r="H596" s="167">
        <v>3149722.02</v>
      </c>
      <c r="I596" s="131">
        <v>524.25</v>
      </c>
      <c r="J596" s="131">
        <v>3</v>
      </c>
      <c r="K596" s="131">
        <v>6008</v>
      </c>
      <c r="L596" s="130" t="s">
        <v>7</v>
      </c>
      <c r="M596" s="128"/>
    </row>
    <row r="597" spans="1:13">
      <c r="A597" s="130" t="s">
        <v>532</v>
      </c>
      <c r="B597" s="131">
        <v>5515</v>
      </c>
      <c r="C597" s="131">
        <v>5375</v>
      </c>
      <c r="D597" s="166">
        <v>663</v>
      </c>
      <c r="E597" s="166">
        <v>480</v>
      </c>
      <c r="F597" s="167">
        <v>5260966.1149380002</v>
      </c>
      <c r="G597" s="132">
        <v>1.749E-4</v>
      </c>
      <c r="H597" s="167">
        <v>1183492.93</v>
      </c>
      <c r="I597" s="131">
        <v>454.31</v>
      </c>
      <c r="J597" s="131">
        <v>3</v>
      </c>
      <c r="K597" s="131">
        <v>2605</v>
      </c>
      <c r="L597" s="130" t="s">
        <v>7</v>
      </c>
      <c r="M597" s="128"/>
    </row>
    <row r="598" spans="1:13">
      <c r="A598" s="130" t="s">
        <v>533</v>
      </c>
      <c r="B598" s="131">
        <v>5368</v>
      </c>
      <c r="C598" s="131">
        <v>6913</v>
      </c>
      <c r="D598" s="166">
        <v>589</v>
      </c>
      <c r="E598" s="166">
        <v>594</v>
      </c>
      <c r="F598" s="167">
        <v>5134822.6055549998</v>
      </c>
      <c r="G598" s="132">
        <v>1.8583400000000001E-4</v>
      </c>
      <c r="H598" s="167">
        <v>1257481.57</v>
      </c>
      <c r="I598" s="131">
        <v>215.32</v>
      </c>
      <c r="J598" s="131">
        <v>3</v>
      </c>
      <c r="K598" s="131">
        <v>5840</v>
      </c>
      <c r="L598" s="130" t="s">
        <v>7</v>
      </c>
      <c r="M598" s="128"/>
    </row>
    <row r="599" spans="1:13">
      <c r="A599" s="130" t="s">
        <v>534</v>
      </c>
      <c r="B599" s="131">
        <v>3937</v>
      </c>
      <c r="C599" s="131">
        <v>3657</v>
      </c>
      <c r="D599" s="166">
        <v>794</v>
      </c>
      <c r="E599" s="166">
        <v>722</v>
      </c>
      <c r="F599" s="167">
        <v>4433656.2836499996</v>
      </c>
      <c r="G599" s="132">
        <v>1.3828500000000001E-4</v>
      </c>
      <c r="H599" s="167">
        <v>935730.41</v>
      </c>
      <c r="I599" s="131">
        <v>453.8</v>
      </c>
      <c r="J599" s="131">
        <v>3</v>
      </c>
      <c r="K599" s="131">
        <v>2062</v>
      </c>
      <c r="L599" s="130" t="s">
        <v>7</v>
      </c>
      <c r="M599" s="128"/>
    </row>
    <row r="600" spans="1:13">
      <c r="A600" s="130" t="s">
        <v>535</v>
      </c>
      <c r="B600" s="131">
        <v>24212</v>
      </c>
      <c r="C600" s="131">
        <v>25413</v>
      </c>
      <c r="D600" s="166">
        <v>3152</v>
      </c>
      <c r="E600" s="166">
        <v>3489</v>
      </c>
      <c r="F600" s="167">
        <v>5597143.9361420004</v>
      </c>
      <c r="G600" s="132">
        <v>5.6955999999999999E-4</v>
      </c>
      <c r="H600" s="167">
        <v>3854039.64</v>
      </c>
      <c r="I600" s="131">
        <v>890.9</v>
      </c>
      <c r="J600" s="131">
        <v>3</v>
      </c>
      <c r="K600" s="131">
        <v>4326</v>
      </c>
      <c r="L600" s="130" t="s">
        <v>7</v>
      </c>
      <c r="M600" s="128"/>
    </row>
    <row r="601" spans="1:13">
      <c r="A601" s="130" t="s">
        <v>536</v>
      </c>
      <c r="B601" s="131">
        <v>26797</v>
      </c>
      <c r="C601" s="131">
        <v>25398</v>
      </c>
      <c r="D601" s="166">
        <v>2575</v>
      </c>
      <c r="E601" s="166">
        <v>2549</v>
      </c>
      <c r="F601" s="167">
        <v>13395200.541317999</v>
      </c>
      <c r="G601" s="132">
        <v>6.8117500000000001E-4</v>
      </c>
      <c r="H601" s="167">
        <v>4609306.9400000004</v>
      </c>
      <c r="I601" s="131">
        <v>2280.71</v>
      </c>
      <c r="J601" s="131">
        <v>3</v>
      </c>
      <c r="K601" s="131">
        <v>2021</v>
      </c>
      <c r="L601" s="130" t="s">
        <v>7</v>
      </c>
      <c r="M601" s="128"/>
    </row>
    <row r="602" spans="1:13">
      <c r="A602" s="130" t="s">
        <v>537</v>
      </c>
      <c r="B602" s="131">
        <v>20769</v>
      </c>
      <c r="C602" s="131">
        <v>23054</v>
      </c>
      <c r="D602" s="166">
        <v>2679</v>
      </c>
      <c r="E602" s="166">
        <v>3084</v>
      </c>
      <c r="F602" s="167">
        <v>8812435.8003099989</v>
      </c>
      <c r="G602" s="132">
        <v>5.5294999999999997E-4</v>
      </c>
      <c r="H602" s="167">
        <v>3741642.32</v>
      </c>
      <c r="I602" s="131">
        <v>785.89</v>
      </c>
      <c r="J602" s="131">
        <v>3</v>
      </c>
      <c r="K602" s="131">
        <v>4761</v>
      </c>
      <c r="L602" s="130" t="s">
        <v>7</v>
      </c>
      <c r="M602" s="128"/>
    </row>
    <row r="603" spans="1:13">
      <c r="A603" s="130" t="s">
        <v>538</v>
      </c>
      <c r="B603" s="131">
        <v>1919</v>
      </c>
      <c r="C603" s="131">
        <v>966</v>
      </c>
      <c r="D603" s="166">
        <v>342</v>
      </c>
      <c r="E603" s="166">
        <v>287</v>
      </c>
      <c r="F603" s="167">
        <v>6468979.7425140003</v>
      </c>
      <c r="G603" s="132">
        <v>1.1714346339875627E-4</v>
      </c>
      <c r="H603" s="167" t="s">
        <v>11</v>
      </c>
      <c r="I603" s="131" t="s">
        <v>11</v>
      </c>
      <c r="J603" s="131">
        <v>3</v>
      </c>
      <c r="K603" s="131">
        <v>3420</v>
      </c>
      <c r="L603" s="130" t="s">
        <v>12</v>
      </c>
      <c r="M603" s="128"/>
    </row>
    <row r="604" spans="1:13">
      <c r="A604" s="130" t="s">
        <v>539</v>
      </c>
      <c r="B604" s="131">
        <v>26643</v>
      </c>
      <c r="C604" s="131">
        <v>24280</v>
      </c>
      <c r="D604" s="166">
        <v>2725</v>
      </c>
      <c r="E604" s="166">
        <v>3074</v>
      </c>
      <c r="F604" s="167">
        <v>4975714.2833499992</v>
      </c>
      <c r="G604" s="132">
        <v>5.6623999999999997E-4</v>
      </c>
      <c r="H604" s="167">
        <v>3831574.55</v>
      </c>
      <c r="I604" s="131">
        <v>1118.3800000000001</v>
      </c>
      <c r="J604" s="131">
        <v>3</v>
      </c>
      <c r="K604" s="131">
        <v>3426</v>
      </c>
      <c r="L604" s="130" t="s">
        <v>7</v>
      </c>
      <c r="M604" s="128"/>
    </row>
    <row r="605" spans="1:13">
      <c r="A605" s="130" t="s">
        <v>540</v>
      </c>
      <c r="B605" s="131">
        <v>11271</v>
      </c>
      <c r="C605" s="131">
        <v>12763</v>
      </c>
      <c r="D605" s="166">
        <v>2250</v>
      </c>
      <c r="E605" s="166">
        <v>2082</v>
      </c>
      <c r="F605" s="167">
        <v>4292294.5018530004</v>
      </c>
      <c r="G605" s="132">
        <v>3.0627999999999997E-4</v>
      </c>
      <c r="H605" s="167">
        <v>2072501.52</v>
      </c>
      <c r="I605" s="131">
        <v>1121.49</v>
      </c>
      <c r="J605" s="131">
        <v>3</v>
      </c>
      <c r="K605" s="131">
        <v>1848</v>
      </c>
      <c r="L605" s="130" t="s">
        <v>7</v>
      </c>
      <c r="M605" s="128"/>
    </row>
    <row r="606" spans="1:13">
      <c r="A606" s="130" t="s">
        <v>541</v>
      </c>
      <c r="B606" s="131">
        <v>62325</v>
      </c>
      <c r="C606" s="131">
        <v>59853</v>
      </c>
      <c r="D606" s="166">
        <v>8725</v>
      </c>
      <c r="E606" s="166">
        <v>9381</v>
      </c>
      <c r="F606" s="167">
        <v>23495039.914504003</v>
      </c>
      <c r="G606" s="132">
        <v>1.5460039999999999E-3</v>
      </c>
      <c r="H606" s="167">
        <v>10461335.529999999</v>
      </c>
      <c r="I606" s="131">
        <v>797.24</v>
      </c>
      <c r="J606" s="131">
        <v>3</v>
      </c>
      <c r="K606" s="131">
        <v>13122</v>
      </c>
      <c r="L606" s="130" t="s">
        <v>7</v>
      </c>
      <c r="M606" s="128"/>
    </row>
    <row r="607" spans="1:13">
      <c r="A607" s="130" t="s">
        <v>5236</v>
      </c>
      <c r="B607" s="131">
        <v>74116</v>
      </c>
      <c r="C607" s="131">
        <v>83723</v>
      </c>
      <c r="D607" s="166">
        <v>8395</v>
      </c>
      <c r="E607" s="166">
        <v>8933</v>
      </c>
      <c r="F607" s="167">
        <v>201745569.427596</v>
      </c>
      <c r="G607" s="132">
        <v>4.175977E-3</v>
      </c>
      <c r="H607" s="167">
        <v>28257566.25</v>
      </c>
      <c r="I607" s="131">
        <v>4986.33</v>
      </c>
      <c r="J607" s="131">
        <v>3</v>
      </c>
      <c r="K607" s="131">
        <v>5667</v>
      </c>
      <c r="L607" s="130" t="s">
        <v>7</v>
      </c>
      <c r="M607" s="128"/>
    </row>
    <row r="608" spans="1:13">
      <c r="A608" s="130" t="s">
        <v>5237</v>
      </c>
      <c r="B608" s="131">
        <v>31746</v>
      </c>
      <c r="C608" s="131">
        <v>32497</v>
      </c>
      <c r="D608" s="166">
        <v>1787</v>
      </c>
      <c r="E608" s="166">
        <v>1708</v>
      </c>
      <c r="F608" s="167">
        <v>13179242.654044997</v>
      </c>
      <c r="G608" s="132">
        <v>7.6962799999999996E-4</v>
      </c>
      <c r="H608" s="167">
        <v>5207841.17</v>
      </c>
      <c r="I608" s="131">
        <v>824.03</v>
      </c>
      <c r="J608" s="131">
        <v>3</v>
      </c>
      <c r="K608" s="131">
        <v>6320</v>
      </c>
      <c r="L608" s="130" t="s">
        <v>7</v>
      </c>
      <c r="M608" s="128"/>
    </row>
    <row r="609" spans="1:13">
      <c r="A609" s="130" t="s">
        <v>5238</v>
      </c>
      <c r="B609" s="131">
        <v>143381</v>
      </c>
      <c r="C609" s="131">
        <v>135540</v>
      </c>
      <c r="D609" s="166">
        <v>8941</v>
      </c>
      <c r="E609" s="166">
        <v>9879</v>
      </c>
      <c r="F609" s="167">
        <v>86947179.916345</v>
      </c>
      <c r="G609" s="132">
        <v>3.7611989999999998E-3</v>
      </c>
      <c r="H609" s="167">
        <v>25450886.059999999</v>
      </c>
      <c r="I609" s="131">
        <v>2281.16</v>
      </c>
      <c r="J609" s="131">
        <v>3</v>
      </c>
      <c r="K609" s="131">
        <v>11157</v>
      </c>
      <c r="L609" s="130" t="s">
        <v>7</v>
      </c>
      <c r="M609" s="128"/>
    </row>
    <row r="610" spans="1:13">
      <c r="A610" s="130" t="s">
        <v>5239</v>
      </c>
      <c r="B610" s="131">
        <v>143970</v>
      </c>
      <c r="C610" s="131">
        <v>146401</v>
      </c>
      <c r="D610" s="166">
        <v>28111</v>
      </c>
      <c r="E610" s="166">
        <v>29746</v>
      </c>
      <c r="F610" s="167">
        <v>132605599.27658999</v>
      </c>
      <c r="G610" s="132">
        <v>4.8013559999999997E-3</v>
      </c>
      <c r="H610" s="167">
        <v>32489315.5</v>
      </c>
      <c r="I610" s="131">
        <v>886.23</v>
      </c>
      <c r="J610" s="131">
        <v>3</v>
      </c>
      <c r="K610" s="131">
        <v>36660</v>
      </c>
      <c r="L610" s="130" t="s">
        <v>7</v>
      </c>
      <c r="M610" s="128"/>
    </row>
    <row r="611" spans="1:13">
      <c r="A611" s="130" t="s">
        <v>5240</v>
      </c>
      <c r="B611" s="131">
        <v>47343</v>
      </c>
      <c r="C611" s="131">
        <v>48001</v>
      </c>
      <c r="D611" s="166">
        <v>16478</v>
      </c>
      <c r="E611" s="166">
        <v>17495</v>
      </c>
      <c r="F611" s="167">
        <v>68118984.021283999</v>
      </c>
      <c r="G611" s="132">
        <v>2.028902E-3</v>
      </c>
      <c r="H611" s="167">
        <v>13728959.119999999</v>
      </c>
      <c r="I611" s="131">
        <v>2147.84</v>
      </c>
      <c r="J611" s="131">
        <v>3</v>
      </c>
      <c r="K611" s="131">
        <v>6392</v>
      </c>
      <c r="L611" s="130" t="s">
        <v>7</v>
      </c>
      <c r="M611" s="128"/>
    </row>
    <row r="612" spans="1:13">
      <c r="A612" s="130" t="s">
        <v>5241</v>
      </c>
      <c r="B612" s="131">
        <v>22973</v>
      </c>
      <c r="C612" s="131">
        <v>22807</v>
      </c>
      <c r="D612" s="166">
        <v>21541</v>
      </c>
      <c r="E612" s="166">
        <v>23420</v>
      </c>
      <c r="F612" s="167">
        <v>10368387.242744001</v>
      </c>
      <c r="G612" s="132">
        <v>9.3659799999999997E-4</v>
      </c>
      <c r="H612" s="167">
        <v>6337673.7300000004</v>
      </c>
      <c r="I612" s="131">
        <v>932.56</v>
      </c>
      <c r="J612" s="131">
        <v>3</v>
      </c>
      <c r="K612" s="131">
        <v>6796</v>
      </c>
      <c r="L612" s="130" t="s">
        <v>7</v>
      </c>
      <c r="M612" s="128"/>
    </row>
    <row r="613" spans="1:13">
      <c r="A613" s="130" t="s">
        <v>5242</v>
      </c>
      <c r="B613" s="131">
        <v>52382</v>
      </c>
      <c r="C613" s="131">
        <v>53604</v>
      </c>
      <c r="D613" s="166">
        <v>3813</v>
      </c>
      <c r="E613" s="166">
        <v>3839</v>
      </c>
      <c r="F613" s="167">
        <v>52815860.762612</v>
      </c>
      <c r="G613" s="132">
        <v>1.69115E-3</v>
      </c>
      <c r="H613" s="167">
        <v>11443497.6</v>
      </c>
      <c r="I613" s="131">
        <v>899.93</v>
      </c>
      <c r="J613" s="131">
        <v>3</v>
      </c>
      <c r="K613" s="131">
        <v>12716</v>
      </c>
      <c r="L613" s="130" t="s">
        <v>7</v>
      </c>
      <c r="M613" s="128"/>
    </row>
    <row r="614" spans="1:13">
      <c r="A614" s="130" t="s">
        <v>5243</v>
      </c>
      <c r="B614" s="131">
        <v>1466</v>
      </c>
      <c r="C614" s="131">
        <v>1214</v>
      </c>
      <c r="D614" s="166">
        <v>345</v>
      </c>
      <c r="E614" s="166">
        <v>345</v>
      </c>
      <c r="F614" s="167">
        <v>5354437.984828</v>
      </c>
      <c r="G614" s="132">
        <v>1.0104232757525314E-4</v>
      </c>
      <c r="H614" s="167" t="s">
        <v>11</v>
      </c>
      <c r="I614" s="131" t="s">
        <v>11</v>
      </c>
      <c r="J614" s="131">
        <v>3</v>
      </c>
      <c r="K614" s="131">
        <v>1700</v>
      </c>
      <c r="L614" s="130" t="s">
        <v>12</v>
      </c>
      <c r="M614" s="128"/>
    </row>
    <row r="615" spans="1:13">
      <c r="A615" s="130" t="s">
        <v>5244</v>
      </c>
      <c r="B615" s="131">
        <v>25997</v>
      </c>
      <c r="C615" s="131">
        <v>28980</v>
      </c>
      <c r="D615" s="166">
        <v>2348</v>
      </c>
      <c r="E615" s="166">
        <v>2897</v>
      </c>
      <c r="F615" s="167">
        <v>34119120.169670001</v>
      </c>
      <c r="G615" s="132">
        <v>9.7598599999999998E-4</v>
      </c>
      <c r="H615" s="167">
        <v>6604197.4299999997</v>
      </c>
      <c r="I615" s="131">
        <v>1320.58</v>
      </c>
      <c r="J615" s="131">
        <v>3</v>
      </c>
      <c r="K615" s="131">
        <v>5001</v>
      </c>
      <c r="L615" s="130" t="s">
        <v>7</v>
      </c>
      <c r="M615" s="128"/>
    </row>
    <row r="616" spans="1:13">
      <c r="A616" s="130" t="s">
        <v>5245</v>
      </c>
      <c r="B616" s="131">
        <v>24620</v>
      </c>
      <c r="C616" s="131">
        <v>23139</v>
      </c>
      <c r="D616" s="166">
        <v>1833</v>
      </c>
      <c r="E616" s="166">
        <v>1878</v>
      </c>
      <c r="F616" s="167">
        <v>24945377.718085997</v>
      </c>
      <c r="G616" s="132">
        <v>7.7936399999999995E-4</v>
      </c>
      <c r="H616" s="167">
        <v>5273716.8899999997</v>
      </c>
      <c r="I616" s="131">
        <v>402.2</v>
      </c>
      <c r="J616" s="131">
        <v>3</v>
      </c>
      <c r="K616" s="131">
        <v>13112</v>
      </c>
      <c r="L616" s="130" t="s">
        <v>7</v>
      </c>
      <c r="M616" s="128"/>
    </row>
    <row r="617" spans="1:13">
      <c r="A617" s="130" t="s">
        <v>5246</v>
      </c>
      <c r="B617" s="131">
        <v>23879</v>
      </c>
      <c r="C617" s="131">
        <v>26636</v>
      </c>
      <c r="D617" s="166">
        <v>3301</v>
      </c>
      <c r="E617" s="166">
        <v>3255</v>
      </c>
      <c r="F617" s="167">
        <v>29230704.290756002</v>
      </c>
      <c r="G617" s="132">
        <v>8.8451199999999995E-4</v>
      </c>
      <c r="H617" s="167">
        <v>5985220.4100000001</v>
      </c>
      <c r="I617" s="131">
        <v>594.36</v>
      </c>
      <c r="J617" s="131">
        <v>3</v>
      </c>
      <c r="K617" s="131">
        <v>10070</v>
      </c>
      <c r="L617" s="130" t="s">
        <v>7</v>
      </c>
      <c r="M617" s="128"/>
    </row>
    <row r="618" spans="1:13">
      <c r="A618" s="130" t="s">
        <v>5247</v>
      </c>
      <c r="B618" s="131">
        <v>177776</v>
      </c>
      <c r="C618" s="131">
        <v>176200</v>
      </c>
      <c r="D618" s="166">
        <v>21541</v>
      </c>
      <c r="E618" s="166">
        <v>24356</v>
      </c>
      <c r="F618" s="167">
        <v>393381971.07498395</v>
      </c>
      <c r="G618" s="132">
        <v>8.6545279999999999E-3</v>
      </c>
      <c r="H618" s="167">
        <v>58562550.219999999</v>
      </c>
      <c r="I618" s="131">
        <v>8450.58</v>
      </c>
      <c r="J618" s="131">
        <v>3</v>
      </c>
      <c r="K618" s="131">
        <v>6930</v>
      </c>
      <c r="L618" s="130" t="s">
        <v>7</v>
      </c>
      <c r="M618" s="128"/>
    </row>
    <row r="619" spans="1:13">
      <c r="A619" s="130" t="s">
        <v>5248</v>
      </c>
      <c r="B619" s="131">
        <v>3768</v>
      </c>
      <c r="C619" s="131">
        <v>4346</v>
      </c>
      <c r="D619" s="166">
        <v>875</v>
      </c>
      <c r="E619" s="166">
        <v>1159</v>
      </c>
      <c r="F619" s="167">
        <v>7894950.7566599995</v>
      </c>
      <c r="G619" s="132">
        <v>1.8435500000000001E-4</v>
      </c>
      <c r="H619" s="167">
        <v>1247470.95</v>
      </c>
      <c r="I619" s="131">
        <v>233.56</v>
      </c>
      <c r="J619" s="131">
        <v>3</v>
      </c>
      <c r="K619" s="131">
        <v>5341</v>
      </c>
      <c r="L619" s="130" t="s">
        <v>7</v>
      </c>
      <c r="M619" s="128"/>
    </row>
    <row r="620" spans="1:13">
      <c r="A620" s="130" t="s">
        <v>5249</v>
      </c>
      <c r="B620" s="131">
        <v>46634</v>
      </c>
      <c r="C620" s="131">
        <v>45605</v>
      </c>
      <c r="D620" s="166">
        <v>2590</v>
      </c>
      <c r="E620" s="166">
        <v>2882</v>
      </c>
      <c r="F620" s="167">
        <v>18736635.541232001</v>
      </c>
      <c r="G620" s="132">
        <v>1.107788E-3</v>
      </c>
      <c r="H620" s="167">
        <v>7496064.7300000004</v>
      </c>
      <c r="I620" s="131">
        <v>1131.48</v>
      </c>
      <c r="J620" s="131">
        <v>3</v>
      </c>
      <c r="K620" s="131">
        <v>6625</v>
      </c>
      <c r="L620" s="130" t="s">
        <v>7</v>
      </c>
      <c r="M620" s="128"/>
    </row>
    <row r="621" spans="1:13">
      <c r="A621" s="130" t="s">
        <v>5250</v>
      </c>
      <c r="B621" s="131">
        <v>15459</v>
      </c>
      <c r="C621" s="131">
        <v>10647</v>
      </c>
      <c r="D621" s="166">
        <v>2457</v>
      </c>
      <c r="E621" s="166">
        <v>3217</v>
      </c>
      <c r="F621" s="167">
        <v>34769858.348463997</v>
      </c>
      <c r="G621" s="132">
        <v>7.0611199999999995E-4</v>
      </c>
      <c r="H621" s="167">
        <v>4778041.96</v>
      </c>
      <c r="I621" s="131">
        <v>715.27</v>
      </c>
      <c r="J621" s="131">
        <v>3</v>
      </c>
      <c r="K621" s="131">
        <v>6680</v>
      </c>
      <c r="L621" s="130" t="s">
        <v>7</v>
      </c>
      <c r="M621" s="128"/>
    </row>
    <row r="622" spans="1:13">
      <c r="A622" s="130" t="s">
        <v>5251</v>
      </c>
      <c r="B622" s="131">
        <v>4564</v>
      </c>
      <c r="C622" s="131">
        <v>4489</v>
      </c>
      <c r="D622" s="166">
        <v>900</v>
      </c>
      <c r="E622" s="166">
        <v>878</v>
      </c>
      <c r="F622" s="167">
        <v>7863717.7720899992</v>
      </c>
      <c r="G622" s="132">
        <v>1.98056E-4</v>
      </c>
      <c r="H622" s="167">
        <v>1340185.77</v>
      </c>
      <c r="I622" s="131">
        <v>453.68</v>
      </c>
      <c r="J622" s="131">
        <v>3</v>
      </c>
      <c r="K622" s="131">
        <v>2954</v>
      </c>
      <c r="L622" s="130" t="s">
        <v>7</v>
      </c>
      <c r="M622" s="128"/>
    </row>
    <row r="623" spans="1:13">
      <c r="A623" s="130" t="s">
        <v>5252</v>
      </c>
      <c r="B623" s="131">
        <v>41344</v>
      </c>
      <c r="C623" s="131">
        <v>39407</v>
      </c>
      <c r="D623" s="166">
        <v>15125</v>
      </c>
      <c r="E623" s="166">
        <v>14646</v>
      </c>
      <c r="F623" s="167">
        <v>9744951.4303639997</v>
      </c>
      <c r="G623" s="132">
        <v>1.1036570000000001E-3</v>
      </c>
      <c r="H623" s="167">
        <v>7468111.4299999997</v>
      </c>
      <c r="I623" s="131">
        <v>1307.9000000000001</v>
      </c>
      <c r="J623" s="131">
        <v>3</v>
      </c>
      <c r="K623" s="131">
        <v>5710</v>
      </c>
      <c r="L623" s="130" t="s">
        <v>7</v>
      </c>
      <c r="M623" s="128"/>
    </row>
    <row r="624" spans="1:13">
      <c r="A624" s="130" t="s">
        <v>5253</v>
      </c>
      <c r="B624" s="131">
        <v>11584</v>
      </c>
      <c r="C624" s="131">
        <v>12347</v>
      </c>
      <c r="D624" s="166">
        <v>2871</v>
      </c>
      <c r="E624" s="166">
        <v>2642</v>
      </c>
      <c r="F624" s="167">
        <v>9509822.6803840008</v>
      </c>
      <c r="G624" s="132">
        <v>3.8378899999999999E-4</v>
      </c>
      <c r="H624" s="167">
        <v>2596981.39</v>
      </c>
      <c r="I624" s="131">
        <v>990.45</v>
      </c>
      <c r="J624" s="131">
        <v>3</v>
      </c>
      <c r="K624" s="131">
        <v>2622</v>
      </c>
      <c r="L624" s="130" t="s">
        <v>7</v>
      </c>
      <c r="M624" s="128"/>
    </row>
    <row r="625" spans="1:13">
      <c r="A625" s="130" t="s">
        <v>5254</v>
      </c>
      <c r="B625" s="131">
        <v>26906</v>
      </c>
      <c r="C625" s="131">
        <v>31199</v>
      </c>
      <c r="D625" s="166">
        <v>2507</v>
      </c>
      <c r="E625" s="166">
        <v>3032</v>
      </c>
      <c r="F625" s="167">
        <v>8811160.6161810011</v>
      </c>
      <c r="G625" s="132">
        <v>7.3632700000000005E-4</v>
      </c>
      <c r="H625" s="167">
        <v>4982498.2</v>
      </c>
      <c r="I625" s="131">
        <v>1439.19</v>
      </c>
      <c r="J625" s="131">
        <v>3</v>
      </c>
      <c r="K625" s="131">
        <v>3462</v>
      </c>
      <c r="L625" s="130" t="s">
        <v>7</v>
      </c>
      <c r="M625" s="128"/>
    </row>
    <row r="626" spans="1:13">
      <c r="A626" s="130" t="s">
        <v>5255</v>
      </c>
      <c r="B626" s="131">
        <v>33959</v>
      </c>
      <c r="C626" s="131">
        <v>28153</v>
      </c>
      <c r="D626" s="166">
        <v>11711</v>
      </c>
      <c r="E626" s="166">
        <v>11497</v>
      </c>
      <c r="F626" s="167">
        <v>21032622.69689</v>
      </c>
      <c r="G626" s="132">
        <v>1.0273369999999999E-3</v>
      </c>
      <c r="H626" s="167">
        <v>6951676.8099999996</v>
      </c>
      <c r="I626" s="131">
        <v>1240.93</v>
      </c>
      <c r="J626" s="131">
        <v>3</v>
      </c>
      <c r="K626" s="131">
        <v>5602</v>
      </c>
      <c r="L626" s="130" t="s">
        <v>7</v>
      </c>
      <c r="M626" s="128"/>
    </row>
    <row r="627" spans="1:13">
      <c r="A627" s="130" t="s">
        <v>5256</v>
      </c>
      <c r="B627" s="131">
        <v>22027</v>
      </c>
      <c r="C627" s="131">
        <v>20634</v>
      </c>
      <c r="D627" s="166">
        <v>2353</v>
      </c>
      <c r="E627" s="166">
        <v>2442</v>
      </c>
      <c r="F627" s="167">
        <v>8295967.1040639998</v>
      </c>
      <c r="G627" s="132">
        <v>5.2703099999999996E-4</v>
      </c>
      <c r="H627" s="167">
        <v>3566255.9</v>
      </c>
      <c r="I627" s="131">
        <v>759.91</v>
      </c>
      <c r="J627" s="131">
        <v>3</v>
      </c>
      <c r="K627" s="131">
        <v>4693</v>
      </c>
      <c r="L627" s="130" t="s">
        <v>7</v>
      </c>
      <c r="M627" s="128"/>
    </row>
    <row r="628" spans="1:13">
      <c r="A628" s="130" t="s">
        <v>5257</v>
      </c>
      <c r="B628" s="131">
        <v>61923</v>
      </c>
      <c r="C628" s="131">
        <v>65644</v>
      </c>
      <c r="D628" s="166">
        <v>6279</v>
      </c>
      <c r="E628" s="166">
        <v>7132</v>
      </c>
      <c r="F628" s="167">
        <v>76463161.153026</v>
      </c>
      <c r="G628" s="132">
        <v>2.2419620000000001E-3</v>
      </c>
      <c r="H628" s="167">
        <v>15170673.109999999</v>
      </c>
      <c r="I628" s="131">
        <v>3019.04</v>
      </c>
      <c r="J628" s="131">
        <v>3</v>
      </c>
      <c r="K628" s="131">
        <v>5025</v>
      </c>
      <c r="L628" s="130" t="s">
        <v>7</v>
      </c>
      <c r="M628" s="128"/>
    </row>
    <row r="629" spans="1:13">
      <c r="A629" s="130" t="s">
        <v>5258</v>
      </c>
      <c r="B629" s="131">
        <v>62923</v>
      </c>
      <c r="C629" s="131">
        <v>59627</v>
      </c>
      <c r="D629" s="166">
        <v>4497</v>
      </c>
      <c r="E629" s="166">
        <v>5244</v>
      </c>
      <c r="F629" s="167">
        <v>64736240.541096002</v>
      </c>
      <c r="G629" s="132">
        <v>2.012734E-3</v>
      </c>
      <c r="H629" s="167">
        <v>13619554.869999999</v>
      </c>
      <c r="I629" s="131">
        <v>3797.98</v>
      </c>
      <c r="J629" s="131">
        <v>3</v>
      </c>
      <c r="K629" s="131">
        <v>3586</v>
      </c>
      <c r="L629" s="130" t="s">
        <v>7</v>
      </c>
      <c r="M629" s="128"/>
    </row>
    <row r="630" spans="1:13">
      <c r="A630" s="130" t="s">
        <v>5259</v>
      </c>
      <c r="B630" s="131">
        <v>19738</v>
      </c>
      <c r="C630" s="131">
        <v>18914</v>
      </c>
      <c r="D630" s="166">
        <v>4393</v>
      </c>
      <c r="E630" s="166">
        <v>4732</v>
      </c>
      <c r="F630" s="167">
        <v>16819345.745467</v>
      </c>
      <c r="G630" s="132">
        <v>6.4135500000000003E-4</v>
      </c>
      <c r="H630" s="167">
        <v>4339851.01</v>
      </c>
      <c r="I630" s="131">
        <v>471.11</v>
      </c>
      <c r="J630" s="131">
        <v>3</v>
      </c>
      <c r="K630" s="131">
        <v>9212</v>
      </c>
      <c r="L630" s="130" t="s">
        <v>7</v>
      </c>
      <c r="M630" s="128"/>
    </row>
    <row r="631" spans="1:13">
      <c r="A631" s="130" t="s">
        <v>5260</v>
      </c>
      <c r="B631" s="131">
        <v>2479</v>
      </c>
      <c r="C631" s="131">
        <v>2043</v>
      </c>
      <c r="D631" s="166">
        <v>503</v>
      </c>
      <c r="E631" s="166">
        <v>1019</v>
      </c>
      <c r="F631" s="167">
        <v>6804912.8815440005</v>
      </c>
      <c r="G631" s="132">
        <v>1.4200000000000001E-4</v>
      </c>
      <c r="H631" s="167">
        <v>960873.04</v>
      </c>
      <c r="I631" s="131">
        <v>489.99</v>
      </c>
      <c r="J631" s="131">
        <v>3</v>
      </c>
      <c r="K631" s="131">
        <v>1961</v>
      </c>
      <c r="L631" s="130" t="s">
        <v>7</v>
      </c>
      <c r="M631" s="128"/>
    </row>
    <row r="632" spans="1:13">
      <c r="A632" s="130" t="s">
        <v>5261</v>
      </c>
      <c r="B632" s="131">
        <v>8232</v>
      </c>
      <c r="C632" s="131">
        <v>10983</v>
      </c>
      <c r="D632" s="166">
        <v>1450</v>
      </c>
      <c r="E632" s="166">
        <v>1599</v>
      </c>
      <c r="F632" s="167">
        <v>6853732.3692000005</v>
      </c>
      <c r="G632" s="132">
        <v>2.8573699999999999E-4</v>
      </c>
      <c r="H632" s="167">
        <v>1933492.2</v>
      </c>
      <c r="I632" s="131">
        <v>189.84</v>
      </c>
      <c r="J632" s="131">
        <v>3</v>
      </c>
      <c r="K632" s="131">
        <v>10185</v>
      </c>
      <c r="L632" s="130" t="s">
        <v>7</v>
      </c>
      <c r="M632" s="128"/>
    </row>
    <row r="633" spans="1:13">
      <c r="A633" s="130" t="s">
        <v>5262</v>
      </c>
      <c r="B633" s="131">
        <v>6886</v>
      </c>
      <c r="C633" s="131">
        <v>6138</v>
      </c>
      <c r="D633" s="166">
        <v>1304</v>
      </c>
      <c r="E633" s="166">
        <v>1573</v>
      </c>
      <c r="F633" s="167">
        <v>8633157.4944000002</v>
      </c>
      <c r="G633" s="132">
        <v>2.52847E-4</v>
      </c>
      <c r="H633" s="167">
        <v>1710935.58</v>
      </c>
      <c r="I633" s="131">
        <v>608</v>
      </c>
      <c r="J633" s="131">
        <v>3</v>
      </c>
      <c r="K633" s="131">
        <v>2814</v>
      </c>
      <c r="L633" s="130" t="s">
        <v>7</v>
      </c>
      <c r="M633" s="128"/>
    </row>
    <row r="634" spans="1:13">
      <c r="A634" s="130" t="s">
        <v>5263</v>
      </c>
      <c r="B634" s="131">
        <v>5782</v>
      </c>
      <c r="C634" s="131">
        <v>5213</v>
      </c>
      <c r="D634" s="166">
        <v>785</v>
      </c>
      <c r="E634" s="166">
        <v>1093</v>
      </c>
      <c r="F634" s="167">
        <v>6280458.3014209997</v>
      </c>
      <c r="G634" s="132">
        <v>1.9546099999999999E-4</v>
      </c>
      <c r="H634" s="167">
        <v>1322627.1000000001</v>
      </c>
      <c r="I634" s="131">
        <v>444.88</v>
      </c>
      <c r="J634" s="131">
        <v>3</v>
      </c>
      <c r="K634" s="131">
        <v>2973</v>
      </c>
      <c r="L634" s="130" t="s">
        <v>7</v>
      </c>
      <c r="M634" s="128"/>
    </row>
    <row r="635" spans="1:13">
      <c r="A635" s="130" t="s">
        <v>5264</v>
      </c>
      <c r="B635" s="131">
        <v>2863</v>
      </c>
      <c r="C635" s="131">
        <v>1313</v>
      </c>
      <c r="D635" s="166">
        <v>448</v>
      </c>
      <c r="E635" s="166">
        <v>595</v>
      </c>
      <c r="F635" s="167">
        <v>4094520.762174</v>
      </c>
      <c r="G635" s="132">
        <v>1.0098391496783357E-4</v>
      </c>
      <c r="H635" s="167" t="s">
        <v>11</v>
      </c>
      <c r="I635" s="131" t="s">
        <v>11</v>
      </c>
      <c r="J635" s="131">
        <v>3</v>
      </c>
      <c r="K635" s="131">
        <v>1923</v>
      </c>
      <c r="L635" s="130" t="s">
        <v>12</v>
      </c>
      <c r="M635" s="128"/>
    </row>
    <row r="636" spans="1:13">
      <c r="A636" s="130" t="s">
        <v>5265</v>
      </c>
      <c r="B636" s="131">
        <v>281</v>
      </c>
      <c r="C636" s="131">
        <v>192</v>
      </c>
      <c r="D636" s="166">
        <v>140</v>
      </c>
      <c r="E636" s="166">
        <v>118</v>
      </c>
      <c r="F636" s="167">
        <v>1098171.6388930001</v>
      </c>
      <c r="G636" s="132">
        <v>2.0761999999999999E-5</v>
      </c>
      <c r="H636" s="167">
        <v>140492.06</v>
      </c>
      <c r="I636" s="131">
        <v>473.03</v>
      </c>
      <c r="J636" s="131">
        <v>3</v>
      </c>
      <c r="K636" s="131">
        <v>297</v>
      </c>
      <c r="L636" s="130" t="s">
        <v>7</v>
      </c>
      <c r="M636" s="128"/>
    </row>
    <row r="637" spans="1:13">
      <c r="A637" s="130" t="s">
        <v>5266</v>
      </c>
      <c r="B637" s="131">
        <v>3460</v>
      </c>
      <c r="C637" s="131">
        <v>3303</v>
      </c>
      <c r="D637" s="166">
        <v>455</v>
      </c>
      <c r="E637" s="166">
        <v>637</v>
      </c>
      <c r="F637" s="167">
        <v>3017469.910344</v>
      </c>
      <c r="G637" s="132">
        <v>1.08649E-4</v>
      </c>
      <c r="H637" s="167">
        <v>735193.01</v>
      </c>
      <c r="I637" s="131">
        <v>443.69</v>
      </c>
      <c r="J637" s="131">
        <v>3</v>
      </c>
      <c r="K637" s="131">
        <v>1657</v>
      </c>
      <c r="L637" s="130" t="s">
        <v>7</v>
      </c>
      <c r="M637" s="128"/>
    </row>
    <row r="638" spans="1:13">
      <c r="A638" s="130" t="s">
        <v>5267</v>
      </c>
      <c r="B638" s="131">
        <v>2303</v>
      </c>
      <c r="C638" s="131">
        <v>2484</v>
      </c>
      <c r="D638" s="166">
        <v>9279</v>
      </c>
      <c r="E638" s="166">
        <v>9589</v>
      </c>
      <c r="F638" s="167">
        <v>5182221.4304440003</v>
      </c>
      <c r="G638" s="132">
        <v>2.76311E-4</v>
      </c>
      <c r="H638" s="167">
        <v>1869711.05</v>
      </c>
      <c r="I638" s="131">
        <v>899.33</v>
      </c>
      <c r="J638" s="131">
        <v>3</v>
      </c>
      <c r="K638" s="131">
        <v>2079</v>
      </c>
      <c r="L638" s="130" t="s">
        <v>7</v>
      </c>
      <c r="M638" s="128"/>
    </row>
    <row r="639" spans="1:13">
      <c r="A639" s="130" t="s">
        <v>5268</v>
      </c>
      <c r="B639" s="131">
        <v>4234</v>
      </c>
      <c r="C639" s="131">
        <v>4517</v>
      </c>
      <c r="D639" s="166">
        <v>698</v>
      </c>
      <c r="E639" s="166">
        <v>957</v>
      </c>
      <c r="F639" s="167">
        <v>6802727.9138120003</v>
      </c>
      <c r="G639" s="132">
        <v>1.80464E-4</v>
      </c>
      <c r="H639" s="167">
        <v>1221145.43</v>
      </c>
      <c r="I639" s="131">
        <v>406.77</v>
      </c>
      <c r="J639" s="131">
        <v>3</v>
      </c>
      <c r="K639" s="131">
        <v>3002</v>
      </c>
      <c r="L639" s="130" t="s">
        <v>7</v>
      </c>
      <c r="M639" s="128"/>
    </row>
    <row r="640" spans="1:13">
      <c r="A640" s="130" t="s">
        <v>5269</v>
      </c>
      <c r="B640" s="131">
        <v>15538</v>
      </c>
      <c r="C640" s="131">
        <v>21224</v>
      </c>
      <c r="D640" s="166">
        <v>3826</v>
      </c>
      <c r="E640" s="166">
        <v>3357</v>
      </c>
      <c r="F640" s="167">
        <v>18514388.4221</v>
      </c>
      <c r="G640" s="132">
        <v>5.9136900000000001E-4</v>
      </c>
      <c r="H640" s="167">
        <v>4001615.06</v>
      </c>
      <c r="I640" s="131">
        <v>741.04</v>
      </c>
      <c r="J640" s="131">
        <v>3</v>
      </c>
      <c r="K640" s="131">
        <v>5400</v>
      </c>
      <c r="L640" s="130" t="s">
        <v>7</v>
      </c>
      <c r="M640" s="128"/>
    </row>
    <row r="641" spans="1:13">
      <c r="A641" s="130" t="s">
        <v>5270</v>
      </c>
      <c r="B641" s="131">
        <v>18710</v>
      </c>
      <c r="C641" s="131">
        <v>17486</v>
      </c>
      <c r="D641" s="166">
        <v>12944</v>
      </c>
      <c r="E641" s="166">
        <v>11846</v>
      </c>
      <c r="F641" s="167">
        <v>7601904.7011040002</v>
      </c>
      <c r="G641" s="132">
        <v>6.3790699999999995E-4</v>
      </c>
      <c r="H641" s="167">
        <v>4316521.1500000004</v>
      </c>
      <c r="I641" s="131">
        <v>1647.52</v>
      </c>
      <c r="J641" s="131">
        <v>3</v>
      </c>
      <c r="K641" s="131">
        <v>2620</v>
      </c>
      <c r="L641" s="130" t="s">
        <v>7</v>
      </c>
      <c r="M641" s="128"/>
    </row>
    <row r="642" spans="1:13">
      <c r="A642" s="130" t="s">
        <v>5271</v>
      </c>
      <c r="B642" s="131">
        <v>438</v>
      </c>
      <c r="C642" s="131">
        <v>489</v>
      </c>
      <c r="D642" s="166">
        <v>134</v>
      </c>
      <c r="E642" s="166">
        <v>105</v>
      </c>
      <c r="F642" s="167">
        <v>788769.45158599992</v>
      </c>
      <c r="G642" s="132">
        <v>2.0893531136494047E-5</v>
      </c>
      <c r="H642" s="167" t="s">
        <v>11</v>
      </c>
      <c r="I642" s="131" t="s">
        <v>11</v>
      </c>
      <c r="J642" s="131">
        <v>3</v>
      </c>
      <c r="K642" s="131">
        <v>1154</v>
      </c>
      <c r="L642" s="130" t="s">
        <v>12</v>
      </c>
      <c r="M642" s="128"/>
    </row>
    <row r="643" spans="1:13">
      <c r="A643" s="130" t="s">
        <v>5272</v>
      </c>
      <c r="B643" s="131">
        <v>2092</v>
      </c>
      <c r="C643" s="131">
        <v>2381</v>
      </c>
      <c r="D643" s="166">
        <v>491</v>
      </c>
      <c r="E643" s="166">
        <v>598</v>
      </c>
      <c r="F643" s="167">
        <v>3726171.4437520001</v>
      </c>
      <c r="G643" s="132">
        <v>9.7628999999999996E-5</v>
      </c>
      <c r="H643" s="167">
        <v>660624.43000000005</v>
      </c>
      <c r="I643" s="131">
        <v>378.15</v>
      </c>
      <c r="J643" s="131">
        <v>3</v>
      </c>
      <c r="K643" s="131">
        <v>1747</v>
      </c>
      <c r="L643" s="130" t="s">
        <v>7</v>
      </c>
      <c r="M643" s="128"/>
    </row>
    <row r="644" spans="1:13">
      <c r="A644" s="130" t="s">
        <v>5273</v>
      </c>
      <c r="B644" s="131">
        <v>10661</v>
      </c>
      <c r="C644" s="131">
        <v>9334</v>
      </c>
      <c r="D644" s="166">
        <v>1584</v>
      </c>
      <c r="E644" s="166">
        <v>1981</v>
      </c>
      <c r="F644" s="167">
        <v>11143528.192125</v>
      </c>
      <c r="G644" s="132">
        <v>3.5317299999999997E-4</v>
      </c>
      <c r="H644" s="167">
        <v>2389813.46</v>
      </c>
      <c r="I644" s="131">
        <v>351.03</v>
      </c>
      <c r="J644" s="131">
        <v>3</v>
      </c>
      <c r="K644" s="131">
        <v>6808</v>
      </c>
      <c r="L644" s="130" t="s">
        <v>7</v>
      </c>
      <c r="M644" s="128"/>
    </row>
    <row r="645" spans="1:13">
      <c r="A645" s="130" t="s">
        <v>5274</v>
      </c>
      <c r="B645" s="131">
        <v>18513</v>
      </c>
      <c r="C645" s="131">
        <v>18071</v>
      </c>
      <c r="D645" s="166">
        <v>3584</v>
      </c>
      <c r="E645" s="166">
        <v>3761</v>
      </c>
      <c r="F645" s="167">
        <v>14147740.467552336</v>
      </c>
      <c r="G645" s="132">
        <v>5.7209800000000005E-4</v>
      </c>
      <c r="H645" s="167">
        <v>3871212.69</v>
      </c>
      <c r="I645" s="131">
        <v>474.18</v>
      </c>
      <c r="J645" s="131">
        <v>3</v>
      </c>
      <c r="K645" s="131">
        <v>8164</v>
      </c>
      <c r="L645" s="130" t="s">
        <v>7</v>
      </c>
      <c r="M645" s="128"/>
    </row>
    <row r="646" spans="1:13">
      <c r="A646" s="130" t="s">
        <v>5275</v>
      </c>
      <c r="B646" s="131">
        <v>12223</v>
      </c>
      <c r="C646" s="131">
        <v>11829</v>
      </c>
      <c r="D646" s="166">
        <v>2220</v>
      </c>
      <c r="E646" s="166">
        <v>2755</v>
      </c>
      <c r="F646" s="167">
        <v>14137634.296277</v>
      </c>
      <c r="G646" s="132">
        <v>4.4040699999999997E-4</v>
      </c>
      <c r="H646" s="167">
        <v>2980097.49</v>
      </c>
      <c r="I646" s="131">
        <v>1108.6600000000001</v>
      </c>
      <c r="J646" s="131">
        <v>3</v>
      </c>
      <c r="K646" s="131">
        <v>2688</v>
      </c>
      <c r="L646" s="130" t="s">
        <v>7</v>
      </c>
      <c r="M646" s="128"/>
    </row>
    <row r="647" spans="1:13">
      <c r="A647" s="130" t="s">
        <v>5276</v>
      </c>
      <c r="B647" s="131">
        <v>12938</v>
      </c>
      <c r="C647" s="131">
        <v>13079</v>
      </c>
      <c r="D647" s="166">
        <v>5248</v>
      </c>
      <c r="E647" s="166">
        <v>6050</v>
      </c>
      <c r="F647" s="167">
        <v>20724009.81896</v>
      </c>
      <c r="G647" s="132">
        <v>5.9934799999999998E-4</v>
      </c>
      <c r="H647" s="167">
        <v>4055604.93</v>
      </c>
      <c r="I647" s="131">
        <v>684.49</v>
      </c>
      <c r="J647" s="131">
        <v>3</v>
      </c>
      <c r="K647" s="131">
        <v>5925</v>
      </c>
      <c r="L647" s="130" t="s">
        <v>7</v>
      </c>
      <c r="M647" s="128"/>
    </row>
    <row r="648" spans="1:13">
      <c r="A648" s="130" t="s">
        <v>5277</v>
      </c>
      <c r="B648" s="131">
        <v>9993</v>
      </c>
      <c r="C648" s="131">
        <v>9792</v>
      </c>
      <c r="D648" s="166">
        <v>1335</v>
      </c>
      <c r="E648" s="166">
        <v>1747</v>
      </c>
      <c r="F648" s="167">
        <v>10191963.953472</v>
      </c>
      <c r="G648" s="132">
        <v>3.3462599999999998E-4</v>
      </c>
      <c r="H648" s="167">
        <v>2264311.4900000002</v>
      </c>
      <c r="I648" s="131">
        <v>433.44</v>
      </c>
      <c r="J648" s="131">
        <v>3</v>
      </c>
      <c r="K648" s="131">
        <v>5224</v>
      </c>
      <c r="L648" s="130" t="s">
        <v>7</v>
      </c>
      <c r="M648" s="128"/>
    </row>
    <row r="649" spans="1:13">
      <c r="A649" s="130" t="s">
        <v>5278</v>
      </c>
      <c r="B649" s="131">
        <v>1841</v>
      </c>
      <c r="C649" s="131">
        <v>1662</v>
      </c>
      <c r="D649" s="166">
        <v>1188</v>
      </c>
      <c r="E649" s="166">
        <v>1351</v>
      </c>
      <c r="F649" s="167">
        <v>7914512.0169640006</v>
      </c>
      <c r="G649" s="132">
        <v>1.5644000000000001E-4</v>
      </c>
      <c r="H649" s="167">
        <v>1058585.05</v>
      </c>
      <c r="I649" s="131">
        <v>874.15</v>
      </c>
      <c r="J649" s="131">
        <v>3</v>
      </c>
      <c r="K649" s="131">
        <v>1211</v>
      </c>
      <c r="L649" s="130" t="s">
        <v>7</v>
      </c>
      <c r="M649" s="128"/>
    </row>
    <row r="650" spans="1:13">
      <c r="A650" s="130" t="s">
        <v>5279</v>
      </c>
      <c r="B650" s="131">
        <v>2128</v>
      </c>
      <c r="C650" s="131">
        <v>1731</v>
      </c>
      <c r="D650" s="166">
        <v>413</v>
      </c>
      <c r="E650" s="166">
        <v>278</v>
      </c>
      <c r="F650" s="167">
        <v>4667398.385888</v>
      </c>
      <c r="G650" s="132">
        <v>1.0253947928786144E-4</v>
      </c>
      <c r="H650" s="167" t="s">
        <v>11</v>
      </c>
      <c r="I650" s="131" t="s">
        <v>11</v>
      </c>
      <c r="J650" s="131">
        <v>3</v>
      </c>
      <c r="K650" s="131">
        <v>5627</v>
      </c>
      <c r="L650" s="130" t="s">
        <v>12</v>
      </c>
      <c r="M650" s="128"/>
    </row>
    <row r="651" spans="1:13">
      <c r="A651" s="130" t="s">
        <v>5280</v>
      </c>
      <c r="B651" s="131">
        <v>13887</v>
      </c>
      <c r="C651" s="131">
        <v>13041</v>
      </c>
      <c r="D651" s="166">
        <v>1356</v>
      </c>
      <c r="E651" s="166">
        <v>1381</v>
      </c>
      <c r="F651" s="167">
        <v>4578226.6384399999</v>
      </c>
      <c r="G651" s="132">
        <v>3.21534E-4</v>
      </c>
      <c r="H651" s="167">
        <v>2175723.79</v>
      </c>
      <c r="I651" s="131">
        <v>815.18</v>
      </c>
      <c r="J651" s="131">
        <v>3</v>
      </c>
      <c r="K651" s="131">
        <v>2669</v>
      </c>
      <c r="L651" s="130" t="s">
        <v>7</v>
      </c>
      <c r="M651" s="128"/>
    </row>
    <row r="652" spans="1:13">
      <c r="A652" s="130" t="s">
        <v>5281</v>
      </c>
      <c r="B652" s="131">
        <v>4369</v>
      </c>
      <c r="C652" s="131">
        <v>4066</v>
      </c>
      <c r="D652" s="166">
        <v>1289</v>
      </c>
      <c r="E652" s="166">
        <v>1951</v>
      </c>
      <c r="F652" s="167">
        <v>8325480.2536389995</v>
      </c>
      <c r="G652" s="132">
        <v>2.11509E-4</v>
      </c>
      <c r="H652" s="167">
        <v>1431215.47</v>
      </c>
      <c r="I652" s="131">
        <v>450.49</v>
      </c>
      <c r="J652" s="131">
        <v>3</v>
      </c>
      <c r="K652" s="131">
        <v>3177</v>
      </c>
      <c r="L652" s="130" t="s">
        <v>7</v>
      </c>
      <c r="M652" s="128"/>
    </row>
    <row r="653" spans="1:13">
      <c r="A653" s="130" t="s">
        <v>5282</v>
      </c>
      <c r="B653" s="131">
        <v>7100</v>
      </c>
      <c r="C653" s="131">
        <v>12152</v>
      </c>
      <c r="D653" s="166">
        <v>1947</v>
      </c>
      <c r="E653" s="166">
        <v>2135</v>
      </c>
      <c r="F653" s="167">
        <v>17203024.603206001</v>
      </c>
      <c r="G653" s="132">
        <v>4.0057298117622E-4</v>
      </c>
      <c r="H653" s="167" t="s">
        <v>11</v>
      </c>
      <c r="I653" s="131" t="s">
        <v>11</v>
      </c>
      <c r="J653" s="131">
        <v>3</v>
      </c>
      <c r="K653" s="131">
        <v>6358</v>
      </c>
      <c r="L653" s="130" t="s">
        <v>12</v>
      </c>
      <c r="M653" s="128"/>
    </row>
    <row r="654" spans="1:13">
      <c r="A654" s="130" t="s">
        <v>5283</v>
      </c>
      <c r="B654" s="131">
        <v>80594</v>
      </c>
      <c r="C654" s="131">
        <v>78599</v>
      </c>
      <c r="D654" s="166">
        <v>12109</v>
      </c>
      <c r="E654" s="166">
        <v>14010</v>
      </c>
      <c r="F654" s="167">
        <v>51228398.154392004</v>
      </c>
      <c r="G654" s="132">
        <v>2.3032130000000001E-3</v>
      </c>
      <c r="H654" s="167">
        <v>15585143.27</v>
      </c>
      <c r="I654" s="131">
        <v>1513.12</v>
      </c>
      <c r="J654" s="131">
        <v>3</v>
      </c>
      <c r="K654" s="131">
        <v>10300</v>
      </c>
      <c r="L654" s="130" t="s">
        <v>7</v>
      </c>
      <c r="M654" s="128"/>
    </row>
    <row r="655" spans="1:13">
      <c r="A655" s="130" t="s">
        <v>5284</v>
      </c>
      <c r="B655" s="131">
        <v>9534</v>
      </c>
      <c r="C655" s="131">
        <v>9309</v>
      </c>
      <c r="D655" s="166">
        <v>1526</v>
      </c>
      <c r="E655" s="166">
        <v>1391</v>
      </c>
      <c r="F655" s="167">
        <v>6132402.3775760001</v>
      </c>
      <c r="G655" s="132">
        <v>2.7198599999999999E-4</v>
      </c>
      <c r="H655" s="167">
        <v>1840444.29</v>
      </c>
      <c r="I655" s="131">
        <v>409.08</v>
      </c>
      <c r="J655" s="131">
        <v>3</v>
      </c>
      <c r="K655" s="131">
        <v>4499</v>
      </c>
      <c r="L655" s="130" t="s">
        <v>7</v>
      </c>
      <c r="M655" s="128"/>
    </row>
    <row r="656" spans="1:13">
      <c r="A656" s="160" t="s">
        <v>5285</v>
      </c>
      <c r="B656" s="161">
        <v>1297</v>
      </c>
      <c r="C656" s="161">
        <v>1539</v>
      </c>
      <c r="D656" s="162">
        <v>363</v>
      </c>
      <c r="E656" s="162">
        <v>225</v>
      </c>
      <c r="F656" s="162">
        <v>0</v>
      </c>
      <c r="G656" s="164">
        <v>4.6085879463260928E-5</v>
      </c>
      <c r="H656" s="163" t="s">
        <v>11</v>
      </c>
      <c r="I656" s="161" t="s">
        <v>11</v>
      </c>
      <c r="J656" s="161">
        <v>2</v>
      </c>
      <c r="K656" s="161">
        <v>0</v>
      </c>
      <c r="L656" s="160" t="s">
        <v>12</v>
      </c>
      <c r="M656" s="165"/>
    </row>
    <row r="657" spans="1:13">
      <c r="A657" s="130" t="s">
        <v>5286</v>
      </c>
      <c r="B657" s="133">
        <v>30306</v>
      </c>
      <c r="C657" s="133">
        <v>20243</v>
      </c>
      <c r="D657" s="166">
        <v>6458</v>
      </c>
      <c r="E657" s="166">
        <v>6842</v>
      </c>
      <c r="F657" s="167">
        <v>15841190.238628</v>
      </c>
      <c r="G657" s="132">
        <v>8.2989999999999995E-4</v>
      </c>
      <c r="H657" s="167">
        <v>5615683.5899999999</v>
      </c>
      <c r="I657" s="131">
        <v>616.91</v>
      </c>
      <c r="J657" s="131">
        <v>3</v>
      </c>
      <c r="K657" s="131">
        <v>9103</v>
      </c>
      <c r="L657" s="130" t="s">
        <v>7</v>
      </c>
      <c r="M657" s="128"/>
    </row>
    <row r="658" spans="1:13">
      <c r="A658" s="168" t="s">
        <v>5287</v>
      </c>
      <c r="B658" s="169">
        <v>376</v>
      </c>
      <c r="C658" s="169">
        <v>394</v>
      </c>
      <c r="D658" s="170">
        <v>296</v>
      </c>
      <c r="E658" s="170">
        <v>310</v>
      </c>
      <c r="F658" s="171">
        <v>108606.21567999999</v>
      </c>
      <c r="G658" s="172">
        <v>1.3560999999999999E-5</v>
      </c>
      <c r="H658" s="171">
        <v>91760.34</v>
      </c>
      <c r="I658" s="169">
        <v>201.23</v>
      </c>
      <c r="J658" s="169">
        <v>3</v>
      </c>
      <c r="K658" s="169">
        <v>456</v>
      </c>
      <c r="L658" s="168" t="s">
        <v>7</v>
      </c>
      <c r="M658" s="173"/>
    </row>
    <row r="659" spans="1:13">
      <c r="A659" s="130" t="s">
        <v>5288</v>
      </c>
      <c r="B659" s="131">
        <v>13484</v>
      </c>
      <c r="C659" s="131">
        <v>13836</v>
      </c>
      <c r="D659" s="166">
        <v>1928</v>
      </c>
      <c r="E659" s="166">
        <v>1948</v>
      </c>
      <c r="F659" s="167">
        <v>8854961.8477320001</v>
      </c>
      <c r="G659" s="132">
        <v>3.9105599999999998E-4</v>
      </c>
      <c r="H659" s="167">
        <v>2646156.6</v>
      </c>
      <c r="I659" s="131">
        <v>378.73</v>
      </c>
      <c r="J659" s="131">
        <v>3</v>
      </c>
      <c r="K659" s="131">
        <v>6987</v>
      </c>
      <c r="L659" s="130" t="s">
        <v>7</v>
      </c>
      <c r="M659" s="128"/>
    </row>
    <row r="660" spans="1:13">
      <c r="A660" s="130" t="s">
        <v>5289</v>
      </c>
      <c r="B660" s="131">
        <v>11637</v>
      </c>
      <c r="C660" s="131">
        <v>12885</v>
      </c>
      <c r="D660" s="166">
        <v>3271</v>
      </c>
      <c r="E660" s="166">
        <v>2924</v>
      </c>
      <c r="F660" s="167">
        <v>32121023.526767999</v>
      </c>
      <c r="G660" s="132">
        <v>6.8986000000000004E-4</v>
      </c>
      <c r="H660" s="167">
        <v>4668072</v>
      </c>
      <c r="I660" s="131">
        <v>1431.05</v>
      </c>
      <c r="J660" s="131">
        <v>3</v>
      </c>
      <c r="K660" s="131">
        <v>3262</v>
      </c>
      <c r="L660" s="130" t="s">
        <v>7</v>
      </c>
      <c r="M660" s="128"/>
    </row>
    <row r="661" spans="1:13">
      <c r="A661" s="130" t="s">
        <v>5290</v>
      </c>
      <c r="B661" s="131">
        <v>23766</v>
      </c>
      <c r="C661" s="131">
        <v>23368</v>
      </c>
      <c r="D661" s="166">
        <v>1411</v>
      </c>
      <c r="E661" s="166">
        <v>1528</v>
      </c>
      <c r="F661" s="167">
        <v>44566033.512414999</v>
      </c>
      <c r="G661" s="132">
        <v>1.0226009999999999E-3</v>
      </c>
      <c r="H661" s="167">
        <v>6919626.2800000003</v>
      </c>
      <c r="I661" s="131">
        <v>580.84</v>
      </c>
      <c r="J661" s="131">
        <v>3</v>
      </c>
      <c r="K661" s="131">
        <v>11913</v>
      </c>
      <c r="L661" s="130" t="s">
        <v>7</v>
      </c>
      <c r="M661" s="128"/>
    </row>
    <row r="662" spans="1:13">
      <c r="A662" s="130" t="s">
        <v>5291</v>
      </c>
      <c r="B662" s="131">
        <v>43937</v>
      </c>
      <c r="C662" s="131">
        <v>50582</v>
      </c>
      <c r="D662" s="166">
        <v>5334</v>
      </c>
      <c r="E662" s="166">
        <v>6038</v>
      </c>
      <c r="F662" s="167">
        <v>34981759.500004001</v>
      </c>
      <c r="G662" s="132">
        <v>1.390257E-3</v>
      </c>
      <c r="H662" s="167">
        <v>9407441.9499999993</v>
      </c>
      <c r="I662" s="131">
        <v>767.7</v>
      </c>
      <c r="J662" s="131">
        <v>3</v>
      </c>
      <c r="K662" s="131">
        <v>12254</v>
      </c>
      <c r="L662" s="130" t="s">
        <v>7</v>
      </c>
      <c r="M662" s="128"/>
    </row>
    <row r="663" spans="1:13">
      <c r="A663" s="130" t="s">
        <v>5292</v>
      </c>
      <c r="B663" s="131">
        <v>7097</v>
      </c>
      <c r="C663" s="131">
        <v>6404</v>
      </c>
      <c r="D663" s="166">
        <v>1985</v>
      </c>
      <c r="E663" s="166">
        <v>2329</v>
      </c>
      <c r="F663" s="167">
        <v>13959849.7566</v>
      </c>
      <c r="G663" s="132">
        <v>3.4435433011452806E-4</v>
      </c>
      <c r="H663" s="167" t="s">
        <v>11</v>
      </c>
      <c r="I663" s="131">
        <v>381.55</v>
      </c>
      <c r="J663" s="131">
        <v>3</v>
      </c>
      <c r="K663" s="131">
        <v>6107</v>
      </c>
      <c r="L663" s="130" t="s">
        <v>15</v>
      </c>
      <c r="M663" s="128"/>
    </row>
    <row r="664" spans="1:13">
      <c r="A664" s="130" t="s">
        <v>5293</v>
      </c>
      <c r="B664" s="131">
        <v>10142</v>
      </c>
      <c r="C664" s="131">
        <v>10591</v>
      </c>
      <c r="D664" s="166">
        <v>2412</v>
      </c>
      <c r="E664" s="166">
        <v>2361</v>
      </c>
      <c r="F664" s="167">
        <v>11117871.023055999</v>
      </c>
      <c r="G664" s="132">
        <v>3.6997799999999997E-4</v>
      </c>
      <c r="H664" s="167">
        <v>2503530.3199999998</v>
      </c>
      <c r="I664" s="131">
        <v>617.70000000000005</v>
      </c>
      <c r="J664" s="131">
        <v>3</v>
      </c>
      <c r="K664" s="131">
        <v>4053</v>
      </c>
      <c r="L664" s="130" t="s">
        <v>7</v>
      </c>
      <c r="M664" s="128"/>
    </row>
    <row r="665" spans="1:13">
      <c r="A665" s="130" t="s">
        <v>5294</v>
      </c>
      <c r="B665" s="131">
        <v>13810</v>
      </c>
      <c r="C665" s="131">
        <v>13686</v>
      </c>
      <c r="D665" s="166">
        <v>3247</v>
      </c>
      <c r="E665" s="166">
        <v>2786</v>
      </c>
      <c r="F665" s="167">
        <v>15884592.954999998</v>
      </c>
      <c r="G665" s="132">
        <v>5.0292700000000002E-4</v>
      </c>
      <c r="H665" s="167">
        <v>3403156.26</v>
      </c>
      <c r="I665" s="131">
        <v>610.42999999999995</v>
      </c>
      <c r="J665" s="131">
        <v>3</v>
      </c>
      <c r="K665" s="131">
        <v>5575</v>
      </c>
      <c r="L665" s="130" t="s">
        <v>7</v>
      </c>
      <c r="M665" s="128"/>
    </row>
    <row r="666" spans="1:13">
      <c r="A666" s="130" t="s">
        <v>5295</v>
      </c>
      <c r="B666" s="131">
        <v>2568</v>
      </c>
      <c r="C666" s="131">
        <v>2516</v>
      </c>
      <c r="D666" s="166">
        <v>1078</v>
      </c>
      <c r="E666" s="166">
        <v>1172</v>
      </c>
      <c r="F666" s="167">
        <v>3415871.8271199996</v>
      </c>
      <c r="G666" s="132">
        <v>1.09239E-4</v>
      </c>
      <c r="H666" s="167">
        <v>739188.27</v>
      </c>
      <c r="I666" s="131">
        <v>452.93</v>
      </c>
      <c r="J666" s="131">
        <v>3</v>
      </c>
      <c r="K666" s="131">
        <v>1632</v>
      </c>
      <c r="L666" s="130" t="s">
        <v>7</v>
      </c>
      <c r="M666" s="128"/>
    </row>
    <row r="667" spans="1:13">
      <c r="A667" s="130" t="s">
        <v>5296</v>
      </c>
      <c r="B667" s="131">
        <v>7448</v>
      </c>
      <c r="C667" s="131">
        <v>7123</v>
      </c>
      <c r="D667" s="166">
        <v>1305</v>
      </c>
      <c r="E667" s="166">
        <v>1302</v>
      </c>
      <c r="F667" s="167">
        <v>4141083.1841120003</v>
      </c>
      <c r="G667" s="132">
        <v>2.05773E-4</v>
      </c>
      <c r="H667" s="167">
        <v>1392401.84</v>
      </c>
      <c r="I667" s="131">
        <v>1218.2</v>
      </c>
      <c r="J667" s="131">
        <v>3</v>
      </c>
      <c r="K667" s="131">
        <v>1143</v>
      </c>
      <c r="L667" s="130" t="s">
        <v>7</v>
      </c>
      <c r="M667" s="128"/>
    </row>
    <row r="668" spans="1:13">
      <c r="A668" s="130" t="s">
        <v>5297</v>
      </c>
      <c r="B668" s="131">
        <v>10131</v>
      </c>
      <c r="C668" s="131">
        <v>9197</v>
      </c>
      <c r="D668" s="166">
        <v>1094</v>
      </c>
      <c r="E668" s="166">
        <v>1317</v>
      </c>
      <c r="F668" s="167">
        <v>5365144.0597670004</v>
      </c>
      <c r="G668" s="132">
        <v>2.6181499999999999E-4</v>
      </c>
      <c r="H668" s="167">
        <v>1771624.45</v>
      </c>
      <c r="I668" s="131">
        <v>273.23</v>
      </c>
      <c r="J668" s="131">
        <v>3</v>
      </c>
      <c r="K668" s="131">
        <v>6484</v>
      </c>
      <c r="L668" s="130" t="s">
        <v>7</v>
      </c>
      <c r="M668" s="128"/>
    </row>
    <row r="669" spans="1:13">
      <c r="A669" s="130" t="s">
        <v>5298</v>
      </c>
      <c r="B669" s="131">
        <v>634</v>
      </c>
      <c r="C669" s="131">
        <v>551</v>
      </c>
      <c r="D669" s="166">
        <v>147</v>
      </c>
      <c r="E669" s="166">
        <v>106</v>
      </c>
      <c r="F669" s="167">
        <v>3715564.6801920002</v>
      </c>
      <c r="G669" s="132">
        <v>6.1118999999999995E-5</v>
      </c>
      <c r="H669" s="167">
        <v>413572.25</v>
      </c>
      <c r="I669" s="131">
        <v>887.49</v>
      </c>
      <c r="J669" s="131">
        <v>3</v>
      </c>
      <c r="K669" s="131">
        <v>466</v>
      </c>
      <c r="L669" s="130" t="s">
        <v>7</v>
      </c>
      <c r="M669" s="128"/>
    </row>
    <row r="670" spans="1:13">
      <c r="A670" s="130" t="s">
        <v>5299</v>
      </c>
      <c r="B670" s="131">
        <v>2120</v>
      </c>
      <c r="C670" s="131">
        <v>1881</v>
      </c>
      <c r="D670" s="166">
        <v>897</v>
      </c>
      <c r="E670" s="166">
        <v>785</v>
      </c>
      <c r="F670" s="167">
        <v>5215756.0161979999</v>
      </c>
      <c r="G670" s="132">
        <v>1.18124E-4</v>
      </c>
      <c r="H670" s="167">
        <v>799308.35</v>
      </c>
      <c r="I670" s="131">
        <v>733.98</v>
      </c>
      <c r="J670" s="131">
        <v>3</v>
      </c>
      <c r="K670" s="131">
        <v>1089</v>
      </c>
      <c r="L670" s="130" t="s">
        <v>7</v>
      </c>
      <c r="M670" s="128"/>
    </row>
    <row r="671" spans="1:13">
      <c r="A671" s="130" t="s">
        <v>5300</v>
      </c>
      <c r="B671" s="131">
        <v>6685</v>
      </c>
      <c r="C671" s="131">
        <v>6771</v>
      </c>
      <c r="D671" s="166">
        <v>1561</v>
      </c>
      <c r="E671" s="166">
        <v>1601</v>
      </c>
      <c r="F671" s="167">
        <v>5896630.5609249994</v>
      </c>
      <c r="G671" s="132">
        <v>2.2350899999999999E-4</v>
      </c>
      <c r="H671" s="167">
        <v>1512416.63</v>
      </c>
      <c r="I671" s="131">
        <v>295.57</v>
      </c>
      <c r="J671" s="131">
        <v>3</v>
      </c>
      <c r="K671" s="131">
        <v>5117</v>
      </c>
      <c r="L671" s="130" t="s">
        <v>7</v>
      </c>
      <c r="M671" s="128"/>
    </row>
    <row r="672" spans="1:13">
      <c r="A672" s="130" t="s">
        <v>5301</v>
      </c>
      <c r="B672" s="131">
        <v>19891</v>
      </c>
      <c r="C672" s="131">
        <v>19207</v>
      </c>
      <c r="D672" s="166">
        <v>5485</v>
      </c>
      <c r="E672" s="166">
        <v>5503</v>
      </c>
      <c r="F672" s="167">
        <v>6411753.3075999999</v>
      </c>
      <c r="G672" s="132">
        <v>5.2568199999999997E-4</v>
      </c>
      <c r="H672" s="167">
        <v>3557132.49</v>
      </c>
      <c r="I672" s="131">
        <v>800.8</v>
      </c>
      <c r="J672" s="131">
        <v>3</v>
      </c>
      <c r="K672" s="131">
        <v>4442</v>
      </c>
      <c r="L672" s="130" t="s">
        <v>7</v>
      </c>
      <c r="M672" s="128"/>
    </row>
    <row r="673" spans="1:13">
      <c r="A673" s="130" t="s">
        <v>5302</v>
      </c>
      <c r="B673" s="131">
        <v>84098</v>
      </c>
      <c r="C673" s="131">
        <v>81739</v>
      </c>
      <c r="D673" s="166">
        <v>9433</v>
      </c>
      <c r="E673" s="166">
        <v>9521</v>
      </c>
      <c r="F673" s="167">
        <v>88733139.297472</v>
      </c>
      <c r="G673" s="132">
        <v>2.789297E-3</v>
      </c>
      <c r="H673" s="167">
        <v>18874324.899999999</v>
      </c>
      <c r="I673" s="131">
        <v>1647.55</v>
      </c>
      <c r="J673" s="131">
        <v>3</v>
      </c>
      <c r="K673" s="131">
        <v>11456</v>
      </c>
      <c r="L673" s="130" t="s">
        <v>7</v>
      </c>
      <c r="M673" s="128"/>
    </row>
    <row r="674" spans="1:13">
      <c r="A674" s="130" t="s">
        <v>5303</v>
      </c>
      <c r="B674" s="131">
        <v>3952</v>
      </c>
      <c r="C674" s="131">
        <v>4291</v>
      </c>
      <c r="D674" s="166">
        <v>620</v>
      </c>
      <c r="E674" s="166">
        <v>488</v>
      </c>
      <c r="F674" s="167">
        <v>5186929.0729409996</v>
      </c>
      <c r="G674" s="132">
        <v>1.50111E-4</v>
      </c>
      <c r="H674" s="167">
        <v>1015758.41</v>
      </c>
      <c r="I674" s="131">
        <v>355.91</v>
      </c>
      <c r="J674" s="131">
        <v>3</v>
      </c>
      <c r="K674" s="131">
        <v>2854</v>
      </c>
      <c r="L674" s="130" t="s">
        <v>7</v>
      </c>
      <c r="M674" s="128"/>
    </row>
    <row r="675" spans="1:13">
      <c r="A675" s="130" t="s">
        <v>5304</v>
      </c>
      <c r="B675" s="131">
        <v>1765</v>
      </c>
      <c r="C675" s="131">
        <v>2146</v>
      </c>
      <c r="D675" s="166">
        <v>1039</v>
      </c>
      <c r="E675" s="166">
        <v>1323</v>
      </c>
      <c r="F675" s="167">
        <v>6206762.0187249994</v>
      </c>
      <c r="G675" s="132">
        <v>1.383106393171085E-4</v>
      </c>
      <c r="H675" s="167" t="s">
        <v>11</v>
      </c>
      <c r="I675" s="131" t="s">
        <v>11</v>
      </c>
      <c r="J675" s="131">
        <v>3</v>
      </c>
      <c r="K675" s="131">
        <v>3491</v>
      </c>
      <c r="L675" s="130" t="s">
        <v>12</v>
      </c>
      <c r="M675" s="128"/>
    </row>
    <row r="676" spans="1:13">
      <c r="A676" s="130" t="s">
        <v>5305</v>
      </c>
      <c r="B676" s="131">
        <v>2501</v>
      </c>
      <c r="C676" s="131">
        <v>1980</v>
      </c>
      <c r="D676" s="166">
        <v>759</v>
      </c>
      <c r="E676" s="166">
        <v>667</v>
      </c>
      <c r="F676" s="167">
        <v>1321002.2626959998</v>
      </c>
      <c r="G676" s="132">
        <v>8.6547999999999999E-5</v>
      </c>
      <c r="H676" s="167">
        <v>585644.17000000004</v>
      </c>
      <c r="I676" s="131">
        <v>608.14</v>
      </c>
      <c r="J676" s="131">
        <v>3</v>
      </c>
      <c r="K676" s="131">
        <v>963</v>
      </c>
      <c r="L676" s="130" t="s">
        <v>7</v>
      </c>
      <c r="M676" s="128"/>
    </row>
    <row r="677" spans="1:13">
      <c r="A677" s="130" t="s">
        <v>5306</v>
      </c>
      <c r="B677" s="131">
        <v>3584</v>
      </c>
      <c r="C677" s="131">
        <v>3557</v>
      </c>
      <c r="D677" s="166">
        <v>1214</v>
      </c>
      <c r="E677" s="166">
        <v>961</v>
      </c>
      <c r="F677" s="167">
        <v>2923358.1198399998</v>
      </c>
      <c r="G677" s="132">
        <v>1.20417E-4</v>
      </c>
      <c r="H677" s="167">
        <v>814826.68</v>
      </c>
      <c r="I677" s="131">
        <v>332.45</v>
      </c>
      <c r="J677" s="131">
        <v>3</v>
      </c>
      <c r="K677" s="131">
        <v>2451</v>
      </c>
      <c r="L677" s="130" t="s">
        <v>7</v>
      </c>
      <c r="M677" s="128"/>
    </row>
    <row r="678" spans="1:13">
      <c r="A678" s="130" t="s">
        <v>5307</v>
      </c>
      <c r="B678" s="131">
        <v>3431</v>
      </c>
      <c r="C678" s="131">
        <v>3763</v>
      </c>
      <c r="D678" s="166">
        <v>698</v>
      </c>
      <c r="E678" s="166">
        <v>614</v>
      </c>
      <c r="F678" s="167">
        <v>3739263.2371499999</v>
      </c>
      <c r="G678" s="132">
        <v>1.23872E-4</v>
      </c>
      <c r="H678" s="167">
        <v>838201.63</v>
      </c>
      <c r="I678" s="131">
        <v>669.49</v>
      </c>
      <c r="J678" s="131">
        <v>3</v>
      </c>
      <c r="K678" s="131">
        <v>1252</v>
      </c>
      <c r="L678" s="130" t="s">
        <v>7</v>
      </c>
      <c r="M678" s="128"/>
    </row>
    <row r="679" spans="1:13">
      <c r="A679" s="130" t="s">
        <v>5308</v>
      </c>
      <c r="B679" s="131">
        <v>17753</v>
      </c>
      <c r="C679" s="131">
        <v>17465</v>
      </c>
      <c r="D679" s="166">
        <v>2750</v>
      </c>
      <c r="E679" s="166">
        <v>3273</v>
      </c>
      <c r="F679" s="167">
        <v>43916410.629432</v>
      </c>
      <c r="G679" s="132">
        <v>9.3615799999999998E-4</v>
      </c>
      <c r="H679" s="167">
        <v>6334695.71</v>
      </c>
      <c r="I679" s="131">
        <v>4607.05</v>
      </c>
      <c r="J679" s="131">
        <v>3</v>
      </c>
      <c r="K679" s="131">
        <v>1375</v>
      </c>
      <c r="L679" s="130" t="s">
        <v>7</v>
      </c>
      <c r="M679" s="128"/>
    </row>
    <row r="680" spans="1:13">
      <c r="A680" s="130" t="s">
        <v>5309</v>
      </c>
      <c r="B680" s="131">
        <v>893</v>
      </c>
      <c r="C680" s="131">
        <v>829</v>
      </c>
      <c r="D680" s="166">
        <v>155</v>
      </c>
      <c r="E680" s="166">
        <v>568</v>
      </c>
      <c r="F680" s="167">
        <v>1331250.907692</v>
      </c>
      <c r="G680" s="132">
        <v>4.0998068348379727E-5</v>
      </c>
      <c r="H680" s="167" t="s">
        <v>11</v>
      </c>
      <c r="I680" s="131" t="s">
        <v>11</v>
      </c>
      <c r="J680" s="131">
        <v>3</v>
      </c>
      <c r="K680" s="131">
        <v>2235</v>
      </c>
      <c r="L680" s="130" t="s">
        <v>12</v>
      </c>
      <c r="M680" s="128"/>
    </row>
    <row r="681" spans="1:13">
      <c r="A681" s="130" t="s">
        <v>5310</v>
      </c>
      <c r="B681" s="131">
        <v>19404</v>
      </c>
      <c r="C681" s="131">
        <v>20312</v>
      </c>
      <c r="D681" s="166">
        <v>2697</v>
      </c>
      <c r="E681" s="166">
        <v>3030</v>
      </c>
      <c r="F681" s="167">
        <v>28192457.175232001</v>
      </c>
      <c r="G681" s="132">
        <v>7.6838299999999998E-4</v>
      </c>
      <c r="H681" s="167">
        <v>5199410.28</v>
      </c>
      <c r="I681" s="131">
        <v>661.5</v>
      </c>
      <c r="J681" s="131">
        <v>3</v>
      </c>
      <c r="K681" s="131">
        <v>7860</v>
      </c>
      <c r="L681" s="130" t="s">
        <v>7</v>
      </c>
      <c r="M681" s="128"/>
    </row>
    <row r="682" spans="1:13">
      <c r="A682" s="130" t="s">
        <v>5311</v>
      </c>
      <c r="B682" s="131">
        <v>87916</v>
      </c>
      <c r="C682" s="131">
        <v>89942</v>
      </c>
      <c r="D682" s="166">
        <v>11093</v>
      </c>
      <c r="E682" s="166">
        <v>11897</v>
      </c>
      <c r="F682" s="167">
        <v>80219503</v>
      </c>
      <c r="G682" s="132">
        <v>2.817946E-3</v>
      </c>
      <c r="H682" s="167">
        <v>19068182.140000001</v>
      </c>
      <c r="I682" s="131">
        <v>1928.61</v>
      </c>
      <c r="J682" s="131">
        <v>3</v>
      </c>
      <c r="K682" s="131">
        <v>9887</v>
      </c>
      <c r="L682" s="130" t="s">
        <v>7</v>
      </c>
      <c r="M682" s="128"/>
    </row>
    <row r="683" spans="1:13">
      <c r="A683" s="130" t="s">
        <v>5312</v>
      </c>
      <c r="B683" s="131">
        <v>3246</v>
      </c>
      <c r="C683" s="131">
        <v>4536</v>
      </c>
      <c r="D683" s="166">
        <v>798</v>
      </c>
      <c r="E683" s="166">
        <v>844</v>
      </c>
      <c r="F683" s="167">
        <v>5051324.0190160004</v>
      </c>
      <c r="G683" s="132">
        <v>1.48956E-4</v>
      </c>
      <c r="H683" s="167">
        <v>1007942.24</v>
      </c>
      <c r="I683" s="131">
        <v>2366.0700000000002</v>
      </c>
      <c r="J683" s="131">
        <v>3</v>
      </c>
      <c r="K683" s="131">
        <v>426</v>
      </c>
      <c r="L683" s="130" t="s">
        <v>7</v>
      </c>
      <c r="M683" s="128"/>
    </row>
    <row r="684" spans="1:13">
      <c r="A684" s="130" t="s">
        <v>5313</v>
      </c>
      <c r="B684" s="131">
        <v>13973</v>
      </c>
      <c r="C684" s="131">
        <v>14479</v>
      </c>
      <c r="D684" s="166">
        <v>9741</v>
      </c>
      <c r="E684" s="166">
        <v>9663</v>
      </c>
      <c r="F684" s="167">
        <v>7905515.9563809996</v>
      </c>
      <c r="G684" s="132">
        <v>5.2542500000000005E-4</v>
      </c>
      <c r="H684" s="167">
        <v>3555388.42</v>
      </c>
      <c r="I684" s="131">
        <v>549.26</v>
      </c>
      <c r="J684" s="131">
        <v>3</v>
      </c>
      <c r="K684" s="131">
        <v>6473</v>
      </c>
      <c r="L684" s="130" t="s">
        <v>7</v>
      </c>
      <c r="M684" s="128"/>
    </row>
    <row r="685" spans="1:13">
      <c r="A685" s="130" t="s">
        <v>5314</v>
      </c>
      <c r="B685" s="131">
        <v>4700</v>
      </c>
      <c r="C685" s="131">
        <v>5185</v>
      </c>
      <c r="D685" s="166">
        <v>1495</v>
      </c>
      <c r="E685" s="166">
        <v>1325</v>
      </c>
      <c r="F685" s="167">
        <v>8342152.9304</v>
      </c>
      <c r="G685" s="132">
        <v>2.2081999999999999E-4</v>
      </c>
      <c r="H685" s="167">
        <v>1494219.08</v>
      </c>
      <c r="I685" s="131">
        <v>955.99</v>
      </c>
      <c r="J685" s="131">
        <v>3</v>
      </c>
      <c r="K685" s="131">
        <v>1563</v>
      </c>
      <c r="L685" s="130" t="s">
        <v>7</v>
      </c>
      <c r="M685" s="128"/>
    </row>
    <row r="686" spans="1:13">
      <c r="A686" s="130" t="s">
        <v>5315</v>
      </c>
      <c r="B686" s="131">
        <v>1</v>
      </c>
      <c r="C686" s="131">
        <v>12</v>
      </c>
      <c r="D686" s="166">
        <v>26</v>
      </c>
      <c r="E686" s="166">
        <v>15</v>
      </c>
      <c r="F686" s="167">
        <v>5860694.4198550005</v>
      </c>
      <c r="G686" s="132">
        <v>7.800858881126582E-5</v>
      </c>
      <c r="H686" s="167" t="s">
        <v>11</v>
      </c>
      <c r="I686" s="131" t="s">
        <v>11</v>
      </c>
      <c r="J686" s="131">
        <v>3</v>
      </c>
      <c r="K686" s="131">
        <v>115</v>
      </c>
      <c r="L686" s="130" t="s">
        <v>12</v>
      </c>
      <c r="M686" s="128"/>
    </row>
    <row r="687" spans="1:13">
      <c r="A687" s="130" t="s">
        <v>5316</v>
      </c>
      <c r="B687" s="131">
        <v>32167</v>
      </c>
      <c r="C687" s="131">
        <v>32383</v>
      </c>
      <c r="D687" s="166">
        <v>3087</v>
      </c>
      <c r="E687" s="166">
        <v>3243</v>
      </c>
      <c r="F687" s="167">
        <v>60258881.454740003</v>
      </c>
      <c r="G687" s="132">
        <v>1.41069E-3</v>
      </c>
      <c r="H687" s="167">
        <v>9545709.7300000004</v>
      </c>
      <c r="I687" s="131">
        <v>1523.17</v>
      </c>
      <c r="J687" s="131">
        <v>3</v>
      </c>
      <c r="K687" s="131">
        <v>6267</v>
      </c>
      <c r="L687" s="130" t="s">
        <v>7</v>
      </c>
      <c r="M687" s="128"/>
    </row>
    <row r="688" spans="1:13">
      <c r="A688" s="130" t="s">
        <v>5317</v>
      </c>
      <c r="B688" s="131">
        <v>10060</v>
      </c>
      <c r="C688" s="131">
        <v>8681</v>
      </c>
      <c r="D688" s="166">
        <v>1379</v>
      </c>
      <c r="E688" s="166">
        <v>1437</v>
      </c>
      <c r="F688" s="167">
        <v>5634607.4039160013</v>
      </c>
      <c r="G688" s="132">
        <v>2.63985E-4</v>
      </c>
      <c r="H688" s="167">
        <v>1786305.04</v>
      </c>
      <c r="I688" s="131">
        <v>643.48</v>
      </c>
      <c r="J688" s="131">
        <v>3</v>
      </c>
      <c r="K688" s="131">
        <v>2776</v>
      </c>
      <c r="L688" s="130" t="s">
        <v>7</v>
      </c>
      <c r="M688" s="128"/>
    </row>
    <row r="689" spans="1:13">
      <c r="A689" s="130" t="s">
        <v>5318</v>
      </c>
      <c r="B689" s="131">
        <v>2015</v>
      </c>
      <c r="C689" s="131">
        <v>2325</v>
      </c>
      <c r="D689" s="166">
        <v>208</v>
      </c>
      <c r="E689" s="166">
        <v>170</v>
      </c>
      <c r="F689" s="167">
        <v>3269077.4520319998</v>
      </c>
      <c r="G689" s="132">
        <v>8.4227000000000005E-5</v>
      </c>
      <c r="H689" s="167">
        <v>569940.68999999994</v>
      </c>
      <c r="I689" s="131">
        <v>467.55</v>
      </c>
      <c r="J689" s="131">
        <v>3</v>
      </c>
      <c r="K689" s="131">
        <v>1219</v>
      </c>
      <c r="L689" s="130" t="s">
        <v>7</v>
      </c>
      <c r="M689" s="128"/>
    </row>
    <row r="690" spans="1:13">
      <c r="A690" s="130" t="s">
        <v>5319</v>
      </c>
      <c r="B690" s="131">
        <v>2439</v>
      </c>
      <c r="C690" s="131">
        <v>3543</v>
      </c>
      <c r="D690" s="166">
        <v>929</v>
      </c>
      <c r="E690" s="166">
        <v>723</v>
      </c>
      <c r="F690" s="167">
        <v>3539813.3598789996</v>
      </c>
      <c r="G690" s="132">
        <v>1.13477E-4</v>
      </c>
      <c r="H690" s="167">
        <v>767864.8</v>
      </c>
      <c r="I690" s="131">
        <v>576.47</v>
      </c>
      <c r="J690" s="131">
        <v>3</v>
      </c>
      <c r="K690" s="131">
        <v>1332</v>
      </c>
      <c r="L690" s="130" t="s">
        <v>7</v>
      </c>
      <c r="M690" s="128"/>
    </row>
    <row r="691" spans="1:13">
      <c r="A691" s="130" t="s">
        <v>5320</v>
      </c>
      <c r="B691" s="131">
        <v>3165</v>
      </c>
      <c r="C691" s="131">
        <v>3252</v>
      </c>
      <c r="D691" s="166">
        <v>543</v>
      </c>
      <c r="E691" s="166">
        <v>757</v>
      </c>
      <c r="F691" s="167">
        <v>9326566.5559039991</v>
      </c>
      <c r="G691" s="132">
        <v>1.9253312002579249E-4</v>
      </c>
      <c r="H691" s="167" t="s">
        <v>11</v>
      </c>
      <c r="I691" s="131">
        <v>1019.42</v>
      </c>
      <c r="J691" s="131">
        <v>3</v>
      </c>
      <c r="K691" s="131">
        <v>1278</v>
      </c>
      <c r="L691" s="130" t="s">
        <v>15</v>
      </c>
      <c r="M691" s="128"/>
    </row>
    <row r="692" spans="1:13">
      <c r="A692" s="130" t="s">
        <v>5321</v>
      </c>
      <c r="B692" s="131">
        <v>1924</v>
      </c>
      <c r="C692" s="131">
        <v>2083</v>
      </c>
      <c r="D692" s="166">
        <v>1003</v>
      </c>
      <c r="E692" s="166">
        <v>1008</v>
      </c>
      <c r="F692" s="167">
        <v>6879222.1076999996</v>
      </c>
      <c r="G692" s="132">
        <v>1.4493501316672751E-4</v>
      </c>
      <c r="H692" s="167" t="s">
        <v>11</v>
      </c>
      <c r="I692" s="131" t="s">
        <v>11</v>
      </c>
      <c r="J692" s="131">
        <v>3</v>
      </c>
      <c r="K692" s="131">
        <v>5866</v>
      </c>
      <c r="L692" s="130" t="s">
        <v>12</v>
      </c>
      <c r="M692" s="128"/>
    </row>
    <row r="693" spans="1:13">
      <c r="A693" s="130" t="s">
        <v>5322</v>
      </c>
      <c r="B693" s="131">
        <v>20864</v>
      </c>
      <c r="C693" s="131">
        <v>26722</v>
      </c>
      <c r="D693" s="166">
        <v>4507</v>
      </c>
      <c r="E693" s="166">
        <v>4548</v>
      </c>
      <c r="F693" s="167">
        <v>32559729.985059999</v>
      </c>
      <c r="G693" s="132">
        <v>9.2399099999999998E-4</v>
      </c>
      <c r="H693" s="167">
        <v>6252363.2800000003</v>
      </c>
      <c r="I693" s="131">
        <v>2131.0100000000002</v>
      </c>
      <c r="J693" s="131">
        <v>3</v>
      </c>
      <c r="K693" s="131">
        <v>2934</v>
      </c>
      <c r="L693" s="130" t="s">
        <v>7</v>
      </c>
      <c r="M693" s="128"/>
    </row>
    <row r="694" spans="1:13">
      <c r="A694" s="130" t="s">
        <v>5323</v>
      </c>
      <c r="B694" s="131">
        <v>1274</v>
      </c>
      <c r="C694" s="131">
        <v>1284</v>
      </c>
      <c r="D694" s="166">
        <v>1217</v>
      </c>
      <c r="E694" s="166">
        <v>1113</v>
      </c>
      <c r="F694" s="167">
        <v>1412503.6681340002</v>
      </c>
      <c r="G694" s="132">
        <v>6.1552999999999998E-5</v>
      </c>
      <c r="H694" s="167">
        <v>416508.37</v>
      </c>
      <c r="I694" s="131">
        <v>155.18</v>
      </c>
      <c r="J694" s="131">
        <v>3</v>
      </c>
      <c r="K694" s="131">
        <v>2684</v>
      </c>
      <c r="L694" s="130" t="s">
        <v>7</v>
      </c>
      <c r="M694" s="128"/>
    </row>
    <row r="695" spans="1:13">
      <c r="A695" s="130" t="s">
        <v>5324</v>
      </c>
      <c r="B695" s="131">
        <v>38368</v>
      </c>
      <c r="C695" s="131">
        <v>37232</v>
      </c>
      <c r="D695" s="166">
        <v>6889</v>
      </c>
      <c r="E695" s="166">
        <v>7471</v>
      </c>
      <c r="F695" s="167">
        <v>47523351.067916006</v>
      </c>
      <c r="G695" s="132">
        <v>1.413238E-3</v>
      </c>
      <c r="H695" s="167">
        <v>9562949.5199999996</v>
      </c>
      <c r="I695" s="131">
        <v>768.85</v>
      </c>
      <c r="J695" s="131">
        <v>3</v>
      </c>
      <c r="K695" s="131">
        <v>12438</v>
      </c>
      <c r="L695" s="130" t="s">
        <v>7</v>
      </c>
      <c r="M695" s="128"/>
    </row>
    <row r="696" spans="1:13">
      <c r="A696" s="130" t="s">
        <v>5325</v>
      </c>
      <c r="B696" s="131">
        <v>7969</v>
      </c>
      <c r="C696" s="131">
        <v>6847</v>
      </c>
      <c r="D696" s="166">
        <v>2276</v>
      </c>
      <c r="E696" s="166">
        <v>2085</v>
      </c>
      <c r="F696" s="167">
        <v>4166922.2124399999</v>
      </c>
      <c r="G696" s="132">
        <v>2.23802E-4</v>
      </c>
      <c r="H696" s="167">
        <v>1514400.63</v>
      </c>
      <c r="I696" s="131">
        <v>435.55</v>
      </c>
      <c r="J696" s="131">
        <v>3</v>
      </c>
      <c r="K696" s="131">
        <v>3477</v>
      </c>
      <c r="L696" s="130" t="s">
        <v>7</v>
      </c>
      <c r="M696" s="128"/>
    </row>
    <row r="697" spans="1:13">
      <c r="A697" s="160" t="s">
        <v>5326</v>
      </c>
      <c r="B697" s="161">
        <v>742</v>
      </c>
      <c r="C697" s="161">
        <v>1028</v>
      </c>
      <c r="D697" s="162">
        <v>469</v>
      </c>
      <c r="E697" s="162">
        <v>373</v>
      </c>
      <c r="F697" s="163">
        <v>1287748.1839059999</v>
      </c>
      <c r="G697" s="164">
        <v>4.0441213391593459E-5</v>
      </c>
      <c r="H697" s="163" t="s">
        <v>11</v>
      </c>
      <c r="I697" s="161" t="s">
        <v>11</v>
      </c>
      <c r="J697" s="161">
        <v>3</v>
      </c>
      <c r="K697" s="161">
        <v>3686</v>
      </c>
      <c r="L697" s="160" t="s">
        <v>12</v>
      </c>
      <c r="M697" s="165"/>
    </row>
    <row r="698" spans="1:13">
      <c r="A698" s="130" t="s">
        <v>5327</v>
      </c>
      <c r="B698" s="133">
        <v>42688</v>
      </c>
      <c r="C698" s="133">
        <v>37821</v>
      </c>
      <c r="D698" s="166">
        <v>14636</v>
      </c>
      <c r="E698" s="166">
        <v>14255</v>
      </c>
      <c r="F698" s="167">
        <v>12092951.483362999</v>
      </c>
      <c r="G698" s="132">
        <v>1.124459E-3</v>
      </c>
      <c r="H698" s="167">
        <v>7608868.8099999996</v>
      </c>
      <c r="I698" s="131">
        <v>1979.93</v>
      </c>
      <c r="J698" s="131">
        <v>3</v>
      </c>
      <c r="K698" s="131">
        <v>3843</v>
      </c>
      <c r="L698" s="130" t="s">
        <v>7</v>
      </c>
      <c r="M698" s="128"/>
    </row>
    <row r="699" spans="1:13">
      <c r="A699" s="168" t="s">
        <v>5328</v>
      </c>
      <c r="B699" s="169">
        <v>2775</v>
      </c>
      <c r="C699" s="169">
        <v>2799</v>
      </c>
      <c r="D699" s="170">
        <v>818</v>
      </c>
      <c r="E699" s="170">
        <v>1123</v>
      </c>
      <c r="F699" s="171">
        <v>4124572.4106669999</v>
      </c>
      <c r="G699" s="172">
        <v>1.2198225619203689E-4</v>
      </c>
      <c r="H699" s="171" t="s">
        <v>11</v>
      </c>
      <c r="I699" s="169" t="s">
        <v>11</v>
      </c>
      <c r="J699" s="169">
        <v>3</v>
      </c>
      <c r="K699" s="169">
        <v>9408</v>
      </c>
      <c r="L699" s="168" t="s">
        <v>12</v>
      </c>
      <c r="M699" s="173"/>
    </row>
    <row r="700" spans="1:13">
      <c r="A700" s="130" t="s">
        <v>5329</v>
      </c>
      <c r="B700" s="131">
        <v>16324</v>
      </c>
      <c r="C700" s="131">
        <v>16461</v>
      </c>
      <c r="D700" s="166">
        <v>4789</v>
      </c>
      <c r="E700" s="166">
        <v>6164</v>
      </c>
      <c r="F700" s="167">
        <v>20582897.455467001</v>
      </c>
      <c r="G700" s="132">
        <v>6.5419199999999995E-4</v>
      </c>
      <c r="H700" s="167">
        <v>4426719.68</v>
      </c>
      <c r="I700" s="131">
        <v>836.65</v>
      </c>
      <c r="J700" s="131">
        <v>3</v>
      </c>
      <c r="K700" s="131">
        <v>5291</v>
      </c>
      <c r="L700" s="130" t="s">
        <v>7</v>
      </c>
      <c r="M700" s="128"/>
    </row>
    <row r="701" spans="1:13">
      <c r="A701" s="130" t="s">
        <v>5330</v>
      </c>
      <c r="B701" s="131">
        <v>2568</v>
      </c>
      <c r="C701" s="131">
        <v>2618</v>
      </c>
      <c r="D701" s="166">
        <v>356</v>
      </c>
      <c r="E701" s="166">
        <v>274</v>
      </c>
      <c r="F701" s="167">
        <v>2769526.1861020001</v>
      </c>
      <c r="G701" s="132">
        <v>8.7421000000000002E-5</v>
      </c>
      <c r="H701" s="167">
        <v>591551.73</v>
      </c>
      <c r="I701" s="131">
        <v>1035.99</v>
      </c>
      <c r="J701" s="131">
        <v>3</v>
      </c>
      <c r="K701" s="131">
        <v>571</v>
      </c>
      <c r="L701" s="130" t="s">
        <v>7</v>
      </c>
      <c r="M701" s="128"/>
    </row>
    <row r="702" spans="1:13">
      <c r="A702" s="130" t="s">
        <v>5331</v>
      </c>
      <c r="B702" s="131">
        <v>3685</v>
      </c>
      <c r="C702" s="131">
        <v>3200</v>
      </c>
      <c r="D702" s="166">
        <v>1192</v>
      </c>
      <c r="E702" s="166">
        <v>1489</v>
      </c>
      <c r="F702" s="167">
        <v>3397488.6175799998</v>
      </c>
      <c r="G702" s="132">
        <v>1.3069199550873564E-4</v>
      </c>
      <c r="H702" s="167" t="s">
        <v>11</v>
      </c>
      <c r="I702" s="131" t="s">
        <v>11</v>
      </c>
      <c r="J702" s="131">
        <v>3</v>
      </c>
      <c r="K702" s="131">
        <v>4386</v>
      </c>
      <c r="L702" s="130" t="s">
        <v>12</v>
      </c>
      <c r="M702" s="128"/>
    </row>
    <row r="703" spans="1:13">
      <c r="A703" s="130" t="s">
        <v>5332</v>
      </c>
      <c r="B703" s="131">
        <v>3378</v>
      </c>
      <c r="C703" s="131">
        <v>4478</v>
      </c>
      <c r="D703" s="166">
        <v>444</v>
      </c>
      <c r="E703" s="166">
        <v>517</v>
      </c>
      <c r="F703" s="167">
        <v>8283756.6013120003</v>
      </c>
      <c r="G703" s="132">
        <v>1.8571199999999999E-4</v>
      </c>
      <c r="H703" s="167">
        <v>1256659.25</v>
      </c>
      <c r="I703" s="131">
        <v>459.47</v>
      </c>
      <c r="J703" s="131">
        <v>3</v>
      </c>
      <c r="K703" s="131">
        <v>2735</v>
      </c>
      <c r="L703" s="130" t="s">
        <v>7</v>
      </c>
      <c r="M703" s="128"/>
    </row>
    <row r="704" spans="1:13">
      <c r="A704" s="130" t="s">
        <v>5333</v>
      </c>
      <c r="B704" s="131">
        <v>19777</v>
      </c>
      <c r="C704" s="131">
        <v>18593</v>
      </c>
      <c r="D704" s="166">
        <v>5908</v>
      </c>
      <c r="E704" s="166">
        <v>5850</v>
      </c>
      <c r="F704" s="167">
        <v>9084830.17925</v>
      </c>
      <c r="G704" s="132">
        <v>5.6089300000000003E-4</v>
      </c>
      <c r="H704" s="167">
        <v>3795390.01</v>
      </c>
      <c r="I704" s="131">
        <v>568.09</v>
      </c>
      <c r="J704" s="131">
        <v>3</v>
      </c>
      <c r="K704" s="131">
        <v>6681</v>
      </c>
      <c r="L704" s="130" t="s">
        <v>7</v>
      </c>
      <c r="M704" s="128"/>
    </row>
    <row r="705" spans="1:13">
      <c r="A705" s="130" t="s">
        <v>5334</v>
      </c>
      <c r="B705" s="131">
        <v>7727</v>
      </c>
      <c r="C705" s="131">
        <v>6613</v>
      </c>
      <c r="D705" s="166">
        <v>845</v>
      </c>
      <c r="E705" s="166">
        <v>930</v>
      </c>
      <c r="F705" s="167">
        <v>3571754.4900820004</v>
      </c>
      <c r="G705" s="132">
        <v>1.8900199999999999E-4</v>
      </c>
      <c r="H705" s="167">
        <v>1278916.78</v>
      </c>
      <c r="I705" s="131">
        <v>759.91</v>
      </c>
      <c r="J705" s="131">
        <v>3</v>
      </c>
      <c r="K705" s="131">
        <v>1683</v>
      </c>
      <c r="L705" s="130" t="s">
        <v>7</v>
      </c>
      <c r="M705" s="128"/>
    </row>
    <row r="706" spans="1:13">
      <c r="A706" s="130" t="s">
        <v>5335</v>
      </c>
      <c r="B706" s="131">
        <v>5585</v>
      </c>
      <c r="C706" s="131">
        <v>6000</v>
      </c>
      <c r="D706" s="166">
        <v>8328</v>
      </c>
      <c r="E706" s="166">
        <v>7926</v>
      </c>
      <c r="F706" s="167">
        <v>2333370.4359260001</v>
      </c>
      <c r="G706" s="132">
        <v>2.7614700000000002E-4</v>
      </c>
      <c r="H706" s="167">
        <v>1868599.46</v>
      </c>
      <c r="I706" s="131">
        <v>724.54</v>
      </c>
      <c r="J706" s="131">
        <v>3</v>
      </c>
      <c r="K706" s="131">
        <v>2579</v>
      </c>
      <c r="L706" s="130" t="s">
        <v>7</v>
      </c>
      <c r="M706" s="128"/>
    </row>
    <row r="707" spans="1:13">
      <c r="A707" s="130" t="s">
        <v>5336</v>
      </c>
      <c r="B707" s="131">
        <v>3547</v>
      </c>
      <c r="C707" s="131">
        <v>4533</v>
      </c>
      <c r="D707" s="166">
        <v>9049</v>
      </c>
      <c r="E707" s="166">
        <v>10151</v>
      </c>
      <c r="F707" s="167">
        <v>1171418.252992</v>
      </c>
      <c r="G707" s="132">
        <v>2.5601399999999999E-4</v>
      </c>
      <c r="H707" s="167">
        <v>1732371.35</v>
      </c>
      <c r="I707" s="131">
        <v>736.24</v>
      </c>
      <c r="J707" s="131">
        <v>3</v>
      </c>
      <c r="K707" s="131">
        <v>2353</v>
      </c>
      <c r="L707" s="130" t="s">
        <v>7</v>
      </c>
      <c r="M707" s="128"/>
    </row>
    <row r="708" spans="1:13">
      <c r="A708" s="130" t="s">
        <v>5337</v>
      </c>
      <c r="B708" s="131">
        <v>29575</v>
      </c>
      <c r="C708" s="131">
        <v>29342</v>
      </c>
      <c r="D708" s="166">
        <v>19070</v>
      </c>
      <c r="E708" s="166">
        <v>19168</v>
      </c>
      <c r="F708" s="167">
        <v>6510677.0163500011</v>
      </c>
      <c r="G708" s="132">
        <v>9.4245899999999998E-4</v>
      </c>
      <c r="H708" s="167">
        <v>6377329.9100000001</v>
      </c>
      <c r="I708" s="131">
        <v>1751.05</v>
      </c>
      <c r="J708" s="131">
        <v>3</v>
      </c>
      <c r="K708" s="131">
        <v>3642</v>
      </c>
      <c r="L708" s="130" t="s">
        <v>7</v>
      </c>
      <c r="M708" s="128"/>
    </row>
    <row r="709" spans="1:13">
      <c r="A709" s="130" t="s">
        <v>5338</v>
      </c>
      <c r="B709" s="131">
        <v>9936</v>
      </c>
      <c r="C709" s="131">
        <v>11467</v>
      </c>
      <c r="D709" s="166">
        <v>2436</v>
      </c>
      <c r="E709" s="166">
        <v>2422</v>
      </c>
      <c r="F709" s="167">
        <v>5041794.7675160002</v>
      </c>
      <c r="G709" s="132">
        <v>2.9745599999999998E-4</v>
      </c>
      <c r="H709" s="167">
        <v>2012794.39</v>
      </c>
      <c r="I709" s="131">
        <v>606.08000000000004</v>
      </c>
      <c r="J709" s="131">
        <v>3</v>
      </c>
      <c r="K709" s="131">
        <v>3321</v>
      </c>
      <c r="L709" s="130" t="s">
        <v>7</v>
      </c>
      <c r="M709" s="128"/>
    </row>
    <row r="710" spans="1:13">
      <c r="A710" s="130" t="s">
        <v>5339</v>
      </c>
      <c r="B710" s="131">
        <v>9386</v>
      </c>
      <c r="C710" s="131">
        <v>9885</v>
      </c>
      <c r="D710" s="166">
        <v>1580</v>
      </c>
      <c r="E710" s="166">
        <v>1921</v>
      </c>
      <c r="F710" s="167">
        <v>4517976.5908589996</v>
      </c>
      <c r="G710" s="132">
        <v>2.6008299999999998E-4</v>
      </c>
      <c r="H710" s="167">
        <v>1759901.92</v>
      </c>
      <c r="I710" s="131">
        <v>386.2</v>
      </c>
      <c r="J710" s="131">
        <v>3</v>
      </c>
      <c r="K710" s="131">
        <v>4557</v>
      </c>
      <c r="L710" s="130" t="s">
        <v>7</v>
      </c>
      <c r="M710" s="128"/>
    </row>
    <row r="711" spans="1:13">
      <c r="A711" s="130" t="s">
        <v>5340</v>
      </c>
      <c r="B711" s="131">
        <v>3653</v>
      </c>
      <c r="C711" s="131">
        <v>4208</v>
      </c>
      <c r="D711" s="166">
        <v>859</v>
      </c>
      <c r="E711" s="166">
        <v>1008</v>
      </c>
      <c r="F711" s="167">
        <v>13276931.953199999</v>
      </c>
      <c r="G711" s="132">
        <v>2.5890400000000001E-4</v>
      </c>
      <c r="H711" s="167">
        <v>1751922.61</v>
      </c>
      <c r="I711" s="131">
        <v>1227.7</v>
      </c>
      <c r="J711" s="131">
        <v>3</v>
      </c>
      <c r="K711" s="131">
        <v>1427</v>
      </c>
      <c r="L711" s="130" t="s">
        <v>7</v>
      </c>
      <c r="M711" s="128"/>
    </row>
    <row r="712" spans="1:13">
      <c r="A712" s="130" t="s">
        <v>5341</v>
      </c>
      <c r="B712" s="131">
        <v>14537</v>
      </c>
      <c r="C712" s="131">
        <v>14720</v>
      </c>
      <c r="D712" s="166">
        <v>4157</v>
      </c>
      <c r="E712" s="166">
        <v>4315</v>
      </c>
      <c r="F712" s="167">
        <v>5192226.8537280001</v>
      </c>
      <c r="G712" s="132">
        <v>4.0103799999999999E-4</v>
      </c>
      <c r="H712" s="167">
        <v>2713704.95</v>
      </c>
      <c r="I712" s="131">
        <v>233.56</v>
      </c>
      <c r="J712" s="131">
        <v>3</v>
      </c>
      <c r="K712" s="131">
        <v>11619</v>
      </c>
      <c r="L712" s="130" t="s">
        <v>7</v>
      </c>
      <c r="M712" s="128"/>
    </row>
    <row r="713" spans="1:13">
      <c r="A713" s="130" t="s">
        <v>5342</v>
      </c>
      <c r="B713" s="131">
        <v>1543</v>
      </c>
      <c r="C713" s="131">
        <v>895</v>
      </c>
      <c r="D713" s="166">
        <v>995</v>
      </c>
      <c r="E713" s="166">
        <v>1172</v>
      </c>
      <c r="F713" s="167">
        <v>1932450.133831</v>
      </c>
      <c r="G713" s="132">
        <v>6.5451999999999996E-5</v>
      </c>
      <c r="H713" s="167">
        <v>442893.36</v>
      </c>
      <c r="I713" s="131">
        <v>296.85000000000002</v>
      </c>
      <c r="J713" s="131">
        <v>3</v>
      </c>
      <c r="K713" s="131">
        <v>1492</v>
      </c>
      <c r="L713" s="130" t="s">
        <v>7</v>
      </c>
      <c r="M713" s="128"/>
    </row>
    <row r="714" spans="1:13">
      <c r="A714" s="130" t="s">
        <v>5343</v>
      </c>
      <c r="B714" s="131">
        <v>22903</v>
      </c>
      <c r="C714" s="131">
        <v>26301</v>
      </c>
      <c r="D714" s="166">
        <v>14298</v>
      </c>
      <c r="E714" s="166">
        <v>14978</v>
      </c>
      <c r="F714" s="167">
        <v>11738895.107858999</v>
      </c>
      <c r="G714" s="132">
        <v>8.4559100000000003E-4</v>
      </c>
      <c r="H714" s="167">
        <v>5721854.25</v>
      </c>
      <c r="I714" s="131">
        <v>1667.69</v>
      </c>
      <c r="J714" s="131">
        <v>3</v>
      </c>
      <c r="K714" s="131">
        <v>3431</v>
      </c>
      <c r="L714" s="130" t="s">
        <v>7</v>
      </c>
      <c r="M714" s="128"/>
    </row>
    <row r="715" spans="1:13">
      <c r="A715" s="130" t="s">
        <v>5344</v>
      </c>
      <c r="B715" s="131">
        <v>2790</v>
      </c>
      <c r="C715" s="131">
        <v>2542</v>
      </c>
      <c r="D715" s="166">
        <v>553</v>
      </c>
      <c r="E715" s="166">
        <v>474</v>
      </c>
      <c r="F715" s="167">
        <v>3311752.9864679999</v>
      </c>
      <c r="G715" s="132">
        <v>9.9287E-5</v>
      </c>
      <c r="H715" s="167">
        <v>671843.07</v>
      </c>
      <c r="I715" s="131">
        <v>806.54</v>
      </c>
      <c r="J715" s="131">
        <v>3</v>
      </c>
      <c r="K715" s="131">
        <v>833</v>
      </c>
      <c r="L715" s="130" t="s">
        <v>7</v>
      </c>
      <c r="M715" s="128"/>
    </row>
    <row r="716" spans="1:13">
      <c r="A716" s="130" t="s">
        <v>5345</v>
      </c>
      <c r="B716" s="131">
        <v>7914</v>
      </c>
      <c r="C716" s="131">
        <v>8362</v>
      </c>
      <c r="D716" s="166">
        <v>2644</v>
      </c>
      <c r="E716" s="166">
        <v>3128</v>
      </c>
      <c r="F716" s="167">
        <v>8296286.4195160009</v>
      </c>
      <c r="G716" s="132">
        <v>3.0287499999999998E-4</v>
      </c>
      <c r="H716" s="167">
        <v>2049459.82</v>
      </c>
      <c r="I716" s="131">
        <v>262.61</v>
      </c>
      <c r="J716" s="131">
        <v>3</v>
      </c>
      <c r="K716" s="131">
        <v>7804</v>
      </c>
      <c r="L716" s="130" t="s">
        <v>7</v>
      </c>
      <c r="M716" s="128"/>
    </row>
    <row r="717" spans="1:13">
      <c r="A717" s="130" t="s">
        <v>5346</v>
      </c>
      <c r="B717" s="131">
        <v>3120</v>
      </c>
      <c r="C717" s="131">
        <v>3888</v>
      </c>
      <c r="D717" s="166">
        <v>1271</v>
      </c>
      <c r="E717" s="166">
        <v>1666</v>
      </c>
      <c r="F717" s="167">
        <v>5469472.2852159999</v>
      </c>
      <c r="G717" s="132">
        <v>1.6153801822771073E-4</v>
      </c>
      <c r="H717" s="167" t="s">
        <v>11</v>
      </c>
      <c r="I717" s="131" t="s">
        <v>11</v>
      </c>
      <c r="J717" s="131">
        <v>3</v>
      </c>
      <c r="K717" s="131">
        <v>7019</v>
      </c>
      <c r="L717" s="130" t="s">
        <v>12</v>
      </c>
      <c r="M717" s="128"/>
    </row>
    <row r="718" spans="1:13">
      <c r="A718" s="130" t="s">
        <v>5347</v>
      </c>
      <c r="B718" s="131">
        <v>1309</v>
      </c>
      <c r="C718" s="131">
        <v>1417</v>
      </c>
      <c r="D718" s="166">
        <v>542</v>
      </c>
      <c r="E718" s="166">
        <v>385</v>
      </c>
      <c r="F718" s="167">
        <v>2903642.2246650001</v>
      </c>
      <c r="G718" s="132">
        <v>7.1154152111347488E-5</v>
      </c>
      <c r="H718" s="167" t="s">
        <v>11</v>
      </c>
      <c r="I718" s="131" t="s">
        <v>11</v>
      </c>
      <c r="J718" s="131">
        <v>3</v>
      </c>
      <c r="K718" s="131">
        <v>2557</v>
      </c>
      <c r="L718" s="130" t="s">
        <v>12</v>
      </c>
      <c r="M718" s="128"/>
    </row>
    <row r="719" spans="1:13">
      <c r="A719" s="130" t="s">
        <v>5348</v>
      </c>
      <c r="B719" s="131">
        <v>10934</v>
      </c>
      <c r="C719" s="131">
        <v>14788</v>
      </c>
      <c r="D719" s="166">
        <v>3393</v>
      </c>
      <c r="E719" s="166">
        <v>3401</v>
      </c>
      <c r="F719" s="167">
        <v>24569940.745665997</v>
      </c>
      <c r="G719" s="132">
        <v>6.0700100000000002E-4</v>
      </c>
      <c r="H719" s="167">
        <v>4107392.39</v>
      </c>
      <c r="I719" s="131">
        <v>428.88</v>
      </c>
      <c r="J719" s="131">
        <v>3</v>
      </c>
      <c r="K719" s="131">
        <v>9577</v>
      </c>
      <c r="L719" s="130" t="s">
        <v>7</v>
      </c>
      <c r="M719" s="128"/>
    </row>
    <row r="720" spans="1:13">
      <c r="A720" s="130" t="s">
        <v>5349</v>
      </c>
      <c r="B720" s="131">
        <v>9252</v>
      </c>
      <c r="C720" s="131">
        <v>9311</v>
      </c>
      <c r="D720" s="166">
        <v>1094</v>
      </c>
      <c r="E720" s="166">
        <v>1072</v>
      </c>
      <c r="F720" s="167">
        <v>2559233.171728</v>
      </c>
      <c r="G720" s="132">
        <v>2.16546E-4</v>
      </c>
      <c r="H720" s="167">
        <v>1465300.01</v>
      </c>
      <c r="I720" s="131">
        <v>344.94</v>
      </c>
      <c r="J720" s="131">
        <v>3</v>
      </c>
      <c r="K720" s="131">
        <v>4248</v>
      </c>
      <c r="L720" s="130" t="s">
        <v>7</v>
      </c>
      <c r="M720" s="128"/>
    </row>
    <row r="721" spans="1:13">
      <c r="A721" s="130" t="s">
        <v>5350</v>
      </c>
      <c r="B721" s="131">
        <v>2803</v>
      </c>
      <c r="C721" s="131">
        <v>2674</v>
      </c>
      <c r="D721" s="166">
        <v>1741</v>
      </c>
      <c r="E721" s="166">
        <v>1764</v>
      </c>
      <c r="F721" s="167">
        <v>4756511.0648640003</v>
      </c>
      <c r="G721" s="132">
        <v>1.4132700000000001E-4</v>
      </c>
      <c r="H721" s="167">
        <v>956316.24</v>
      </c>
      <c r="I721" s="131">
        <v>355.64</v>
      </c>
      <c r="J721" s="131">
        <v>3</v>
      </c>
      <c r="K721" s="131">
        <v>2689</v>
      </c>
      <c r="L721" s="130" t="s">
        <v>7</v>
      </c>
      <c r="M721" s="128"/>
    </row>
    <row r="722" spans="1:13">
      <c r="A722" s="130" t="s">
        <v>5351</v>
      </c>
      <c r="B722" s="131">
        <v>16583</v>
      </c>
      <c r="C722" s="131">
        <v>16365</v>
      </c>
      <c r="D722" s="166">
        <v>2071</v>
      </c>
      <c r="E722" s="166">
        <v>2416</v>
      </c>
      <c r="F722" s="167">
        <v>3763350.7365999999</v>
      </c>
      <c r="G722" s="132">
        <v>3.7987900000000001E-4</v>
      </c>
      <c r="H722" s="167">
        <v>2570528.13</v>
      </c>
      <c r="I722" s="131">
        <v>457.96</v>
      </c>
      <c r="J722" s="131">
        <v>3</v>
      </c>
      <c r="K722" s="131">
        <v>5613</v>
      </c>
      <c r="L722" s="130" t="s">
        <v>7</v>
      </c>
      <c r="M722" s="128"/>
    </row>
    <row r="723" spans="1:13">
      <c r="A723" s="130" t="s">
        <v>5352</v>
      </c>
      <c r="B723" s="131">
        <v>3671</v>
      </c>
      <c r="C723" s="131">
        <v>5324</v>
      </c>
      <c r="D723" s="166">
        <v>2725</v>
      </c>
      <c r="E723" s="166">
        <v>3380</v>
      </c>
      <c r="F723" s="167">
        <v>5321859.6093979999</v>
      </c>
      <c r="G723" s="132">
        <v>2.0255699999999999E-4</v>
      </c>
      <c r="H723" s="167">
        <v>1370643.99</v>
      </c>
      <c r="I723" s="131">
        <v>382.75</v>
      </c>
      <c r="J723" s="131">
        <v>3</v>
      </c>
      <c r="K723" s="131">
        <v>3581</v>
      </c>
      <c r="L723" s="130" t="s">
        <v>7</v>
      </c>
      <c r="M723" s="128"/>
    </row>
    <row r="724" spans="1:13">
      <c r="A724" s="130" t="s">
        <v>5353</v>
      </c>
      <c r="B724" s="131">
        <v>4648</v>
      </c>
      <c r="C724" s="131">
        <v>5349</v>
      </c>
      <c r="D724" s="166">
        <v>1674</v>
      </c>
      <c r="E724" s="166">
        <v>2009</v>
      </c>
      <c r="F724" s="167">
        <v>18726417.829110999</v>
      </c>
      <c r="G724" s="132">
        <v>3.6479900000000002E-4</v>
      </c>
      <c r="H724" s="167">
        <v>2468481.29</v>
      </c>
      <c r="I724" s="131">
        <v>2139.06</v>
      </c>
      <c r="J724" s="131">
        <v>3</v>
      </c>
      <c r="K724" s="131">
        <v>1154</v>
      </c>
      <c r="L724" s="130" t="s">
        <v>7</v>
      </c>
      <c r="M724" s="128"/>
    </row>
    <row r="725" spans="1:13">
      <c r="A725" s="130" t="s">
        <v>5354</v>
      </c>
      <c r="B725" s="131">
        <v>6560</v>
      </c>
      <c r="C725" s="131">
        <v>6675</v>
      </c>
      <c r="D725" s="166">
        <v>2151</v>
      </c>
      <c r="E725" s="166">
        <v>2178</v>
      </c>
      <c r="F725" s="167">
        <v>3382900.7944550002</v>
      </c>
      <c r="G725" s="132">
        <v>1.9927200000000001E-4</v>
      </c>
      <c r="H725" s="167">
        <v>1348411.48</v>
      </c>
      <c r="I725" s="131">
        <v>210.29</v>
      </c>
      <c r="J725" s="131">
        <v>3</v>
      </c>
      <c r="K725" s="131">
        <v>6412</v>
      </c>
      <c r="L725" s="130" t="s">
        <v>7</v>
      </c>
      <c r="M725" s="128"/>
    </row>
    <row r="726" spans="1:13">
      <c r="A726" s="130" t="s">
        <v>5355</v>
      </c>
      <c r="B726" s="131">
        <v>4332</v>
      </c>
      <c r="C726" s="131">
        <v>3662</v>
      </c>
      <c r="D726" s="166">
        <v>1514</v>
      </c>
      <c r="E726" s="166">
        <v>1837</v>
      </c>
      <c r="F726" s="167">
        <v>6076271.5970520005</v>
      </c>
      <c r="G726" s="132">
        <v>1.7942199999999999E-4</v>
      </c>
      <c r="H726" s="167">
        <v>1214091.6100000001</v>
      </c>
      <c r="I726" s="131">
        <v>492.53</v>
      </c>
      <c r="J726" s="131">
        <v>3</v>
      </c>
      <c r="K726" s="131">
        <v>2465</v>
      </c>
      <c r="L726" s="130" t="s">
        <v>7</v>
      </c>
      <c r="M726" s="128"/>
    </row>
    <row r="727" spans="1:13">
      <c r="A727" s="130" t="s">
        <v>5356</v>
      </c>
      <c r="B727" s="131">
        <v>2387</v>
      </c>
      <c r="C727" s="131">
        <v>2876</v>
      </c>
      <c r="D727" s="166">
        <v>1232</v>
      </c>
      <c r="E727" s="166">
        <v>1393</v>
      </c>
      <c r="F727" s="167">
        <v>2083034.2806519999</v>
      </c>
      <c r="G727" s="132">
        <v>9.8238964832207201E-5</v>
      </c>
      <c r="H727" s="167" t="s">
        <v>11</v>
      </c>
      <c r="I727" s="131" t="s">
        <v>11</v>
      </c>
      <c r="J727" s="131">
        <v>3</v>
      </c>
      <c r="K727" s="131">
        <v>5911</v>
      </c>
      <c r="L727" s="130" t="s">
        <v>12</v>
      </c>
      <c r="M727" s="128"/>
    </row>
    <row r="728" spans="1:13">
      <c r="A728" s="130" t="s">
        <v>5357</v>
      </c>
      <c r="B728" s="131">
        <v>5752</v>
      </c>
      <c r="C728" s="131">
        <v>5030</v>
      </c>
      <c r="D728" s="166">
        <v>2458</v>
      </c>
      <c r="E728" s="166">
        <v>2727</v>
      </c>
      <c r="F728" s="167">
        <v>5485168.6989720007</v>
      </c>
      <c r="G728" s="132">
        <v>2.1241899999999999E-4</v>
      </c>
      <c r="H728" s="167">
        <v>1437373.78</v>
      </c>
      <c r="I728" s="131">
        <v>402.63</v>
      </c>
      <c r="J728" s="131">
        <v>3</v>
      </c>
      <c r="K728" s="131">
        <v>3570</v>
      </c>
      <c r="L728" s="130" t="s">
        <v>7</v>
      </c>
      <c r="M728" s="128"/>
    </row>
    <row r="729" spans="1:13">
      <c r="A729" s="130" t="s">
        <v>5358</v>
      </c>
      <c r="B729" s="131">
        <v>1334</v>
      </c>
      <c r="C729" s="131">
        <v>1131</v>
      </c>
      <c r="D729" s="166">
        <v>672</v>
      </c>
      <c r="E729" s="166">
        <v>56</v>
      </c>
      <c r="F729" s="166">
        <v>0</v>
      </c>
      <c r="G729" s="132">
        <v>4.2967092983564835E-5</v>
      </c>
      <c r="H729" s="167" t="s">
        <v>11</v>
      </c>
      <c r="I729" s="131" t="s">
        <v>11</v>
      </c>
      <c r="J729" s="131">
        <v>2</v>
      </c>
      <c r="K729" s="131">
        <v>346</v>
      </c>
      <c r="L729" s="130" t="s">
        <v>12</v>
      </c>
      <c r="M729" s="128"/>
    </row>
    <row r="730" spans="1:13">
      <c r="A730" s="130" t="s">
        <v>5359</v>
      </c>
      <c r="B730" s="131">
        <v>11</v>
      </c>
      <c r="C730" s="131">
        <v>14</v>
      </c>
      <c r="D730" s="166">
        <v>4</v>
      </c>
      <c r="E730" s="166">
        <v>4</v>
      </c>
      <c r="F730" s="167">
        <v>3552008.70597</v>
      </c>
      <c r="G730" s="132">
        <v>4.7281249946842259E-5</v>
      </c>
      <c r="H730" s="167" t="s">
        <v>11</v>
      </c>
      <c r="I730" s="131" t="s">
        <v>11</v>
      </c>
      <c r="J730" s="131">
        <v>3</v>
      </c>
      <c r="K730" s="131">
        <v>18</v>
      </c>
      <c r="L730" s="130" t="s">
        <v>12</v>
      </c>
      <c r="M730" s="128"/>
    </row>
    <row r="731" spans="1:13">
      <c r="A731" s="130" t="s">
        <v>5360</v>
      </c>
      <c r="B731" s="131">
        <v>14828</v>
      </c>
      <c r="C731" s="131">
        <v>14098</v>
      </c>
      <c r="D731" s="166">
        <v>1228</v>
      </c>
      <c r="E731" s="166">
        <v>1789</v>
      </c>
      <c r="F731" s="167">
        <v>2593853.17888</v>
      </c>
      <c r="G731" s="132">
        <v>3.1577299999999999E-4</v>
      </c>
      <c r="H731" s="167">
        <v>2136742.33</v>
      </c>
      <c r="I731" s="131">
        <v>525.39</v>
      </c>
      <c r="J731" s="131">
        <v>3</v>
      </c>
      <c r="K731" s="131">
        <v>4067</v>
      </c>
      <c r="L731" s="130" t="s">
        <v>7</v>
      </c>
      <c r="M731" s="128"/>
    </row>
    <row r="732" spans="1:13">
      <c r="A732" s="130" t="s">
        <v>5361</v>
      </c>
      <c r="B732" s="131">
        <v>25001</v>
      </c>
      <c r="C732" s="131">
        <v>25869</v>
      </c>
      <c r="D732" s="166">
        <v>3302</v>
      </c>
      <c r="E732" s="166">
        <v>4028</v>
      </c>
      <c r="F732" s="167">
        <v>9477901.414520001</v>
      </c>
      <c r="G732" s="132">
        <v>6.3718599999999998E-4</v>
      </c>
      <c r="H732" s="167">
        <v>4311646.0999999996</v>
      </c>
      <c r="I732" s="131">
        <v>769.39</v>
      </c>
      <c r="J732" s="131">
        <v>3</v>
      </c>
      <c r="K732" s="131">
        <v>5604</v>
      </c>
      <c r="L732" s="130" t="s">
        <v>7</v>
      </c>
      <c r="M732" s="128"/>
    </row>
    <row r="733" spans="1:13">
      <c r="A733" s="130" t="s">
        <v>5362</v>
      </c>
      <c r="B733" s="131">
        <v>8862</v>
      </c>
      <c r="C733" s="131">
        <v>11335</v>
      </c>
      <c r="D733" s="166">
        <v>1861</v>
      </c>
      <c r="E733" s="166">
        <v>1690</v>
      </c>
      <c r="F733" s="167">
        <v>16157319.561376</v>
      </c>
      <c r="G733" s="132">
        <v>4.20054E-4</v>
      </c>
      <c r="H733" s="167">
        <v>2842376.91</v>
      </c>
      <c r="I733" s="131">
        <v>431.05</v>
      </c>
      <c r="J733" s="131">
        <v>3</v>
      </c>
      <c r="K733" s="131">
        <v>6594</v>
      </c>
      <c r="L733" s="130" t="s">
        <v>7</v>
      </c>
      <c r="M733" s="128"/>
    </row>
    <row r="734" spans="1:13">
      <c r="A734" s="130" t="s">
        <v>5363</v>
      </c>
      <c r="B734" s="131">
        <v>23482</v>
      </c>
      <c r="C734" s="131">
        <v>22645</v>
      </c>
      <c r="D734" s="166">
        <v>4047</v>
      </c>
      <c r="E734" s="166">
        <v>4151</v>
      </c>
      <c r="F734" s="167">
        <v>9176078.7750250008</v>
      </c>
      <c r="G734" s="132">
        <v>5.9911600000000001E-4</v>
      </c>
      <c r="H734" s="167">
        <v>4054033.42</v>
      </c>
      <c r="I734" s="131">
        <v>732.03</v>
      </c>
      <c r="J734" s="131">
        <v>3</v>
      </c>
      <c r="K734" s="131">
        <v>5538</v>
      </c>
      <c r="L734" s="130" t="s">
        <v>7</v>
      </c>
      <c r="M734" s="128"/>
    </row>
    <row r="735" spans="1:13">
      <c r="A735" s="130" t="s">
        <v>5364</v>
      </c>
      <c r="B735" s="131">
        <v>6083</v>
      </c>
      <c r="C735" s="131">
        <v>5278</v>
      </c>
      <c r="D735" s="166">
        <v>2119</v>
      </c>
      <c r="E735" s="166">
        <v>2523</v>
      </c>
      <c r="F735" s="167">
        <v>4420572.3923800001</v>
      </c>
      <c r="G735" s="132">
        <v>2.0208247785847506E-4</v>
      </c>
      <c r="H735" s="167" t="s">
        <v>11</v>
      </c>
      <c r="I735" s="131" t="s">
        <v>11</v>
      </c>
      <c r="J735" s="131">
        <v>3</v>
      </c>
      <c r="K735" s="131">
        <v>6022</v>
      </c>
      <c r="L735" s="130" t="s">
        <v>12</v>
      </c>
      <c r="M735" s="128"/>
    </row>
    <row r="736" spans="1:13">
      <c r="A736" s="130" t="s">
        <v>5365</v>
      </c>
      <c r="B736" s="131">
        <v>3671</v>
      </c>
      <c r="C736" s="131">
        <v>3592</v>
      </c>
      <c r="D736" s="166">
        <v>811</v>
      </c>
      <c r="E736" s="166">
        <v>663</v>
      </c>
      <c r="F736" s="167">
        <v>3176506.1770319999</v>
      </c>
      <c r="G736" s="132">
        <v>1.18602E-4</v>
      </c>
      <c r="H736" s="167">
        <v>802546.01</v>
      </c>
      <c r="I736" s="131">
        <v>259.89999999999998</v>
      </c>
      <c r="J736" s="131">
        <v>3</v>
      </c>
      <c r="K736" s="131">
        <v>3088</v>
      </c>
      <c r="L736" s="130" t="s">
        <v>7</v>
      </c>
      <c r="M736" s="128"/>
    </row>
    <row r="737" spans="1:13">
      <c r="A737" s="130" t="s">
        <v>5366</v>
      </c>
      <c r="B737" s="131">
        <v>1943</v>
      </c>
      <c r="C737" s="131">
        <v>3090</v>
      </c>
      <c r="D737" s="166">
        <v>940</v>
      </c>
      <c r="E737" s="166">
        <v>742</v>
      </c>
      <c r="F737" s="167">
        <v>2185314.6533960002</v>
      </c>
      <c r="G737" s="132">
        <v>8.9113835773266213E-5</v>
      </c>
      <c r="H737" s="167" t="s">
        <v>11</v>
      </c>
      <c r="I737" s="131">
        <v>284.57</v>
      </c>
      <c r="J737" s="131">
        <v>3</v>
      </c>
      <c r="K737" s="131">
        <v>2119</v>
      </c>
      <c r="L737" s="130" t="s">
        <v>15</v>
      </c>
      <c r="M737" s="128"/>
    </row>
    <row r="738" spans="1:13">
      <c r="A738" s="130" t="s">
        <v>5367</v>
      </c>
      <c r="B738" s="131">
        <v>2849</v>
      </c>
      <c r="C738" s="131">
        <v>2577</v>
      </c>
      <c r="D738" s="166">
        <v>595</v>
      </c>
      <c r="E738" s="166">
        <v>341</v>
      </c>
      <c r="F738" s="167">
        <v>5428523.8495579995</v>
      </c>
      <c r="G738" s="132">
        <v>1.2884924194745298E-4</v>
      </c>
      <c r="H738" s="167" t="s">
        <v>11</v>
      </c>
      <c r="I738" s="131" t="s">
        <v>11</v>
      </c>
      <c r="J738" s="131">
        <v>3</v>
      </c>
      <c r="K738" s="131">
        <v>4099</v>
      </c>
      <c r="L738" s="130" t="s">
        <v>12</v>
      </c>
      <c r="M738" s="128"/>
    </row>
    <row r="739" spans="1:13">
      <c r="A739" s="130" t="s">
        <v>5368</v>
      </c>
      <c r="B739" s="131">
        <v>11576</v>
      </c>
      <c r="C739" s="131">
        <v>12316</v>
      </c>
      <c r="D739" s="166">
        <v>2861</v>
      </c>
      <c r="E739" s="166">
        <v>3308</v>
      </c>
      <c r="F739" s="167">
        <v>983656.33985599992</v>
      </c>
      <c r="G739" s="132">
        <v>2.7842699999999998E-4</v>
      </c>
      <c r="H739" s="167">
        <v>1884033.64</v>
      </c>
      <c r="I739" s="131">
        <v>501.6</v>
      </c>
      <c r="J739" s="131">
        <v>3</v>
      </c>
      <c r="K739" s="131">
        <v>3756</v>
      </c>
      <c r="L739" s="130" t="s">
        <v>7</v>
      </c>
      <c r="M739" s="128"/>
    </row>
    <row r="740" spans="1:13">
      <c r="A740" s="130" t="s">
        <v>5369</v>
      </c>
      <c r="B740" s="131">
        <v>2741</v>
      </c>
      <c r="C740" s="131">
        <v>1531</v>
      </c>
      <c r="D740" s="166">
        <v>1714</v>
      </c>
      <c r="E740" s="166">
        <v>1523</v>
      </c>
      <c r="F740" s="167">
        <v>7904147.9098429997</v>
      </c>
      <c r="G740" s="132">
        <v>1.65775E-4</v>
      </c>
      <c r="H740" s="167">
        <v>1121749.6200000001</v>
      </c>
      <c r="I740" s="131">
        <v>1011.5</v>
      </c>
      <c r="J740" s="131">
        <v>3</v>
      </c>
      <c r="K740" s="131">
        <v>1109</v>
      </c>
      <c r="L740" s="130" t="s">
        <v>7</v>
      </c>
      <c r="M740" s="128"/>
    </row>
    <row r="741" spans="1:13">
      <c r="A741" s="130" t="s">
        <v>5370</v>
      </c>
      <c r="B741" s="131">
        <v>8473</v>
      </c>
      <c r="C741" s="131">
        <v>8566</v>
      </c>
      <c r="D741" s="166">
        <v>1974</v>
      </c>
      <c r="E741" s="166">
        <v>2372</v>
      </c>
      <c r="F741" s="167">
        <v>5433079.807968</v>
      </c>
      <c r="G741" s="132">
        <v>2.5974400000000001E-4</v>
      </c>
      <c r="H741" s="167">
        <v>1757608.56</v>
      </c>
      <c r="I741" s="131">
        <v>345.17</v>
      </c>
      <c r="J741" s="131">
        <v>3</v>
      </c>
      <c r="K741" s="131">
        <v>5092</v>
      </c>
      <c r="L741" s="130" t="s">
        <v>7</v>
      </c>
      <c r="M741" s="128"/>
    </row>
    <row r="742" spans="1:13">
      <c r="A742" s="130" t="s">
        <v>5371</v>
      </c>
      <c r="B742" s="131">
        <v>5235</v>
      </c>
      <c r="C742" s="131">
        <v>6154</v>
      </c>
      <c r="D742" s="166">
        <v>1535</v>
      </c>
      <c r="E742" s="166">
        <v>1494</v>
      </c>
      <c r="F742" s="167">
        <v>3035335.7993900003</v>
      </c>
      <c r="G742" s="132">
        <v>1.6936080273888892E-4</v>
      </c>
      <c r="H742" s="167" t="s">
        <v>11</v>
      </c>
      <c r="I742" s="131" t="s">
        <v>11</v>
      </c>
      <c r="J742" s="131">
        <v>3</v>
      </c>
      <c r="K742" s="131">
        <v>8428</v>
      </c>
      <c r="L742" s="130" t="s">
        <v>12</v>
      </c>
      <c r="M742" s="128"/>
    </row>
    <row r="743" spans="1:13">
      <c r="A743" s="130" t="s">
        <v>5372</v>
      </c>
      <c r="B743" s="131">
        <v>1338</v>
      </c>
      <c r="C743" s="131">
        <v>1854</v>
      </c>
      <c r="D743" s="166">
        <v>1027</v>
      </c>
      <c r="E743" s="166">
        <v>929</v>
      </c>
      <c r="F743" s="167">
        <v>2203929.7743330002</v>
      </c>
      <c r="G743" s="132">
        <v>7.5321009103057656E-5</v>
      </c>
      <c r="H743" s="167" t="s">
        <v>11</v>
      </c>
      <c r="I743" s="131" t="s">
        <v>11</v>
      </c>
      <c r="J743" s="131">
        <v>3</v>
      </c>
      <c r="K743" s="131">
        <v>3673</v>
      </c>
      <c r="L743" s="130" t="s">
        <v>12</v>
      </c>
      <c r="M743" s="128"/>
    </row>
    <row r="744" spans="1:13">
      <c r="A744" s="130" t="s">
        <v>5373</v>
      </c>
      <c r="B744" s="131">
        <v>6996</v>
      </c>
      <c r="C744" s="131">
        <v>8011</v>
      </c>
      <c r="D744" s="166">
        <v>1250</v>
      </c>
      <c r="E744" s="166">
        <v>1293</v>
      </c>
      <c r="F744" s="167">
        <v>2846620.3746720003</v>
      </c>
      <c r="G744" s="132">
        <v>1.9197600000000001E-4</v>
      </c>
      <c r="H744" s="167">
        <v>1299041.81</v>
      </c>
      <c r="I744" s="131">
        <v>243.73</v>
      </c>
      <c r="J744" s="131">
        <v>3</v>
      </c>
      <c r="K744" s="131">
        <v>5330</v>
      </c>
      <c r="L744" s="130" t="s">
        <v>7</v>
      </c>
      <c r="M744" s="128"/>
    </row>
    <row r="745" spans="1:13">
      <c r="A745" s="130" t="s">
        <v>5374</v>
      </c>
      <c r="B745" s="131">
        <v>4127</v>
      </c>
      <c r="C745" s="131">
        <v>4029</v>
      </c>
      <c r="D745" s="166">
        <v>1381</v>
      </c>
      <c r="E745" s="166">
        <v>1339</v>
      </c>
      <c r="F745" s="167">
        <v>1417925.3465120001</v>
      </c>
      <c r="G745" s="132">
        <v>1.1634626003824559E-4</v>
      </c>
      <c r="H745" s="167" t="s">
        <v>11</v>
      </c>
      <c r="I745" s="131" t="s">
        <v>11</v>
      </c>
      <c r="J745" s="131">
        <v>3</v>
      </c>
      <c r="K745" s="131">
        <v>6723</v>
      </c>
      <c r="L745" s="130" t="s">
        <v>12</v>
      </c>
      <c r="M745" s="128"/>
    </row>
    <row r="746" spans="1:13">
      <c r="A746" s="130" t="s">
        <v>5375</v>
      </c>
      <c r="B746" s="131">
        <v>12985</v>
      </c>
      <c r="C746" s="131">
        <v>14158</v>
      </c>
      <c r="D746" s="166">
        <v>1368</v>
      </c>
      <c r="E746" s="166">
        <v>1370</v>
      </c>
      <c r="F746" s="167">
        <v>12445200.40704</v>
      </c>
      <c r="G746" s="132">
        <v>4.2586700000000002E-4</v>
      </c>
      <c r="H746" s="167">
        <v>2881715.35</v>
      </c>
      <c r="I746" s="131">
        <v>511.13</v>
      </c>
      <c r="J746" s="131">
        <v>3</v>
      </c>
      <c r="K746" s="131">
        <v>5638</v>
      </c>
      <c r="L746" s="130" t="s">
        <v>7</v>
      </c>
      <c r="M746" s="128"/>
    </row>
    <row r="747" spans="1:13">
      <c r="A747" s="130" t="s">
        <v>5376</v>
      </c>
      <c r="B747" s="131"/>
      <c r="C747" s="131"/>
      <c r="D747" s="166">
        <v>272</v>
      </c>
      <c r="E747" s="166">
        <v>228</v>
      </c>
      <c r="F747" s="167">
        <v>2939371.4087589998</v>
      </c>
      <c r="G747" s="132">
        <v>4.3364705414569124E-5</v>
      </c>
      <c r="H747" s="167" t="s">
        <v>11</v>
      </c>
      <c r="I747" s="131" t="s">
        <v>11</v>
      </c>
      <c r="J747" s="131">
        <v>3</v>
      </c>
      <c r="K747" s="131">
        <v>1943</v>
      </c>
      <c r="L747" s="130" t="s">
        <v>12</v>
      </c>
      <c r="M747" s="128"/>
    </row>
    <row r="748" spans="1:13">
      <c r="A748" s="130" t="s">
        <v>5377</v>
      </c>
      <c r="B748" s="131">
        <v>318</v>
      </c>
      <c r="C748" s="131">
        <v>555</v>
      </c>
      <c r="D748" s="166">
        <v>206</v>
      </c>
      <c r="E748" s="166">
        <v>155</v>
      </c>
      <c r="F748" s="167">
        <v>763910.61926399998</v>
      </c>
      <c r="G748" s="132">
        <v>2.1160366836000874E-5</v>
      </c>
      <c r="H748" s="167" t="s">
        <v>11</v>
      </c>
      <c r="I748" s="131" t="s">
        <v>11</v>
      </c>
      <c r="J748" s="131">
        <v>3</v>
      </c>
      <c r="K748" s="131">
        <v>1912</v>
      </c>
      <c r="L748" s="130" t="s">
        <v>12</v>
      </c>
      <c r="M748" s="128"/>
    </row>
    <row r="749" spans="1:13">
      <c r="A749" s="130" t="s">
        <v>5378</v>
      </c>
      <c r="B749" s="131">
        <v>13797</v>
      </c>
      <c r="C749" s="131">
        <v>14662</v>
      </c>
      <c r="D749" s="166">
        <v>558</v>
      </c>
      <c r="E749" s="166">
        <v>699</v>
      </c>
      <c r="F749" s="167">
        <v>2605886.3800010001</v>
      </c>
      <c r="G749" s="132">
        <v>2.9623699999999998E-4</v>
      </c>
      <c r="H749" s="167">
        <v>2004545.2</v>
      </c>
      <c r="I749" s="131">
        <v>975.92</v>
      </c>
      <c r="J749" s="131">
        <v>3</v>
      </c>
      <c r="K749" s="131">
        <v>2054</v>
      </c>
      <c r="L749" s="130" t="s">
        <v>7</v>
      </c>
      <c r="M749" s="128"/>
    </row>
    <row r="750" spans="1:13">
      <c r="A750" s="130" t="s">
        <v>5379</v>
      </c>
      <c r="B750" s="131">
        <v>16102</v>
      </c>
      <c r="C750" s="131">
        <v>17604</v>
      </c>
      <c r="D750" s="166">
        <v>2133</v>
      </c>
      <c r="E750" s="166">
        <v>2573</v>
      </c>
      <c r="F750" s="167">
        <v>4453065.8618519995</v>
      </c>
      <c r="G750" s="132">
        <v>3.97427E-4</v>
      </c>
      <c r="H750" s="167">
        <v>2689268.36</v>
      </c>
      <c r="I750" s="131">
        <v>1129.47</v>
      </c>
      <c r="J750" s="131">
        <v>3</v>
      </c>
      <c r="K750" s="131">
        <v>2381</v>
      </c>
      <c r="L750" s="130" t="s">
        <v>7</v>
      </c>
      <c r="M750" s="128"/>
    </row>
    <row r="751" spans="1:13">
      <c r="A751" s="130" t="s">
        <v>5380</v>
      </c>
      <c r="B751" s="131">
        <v>6673</v>
      </c>
      <c r="C751" s="131">
        <v>6209</v>
      </c>
      <c r="D751" s="166">
        <v>704</v>
      </c>
      <c r="E751" s="166">
        <v>584</v>
      </c>
      <c r="F751" s="166">
        <v>0</v>
      </c>
      <c r="G751" s="132">
        <v>1.9078799482021182E-4</v>
      </c>
      <c r="H751" s="167" t="s">
        <v>11</v>
      </c>
      <c r="I751" s="131" t="s">
        <v>11</v>
      </c>
      <c r="J751" s="131">
        <v>2</v>
      </c>
      <c r="K751" s="131">
        <v>0</v>
      </c>
      <c r="L751" s="130" t="s">
        <v>12</v>
      </c>
      <c r="M751" s="128"/>
    </row>
    <row r="752" spans="1:13">
      <c r="A752" s="130" t="s">
        <v>5381</v>
      </c>
      <c r="B752" s="131">
        <v>13831</v>
      </c>
      <c r="C752" s="131">
        <v>13325</v>
      </c>
      <c r="D752" s="166">
        <v>1550</v>
      </c>
      <c r="E752" s="166">
        <v>1400</v>
      </c>
      <c r="F752" s="167">
        <v>8010053.8401269997</v>
      </c>
      <c r="G752" s="132">
        <v>3.7012900000000002E-4</v>
      </c>
      <c r="H752" s="167">
        <v>2504553.2999999998</v>
      </c>
      <c r="I752" s="131">
        <v>1144.68</v>
      </c>
      <c r="J752" s="131">
        <v>3</v>
      </c>
      <c r="K752" s="131">
        <v>2188</v>
      </c>
      <c r="L752" s="130" t="s">
        <v>7</v>
      </c>
      <c r="M752" s="128"/>
    </row>
    <row r="753" spans="1:13">
      <c r="A753" s="130" t="s">
        <v>5382</v>
      </c>
      <c r="B753" s="131">
        <v>17076</v>
      </c>
      <c r="C753" s="131">
        <v>17975</v>
      </c>
      <c r="D753" s="166">
        <v>1365</v>
      </c>
      <c r="E753" s="166">
        <v>1544</v>
      </c>
      <c r="F753" s="167">
        <v>18608545.121727999</v>
      </c>
      <c r="G753" s="132">
        <v>5.7789500000000004E-4</v>
      </c>
      <c r="H753" s="167">
        <v>3910442.12</v>
      </c>
      <c r="I753" s="131">
        <v>2133.36</v>
      </c>
      <c r="J753" s="131">
        <v>3</v>
      </c>
      <c r="K753" s="131">
        <v>1833</v>
      </c>
      <c r="L753" s="130" t="s">
        <v>7</v>
      </c>
      <c r="M753" s="128"/>
    </row>
    <row r="754" spans="1:13">
      <c r="A754" s="130" t="s">
        <v>5383</v>
      </c>
      <c r="B754" s="131"/>
      <c r="C754" s="131"/>
      <c r="D754" s="166">
        <v>54</v>
      </c>
      <c r="E754" s="166">
        <v>83</v>
      </c>
      <c r="F754" s="167">
        <v>1110933.15325</v>
      </c>
      <c r="G754" s="132">
        <v>1.5681000000000001E-5</v>
      </c>
      <c r="H754" s="167">
        <v>106107.83</v>
      </c>
      <c r="I754" s="131">
        <v>791.85</v>
      </c>
      <c r="J754" s="131">
        <v>3</v>
      </c>
      <c r="K754" s="131">
        <v>134</v>
      </c>
      <c r="L754" s="130" t="s">
        <v>7</v>
      </c>
      <c r="M754" s="128"/>
    </row>
    <row r="755" spans="1:13">
      <c r="A755" s="130" t="s">
        <v>5384</v>
      </c>
      <c r="B755" s="131">
        <v>25646</v>
      </c>
      <c r="C755" s="131">
        <v>28531</v>
      </c>
      <c r="D755" s="166">
        <v>6107</v>
      </c>
      <c r="E755" s="166">
        <v>6157</v>
      </c>
      <c r="F755" s="167">
        <v>23812963.71232</v>
      </c>
      <c r="G755" s="132">
        <v>8.97261E-4</v>
      </c>
      <c r="H755" s="167">
        <v>6071490.9800000004</v>
      </c>
      <c r="I755" s="131">
        <v>1675.35</v>
      </c>
      <c r="J755" s="131">
        <v>3</v>
      </c>
      <c r="K755" s="131">
        <v>3624</v>
      </c>
      <c r="L755" s="130" t="s">
        <v>7</v>
      </c>
      <c r="M755" s="128"/>
    </row>
    <row r="756" spans="1:13">
      <c r="A756" s="130" t="s">
        <v>5385</v>
      </c>
      <c r="B756" s="131">
        <v>7694</v>
      </c>
      <c r="C756" s="131">
        <v>9762</v>
      </c>
      <c r="D756" s="166">
        <v>8156</v>
      </c>
      <c r="E756" s="166">
        <v>8115</v>
      </c>
      <c r="F756" s="167">
        <v>4583808.3715230012</v>
      </c>
      <c r="G756" s="132">
        <v>3.5738099999999999E-4</v>
      </c>
      <c r="H756" s="167">
        <v>2418289.7000000002</v>
      </c>
      <c r="I756" s="131">
        <v>1037.8900000000001</v>
      </c>
      <c r="J756" s="131">
        <v>3</v>
      </c>
      <c r="K756" s="131">
        <v>2330</v>
      </c>
      <c r="L756" s="130" t="s">
        <v>7</v>
      </c>
      <c r="M756" s="128"/>
    </row>
    <row r="757" spans="1:13">
      <c r="A757" s="130" t="s">
        <v>5386</v>
      </c>
      <c r="B757" s="131">
        <v>12103</v>
      </c>
      <c r="C757" s="131">
        <v>10881</v>
      </c>
      <c r="D757" s="166">
        <v>2042</v>
      </c>
      <c r="E757" s="166">
        <v>2149</v>
      </c>
      <c r="F757" s="167">
        <v>10575828.156618001</v>
      </c>
      <c r="G757" s="132">
        <v>3.7798699999999998E-4</v>
      </c>
      <c r="H757" s="167">
        <v>2557719.7799999998</v>
      </c>
      <c r="I757" s="131">
        <v>2698.01</v>
      </c>
      <c r="J757" s="131">
        <v>3</v>
      </c>
      <c r="K757" s="131">
        <v>948</v>
      </c>
      <c r="L757" s="130" t="s">
        <v>7</v>
      </c>
      <c r="M757" s="128"/>
    </row>
    <row r="758" spans="1:13">
      <c r="A758" s="130" t="s">
        <v>5387</v>
      </c>
      <c r="B758" s="131">
        <v>4775</v>
      </c>
      <c r="C758" s="131">
        <v>4084</v>
      </c>
      <c r="D758" s="166">
        <v>935</v>
      </c>
      <c r="E758" s="166">
        <v>1043</v>
      </c>
      <c r="F758" s="167">
        <v>7189935.7996199997</v>
      </c>
      <c r="G758" s="132">
        <v>2.2431325926306137E-4</v>
      </c>
      <c r="H758" s="167" t="s">
        <v>11</v>
      </c>
      <c r="I758" s="131" t="s">
        <v>11</v>
      </c>
      <c r="J758" s="131">
        <v>3</v>
      </c>
      <c r="K758" s="131">
        <v>4612</v>
      </c>
      <c r="L758" s="130" t="s">
        <v>12</v>
      </c>
      <c r="M758" s="128"/>
    </row>
    <row r="759" spans="1:13">
      <c r="A759" s="130" t="s">
        <v>5388</v>
      </c>
      <c r="B759" s="131">
        <v>7846</v>
      </c>
      <c r="C759" s="131">
        <v>8460</v>
      </c>
      <c r="D759" s="166">
        <v>1705</v>
      </c>
      <c r="E759" s="166">
        <v>2168</v>
      </c>
      <c r="F759" s="167">
        <v>2808133.2942079999</v>
      </c>
      <c r="G759" s="132">
        <v>2.1486699999999999E-4</v>
      </c>
      <c r="H759" s="167">
        <v>1453942.5</v>
      </c>
      <c r="I759" s="131">
        <v>404.66</v>
      </c>
      <c r="J759" s="131">
        <v>3</v>
      </c>
      <c r="K759" s="131">
        <v>3593</v>
      </c>
      <c r="L759" s="130" t="s">
        <v>7</v>
      </c>
      <c r="M759" s="128"/>
    </row>
    <row r="760" spans="1:13">
      <c r="A760" s="130" t="s">
        <v>5389</v>
      </c>
      <c r="B760" s="131">
        <v>57862</v>
      </c>
      <c r="C760" s="131">
        <v>57293</v>
      </c>
      <c r="D760" s="166">
        <v>1883</v>
      </c>
      <c r="E760" s="166">
        <v>1548</v>
      </c>
      <c r="F760" s="167">
        <v>6000497.8460799996</v>
      </c>
      <c r="G760" s="132">
        <v>1.126426E-3</v>
      </c>
      <c r="H760" s="167">
        <v>7622180.0499999998</v>
      </c>
      <c r="I760" s="131">
        <v>4622.3</v>
      </c>
      <c r="J760" s="131">
        <v>3</v>
      </c>
      <c r="K760" s="131">
        <v>1649</v>
      </c>
      <c r="L760" s="130" t="s">
        <v>7</v>
      </c>
      <c r="M760" s="128"/>
    </row>
    <row r="761" spans="1:13">
      <c r="A761" s="130" t="s">
        <v>5390</v>
      </c>
      <c r="B761" s="131">
        <v>1858</v>
      </c>
      <c r="C761" s="131">
        <v>1860</v>
      </c>
      <c r="D761" s="166">
        <v>1191</v>
      </c>
      <c r="E761" s="166">
        <v>1425</v>
      </c>
      <c r="F761" s="167">
        <v>5554934.8614159999</v>
      </c>
      <c r="G761" s="132">
        <v>1.302478339037788E-4</v>
      </c>
      <c r="H761" s="167" t="s">
        <v>11</v>
      </c>
      <c r="I761" s="131" t="s">
        <v>11</v>
      </c>
      <c r="J761" s="131">
        <v>3</v>
      </c>
      <c r="K761" s="131">
        <v>3227</v>
      </c>
      <c r="L761" s="130" t="s">
        <v>12</v>
      </c>
      <c r="M761" s="128"/>
    </row>
    <row r="762" spans="1:13">
      <c r="A762" s="130" t="s">
        <v>5391</v>
      </c>
      <c r="B762" s="131">
        <v>1375</v>
      </c>
      <c r="C762" s="131">
        <v>1453</v>
      </c>
      <c r="D762" s="166">
        <v>820</v>
      </c>
      <c r="E762" s="166">
        <v>755</v>
      </c>
      <c r="F762" s="167">
        <v>4031502.4054419999</v>
      </c>
      <c r="G762" s="132">
        <v>9.2830112236040507E-5</v>
      </c>
      <c r="H762" s="167" t="s">
        <v>11</v>
      </c>
      <c r="I762" s="131" t="s">
        <v>11</v>
      </c>
      <c r="J762" s="131">
        <v>3</v>
      </c>
      <c r="K762" s="131">
        <v>8598</v>
      </c>
      <c r="L762" s="130" t="s">
        <v>12</v>
      </c>
      <c r="M762" s="128"/>
    </row>
    <row r="763" spans="1:13">
      <c r="A763" s="130" t="s">
        <v>5392</v>
      </c>
      <c r="B763" s="131">
        <v>4177</v>
      </c>
      <c r="C763" s="131">
        <v>3993</v>
      </c>
      <c r="D763" s="166">
        <v>990</v>
      </c>
      <c r="E763" s="166">
        <v>905</v>
      </c>
      <c r="F763" s="167">
        <v>4090766.62292</v>
      </c>
      <c r="G763" s="132">
        <v>1.4214800000000001E-4</v>
      </c>
      <c r="H763" s="167">
        <v>961873.85</v>
      </c>
      <c r="I763" s="131">
        <v>729.8</v>
      </c>
      <c r="J763" s="131">
        <v>3</v>
      </c>
      <c r="K763" s="131">
        <v>1318</v>
      </c>
      <c r="L763" s="130" t="s">
        <v>7</v>
      </c>
      <c r="M763" s="128"/>
    </row>
    <row r="764" spans="1:13">
      <c r="A764" s="130" t="s">
        <v>5393</v>
      </c>
      <c r="B764" s="131">
        <v>3324</v>
      </c>
      <c r="C764" s="131">
        <v>3378</v>
      </c>
      <c r="D764" s="166">
        <v>203</v>
      </c>
      <c r="E764" s="166">
        <v>158</v>
      </c>
      <c r="F764" s="167">
        <v>3234157.192851</v>
      </c>
      <c r="G764" s="132">
        <v>1.0456E-4</v>
      </c>
      <c r="H764" s="167">
        <v>707528.1</v>
      </c>
      <c r="I764" s="131">
        <v>384.11</v>
      </c>
      <c r="J764" s="131">
        <v>3</v>
      </c>
      <c r="K764" s="131">
        <v>1842</v>
      </c>
      <c r="L764" s="130" t="s">
        <v>7</v>
      </c>
      <c r="M764" s="128"/>
    </row>
    <row r="765" spans="1:13">
      <c r="A765" s="130" t="s">
        <v>5394</v>
      </c>
      <c r="B765" s="131">
        <v>4210</v>
      </c>
      <c r="C765" s="131">
        <v>3088</v>
      </c>
      <c r="D765" s="166">
        <v>5463</v>
      </c>
      <c r="E765" s="166">
        <v>4760</v>
      </c>
      <c r="F765" s="167">
        <v>7534193.8214970008</v>
      </c>
      <c r="G765" s="132">
        <v>2.5286999999999998E-4</v>
      </c>
      <c r="H765" s="167">
        <v>1711094.17</v>
      </c>
      <c r="I765" s="131">
        <v>889.8</v>
      </c>
      <c r="J765" s="131">
        <v>3</v>
      </c>
      <c r="K765" s="131">
        <v>1923</v>
      </c>
      <c r="L765" s="130" t="s">
        <v>7</v>
      </c>
      <c r="M765" s="128"/>
    </row>
    <row r="766" spans="1:13">
      <c r="A766" s="130" t="s">
        <v>5395</v>
      </c>
      <c r="B766" s="131"/>
      <c r="C766" s="131"/>
      <c r="D766" s="166"/>
      <c r="E766" s="166"/>
      <c r="F766" s="167" t="s">
        <v>11</v>
      </c>
      <c r="G766" s="132">
        <v>0</v>
      </c>
      <c r="H766" s="167" t="s">
        <v>11</v>
      </c>
      <c r="I766" s="131" t="s">
        <v>11</v>
      </c>
      <c r="J766" s="131">
        <v>1</v>
      </c>
      <c r="K766" s="131">
        <v>0</v>
      </c>
      <c r="L766" s="130" t="s">
        <v>12</v>
      </c>
      <c r="M766" s="128"/>
    </row>
    <row r="767" spans="1:13">
      <c r="A767" s="130" t="s">
        <v>5396</v>
      </c>
      <c r="B767" s="131">
        <v>1406</v>
      </c>
      <c r="C767" s="131">
        <v>1948</v>
      </c>
      <c r="D767" s="166">
        <v>175</v>
      </c>
      <c r="E767" s="166">
        <v>220</v>
      </c>
      <c r="F767" s="167">
        <v>2647137.5560639999</v>
      </c>
      <c r="G767" s="132">
        <v>6.8602789528223457E-5</v>
      </c>
      <c r="H767" s="167" t="s">
        <v>11</v>
      </c>
      <c r="I767" s="131" t="s">
        <v>11</v>
      </c>
      <c r="J767" s="131">
        <v>3</v>
      </c>
      <c r="K767" s="131">
        <v>1866</v>
      </c>
      <c r="L767" s="130" t="s">
        <v>12</v>
      </c>
      <c r="M767" s="128"/>
    </row>
    <row r="768" spans="1:13">
      <c r="A768" s="130" t="s">
        <v>5397</v>
      </c>
      <c r="B768" s="131">
        <v>2525</v>
      </c>
      <c r="C768" s="131">
        <v>2132</v>
      </c>
      <c r="D768" s="166">
        <v>774</v>
      </c>
      <c r="E768" s="166">
        <v>689</v>
      </c>
      <c r="F768" s="167">
        <v>4735543.6146379998</v>
      </c>
      <c r="G768" s="132">
        <v>1.15729E-4</v>
      </c>
      <c r="H768" s="167">
        <v>783105.53</v>
      </c>
      <c r="I768" s="131">
        <v>599.16</v>
      </c>
      <c r="J768" s="131">
        <v>3</v>
      </c>
      <c r="K768" s="131">
        <v>1307</v>
      </c>
      <c r="L768" s="130" t="s">
        <v>7</v>
      </c>
      <c r="M768" s="128"/>
    </row>
    <row r="769" spans="1:13">
      <c r="A769" s="130" t="s">
        <v>5398</v>
      </c>
      <c r="B769" s="131">
        <v>7891</v>
      </c>
      <c r="C769" s="131">
        <v>8390</v>
      </c>
      <c r="D769" s="166">
        <v>1140</v>
      </c>
      <c r="E769" s="166">
        <v>1043</v>
      </c>
      <c r="F769" s="167">
        <v>7354090.4941379987</v>
      </c>
      <c r="G769" s="132">
        <v>2.5897799999999999E-4</v>
      </c>
      <c r="H769" s="167">
        <v>1752424.97</v>
      </c>
      <c r="I769" s="131">
        <v>524.99</v>
      </c>
      <c r="J769" s="131">
        <v>3</v>
      </c>
      <c r="K769" s="131">
        <v>3338</v>
      </c>
      <c r="L769" s="130" t="s">
        <v>7</v>
      </c>
      <c r="M769" s="128"/>
    </row>
    <row r="770" spans="1:13">
      <c r="A770" s="130" t="s">
        <v>5399</v>
      </c>
      <c r="B770" s="131">
        <v>185</v>
      </c>
      <c r="C770" s="131">
        <v>243</v>
      </c>
      <c r="D770" s="166">
        <v>67</v>
      </c>
      <c r="E770" s="166">
        <v>24</v>
      </c>
      <c r="F770" s="167">
        <v>894328.08184</v>
      </c>
      <c r="G770" s="132">
        <v>1.6240999999999999E-5</v>
      </c>
      <c r="H770" s="167">
        <v>109894.61</v>
      </c>
      <c r="I770" s="131">
        <v>434.37</v>
      </c>
      <c r="J770" s="131">
        <v>3</v>
      </c>
      <c r="K770" s="131">
        <v>253</v>
      </c>
      <c r="L770" s="130" t="s">
        <v>7</v>
      </c>
      <c r="M770" s="128"/>
    </row>
    <row r="771" spans="1:13">
      <c r="A771" s="130" t="s">
        <v>5400</v>
      </c>
      <c r="B771" s="131">
        <v>4233</v>
      </c>
      <c r="C771" s="131">
        <v>6767</v>
      </c>
      <c r="D771" s="166">
        <v>4456</v>
      </c>
      <c r="E771" s="166">
        <v>4818</v>
      </c>
      <c r="F771" s="167">
        <v>23248590.629461996</v>
      </c>
      <c r="G771" s="132">
        <v>4.8174900000000001E-4</v>
      </c>
      <c r="H771" s="167">
        <v>3259850.67</v>
      </c>
      <c r="I771" s="131">
        <v>2163.14</v>
      </c>
      <c r="J771" s="131">
        <v>3</v>
      </c>
      <c r="K771" s="131">
        <v>1507</v>
      </c>
      <c r="L771" s="130" t="s">
        <v>7</v>
      </c>
      <c r="M771" s="128"/>
    </row>
    <row r="772" spans="1:13">
      <c r="A772" s="130" t="s">
        <v>5401</v>
      </c>
      <c r="B772" s="131">
        <v>668</v>
      </c>
      <c r="C772" s="131">
        <v>660</v>
      </c>
      <c r="D772" s="166">
        <v>111</v>
      </c>
      <c r="E772" s="166">
        <v>144</v>
      </c>
      <c r="F772" s="167">
        <v>3602255.0172379999</v>
      </c>
      <c r="G772" s="132">
        <v>6.1838677368605908E-5</v>
      </c>
      <c r="H772" s="167" t="s">
        <v>11</v>
      </c>
      <c r="I772" s="131" t="s">
        <v>11</v>
      </c>
      <c r="J772" s="131">
        <v>3</v>
      </c>
      <c r="K772" s="131">
        <v>1769</v>
      </c>
      <c r="L772" s="130" t="s">
        <v>12</v>
      </c>
      <c r="M772" s="128"/>
    </row>
    <row r="773" spans="1:13">
      <c r="A773" s="130" t="s">
        <v>5402</v>
      </c>
      <c r="B773" s="131">
        <v>3448</v>
      </c>
      <c r="C773" s="131">
        <v>3591</v>
      </c>
      <c r="D773" s="166">
        <v>1000</v>
      </c>
      <c r="E773" s="166">
        <v>1029</v>
      </c>
      <c r="F773" s="167">
        <v>8934254.4738259986</v>
      </c>
      <c r="G773" s="132">
        <v>1.9643199999999999E-4</v>
      </c>
      <c r="H773" s="167">
        <v>1329192.1299999999</v>
      </c>
      <c r="I773" s="131">
        <v>574.91</v>
      </c>
      <c r="J773" s="131">
        <v>3</v>
      </c>
      <c r="K773" s="131">
        <v>2312</v>
      </c>
      <c r="L773" s="130" t="s">
        <v>7</v>
      </c>
      <c r="M773" s="128"/>
    </row>
    <row r="774" spans="1:13">
      <c r="A774" s="130" t="s">
        <v>5403</v>
      </c>
      <c r="B774" s="131"/>
      <c r="C774" s="131">
        <v>2597</v>
      </c>
      <c r="D774" s="166">
        <v>481</v>
      </c>
      <c r="E774" s="166">
        <v>631</v>
      </c>
      <c r="F774" s="167">
        <v>6852693.0176460007</v>
      </c>
      <c r="G774" s="132">
        <v>1.17657E-4</v>
      </c>
      <c r="H774" s="167">
        <v>796146.88</v>
      </c>
      <c r="I774" s="131">
        <v>540.13</v>
      </c>
      <c r="J774" s="131">
        <v>3</v>
      </c>
      <c r="K774" s="131">
        <v>1474</v>
      </c>
      <c r="L774" s="130" t="s">
        <v>7</v>
      </c>
      <c r="M774" s="128"/>
    </row>
    <row r="775" spans="1:13">
      <c r="A775" s="130" t="s">
        <v>5404</v>
      </c>
      <c r="B775" s="131"/>
      <c r="C775" s="131">
        <v>1061</v>
      </c>
      <c r="D775" s="166">
        <v>444</v>
      </c>
      <c r="E775" s="166">
        <v>566</v>
      </c>
      <c r="F775" s="167">
        <v>1490641.398603</v>
      </c>
      <c r="G775" s="132">
        <v>3.8238000000000002E-5</v>
      </c>
      <c r="H775" s="167">
        <v>258745.54</v>
      </c>
      <c r="I775" s="131">
        <v>382.19</v>
      </c>
      <c r="J775" s="131">
        <v>3</v>
      </c>
      <c r="K775" s="131">
        <v>677</v>
      </c>
      <c r="L775" s="130" t="s">
        <v>7</v>
      </c>
      <c r="M775" s="128"/>
    </row>
    <row r="776" spans="1:13">
      <c r="A776" s="130" t="s">
        <v>5405</v>
      </c>
      <c r="B776" s="131"/>
      <c r="C776" s="131">
        <v>880</v>
      </c>
      <c r="D776" s="166">
        <v>253</v>
      </c>
      <c r="E776" s="166">
        <v>293</v>
      </c>
      <c r="F776" s="167">
        <v>4173587.0148220002</v>
      </c>
      <c r="G776" s="132">
        <v>1.6562311849675746E-4</v>
      </c>
      <c r="H776" s="167" t="s">
        <v>11</v>
      </c>
      <c r="I776" s="131" t="s">
        <v>11</v>
      </c>
      <c r="J776" s="131">
        <v>1</v>
      </c>
      <c r="K776" s="131">
        <v>2097</v>
      </c>
      <c r="L776" s="130" t="s">
        <v>12</v>
      </c>
      <c r="M776" s="128"/>
    </row>
    <row r="777" spans="1:13">
      <c r="A777" s="130" t="s">
        <v>5406</v>
      </c>
      <c r="B777" s="131"/>
      <c r="C777" s="131"/>
      <c r="D777" s="166">
        <v>29</v>
      </c>
      <c r="E777" s="166">
        <v>26</v>
      </c>
      <c r="F777" s="167">
        <v>3208913.5670771748</v>
      </c>
      <c r="G777" s="132">
        <v>7.3830000000000003E-5</v>
      </c>
      <c r="H777" s="167">
        <v>499584.3</v>
      </c>
      <c r="I777" s="131">
        <v>5742.35</v>
      </c>
      <c r="J777" s="131">
        <v>1</v>
      </c>
      <c r="K777" s="131">
        <v>87</v>
      </c>
      <c r="L777" s="130" t="s">
        <v>7</v>
      </c>
      <c r="M777" s="128"/>
    </row>
    <row r="778" spans="1:13">
      <c r="A778" s="130" t="s">
        <v>5407</v>
      </c>
      <c r="B778" s="131"/>
      <c r="C778" s="131"/>
      <c r="D778" s="166"/>
      <c r="E778" s="166"/>
      <c r="F778" s="166">
        <v>0</v>
      </c>
      <c r="G778" s="132"/>
      <c r="H778" s="167" t="s">
        <v>11</v>
      </c>
      <c r="I778" s="131" t="s">
        <v>11</v>
      </c>
      <c r="J778" s="131"/>
      <c r="K778" s="131">
        <v>6</v>
      </c>
      <c r="L778" s="130" t="s">
        <v>12</v>
      </c>
      <c r="M778" s="128" t="s">
        <v>5181</v>
      </c>
    </row>
    <row r="779" spans="1:13">
      <c r="A779" s="130" t="s">
        <v>5408</v>
      </c>
      <c r="B779" s="131"/>
      <c r="C779" s="131"/>
      <c r="D779" s="166"/>
      <c r="E779" s="166"/>
      <c r="F779" s="166">
        <v>0</v>
      </c>
      <c r="G779" s="132"/>
      <c r="H779" s="167" t="s">
        <v>11</v>
      </c>
      <c r="I779" s="131" t="s">
        <v>11</v>
      </c>
      <c r="J779" s="131"/>
      <c r="K779" s="131">
        <v>0</v>
      </c>
      <c r="L779" s="130" t="s">
        <v>12</v>
      </c>
      <c r="M779" s="128" t="s">
        <v>5181</v>
      </c>
    </row>
    <row r="780" spans="1:13">
      <c r="A780" s="130" t="s">
        <v>5409</v>
      </c>
      <c r="B780" s="131"/>
      <c r="C780" s="131"/>
      <c r="D780" s="166"/>
      <c r="E780" s="166"/>
      <c r="F780" s="166">
        <v>0</v>
      </c>
      <c r="G780" s="132"/>
      <c r="H780" s="167" t="s">
        <v>11</v>
      </c>
      <c r="I780" s="131" t="s">
        <v>11</v>
      </c>
      <c r="J780" s="131"/>
      <c r="K780" s="131">
        <v>0</v>
      </c>
      <c r="L780" s="130" t="s">
        <v>12</v>
      </c>
      <c r="M780" s="128" t="s">
        <v>5181</v>
      </c>
    </row>
    <row r="781" spans="1:13">
      <c r="A781" s="130" t="s">
        <v>5410</v>
      </c>
      <c r="B781" s="131">
        <v>12482</v>
      </c>
      <c r="C781" s="131">
        <v>12161</v>
      </c>
      <c r="D781" s="166">
        <v>1672</v>
      </c>
      <c r="E781" s="166">
        <v>1633</v>
      </c>
      <c r="F781" s="167">
        <v>21652154.042751998</v>
      </c>
      <c r="G781" s="132">
        <v>5.2879000000000001E-4</v>
      </c>
      <c r="H781" s="167">
        <v>3578158.38</v>
      </c>
      <c r="I781" s="131">
        <v>987.35</v>
      </c>
      <c r="J781" s="131">
        <v>3</v>
      </c>
      <c r="K781" s="131">
        <v>3624</v>
      </c>
      <c r="L781" s="130" t="s">
        <v>7</v>
      </c>
      <c r="M781" s="128"/>
    </row>
    <row r="782" spans="1:13">
      <c r="A782" s="130" t="s">
        <v>5411</v>
      </c>
      <c r="B782" s="131">
        <v>3647</v>
      </c>
      <c r="C782" s="131">
        <v>3202</v>
      </c>
      <c r="D782" s="166">
        <v>652</v>
      </c>
      <c r="E782" s="166">
        <v>561</v>
      </c>
      <c r="F782" s="167">
        <v>6390966.8672330007</v>
      </c>
      <c r="G782" s="132">
        <v>1.5681857099180275E-4</v>
      </c>
      <c r="H782" s="167" t="s">
        <v>11</v>
      </c>
      <c r="I782" s="131">
        <v>1041.3599999999999</v>
      </c>
      <c r="J782" s="131">
        <v>3</v>
      </c>
      <c r="K782" s="131">
        <v>1019</v>
      </c>
      <c r="L782" s="130" t="s">
        <v>15</v>
      </c>
      <c r="M782" s="128"/>
    </row>
    <row r="783" spans="1:13">
      <c r="A783" s="130" t="s">
        <v>5412</v>
      </c>
      <c r="B783" s="131"/>
      <c r="C783" s="131">
        <v>5622</v>
      </c>
      <c r="D783" s="166">
        <v>1485</v>
      </c>
      <c r="E783" s="166">
        <v>1671</v>
      </c>
      <c r="F783" s="167">
        <v>13437585.198617999</v>
      </c>
      <c r="G783" s="132">
        <v>2.5626027068046829E-4</v>
      </c>
      <c r="H783" s="167" t="s">
        <v>11</v>
      </c>
      <c r="I783" s="131">
        <v>721.61</v>
      </c>
      <c r="J783" s="131">
        <v>3</v>
      </c>
      <c r="K783" s="131">
        <v>2403</v>
      </c>
      <c r="L783" s="130" t="s">
        <v>15</v>
      </c>
      <c r="M783" s="128"/>
    </row>
    <row r="784" spans="1:13">
      <c r="A784" s="130" t="s">
        <v>5413</v>
      </c>
      <c r="B784" s="131">
        <v>11235</v>
      </c>
      <c r="C784" s="131">
        <v>9915</v>
      </c>
      <c r="D784" s="166">
        <v>1115</v>
      </c>
      <c r="E784" s="166">
        <v>1341</v>
      </c>
      <c r="F784" s="167">
        <v>19145985.181663997</v>
      </c>
      <c r="G784" s="132">
        <v>4.5783400000000001E-4</v>
      </c>
      <c r="H784" s="167">
        <v>3098019.92</v>
      </c>
      <c r="I784" s="131">
        <v>737.45</v>
      </c>
      <c r="J784" s="131">
        <v>3</v>
      </c>
      <c r="K784" s="131">
        <v>4201</v>
      </c>
      <c r="L784" s="130" t="s">
        <v>7</v>
      </c>
      <c r="M784" s="128"/>
    </row>
    <row r="785" spans="1:13">
      <c r="A785" s="130" t="s">
        <v>5414</v>
      </c>
      <c r="B785" s="131">
        <v>6698</v>
      </c>
      <c r="C785" s="131">
        <v>9593</v>
      </c>
      <c r="D785" s="166">
        <v>1019</v>
      </c>
      <c r="E785" s="166">
        <v>894</v>
      </c>
      <c r="F785" s="167">
        <v>7742272.9917199994</v>
      </c>
      <c r="G785" s="132">
        <v>2.3349699999999999E-4</v>
      </c>
      <c r="H785" s="167">
        <v>1580003.38</v>
      </c>
      <c r="I785" s="131">
        <v>562.08000000000004</v>
      </c>
      <c r="J785" s="131">
        <v>3</v>
      </c>
      <c r="K785" s="131">
        <v>2811</v>
      </c>
      <c r="L785" s="130" t="s">
        <v>7</v>
      </c>
      <c r="M785" s="128"/>
    </row>
    <row r="786" spans="1:13">
      <c r="A786" s="130" t="s">
        <v>5415</v>
      </c>
      <c r="B786" s="133">
        <v>38672</v>
      </c>
      <c r="C786" s="133">
        <v>33664</v>
      </c>
      <c r="D786" s="166">
        <v>5471</v>
      </c>
      <c r="E786" s="166">
        <v>5337</v>
      </c>
      <c r="F786" s="167">
        <v>30671288.710493002</v>
      </c>
      <c r="G786" s="132">
        <v>1.140505E-3</v>
      </c>
      <c r="H786" s="167">
        <v>7717450.6299999999</v>
      </c>
      <c r="I786" s="131">
        <v>1374.19</v>
      </c>
      <c r="J786" s="131">
        <v>3</v>
      </c>
      <c r="K786" s="131">
        <v>5616</v>
      </c>
      <c r="L786" s="130" t="s">
        <v>7</v>
      </c>
      <c r="M786" s="128"/>
    </row>
    <row r="787" spans="1:13">
      <c r="A787" s="130" t="s">
        <v>5416</v>
      </c>
      <c r="B787" s="131">
        <v>4167</v>
      </c>
      <c r="C787" s="131">
        <v>5064</v>
      </c>
      <c r="D787" s="166">
        <v>590</v>
      </c>
      <c r="E787" s="166">
        <v>572</v>
      </c>
      <c r="F787" s="167">
        <v>15918438.422207002</v>
      </c>
      <c r="G787" s="132">
        <v>2.9909199999999999E-4</v>
      </c>
      <c r="H787" s="167">
        <v>2023863.34</v>
      </c>
      <c r="I787" s="131">
        <v>990.15</v>
      </c>
      <c r="J787" s="131">
        <v>3</v>
      </c>
      <c r="K787" s="131">
        <v>2044</v>
      </c>
      <c r="L787" s="130" t="s">
        <v>7</v>
      </c>
      <c r="M787" s="128"/>
    </row>
    <row r="788" spans="1:13">
      <c r="A788" s="130" t="s">
        <v>5417</v>
      </c>
      <c r="B788" s="131">
        <v>20178</v>
      </c>
      <c r="C788" s="131">
        <v>19429</v>
      </c>
      <c r="D788" s="166">
        <v>4693</v>
      </c>
      <c r="E788" s="166">
        <v>4587</v>
      </c>
      <c r="F788" s="167">
        <v>39713701.058963999</v>
      </c>
      <c r="G788" s="132">
        <v>9.4942300000000002E-4</v>
      </c>
      <c r="H788" s="167">
        <v>6424453.21</v>
      </c>
      <c r="I788" s="131">
        <v>780.23</v>
      </c>
      <c r="J788" s="131">
        <v>3</v>
      </c>
      <c r="K788" s="131">
        <v>8234</v>
      </c>
      <c r="L788" s="130" t="s">
        <v>7</v>
      </c>
      <c r="M788" s="128"/>
    </row>
    <row r="789" spans="1:13">
      <c r="A789" s="130" t="s">
        <v>5418</v>
      </c>
      <c r="B789" s="131">
        <v>5581</v>
      </c>
      <c r="C789" s="131">
        <v>5540</v>
      </c>
      <c r="D789" s="166">
        <v>1499</v>
      </c>
      <c r="E789" s="166">
        <v>1384</v>
      </c>
      <c r="F789" s="167">
        <v>12057606.693880999</v>
      </c>
      <c r="G789" s="132">
        <v>2.80835E-4</v>
      </c>
      <c r="H789" s="167">
        <v>1900326.25</v>
      </c>
      <c r="I789" s="131">
        <v>641.78</v>
      </c>
      <c r="J789" s="131">
        <v>3</v>
      </c>
      <c r="K789" s="131">
        <v>2961</v>
      </c>
      <c r="L789" s="130" t="s">
        <v>7</v>
      </c>
      <c r="M789" s="128"/>
    </row>
    <row r="790" spans="1:13">
      <c r="A790" s="130" t="s">
        <v>5419</v>
      </c>
      <c r="B790" s="131">
        <v>2567</v>
      </c>
      <c r="C790" s="131">
        <v>2647</v>
      </c>
      <c r="D790" s="166">
        <v>355</v>
      </c>
      <c r="E790" s="166">
        <v>279</v>
      </c>
      <c r="F790" s="167">
        <v>6795133.9293000009</v>
      </c>
      <c r="G790" s="132">
        <v>1.4020699999999999E-4</v>
      </c>
      <c r="H790" s="167">
        <v>948737.83</v>
      </c>
      <c r="I790" s="131">
        <v>1426.67</v>
      </c>
      <c r="J790" s="131">
        <v>3</v>
      </c>
      <c r="K790" s="131">
        <v>665</v>
      </c>
      <c r="L790" s="130" t="s">
        <v>7</v>
      </c>
      <c r="M790" s="128"/>
    </row>
    <row r="791" spans="1:13">
      <c r="A791" s="130" t="s">
        <v>5420</v>
      </c>
      <c r="B791" s="131">
        <v>7152</v>
      </c>
      <c r="C791" s="131">
        <v>7135</v>
      </c>
      <c r="D791" s="166">
        <v>1301</v>
      </c>
      <c r="E791" s="166">
        <v>1209</v>
      </c>
      <c r="F791" s="167">
        <v>17589025.885823999</v>
      </c>
      <c r="G791" s="132">
        <v>3.7741499999999998E-4</v>
      </c>
      <c r="H791" s="167">
        <v>2553854.19</v>
      </c>
      <c r="I791" s="131">
        <v>1092.79</v>
      </c>
      <c r="J791" s="131">
        <v>3</v>
      </c>
      <c r="K791" s="131">
        <v>2337</v>
      </c>
      <c r="L791" s="130" t="s">
        <v>7</v>
      </c>
      <c r="M791" s="128"/>
    </row>
    <row r="792" spans="1:13">
      <c r="A792" s="130" t="s">
        <v>5421</v>
      </c>
      <c r="B792" s="131">
        <v>5255</v>
      </c>
      <c r="C792" s="131">
        <v>5809</v>
      </c>
      <c r="D792" s="166">
        <v>569</v>
      </c>
      <c r="E792" s="166">
        <v>556</v>
      </c>
      <c r="F792" s="167">
        <v>5631999.6020720005</v>
      </c>
      <c r="G792" s="132">
        <v>1.8095200000000001E-4</v>
      </c>
      <c r="H792" s="167">
        <v>1224448.79</v>
      </c>
      <c r="I792" s="131">
        <v>760.05</v>
      </c>
      <c r="J792" s="131">
        <v>3</v>
      </c>
      <c r="K792" s="131">
        <v>1611</v>
      </c>
      <c r="L792" s="130" t="s">
        <v>7</v>
      </c>
      <c r="M792" s="128"/>
    </row>
    <row r="793" spans="1:13">
      <c r="A793" s="130" t="s">
        <v>5422</v>
      </c>
      <c r="B793" s="131">
        <v>4287</v>
      </c>
      <c r="C793" s="131">
        <v>3983</v>
      </c>
      <c r="D793" s="166">
        <v>798</v>
      </c>
      <c r="E793" s="166">
        <v>740</v>
      </c>
      <c r="F793" s="167">
        <v>5807896.7133549992</v>
      </c>
      <c r="G793" s="132">
        <v>1.6225199999999999E-4</v>
      </c>
      <c r="H793" s="167">
        <v>1097907.8899999999</v>
      </c>
      <c r="I793" s="131">
        <v>708.33</v>
      </c>
      <c r="J793" s="131">
        <v>3</v>
      </c>
      <c r="K793" s="131">
        <v>1550</v>
      </c>
      <c r="L793" s="130" t="s">
        <v>7</v>
      </c>
      <c r="M793" s="128"/>
    </row>
    <row r="794" spans="1:13">
      <c r="A794" s="130" t="s">
        <v>5423</v>
      </c>
      <c r="B794" s="131">
        <v>16712</v>
      </c>
      <c r="C794" s="131">
        <v>16628</v>
      </c>
      <c r="D794" s="166">
        <v>2728</v>
      </c>
      <c r="E794" s="166">
        <v>2474</v>
      </c>
      <c r="F794" s="167">
        <v>14788334.832061999</v>
      </c>
      <c r="G794" s="132">
        <v>5.3329899999999999E-4</v>
      </c>
      <c r="H794" s="167">
        <v>3608670.34</v>
      </c>
      <c r="I794" s="131">
        <v>1204.0899999999999</v>
      </c>
      <c r="J794" s="131">
        <v>3</v>
      </c>
      <c r="K794" s="131">
        <v>2997</v>
      </c>
      <c r="L794" s="130" t="s">
        <v>7</v>
      </c>
      <c r="M794" s="128"/>
    </row>
    <row r="795" spans="1:13">
      <c r="A795" s="130" t="s">
        <v>5424</v>
      </c>
      <c r="B795" s="131">
        <v>9811</v>
      </c>
      <c r="C795" s="131">
        <v>9779</v>
      </c>
      <c r="D795" s="166">
        <v>2605</v>
      </c>
      <c r="E795" s="166">
        <v>2379</v>
      </c>
      <c r="F795" s="167">
        <v>18199885.684985999</v>
      </c>
      <c r="G795" s="132">
        <v>4.6126543859929884E-4</v>
      </c>
      <c r="H795" s="167" t="s">
        <v>11</v>
      </c>
      <c r="I795" s="131">
        <v>756.11</v>
      </c>
      <c r="J795" s="131">
        <v>3</v>
      </c>
      <c r="K795" s="131">
        <v>4128</v>
      </c>
      <c r="L795" s="130" t="s">
        <v>15</v>
      </c>
      <c r="M795" s="128"/>
    </row>
    <row r="796" spans="1:13">
      <c r="A796" s="130" t="s">
        <v>5425</v>
      </c>
      <c r="B796" s="131">
        <v>411</v>
      </c>
      <c r="C796" s="131">
        <v>336</v>
      </c>
      <c r="D796" s="166">
        <v>154</v>
      </c>
      <c r="E796" s="166">
        <v>168</v>
      </c>
      <c r="F796" s="167">
        <v>989459.92922100006</v>
      </c>
      <c r="G796" s="132">
        <v>2.2681240450517345E-5</v>
      </c>
      <c r="H796" s="167" t="s">
        <v>11</v>
      </c>
      <c r="I796" s="131">
        <v>448.76</v>
      </c>
      <c r="J796" s="131">
        <v>3</v>
      </c>
      <c r="K796" s="131">
        <v>342</v>
      </c>
      <c r="L796" s="130" t="s">
        <v>15</v>
      </c>
      <c r="M796" s="128"/>
    </row>
    <row r="797" spans="1:13">
      <c r="A797" s="130" t="s">
        <v>5426</v>
      </c>
      <c r="B797" s="131">
        <v>1436</v>
      </c>
      <c r="C797" s="131">
        <v>1991</v>
      </c>
      <c r="D797" s="166">
        <v>283</v>
      </c>
      <c r="E797" s="166">
        <v>281</v>
      </c>
      <c r="F797" s="167">
        <v>3782193.1096399999</v>
      </c>
      <c r="G797" s="132">
        <v>8.4486000000000004E-5</v>
      </c>
      <c r="H797" s="167">
        <v>571690.94999999995</v>
      </c>
      <c r="I797" s="131">
        <v>956</v>
      </c>
      <c r="J797" s="131">
        <v>3</v>
      </c>
      <c r="K797" s="131">
        <v>598</v>
      </c>
      <c r="L797" s="130" t="s">
        <v>7</v>
      </c>
      <c r="M797" s="128"/>
    </row>
    <row r="798" spans="1:13">
      <c r="A798" s="130" t="s">
        <v>5427</v>
      </c>
      <c r="B798" s="131">
        <v>25635</v>
      </c>
      <c r="C798" s="131">
        <v>24671</v>
      </c>
      <c r="D798" s="166">
        <v>4785</v>
      </c>
      <c r="E798" s="166">
        <v>4821</v>
      </c>
      <c r="F798" s="167">
        <v>28431300.529280003</v>
      </c>
      <c r="G798" s="132">
        <v>8.9928299999999996E-4</v>
      </c>
      <c r="H798" s="167">
        <v>6085172.5999999996</v>
      </c>
      <c r="I798" s="131">
        <v>773.31</v>
      </c>
      <c r="J798" s="131">
        <v>3</v>
      </c>
      <c r="K798" s="131">
        <v>7869</v>
      </c>
      <c r="L798" s="130" t="s">
        <v>7</v>
      </c>
      <c r="M798" s="128"/>
    </row>
    <row r="799" spans="1:13">
      <c r="A799" s="130" t="s">
        <v>5428</v>
      </c>
      <c r="B799" s="131">
        <v>26732</v>
      </c>
      <c r="C799" s="131">
        <v>26820</v>
      </c>
      <c r="D799" s="166">
        <v>4009</v>
      </c>
      <c r="E799" s="166">
        <v>4196</v>
      </c>
      <c r="F799" s="167">
        <v>37009621.516295999</v>
      </c>
      <c r="G799" s="132">
        <v>1.0272860000000001E-3</v>
      </c>
      <c r="H799" s="167">
        <v>6951332.2699999996</v>
      </c>
      <c r="I799" s="131">
        <v>662.79</v>
      </c>
      <c r="J799" s="131">
        <v>3</v>
      </c>
      <c r="K799" s="131">
        <v>10488</v>
      </c>
      <c r="L799" s="130" t="s">
        <v>7</v>
      </c>
      <c r="M799" s="128"/>
    </row>
    <row r="800" spans="1:13">
      <c r="A800" s="130" t="s">
        <v>5429</v>
      </c>
      <c r="B800" s="131">
        <v>5522</v>
      </c>
      <c r="C800" s="131">
        <v>6202</v>
      </c>
      <c r="D800" s="166">
        <v>1629</v>
      </c>
      <c r="E800" s="166">
        <v>1305</v>
      </c>
      <c r="F800" s="167">
        <v>7861565.9715180006</v>
      </c>
      <c r="G800" s="132">
        <v>2.3179799999999999E-4</v>
      </c>
      <c r="H800" s="167">
        <v>1568505.59</v>
      </c>
      <c r="I800" s="131">
        <v>607.47</v>
      </c>
      <c r="J800" s="131">
        <v>3</v>
      </c>
      <c r="K800" s="131">
        <v>2582</v>
      </c>
      <c r="L800" s="130" t="s">
        <v>7</v>
      </c>
      <c r="M800" s="128"/>
    </row>
    <row r="801" spans="1:13">
      <c r="A801" s="130" t="s">
        <v>5430</v>
      </c>
      <c r="B801" s="131">
        <v>8096</v>
      </c>
      <c r="C801" s="131">
        <v>8276</v>
      </c>
      <c r="D801" s="166">
        <v>2052</v>
      </c>
      <c r="E801" s="166">
        <v>1759</v>
      </c>
      <c r="F801" s="167">
        <v>4719379.2699819999</v>
      </c>
      <c r="G801" s="132">
        <v>2.3965E-4</v>
      </c>
      <c r="H801" s="167">
        <v>1621636.54</v>
      </c>
      <c r="I801" s="131">
        <v>568</v>
      </c>
      <c r="J801" s="131">
        <v>3</v>
      </c>
      <c r="K801" s="131">
        <v>2855</v>
      </c>
      <c r="L801" s="130" t="s">
        <v>7</v>
      </c>
      <c r="M801" s="128"/>
    </row>
    <row r="802" spans="1:13">
      <c r="A802" s="130" t="s">
        <v>5431</v>
      </c>
      <c r="B802" s="131">
        <v>2484</v>
      </c>
      <c r="C802" s="131">
        <v>2129</v>
      </c>
      <c r="D802" s="166">
        <v>539</v>
      </c>
      <c r="E802" s="166">
        <v>559</v>
      </c>
      <c r="F802" s="167">
        <v>5444406.0778480005</v>
      </c>
      <c r="G802" s="132">
        <v>1.2134900000000001E-4</v>
      </c>
      <c r="H802" s="167">
        <v>821133.5</v>
      </c>
      <c r="I802" s="131">
        <v>921.58</v>
      </c>
      <c r="J802" s="131">
        <v>3</v>
      </c>
      <c r="K802" s="131">
        <v>891</v>
      </c>
      <c r="L802" s="130" t="s">
        <v>7</v>
      </c>
      <c r="M802" s="128"/>
    </row>
    <row r="803" spans="1:13">
      <c r="A803" s="130" t="s">
        <v>5432</v>
      </c>
      <c r="B803" s="131">
        <v>39961</v>
      </c>
      <c r="C803" s="131">
        <v>40940</v>
      </c>
      <c r="D803" s="166">
        <v>5190</v>
      </c>
      <c r="E803" s="166">
        <v>5158</v>
      </c>
      <c r="F803" s="167">
        <v>45133428.81464</v>
      </c>
      <c r="G803" s="132">
        <v>1.3944039999999999E-3</v>
      </c>
      <c r="H803" s="167">
        <v>9435507.0899999999</v>
      </c>
      <c r="I803" s="131">
        <v>2353</v>
      </c>
      <c r="J803" s="131">
        <v>3</v>
      </c>
      <c r="K803" s="131">
        <v>4010</v>
      </c>
      <c r="L803" s="130" t="s">
        <v>7</v>
      </c>
      <c r="M803" s="128"/>
    </row>
    <row r="804" spans="1:13">
      <c r="A804" s="130" t="s">
        <v>5433</v>
      </c>
      <c r="B804" s="131">
        <v>30775</v>
      </c>
      <c r="C804" s="131">
        <v>31406</v>
      </c>
      <c r="D804" s="166">
        <v>3583</v>
      </c>
      <c r="E804" s="166">
        <v>4223</v>
      </c>
      <c r="F804" s="167">
        <v>67600397.366670012</v>
      </c>
      <c r="G804" s="132">
        <v>1.4991640000000001E-3</v>
      </c>
      <c r="H804" s="167">
        <v>10144388.220000001</v>
      </c>
      <c r="I804" s="131">
        <v>945.95</v>
      </c>
      <c r="J804" s="131">
        <v>3</v>
      </c>
      <c r="K804" s="131">
        <v>10724</v>
      </c>
      <c r="L804" s="130" t="s">
        <v>7</v>
      </c>
      <c r="M804" s="128"/>
    </row>
    <row r="805" spans="1:13">
      <c r="A805" s="130" t="s">
        <v>5434</v>
      </c>
      <c r="B805" s="131">
        <v>39185</v>
      </c>
      <c r="C805" s="131">
        <v>42035</v>
      </c>
      <c r="D805" s="166">
        <v>5477</v>
      </c>
      <c r="E805" s="166">
        <v>4606</v>
      </c>
      <c r="F805" s="167">
        <v>24465378.888852999</v>
      </c>
      <c r="G805" s="132">
        <v>1.1246380000000001E-3</v>
      </c>
      <c r="H805" s="167">
        <v>7610082.6399999997</v>
      </c>
      <c r="I805" s="131">
        <v>1228.42</v>
      </c>
      <c r="J805" s="131">
        <v>3</v>
      </c>
      <c r="K805" s="131">
        <v>6195</v>
      </c>
      <c r="L805" s="130" t="s">
        <v>7</v>
      </c>
      <c r="M805" s="128"/>
    </row>
    <row r="806" spans="1:13">
      <c r="A806" s="130" t="s">
        <v>5435</v>
      </c>
      <c r="B806" s="131">
        <v>10426</v>
      </c>
      <c r="C806" s="131">
        <v>11122</v>
      </c>
      <c r="D806" s="166">
        <v>4411</v>
      </c>
      <c r="E806" s="166">
        <v>3827</v>
      </c>
      <c r="F806" s="167">
        <v>19944212.522776</v>
      </c>
      <c r="G806" s="132">
        <v>5.2275100000000001E-4</v>
      </c>
      <c r="H806" s="167">
        <v>3537297.67</v>
      </c>
      <c r="I806" s="131">
        <v>982.85</v>
      </c>
      <c r="J806" s="131">
        <v>3</v>
      </c>
      <c r="K806" s="131">
        <v>3599</v>
      </c>
      <c r="L806" s="130" t="s">
        <v>7</v>
      </c>
      <c r="M806" s="128"/>
    </row>
    <row r="807" spans="1:13">
      <c r="A807" s="130" t="s">
        <v>5436</v>
      </c>
      <c r="B807" s="131">
        <v>2436</v>
      </c>
      <c r="C807" s="131">
        <v>2341</v>
      </c>
      <c r="D807" s="166">
        <v>607</v>
      </c>
      <c r="E807" s="166">
        <v>347</v>
      </c>
      <c r="F807" s="167">
        <v>1797688.4023599997</v>
      </c>
      <c r="G807" s="132">
        <v>7.4019999999999999E-5</v>
      </c>
      <c r="H807" s="167">
        <v>500869.5</v>
      </c>
      <c r="I807" s="131">
        <v>592.75</v>
      </c>
      <c r="J807" s="131">
        <v>3</v>
      </c>
      <c r="K807" s="131">
        <v>845</v>
      </c>
      <c r="L807" s="130" t="s">
        <v>7</v>
      </c>
      <c r="M807" s="128"/>
    </row>
    <row r="808" spans="1:13">
      <c r="A808" s="130" t="s">
        <v>5437</v>
      </c>
      <c r="B808" s="131">
        <v>358</v>
      </c>
      <c r="C808" s="131">
        <v>233</v>
      </c>
      <c r="D808" s="166">
        <v>216</v>
      </c>
      <c r="E808" s="166">
        <v>259</v>
      </c>
      <c r="F808" s="167">
        <v>2032364.0635980002</v>
      </c>
      <c r="G808" s="132">
        <v>3.5889000000000001E-5</v>
      </c>
      <c r="H808" s="167">
        <v>242847.15</v>
      </c>
      <c r="I808" s="131">
        <v>601.11</v>
      </c>
      <c r="J808" s="131">
        <v>3</v>
      </c>
      <c r="K808" s="131">
        <v>404</v>
      </c>
      <c r="L808" s="130" t="s">
        <v>7</v>
      </c>
      <c r="M808" s="128"/>
    </row>
    <row r="809" spans="1:13">
      <c r="A809" s="130" t="s">
        <v>5438</v>
      </c>
      <c r="B809" s="131">
        <v>1658</v>
      </c>
      <c r="C809" s="131">
        <v>2060</v>
      </c>
      <c r="D809" s="166">
        <v>377</v>
      </c>
      <c r="E809" s="166">
        <v>480</v>
      </c>
      <c r="F809" s="167">
        <v>5016542.1420919998</v>
      </c>
      <c r="G809" s="132">
        <v>1.0576700000000001E-4</v>
      </c>
      <c r="H809" s="167">
        <v>715693.64</v>
      </c>
      <c r="I809" s="131">
        <v>922.28</v>
      </c>
      <c r="J809" s="131">
        <v>3</v>
      </c>
      <c r="K809" s="131">
        <v>776</v>
      </c>
      <c r="L809" s="130" t="s">
        <v>7</v>
      </c>
      <c r="M809" s="128"/>
    </row>
    <row r="810" spans="1:13">
      <c r="A810" s="130" t="s">
        <v>5439</v>
      </c>
      <c r="B810" s="131">
        <v>613</v>
      </c>
      <c r="C810" s="131">
        <v>594</v>
      </c>
      <c r="D810" s="166">
        <v>198</v>
      </c>
      <c r="E810" s="166">
        <v>465</v>
      </c>
      <c r="F810" s="167">
        <v>13125540.380831998</v>
      </c>
      <c r="G810" s="132">
        <v>1.9039545204364646E-4</v>
      </c>
      <c r="H810" s="167" t="s">
        <v>11</v>
      </c>
      <c r="I810" s="131" t="s">
        <v>11</v>
      </c>
      <c r="J810" s="131">
        <v>3</v>
      </c>
      <c r="K810" s="131">
        <v>1506</v>
      </c>
      <c r="L810" s="130" t="s">
        <v>12</v>
      </c>
      <c r="M810" s="128"/>
    </row>
    <row r="811" spans="1:13">
      <c r="A811" s="130" t="s">
        <v>5440</v>
      </c>
      <c r="B811" s="131">
        <v>4849</v>
      </c>
      <c r="C811" s="131">
        <v>4496</v>
      </c>
      <c r="D811" s="166">
        <v>2411</v>
      </c>
      <c r="E811" s="166">
        <v>2313</v>
      </c>
      <c r="F811" s="167">
        <v>12076202.439343002</v>
      </c>
      <c r="G811" s="132">
        <v>2.8598032720062832E-4</v>
      </c>
      <c r="H811" s="167" t="s">
        <v>11</v>
      </c>
      <c r="I811" s="131" t="s">
        <v>11</v>
      </c>
      <c r="J811" s="131">
        <v>3</v>
      </c>
      <c r="K811" s="131">
        <v>4727</v>
      </c>
      <c r="L811" s="130" t="s">
        <v>12</v>
      </c>
      <c r="M811" s="128"/>
    </row>
    <row r="812" spans="1:13">
      <c r="A812" s="130" t="s">
        <v>5441</v>
      </c>
      <c r="B812" s="131">
        <v>2630</v>
      </c>
      <c r="C812" s="131">
        <v>2821</v>
      </c>
      <c r="D812" s="166">
        <v>587</v>
      </c>
      <c r="E812" s="166">
        <v>565</v>
      </c>
      <c r="F812" s="167">
        <v>7172408.7311400007</v>
      </c>
      <c r="G812" s="132">
        <v>1.5178199999999999E-4</v>
      </c>
      <c r="H812" s="167">
        <v>1027061.05</v>
      </c>
      <c r="I812" s="131">
        <v>1172.44</v>
      </c>
      <c r="J812" s="131">
        <v>3</v>
      </c>
      <c r="K812" s="131">
        <v>876</v>
      </c>
      <c r="L812" s="130" t="s">
        <v>7</v>
      </c>
      <c r="M812" s="128"/>
    </row>
    <row r="813" spans="1:13">
      <c r="A813" s="130" t="s">
        <v>5442</v>
      </c>
      <c r="B813" s="131">
        <v>1585</v>
      </c>
      <c r="C813" s="131">
        <v>1591</v>
      </c>
      <c r="D813" s="166">
        <v>433</v>
      </c>
      <c r="E813" s="166">
        <v>334</v>
      </c>
      <c r="F813" s="167">
        <v>1924733.5558199999</v>
      </c>
      <c r="G813" s="132">
        <v>5.9883999999999998E-5</v>
      </c>
      <c r="H813" s="167">
        <v>405213.99</v>
      </c>
      <c r="I813" s="131">
        <v>712.15</v>
      </c>
      <c r="J813" s="131">
        <v>3</v>
      </c>
      <c r="K813" s="131">
        <v>569</v>
      </c>
      <c r="L813" s="130" t="s">
        <v>7</v>
      </c>
      <c r="M813" s="128"/>
    </row>
    <row r="814" spans="1:13">
      <c r="A814" s="130" t="s">
        <v>5443</v>
      </c>
      <c r="B814" s="131">
        <v>2547</v>
      </c>
      <c r="C814" s="131">
        <v>2411</v>
      </c>
      <c r="D814" s="166">
        <v>619</v>
      </c>
      <c r="E814" s="166">
        <v>433</v>
      </c>
      <c r="F814" s="167">
        <v>7756715.4702480007</v>
      </c>
      <c r="G814" s="132">
        <v>1.5411099999999999E-4</v>
      </c>
      <c r="H814" s="167">
        <v>1042824.05</v>
      </c>
      <c r="I814" s="131">
        <v>1042.83</v>
      </c>
      <c r="J814" s="131">
        <v>3</v>
      </c>
      <c r="K814" s="131">
        <v>1000</v>
      </c>
      <c r="L814" s="130" t="s">
        <v>7</v>
      </c>
      <c r="M814" s="128"/>
    </row>
    <row r="815" spans="1:13">
      <c r="A815" s="130" t="s">
        <v>5444</v>
      </c>
      <c r="B815" s="131">
        <v>90</v>
      </c>
      <c r="C815" s="131">
        <v>25</v>
      </c>
      <c r="D815" s="166">
        <v>65</v>
      </c>
      <c r="E815" s="166">
        <v>78</v>
      </c>
      <c r="F815" s="167">
        <v>2996670.8077659998</v>
      </c>
      <c r="G815" s="132">
        <v>4.1907277419640114E-5</v>
      </c>
      <c r="H815" s="167" t="s">
        <v>11</v>
      </c>
      <c r="I815" s="131" t="s">
        <v>11</v>
      </c>
      <c r="J815" s="131">
        <v>3</v>
      </c>
      <c r="K815" s="131">
        <v>242</v>
      </c>
      <c r="L815" s="130" t="s">
        <v>12</v>
      </c>
      <c r="M815" s="128"/>
    </row>
    <row r="816" spans="1:13">
      <c r="A816" s="130" t="s">
        <v>5445</v>
      </c>
      <c r="B816" s="131">
        <v>1279</v>
      </c>
      <c r="C816" s="131">
        <v>1453</v>
      </c>
      <c r="D816" s="166">
        <v>218</v>
      </c>
      <c r="E816" s="166">
        <v>195</v>
      </c>
      <c r="F816" s="167">
        <v>1831170.8161299999</v>
      </c>
      <c r="G816" s="132">
        <v>5.2444217042941706E-5</v>
      </c>
      <c r="H816" s="167" t="s">
        <v>11</v>
      </c>
      <c r="I816" s="131">
        <v>422.47</v>
      </c>
      <c r="J816" s="131">
        <v>3</v>
      </c>
      <c r="K816" s="131">
        <v>840</v>
      </c>
      <c r="L816" s="130" t="s">
        <v>15</v>
      </c>
      <c r="M816" s="128"/>
    </row>
    <row r="817" spans="1:13">
      <c r="A817" s="130" t="s">
        <v>5446</v>
      </c>
      <c r="B817" s="131">
        <v>18204</v>
      </c>
      <c r="C817" s="131">
        <v>20511</v>
      </c>
      <c r="D817" s="166">
        <v>2974</v>
      </c>
      <c r="E817" s="166">
        <v>2511</v>
      </c>
      <c r="F817" s="167">
        <v>22901017.305434</v>
      </c>
      <c r="G817" s="132">
        <v>6.8890200000000003E-4</v>
      </c>
      <c r="H817" s="167">
        <v>4661592.5</v>
      </c>
      <c r="I817" s="131">
        <v>1083.33</v>
      </c>
      <c r="J817" s="131">
        <v>3</v>
      </c>
      <c r="K817" s="131">
        <v>4303</v>
      </c>
      <c r="L817" s="130" t="s">
        <v>7</v>
      </c>
      <c r="M817" s="128"/>
    </row>
    <row r="818" spans="1:13">
      <c r="A818" s="160" t="s">
        <v>5447</v>
      </c>
      <c r="B818" s="161">
        <v>70</v>
      </c>
      <c r="C818" s="161"/>
      <c r="D818" s="162"/>
      <c r="E818" s="162"/>
      <c r="F818" s="162">
        <v>0</v>
      </c>
      <c r="G818" s="164">
        <v>4.5595186615972734E-6</v>
      </c>
      <c r="H818" s="163" t="s">
        <v>11</v>
      </c>
      <c r="I818" s="161" t="s">
        <v>11</v>
      </c>
      <c r="J818" s="161">
        <v>1</v>
      </c>
      <c r="K818" s="161">
        <v>0</v>
      </c>
      <c r="L818" s="160" t="s">
        <v>12</v>
      </c>
      <c r="M818" s="165"/>
    </row>
    <row r="819" spans="1:13">
      <c r="A819" s="130" t="s">
        <v>5448</v>
      </c>
      <c r="B819" s="133">
        <v>36644</v>
      </c>
      <c r="C819" s="133">
        <v>32555</v>
      </c>
      <c r="D819" s="166">
        <v>3688</v>
      </c>
      <c r="E819" s="166">
        <v>3543</v>
      </c>
      <c r="F819" s="167">
        <v>15510197.705545999</v>
      </c>
      <c r="G819" s="132">
        <v>8.8066000000000001E-4</v>
      </c>
      <c r="H819" s="167">
        <v>5959158.4199999999</v>
      </c>
      <c r="I819" s="131">
        <v>2084.35</v>
      </c>
      <c r="J819" s="131">
        <v>3</v>
      </c>
      <c r="K819" s="131">
        <v>2859</v>
      </c>
      <c r="L819" s="130" t="s">
        <v>7</v>
      </c>
      <c r="M819" s="128"/>
    </row>
    <row r="820" spans="1:13">
      <c r="A820" s="168" t="s">
        <v>5449</v>
      </c>
      <c r="B820" s="169">
        <v>13770</v>
      </c>
      <c r="C820" s="169">
        <v>17098</v>
      </c>
      <c r="D820" s="170">
        <v>2970</v>
      </c>
      <c r="E820" s="170">
        <v>3113</v>
      </c>
      <c r="F820" s="171">
        <v>26144161.330646999</v>
      </c>
      <c r="G820" s="172">
        <v>6.6666999999999996E-4</v>
      </c>
      <c r="H820" s="171">
        <v>4511155.8099999996</v>
      </c>
      <c r="I820" s="169">
        <v>947.33</v>
      </c>
      <c r="J820" s="169">
        <v>3</v>
      </c>
      <c r="K820" s="169">
        <v>4762</v>
      </c>
      <c r="L820" s="168" t="s">
        <v>7</v>
      </c>
      <c r="M820" s="173"/>
    </row>
    <row r="821" spans="1:13">
      <c r="A821" s="130" t="s">
        <v>5450</v>
      </c>
      <c r="B821" s="131">
        <v>1452</v>
      </c>
      <c r="C821" s="131">
        <v>1189</v>
      </c>
      <c r="D821" s="166">
        <v>337</v>
      </c>
      <c r="E821" s="166">
        <v>220</v>
      </c>
      <c r="F821" s="167">
        <v>2351416.1987709999</v>
      </c>
      <c r="G821" s="132">
        <v>5.8909000000000001E-5</v>
      </c>
      <c r="H821" s="167">
        <v>398621.74</v>
      </c>
      <c r="I821" s="131">
        <v>1175.8800000000001</v>
      </c>
      <c r="J821" s="131">
        <v>3</v>
      </c>
      <c r="K821" s="131">
        <v>339</v>
      </c>
      <c r="L821" s="130" t="s">
        <v>7</v>
      </c>
      <c r="M821" s="128"/>
    </row>
    <row r="822" spans="1:13">
      <c r="A822" s="130" t="s">
        <v>5451</v>
      </c>
      <c r="B822" s="131">
        <v>1033</v>
      </c>
      <c r="C822" s="131">
        <v>1016</v>
      </c>
      <c r="D822" s="166">
        <v>226</v>
      </c>
      <c r="E822" s="166">
        <v>282</v>
      </c>
      <c r="F822" s="167">
        <v>3854362.3616000004</v>
      </c>
      <c r="G822" s="132">
        <v>7.2809E-5</v>
      </c>
      <c r="H822" s="167">
        <v>492676.63</v>
      </c>
      <c r="I822" s="131">
        <v>1331.56</v>
      </c>
      <c r="J822" s="131">
        <v>3</v>
      </c>
      <c r="K822" s="131">
        <v>370</v>
      </c>
      <c r="L822" s="130" t="s">
        <v>7</v>
      </c>
      <c r="M822" s="128"/>
    </row>
    <row r="823" spans="1:13">
      <c r="A823" s="130" t="s">
        <v>5452</v>
      </c>
      <c r="B823" s="131">
        <v>20711</v>
      </c>
      <c r="C823" s="131">
        <v>19686</v>
      </c>
      <c r="D823" s="166">
        <v>3810</v>
      </c>
      <c r="E823" s="166">
        <v>3819</v>
      </c>
      <c r="F823" s="167">
        <v>33812332.091734</v>
      </c>
      <c r="G823" s="132">
        <v>8.6446099999999996E-4</v>
      </c>
      <c r="H823" s="167">
        <v>5849545.6600000001</v>
      </c>
      <c r="I823" s="131">
        <v>840.09</v>
      </c>
      <c r="J823" s="131">
        <v>3</v>
      </c>
      <c r="K823" s="131">
        <v>6963</v>
      </c>
      <c r="L823" s="130" t="s">
        <v>7</v>
      </c>
      <c r="M823" s="128"/>
    </row>
    <row r="824" spans="1:13">
      <c r="A824" s="130" t="s">
        <v>5453</v>
      </c>
      <c r="B824" s="131">
        <v>9758</v>
      </c>
      <c r="C824" s="131">
        <v>9555</v>
      </c>
      <c r="D824" s="166">
        <v>1644</v>
      </c>
      <c r="E824" s="166">
        <v>1494</v>
      </c>
      <c r="F824" s="167">
        <v>9645761.8340160009</v>
      </c>
      <c r="G824" s="132">
        <v>3.2385500000000001E-4</v>
      </c>
      <c r="H824" s="167">
        <v>2191425.4700000002</v>
      </c>
      <c r="I824" s="131">
        <v>895.56</v>
      </c>
      <c r="J824" s="131">
        <v>3</v>
      </c>
      <c r="K824" s="131">
        <v>2447</v>
      </c>
      <c r="L824" s="130" t="s">
        <v>7</v>
      </c>
      <c r="M824" s="128"/>
    </row>
    <row r="825" spans="1:13">
      <c r="A825" s="130" t="s">
        <v>5454</v>
      </c>
      <c r="B825" s="131">
        <v>41772</v>
      </c>
      <c r="C825" s="131">
        <v>41864</v>
      </c>
      <c r="D825" s="166">
        <v>4045</v>
      </c>
      <c r="E825" s="166">
        <v>3500</v>
      </c>
      <c r="F825" s="167">
        <v>18137204.023543999</v>
      </c>
      <c r="G825" s="132">
        <v>1.042203E-3</v>
      </c>
      <c r="H825" s="167">
        <v>7052271.2000000002</v>
      </c>
      <c r="I825" s="131">
        <v>1678.71</v>
      </c>
      <c r="J825" s="131">
        <v>3</v>
      </c>
      <c r="K825" s="131">
        <v>4201</v>
      </c>
      <c r="L825" s="130" t="s">
        <v>7</v>
      </c>
      <c r="M825" s="128"/>
    </row>
    <row r="826" spans="1:13">
      <c r="A826" s="130" t="s">
        <v>5455</v>
      </c>
      <c r="B826" s="131">
        <v>36261</v>
      </c>
      <c r="C826" s="131">
        <v>36897</v>
      </c>
      <c r="D826" s="166">
        <v>8129</v>
      </c>
      <c r="E826" s="166">
        <v>8190</v>
      </c>
      <c r="F826" s="167">
        <v>29937056.375479996</v>
      </c>
      <c r="G826" s="132">
        <v>1.180714E-3</v>
      </c>
      <c r="H826" s="167">
        <v>7989531.1500000004</v>
      </c>
      <c r="I826" s="131">
        <v>1394.58</v>
      </c>
      <c r="J826" s="131">
        <v>3</v>
      </c>
      <c r="K826" s="131">
        <v>5729</v>
      </c>
      <c r="L826" s="130" t="s">
        <v>7</v>
      </c>
      <c r="M826" s="128"/>
    </row>
    <row r="827" spans="1:13">
      <c r="A827" s="130" t="s">
        <v>5456</v>
      </c>
      <c r="B827" s="131">
        <v>65819</v>
      </c>
      <c r="C827" s="131">
        <v>79298</v>
      </c>
      <c r="D827" s="166">
        <v>7845</v>
      </c>
      <c r="E827" s="166">
        <v>8116</v>
      </c>
      <c r="F827" s="167">
        <v>197519841.833812</v>
      </c>
      <c r="G827" s="132">
        <v>3.9946540000000003E-3</v>
      </c>
      <c r="H827" s="167">
        <v>27030604.34</v>
      </c>
      <c r="I827" s="131">
        <v>6747.53</v>
      </c>
      <c r="J827" s="131">
        <v>3</v>
      </c>
      <c r="K827" s="131">
        <v>4006</v>
      </c>
      <c r="L827" s="130" t="s">
        <v>7</v>
      </c>
      <c r="M827" s="128"/>
    </row>
    <row r="828" spans="1:13">
      <c r="A828" s="130" t="s">
        <v>5457</v>
      </c>
      <c r="B828" s="131">
        <v>4602</v>
      </c>
      <c r="C828" s="131">
        <v>5167</v>
      </c>
      <c r="D828" s="166">
        <v>1416</v>
      </c>
      <c r="E828" s="166">
        <v>1815</v>
      </c>
      <c r="F828" s="167">
        <v>13631081.544356</v>
      </c>
      <c r="G828" s="132">
        <v>2.8029586450776611E-4</v>
      </c>
      <c r="H828" s="167" t="s">
        <v>11</v>
      </c>
      <c r="I828" s="131" t="s">
        <v>11</v>
      </c>
      <c r="J828" s="131">
        <v>3</v>
      </c>
      <c r="K828" s="131">
        <v>6432</v>
      </c>
      <c r="L828" s="130" t="s">
        <v>12</v>
      </c>
      <c r="M828" s="128"/>
    </row>
    <row r="829" spans="1:13">
      <c r="A829" s="130" t="s">
        <v>5458</v>
      </c>
      <c r="B829" s="131">
        <v>10234</v>
      </c>
      <c r="C829" s="131">
        <v>11384</v>
      </c>
      <c r="D829" s="166">
        <v>3457</v>
      </c>
      <c r="E829" s="166">
        <v>3649</v>
      </c>
      <c r="F829" s="167">
        <v>19489186.637061998</v>
      </c>
      <c r="G829" s="132">
        <v>5.154802691075042E-4</v>
      </c>
      <c r="H829" s="167" t="s">
        <v>11</v>
      </c>
      <c r="I829" s="131" t="s">
        <v>11</v>
      </c>
      <c r="J829" s="131">
        <v>3</v>
      </c>
      <c r="K829" s="131">
        <v>8001</v>
      </c>
      <c r="L829" s="130" t="s">
        <v>12</v>
      </c>
      <c r="M829" s="128"/>
    </row>
    <row r="830" spans="1:13">
      <c r="A830" s="130" t="s">
        <v>5459</v>
      </c>
      <c r="B830" s="131">
        <v>1116</v>
      </c>
      <c r="C830" s="131">
        <v>997</v>
      </c>
      <c r="D830" s="166">
        <v>199</v>
      </c>
      <c r="E830" s="166">
        <v>128</v>
      </c>
      <c r="F830" s="167">
        <v>1686190.663532</v>
      </c>
      <c r="G830" s="132">
        <v>4.3538000000000002E-5</v>
      </c>
      <c r="H830" s="167">
        <v>294606.08000000002</v>
      </c>
      <c r="I830" s="131">
        <v>1083.1099999999999</v>
      </c>
      <c r="J830" s="131">
        <v>3</v>
      </c>
      <c r="K830" s="131">
        <v>272</v>
      </c>
      <c r="L830" s="130" t="s">
        <v>7</v>
      </c>
      <c r="M830" s="128"/>
    </row>
    <row r="831" spans="1:13">
      <c r="A831" s="130" t="s">
        <v>5460</v>
      </c>
      <c r="B831" s="131">
        <v>33400</v>
      </c>
      <c r="C831" s="131">
        <v>33360</v>
      </c>
      <c r="D831" s="166">
        <v>3097</v>
      </c>
      <c r="E831" s="166">
        <v>3687</v>
      </c>
      <c r="F831" s="167">
        <v>58414893.007469997</v>
      </c>
      <c r="G831" s="132">
        <v>1.4109940000000001E-3</v>
      </c>
      <c r="H831" s="167">
        <v>9547767.6199999992</v>
      </c>
      <c r="I831" s="131">
        <v>1286.07</v>
      </c>
      <c r="J831" s="131">
        <v>3</v>
      </c>
      <c r="K831" s="131">
        <v>7424</v>
      </c>
      <c r="L831" s="130" t="s">
        <v>7</v>
      </c>
      <c r="M831" s="128"/>
    </row>
    <row r="832" spans="1:13">
      <c r="A832" s="130" t="s">
        <v>5461</v>
      </c>
      <c r="B832" s="131">
        <v>4516</v>
      </c>
      <c r="C832" s="131">
        <v>3978</v>
      </c>
      <c r="D832" s="166">
        <v>1452</v>
      </c>
      <c r="E832" s="166">
        <v>1449</v>
      </c>
      <c r="F832" s="167">
        <v>5369032.4501440004</v>
      </c>
      <c r="G832" s="132">
        <v>1.7317604397127804E-4</v>
      </c>
      <c r="H832" s="167" t="s">
        <v>11</v>
      </c>
      <c r="I832" s="131">
        <v>742.6</v>
      </c>
      <c r="J832" s="131">
        <v>3</v>
      </c>
      <c r="K832" s="131">
        <v>1578</v>
      </c>
      <c r="L832" s="130" t="s">
        <v>15</v>
      </c>
      <c r="M832" s="128"/>
    </row>
    <row r="833" spans="1:13">
      <c r="A833" s="130" t="s">
        <v>5462</v>
      </c>
      <c r="B833" s="131">
        <v>14207</v>
      </c>
      <c r="C833" s="131">
        <v>14460</v>
      </c>
      <c r="D833" s="166">
        <v>1377</v>
      </c>
      <c r="E833" s="166">
        <v>1140</v>
      </c>
      <c r="F833" s="167">
        <v>9025331.2821040004</v>
      </c>
      <c r="G833" s="132">
        <v>3.9285200000000001E-4</v>
      </c>
      <c r="H833" s="167">
        <v>2658310.94</v>
      </c>
      <c r="I833" s="131">
        <v>1080.6199999999999</v>
      </c>
      <c r="J833" s="131">
        <v>3</v>
      </c>
      <c r="K833" s="131">
        <v>2460</v>
      </c>
      <c r="L833" s="130" t="s">
        <v>7</v>
      </c>
      <c r="M833" s="128"/>
    </row>
    <row r="834" spans="1:13">
      <c r="A834" s="130" t="s">
        <v>5463</v>
      </c>
      <c r="B834" s="131">
        <v>1631</v>
      </c>
      <c r="C834" s="131">
        <v>1761</v>
      </c>
      <c r="D834" s="166">
        <v>396</v>
      </c>
      <c r="E834" s="166">
        <v>493</v>
      </c>
      <c r="F834" s="167">
        <v>1477678.8468920002</v>
      </c>
      <c r="G834" s="132">
        <v>5.7034000000000003E-5</v>
      </c>
      <c r="H834" s="167">
        <v>385932.2</v>
      </c>
      <c r="I834" s="131">
        <v>749.39</v>
      </c>
      <c r="J834" s="131">
        <v>3</v>
      </c>
      <c r="K834" s="131">
        <v>515</v>
      </c>
      <c r="L834" s="130" t="s">
        <v>7</v>
      </c>
      <c r="M834" s="128"/>
    </row>
    <row r="835" spans="1:13">
      <c r="A835" s="130" t="s">
        <v>5464</v>
      </c>
      <c r="B835" s="131">
        <v>10257</v>
      </c>
      <c r="C835" s="131">
        <v>10169</v>
      </c>
      <c r="D835" s="166">
        <v>2485</v>
      </c>
      <c r="E835" s="166">
        <v>2469</v>
      </c>
      <c r="F835" s="167">
        <v>23199110.540399998</v>
      </c>
      <c r="G835" s="132">
        <v>5.2626599999999995E-4</v>
      </c>
      <c r="H835" s="167">
        <v>3561079.07</v>
      </c>
      <c r="I835" s="131">
        <v>1184.26</v>
      </c>
      <c r="J835" s="131">
        <v>3</v>
      </c>
      <c r="K835" s="131">
        <v>3007</v>
      </c>
      <c r="L835" s="130" t="s">
        <v>7</v>
      </c>
      <c r="M835" s="128"/>
    </row>
    <row r="836" spans="1:13">
      <c r="A836" s="130" t="s">
        <v>5465</v>
      </c>
      <c r="B836" s="131">
        <v>205</v>
      </c>
      <c r="C836" s="131">
        <v>238</v>
      </c>
      <c r="D836" s="166">
        <v>242</v>
      </c>
      <c r="E836" s="166">
        <v>140</v>
      </c>
      <c r="F836" s="167">
        <v>1176065.34892</v>
      </c>
      <c r="G836" s="132">
        <v>2.2606E-5</v>
      </c>
      <c r="H836" s="167">
        <v>152965.10999999999</v>
      </c>
      <c r="I836" s="131">
        <v>542.41999999999996</v>
      </c>
      <c r="J836" s="131">
        <v>3</v>
      </c>
      <c r="K836" s="131">
        <v>282</v>
      </c>
      <c r="L836" s="130" t="s">
        <v>7</v>
      </c>
      <c r="M836" s="128"/>
    </row>
    <row r="837" spans="1:13">
      <c r="A837" s="130" t="s">
        <v>5466</v>
      </c>
      <c r="B837" s="131">
        <v>1078</v>
      </c>
      <c r="C837" s="131">
        <v>213</v>
      </c>
      <c r="D837" s="166">
        <v>50</v>
      </c>
      <c r="E837" s="166">
        <v>90</v>
      </c>
      <c r="F837" s="167">
        <v>3087299.5650800001</v>
      </c>
      <c r="G837" s="132">
        <v>5.2902000000000003E-5</v>
      </c>
      <c r="H837" s="167">
        <v>357970.13</v>
      </c>
      <c r="I837" s="131">
        <v>2651.63</v>
      </c>
      <c r="J837" s="131">
        <v>3</v>
      </c>
      <c r="K837" s="131">
        <v>135</v>
      </c>
      <c r="L837" s="130" t="s">
        <v>7</v>
      </c>
      <c r="M837" s="128"/>
    </row>
    <row r="838" spans="1:13">
      <c r="A838" s="130" t="s">
        <v>5467</v>
      </c>
      <c r="B838" s="131">
        <v>3375</v>
      </c>
      <c r="C838" s="131">
        <v>3045</v>
      </c>
      <c r="D838" s="166">
        <v>1063</v>
      </c>
      <c r="E838" s="166">
        <v>1147</v>
      </c>
      <c r="F838" s="167">
        <v>6293433.4375839997</v>
      </c>
      <c r="G838" s="132">
        <v>1.5825400000000001E-4</v>
      </c>
      <c r="H838" s="167">
        <v>1070859.31</v>
      </c>
      <c r="I838" s="131">
        <v>1113.1600000000001</v>
      </c>
      <c r="J838" s="131">
        <v>3</v>
      </c>
      <c r="K838" s="131">
        <v>962</v>
      </c>
      <c r="L838" s="130" t="s">
        <v>7</v>
      </c>
      <c r="M838" s="128"/>
    </row>
    <row r="839" spans="1:13">
      <c r="A839" s="130" t="s">
        <v>5468</v>
      </c>
      <c r="B839" s="131">
        <v>4425</v>
      </c>
      <c r="C839" s="131">
        <v>4804</v>
      </c>
      <c r="D839" s="166">
        <v>1168</v>
      </c>
      <c r="E839" s="166">
        <v>1530</v>
      </c>
      <c r="F839" s="167">
        <v>6275931.3435999993</v>
      </c>
      <c r="G839" s="132">
        <v>1.8702200000000001E-4</v>
      </c>
      <c r="H839" s="167">
        <v>1265522.57</v>
      </c>
      <c r="I839" s="131">
        <v>775.45</v>
      </c>
      <c r="J839" s="131">
        <v>3</v>
      </c>
      <c r="K839" s="131">
        <v>1632</v>
      </c>
      <c r="L839" s="130" t="s">
        <v>7</v>
      </c>
      <c r="M839" s="128"/>
    </row>
    <row r="840" spans="1:13">
      <c r="A840" s="130" t="s">
        <v>5469</v>
      </c>
      <c r="B840" s="131">
        <v>46163</v>
      </c>
      <c r="C840" s="131">
        <v>47017</v>
      </c>
      <c r="D840" s="166">
        <v>8068</v>
      </c>
      <c r="E840" s="166">
        <v>8159</v>
      </c>
      <c r="F840" s="167">
        <v>34368974.064524002</v>
      </c>
      <c r="G840" s="132">
        <v>1.413498E-3</v>
      </c>
      <c r="H840" s="167">
        <v>9564710.6899999995</v>
      </c>
      <c r="I840" s="131">
        <v>1141.6500000000001</v>
      </c>
      <c r="J840" s="131">
        <v>3</v>
      </c>
      <c r="K840" s="131">
        <v>8378</v>
      </c>
      <c r="L840" s="130" t="s">
        <v>7</v>
      </c>
      <c r="M840" s="128"/>
    </row>
    <row r="841" spans="1:13">
      <c r="A841" s="130" t="s">
        <v>5470</v>
      </c>
      <c r="B841" s="131">
        <v>1255</v>
      </c>
      <c r="C841" s="131">
        <v>959</v>
      </c>
      <c r="D841" s="166">
        <v>444</v>
      </c>
      <c r="E841" s="166">
        <v>309</v>
      </c>
      <c r="F841" s="167">
        <v>3263893.9716600003</v>
      </c>
      <c r="G841" s="132">
        <v>6.8750000000000004E-5</v>
      </c>
      <c r="H841" s="167">
        <v>465209.55</v>
      </c>
      <c r="I841" s="131">
        <v>1038.42</v>
      </c>
      <c r="J841" s="131">
        <v>3</v>
      </c>
      <c r="K841" s="131">
        <v>448</v>
      </c>
      <c r="L841" s="130" t="s">
        <v>7</v>
      </c>
      <c r="M841" s="128"/>
    </row>
    <row r="842" spans="1:13">
      <c r="A842" s="130" t="s">
        <v>5471</v>
      </c>
      <c r="B842" s="131">
        <v>188</v>
      </c>
      <c r="C842" s="131">
        <v>241</v>
      </c>
      <c r="D842" s="166">
        <v>102</v>
      </c>
      <c r="E842" s="166">
        <v>66</v>
      </c>
      <c r="F842" s="167">
        <v>5492239.4139720006</v>
      </c>
      <c r="G842" s="132">
        <v>7.7659648779378646E-5</v>
      </c>
      <c r="H842" s="167" t="s">
        <v>11</v>
      </c>
      <c r="I842" s="131" t="s">
        <v>11</v>
      </c>
      <c r="J842" s="131">
        <v>3</v>
      </c>
      <c r="K842" s="131">
        <v>242</v>
      </c>
      <c r="L842" s="130" t="s">
        <v>12</v>
      </c>
      <c r="M842" s="128"/>
    </row>
    <row r="843" spans="1:13">
      <c r="A843" s="160" t="s">
        <v>5472</v>
      </c>
      <c r="B843" s="161">
        <v>612</v>
      </c>
      <c r="C843" s="161">
        <v>139</v>
      </c>
      <c r="D843" s="162">
        <v>58</v>
      </c>
      <c r="E843" s="162">
        <v>89</v>
      </c>
      <c r="F843" s="163">
        <v>1025364.7004800001</v>
      </c>
      <c r="G843" s="164">
        <v>2.1314999999999998E-5</v>
      </c>
      <c r="H843" s="163">
        <v>144234.71</v>
      </c>
      <c r="I843" s="161">
        <v>1015.73</v>
      </c>
      <c r="J843" s="161">
        <v>3</v>
      </c>
      <c r="K843" s="161">
        <v>142</v>
      </c>
      <c r="L843" s="160" t="s">
        <v>7</v>
      </c>
      <c r="M843" s="165"/>
    </row>
    <row r="844" spans="1:13">
      <c r="A844" s="130" t="s">
        <v>5473</v>
      </c>
      <c r="B844" s="133">
        <v>34743</v>
      </c>
      <c r="C844" s="133">
        <v>35979</v>
      </c>
      <c r="D844" s="166">
        <v>6328</v>
      </c>
      <c r="E844" s="166">
        <v>6442</v>
      </c>
      <c r="F844" s="167">
        <v>14716415.358268</v>
      </c>
      <c r="G844" s="132">
        <v>9.6462499999999999E-4</v>
      </c>
      <c r="H844" s="167">
        <v>6527326.5899999999</v>
      </c>
      <c r="I844" s="131">
        <v>1879.45</v>
      </c>
      <c r="J844" s="131">
        <v>3</v>
      </c>
      <c r="K844" s="131">
        <v>3473</v>
      </c>
      <c r="L844" s="130" t="s">
        <v>7</v>
      </c>
      <c r="M844" s="128"/>
    </row>
    <row r="845" spans="1:13">
      <c r="A845" s="174" t="s">
        <v>5474</v>
      </c>
      <c r="B845" s="175">
        <v>796</v>
      </c>
      <c r="C845" s="175">
        <v>868</v>
      </c>
      <c r="D845" s="176">
        <v>223</v>
      </c>
      <c r="E845" s="176">
        <v>238</v>
      </c>
      <c r="F845" s="177">
        <v>2960684.5795569997</v>
      </c>
      <c r="G845" s="178">
        <v>5.7324999999999997E-5</v>
      </c>
      <c r="H845" s="177">
        <v>387903.83</v>
      </c>
      <c r="I845" s="175">
        <v>1227.54</v>
      </c>
      <c r="J845" s="175">
        <v>3</v>
      </c>
      <c r="K845" s="175">
        <v>316</v>
      </c>
      <c r="L845" s="174" t="s">
        <v>7</v>
      </c>
      <c r="M845" s="179"/>
    </row>
    <row r="846" spans="1:13">
      <c r="A846" s="130" t="s">
        <v>5475</v>
      </c>
      <c r="B846" s="133">
        <v>16014</v>
      </c>
      <c r="C846" s="133">
        <v>15919</v>
      </c>
      <c r="D846" s="166">
        <v>3751</v>
      </c>
      <c r="E846" s="166">
        <v>3372</v>
      </c>
      <c r="F846" s="167">
        <v>17034452.143697999</v>
      </c>
      <c r="G846" s="132">
        <v>5.6669299999999995E-4</v>
      </c>
      <c r="H846" s="167">
        <v>3834641.23</v>
      </c>
      <c r="I846" s="131">
        <v>846.69</v>
      </c>
      <c r="J846" s="131">
        <v>3</v>
      </c>
      <c r="K846" s="131">
        <v>4529</v>
      </c>
      <c r="L846" s="130" t="s">
        <v>7</v>
      </c>
      <c r="M846" s="128"/>
    </row>
    <row r="847" spans="1:13">
      <c r="A847" s="168" t="s">
        <v>5476</v>
      </c>
      <c r="B847" s="169">
        <v>3248</v>
      </c>
      <c r="C847" s="169">
        <v>2873</v>
      </c>
      <c r="D847" s="170">
        <v>544</v>
      </c>
      <c r="E847" s="170">
        <v>522</v>
      </c>
      <c r="F847" s="171">
        <v>4695292.8718020003</v>
      </c>
      <c r="G847" s="172">
        <v>1.2662215521234703E-4</v>
      </c>
      <c r="H847" s="171" t="s">
        <v>11</v>
      </c>
      <c r="I847" s="169">
        <v>883.31</v>
      </c>
      <c r="J847" s="169">
        <v>3</v>
      </c>
      <c r="K847" s="169">
        <v>970</v>
      </c>
      <c r="L847" s="168" t="s">
        <v>15</v>
      </c>
      <c r="M847" s="173"/>
    </row>
    <row r="848" spans="1:13">
      <c r="A848" s="130" t="s">
        <v>5477</v>
      </c>
      <c r="B848" s="131">
        <v>8542</v>
      </c>
      <c r="C848" s="131">
        <v>7779</v>
      </c>
      <c r="D848" s="166">
        <v>1676</v>
      </c>
      <c r="E848" s="166">
        <v>1451</v>
      </c>
      <c r="F848" s="167">
        <v>4315232.6414759997</v>
      </c>
      <c r="G848" s="132">
        <v>2.2812599999999999E-4</v>
      </c>
      <c r="H848" s="167">
        <v>1543657.81</v>
      </c>
      <c r="I848" s="131">
        <v>716.65</v>
      </c>
      <c r="J848" s="131">
        <v>3</v>
      </c>
      <c r="K848" s="131">
        <v>2154</v>
      </c>
      <c r="L848" s="130" t="s">
        <v>7</v>
      </c>
      <c r="M848" s="128"/>
    </row>
    <row r="849" spans="1:13">
      <c r="A849" s="130" t="s">
        <v>5478</v>
      </c>
      <c r="B849" s="131">
        <v>4469</v>
      </c>
      <c r="C849" s="131">
        <v>4641</v>
      </c>
      <c r="D849" s="166">
        <v>951</v>
      </c>
      <c r="E849" s="166">
        <v>1162</v>
      </c>
      <c r="F849" s="167">
        <v>8981981.0687999986</v>
      </c>
      <c r="G849" s="132">
        <v>2.1617699999999999E-4</v>
      </c>
      <c r="H849" s="167">
        <v>1462801.84</v>
      </c>
      <c r="I849" s="131">
        <v>1030.1400000000001</v>
      </c>
      <c r="J849" s="131">
        <v>3</v>
      </c>
      <c r="K849" s="131">
        <v>1420</v>
      </c>
      <c r="L849" s="130" t="s">
        <v>7</v>
      </c>
      <c r="M849" s="128"/>
    </row>
    <row r="850" spans="1:13">
      <c r="A850" s="130" t="s">
        <v>5479</v>
      </c>
      <c r="B850" s="131">
        <v>8130</v>
      </c>
      <c r="C850" s="131">
        <v>10477</v>
      </c>
      <c r="D850" s="166">
        <v>3622</v>
      </c>
      <c r="E850" s="166">
        <v>3996</v>
      </c>
      <c r="F850" s="167">
        <v>14180625.231472999</v>
      </c>
      <c r="G850" s="132">
        <v>4.1615700000000001E-4</v>
      </c>
      <c r="H850" s="167">
        <v>2816005.29</v>
      </c>
      <c r="I850" s="131">
        <v>485.1</v>
      </c>
      <c r="J850" s="131">
        <v>3</v>
      </c>
      <c r="K850" s="131">
        <v>5805</v>
      </c>
      <c r="L850" s="130" t="s">
        <v>7</v>
      </c>
      <c r="M850" s="128"/>
    </row>
    <row r="851" spans="1:13">
      <c r="A851" s="130" t="s">
        <v>5480</v>
      </c>
      <c r="B851" s="131">
        <v>2572</v>
      </c>
      <c r="C851" s="131">
        <v>2451</v>
      </c>
      <c r="D851" s="166">
        <v>103</v>
      </c>
      <c r="E851" s="166">
        <v>65</v>
      </c>
      <c r="F851" s="167">
        <v>1899196.6288700001</v>
      </c>
      <c r="G851" s="132">
        <v>7.0569999999999997E-5</v>
      </c>
      <c r="H851" s="167">
        <v>477522.94</v>
      </c>
      <c r="I851" s="131">
        <v>4225.87</v>
      </c>
      <c r="J851" s="131">
        <v>3</v>
      </c>
      <c r="K851" s="131">
        <v>113</v>
      </c>
      <c r="L851" s="130" t="s">
        <v>7</v>
      </c>
      <c r="M851" s="128"/>
    </row>
    <row r="852" spans="1:13">
      <c r="A852" s="130" t="s">
        <v>5481</v>
      </c>
      <c r="B852" s="131">
        <v>2039</v>
      </c>
      <c r="C852" s="131">
        <v>2232</v>
      </c>
      <c r="D852" s="166">
        <v>287</v>
      </c>
      <c r="E852" s="166">
        <v>411</v>
      </c>
      <c r="F852" s="167">
        <v>4340802.0674259998</v>
      </c>
      <c r="G852" s="132">
        <v>1.00456E-4</v>
      </c>
      <c r="H852" s="167">
        <v>679758.26</v>
      </c>
      <c r="I852" s="131">
        <v>1190.47</v>
      </c>
      <c r="J852" s="131">
        <v>3</v>
      </c>
      <c r="K852" s="131">
        <v>571</v>
      </c>
      <c r="L852" s="130" t="s">
        <v>7</v>
      </c>
      <c r="M852" s="128"/>
    </row>
    <row r="853" spans="1:13">
      <c r="A853" s="130" t="s">
        <v>5482</v>
      </c>
      <c r="B853" s="131">
        <v>1645</v>
      </c>
      <c r="C853" s="131">
        <v>1205</v>
      </c>
      <c r="D853" s="166">
        <v>232</v>
      </c>
      <c r="E853" s="166">
        <v>183</v>
      </c>
      <c r="F853" s="167">
        <v>1253395.28605</v>
      </c>
      <c r="G853" s="132">
        <v>4.5209E-5</v>
      </c>
      <c r="H853" s="167">
        <v>305913.44</v>
      </c>
      <c r="I853" s="131">
        <v>701.63</v>
      </c>
      <c r="J853" s="131">
        <v>3</v>
      </c>
      <c r="K853" s="131">
        <v>436</v>
      </c>
      <c r="L853" s="130" t="s">
        <v>7</v>
      </c>
      <c r="M853" s="128"/>
    </row>
    <row r="854" spans="1:13">
      <c r="A854" s="130" t="s">
        <v>5483</v>
      </c>
      <c r="B854" s="131">
        <v>306</v>
      </c>
      <c r="C854" s="131">
        <v>198</v>
      </c>
      <c r="D854" s="166">
        <v>168</v>
      </c>
      <c r="E854" s="166">
        <v>74</v>
      </c>
      <c r="F854" s="167">
        <v>994654.74482000002</v>
      </c>
      <c r="G854" s="132">
        <v>1.9849930799068101E-5</v>
      </c>
      <c r="H854" s="167" t="s">
        <v>11</v>
      </c>
      <c r="I854" s="131" t="s">
        <v>11</v>
      </c>
      <c r="J854" s="131">
        <v>3</v>
      </c>
      <c r="K854" s="131">
        <v>286</v>
      </c>
      <c r="L854" s="130" t="s">
        <v>12</v>
      </c>
      <c r="M854" s="128"/>
    </row>
    <row r="855" spans="1:13">
      <c r="A855" s="130" t="s">
        <v>5484</v>
      </c>
      <c r="B855" s="131">
        <v>26988</v>
      </c>
      <c r="C855" s="131">
        <v>29385</v>
      </c>
      <c r="D855" s="166">
        <v>3452</v>
      </c>
      <c r="E855" s="166">
        <v>3544</v>
      </c>
      <c r="F855" s="167">
        <v>41009755.880834997</v>
      </c>
      <c r="G855" s="132">
        <v>1.0942180000000001E-3</v>
      </c>
      <c r="H855" s="167">
        <v>7404236.5800000001</v>
      </c>
      <c r="I855" s="131">
        <v>1522.25</v>
      </c>
      <c r="J855" s="131">
        <v>3</v>
      </c>
      <c r="K855" s="131">
        <v>4864</v>
      </c>
      <c r="L855" s="130" t="s">
        <v>7</v>
      </c>
      <c r="M855" s="128"/>
    </row>
    <row r="856" spans="1:13">
      <c r="A856" s="130" t="s">
        <v>5485</v>
      </c>
      <c r="B856" s="131">
        <v>2387</v>
      </c>
      <c r="C856" s="131">
        <v>2098</v>
      </c>
      <c r="D856" s="166">
        <v>133</v>
      </c>
      <c r="E856" s="166">
        <v>254</v>
      </c>
      <c r="F856" s="167">
        <v>5232546.1931299996</v>
      </c>
      <c r="G856" s="132">
        <v>1.1295359962791046E-4</v>
      </c>
      <c r="H856" s="167" t="s">
        <v>11</v>
      </c>
      <c r="I856" s="131">
        <v>1709.89</v>
      </c>
      <c r="J856" s="131">
        <v>3</v>
      </c>
      <c r="K856" s="131">
        <v>447</v>
      </c>
      <c r="L856" s="130" t="s">
        <v>15</v>
      </c>
      <c r="M856" s="128"/>
    </row>
    <row r="857" spans="1:13">
      <c r="A857" s="130" t="s">
        <v>5486</v>
      </c>
      <c r="B857" s="131">
        <v>3766</v>
      </c>
      <c r="C857" s="131">
        <v>4127</v>
      </c>
      <c r="D857" s="166">
        <v>748</v>
      </c>
      <c r="E857" s="166">
        <v>661</v>
      </c>
      <c r="F857" s="167">
        <v>5440910.0934250001</v>
      </c>
      <c r="G857" s="132">
        <v>1.52986E-4</v>
      </c>
      <c r="H857" s="167">
        <v>1035206.99</v>
      </c>
      <c r="I857" s="131">
        <v>1089.7</v>
      </c>
      <c r="J857" s="131">
        <v>3</v>
      </c>
      <c r="K857" s="131">
        <v>950</v>
      </c>
      <c r="L857" s="130" t="s">
        <v>7</v>
      </c>
      <c r="M857" s="128"/>
    </row>
    <row r="858" spans="1:13">
      <c r="A858" s="130" t="s">
        <v>5487</v>
      </c>
      <c r="B858" s="131">
        <v>354</v>
      </c>
      <c r="C858" s="131">
        <v>731</v>
      </c>
      <c r="D858" s="166">
        <v>325</v>
      </c>
      <c r="E858" s="166">
        <v>571</v>
      </c>
      <c r="F858" s="167">
        <v>3566158.4812120004</v>
      </c>
      <c r="G858" s="132">
        <v>6.3925999999999997E-5</v>
      </c>
      <c r="H858" s="167">
        <v>432569.66</v>
      </c>
      <c r="I858" s="131">
        <v>611.84</v>
      </c>
      <c r="J858" s="131">
        <v>3</v>
      </c>
      <c r="K858" s="131">
        <v>707</v>
      </c>
      <c r="L858" s="130" t="s">
        <v>7</v>
      </c>
      <c r="M858" s="128"/>
    </row>
    <row r="859" spans="1:13">
      <c r="A859" s="130" t="s">
        <v>5488</v>
      </c>
      <c r="B859" s="131">
        <v>47637</v>
      </c>
      <c r="C859" s="131">
        <v>49927</v>
      </c>
      <c r="D859" s="166">
        <v>915</v>
      </c>
      <c r="E859" s="166">
        <v>1420</v>
      </c>
      <c r="F859" s="167">
        <v>41970323.436217003</v>
      </c>
      <c r="G859" s="132">
        <v>1.428536E-3</v>
      </c>
      <c r="H859" s="167">
        <v>9666470.3200000003</v>
      </c>
      <c r="I859" s="131">
        <v>2891.55</v>
      </c>
      <c r="J859" s="131">
        <v>3</v>
      </c>
      <c r="K859" s="131">
        <v>3343</v>
      </c>
      <c r="L859" s="130" t="s">
        <v>7</v>
      </c>
      <c r="M859" s="128"/>
    </row>
    <row r="860" spans="1:13">
      <c r="A860" s="130" t="s">
        <v>5489</v>
      </c>
      <c r="B860" s="131">
        <v>10416</v>
      </c>
      <c r="C860" s="131">
        <v>10109</v>
      </c>
      <c r="D860" s="166">
        <v>2890</v>
      </c>
      <c r="E860" s="166">
        <v>2559</v>
      </c>
      <c r="F860" s="167">
        <v>4360154.6112759998</v>
      </c>
      <c r="G860" s="132">
        <v>2.8636200000000002E-4</v>
      </c>
      <c r="H860" s="167">
        <v>1937727.08</v>
      </c>
      <c r="I860" s="131">
        <v>546.15</v>
      </c>
      <c r="J860" s="131">
        <v>3</v>
      </c>
      <c r="K860" s="131">
        <v>3548</v>
      </c>
      <c r="L860" s="130" t="s">
        <v>7</v>
      </c>
      <c r="M860" s="128"/>
    </row>
    <row r="861" spans="1:13">
      <c r="A861" s="130" t="s">
        <v>5490</v>
      </c>
      <c r="B861" s="131">
        <v>28968</v>
      </c>
      <c r="C861" s="131">
        <v>26576</v>
      </c>
      <c r="D861" s="166">
        <v>3166</v>
      </c>
      <c r="E861" s="166">
        <v>2192</v>
      </c>
      <c r="F861" s="167">
        <v>19641400.775375001</v>
      </c>
      <c r="G861" s="132">
        <v>7.9428500000000004E-4</v>
      </c>
      <c r="H861" s="167">
        <v>5374684.04</v>
      </c>
      <c r="I861" s="131">
        <v>2198.23</v>
      </c>
      <c r="J861" s="131">
        <v>3</v>
      </c>
      <c r="K861" s="131">
        <v>2445</v>
      </c>
      <c r="L861" s="130" t="s">
        <v>7</v>
      </c>
      <c r="M861" s="128"/>
    </row>
    <row r="862" spans="1:13">
      <c r="A862" s="130" t="s">
        <v>5491</v>
      </c>
      <c r="B862" s="131">
        <v>3303</v>
      </c>
      <c r="C862" s="131">
        <v>4188</v>
      </c>
      <c r="D862" s="166">
        <v>1942</v>
      </c>
      <c r="E862" s="166">
        <v>1914</v>
      </c>
      <c r="F862" s="167">
        <v>2684239.0467099999</v>
      </c>
      <c r="G862" s="132">
        <v>1.3727118485978829E-4</v>
      </c>
      <c r="H862" s="167" t="s">
        <v>11</v>
      </c>
      <c r="I862" s="131" t="s">
        <v>11</v>
      </c>
      <c r="J862" s="131">
        <v>3</v>
      </c>
      <c r="K862" s="131">
        <v>4747</v>
      </c>
      <c r="L862" s="130" t="s">
        <v>12</v>
      </c>
      <c r="M862" s="128"/>
    </row>
    <row r="863" spans="1:13">
      <c r="A863" s="130" t="s">
        <v>5492</v>
      </c>
      <c r="B863" s="131">
        <v>14552</v>
      </c>
      <c r="C863" s="131">
        <v>15964</v>
      </c>
      <c r="D863" s="166">
        <v>2508</v>
      </c>
      <c r="E863" s="166">
        <v>2480</v>
      </c>
      <c r="F863" s="167">
        <v>9232495.4413120002</v>
      </c>
      <c r="G863" s="132">
        <v>4.3399999999999998E-4</v>
      </c>
      <c r="H863" s="167">
        <v>2936747.22</v>
      </c>
      <c r="I863" s="131">
        <v>809.02</v>
      </c>
      <c r="J863" s="131">
        <v>3</v>
      </c>
      <c r="K863" s="131">
        <v>3630</v>
      </c>
      <c r="L863" s="130" t="s">
        <v>7</v>
      </c>
      <c r="M863" s="128"/>
    </row>
    <row r="864" spans="1:13">
      <c r="A864" s="130" t="s">
        <v>5493</v>
      </c>
      <c r="B864" s="131">
        <v>698</v>
      </c>
      <c r="C864" s="131">
        <v>594</v>
      </c>
      <c r="D864" s="166">
        <v>115</v>
      </c>
      <c r="E864" s="166">
        <v>5</v>
      </c>
      <c r="F864" s="166">
        <v>0</v>
      </c>
      <c r="G864" s="132">
        <v>1.8994207879481032E-5</v>
      </c>
      <c r="H864" s="167" t="s">
        <v>11</v>
      </c>
      <c r="I864" s="131" t="s">
        <v>11</v>
      </c>
      <c r="J864" s="131">
        <v>2</v>
      </c>
      <c r="K864" s="131">
        <v>168</v>
      </c>
      <c r="L864" s="130" t="s">
        <v>12</v>
      </c>
      <c r="M864" s="128"/>
    </row>
    <row r="865" spans="1:13">
      <c r="A865" s="130" t="s">
        <v>5494</v>
      </c>
      <c r="B865" s="131">
        <v>4686</v>
      </c>
      <c r="C865" s="131">
        <v>4273</v>
      </c>
      <c r="D865" s="166">
        <v>897</v>
      </c>
      <c r="E865" s="166">
        <v>1306</v>
      </c>
      <c r="F865" s="167">
        <v>14703495.880642001</v>
      </c>
      <c r="G865" s="132">
        <v>2.9019400000000002E-4</v>
      </c>
      <c r="H865" s="167">
        <v>1963652.97</v>
      </c>
      <c r="I865" s="131">
        <v>895.01</v>
      </c>
      <c r="J865" s="131">
        <v>3</v>
      </c>
      <c r="K865" s="131">
        <v>2194</v>
      </c>
      <c r="L865" s="130" t="s">
        <v>7</v>
      </c>
      <c r="M865" s="128"/>
    </row>
    <row r="866" spans="1:13">
      <c r="A866" s="130" t="s">
        <v>5495</v>
      </c>
      <c r="B866" s="131">
        <v>691</v>
      </c>
      <c r="C866" s="131">
        <v>220</v>
      </c>
      <c r="D866" s="166">
        <v>172</v>
      </c>
      <c r="E866" s="166">
        <v>165</v>
      </c>
      <c r="F866" s="167">
        <v>1690068.2322490001</v>
      </c>
      <c r="G866" s="132">
        <v>3.3065000000000003E-5</v>
      </c>
      <c r="H866" s="167">
        <v>223742.86</v>
      </c>
      <c r="I866" s="131">
        <v>658.06</v>
      </c>
      <c r="J866" s="131">
        <v>3</v>
      </c>
      <c r="K866" s="131">
        <v>340</v>
      </c>
      <c r="L866" s="130" t="s">
        <v>7</v>
      </c>
      <c r="M866" s="128"/>
    </row>
    <row r="867" spans="1:13">
      <c r="A867" s="130" t="s">
        <v>5496</v>
      </c>
      <c r="B867" s="131">
        <v>1237</v>
      </c>
      <c r="C867" s="131">
        <v>1216</v>
      </c>
      <c r="D867" s="166">
        <v>154</v>
      </c>
      <c r="E867" s="166">
        <v>114</v>
      </c>
      <c r="F867" s="167">
        <v>1471459.6763840001</v>
      </c>
      <c r="G867" s="132">
        <v>4.3191E-5</v>
      </c>
      <c r="H867" s="167">
        <v>292257.05</v>
      </c>
      <c r="I867" s="131">
        <v>583.34</v>
      </c>
      <c r="J867" s="131">
        <v>3</v>
      </c>
      <c r="K867" s="131">
        <v>501</v>
      </c>
      <c r="L867" s="130" t="s">
        <v>7</v>
      </c>
      <c r="M867" s="128"/>
    </row>
    <row r="868" spans="1:13">
      <c r="A868" s="130" t="s">
        <v>5497</v>
      </c>
      <c r="B868" s="131">
        <v>400</v>
      </c>
      <c r="C868" s="131">
        <v>393</v>
      </c>
      <c r="D868" s="166">
        <v>26</v>
      </c>
      <c r="E868" s="166">
        <v>12</v>
      </c>
      <c r="F868" s="167">
        <v>387918.40204931499</v>
      </c>
      <c r="G868" s="132">
        <v>1.2517000000000001E-5</v>
      </c>
      <c r="H868" s="167">
        <v>84695.43</v>
      </c>
      <c r="I868" s="131">
        <v>9410.61</v>
      </c>
      <c r="J868" s="131">
        <v>3</v>
      </c>
      <c r="K868" s="131">
        <v>9</v>
      </c>
      <c r="L868" s="130" t="s">
        <v>7</v>
      </c>
      <c r="M868" s="128"/>
    </row>
    <row r="869" spans="1:13">
      <c r="A869" s="130" t="s">
        <v>5498</v>
      </c>
      <c r="B869" s="131">
        <v>11756</v>
      </c>
      <c r="C869" s="131">
        <v>13575</v>
      </c>
      <c r="D869" s="166">
        <v>1895</v>
      </c>
      <c r="E869" s="166">
        <v>1877</v>
      </c>
      <c r="F869" s="167">
        <v>18463705.001552001</v>
      </c>
      <c r="G869" s="132">
        <v>4.9766899999999995E-4</v>
      </c>
      <c r="H869" s="167">
        <v>3367575.6</v>
      </c>
      <c r="I869" s="131">
        <v>928.22</v>
      </c>
      <c r="J869" s="131">
        <v>3</v>
      </c>
      <c r="K869" s="131">
        <v>3628</v>
      </c>
      <c r="L869" s="130" t="s">
        <v>7</v>
      </c>
      <c r="M869" s="128"/>
    </row>
    <row r="870" spans="1:13">
      <c r="A870" s="130" t="s">
        <v>5499</v>
      </c>
      <c r="B870" s="131">
        <v>9442</v>
      </c>
      <c r="C870" s="131">
        <v>9049</v>
      </c>
      <c r="D870" s="166">
        <v>987</v>
      </c>
      <c r="E870" s="166">
        <v>1214</v>
      </c>
      <c r="F870" s="167">
        <v>6396414.4116279986</v>
      </c>
      <c r="G870" s="132">
        <v>2.6622199999999999E-4</v>
      </c>
      <c r="H870" s="167">
        <v>1801442.11</v>
      </c>
      <c r="I870" s="131">
        <v>611.28</v>
      </c>
      <c r="J870" s="131">
        <v>3</v>
      </c>
      <c r="K870" s="131">
        <v>2947</v>
      </c>
      <c r="L870" s="130" t="s">
        <v>7</v>
      </c>
      <c r="M870" s="128"/>
    </row>
    <row r="871" spans="1:13">
      <c r="A871" s="130" t="s">
        <v>5500</v>
      </c>
      <c r="B871" s="131">
        <v>2069</v>
      </c>
      <c r="C871" s="131">
        <v>1798</v>
      </c>
      <c r="D871" s="166">
        <v>195</v>
      </c>
      <c r="E871" s="166">
        <v>164</v>
      </c>
      <c r="F871" s="167">
        <v>3659329.6537560001</v>
      </c>
      <c r="G871" s="132">
        <v>8.5037999999999995E-5</v>
      </c>
      <c r="H871" s="167">
        <v>575426.1</v>
      </c>
      <c r="I871" s="131">
        <v>1667.9</v>
      </c>
      <c r="J871" s="131">
        <v>3</v>
      </c>
      <c r="K871" s="131">
        <v>345</v>
      </c>
      <c r="L871" s="130" t="s">
        <v>7</v>
      </c>
      <c r="M871" s="128"/>
    </row>
    <row r="872" spans="1:13">
      <c r="A872" s="130" t="s">
        <v>5501</v>
      </c>
      <c r="B872" s="131">
        <v>8001</v>
      </c>
      <c r="C872" s="131">
        <v>6930</v>
      </c>
      <c r="D872" s="166">
        <v>362</v>
      </c>
      <c r="E872" s="166">
        <v>256</v>
      </c>
      <c r="F872" s="167">
        <v>5730582.772468999</v>
      </c>
      <c r="G872" s="132">
        <v>2.1194700000000001E-4</v>
      </c>
      <c r="H872" s="167">
        <v>1434181.82</v>
      </c>
      <c r="I872" s="131">
        <v>701.31</v>
      </c>
      <c r="J872" s="131">
        <v>3</v>
      </c>
      <c r="K872" s="131">
        <v>2045</v>
      </c>
      <c r="L872" s="130" t="s">
        <v>7</v>
      </c>
      <c r="M872" s="128"/>
    </row>
    <row r="873" spans="1:13">
      <c r="A873" s="130" t="s">
        <v>5502</v>
      </c>
      <c r="B873" s="131">
        <v>79</v>
      </c>
      <c r="C873" s="131">
        <v>27</v>
      </c>
      <c r="D873" s="166">
        <v>83</v>
      </c>
      <c r="E873" s="166">
        <v>102</v>
      </c>
      <c r="F873" s="167">
        <v>509014.91951200005</v>
      </c>
      <c r="G873" s="132">
        <v>9.3425448081845073E-6</v>
      </c>
      <c r="H873" s="167" t="s">
        <v>11</v>
      </c>
      <c r="I873" s="131" t="s">
        <v>11</v>
      </c>
      <c r="J873" s="131">
        <v>3</v>
      </c>
      <c r="K873" s="131">
        <v>671</v>
      </c>
      <c r="L873" s="130" t="s">
        <v>12</v>
      </c>
      <c r="M873" s="128"/>
    </row>
    <row r="874" spans="1:13">
      <c r="A874" s="130" t="s">
        <v>5503</v>
      </c>
      <c r="B874" s="131">
        <v>721</v>
      </c>
      <c r="C874" s="131">
        <v>489</v>
      </c>
      <c r="D874" s="166">
        <v>276</v>
      </c>
      <c r="E874" s="166">
        <v>415</v>
      </c>
      <c r="F874" s="167">
        <v>1584567.8421169999</v>
      </c>
      <c r="G874" s="132">
        <v>3.7444000000000003E-5</v>
      </c>
      <c r="H874" s="167">
        <v>253372.63</v>
      </c>
      <c r="I874" s="131">
        <v>252.87</v>
      </c>
      <c r="J874" s="131">
        <v>3</v>
      </c>
      <c r="K874" s="131">
        <v>1002</v>
      </c>
      <c r="L874" s="130" t="s">
        <v>7</v>
      </c>
      <c r="M874" s="128"/>
    </row>
    <row r="875" spans="1:13">
      <c r="A875" s="130" t="s">
        <v>5504</v>
      </c>
      <c r="B875" s="131">
        <v>339</v>
      </c>
      <c r="C875" s="131">
        <v>326</v>
      </c>
      <c r="D875" s="166">
        <v>171</v>
      </c>
      <c r="E875" s="166">
        <v>153</v>
      </c>
      <c r="F875" s="167">
        <v>1296516.3399040001</v>
      </c>
      <c r="G875" s="132">
        <v>2.563E-5</v>
      </c>
      <c r="H875" s="167">
        <v>173431.67999999999</v>
      </c>
      <c r="I875" s="131">
        <v>699.32</v>
      </c>
      <c r="J875" s="131">
        <v>3</v>
      </c>
      <c r="K875" s="131">
        <v>248</v>
      </c>
      <c r="L875" s="130" t="s">
        <v>7</v>
      </c>
      <c r="M875" s="128"/>
    </row>
    <row r="876" spans="1:13">
      <c r="A876" s="130" t="s">
        <v>5505</v>
      </c>
      <c r="B876" s="131"/>
      <c r="C876" s="131"/>
      <c r="D876" s="166">
        <v>2277</v>
      </c>
      <c r="E876" s="166">
        <v>2229</v>
      </c>
      <c r="F876" s="167">
        <v>256310.859085</v>
      </c>
      <c r="G876" s="132">
        <v>4.3117000000000001E-5</v>
      </c>
      <c r="H876" s="167">
        <v>291761.40000000002</v>
      </c>
      <c r="I876" s="131">
        <v>116.84</v>
      </c>
      <c r="J876" s="131">
        <v>3</v>
      </c>
      <c r="K876" s="131">
        <v>2497</v>
      </c>
      <c r="L876" s="130" t="s">
        <v>7</v>
      </c>
      <c r="M876" s="128"/>
    </row>
    <row r="877" spans="1:13">
      <c r="A877" s="130" t="s">
        <v>5506</v>
      </c>
      <c r="B877" s="131">
        <v>9968</v>
      </c>
      <c r="C877" s="131">
        <v>10418</v>
      </c>
      <c r="D877" s="166">
        <v>990</v>
      </c>
      <c r="E877" s="166">
        <v>1533</v>
      </c>
      <c r="F877" s="167">
        <v>12335512.882309001</v>
      </c>
      <c r="G877" s="132">
        <v>3.6313699999999998E-4</v>
      </c>
      <c r="H877" s="167">
        <v>2457240.4500000002</v>
      </c>
      <c r="I877" s="131">
        <v>567.09</v>
      </c>
      <c r="J877" s="131">
        <v>3</v>
      </c>
      <c r="K877" s="131">
        <v>4333</v>
      </c>
      <c r="L877" s="130" t="s">
        <v>7</v>
      </c>
      <c r="M877" s="128"/>
    </row>
    <row r="878" spans="1:13">
      <c r="A878" s="130" t="s">
        <v>5507</v>
      </c>
      <c r="B878" s="131">
        <v>2178</v>
      </c>
      <c r="C878" s="131">
        <v>2454</v>
      </c>
      <c r="D878" s="166">
        <v>343</v>
      </c>
      <c r="E878" s="166">
        <v>422</v>
      </c>
      <c r="F878" s="167">
        <v>4346425.7260910003</v>
      </c>
      <c r="G878" s="132">
        <v>1.04307E-4</v>
      </c>
      <c r="H878" s="167">
        <v>705812.3</v>
      </c>
      <c r="I878" s="131">
        <v>568.75</v>
      </c>
      <c r="J878" s="131">
        <v>3</v>
      </c>
      <c r="K878" s="131">
        <v>1241</v>
      </c>
      <c r="L878" s="130" t="s">
        <v>7</v>
      </c>
      <c r="M878" s="128"/>
    </row>
    <row r="879" spans="1:13">
      <c r="A879" s="130" t="s">
        <v>5508</v>
      </c>
      <c r="B879" s="131">
        <v>4728</v>
      </c>
      <c r="C879" s="131">
        <v>3655</v>
      </c>
      <c r="D879" s="166">
        <v>1460</v>
      </c>
      <c r="E879" s="166">
        <v>1163</v>
      </c>
      <c r="F879" s="167">
        <v>10622172.319068</v>
      </c>
      <c r="G879" s="132">
        <v>2.3568800000000001E-4</v>
      </c>
      <c r="H879" s="167">
        <v>1594830.69</v>
      </c>
      <c r="I879" s="131">
        <v>1430.34</v>
      </c>
      <c r="J879" s="131">
        <v>3</v>
      </c>
      <c r="K879" s="131">
        <v>1115</v>
      </c>
      <c r="L879" s="130" t="s">
        <v>7</v>
      </c>
      <c r="M879" s="128"/>
    </row>
    <row r="880" spans="1:13">
      <c r="A880" s="130" t="s">
        <v>5509</v>
      </c>
      <c r="B880" s="131">
        <v>5634</v>
      </c>
      <c r="C880" s="131">
        <v>7111</v>
      </c>
      <c r="D880" s="166">
        <v>1220</v>
      </c>
      <c r="E880" s="166">
        <v>1316</v>
      </c>
      <c r="F880" s="167">
        <v>11437005.768274</v>
      </c>
      <c r="G880" s="132">
        <v>2.8397300000000003E-4</v>
      </c>
      <c r="H880" s="167">
        <v>1921557.39</v>
      </c>
      <c r="I880" s="131">
        <v>709.85</v>
      </c>
      <c r="J880" s="131">
        <v>3</v>
      </c>
      <c r="K880" s="131">
        <v>2707</v>
      </c>
      <c r="L880" s="130" t="s">
        <v>7</v>
      </c>
      <c r="M880" s="128"/>
    </row>
    <row r="881" spans="1:13">
      <c r="A881" s="130" t="s">
        <v>5510</v>
      </c>
      <c r="B881" s="131">
        <v>3356</v>
      </c>
      <c r="C881" s="131">
        <v>2446</v>
      </c>
      <c r="D881" s="166">
        <v>513</v>
      </c>
      <c r="E881" s="166">
        <v>456</v>
      </c>
      <c r="F881" s="167">
        <v>5347745.4477280006</v>
      </c>
      <c r="G881" s="132">
        <v>1.1941804911615917E-4</v>
      </c>
      <c r="H881" s="167" t="s">
        <v>11</v>
      </c>
      <c r="I881" s="131" t="s">
        <v>11</v>
      </c>
      <c r="J881" s="131">
        <v>3</v>
      </c>
      <c r="K881" s="131">
        <v>1720</v>
      </c>
      <c r="L881" s="130" t="s">
        <v>12</v>
      </c>
      <c r="M881" s="128"/>
    </row>
    <row r="882" spans="1:13">
      <c r="A882" s="130" t="s">
        <v>5511</v>
      </c>
      <c r="B882" s="131"/>
      <c r="C882" s="131"/>
      <c r="D882" s="166">
        <v>28</v>
      </c>
      <c r="E882" s="166">
        <v>14</v>
      </c>
      <c r="F882" s="167">
        <v>10612669.44172</v>
      </c>
      <c r="G882" s="132">
        <v>1.4075999472486025E-4</v>
      </c>
      <c r="H882" s="167" t="s">
        <v>11</v>
      </c>
      <c r="I882" s="131" t="s">
        <v>11</v>
      </c>
      <c r="J882" s="131">
        <v>3</v>
      </c>
      <c r="K882" s="131">
        <v>180</v>
      </c>
      <c r="L882" s="130" t="s">
        <v>12</v>
      </c>
      <c r="M882" s="128"/>
    </row>
    <row r="883" spans="1:13">
      <c r="A883" s="130" t="s">
        <v>5512</v>
      </c>
      <c r="B883" s="131"/>
      <c r="C883" s="131">
        <v>122</v>
      </c>
      <c r="D883" s="166">
        <v>66</v>
      </c>
      <c r="E883" s="166">
        <v>11</v>
      </c>
      <c r="F883" s="166">
        <v>0</v>
      </c>
      <c r="G883" s="132">
        <v>2.5399999999999998E-6</v>
      </c>
      <c r="H883" s="167">
        <v>17185.39</v>
      </c>
      <c r="I883" s="131">
        <v>199.83</v>
      </c>
      <c r="J883" s="131">
        <v>2</v>
      </c>
      <c r="K883" s="131">
        <v>86</v>
      </c>
      <c r="L883" s="130" t="s">
        <v>7</v>
      </c>
      <c r="M883" s="128"/>
    </row>
    <row r="884" spans="1:13">
      <c r="A884" s="130" t="s">
        <v>5513</v>
      </c>
      <c r="B884" s="131"/>
      <c r="C884" s="131"/>
      <c r="D884" s="166"/>
      <c r="E884" s="166">
        <v>109</v>
      </c>
      <c r="F884" s="166">
        <v>0</v>
      </c>
      <c r="G884" s="132"/>
      <c r="H884" s="167" t="s">
        <v>11</v>
      </c>
      <c r="I884" s="131" t="s">
        <v>11</v>
      </c>
      <c r="J884" s="131"/>
      <c r="K884" s="131">
        <v>8</v>
      </c>
      <c r="L884" s="130" t="s">
        <v>12</v>
      </c>
      <c r="M884" s="128" t="s">
        <v>5181</v>
      </c>
    </row>
    <row r="885" spans="1:13">
      <c r="A885" s="130" t="s">
        <v>5514</v>
      </c>
      <c r="B885" s="131"/>
      <c r="C885" s="131"/>
      <c r="D885" s="166"/>
      <c r="E885" s="166"/>
      <c r="F885" s="166">
        <v>0</v>
      </c>
      <c r="G885" s="132"/>
      <c r="H885" s="167" t="s">
        <v>11</v>
      </c>
      <c r="I885" s="131" t="s">
        <v>11</v>
      </c>
      <c r="J885" s="131"/>
      <c r="K885" s="131">
        <v>6</v>
      </c>
      <c r="L885" s="130" t="s">
        <v>12</v>
      </c>
      <c r="M885" s="128" t="s">
        <v>5181</v>
      </c>
    </row>
    <row r="886" spans="1:13">
      <c r="A886" s="130" t="s">
        <v>5515</v>
      </c>
      <c r="B886" s="131">
        <v>45336</v>
      </c>
      <c r="C886" s="131">
        <v>41725</v>
      </c>
      <c r="D886" s="166">
        <v>7065</v>
      </c>
      <c r="E886" s="166">
        <v>8435</v>
      </c>
      <c r="F886" s="167">
        <v>13504508.527964</v>
      </c>
      <c r="G886" s="132">
        <v>1.08245E-3</v>
      </c>
      <c r="H886" s="167">
        <v>7324609.6399999997</v>
      </c>
      <c r="I886" s="131">
        <v>1228.75</v>
      </c>
      <c r="J886" s="131">
        <v>3</v>
      </c>
      <c r="K886" s="131">
        <v>5961</v>
      </c>
      <c r="L886" s="130" t="s">
        <v>7</v>
      </c>
      <c r="M886" s="128"/>
    </row>
    <row r="887" spans="1:13">
      <c r="A887" s="130" t="s">
        <v>5516</v>
      </c>
      <c r="B887" s="131">
        <v>13357</v>
      </c>
      <c r="C887" s="131">
        <v>12057</v>
      </c>
      <c r="D887" s="166">
        <v>1227</v>
      </c>
      <c r="E887" s="166">
        <v>1420</v>
      </c>
      <c r="F887" s="167">
        <v>7509096.3767799996</v>
      </c>
      <c r="G887" s="132">
        <v>3.5121978405273886E-4</v>
      </c>
      <c r="H887" s="167" t="s">
        <v>11</v>
      </c>
      <c r="I887" s="131">
        <v>1523.46</v>
      </c>
      <c r="J887" s="131">
        <v>3</v>
      </c>
      <c r="K887" s="131">
        <v>1560</v>
      </c>
      <c r="L887" s="130" t="s">
        <v>15</v>
      </c>
      <c r="M887" s="128"/>
    </row>
    <row r="888" spans="1:13">
      <c r="A888" s="130" t="s">
        <v>5517</v>
      </c>
      <c r="B888" s="131">
        <v>2934</v>
      </c>
      <c r="C888" s="131">
        <v>2367</v>
      </c>
      <c r="D888" s="166">
        <v>967</v>
      </c>
      <c r="E888" s="166">
        <v>517</v>
      </c>
      <c r="F888" s="167">
        <v>640317.73088799999</v>
      </c>
      <c r="G888" s="132">
        <v>6.8337000000000007E-5</v>
      </c>
      <c r="H888" s="167">
        <v>462414.82</v>
      </c>
      <c r="I888" s="131">
        <v>819.88</v>
      </c>
      <c r="J888" s="131">
        <v>3</v>
      </c>
      <c r="K888" s="131">
        <v>564</v>
      </c>
      <c r="L888" s="130" t="s">
        <v>7</v>
      </c>
      <c r="M888" s="128"/>
    </row>
    <row r="889" spans="1:13">
      <c r="A889" s="130" t="s">
        <v>5518</v>
      </c>
      <c r="B889" s="131">
        <v>10759</v>
      </c>
      <c r="C889" s="131">
        <v>11821</v>
      </c>
      <c r="D889" s="166">
        <v>1927</v>
      </c>
      <c r="E889" s="166">
        <v>2028</v>
      </c>
      <c r="F889" s="167">
        <v>4371580.605552</v>
      </c>
      <c r="G889" s="132">
        <v>2.9589959047344566E-4</v>
      </c>
      <c r="H889" s="167" t="s">
        <v>11</v>
      </c>
      <c r="I889" s="131">
        <v>1185.47</v>
      </c>
      <c r="J889" s="131">
        <v>3</v>
      </c>
      <c r="K889" s="131">
        <v>1689</v>
      </c>
      <c r="L889" s="130" t="s">
        <v>15</v>
      </c>
      <c r="M889" s="128"/>
    </row>
    <row r="890" spans="1:13">
      <c r="A890" s="130" t="s">
        <v>5519</v>
      </c>
      <c r="B890" s="131">
        <v>11062</v>
      </c>
      <c r="C890" s="131">
        <v>10713</v>
      </c>
      <c r="D890" s="166">
        <v>837</v>
      </c>
      <c r="E890" s="166">
        <v>1254</v>
      </c>
      <c r="F890" s="167">
        <v>1215300.37163</v>
      </c>
      <c r="G890" s="132">
        <v>2.2650799999999999E-4</v>
      </c>
      <c r="H890" s="167">
        <v>1532709.35</v>
      </c>
      <c r="I890" s="131">
        <v>966.39</v>
      </c>
      <c r="J890" s="131">
        <v>3</v>
      </c>
      <c r="K890" s="131">
        <v>1586</v>
      </c>
      <c r="L890" s="130" t="s">
        <v>7</v>
      </c>
      <c r="M890" s="128"/>
    </row>
    <row r="891" spans="1:13">
      <c r="A891" s="130" t="s">
        <v>5520</v>
      </c>
      <c r="B891" s="131">
        <v>2888</v>
      </c>
      <c r="C891" s="131">
        <v>2351</v>
      </c>
      <c r="D891" s="166">
        <v>1694</v>
      </c>
      <c r="E891" s="166">
        <v>1369</v>
      </c>
      <c r="F891" s="167">
        <v>4574436.5594719993</v>
      </c>
      <c r="G891" s="132">
        <v>1.32974E-4</v>
      </c>
      <c r="H891" s="167">
        <v>899796.86</v>
      </c>
      <c r="I891" s="131">
        <v>601.47</v>
      </c>
      <c r="J891" s="131">
        <v>3</v>
      </c>
      <c r="K891" s="131">
        <v>1496</v>
      </c>
      <c r="L891" s="130" t="s">
        <v>7</v>
      </c>
      <c r="M891" s="128"/>
    </row>
    <row r="892" spans="1:13">
      <c r="A892" s="130" t="s">
        <v>5521</v>
      </c>
      <c r="B892" s="131"/>
      <c r="C892" s="131">
        <v>7548</v>
      </c>
      <c r="D892" s="166">
        <v>304</v>
      </c>
      <c r="E892" s="166">
        <v>204</v>
      </c>
      <c r="F892" s="167" t="s">
        <v>11</v>
      </c>
      <c r="G892" s="132">
        <v>1.4124462332372118E-4</v>
      </c>
      <c r="H892" s="167" t="s">
        <v>11</v>
      </c>
      <c r="I892" s="131" t="s">
        <v>11</v>
      </c>
      <c r="J892" s="131">
        <v>2</v>
      </c>
      <c r="K892" s="131">
        <v>495</v>
      </c>
      <c r="L892" s="130" t="s">
        <v>12</v>
      </c>
      <c r="M892" s="128"/>
    </row>
    <row r="893" spans="1:13">
      <c r="A893" s="130" t="s">
        <v>5522</v>
      </c>
      <c r="B893" s="131">
        <v>3548</v>
      </c>
      <c r="C893" s="131">
        <v>4052</v>
      </c>
      <c r="D893" s="166">
        <v>399</v>
      </c>
      <c r="E893" s="166">
        <v>303</v>
      </c>
      <c r="F893" s="167">
        <v>1105611.051251</v>
      </c>
      <c r="G893" s="132">
        <v>8.9117719972220684E-5</v>
      </c>
      <c r="H893" s="167" t="s">
        <v>11</v>
      </c>
      <c r="I893" s="131">
        <v>757.58</v>
      </c>
      <c r="J893" s="131">
        <v>3</v>
      </c>
      <c r="K893" s="131">
        <v>796</v>
      </c>
      <c r="L893" s="130" t="s">
        <v>15</v>
      </c>
      <c r="M893" s="128"/>
    </row>
    <row r="894" spans="1:13">
      <c r="A894" s="130" t="s">
        <v>5523</v>
      </c>
      <c r="B894" s="131">
        <v>3493</v>
      </c>
      <c r="C894" s="131">
        <v>3226</v>
      </c>
      <c r="D894" s="166">
        <v>413</v>
      </c>
      <c r="E894" s="166">
        <v>730</v>
      </c>
      <c r="F894" s="167">
        <v>3217465.2087499998</v>
      </c>
      <c r="G894" s="132">
        <v>1.1311974002890006E-4</v>
      </c>
      <c r="H894" s="167" t="s">
        <v>11</v>
      </c>
      <c r="I894" s="131">
        <v>1412.26</v>
      </c>
      <c r="J894" s="131">
        <v>3</v>
      </c>
      <c r="K894" s="131">
        <v>542</v>
      </c>
      <c r="L894" s="130" t="s">
        <v>15</v>
      </c>
      <c r="M894" s="128"/>
    </row>
    <row r="895" spans="1:13">
      <c r="A895" s="130" t="s">
        <v>5524</v>
      </c>
      <c r="B895" s="131">
        <v>7579</v>
      </c>
      <c r="C895" s="131">
        <v>7003</v>
      </c>
      <c r="D895" s="166">
        <v>1520</v>
      </c>
      <c r="E895" s="166">
        <v>1839</v>
      </c>
      <c r="F895" s="167">
        <v>3411455.9379960005</v>
      </c>
      <c r="G895" s="132">
        <v>2.0301E-4</v>
      </c>
      <c r="H895" s="167">
        <v>1373706.65</v>
      </c>
      <c r="I895" s="131">
        <v>668.47</v>
      </c>
      <c r="J895" s="131">
        <v>3</v>
      </c>
      <c r="K895" s="131">
        <v>2055</v>
      </c>
      <c r="L895" s="130" t="s">
        <v>7</v>
      </c>
      <c r="M895" s="128"/>
    </row>
    <row r="896" spans="1:13">
      <c r="A896" s="130" t="s">
        <v>5525</v>
      </c>
      <c r="B896" s="131">
        <v>8568</v>
      </c>
      <c r="C896" s="131">
        <v>8680</v>
      </c>
      <c r="D896" s="166">
        <v>3008</v>
      </c>
      <c r="E896" s="166">
        <v>1825</v>
      </c>
      <c r="F896" s="167">
        <v>1627978.1029380001</v>
      </c>
      <c r="G896" s="132">
        <v>2.16364E-4</v>
      </c>
      <c r="H896" s="167">
        <v>1464066.95</v>
      </c>
      <c r="I896" s="131">
        <v>738.68</v>
      </c>
      <c r="J896" s="131">
        <v>3</v>
      </c>
      <c r="K896" s="131">
        <v>1982</v>
      </c>
      <c r="L896" s="130" t="s">
        <v>7</v>
      </c>
      <c r="M896" s="128"/>
    </row>
    <row r="897" spans="1:13">
      <c r="A897" s="130" t="s">
        <v>5526</v>
      </c>
      <c r="B897" s="131">
        <v>1797</v>
      </c>
      <c r="C897" s="131">
        <v>1920</v>
      </c>
      <c r="D897" s="166">
        <v>63</v>
      </c>
      <c r="E897" s="166">
        <v>77</v>
      </c>
      <c r="F897" s="167">
        <v>1029554.6607084549</v>
      </c>
      <c r="G897" s="132">
        <v>4.3672325010737485E-5</v>
      </c>
      <c r="H897" s="167" t="s">
        <v>11</v>
      </c>
      <c r="I897" s="131">
        <v>950.22</v>
      </c>
      <c r="J897" s="131">
        <v>3</v>
      </c>
      <c r="K897" s="131">
        <v>311</v>
      </c>
      <c r="L897" s="130" t="s">
        <v>15</v>
      </c>
      <c r="M897" s="128"/>
    </row>
    <row r="898" spans="1:13">
      <c r="A898" s="130" t="s">
        <v>5527</v>
      </c>
      <c r="B898" s="131">
        <v>6530</v>
      </c>
      <c r="C898" s="131">
        <v>6682</v>
      </c>
      <c r="D898" s="166">
        <v>942</v>
      </c>
      <c r="E898" s="166">
        <v>1006</v>
      </c>
      <c r="F898" s="167">
        <v>13195419.984073998</v>
      </c>
      <c r="G898" s="132">
        <v>3.104277067208143E-4</v>
      </c>
      <c r="H898" s="167" t="s">
        <v>11</v>
      </c>
      <c r="I898" s="131">
        <v>641</v>
      </c>
      <c r="J898" s="131">
        <v>3</v>
      </c>
      <c r="K898" s="131">
        <v>3277</v>
      </c>
      <c r="L898" s="130" t="s">
        <v>15</v>
      </c>
      <c r="M898" s="128"/>
    </row>
    <row r="899" spans="1:13">
      <c r="A899" s="130" t="s">
        <v>5528</v>
      </c>
      <c r="B899" s="131">
        <v>2968</v>
      </c>
      <c r="C899" s="131">
        <v>3128</v>
      </c>
      <c r="D899" s="166">
        <v>615</v>
      </c>
      <c r="E899" s="166">
        <v>575</v>
      </c>
      <c r="F899" s="167">
        <v>1940722.4632650001</v>
      </c>
      <c r="G899" s="132">
        <v>9.1048103420264919E-5</v>
      </c>
      <c r="H899" s="167" t="s">
        <v>11</v>
      </c>
      <c r="I899" s="131">
        <v>317.25</v>
      </c>
      <c r="J899" s="131">
        <v>3</v>
      </c>
      <c r="K899" s="131">
        <v>1942</v>
      </c>
      <c r="L899" s="130" t="s">
        <v>15</v>
      </c>
      <c r="M899" s="128"/>
    </row>
    <row r="900" spans="1:13">
      <c r="A900" s="130" t="s">
        <v>5529</v>
      </c>
      <c r="B900" s="131">
        <v>30762</v>
      </c>
      <c r="C900" s="131">
        <v>31724</v>
      </c>
      <c r="D900" s="166">
        <v>1934</v>
      </c>
      <c r="E900" s="166">
        <v>2512</v>
      </c>
      <c r="F900" s="167">
        <v>40611217.317080006</v>
      </c>
      <c r="G900" s="132">
        <v>1.1198499999999999E-3</v>
      </c>
      <c r="H900" s="167">
        <v>7577686.8499999996</v>
      </c>
      <c r="I900" s="131">
        <v>1158.5</v>
      </c>
      <c r="J900" s="131">
        <v>3</v>
      </c>
      <c r="K900" s="131">
        <v>6541</v>
      </c>
      <c r="L900" s="130" t="s">
        <v>7</v>
      </c>
      <c r="M900" s="128"/>
    </row>
    <row r="901" spans="1:13">
      <c r="A901" s="130" t="s">
        <v>5530</v>
      </c>
      <c r="B901" s="131">
        <v>14841</v>
      </c>
      <c r="C901" s="131">
        <v>15021</v>
      </c>
      <c r="D901" s="166">
        <v>2129</v>
      </c>
      <c r="E901" s="166">
        <v>2116</v>
      </c>
      <c r="F901" s="167">
        <v>6975648.2660760004</v>
      </c>
      <c r="G901" s="132">
        <v>3.9231200000000002E-4</v>
      </c>
      <c r="H901" s="167">
        <v>2654656.37</v>
      </c>
      <c r="I901" s="131">
        <v>631.76</v>
      </c>
      <c r="J901" s="131">
        <v>3</v>
      </c>
      <c r="K901" s="131">
        <v>4202</v>
      </c>
      <c r="L901" s="130" t="s">
        <v>7</v>
      </c>
      <c r="M901" s="128"/>
    </row>
    <row r="902" spans="1:13">
      <c r="A902" s="130" t="s">
        <v>5531</v>
      </c>
      <c r="B902" s="131">
        <v>4243</v>
      </c>
      <c r="C902" s="131">
        <v>4440</v>
      </c>
      <c r="D902" s="166">
        <v>652</v>
      </c>
      <c r="E902" s="166">
        <v>493</v>
      </c>
      <c r="F902" s="167">
        <v>6785108.4580399999</v>
      </c>
      <c r="G902" s="132">
        <v>1.75253E-4</v>
      </c>
      <c r="H902" s="167">
        <v>1185885.1499999999</v>
      </c>
      <c r="I902" s="131">
        <v>907.33</v>
      </c>
      <c r="J902" s="131">
        <v>3</v>
      </c>
      <c r="K902" s="131">
        <v>1307</v>
      </c>
      <c r="L902" s="130" t="s">
        <v>7</v>
      </c>
      <c r="M902" s="128"/>
    </row>
    <row r="903" spans="1:13">
      <c r="A903" s="130" t="s">
        <v>5532</v>
      </c>
      <c r="B903" s="131">
        <v>4112</v>
      </c>
      <c r="C903" s="131">
        <v>4295</v>
      </c>
      <c r="D903" s="166">
        <v>829</v>
      </c>
      <c r="E903" s="166">
        <v>786</v>
      </c>
      <c r="F903" s="167">
        <v>2009468.920658</v>
      </c>
      <c r="G903" s="132">
        <v>1.1464300000000001E-4</v>
      </c>
      <c r="H903" s="167">
        <v>775755.63</v>
      </c>
      <c r="I903" s="131">
        <v>649.16999999999996</v>
      </c>
      <c r="J903" s="131">
        <v>3</v>
      </c>
      <c r="K903" s="131">
        <v>1195</v>
      </c>
      <c r="L903" s="130" t="s">
        <v>7</v>
      </c>
      <c r="M903" s="128"/>
    </row>
    <row r="904" spans="1:13">
      <c r="A904" s="130" t="s">
        <v>5533</v>
      </c>
      <c r="B904" s="131">
        <v>12363</v>
      </c>
      <c r="C904" s="131">
        <v>14068</v>
      </c>
      <c r="D904" s="166">
        <v>987</v>
      </c>
      <c r="E904" s="166">
        <v>871</v>
      </c>
      <c r="F904" s="167">
        <v>4756079.8224899992</v>
      </c>
      <c r="G904" s="132">
        <v>3.1163399999999998E-4</v>
      </c>
      <c r="H904" s="167">
        <v>2108732.98</v>
      </c>
      <c r="I904" s="131">
        <v>616.23</v>
      </c>
      <c r="J904" s="131">
        <v>3</v>
      </c>
      <c r="K904" s="131">
        <v>3422</v>
      </c>
      <c r="L904" s="130" t="s">
        <v>7</v>
      </c>
      <c r="M904" s="128"/>
    </row>
    <row r="905" spans="1:13">
      <c r="A905" s="130" t="s">
        <v>5534</v>
      </c>
      <c r="B905" s="131">
        <v>4079</v>
      </c>
      <c r="C905" s="131">
        <v>4351</v>
      </c>
      <c r="D905" s="166">
        <v>57</v>
      </c>
      <c r="E905" s="166">
        <v>51</v>
      </c>
      <c r="F905" s="167">
        <v>1507483.2831879999</v>
      </c>
      <c r="G905" s="132">
        <v>9.5000000000000005E-5</v>
      </c>
      <c r="H905" s="167">
        <v>642836.04</v>
      </c>
      <c r="I905" s="131">
        <v>1394.44</v>
      </c>
      <c r="J905" s="131">
        <v>3</v>
      </c>
      <c r="K905" s="131">
        <v>461</v>
      </c>
      <c r="L905" s="130" t="s">
        <v>7</v>
      </c>
      <c r="M905" s="128"/>
    </row>
    <row r="906" spans="1:13">
      <c r="A906" s="130" t="s">
        <v>5535</v>
      </c>
      <c r="B906" s="131">
        <v>5302</v>
      </c>
      <c r="C906" s="131">
        <v>5692</v>
      </c>
      <c r="D906" s="166">
        <v>642</v>
      </c>
      <c r="E906" s="166">
        <v>763</v>
      </c>
      <c r="F906" s="167">
        <v>7509633.525835</v>
      </c>
      <c r="G906" s="132">
        <v>2.1045983968599581E-4</v>
      </c>
      <c r="H906" s="167" t="s">
        <v>11</v>
      </c>
      <c r="I906" s="131">
        <v>564.45000000000005</v>
      </c>
      <c r="J906" s="131">
        <v>3</v>
      </c>
      <c r="K906" s="131">
        <v>2523</v>
      </c>
      <c r="L906" s="130" t="s">
        <v>15</v>
      </c>
      <c r="M906" s="128"/>
    </row>
    <row r="907" spans="1:13">
      <c r="A907" s="130" t="s">
        <v>5536</v>
      </c>
      <c r="B907" s="131">
        <v>12684</v>
      </c>
      <c r="C907" s="131">
        <v>13599</v>
      </c>
      <c r="D907" s="166">
        <v>1696</v>
      </c>
      <c r="E907" s="166">
        <v>2322</v>
      </c>
      <c r="F907" s="167">
        <v>10209020.273613</v>
      </c>
      <c r="G907" s="132">
        <v>4.0043300000000001E-4</v>
      </c>
      <c r="H907" s="167">
        <v>2709609.01</v>
      </c>
      <c r="I907" s="131">
        <v>570.44000000000005</v>
      </c>
      <c r="J907" s="131">
        <v>3</v>
      </c>
      <c r="K907" s="131">
        <v>4750</v>
      </c>
      <c r="L907" s="130" t="s">
        <v>7</v>
      </c>
      <c r="M907" s="128"/>
    </row>
    <row r="908" spans="1:13">
      <c r="A908" s="130" t="s">
        <v>5537</v>
      </c>
      <c r="B908" s="131">
        <v>30</v>
      </c>
      <c r="C908" s="131">
        <v>14</v>
      </c>
      <c r="D908" s="166">
        <v>1</v>
      </c>
      <c r="E908" s="166">
        <v>1</v>
      </c>
      <c r="F908" s="167">
        <v>191348.30528</v>
      </c>
      <c r="G908" s="132">
        <v>2.9439275701493134E-6</v>
      </c>
      <c r="H908" s="167" t="s">
        <v>11</v>
      </c>
      <c r="I908" s="131" t="s">
        <v>11</v>
      </c>
      <c r="J908" s="131">
        <v>3</v>
      </c>
      <c r="K908" s="131">
        <v>59</v>
      </c>
      <c r="L908" s="130" t="s">
        <v>12</v>
      </c>
      <c r="M908" s="128"/>
    </row>
    <row r="909" spans="1:13">
      <c r="A909" s="130" t="s">
        <v>5538</v>
      </c>
      <c r="B909" s="131">
        <v>2461</v>
      </c>
      <c r="C909" s="131">
        <v>2473</v>
      </c>
      <c r="D909" s="166">
        <v>27</v>
      </c>
      <c r="E909" s="166">
        <v>25</v>
      </c>
      <c r="F909" s="167">
        <v>600371.39520000003</v>
      </c>
      <c r="G909" s="132">
        <v>5.1835000000000001E-5</v>
      </c>
      <c r="H909" s="167">
        <v>350751.24</v>
      </c>
      <c r="I909" s="131">
        <v>800.81</v>
      </c>
      <c r="J909" s="131">
        <v>3</v>
      </c>
      <c r="K909" s="131">
        <v>438</v>
      </c>
      <c r="L909" s="130" t="s">
        <v>7</v>
      </c>
      <c r="M909" s="128"/>
    </row>
    <row r="910" spans="1:13">
      <c r="A910" s="130" t="s">
        <v>5539</v>
      </c>
      <c r="B910" s="131">
        <v>46</v>
      </c>
      <c r="C910" s="131">
        <v>56</v>
      </c>
      <c r="D910" s="166">
        <v>22</v>
      </c>
      <c r="E910" s="166">
        <v>15</v>
      </c>
      <c r="F910" s="167">
        <v>346499.82057600003</v>
      </c>
      <c r="G910" s="132">
        <v>5.8292956756269525E-6</v>
      </c>
      <c r="H910" s="167" t="s">
        <v>11</v>
      </c>
      <c r="I910" s="131" t="s">
        <v>11</v>
      </c>
      <c r="J910" s="131">
        <v>3</v>
      </c>
      <c r="K910" s="131">
        <v>312</v>
      </c>
      <c r="L910" s="130" t="s">
        <v>12</v>
      </c>
      <c r="M910" s="128"/>
    </row>
    <row r="911" spans="1:13">
      <c r="A911" s="130" t="s">
        <v>5540</v>
      </c>
      <c r="B911" s="131"/>
      <c r="C911" s="131"/>
      <c r="D911" s="166">
        <v>0</v>
      </c>
      <c r="E911" s="166">
        <v>0</v>
      </c>
      <c r="F911" s="166">
        <v>0</v>
      </c>
      <c r="G911" s="132">
        <v>0</v>
      </c>
      <c r="H911" s="167" t="s">
        <v>11</v>
      </c>
      <c r="I911" s="131" t="s">
        <v>11</v>
      </c>
      <c r="J911" s="131">
        <v>1</v>
      </c>
      <c r="K911" s="131">
        <v>5</v>
      </c>
      <c r="L911" s="130" t="s">
        <v>12</v>
      </c>
      <c r="M911" s="128"/>
    </row>
    <row r="912" spans="1:13">
      <c r="A912" s="130" t="s">
        <v>5541</v>
      </c>
      <c r="B912" s="131">
        <v>1612</v>
      </c>
      <c r="C912" s="131">
        <v>1675</v>
      </c>
      <c r="D912" s="166">
        <v>235</v>
      </c>
      <c r="E912" s="166">
        <v>141</v>
      </c>
      <c r="F912" s="167">
        <v>1797028.5914750001</v>
      </c>
      <c r="G912" s="132">
        <v>5.6641074501496838E-5</v>
      </c>
      <c r="H912" s="167" t="s">
        <v>11</v>
      </c>
      <c r="I912" s="131">
        <v>431.13</v>
      </c>
      <c r="J912" s="131">
        <v>3</v>
      </c>
      <c r="K912" s="131">
        <v>889</v>
      </c>
      <c r="L912" s="130" t="s">
        <v>15</v>
      </c>
      <c r="M912" s="128"/>
    </row>
    <row r="913" spans="1:13">
      <c r="A913" s="130" t="s">
        <v>5542</v>
      </c>
      <c r="B913" s="131">
        <v>3994</v>
      </c>
      <c r="C913" s="131">
        <v>4146</v>
      </c>
      <c r="D913" s="166">
        <v>596</v>
      </c>
      <c r="E913" s="166">
        <v>712</v>
      </c>
      <c r="F913" s="167">
        <v>2889783.4725119998</v>
      </c>
      <c r="G913" s="132">
        <v>1.21041E-4</v>
      </c>
      <c r="H913" s="167">
        <v>819044.3</v>
      </c>
      <c r="I913" s="131">
        <v>292.51</v>
      </c>
      <c r="J913" s="131">
        <v>3</v>
      </c>
      <c r="K913" s="131">
        <v>2800</v>
      </c>
      <c r="L913" s="130" t="s">
        <v>7</v>
      </c>
      <c r="M913" s="128"/>
    </row>
    <row r="914" spans="1:13">
      <c r="A914" s="130" t="s">
        <v>5543</v>
      </c>
      <c r="B914" s="131">
        <v>16346</v>
      </c>
      <c r="C914" s="131">
        <v>15787</v>
      </c>
      <c r="D914" s="166">
        <v>1911</v>
      </c>
      <c r="E914" s="166">
        <v>1579</v>
      </c>
      <c r="F914" s="167">
        <v>12621105.970650002</v>
      </c>
      <c r="G914" s="132">
        <v>4.7890699999999999E-4</v>
      </c>
      <c r="H914" s="167">
        <v>3240617.65</v>
      </c>
      <c r="I914" s="131">
        <v>349.84</v>
      </c>
      <c r="J914" s="131">
        <v>3</v>
      </c>
      <c r="K914" s="131">
        <v>9263</v>
      </c>
      <c r="L914" s="130" t="s">
        <v>7</v>
      </c>
      <c r="M914" s="128"/>
    </row>
    <row r="915" spans="1:13">
      <c r="A915" s="160" t="s">
        <v>5544</v>
      </c>
      <c r="B915" s="161">
        <v>5903</v>
      </c>
      <c r="C915" s="161">
        <v>6950</v>
      </c>
      <c r="D915" s="162">
        <v>650</v>
      </c>
      <c r="E915" s="162">
        <v>695</v>
      </c>
      <c r="F915" s="163">
        <v>2660031.2505599996</v>
      </c>
      <c r="G915" s="164">
        <v>1.6009600000000001E-4</v>
      </c>
      <c r="H915" s="163">
        <v>1083320.24</v>
      </c>
      <c r="I915" s="161">
        <v>401.98</v>
      </c>
      <c r="J915" s="161">
        <v>3</v>
      </c>
      <c r="K915" s="161">
        <v>2695</v>
      </c>
      <c r="L915" s="160" t="s">
        <v>7</v>
      </c>
      <c r="M915" s="165"/>
    </row>
    <row r="916" spans="1:13">
      <c r="A916" s="130" t="s">
        <v>5545</v>
      </c>
      <c r="B916" s="133">
        <v>25603</v>
      </c>
      <c r="C916" s="133">
        <v>24398</v>
      </c>
      <c r="D916" s="166">
        <v>2559</v>
      </c>
      <c r="E916" s="166">
        <v>2227</v>
      </c>
      <c r="F916" s="167">
        <v>33742806.750092</v>
      </c>
      <c r="G916" s="132">
        <v>9.2325399999999998E-4</v>
      </c>
      <c r="H916" s="167">
        <v>6247375.9699999997</v>
      </c>
      <c r="I916" s="131">
        <v>390.37</v>
      </c>
      <c r="J916" s="131">
        <v>3</v>
      </c>
      <c r="K916" s="131">
        <v>16004</v>
      </c>
      <c r="L916" s="130" t="s">
        <v>7</v>
      </c>
      <c r="M916" s="128"/>
    </row>
    <row r="917" spans="1:13">
      <c r="A917" s="168" t="s">
        <v>5546</v>
      </c>
      <c r="B917" s="169">
        <v>2206</v>
      </c>
      <c r="C917" s="169">
        <v>2080</v>
      </c>
      <c r="D917" s="170">
        <v>1035</v>
      </c>
      <c r="E917" s="170">
        <v>871</v>
      </c>
      <c r="F917" s="171">
        <v>3793665.19356</v>
      </c>
      <c r="G917" s="172">
        <v>1.04143E-4</v>
      </c>
      <c r="H917" s="171">
        <v>704701.05</v>
      </c>
      <c r="I917" s="169">
        <v>218.45</v>
      </c>
      <c r="J917" s="169">
        <v>3</v>
      </c>
      <c r="K917" s="169">
        <v>3226</v>
      </c>
      <c r="L917" s="168" t="s">
        <v>7</v>
      </c>
      <c r="M917" s="173"/>
    </row>
    <row r="918" spans="1:13">
      <c r="A918" s="130" t="s">
        <v>5547</v>
      </c>
      <c r="B918" s="131">
        <v>2790</v>
      </c>
      <c r="C918" s="131">
        <v>1958</v>
      </c>
      <c r="D918" s="166">
        <v>203</v>
      </c>
      <c r="E918" s="166">
        <v>148</v>
      </c>
      <c r="F918" s="167">
        <v>4212471.22872</v>
      </c>
      <c r="G918" s="132">
        <v>9.9914000000000006E-5</v>
      </c>
      <c r="H918" s="167">
        <v>676089.22</v>
      </c>
      <c r="I918" s="131">
        <v>569.58000000000004</v>
      </c>
      <c r="J918" s="131">
        <v>3</v>
      </c>
      <c r="K918" s="131">
        <v>1187</v>
      </c>
      <c r="L918" s="130" t="s">
        <v>7</v>
      </c>
      <c r="M918" s="128"/>
    </row>
    <row r="919" spans="1:13">
      <c r="A919" s="130" t="s">
        <v>5548</v>
      </c>
      <c r="B919" s="131">
        <v>1103</v>
      </c>
      <c r="C919" s="131">
        <v>1103</v>
      </c>
      <c r="D919" s="166">
        <v>247</v>
      </c>
      <c r="E919" s="166">
        <v>152</v>
      </c>
      <c r="F919" s="167">
        <v>1630489.1512949998</v>
      </c>
      <c r="G919" s="132">
        <v>4.4920650273687914E-5</v>
      </c>
      <c r="H919" s="167" t="s">
        <v>11</v>
      </c>
      <c r="I919" s="131" t="s">
        <v>11</v>
      </c>
      <c r="J919" s="131">
        <v>3</v>
      </c>
      <c r="K919" s="131">
        <v>1897</v>
      </c>
      <c r="L919" s="130" t="s">
        <v>12</v>
      </c>
      <c r="M919" s="128"/>
    </row>
    <row r="920" spans="1:13">
      <c r="A920" s="130" t="s">
        <v>5549</v>
      </c>
      <c r="B920" s="131">
        <v>5903</v>
      </c>
      <c r="C920" s="131">
        <v>5510</v>
      </c>
      <c r="D920" s="166">
        <v>1290</v>
      </c>
      <c r="E920" s="166">
        <v>1221</v>
      </c>
      <c r="F920" s="167">
        <v>39424905.843240999</v>
      </c>
      <c r="G920" s="132">
        <v>6.4632938852017812E-4</v>
      </c>
      <c r="H920" s="167" t="s">
        <v>11</v>
      </c>
      <c r="I920" s="131">
        <v>807.52</v>
      </c>
      <c r="J920" s="131">
        <v>3</v>
      </c>
      <c r="K920" s="131">
        <v>5416</v>
      </c>
      <c r="L920" s="130" t="s">
        <v>15</v>
      </c>
      <c r="M920" s="128"/>
    </row>
    <row r="921" spans="1:13">
      <c r="A921" s="130" t="s">
        <v>5550</v>
      </c>
      <c r="B921" s="131">
        <v>38435</v>
      </c>
      <c r="C921" s="131">
        <v>40722</v>
      </c>
      <c r="D921" s="166">
        <v>2452</v>
      </c>
      <c r="E921" s="166">
        <v>2815</v>
      </c>
      <c r="F921" s="167">
        <v>18303927.164432</v>
      </c>
      <c r="G921" s="132">
        <v>9.8455700000000005E-4</v>
      </c>
      <c r="H921" s="167">
        <v>6662198.6799999997</v>
      </c>
      <c r="I921" s="131">
        <v>3562.67</v>
      </c>
      <c r="J921" s="131">
        <v>3</v>
      </c>
      <c r="K921" s="131">
        <v>1870</v>
      </c>
      <c r="L921" s="130" t="s">
        <v>7</v>
      </c>
      <c r="M921" s="128"/>
    </row>
    <row r="922" spans="1:13">
      <c r="A922" s="130" t="s">
        <v>5551</v>
      </c>
      <c r="B922" s="131">
        <v>212</v>
      </c>
      <c r="C922" s="131">
        <v>360</v>
      </c>
      <c r="D922" s="166">
        <v>59</v>
      </c>
      <c r="E922" s="166">
        <v>34</v>
      </c>
      <c r="F922" s="167">
        <v>596222.89839400002</v>
      </c>
      <c r="G922" s="132">
        <v>1.3852841525237573E-5</v>
      </c>
      <c r="H922" s="167" t="s">
        <v>11</v>
      </c>
      <c r="I922" s="131">
        <v>397.19</v>
      </c>
      <c r="J922" s="131">
        <v>3</v>
      </c>
      <c r="K922" s="131">
        <v>236</v>
      </c>
      <c r="L922" s="130" t="s">
        <v>15</v>
      </c>
      <c r="M922" s="128"/>
    </row>
    <row r="923" spans="1:13">
      <c r="A923" s="130" t="s">
        <v>5552</v>
      </c>
      <c r="B923" s="131">
        <v>12993</v>
      </c>
      <c r="C923" s="131">
        <v>12198</v>
      </c>
      <c r="D923" s="166">
        <v>509</v>
      </c>
      <c r="E923" s="166">
        <v>435</v>
      </c>
      <c r="F923" s="167">
        <v>8322025.2603199994</v>
      </c>
      <c r="G923" s="132">
        <v>3.39465E-4</v>
      </c>
      <c r="H923" s="167">
        <v>2297052.9900000002</v>
      </c>
      <c r="I923" s="131">
        <v>695.65</v>
      </c>
      <c r="J923" s="131">
        <v>3</v>
      </c>
      <c r="K923" s="131">
        <v>3302</v>
      </c>
      <c r="L923" s="130" t="s">
        <v>7</v>
      </c>
      <c r="M923" s="128"/>
    </row>
    <row r="924" spans="1:13">
      <c r="A924" s="130" t="s">
        <v>5553</v>
      </c>
      <c r="B924" s="131">
        <v>12389</v>
      </c>
      <c r="C924" s="131">
        <v>8206</v>
      </c>
      <c r="D924" s="166">
        <v>500</v>
      </c>
      <c r="E924" s="166">
        <v>484</v>
      </c>
      <c r="F924" s="167">
        <v>8974000.1114000008</v>
      </c>
      <c r="G924" s="132">
        <v>3.4318E-4</v>
      </c>
      <c r="H924" s="167">
        <v>2322192.7200000002</v>
      </c>
      <c r="I924" s="131">
        <v>436.26</v>
      </c>
      <c r="J924" s="131">
        <v>3</v>
      </c>
      <c r="K924" s="131">
        <v>5323</v>
      </c>
      <c r="L924" s="130" t="s">
        <v>7</v>
      </c>
      <c r="M924" s="128"/>
    </row>
    <row r="925" spans="1:13">
      <c r="A925" s="130" t="s">
        <v>5554</v>
      </c>
      <c r="B925" s="131">
        <v>3232</v>
      </c>
      <c r="C925" s="131">
        <v>2386</v>
      </c>
      <c r="D925" s="166">
        <v>405</v>
      </c>
      <c r="E925" s="166">
        <v>605</v>
      </c>
      <c r="F925" s="167">
        <v>2949044.8365770001</v>
      </c>
      <c r="G925" s="132">
        <v>9.7025E-5</v>
      </c>
      <c r="H925" s="167">
        <v>656540.49</v>
      </c>
      <c r="I925" s="131">
        <v>247.84</v>
      </c>
      <c r="J925" s="131">
        <v>3</v>
      </c>
      <c r="K925" s="131">
        <v>2649</v>
      </c>
      <c r="L925" s="130" t="s">
        <v>7</v>
      </c>
      <c r="M925" s="128"/>
    </row>
    <row r="926" spans="1:13">
      <c r="A926" s="130" t="s">
        <v>5555</v>
      </c>
      <c r="B926" s="131">
        <v>2459</v>
      </c>
      <c r="C926" s="131">
        <v>2305</v>
      </c>
      <c r="D926" s="166">
        <v>40</v>
      </c>
      <c r="E926" s="166">
        <v>35</v>
      </c>
      <c r="F926" s="167">
        <v>845212.90278800006</v>
      </c>
      <c r="G926" s="132">
        <v>5.3732E-5</v>
      </c>
      <c r="H926" s="167">
        <v>363586.91</v>
      </c>
      <c r="I926" s="131">
        <v>12119.56</v>
      </c>
      <c r="J926" s="131">
        <v>3</v>
      </c>
      <c r="K926" s="131">
        <v>30</v>
      </c>
      <c r="L926" s="130" t="s">
        <v>7</v>
      </c>
      <c r="M926" s="128"/>
    </row>
    <row r="927" spans="1:13">
      <c r="A927" s="130" t="s">
        <v>5556</v>
      </c>
      <c r="B927" s="131">
        <v>4479</v>
      </c>
      <c r="C927" s="131">
        <v>3970</v>
      </c>
      <c r="D927" s="166">
        <v>781</v>
      </c>
      <c r="E927" s="166">
        <v>677</v>
      </c>
      <c r="F927" s="167">
        <v>2625769.7604720006</v>
      </c>
      <c r="G927" s="132">
        <v>1.21679E-4</v>
      </c>
      <c r="H927" s="167">
        <v>823362.67</v>
      </c>
      <c r="I927" s="131">
        <v>336.2</v>
      </c>
      <c r="J927" s="131">
        <v>3</v>
      </c>
      <c r="K927" s="131">
        <v>2449</v>
      </c>
      <c r="L927" s="130" t="s">
        <v>7</v>
      </c>
      <c r="M927" s="128"/>
    </row>
    <row r="928" spans="1:13">
      <c r="A928" s="130" t="s">
        <v>5557</v>
      </c>
      <c r="B928" s="131">
        <v>2223</v>
      </c>
      <c r="C928" s="131">
        <v>2185</v>
      </c>
      <c r="D928" s="166">
        <v>466</v>
      </c>
      <c r="E928" s="166">
        <v>460</v>
      </c>
      <c r="F928" s="167">
        <v>372940.91773099999</v>
      </c>
      <c r="G928" s="132">
        <v>5.1999000000000001E-5</v>
      </c>
      <c r="H928" s="167">
        <v>351860.36</v>
      </c>
      <c r="I928" s="131">
        <v>339.63</v>
      </c>
      <c r="J928" s="131">
        <v>3</v>
      </c>
      <c r="K928" s="131">
        <v>1036</v>
      </c>
      <c r="L928" s="130" t="s">
        <v>7</v>
      </c>
      <c r="M928" s="128"/>
    </row>
    <row r="929" spans="1:13">
      <c r="A929" s="130" t="s">
        <v>5558</v>
      </c>
      <c r="B929" s="131">
        <v>3088</v>
      </c>
      <c r="C929" s="131">
        <v>2995</v>
      </c>
      <c r="D929" s="166">
        <v>297</v>
      </c>
      <c r="E929" s="166">
        <v>241</v>
      </c>
      <c r="F929" s="167">
        <v>2678567.6503039999</v>
      </c>
      <c r="G929" s="132">
        <v>9.3417000000000004E-5</v>
      </c>
      <c r="H929" s="167">
        <v>632121.39</v>
      </c>
      <c r="I929" s="131">
        <v>286.42</v>
      </c>
      <c r="J929" s="131">
        <v>3</v>
      </c>
      <c r="K929" s="131">
        <v>2207</v>
      </c>
      <c r="L929" s="130" t="s">
        <v>7</v>
      </c>
      <c r="M929" s="128"/>
    </row>
    <row r="930" spans="1:13">
      <c r="A930" s="130" t="s">
        <v>5559</v>
      </c>
      <c r="B930" s="131">
        <v>4574</v>
      </c>
      <c r="C930" s="131">
        <v>4874</v>
      </c>
      <c r="D930" s="166">
        <v>909</v>
      </c>
      <c r="E930" s="166">
        <v>1277</v>
      </c>
      <c r="F930" s="167">
        <v>3333967.3734550001</v>
      </c>
      <c r="G930" s="132">
        <v>1.46112E-4</v>
      </c>
      <c r="H930" s="167">
        <v>988697.44</v>
      </c>
      <c r="I930" s="131">
        <v>284.60000000000002</v>
      </c>
      <c r="J930" s="131">
        <v>3</v>
      </c>
      <c r="K930" s="131">
        <v>3474</v>
      </c>
      <c r="L930" s="130" t="s">
        <v>7</v>
      </c>
      <c r="M930" s="128"/>
    </row>
    <row r="931" spans="1:13">
      <c r="A931" s="130" t="s">
        <v>5560</v>
      </c>
      <c r="B931" s="131">
        <v>13977</v>
      </c>
      <c r="C931" s="131">
        <v>13843</v>
      </c>
      <c r="D931" s="166">
        <v>1931</v>
      </c>
      <c r="E931" s="166">
        <v>1900</v>
      </c>
      <c r="F931" s="167">
        <v>5905104.2183999997</v>
      </c>
      <c r="G931" s="132">
        <v>3.56332E-4</v>
      </c>
      <c r="H931" s="167">
        <v>2411190.2599999998</v>
      </c>
      <c r="I931" s="131">
        <v>884.19</v>
      </c>
      <c r="J931" s="131">
        <v>3</v>
      </c>
      <c r="K931" s="131">
        <v>2727</v>
      </c>
      <c r="L931" s="130" t="s">
        <v>7</v>
      </c>
      <c r="M931" s="128"/>
    </row>
    <row r="932" spans="1:13">
      <c r="A932" s="130" t="s">
        <v>5561</v>
      </c>
      <c r="B932" s="131">
        <v>12911</v>
      </c>
      <c r="C932" s="131">
        <v>13383</v>
      </c>
      <c r="D932" s="166">
        <v>1335</v>
      </c>
      <c r="E932" s="166">
        <v>1349</v>
      </c>
      <c r="F932" s="167">
        <v>2539631.6654940001</v>
      </c>
      <c r="G932" s="132">
        <v>2.89184E-4</v>
      </c>
      <c r="H932" s="167">
        <v>1956821.92</v>
      </c>
      <c r="I932" s="131">
        <v>1020.24</v>
      </c>
      <c r="J932" s="131">
        <v>3</v>
      </c>
      <c r="K932" s="131">
        <v>1918</v>
      </c>
      <c r="L932" s="130" t="s">
        <v>7</v>
      </c>
      <c r="M932" s="128"/>
    </row>
    <row r="933" spans="1:13">
      <c r="A933" s="130" t="s">
        <v>5562</v>
      </c>
      <c r="B933" s="131">
        <v>2124</v>
      </c>
      <c r="C933" s="131">
        <v>1698</v>
      </c>
      <c r="D933" s="166">
        <v>447</v>
      </c>
      <c r="E933" s="166">
        <v>409</v>
      </c>
      <c r="F933" s="167">
        <v>1907004.447132</v>
      </c>
      <c r="G933" s="132">
        <v>7.1136999999999993E-5</v>
      </c>
      <c r="H933" s="167">
        <v>481359.86</v>
      </c>
      <c r="I933" s="131">
        <v>391.98</v>
      </c>
      <c r="J933" s="131">
        <v>3</v>
      </c>
      <c r="K933" s="131">
        <v>1228</v>
      </c>
      <c r="L933" s="130" t="s">
        <v>7</v>
      </c>
      <c r="M933" s="128"/>
    </row>
    <row r="934" spans="1:13">
      <c r="A934" s="130" t="s">
        <v>5563</v>
      </c>
      <c r="B934" s="131">
        <v>24757</v>
      </c>
      <c r="C934" s="131">
        <v>27743</v>
      </c>
      <c r="D934" s="166">
        <v>1628</v>
      </c>
      <c r="E934" s="166">
        <v>1941</v>
      </c>
      <c r="F934" s="167">
        <v>6125258.7967179995</v>
      </c>
      <c r="G934" s="132">
        <v>5.7525199999999995E-4</v>
      </c>
      <c r="H934" s="167">
        <v>3892553.71</v>
      </c>
      <c r="I934" s="131">
        <v>670.43</v>
      </c>
      <c r="J934" s="131">
        <v>3</v>
      </c>
      <c r="K934" s="131">
        <v>5806</v>
      </c>
      <c r="L934" s="130" t="s">
        <v>7</v>
      </c>
      <c r="M934" s="128"/>
    </row>
    <row r="935" spans="1:13">
      <c r="A935" s="130" t="s">
        <v>5564</v>
      </c>
      <c r="B935" s="131">
        <v>18933</v>
      </c>
      <c r="C935" s="131">
        <v>19491</v>
      </c>
      <c r="D935" s="166">
        <v>1546</v>
      </c>
      <c r="E935" s="166">
        <v>1368</v>
      </c>
      <c r="F935" s="167">
        <v>8360163.512964</v>
      </c>
      <c r="G935" s="132">
        <v>4.7381099999999998E-4</v>
      </c>
      <c r="H935" s="167">
        <v>3206134.63</v>
      </c>
      <c r="I935" s="131">
        <v>937.74</v>
      </c>
      <c r="J935" s="131">
        <v>3</v>
      </c>
      <c r="K935" s="131">
        <v>3419</v>
      </c>
      <c r="L935" s="130" t="s">
        <v>7</v>
      </c>
      <c r="M935" s="128"/>
    </row>
    <row r="936" spans="1:13">
      <c r="A936" s="130" t="s">
        <v>5565</v>
      </c>
      <c r="B936" s="131">
        <v>1234</v>
      </c>
      <c r="C936" s="131">
        <v>1667</v>
      </c>
      <c r="D936" s="166">
        <v>314</v>
      </c>
      <c r="E936" s="166">
        <v>313</v>
      </c>
      <c r="F936" s="167">
        <v>2238252.9896519999</v>
      </c>
      <c r="G936" s="132">
        <v>6.1217772849566523E-5</v>
      </c>
      <c r="H936" s="167" t="s">
        <v>11</v>
      </c>
      <c r="I936" s="131">
        <v>282.95</v>
      </c>
      <c r="J936" s="131">
        <v>3</v>
      </c>
      <c r="K936" s="131">
        <v>1464</v>
      </c>
      <c r="L936" s="130" t="s">
        <v>15</v>
      </c>
      <c r="M936" s="128"/>
    </row>
    <row r="937" spans="1:13">
      <c r="A937" s="130" t="s">
        <v>5566</v>
      </c>
      <c r="B937" s="131">
        <v>497</v>
      </c>
      <c r="C937" s="131">
        <v>408</v>
      </c>
      <c r="D937" s="166">
        <v>112</v>
      </c>
      <c r="E937" s="166">
        <v>126</v>
      </c>
      <c r="F937" s="167">
        <v>605074.51806499995</v>
      </c>
      <c r="G937" s="132">
        <v>1.8260350508121796E-5</v>
      </c>
      <c r="H937" s="167" t="s">
        <v>11</v>
      </c>
      <c r="I937" s="131" t="s">
        <v>11</v>
      </c>
      <c r="J937" s="131">
        <v>3</v>
      </c>
      <c r="K937" s="131">
        <v>682</v>
      </c>
      <c r="L937" s="130" t="s">
        <v>12</v>
      </c>
      <c r="M937" s="128"/>
    </row>
    <row r="938" spans="1:13">
      <c r="A938" s="130" t="s">
        <v>5567</v>
      </c>
      <c r="B938" s="131">
        <v>2889</v>
      </c>
      <c r="C938" s="131">
        <v>3117</v>
      </c>
      <c r="D938" s="166">
        <v>632</v>
      </c>
      <c r="E938" s="166">
        <v>541</v>
      </c>
      <c r="F938" s="167">
        <v>2799693.818008</v>
      </c>
      <c r="G938" s="132">
        <v>1.0137892962426298E-4</v>
      </c>
      <c r="H938" s="167" t="s">
        <v>11</v>
      </c>
      <c r="I938" s="131" t="s">
        <v>11</v>
      </c>
      <c r="J938" s="131">
        <v>3</v>
      </c>
      <c r="K938" s="131">
        <v>9872</v>
      </c>
      <c r="L938" s="130" t="s">
        <v>12</v>
      </c>
      <c r="M938" s="128"/>
    </row>
    <row r="939" spans="1:13">
      <c r="A939" s="130" t="s">
        <v>5568</v>
      </c>
      <c r="B939" s="131">
        <v>2872</v>
      </c>
      <c r="C939" s="131">
        <v>2837</v>
      </c>
      <c r="D939" s="166">
        <v>664</v>
      </c>
      <c r="E939" s="166">
        <v>860</v>
      </c>
      <c r="F939" s="167">
        <v>2876692.2287609996</v>
      </c>
      <c r="G939" s="132">
        <v>1.0139100000000001E-4</v>
      </c>
      <c r="H939" s="167">
        <v>686081.82</v>
      </c>
      <c r="I939" s="131">
        <v>341.16</v>
      </c>
      <c r="J939" s="131">
        <v>3</v>
      </c>
      <c r="K939" s="131">
        <v>2011</v>
      </c>
      <c r="L939" s="130" t="s">
        <v>7</v>
      </c>
      <c r="M939" s="128"/>
    </row>
    <row r="940" spans="1:13">
      <c r="A940" s="130" t="s">
        <v>5569</v>
      </c>
      <c r="B940" s="131">
        <v>1990</v>
      </c>
      <c r="C940" s="131">
        <v>1729</v>
      </c>
      <c r="D940" s="166">
        <v>166</v>
      </c>
      <c r="E940" s="166">
        <v>254</v>
      </c>
      <c r="F940" s="167">
        <v>3338926.7248869995</v>
      </c>
      <c r="G940" s="132">
        <v>8.0038999999999997E-5</v>
      </c>
      <c r="H940" s="167">
        <v>541600.35</v>
      </c>
      <c r="I940" s="131">
        <v>406</v>
      </c>
      <c r="J940" s="131">
        <v>3</v>
      </c>
      <c r="K940" s="131">
        <v>1334</v>
      </c>
      <c r="L940" s="130" t="s">
        <v>7</v>
      </c>
      <c r="M940" s="128"/>
    </row>
    <row r="941" spans="1:13">
      <c r="A941" s="130" t="s">
        <v>5570</v>
      </c>
      <c r="B941" s="131">
        <v>3162</v>
      </c>
      <c r="C941" s="131">
        <v>2462</v>
      </c>
      <c r="D941" s="166">
        <v>274</v>
      </c>
      <c r="E941" s="166">
        <v>247</v>
      </c>
      <c r="F941" s="167">
        <v>3876368.0778879998</v>
      </c>
      <c r="G941" s="132">
        <v>9.9036032019739607E-5</v>
      </c>
      <c r="H941" s="167" t="s">
        <v>11</v>
      </c>
      <c r="I941" s="131" t="s">
        <v>11</v>
      </c>
      <c r="J941" s="131">
        <v>3</v>
      </c>
      <c r="K941" s="131">
        <v>3805</v>
      </c>
      <c r="L941" s="130" t="s">
        <v>12</v>
      </c>
      <c r="M941" s="128"/>
    </row>
    <row r="942" spans="1:13">
      <c r="A942" s="130" t="s">
        <v>5571</v>
      </c>
      <c r="B942" s="131">
        <v>50202</v>
      </c>
      <c r="C942" s="131">
        <v>49694</v>
      </c>
      <c r="D942" s="166">
        <v>3021</v>
      </c>
      <c r="E942" s="166">
        <v>3142</v>
      </c>
      <c r="F942" s="167">
        <v>27186571.433109999</v>
      </c>
      <c r="G942" s="132">
        <v>1.290416E-3</v>
      </c>
      <c r="H942" s="167">
        <v>8731849.4000000004</v>
      </c>
      <c r="I942" s="131">
        <v>874.59</v>
      </c>
      <c r="J942" s="131">
        <v>3</v>
      </c>
      <c r="K942" s="131">
        <v>9984</v>
      </c>
      <c r="L942" s="130" t="s">
        <v>7</v>
      </c>
      <c r="M942" s="128"/>
    </row>
    <row r="943" spans="1:13">
      <c r="A943" s="130" t="s">
        <v>5572</v>
      </c>
      <c r="B943" s="131">
        <v>12038</v>
      </c>
      <c r="C943" s="131">
        <v>10603</v>
      </c>
      <c r="D943" s="166">
        <v>1126</v>
      </c>
      <c r="E943" s="166">
        <v>888</v>
      </c>
      <c r="F943" s="167">
        <v>14931644.680647001</v>
      </c>
      <c r="G943" s="132">
        <v>4.1250199999999998E-4</v>
      </c>
      <c r="H943" s="167">
        <v>2791272.84</v>
      </c>
      <c r="I943" s="131">
        <v>3437.53</v>
      </c>
      <c r="J943" s="131">
        <v>3</v>
      </c>
      <c r="K943" s="131">
        <v>812</v>
      </c>
      <c r="L943" s="130" t="s">
        <v>7</v>
      </c>
      <c r="M943" s="128"/>
    </row>
    <row r="944" spans="1:13">
      <c r="A944" s="130" t="s">
        <v>5573</v>
      </c>
      <c r="B944" s="131">
        <v>5686</v>
      </c>
      <c r="C944" s="131">
        <v>5414</v>
      </c>
      <c r="D944" s="166">
        <v>683</v>
      </c>
      <c r="E944" s="166">
        <v>802</v>
      </c>
      <c r="F944" s="167">
        <v>4359993.8034819998</v>
      </c>
      <c r="G944" s="132">
        <v>1.6789800000000001E-4</v>
      </c>
      <c r="H944" s="167">
        <v>1136111.32</v>
      </c>
      <c r="I944" s="131">
        <v>2464.4499999999998</v>
      </c>
      <c r="J944" s="131">
        <v>3</v>
      </c>
      <c r="K944" s="131">
        <v>461</v>
      </c>
      <c r="L944" s="130" t="s">
        <v>7</v>
      </c>
      <c r="M944" s="128"/>
    </row>
    <row r="945" spans="1:13">
      <c r="A945" s="130" t="s">
        <v>5574</v>
      </c>
      <c r="B945" s="131">
        <v>5177</v>
      </c>
      <c r="C945" s="131">
        <v>9800</v>
      </c>
      <c r="D945" s="166">
        <v>1567</v>
      </c>
      <c r="E945" s="166">
        <v>1473</v>
      </c>
      <c r="F945" s="167">
        <v>5984811.3182699997</v>
      </c>
      <c r="G945" s="132">
        <v>2.8223400000000002E-4</v>
      </c>
      <c r="H945" s="167">
        <v>1909792.12</v>
      </c>
      <c r="I945" s="131">
        <v>634.69000000000005</v>
      </c>
      <c r="J945" s="131">
        <v>3</v>
      </c>
      <c r="K945" s="131">
        <v>3009</v>
      </c>
      <c r="L945" s="130" t="s">
        <v>7</v>
      </c>
      <c r="M945" s="128"/>
    </row>
    <row r="946" spans="1:13">
      <c r="A946" s="130" t="s">
        <v>5575</v>
      </c>
      <c r="B946" s="131">
        <v>6739</v>
      </c>
      <c r="C946" s="131">
        <v>7004</v>
      </c>
      <c r="D946" s="166">
        <v>2013</v>
      </c>
      <c r="E946" s="166">
        <v>1615</v>
      </c>
      <c r="F946" s="167">
        <v>1199950.839441</v>
      </c>
      <c r="G946" s="132">
        <v>1.6913799999999999E-4</v>
      </c>
      <c r="H946" s="167">
        <v>1144507.58</v>
      </c>
      <c r="I946" s="131">
        <v>529.62</v>
      </c>
      <c r="J946" s="131">
        <v>3</v>
      </c>
      <c r="K946" s="131">
        <v>2161</v>
      </c>
      <c r="L946" s="130" t="s">
        <v>7</v>
      </c>
      <c r="M946" s="128"/>
    </row>
    <row r="947" spans="1:13">
      <c r="A947" s="130" t="s">
        <v>5576</v>
      </c>
      <c r="B947" s="131">
        <v>11564</v>
      </c>
      <c r="C947" s="131">
        <v>15300</v>
      </c>
      <c r="D947" s="166">
        <v>2144</v>
      </c>
      <c r="E947" s="166">
        <v>1602</v>
      </c>
      <c r="F947" s="167">
        <v>2398915.306512</v>
      </c>
      <c r="G947" s="132">
        <v>3.0165200000000002E-4</v>
      </c>
      <c r="H947" s="167">
        <v>2041187.65</v>
      </c>
      <c r="I947" s="131">
        <v>2074.38</v>
      </c>
      <c r="J947" s="131">
        <v>3</v>
      </c>
      <c r="K947" s="131">
        <v>984</v>
      </c>
      <c r="L947" s="130" t="s">
        <v>7</v>
      </c>
      <c r="M947" s="128"/>
    </row>
    <row r="948" spans="1:13">
      <c r="A948" s="130" t="s">
        <v>5577</v>
      </c>
      <c r="B948" s="131">
        <v>11548</v>
      </c>
      <c r="C948" s="131">
        <v>12081</v>
      </c>
      <c r="D948" s="166">
        <v>1443</v>
      </c>
      <c r="E948" s="166">
        <v>1441</v>
      </c>
      <c r="F948" s="167">
        <v>4428313.3656959999</v>
      </c>
      <c r="G948" s="132">
        <v>2.9171699999999999E-4</v>
      </c>
      <c r="H948" s="167">
        <v>1973962.72</v>
      </c>
      <c r="I948" s="131">
        <v>530.91999999999996</v>
      </c>
      <c r="J948" s="131">
        <v>3</v>
      </c>
      <c r="K948" s="131">
        <v>3718</v>
      </c>
      <c r="L948" s="130" t="s">
        <v>7</v>
      </c>
      <c r="M948" s="128"/>
    </row>
    <row r="949" spans="1:13">
      <c r="A949" s="130" t="s">
        <v>5578</v>
      </c>
      <c r="B949" s="131">
        <v>61108</v>
      </c>
      <c r="C949" s="131">
        <v>62870</v>
      </c>
      <c r="D949" s="166">
        <v>6277</v>
      </c>
      <c r="E949" s="166">
        <v>7905</v>
      </c>
      <c r="F949" s="167">
        <v>17910273.870647997</v>
      </c>
      <c r="G949" s="132">
        <v>1.454313E-3</v>
      </c>
      <c r="H949" s="167">
        <v>9840890.5199999996</v>
      </c>
      <c r="I949" s="131">
        <v>1332.91</v>
      </c>
      <c r="J949" s="131">
        <v>3</v>
      </c>
      <c r="K949" s="131">
        <v>7383</v>
      </c>
      <c r="L949" s="130" t="s">
        <v>7</v>
      </c>
      <c r="M949" s="128"/>
    </row>
    <row r="950" spans="1:13">
      <c r="A950" s="130" t="s">
        <v>5579</v>
      </c>
      <c r="B950" s="131">
        <v>1114</v>
      </c>
      <c r="C950" s="131">
        <v>951</v>
      </c>
      <c r="D950" s="166">
        <v>168</v>
      </c>
      <c r="E950" s="166">
        <v>68</v>
      </c>
      <c r="F950" s="167">
        <v>4408926.4063999997</v>
      </c>
      <c r="G950" s="132">
        <v>7.8980536777022454E-5</v>
      </c>
      <c r="H950" s="167" t="s">
        <v>11</v>
      </c>
      <c r="I950" s="131">
        <v>810.98</v>
      </c>
      <c r="J950" s="131">
        <v>3</v>
      </c>
      <c r="K950" s="131">
        <v>659</v>
      </c>
      <c r="L950" s="130" t="s">
        <v>15</v>
      </c>
      <c r="M950" s="128"/>
    </row>
    <row r="951" spans="1:13">
      <c r="A951" s="130" t="s">
        <v>5580</v>
      </c>
      <c r="B951" s="131">
        <v>24896</v>
      </c>
      <c r="C951" s="131">
        <v>25949</v>
      </c>
      <c r="D951" s="166">
        <v>2360</v>
      </c>
      <c r="E951" s="166">
        <v>2604</v>
      </c>
      <c r="F951" s="167">
        <v>10851323.628729995</v>
      </c>
      <c r="G951" s="132">
        <v>6.3398000000000003E-4</v>
      </c>
      <c r="H951" s="167">
        <v>4289951.51</v>
      </c>
      <c r="I951" s="131">
        <v>757.54</v>
      </c>
      <c r="J951" s="131">
        <v>3</v>
      </c>
      <c r="K951" s="131">
        <v>5663</v>
      </c>
      <c r="L951" s="130" t="s">
        <v>7</v>
      </c>
      <c r="M951" s="128"/>
    </row>
    <row r="952" spans="1:13">
      <c r="A952" s="130" t="s">
        <v>5581</v>
      </c>
      <c r="B952" s="131">
        <v>4246</v>
      </c>
      <c r="C952" s="131">
        <v>4570</v>
      </c>
      <c r="D952" s="166">
        <v>894</v>
      </c>
      <c r="E952" s="166">
        <v>818</v>
      </c>
      <c r="F952" s="167">
        <v>4481705.4162949994</v>
      </c>
      <c r="G952" s="132">
        <v>1.5131300000000001E-4</v>
      </c>
      <c r="H952" s="167">
        <v>1023889.97</v>
      </c>
      <c r="I952" s="131">
        <v>465.82</v>
      </c>
      <c r="J952" s="131">
        <v>3</v>
      </c>
      <c r="K952" s="131">
        <v>2198</v>
      </c>
      <c r="L952" s="130" t="s">
        <v>7</v>
      </c>
      <c r="M952" s="128"/>
    </row>
    <row r="953" spans="1:13">
      <c r="A953" s="130" t="s">
        <v>5582</v>
      </c>
      <c r="B953" s="131">
        <v>12954</v>
      </c>
      <c r="C953" s="131">
        <v>13090</v>
      </c>
      <c r="D953" s="166">
        <v>756</v>
      </c>
      <c r="E953" s="166">
        <v>673</v>
      </c>
      <c r="F953" s="167">
        <v>7985146.4914999995</v>
      </c>
      <c r="G953" s="132">
        <v>3.4685100000000002E-4</v>
      </c>
      <c r="H953" s="167">
        <v>2347037.7400000002</v>
      </c>
      <c r="I953" s="131">
        <v>2937.47</v>
      </c>
      <c r="J953" s="131">
        <v>3</v>
      </c>
      <c r="K953" s="131">
        <v>799</v>
      </c>
      <c r="L953" s="130" t="s">
        <v>7</v>
      </c>
      <c r="M953" s="128"/>
    </row>
    <row r="954" spans="1:13">
      <c r="A954" s="130" t="s">
        <v>5583</v>
      </c>
      <c r="B954" s="131">
        <v>26</v>
      </c>
      <c r="C954" s="131">
        <v>24</v>
      </c>
      <c r="D954" s="166">
        <v>9</v>
      </c>
      <c r="E954" s="166">
        <v>14</v>
      </c>
      <c r="F954" s="167">
        <v>11251711.759155</v>
      </c>
      <c r="G954" s="132">
        <v>1.4949053434588588E-4</v>
      </c>
      <c r="H954" s="167" t="s">
        <v>11</v>
      </c>
      <c r="I954" s="131" t="s">
        <v>11</v>
      </c>
      <c r="J954" s="131">
        <v>3</v>
      </c>
      <c r="K954" s="131">
        <v>165</v>
      </c>
      <c r="L954" s="130" t="s">
        <v>12</v>
      </c>
      <c r="M954" s="128"/>
    </row>
    <row r="955" spans="1:13">
      <c r="A955" s="130" t="s">
        <v>5584</v>
      </c>
      <c r="B955" s="131">
        <v>2672</v>
      </c>
      <c r="C955" s="131">
        <v>1948</v>
      </c>
      <c r="D955" s="166">
        <v>138</v>
      </c>
      <c r="E955" s="166">
        <v>122</v>
      </c>
      <c r="F955" s="167">
        <v>3470088.0150639997</v>
      </c>
      <c r="G955" s="132">
        <v>8.9665720887621559E-5</v>
      </c>
      <c r="H955" s="167" t="s">
        <v>11</v>
      </c>
      <c r="I955" s="131" t="s">
        <v>11</v>
      </c>
      <c r="J955" s="131">
        <v>3</v>
      </c>
      <c r="K955" s="131">
        <v>2038</v>
      </c>
      <c r="L955" s="130" t="s">
        <v>12</v>
      </c>
      <c r="M955" s="128"/>
    </row>
    <row r="956" spans="1:13">
      <c r="A956" s="130" t="s">
        <v>5585</v>
      </c>
      <c r="B956" s="131">
        <v>17389</v>
      </c>
      <c r="C956" s="131">
        <v>14520</v>
      </c>
      <c r="D956" s="166">
        <v>1711</v>
      </c>
      <c r="E956" s="166">
        <v>1546</v>
      </c>
      <c r="F956" s="167">
        <v>4092260.8042899999</v>
      </c>
      <c r="G956" s="132">
        <v>3.6382800000000001E-4</v>
      </c>
      <c r="H956" s="167">
        <v>2461914.64</v>
      </c>
      <c r="I956" s="131">
        <v>2001.56</v>
      </c>
      <c r="J956" s="131">
        <v>3</v>
      </c>
      <c r="K956" s="131">
        <v>1230</v>
      </c>
      <c r="L956" s="130" t="s">
        <v>7</v>
      </c>
      <c r="M956" s="128"/>
    </row>
    <row r="957" spans="1:13">
      <c r="A957" s="130" t="s">
        <v>5586</v>
      </c>
      <c r="B957" s="131">
        <v>649</v>
      </c>
      <c r="C957" s="131">
        <v>1670</v>
      </c>
      <c r="D957" s="166">
        <v>170</v>
      </c>
      <c r="E957" s="166">
        <v>206</v>
      </c>
      <c r="F957" s="167">
        <v>2620597.3880159995</v>
      </c>
      <c r="G957" s="132">
        <v>6.5905E-5</v>
      </c>
      <c r="H957" s="167">
        <v>445958.44</v>
      </c>
      <c r="I957" s="131">
        <v>358.77</v>
      </c>
      <c r="J957" s="131">
        <v>3</v>
      </c>
      <c r="K957" s="131">
        <v>1243</v>
      </c>
      <c r="L957" s="130" t="s">
        <v>7</v>
      </c>
      <c r="M957" s="128"/>
    </row>
    <row r="958" spans="1:13">
      <c r="A958" s="130" t="s">
        <v>5587</v>
      </c>
      <c r="B958" s="131">
        <v>4883</v>
      </c>
      <c r="C958" s="131">
        <v>4519</v>
      </c>
      <c r="D958" s="166">
        <v>891</v>
      </c>
      <c r="E958" s="166">
        <v>925</v>
      </c>
      <c r="F958" s="167">
        <v>4526739.5056080008</v>
      </c>
      <c r="G958" s="132">
        <v>1.5800800000000001E-4</v>
      </c>
      <c r="H958" s="167">
        <v>1069189.82</v>
      </c>
      <c r="I958" s="131">
        <v>462.05</v>
      </c>
      <c r="J958" s="131">
        <v>3</v>
      </c>
      <c r="K958" s="131">
        <v>2314</v>
      </c>
      <c r="L958" s="130" t="s">
        <v>7</v>
      </c>
      <c r="M958" s="128"/>
    </row>
    <row r="959" spans="1:13">
      <c r="A959" s="130" t="s">
        <v>5588</v>
      </c>
      <c r="B959" s="131">
        <v>17905</v>
      </c>
      <c r="C959" s="131">
        <v>19044</v>
      </c>
      <c r="D959" s="166">
        <v>2834</v>
      </c>
      <c r="E959" s="166">
        <v>2675</v>
      </c>
      <c r="F959" s="167">
        <v>8673133.2345900014</v>
      </c>
      <c r="G959" s="132">
        <v>4.8775700000000001E-4</v>
      </c>
      <c r="H959" s="167">
        <v>3300506</v>
      </c>
      <c r="I959" s="131">
        <v>839.61</v>
      </c>
      <c r="J959" s="131">
        <v>3</v>
      </c>
      <c r="K959" s="131">
        <v>3931</v>
      </c>
      <c r="L959" s="130" t="s">
        <v>7</v>
      </c>
      <c r="M959" s="128"/>
    </row>
    <row r="960" spans="1:13">
      <c r="A960" s="130" t="s">
        <v>5589</v>
      </c>
      <c r="B960" s="131">
        <v>9263</v>
      </c>
      <c r="C960" s="131">
        <v>9229</v>
      </c>
      <c r="D960" s="166">
        <v>1838</v>
      </c>
      <c r="E960" s="166">
        <v>1537</v>
      </c>
      <c r="F960" s="167">
        <v>1424140.7790779998</v>
      </c>
      <c r="G960" s="132">
        <v>2.1181499999999999E-4</v>
      </c>
      <c r="H960" s="167">
        <v>1433290.07</v>
      </c>
      <c r="I960" s="131">
        <v>1142.97</v>
      </c>
      <c r="J960" s="131">
        <v>3</v>
      </c>
      <c r="K960" s="131">
        <v>1254</v>
      </c>
      <c r="L960" s="130" t="s">
        <v>7</v>
      </c>
      <c r="M960" s="128"/>
    </row>
    <row r="961" spans="1:13">
      <c r="A961" s="130" t="s">
        <v>5590</v>
      </c>
      <c r="B961" s="131">
        <v>4080</v>
      </c>
      <c r="C961" s="131">
        <v>4534</v>
      </c>
      <c r="D961" s="166">
        <v>246</v>
      </c>
      <c r="E961" s="166">
        <v>363</v>
      </c>
      <c r="F961" s="167">
        <v>4419568.1272029998</v>
      </c>
      <c r="G961" s="132">
        <v>1.3907200000000001E-4</v>
      </c>
      <c r="H961" s="167">
        <v>941056.12</v>
      </c>
      <c r="I961" s="131">
        <v>223.9</v>
      </c>
      <c r="J961" s="131">
        <v>3</v>
      </c>
      <c r="K961" s="131">
        <v>4203</v>
      </c>
      <c r="L961" s="130" t="s">
        <v>7</v>
      </c>
      <c r="M961" s="128"/>
    </row>
    <row r="962" spans="1:13">
      <c r="A962" s="130" t="s">
        <v>5591</v>
      </c>
      <c r="B962" s="131">
        <v>3288</v>
      </c>
      <c r="C962" s="131">
        <v>6972</v>
      </c>
      <c r="D962" s="166">
        <v>792</v>
      </c>
      <c r="E962" s="166">
        <v>965</v>
      </c>
      <c r="F962" s="167">
        <v>7967173.4671499999</v>
      </c>
      <c r="G962" s="132">
        <v>2.3855999999999999E-4</v>
      </c>
      <c r="H962" s="167">
        <v>1614262.84</v>
      </c>
      <c r="I962" s="131">
        <v>280.93</v>
      </c>
      <c r="J962" s="131">
        <v>3</v>
      </c>
      <c r="K962" s="131">
        <v>5746</v>
      </c>
      <c r="L962" s="130" t="s">
        <v>7</v>
      </c>
      <c r="M962" s="128"/>
    </row>
    <row r="963" spans="1:13">
      <c r="A963" s="130" t="s">
        <v>5592</v>
      </c>
      <c r="B963" s="131">
        <v>12067</v>
      </c>
      <c r="C963" s="131">
        <v>13013</v>
      </c>
      <c r="D963" s="166">
        <v>1100</v>
      </c>
      <c r="E963" s="166">
        <v>1241</v>
      </c>
      <c r="F963" s="167">
        <v>3448891.2535899999</v>
      </c>
      <c r="G963" s="132">
        <v>2.8695700000000001E-4</v>
      </c>
      <c r="H963" s="167">
        <v>1941753.43</v>
      </c>
      <c r="I963" s="131">
        <v>726.16</v>
      </c>
      <c r="J963" s="131">
        <v>3</v>
      </c>
      <c r="K963" s="131">
        <v>2674</v>
      </c>
      <c r="L963" s="130" t="s">
        <v>7</v>
      </c>
      <c r="M963" s="128"/>
    </row>
    <row r="964" spans="1:13">
      <c r="A964" s="130" t="s">
        <v>5593</v>
      </c>
      <c r="B964" s="131">
        <v>49050</v>
      </c>
      <c r="C964" s="131">
        <v>47082</v>
      </c>
      <c r="D964" s="166">
        <v>5133</v>
      </c>
      <c r="E964" s="166">
        <v>5402</v>
      </c>
      <c r="F964" s="167">
        <v>23991919.661523998</v>
      </c>
      <c r="G964" s="132">
        <v>1.2553900000000001E-3</v>
      </c>
      <c r="H964" s="167">
        <v>8494844.5299999993</v>
      </c>
      <c r="I964" s="131">
        <v>881.76</v>
      </c>
      <c r="J964" s="131">
        <v>3</v>
      </c>
      <c r="K964" s="131">
        <v>9634</v>
      </c>
      <c r="L964" s="130" t="s">
        <v>7</v>
      </c>
      <c r="M964" s="128"/>
    </row>
    <row r="965" spans="1:13">
      <c r="A965" s="130" t="s">
        <v>5594</v>
      </c>
      <c r="B965" s="131">
        <v>2711</v>
      </c>
      <c r="C965" s="131">
        <v>2964</v>
      </c>
      <c r="D965" s="166">
        <v>220</v>
      </c>
      <c r="E965" s="166">
        <v>259</v>
      </c>
      <c r="F965" s="167">
        <v>1148541.5864970002</v>
      </c>
      <c r="G965" s="132">
        <v>6.9339999999999997E-5</v>
      </c>
      <c r="H965" s="167">
        <v>469205.31</v>
      </c>
      <c r="I965" s="131">
        <v>323.58999999999997</v>
      </c>
      <c r="J965" s="131">
        <v>3</v>
      </c>
      <c r="K965" s="131">
        <v>1450</v>
      </c>
      <c r="L965" s="130" t="s">
        <v>7</v>
      </c>
      <c r="M965" s="128"/>
    </row>
    <row r="966" spans="1:13">
      <c r="A966" s="130" t="s">
        <v>5595</v>
      </c>
      <c r="B966" s="131">
        <v>6927</v>
      </c>
      <c r="C966" s="131">
        <v>6930</v>
      </c>
      <c r="D966" s="166">
        <v>310</v>
      </c>
      <c r="E966" s="166">
        <v>259</v>
      </c>
      <c r="F966" s="167">
        <v>2996407.1388499998</v>
      </c>
      <c r="G966" s="132">
        <v>1.6638199999999999E-4</v>
      </c>
      <c r="H966" s="167">
        <v>1125857.58</v>
      </c>
      <c r="I966" s="131">
        <v>323.05</v>
      </c>
      <c r="J966" s="131">
        <v>3</v>
      </c>
      <c r="K966" s="131">
        <v>3485</v>
      </c>
      <c r="L966" s="130" t="s">
        <v>7</v>
      </c>
      <c r="M966" s="128"/>
    </row>
    <row r="967" spans="1:13">
      <c r="A967" s="130" t="s">
        <v>5596</v>
      </c>
      <c r="B967" s="131">
        <v>55646</v>
      </c>
      <c r="C967" s="131">
        <v>62947</v>
      </c>
      <c r="D967" s="166">
        <v>1838</v>
      </c>
      <c r="E967" s="166">
        <v>2255</v>
      </c>
      <c r="F967" s="167">
        <v>235068901.01302803</v>
      </c>
      <c r="G967" s="132">
        <v>4.1450829999999999E-3</v>
      </c>
      <c r="H967" s="167">
        <v>28048513.800000001</v>
      </c>
      <c r="I967" s="131">
        <v>11595.09</v>
      </c>
      <c r="J967" s="131">
        <v>3</v>
      </c>
      <c r="K967" s="131">
        <v>2419</v>
      </c>
      <c r="L967" s="130" t="s">
        <v>7</v>
      </c>
      <c r="M967" s="128"/>
    </row>
    <row r="968" spans="1:13">
      <c r="A968" s="130" t="s">
        <v>5597</v>
      </c>
      <c r="B968" s="131">
        <v>12362</v>
      </c>
      <c r="C968" s="131">
        <v>11128</v>
      </c>
      <c r="D968" s="166">
        <v>932</v>
      </c>
      <c r="E968" s="166">
        <v>1392</v>
      </c>
      <c r="F968" s="167">
        <v>2362297.529631</v>
      </c>
      <c r="G968" s="132">
        <v>2.5867099999999998E-4</v>
      </c>
      <c r="H968" s="167">
        <v>1750345.1</v>
      </c>
      <c r="I968" s="131">
        <v>1144.02</v>
      </c>
      <c r="J968" s="131">
        <v>3</v>
      </c>
      <c r="K968" s="131">
        <v>1530</v>
      </c>
      <c r="L968" s="130" t="s">
        <v>7</v>
      </c>
      <c r="M968" s="128"/>
    </row>
    <row r="969" spans="1:13">
      <c r="A969" s="130" t="s">
        <v>5598</v>
      </c>
      <c r="B969" s="131">
        <v>5930</v>
      </c>
      <c r="C969" s="131">
        <v>6165</v>
      </c>
      <c r="D969" s="166">
        <v>648</v>
      </c>
      <c r="E969" s="166">
        <v>577</v>
      </c>
      <c r="F969" s="167">
        <v>6487975.7092240006</v>
      </c>
      <c r="G969" s="132">
        <v>2.02098E-4</v>
      </c>
      <c r="H969" s="167">
        <v>1367536.82</v>
      </c>
      <c r="I969" s="131">
        <v>534.19000000000005</v>
      </c>
      <c r="J969" s="131">
        <v>3</v>
      </c>
      <c r="K969" s="131">
        <v>2560</v>
      </c>
      <c r="L969" s="130" t="s">
        <v>7</v>
      </c>
      <c r="M969" s="128"/>
    </row>
    <row r="970" spans="1:13">
      <c r="A970" s="130" t="s">
        <v>5599</v>
      </c>
      <c r="B970" s="131">
        <v>2058</v>
      </c>
      <c r="C970" s="131">
        <v>1806</v>
      </c>
      <c r="D970" s="166">
        <v>241</v>
      </c>
      <c r="E970" s="166">
        <v>284</v>
      </c>
      <c r="F970" s="167">
        <v>9582700.0264299996</v>
      </c>
      <c r="G970" s="132">
        <v>1.6615976114667499E-4</v>
      </c>
      <c r="H970" s="167" t="s">
        <v>11</v>
      </c>
      <c r="I970" s="131" t="s">
        <v>11</v>
      </c>
      <c r="J970" s="131">
        <v>3</v>
      </c>
      <c r="K970" s="131">
        <v>2308</v>
      </c>
      <c r="L970" s="130" t="s">
        <v>12</v>
      </c>
      <c r="M970" s="128"/>
    </row>
    <row r="971" spans="1:13">
      <c r="A971" s="130" t="s">
        <v>5600</v>
      </c>
      <c r="B971" s="131">
        <v>11807</v>
      </c>
      <c r="C971" s="131">
        <v>12632</v>
      </c>
      <c r="D971" s="166">
        <v>2630</v>
      </c>
      <c r="E971" s="166">
        <v>2654</v>
      </c>
      <c r="F971" s="167">
        <v>6271400.6977650002</v>
      </c>
      <c r="G971" s="132">
        <v>3.4433800000000002E-4</v>
      </c>
      <c r="H971" s="167">
        <v>2330031.6800000002</v>
      </c>
      <c r="I971" s="131">
        <v>814.98</v>
      </c>
      <c r="J971" s="131">
        <v>3</v>
      </c>
      <c r="K971" s="131">
        <v>2859</v>
      </c>
      <c r="L971" s="130" t="s">
        <v>7</v>
      </c>
      <c r="M971" s="128"/>
    </row>
    <row r="972" spans="1:13">
      <c r="A972" s="130" t="s">
        <v>5601</v>
      </c>
      <c r="B972" s="131">
        <v>7925</v>
      </c>
      <c r="C972" s="131">
        <v>7990</v>
      </c>
      <c r="D972" s="166">
        <v>1367</v>
      </c>
      <c r="E972" s="166">
        <v>1278</v>
      </c>
      <c r="F972" s="167">
        <v>5256299.6339280009</v>
      </c>
      <c r="G972" s="132">
        <v>2.32315E-4</v>
      </c>
      <c r="H972" s="167">
        <v>1572002.17</v>
      </c>
      <c r="I972" s="131">
        <v>361.05</v>
      </c>
      <c r="J972" s="131">
        <v>3</v>
      </c>
      <c r="K972" s="131">
        <v>4354</v>
      </c>
      <c r="L972" s="130" t="s">
        <v>7</v>
      </c>
      <c r="M972" s="128"/>
    </row>
    <row r="973" spans="1:13">
      <c r="A973" s="130" t="s">
        <v>5602</v>
      </c>
      <c r="B973" s="131">
        <v>1119</v>
      </c>
      <c r="C973" s="131">
        <v>1021</v>
      </c>
      <c r="D973" s="166">
        <v>44</v>
      </c>
      <c r="E973" s="166">
        <v>50</v>
      </c>
      <c r="F973" s="167">
        <v>879473.21862099995</v>
      </c>
      <c r="G973" s="132">
        <v>3.1180000000000003E-5</v>
      </c>
      <c r="H973" s="167">
        <v>210988.77</v>
      </c>
      <c r="I973" s="131">
        <v>653.22</v>
      </c>
      <c r="J973" s="131">
        <v>3</v>
      </c>
      <c r="K973" s="131">
        <v>323</v>
      </c>
      <c r="L973" s="130" t="s">
        <v>7</v>
      </c>
      <c r="M973" s="128"/>
    </row>
    <row r="974" spans="1:13">
      <c r="A974" s="130" t="s">
        <v>5603</v>
      </c>
      <c r="B974" s="131">
        <v>919</v>
      </c>
      <c r="C974" s="131">
        <v>611</v>
      </c>
      <c r="D974" s="166">
        <v>71</v>
      </c>
      <c r="E974" s="166">
        <v>30</v>
      </c>
      <c r="F974" s="167">
        <v>1368426.1023950002</v>
      </c>
      <c r="G974" s="132">
        <v>3.2234999999999999E-5</v>
      </c>
      <c r="H974" s="167">
        <v>218122.2</v>
      </c>
      <c r="I974" s="131">
        <v>220.55</v>
      </c>
      <c r="J974" s="131">
        <v>3</v>
      </c>
      <c r="K974" s="131">
        <v>989</v>
      </c>
      <c r="L974" s="130" t="s">
        <v>7</v>
      </c>
      <c r="M974" s="128"/>
    </row>
    <row r="975" spans="1:13">
      <c r="A975" s="130" t="s">
        <v>5604</v>
      </c>
      <c r="B975" s="131">
        <v>945</v>
      </c>
      <c r="C975" s="131">
        <v>840</v>
      </c>
      <c r="D975" s="166">
        <v>26</v>
      </c>
      <c r="E975" s="166">
        <v>27</v>
      </c>
      <c r="F975" s="167">
        <v>1871392.196432</v>
      </c>
      <c r="G975" s="132">
        <v>4.0633999999999998E-5</v>
      </c>
      <c r="H975" s="167">
        <v>274955.45</v>
      </c>
      <c r="I975" s="131">
        <v>664.14</v>
      </c>
      <c r="J975" s="131">
        <v>3</v>
      </c>
      <c r="K975" s="131">
        <v>414</v>
      </c>
      <c r="L975" s="130" t="s">
        <v>7</v>
      </c>
      <c r="M975" s="128"/>
    </row>
    <row r="976" spans="1:13">
      <c r="A976" s="130" t="s">
        <v>5605</v>
      </c>
      <c r="B976" s="131">
        <v>1511</v>
      </c>
      <c r="C976" s="131">
        <v>1392</v>
      </c>
      <c r="D976" s="166">
        <v>192</v>
      </c>
      <c r="E976" s="166">
        <v>148</v>
      </c>
      <c r="F976" s="167">
        <v>1331481.4802839998</v>
      </c>
      <c r="G976" s="132">
        <v>4.5977999999999999E-5</v>
      </c>
      <c r="H976" s="167">
        <v>311118.68</v>
      </c>
      <c r="I976" s="131">
        <v>392.33</v>
      </c>
      <c r="J976" s="131">
        <v>3</v>
      </c>
      <c r="K976" s="131">
        <v>793</v>
      </c>
      <c r="L976" s="130" t="s">
        <v>7</v>
      </c>
      <c r="M976" s="128"/>
    </row>
    <row r="977" spans="1:13">
      <c r="A977" s="130" t="s">
        <v>5606</v>
      </c>
      <c r="B977" s="131">
        <v>14369</v>
      </c>
      <c r="C977" s="131">
        <v>12956</v>
      </c>
      <c r="D977" s="166">
        <v>2549</v>
      </c>
      <c r="E977" s="166">
        <v>2933</v>
      </c>
      <c r="F977" s="167">
        <v>8221874.1139679998</v>
      </c>
      <c r="G977" s="132">
        <v>3.9674300000000002E-4</v>
      </c>
      <c r="H977" s="167">
        <v>2684638.55</v>
      </c>
      <c r="I977" s="131">
        <v>294.24</v>
      </c>
      <c r="J977" s="131">
        <v>3</v>
      </c>
      <c r="K977" s="131">
        <v>9124</v>
      </c>
      <c r="L977" s="130" t="s">
        <v>7</v>
      </c>
      <c r="M977" s="128"/>
    </row>
    <row r="978" spans="1:13">
      <c r="A978" s="130" t="s">
        <v>5607</v>
      </c>
      <c r="B978" s="131">
        <v>46350</v>
      </c>
      <c r="C978" s="131">
        <v>46726</v>
      </c>
      <c r="D978" s="166">
        <v>5098</v>
      </c>
      <c r="E978" s="166">
        <v>4085</v>
      </c>
      <c r="F978" s="167">
        <v>18707457.213107001</v>
      </c>
      <c r="G978" s="132">
        <v>1.1475439999999999E-3</v>
      </c>
      <c r="H978" s="167">
        <v>7765079.5499999998</v>
      </c>
      <c r="I978" s="131">
        <v>2205.9899999999998</v>
      </c>
      <c r="J978" s="131">
        <v>3</v>
      </c>
      <c r="K978" s="131">
        <v>3520</v>
      </c>
      <c r="L978" s="130" t="s">
        <v>7</v>
      </c>
      <c r="M978" s="128"/>
    </row>
    <row r="979" spans="1:13">
      <c r="A979" s="130" t="s">
        <v>5608</v>
      </c>
      <c r="B979" s="131">
        <v>3823</v>
      </c>
      <c r="C979" s="131"/>
      <c r="D979" s="166"/>
      <c r="E979" s="166"/>
      <c r="F979" s="166">
        <v>0</v>
      </c>
      <c r="G979" s="132">
        <v>9.804314092452362E-5</v>
      </c>
      <c r="H979" s="167" t="s">
        <v>11</v>
      </c>
      <c r="I979" s="131" t="s">
        <v>11</v>
      </c>
      <c r="J979" s="131">
        <v>1</v>
      </c>
      <c r="K979" s="131">
        <v>0</v>
      </c>
      <c r="L979" s="130" t="s">
        <v>12</v>
      </c>
      <c r="M979" s="128"/>
    </row>
    <row r="980" spans="1:13">
      <c r="A980" s="130" t="s">
        <v>5609</v>
      </c>
      <c r="B980" s="131">
        <v>5418</v>
      </c>
      <c r="C980" s="131">
        <v>5681</v>
      </c>
      <c r="D980" s="166">
        <v>974</v>
      </c>
      <c r="E980" s="166">
        <v>735</v>
      </c>
      <c r="F980" s="167">
        <v>3181779.7529840004</v>
      </c>
      <c r="G980" s="132">
        <v>1.5451199999999999E-4</v>
      </c>
      <c r="H980" s="167">
        <v>1045535.86</v>
      </c>
      <c r="I980" s="131">
        <v>473.53</v>
      </c>
      <c r="J980" s="131">
        <v>3</v>
      </c>
      <c r="K980" s="131">
        <v>2208</v>
      </c>
      <c r="L980" s="130" t="s">
        <v>7</v>
      </c>
      <c r="M980" s="128"/>
    </row>
    <row r="981" spans="1:13">
      <c r="A981" s="130" t="s">
        <v>5610</v>
      </c>
      <c r="B981" s="131">
        <v>22516</v>
      </c>
      <c r="C981" s="131">
        <v>21691</v>
      </c>
      <c r="D981" s="166">
        <v>3721</v>
      </c>
      <c r="E981" s="166">
        <v>3451</v>
      </c>
      <c r="F981" s="167">
        <v>6979406.7911799988</v>
      </c>
      <c r="G981" s="132">
        <v>5.4505299999999999E-4</v>
      </c>
      <c r="H981" s="167">
        <v>3688207.28</v>
      </c>
      <c r="I981" s="131">
        <v>1020.82</v>
      </c>
      <c r="J981" s="131">
        <v>3</v>
      </c>
      <c r="K981" s="131">
        <v>3613</v>
      </c>
      <c r="L981" s="130" t="s">
        <v>7</v>
      </c>
      <c r="M981" s="128"/>
    </row>
    <row r="982" spans="1:13">
      <c r="A982" s="130" t="s">
        <v>5611</v>
      </c>
      <c r="B982" s="131">
        <v>3156</v>
      </c>
      <c r="C982" s="131">
        <v>2567</v>
      </c>
      <c r="D982" s="166">
        <v>473</v>
      </c>
      <c r="E982" s="166">
        <v>563</v>
      </c>
      <c r="F982" s="167">
        <v>3387010.6333440002</v>
      </c>
      <c r="G982" s="132">
        <v>1.03803E-4</v>
      </c>
      <c r="H982" s="167">
        <v>702404.36</v>
      </c>
      <c r="I982" s="131">
        <v>403.68</v>
      </c>
      <c r="J982" s="131">
        <v>3</v>
      </c>
      <c r="K982" s="131">
        <v>1740</v>
      </c>
      <c r="L982" s="130" t="s">
        <v>7</v>
      </c>
      <c r="M982" s="128"/>
    </row>
    <row r="983" spans="1:13">
      <c r="A983" s="130" t="s">
        <v>5612</v>
      </c>
      <c r="B983" s="131">
        <v>1192</v>
      </c>
      <c r="C983" s="131">
        <v>851</v>
      </c>
      <c r="D983" s="166">
        <v>40</v>
      </c>
      <c r="E983" s="166">
        <v>64</v>
      </c>
      <c r="F983" s="167">
        <v>1833911.207104</v>
      </c>
      <c r="G983" s="132">
        <v>4.3512787442224293E-5</v>
      </c>
      <c r="H983" s="167" t="s">
        <v>11</v>
      </c>
      <c r="I983" s="131">
        <v>440.78</v>
      </c>
      <c r="J983" s="131">
        <v>3</v>
      </c>
      <c r="K983" s="131">
        <v>668</v>
      </c>
      <c r="L983" s="130" t="s">
        <v>15</v>
      </c>
      <c r="M983" s="128"/>
    </row>
    <row r="984" spans="1:13">
      <c r="A984" s="130" t="s">
        <v>5613</v>
      </c>
      <c r="B984" s="131">
        <v>3587</v>
      </c>
      <c r="C984" s="131">
        <v>3177</v>
      </c>
      <c r="D984" s="166">
        <v>721</v>
      </c>
      <c r="E984" s="166">
        <v>489</v>
      </c>
      <c r="F984" s="167">
        <v>4054555.2097759997</v>
      </c>
      <c r="G984" s="132">
        <v>1.2322900000000001E-4</v>
      </c>
      <c r="H984" s="167">
        <v>833853.3</v>
      </c>
      <c r="I984" s="131">
        <v>332.08</v>
      </c>
      <c r="J984" s="131">
        <v>3</v>
      </c>
      <c r="K984" s="131">
        <v>2511</v>
      </c>
      <c r="L984" s="130" t="s">
        <v>7</v>
      </c>
      <c r="M984" s="128"/>
    </row>
    <row r="985" spans="1:13">
      <c r="A985" s="130" t="s">
        <v>5614</v>
      </c>
      <c r="B985" s="131">
        <v>9522</v>
      </c>
      <c r="C985" s="131">
        <v>10614</v>
      </c>
      <c r="D985" s="166">
        <v>1159</v>
      </c>
      <c r="E985" s="166">
        <v>1027</v>
      </c>
      <c r="F985" s="167">
        <v>6433147.4573299997</v>
      </c>
      <c r="G985" s="132">
        <v>2.8105600000000001E-4</v>
      </c>
      <c r="H985" s="167">
        <v>1901822.93</v>
      </c>
      <c r="I985" s="131">
        <v>482.08</v>
      </c>
      <c r="J985" s="131">
        <v>3</v>
      </c>
      <c r="K985" s="131">
        <v>3945</v>
      </c>
      <c r="L985" s="130" t="s">
        <v>7</v>
      </c>
      <c r="M985" s="128"/>
    </row>
    <row r="986" spans="1:13">
      <c r="A986" s="130" t="s">
        <v>5615</v>
      </c>
      <c r="B986" s="131">
        <v>10564</v>
      </c>
      <c r="C986" s="131">
        <v>10887</v>
      </c>
      <c r="D986" s="166">
        <v>1271</v>
      </c>
      <c r="E986" s="166">
        <v>1123</v>
      </c>
      <c r="F986" s="167">
        <v>1095392.8883310002</v>
      </c>
      <c r="G986" s="132">
        <v>2.25014E-4</v>
      </c>
      <c r="H986" s="167">
        <v>1522601.83</v>
      </c>
      <c r="I986" s="131">
        <v>517.54</v>
      </c>
      <c r="J986" s="131">
        <v>3</v>
      </c>
      <c r="K986" s="131">
        <v>2942</v>
      </c>
      <c r="L986" s="130" t="s">
        <v>7</v>
      </c>
      <c r="M986" s="128"/>
    </row>
    <row r="987" spans="1:13">
      <c r="A987" s="130" t="s">
        <v>5616</v>
      </c>
      <c r="B987" s="131">
        <v>591</v>
      </c>
      <c r="C987" s="131">
        <v>568</v>
      </c>
      <c r="D987" s="166">
        <v>81</v>
      </c>
      <c r="E987" s="166">
        <v>86</v>
      </c>
      <c r="F987" s="167">
        <v>1055739.9313630001</v>
      </c>
      <c r="G987" s="132">
        <v>2.585133685770442E-5</v>
      </c>
      <c r="H987" s="167" t="s">
        <v>11</v>
      </c>
      <c r="I987" s="131">
        <v>413.54</v>
      </c>
      <c r="J987" s="131">
        <v>3</v>
      </c>
      <c r="K987" s="131">
        <v>423</v>
      </c>
      <c r="L987" s="130" t="s">
        <v>15</v>
      </c>
      <c r="M987" s="128"/>
    </row>
    <row r="988" spans="1:13">
      <c r="A988" s="130" t="s">
        <v>5617</v>
      </c>
      <c r="B988" s="131">
        <v>16289</v>
      </c>
      <c r="C988" s="131">
        <v>14779</v>
      </c>
      <c r="D988" s="166">
        <v>1509</v>
      </c>
      <c r="E988" s="166">
        <v>1313</v>
      </c>
      <c r="F988" s="167">
        <v>5579457.4093340002</v>
      </c>
      <c r="G988" s="132">
        <v>3.7189999999999999E-4</v>
      </c>
      <c r="H988" s="167">
        <v>2516531.04</v>
      </c>
      <c r="I988" s="131">
        <v>480.34</v>
      </c>
      <c r="J988" s="131">
        <v>3</v>
      </c>
      <c r="K988" s="131">
        <v>5239</v>
      </c>
      <c r="L988" s="130" t="s">
        <v>7</v>
      </c>
      <c r="M988" s="128"/>
    </row>
    <row r="989" spans="1:13">
      <c r="A989" s="130" t="s">
        <v>5618</v>
      </c>
      <c r="B989" s="131">
        <v>7982</v>
      </c>
      <c r="C989" s="131">
        <v>6944</v>
      </c>
      <c r="D989" s="166">
        <v>705</v>
      </c>
      <c r="E989" s="166">
        <v>648</v>
      </c>
      <c r="F989" s="167">
        <v>5687910.0673449999</v>
      </c>
      <c r="G989" s="132">
        <v>2.1783300000000001E-4</v>
      </c>
      <c r="H989" s="167">
        <v>1474009.22</v>
      </c>
      <c r="I989" s="131">
        <v>655.12</v>
      </c>
      <c r="J989" s="131">
        <v>3</v>
      </c>
      <c r="K989" s="131">
        <v>2250</v>
      </c>
      <c r="L989" s="130" t="s">
        <v>7</v>
      </c>
      <c r="M989" s="128"/>
    </row>
    <row r="990" spans="1:13">
      <c r="A990" s="130" t="s">
        <v>5619</v>
      </c>
      <c r="B990" s="131">
        <v>3861</v>
      </c>
      <c r="C990" s="131">
        <v>3936</v>
      </c>
      <c r="D990" s="166">
        <v>268</v>
      </c>
      <c r="E990" s="166">
        <v>238</v>
      </c>
      <c r="F990" s="167">
        <v>2865835.6592100002</v>
      </c>
      <c r="G990" s="132">
        <v>1.1243047212032803E-4</v>
      </c>
      <c r="H990" s="167" t="s">
        <v>11</v>
      </c>
      <c r="I990" s="131" t="s">
        <v>11</v>
      </c>
      <c r="J990" s="131">
        <v>3</v>
      </c>
      <c r="K990" s="131">
        <v>2045</v>
      </c>
      <c r="L990" s="130" t="s">
        <v>12</v>
      </c>
      <c r="M990" s="128"/>
    </row>
    <row r="991" spans="1:13">
      <c r="A991" s="130" t="s">
        <v>5620</v>
      </c>
      <c r="B991" s="131">
        <v>16544</v>
      </c>
      <c r="C991" s="131">
        <v>17698</v>
      </c>
      <c r="D991" s="166">
        <v>2601</v>
      </c>
      <c r="E991" s="166">
        <v>1293</v>
      </c>
      <c r="F991" s="167">
        <v>9781036.2061950006</v>
      </c>
      <c r="G991" s="132">
        <v>4.6446900000000001E-4</v>
      </c>
      <c r="H991" s="167">
        <v>3142922.92</v>
      </c>
      <c r="I991" s="131">
        <v>1844.44</v>
      </c>
      <c r="J991" s="131">
        <v>3</v>
      </c>
      <c r="K991" s="131">
        <v>1704</v>
      </c>
      <c r="L991" s="130" t="s">
        <v>7</v>
      </c>
      <c r="M991" s="128"/>
    </row>
    <row r="992" spans="1:13">
      <c r="A992" s="130" t="s">
        <v>5621</v>
      </c>
      <c r="B992" s="131">
        <v>9641</v>
      </c>
      <c r="C992" s="131">
        <v>10529</v>
      </c>
      <c r="D992" s="166">
        <v>1495</v>
      </c>
      <c r="E992" s="166">
        <v>1391</v>
      </c>
      <c r="F992" s="167">
        <v>4143634.929521</v>
      </c>
      <c r="G992" s="132">
        <v>2.5771499999999999E-4</v>
      </c>
      <c r="H992" s="167">
        <v>1743878.54</v>
      </c>
      <c r="I992" s="131">
        <v>363.53</v>
      </c>
      <c r="J992" s="131">
        <v>3</v>
      </c>
      <c r="K992" s="131">
        <v>4797</v>
      </c>
      <c r="L992" s="130" t="s">
        <v>7</v>
      </c>
      <c r="M992" s="128"/>
    </row>
    <row r="993" spans="1:13">
      <c r="A993" s="130" t="s">
        <v>5622</v>
      </c>
      <c r="B993" s="131">
        <v>28624</v>
      </c>
      <c r="C993" s="131">
        <v>55598</v>
      </c>
      <c r="D993" s="166">
        <v>7079</v>
      </c>
      <c r="E993" s="166">
        <v>6709</v>
      </c>
      <c r="F993" s="167">
        <v>11302538.993731001</v>
      </c>
      <c r="G993" s="132">
        <v>1.262411E-3</v>
      </c>
      <c r="H993" s="167">
        <v>8542347.2100000009</v>
      </c>
      <c r="I993" s="131">
        <v>1976.02</v>
      </c>
      <c r="J993" s="131">
        <v>3</v>
      </c>
      <c r="K993" s="131">
        <v>4323</v>
      </c>
      <c r="L993" s="130" t="s">
        <v>7</v>
      </c>
      <c r="M993" s="128"/>
    </row>
    <row r="994" spans="1:13">
      <c r="A994" s="130" t="s">
        <v>5623</v>
      </c>
      <c r="B994" s="131">
        <v>7458</v>
      </c>
      <c r="C994" s="131">
        <v>6772</v>
      </c>
      <c r="D994" s="166">
        <v>2449</v>
      </c>
      <c r="E994" s="166">
        <v>1820</v>
      </c>
      <c r="F994" s="167">
        <v>2702440.9902640004</v>
      </c>
      <c r="G994" s="132">
        <v>1.9854399999999999E-4</v>
      </c>
      <c r="H994" s="167">
        <v>1343487.63</v>
      </c>
      <c r="I994" s="131">
        <v>928.47</v>
      </c>
      <c r="J994" s="131">
        <v>3</v>
      </c>
      <c r="K994" s="131">
        <v>1447</v>
      </c>
      <c r="L994" s="130" t="s">
        <v>7</v>
      </c>
      <c r="M994" s="128"/>
    </row>
    <row r="995" spans="1:13">
      <c r="A995" s="130" t="s">
        <v>5624</v>
      </c>
      <c r="B995" s="131">
        <v>22556</v>
      </c>
      <c r="C995" s="131">
        <v>21973</v>
      </c>
      <c r="D995" s="166">
        <v>1521</v>
      </c>
      <c r="E995" s="166">
        <v>1333</v>
      </c>
      <c r="F995" s="167">
        <v>11018054.667647999</v>
      </c>
      <c r="G995" s="132">
        <v>5.6183199999999996E-4</v>
      </c>
      <c r="H995" s="167">
        <v>3801745.47</v>
      </c>
      <c r="I995" s="131">
        <v>1443.88</v>
      </c>
      <c r="J995" s="131">
        <v>3</v>
      </c>
      <c r="K995" s="131">
        <v>2633</v>
      </c>
      <c r="L995" s="130" t="s">
        <v>7</v>
      </c>
      <c r="M995" s="128"/>
    </row>
    <row r="996" spans="1:13">
      <c r="A996" s="130" t="s">
        <v>5625</v>
      </c>
      <c r="B996" s="131">
        <v>5010</v>
      </c>
      <c r="C996" s="131">
        <v>4708</v>
      </c>
      <c r="D996" s="166">
        <v>540</v>
      </c>
      <c r="E996" s="166">
        <v>333</v>
      </c>
      <c r="F996" s="167">
        <v>756366.63477399992</v>
      </c>
      <c r="G996" s="132">
        <v>1.03485E-4</v>
      </c>
      <c r="H996" s="167">
        <v>700248.51</v>
      </c>
      <c r="I996" s="131">
        <v>455.89</v>
      </c>
      <c r="J996" s="131">
        <v>3</v>
      </c>
      <c r="K996" s="131">
        <v>1536</v>
      </c>
      <c r="L996" s="130" t="s">
        <v>7</v>
      </c>
      <c r="M996" s="128"/>
    </row>
    <row r="997" spans="1:13">
      <c r="A997" s="130" t="s">
        <v>5626</v>
      </c>
      <c r="B997" s="131">
        <v>12318</v>
      </c>
      <c r="C997" s="131">
        <v>11500</v>
      </c>
      <c r="D997" s="166">
        <v>2458</v>
      </c>
      <c r="E997" s="166">
        <v>2463</v>
      </c>
      <c r="F997" s="167">
        <v>4100632.3932400001</v>
      </c>
      <c r="G997" s="132">
        <v>3.0713799999999999E-4</v>
      </c>
      <c r="H997" s="167">
        <v>2078308.75</v>
      </c>
      <c r="I997" s="131">
        <v>342.34</v>
      </c>
      <c r="J997" s="131">
        <v>3</v>
      </c>
      <c r="K997" s="131">
        <v>6071</v>
      </c>
      <c r="L997" s="130" t="s">
        <v>7</v>
      </c>
      <c r="M997" s="128"/>
    </row>
    <row r="998" spans="1:13">
      <c r="A998" s="130" t="s">
        <v>5627</v>
      </c>
      <c r="B998" s="131">
        <v>17222</v>
      </c>
      <c r="C998" s="131">
        <v>15744</v>
      </c>
      <c r="D998" s="166">
        <v>1040</v>
      </c>
      <c r="E998" s="166">
        <v>756</v>
      </c>
      <c r="F998" s="167">
        <v>2114289.4179199999</v>
      </c>
      <c r="G998" s="132">
        <v>3.3445700000000003E-4</v>
      </c>
      <c r="H998" s="167">
        <v>2263170.66</v>
      </c>
      <c r="I998" s="131">
        <v>553.61</v>
      </c>
      <c r="J998" s="131">
        <v>3</v>
      </c>
      <c r="K998" s="131">
        <v>4088</v>
      </c>
      <c r="L998" s="130" t="s">
        <v>7</v>
      </c>
      <c r="M998" s="128"/>
    </row>
    <row r="999" spans="1:13">
      <c r="A999" s="130" t="s">
        <v>5628</v>
      </c>
      <c r="B999" s="131">
        <v>6684</v>
      </c>
      <c r="C999" s="131">
        <v>8337</v>
      </c>
      <c r="D999" s="166">
        <v>1124</v>
      </c>
      <c r="E999" s="166">
        <v>1071</v>
      </c>
      <c r="F999" s="167">
        <v>5001971.1469700001</v>
      </c>
      <c r="G999" s="132">
        <v>2.1724900000000001E-4</v>
      </c>
      <c r="H999" s="167">
        <v>1470059.45</v>
      </c>
      <c r="I999" s="131">
        <v>495.64</v>
      </c>
      <c r="J999" s="131">
        <v>3</v>
      </c>
      <c r="K999" s="131">
        <v>2966</v>
      </c>
      <c r="L999" s="130" t="s">
        <v>7</v>
      </c>
      <c r="M999" s="128"/>
    </row>
    <row r="1000" spans="1:13">
      <c r="A1000" s="130" t="s">
        <v>5629</v>
      </c>
      <c r="B1000" s="131">
        <v>3409</v>
      </c>
      <c r="C1000" s="131">
        <v>3571</v>
      </c>
      <c r="D1000" s="166">
        <v>448</v>
      </c>
      <c r="E1000" s="166">
        <v>607</v>
      </c>
      <c r="F1000" s="167">
        <v>2626157.1173639996</v>
      </c>
      <c r="G1000" s="132">
        <v>1.0683165017876232E-4</v>
      </c>
      <c r="H1000" s="167" t="s">
        <v>11</v>
      </c>
      <c r="I1000" s="131">
        <v>251.88</v>
      </c>
      <c r="J1000" s="131">
        <v>3</v>
      </c>
      <c r="K1000" s="131">
        <v>2870</v>
      </c>
      <c r="L1000" s="130" t="s">
        <v>15</v>
      </c>
      <c r="M1000" s="128"/>
    </row>
    <row r="1001" spans="1:13">
      <c r="A1001" s="130" t="s">
        <v>5630</v>
      </c>
      <c r="B1001" s="131">
        <v>22239</v>
      </c>
      <c r="C1001" s="131">
        <v>18402</v>
      </c>
      <c r="D1001" s="166">
        <v>2339</v>
      </c>
      <c r="E1001" s="166">
        <v>1517</v>
      </c>
      <c r="F1001" s="167">
        <v>12822801.729956001</v>
      </c>
      <c r="G1001" s="132">
        <v>5.5997999999999996E-4</v>
      </c>
      <c r="H1001" s="167">
        <v>3789213.86</v>
      </c>
      <c r="I1001" s="131">
        <v>818.76</v>
      </c>
      <c r="J1001" s="131">
        <v>3</v>
      </c>
      <c r="K1001" s="131">
        <v>4628</v>
      </c>
      <c r="L1001" s="130" t="s">
        <v>7</v>
      </c>
      <c r="M1001" s="128"/>
    </row>
    <row r="1002" spans="1:13">
      <c r="A1002" s="130" t="s">
        <v>5631</v>
      </c>
      <c r="B1002" s="131">
        <v>11469</v>
      </c>
      <c r="C1002" s="131">
        <v>10861</v>
      </c>
      <c r="D1002" s="166">
        <v>2194</v>
      </c>
      <c r="E1002" s="166">
        <v>1326</v>
      </c>
      <c r="F1002" s="167">
        <v>1202375.5084620002</v>
      </c>
      <c r="G1002" s="132">
        <v>2.4389799999999999E-4</v>
      </c>
      <c r="H1002" s="167">
        <v>1650385.58</v>
      </c>
      <c r="I1002" s="131">
        <v>1333.11</v>
      </c>
      <c r="J1002" s="131">
        <v>3</v>
      </c>
      <c r="K1002" s="131">
        <v>1238</v>
      </c>
      <c r="L1002" s="130" t="s">
        <v>7</v>
      </c>
      <c r="M1002" s="128"/>
    </row>
    <row r="1003" spans="1:13">
      <c r="A1003" s="130" t="s">
        <v>5632</v>
      </c>
      <c r="B1003" s="131">
        <v>6273</v>
      </c>
      <c r="C1003" s="131">
        <v>6273</v>
      </c>
      <c r="D1003" s="166">
        <v>543</v>
      </c>
      <c r="E1003" s="166">
        <v>556</v>
      </c>
      <c r="F1003" s="167">
        <v>10581009.042762</v>
      </c>
      <c r="G1003" s="132">
        <v>2.6242378770252768E-4</v>
      </c>
      <c r="H1003" s="167" t="s">
        <v>11</v>
      </c>
      <c r="I1003" s="131" t="s">
        <v>11</v>
      </c>
      <c r="J1003" s="131">
        <v>3</v>
      </c>
      <c r="K1003" s="131">
        <v>5962</v>
      </c>
      <c r="L1003" s="130" t="s">
        <v>12</v>
      </c>
      <c r="M1003" s="128"/>
    </row>
    <row r="1004" spans="1:13">
      <c r="A1004" s="130" t="s">
        <v>5633</v>
      </c>
      <c r="B1004" s="131">
        <v>16490</v>
      </c>
      <c r="C1004" s="131">
        <v>13767</v>
      </c>
      <c r="D1004" s="166">
        <v>977</v>
      </c>
      <c r="E1004" s="166">
        <v>859</v>
      </c>
      <c r="F1004" s="167">
        <v>9809496.1869550012</v>
      </c>
      <c r="G1004" s="132">
        <v>4.1117500000000001E-4</v>
      </c>
      <c r="H1004" s="167">
        <v>2782297.68</v>
      </c>
      <c r="I1004" s="131">
        <v>424.26</v>
      </c>
      <c r="J1004" s="131">
        <v>3</v>
      </c>
      <c r="K1004" s="131">
        <v>6558</v>
      </c>
      <c r="L1004" s="130" t="s">
        <v>7</v>
      </c>
      <c r="M1004" s="128"/>
    </row>
    <row r="1005" spans="1:13">
      <c r="A1005" s="130" t="s">
        <v>5634</v>
      </c>
      <c r="B1005" s="131">
        <v>21046</v>
      </c>
      <c r="C1005" s="131">
        <v>19053</v>
      </c>
      <c r="D1005" s="166">
        <v>2791</v>
      </c>
      <c r="E1005" s="166">
        <v>3380</v>
      </c>
      <c r="F1005" s="167">
        <v>7135676.3546279995</v>
      </c>
      <c r="G1005" s="132">
        <v>5.0144899999999995E-4</v>
      </c>
      <c r="H1005" s="167">
        <v>3393151.03</v>
      </c>
      <c r="I1005" s="131">
        <v>2161.2399999999998</v>
      </c>
      <c r="J1005" s="131">
        <v>3</v>
      </c>
      <c r="K1005" s="131">
        <v>1570</v>
      </c>
      <c r="L1005" s="130" t="s">
        <v>7</v>
      </c>
      <c r="M1005" s="128"/>
    </row>
    <row r="1006" spans="1:13">
      <c r="A1006" s="130" t="s">
        <v>5635</v>
      </c>
      <c r="B1006" s="131">
        <v>49953</v>
      </c>
      <c r="C1006" s="131">
        <v>49380</v>
      </c>
      <c r="D1006" s="166">
        <v>3485</v>
      </c>
      <c r="E1006" s="166">
        <v>3589</v>
      </c>
      <c r="F1006" s="167">
        <v>25085271.716536</v>
      </c>
      <c r="G1006" s="132">
        <v>1.2661160000000001E-3</v>
      </c>
      <c r="H1006" s="167">
        <v>8567420.6199999992</v>
      </c>
      <c r="I1006" s="131">
        <v>792.84</v>
      </c>
      <c r="J1006" s="131">
        <v>3</v>
      </c>
      <c r="K1006" s="131">
        <v>10806</v>
      </c>
      <c r="L1006" s="130" t="s">
        <v>7</v>
      </c>
      <c r="M1006" s="128"/>
    </row>
    <row r="1007" spans="1:13">
      <c r="A1007" s="130" t="s">
        <v>5636</v>
      </c>
      <c r="B1007" s="131">
        <v>15783</v>
      </c>
      <c r="C1007" s="131">
        <v>13278</v>
      </c>
      <c r="D1007" s="166">
        <v>983</v>
      </c>
      <c r="E1007" s="166">
        <v>910</v>
      </c>
      <c r="F1007" s="167">
        <v>6842655.6755039999</v>
      </c>
      <c r="G1007" s="132">
        <v>3.6246299999999999E-4</v>
      </c>
      <c r="H1007" s="167">
        <v>2452679.02</v>
      </c>
      <c r="I1007" s="131">
        <v>621.4</v>
      </c>
      <c r="J1007" s="131">
        <v>3</v>
      </c>
      <c r="K1007" s="131">
        <v>3947</v>
      </c>
      <c r="L1007" s="130" t="s">
        <v>7</v>
      </c>
      <c r="M1007" s="128"/>
    </row>
    <row r="1008" spans="1:13">
      <c r="A1008" s="130" t="s">
        <v>5637</v>
      </c>
      <c r="B1008" s="131">
        <v>328</v>
      </c>
      <c r="C1008" s="131">
        <v>488</v>
      </c>
      <c r="D1008" s="166">
        <v>209</v>
      </c>
      <c r="E1008" s="166">
        <v>200</v>
      </c>
      <c r="F1008" s="167">
        <v>1317458.072067</v>
      </c>
      <c r="G1008" s="132">
        <v>2.8411984559494221E-5</v>
      </c>
      <c r="H1008" s="167" t="s">
        <v>11</v>
      </c>
      <c r="I1008" s="131">
        <v>210.81</v>
      </c>
      <c r="J1008" s="131">
        <v>3</v>
      </c>
      <c r="K1008" s="131">
        <v>912</v>
      </c>
      <c r="L1008" s="130" t="s">
        <v>15</v>
      </c>
      <c r="M1008" s="128"/>
    </row>
    <row r="1009" spans="1:13">
      <c r="A1009" s="130" t="s">
        <v>5638</v>
      </c>
      <c r="B1009" s="131">
        <v>2683</v>
      </c>
      <c r="C1009" s="131">
        <v>2851</v>
      </c>
      <c r="D1009" s="166">
        <v>147</v>
      </c>
      <c r="E1009" s="166">
        <v>195</v>
      </c>
      <c r="F1009" s="167">
        <v>15679153.145206248</v>
      </c>
      <c r="G1009" s="132">
        <v>2.3001346597478233E-4</v>
      </c>
      <c r="H1009" s="167" t="s">
        <v>11</v>
      </c>
      <c r="I1009" s="131" t="s">
        <v>11</v>
      </c>
      <c r="J1009" s="131">
        <v>3</v>
      </c>
      <c r="K1009" s="131">
        <v>3162</v>
      </c>
      <c r="L1009" s="130" t="s">
        <v>12</v>
      </c>
      <c r="M1009" s="128"/>
    </row>
    <row r="1010" spans="1:13">
      <c r="A1010" s="130" t="s">
        <v>5639</v>
      </c>
      <c r="B1010" s="131">
        <v>9116</v>
      </c>
      <c r="C1010" s="131">
        <v>9731</v>
      </c>
      <c r="D1010" s="166">
        <v>730</v>
      </c>
      <c r="E1010" s="166">
        <v>783</v>
      </c>
      <c r="F1010" s="167">
        <v>11142679.013195001</v>
      </c>
      <c r="G1010" s="132">
        <v>3.2486700000000001E-4</v>
      </c>
      <c r="H1010" s="167">
        <v>2198276.81</v>
      </c>
      <c r="I1010" s="131">
        <v>308.62</v>
      </c>
      <c r="J1010" s="131">
        <v>3</v>
      </c>
      <c r="K1010" s="131">
        <v>7123</v>
      </c>
      <c r="L1010" s="130" t="s">
        <v>7</v>
      </c>
      <c r="M1010" s="128"/>
    </row>
    <row r="1011" spans="1:13">
      <c r="A1011" s="130" t="s">
        <v>5640</v>
      </c>
      <c r="B1011" s="131">
        <v>3956</v>
      </c>
      <c r="C1011" s="131">
        <v>3785</v>
      </c>
      <c r="D1011" s="166">
        <v>583</v>
      </c>
      <c r="E1011" s="166">
        <v>419</v>
      </c>
      <c r="F1011" s="167">
        <v>4647651.6857280005</v>
      </c>
      <c r="G1011" s="132">
        <v>1.37735E-4</v>
      </c>
      <c r="H1011" s="167">
        <v>932009.69</v>
      </c>
      <c r="I1011" s="131">
        <v>364.92</v>
      </c>
      <c r="J1011" s="131">
        <v>3</v>
      </c>
      <c r="K1011" s="131">
        <v>2554</v>
      </c>
      <c r="L1011" s="130" t="s">
        <v>7</v>
      </c>
      <c r="M1011" s="128"/>
    </row>
    <row r="1012" spans="1:13">
      <c r="A1012" s="130" t="s">
        <v>5641</v>
      </c>
      <c r="B1012" s="131">
        <v>31548</v>
      </c>
      <c r="C1012" s="131">
        <v>32495</v>
      </c>
      <c r="D1012" s="166">
        <v>1223</v>
      </c>
      <c r="E1012" s="166">
        <v>1317</v>
      </c>
      <c r="F1012" s="167">
        <v>12125935.549966</v>
      </c>
      <c r="G1012" s="132">
        <v>7.4569999999999997E-4</v>
      </c>
      <c r="H1012" s="167">
        <v>5045926.16</v>
      </c>
      <c r="I1012" s="131">
        <v>581.59</v>
      </c>
      <c r="J1012" s="131">
        <v>3</v>
      </c>
      <c r="K1012" s="131">
        <v>8676</v>
      </c>
      <c r="L1012" s="130" t="s">
        <v>7</v>
      </c>
      <c r="M1012" s="128"/>
    </row>
    <row r="1013" spans="1:13">
      <c r="A1013" s="130" t="s">
        <v>5642</v>
      </c>
      <c r="B1013" s="131">
        <v>5453</v>
      </c>
      <c r="C1013" s="131">
        <v>10808</v>
      </c>
      <c r="D1013" s="166">
        <v>2023</v>
      </c>
      <c r="E1013" s="166">
        <v>2118</v>
      </c>
      <c r="F1013" s="167">
        <v>3629070.5351430001</v>
      </c>
      <c r="G1013" s="132">
        <v>2.7499000000000002E-4</v>
      </c>
      <c r="H1013" s="167">
        <v>1860773.58</v>
      </c>
      <c r="I1013" s="131">
        <v>559.96</v>
      </c>
      <c r="J1013" s="131">
        <v>3</v>
      </c>
      <c r="K1013" s="131">
        <v>3323</v>
      </c>
      <c r="L1013" s="130" t="s">
        <v>7</v>
      </c>
      <c r="M1013" s="128"/>
    </row>
    <row r="1014" spans="1:13">
      <c r="A1014" s="130" t="s">
        <v>5643</v>
      </c>
      <c r="B1014" s="131">
        <v>18030</v>
      </c>
      <c r="C1014" s="131">
        <v>19067</v>
      </c>
      <c r="D1014" s="166">
        <v>1567</v>
      </c>
      <c r="E1014" s="166">
        <v>1686</v>
      </c>
      <c r="F1014" s="167">
        <v>8269923.7713399995</v>
      </c>
      <c r="G1014" s="132">
        <v>4.6432500000000002E-4</v>
      </c>
      <c r="H1014" s="167">
        <v>3141946.85</v>
      </c>
      <c r="I1014" s="131">
        <v>701.33</v>
      </c>
      <c r="J1014" s="131">
        <v>3</v>
      </c>
      <c r="K1014" s="131">
        <v>4480</v>
      </c>
      <c r="L1014" s="130" t="s">
        <v>7</v>
      </c>
      <c r="M1014" s="128"/>
    </row>
    <row r="1015" spans="1:13">
      <c r="A1015" s="130" t="s">
        <v>5644</v>
      </c>
      <c r="B1015" s="131">
        <v>6245</v>
      </c>
      <c r="C1015" s="131">
        <v>6245</v>
      </c>
      <c r="D1015" s="166">
        <v>694</v>
      </c>
      <c r="E1015" s="166">
        <v>660</v>
      </c>
      <c r="F1015" s="167">
        <v>11609815.105275</v>
      </c>
      <c r="G1015" s="132">
        <v>2.778178399408555E-4</v>
      </c>
      <c r="H1015" s="167" t="s">
        <v>11</v>
      </c>
      <c r="I1015" s="131" t="s">
        <v>11</v>
      </c>
      <c r="J1015" s="131">
        <v>3</v>
      </c>
      <c r="K1015" s="131">
        <v>7117</v>
      </c>
      <c r="L1015" s="130" t="s">
        <v>12</v>
      </c>
      <c r="M1015" s="128"/>
    </row>
    <row r="1016" spans="1:13">
      <c r="A1016" s="130" t="s">
        <v>5645</v>
      </c>
      <c r="B1016" s="131">
        <v>4568</v>
      </c>
      <c r="C1016" s="131">
        <v>4063</v>
      </c>
      <c r="D1016" s="166">
        <v>747</v>
      </c>
      <c r="E1016" s="166">
        <v>828</v>
      </c>
      <c r="F1016" s="167">
        <v>9806736.9263999984</v>
      </c>
      <c r="G1016" s="132">
        <v>2.1786099999999999E-4</v>
      </c>
      <c r="H1016" s="167">
        <v>1474196.6</v>
      </c>
      <c r="I1016" s="131">
        <v>292.20999999999998</v>
      </c>
      <c r="J1016" s="131">
        <v>3</v>
      </c>
      <c r="K1016" s="131">
        <v>5045</v>
      </c>
      <c r="L1016" s="130" t="s">
        <v>7</v>
      </c>
      <c r="M1016" s="128"/>
    </row>
    <row r="1017" spans="1:13">
      <c r="A1017" s="130" t="s">
        <v>5646</v>
      </c>
      <c r="B1017" s="131">
        <v>1634</v>
      </c>
      <c r="C1017" s="131">
        <v>1598</v>
      </c>
      <c r="D1017" s="166">
        <v>120</v>
      </c>
      <c r="E1017" s="166">
        <v>110</v>
      </c>
      <c r="F1017" s="167">
        <v>1319357.197862</v>
      </c>
      <c r="G1017" s="132">
        <v>4.7784999999999997E-5</v>
      </c>
      <c r="H1017" s="167">
        <v>323348.09000000003</v>
      </c>
      <c r="I1017" s="131">
        <v>260.13</v>
      </c>
      <c r="J1017" s="131">
        <v>3</v>
      </c>
      <c r="K1017" s="131">
        <v>1243</v>
      </c>
      <c r="L1017" s="130" t="s">
        <v>7</v>
      </c>
      <c r="M1017" s="128"/>
    </row>
    <row r="1018" spans="1:13">
      <c r="A1018" s="130" t="s">
        <v>5647</v>
      </c>
      <c r="B1018" s="131">
        <v>21409</v>
      </c>
      <c r="C1018" s="131">
        <v>22633</v>
      </c>
      <c r="D1018" s="166">
        <v>1462</v>
      </c>
      <c r="E1018" s="166">
        <v>1346</v>
      </c>
      <c r="F1018" s="167">
        <v>12131883.069075</v>
      </c>
      <c r="G1018" s="132">
        <v>5.7158199999999995E-4</v>
      </c>
      <c r="H1018" s="167">
        <v>3867721.96</v>
      </c>
      <c r="I1018" s="131">
        <v>936.95</v>
      </c>
      <c r="J1018" s="131">
        <v>3</v>
      </c>
      <c r="K1018" s="131">
        <v>4128</v>
      </c>
      <c r="L1018" s="130" t="s">
        <v>7</v>
      </c>
      <c r="M1018" s="128"/>
    </row>
    <row r="1019" spans="1:13">
      <c r="A1019" s="130" t="s">
        <v>5648</v>
      </c>
      <c r="B1019" s="131">
        <v>8472</v>
      </c>
      <c r="C1019" s="131">
        <v>11846</v>
      </c>
      <c r="D1019" s="166">
        <v>1043</v>
      </c>
      <c r="E1019" s="166">
        <v>661</v>
      </c>
      <c r="F1019" s="167">
        <v>1096315.36112</v>
      </c>
      <c r="G1019" s="132">
        <v>2.08798E-4</v>
      </c>
      <c r="H1019" s="167">
        <v>1412873.66</v>
      </c>
      <c r="I1019" s="131">
        <v>1310.6400000000001</v>
      </c>
      <c r="J1019" s="131">
        <v>3</v>
      </c>
      <c r="K1019" s="131">
        <v>1078</v>
      </c>
      <c r="L1019" s="130" t="s">
        <v>7</v>
      </c>
      <c r="M1019" s="128"/>
    </row>
    <row r="1020" spans="1:13">
      <c r="A1020" s="130" t="s">
        <v>5649</v>
      </c>
      <c r="B1020" s="131">
        <v>14237</v>
      </c>
      <c r="C1020" s="131">
        <v>16613</v>
      </c>
      <c r="D1020" s="166">
        <v>714</v>
      </c>
      <c r="E1020" s="166">
        <v>576</v>
      </c>
      <c r="F1020" s="167">
        <v>26263156.986586787</v>
      </c>
      <c r="G1020" s="132">
        <v>5.7645500000000002E-4</v>
      </c>
      <c r="H1020" s="167">
        <v>3900695.15</v>
      </c>
      <c r="I1020" s="131">
        <v>601.5</v>
      </c>
      <c r="J1020" s="131">
        <v>3</v>
      </c>
      <c r="K1020" s="131">
        <v>6485</v>
      </c>
      <c r="L1020" s="130" t="s">
        <v>7</v>
      </c>
      <c r="M1020" s="128"/>
    </row>
    <row r="1021" spans="1:13">
      <c r="A1021" s="130" t="s">
        <v>5650</v>
      </c>
      <c r="B1021" s="131">
        <v>8019</v>
      </c>
      <c r="C1021" s="131">
        <v>7944</v>
      </c>
      <c r="D1021" s="166">
        <v>873</v>
      </c>
      <c r="E1021" s="166">
        <v>1110</v>
      </c>
      <c r="F1021" s="167">
        <v>6750251.9783500005</v>
      </c>
      <c r="G1021" s="132">
        <v>2.4635100000000001E-4</v>
      </c>
      <c r="H1021" s="167">
        <v>1666982.98</v>
      </c>
      <c r="I1021" s="131">
        <v>489.57</v>
      </c>
      <c r="J1021" s="131">
        <v>3</v>
      </c>
      <c r="K1021" s="131">
        <v>3405</v>
      </c>
      <c r="L1021" s="130" t="s">
        <v>7</v>
      </c>
      <c r="M1021" s="128"/>
    </row>
    <row r="1022" spans="1:13">
      <c r="A1022" s="130" t="s">
        <v>5651</v>
      </c>
      <c r="B1022" s="131">
        <v>3642</v>
      </c>
      <c r="C1022" s="131">
        <v>6591</v>
      </c>
      <c r="D1022" s="166">
        <v>1618</v>
      </c>
      <c r="E1022" s="166">
        <v>1432</v>
      </c>
      <c r="F1022" s="167">
        <v>2888509.2173990002</v>
      </c>
      <c r="G1022" s="132">
        <v>1.8670700000000001E-4</v>
      </c>
      <c r="H1022" s="167">
        <v>1263386.3799999999</v>
      </c>
      <c r="I1022" s="131">
        <v>446.74</v>
      </c>
      <c r="J1022" s="131">
        <v>3</v>
      </c>
      <c r="K1022" s="131">
        <v>2828</v>
      </c>
      <c r="L1022" s="130" t="s">
        <v>7</v>
      </c>
      <c r="M1022" s="128"/>
    </row>
    <row r="1023" spans="1:13">
      <c r="A1023" s="130" t="s">
        <v>5652</v>
      </c>
      <c r="B1023" s="131">
        <v>10512</v>
      </c>
      <c r="C1023" s="131">
        <v>7521</v>
      </c>
      <c r="D1023" s="166">
        <v>909</v>
      </c>
      <c r="E1023" s="166">
        <v>913</v>
      </c>
      <c r="F1023" s="167">
        <v>14157121.505536001</v>
      </c>
      <c r="G1023" s="132">
        <v>3.6532752926611627E-4</v>
      </c>
      <c r="H1023" s="167" t="s">
        <v>11</v>
      </c>
      <c r="I1023" s="131" t="s">
        <v>11</v>
      </c>
      <c r="J1023" s="131">
        <v>3</v>
      </c>
      <c r="K1023" s="131">
        <v>7610</v>
      </c>
      <c r="L1023" s="130" t="s">
        <v>12</v>
      </c>
      <c r="M1023" s="128"/>
    </row>
    <row r="1024" spans="1:13">
      <c r="A1024" s="130" t="s">
        <v>5653</v>
      </c>
      <c r="B1024" s="131">
        <v>18259</v>
      </c>
      <c r="C1024" s="131">
        <v>11714</v>
      </c>
      <c r="D1024" s="166">
        <v>1045</v>
      </c>
      <c r="E1024" s="166">
        <v>1148</v>
      </c>
      <c r="F1024" s="167">
        <v>8443783.980858</v>
      </c>
      <c r="G1024" s="132">
        <v>3.4062099999999999E-4</v>
      </c>
      <c r="H1024" s="167">
        <v>2304878.98</v>
      </c>
      <c r="I1024" s="131">
        <v>334.86</v>
      </c>
      <c r="J1024" s="131">
        <v>3</v>
      </c>
      <c r="K1024" s="131">
        <v>6883</v>
      </c>
      <c r="L1024" s="130" t="s">
        <v>7</v>
      </c>
      <c r="M1024" s="128"/>
    </row>
    <row r="1025" spans="1:13">
      <c r="A1025" s="130" t="s">
        <v>5654</v>
      </c>
      <c r="B1025" s="131">
        <v>3123</v>
      </c>
      <c r="C1025" s="131">
        <v>3337</v>
      </c>
      <c r="D1025" s="166">
        <v>303</v>
      </c>
      <c r="E1025" s="166">
        <v>294</v>
      </c>
      <c r="F1025" s="167">
        <v>2351989.2649679999</v>
      </c>
      <c r="G1025" s="132">
        <v>9.3009000000000003E-5</v>
      </c>
      <c r="H1025" s="167">
        <v>629366.81000000006</v>
      </c>
      <c r="I1025" s="131">
        <v>393.35</v>
      </c>
      <c r="J1025" s="131">
        <v>3</v>
      </c>
      <c r="K1025" s="131">
        <v>1600</v>
      </c>
      <c r="L1025" s="130" t="s">
        <v>7</v>
      </c>
      <c r="M1025" s="128"/>
    </row>
    <row r="1026" spans="1:13">
      <c r="A1026" s="130" t="s">
        <v>5655</v>
      </c>
      <c r="B1026" s="131">
        <v>30250</v>
      </c>
      <c r="C1026" s="131">
        <v>33539</v>
      </c>
      <c r="D1026" s="166">
        <v>2444</v>
      </c>
      <c r="E1026" s="166">
        <v>2375</v>
      </c>
      <c r="F1026" s="167">
        <v>13374537.230768001</v>
      </c>
      <c r="G1026" s="132">
        <v>7.8051300000000004E-4</v>
      </c>
      <c r="H1026" s="167">
        <v>5281495.6100000003</v>
      </c>
      <c r="I1026" s="131">
        <v>721.81</v>
      </c>
      <c r="J1026" s="131">
        <v>3</v>
      </c>
      <c r="K1026" s="131">
        <v>7317</v>
      </c>
      <c r="L1026" s="130" t="s">
        <v>7</v>
      </c>
      <c r="M1026" s="128"/>
    </row>
    <row r="1027" spans="1:13">
      <c r="A1027" s="130" t="s">
        <v>5656</v>
      </c>
      <c r="B1027" s="131">
        <v>13091</v>
      </c>
      <c r="C1027" s="131">
        <v>11868</v>
      </c>
      <c r="D1027" s="166">
        <v>1623</v>
      </c>
      <c r="E1027" s="166">
        <v>1579</v>
      </c>
      <c r="F1027" s="167">
        <v>4000525.2068670001</v>
      </c>
      <c r="G1027" s="132">
        <v>3.0074499999999999E-4</v>
      </c>
      <c r="H1027" s="167">
        <v>2035048.04</v>
      </c>
      <c r="I1027" s="131">
        <v>410.21</v>
      </c>
      <c r="J1027" s="131">
        <v>3</v>
      </c>
      <c r="K1027" s="131">
        <v>4961</v>
      </c>
      <c r="L1027" s="130" t="s">
        <v>7</v>
      </c>
      <c r="M1027" s="128"/>
    </row>
    <row r="1028" spans="1:13">
      <c r="A1028" s="130" t="s">
        <v>5657</v>
      </c>
      <c r="B1028" s="131">
        <v>44430</v>
      </c>
      <c r="C1028" s="131">
        <v>44172</v>
      </c>
      <c r="D1028" s="166">
        <v>5191</v>
      </c>
      <c r="E1028" s="166">
        <v>4569</v>
      </c>
      <c r="F1028" s="167">
        <v>29456377.578990001</v>
      </c>
      <c r="G1028" s="132">
        <v>1.2531339999999999E-3</v>
      </c>
      <c r="H1028" s="167">
        <v>8479578.0299999993</v>
      </c>
      <c r="I1028" s="131">
        <v>746.96</v>
      </c>
      <c r="J1028" s="131">
        <v>3</v>
      </c>
      <c r="K1028" s="131">
        <v>11352</v>
      </c>
      <c r="L1028" s="130" t="s">
        <v>7</v>
      </c>
      <c r="M1028" s="128"/>
    </row>
    <row r="1029" spans="1:13">
      <c r="A1029" s="130" t="s">
        <v>5658</v>
      </c>
      <c r="B1029" s="131">
        <v>2687</v>
      </c>
      <c r="C1029" s="131">
        <v>2599</v>
      </c>
      <c r="D1029" s="166">
        <v>170</v>
      </c>
      <c r="E1029" s="166">
        <v>344</v>
      </c>
      <c r="F1029" s="167">
        <v>4238539.6000840003</v>
      </c>
      <c r="G1029" s="132">
        <v>1.06476E-4</v>
      </c>
      <c r="H1029" s="167">
        <v>720487.54</v>
      </c>
      <c r="I1029" s="131">
        <v>347.89</v>
      </c>
      <c r="J1029" s="131">
        <v>3</v>
      </c>
      <c r="K1029" s="131">
        <v>2071</v>
      </c>
      <c r="L1029" s="130" t="s">
        <v>7</v>
      </c>
      <c r="M1029" s="128"/>
    </row>
    <row r="1030" spans="1:13">
      <c r="A1030" s="130" t="s">
        <v>5659</v>
      </c>
      <c r="B1030" s="131">
        <v>8641</v>
      </c>
      <c r="C1030" s="131">
        <v>7601</v>
      </c>
      <c r="D1030" s="166">
        <v>525</v>
      </c>
      <c r="E1030" s="166">
        <v>473</v>
      </c>
      <c r="F1030" s="167">
        <v>9875850.4973750003</v>
      </c>
      <c r="G1030" s="132">
        <v>2.8087300000000001E-4</v>
      </c>
      <c r="H1030" s="167">
        <v>1900584.29</v>
      </c>
      <c r="I1030" s="131">
        <v>332.62</v>
      </c>
      <c r="J1030" s="131">
        <v>3</v>
      </c>
      <c r="K1030" s="131">
        <v>5714</v>
      </c>
      <c r="L1030" s="130" t="s">
        <v>7</v>
      </c>
      <c r="M1030" s="128"/>
    </row>
    <row r="1031" spans="1:13">
      <c r="A1031" s="130" t="s">
        <v>5660</v>
      </c>
      <c r="B1031" s="131">
        <v>5138</v>
      </c>
      <c r="C1031" s="131">
        <v>4837</v>
      </c>
      <c r="D1031" s="166">
        <v>313</v>
      </c>
      <c r="E1031" s="166">
        <v>314</v>
      </c>
      <c r="F1031" s="167">
        <v>1993862.6334990002</v>
      </c>
      <c r="G1031" s="132">
        <v>1.19573E-4</v>
      </c>
      <c r="H1031" s="167">
        <v>809112.06</v>
      </c>
      <c r="I1031" s="131">
        <v>373.72</v>
      </c>
      <c r="J1031" s="131">
        <v>3</v>
      </c>
      <c r="K1031" s="131">
        <v>2165</v>
      </c>
      <c r="L1031" s="130" t="s">
        <v>7</v>
      </c>
      <c r="M1031" s="128"/>
    </row>
    <row r="1032" spans="1:13">
      <c r="A1032" s="130" t="s">
        <v>5661</v>
      </c>
      <c r="B1032" s="131">
        <v>27342</v>
      </c>
      <c r="C1032" s="131">
        <v>18020</v>
      </c>
      <c r="D1032" s="166">
        <v>703</v>
      </c>
      <c r="E1032" s="166">
        <v>985</v>
      </c>
      <c r="F1032" s="167">
        <v>9892599.9667199999</v>
      </c>
      <c r="G1032" s="132">
        <v>4.6434500000000001E-4</v>
      </c>
      <c r="H1032" s="167">
        <v>3142084.2</v>
      </c>
      <c r="I1032" s="131">
        <v>611.89</v>
      </c>
      <c r="J1032" s="131">
        <v>3</v>
      </c>
      <c r="K1032" s="131">
        <v>5135</v>
      </c>
      <c r="L1032" s="130" t="s">
        <v>7</v>
      </c>
      <c r="M1032" s="128"/>
    </row>
    <row r="1033" spans="1:13">
      <c r="A1033" s="130" t="s">
        <v>5662</v>
      </c>
      <c r="B1033" s="131">
        <v>1904</v>
      </c>
      <c r="C1033" s="131">
        <v>1462</v>
      </c>
      <c r="D1033" s="166">
        <v>155</v>
      </c>
      <c r="E1033" s="166">
        <v>198</v>
      </c>
      <c r="F1033" s="167">
        <v>3739675.7267280007</v>
      </c>
      <c r="G1033" s="132">
        <v>8.2815064970222493E-5</v>
      </c>
      <c r="H1033" s="167" t="s">
        <v>11</v>
      </c>
      <c r="I1033" s="131" t="s">
        <v>11</v>
      </c>
      <c r="J1033" s="131">
        <v>3</v>
      </c>
      <c r="K1033" s="131">
        <v>4059</v>
      </c>
      <c r="L1033" s="130" t="s">
        <v>12</v>
      </c>
      <c r="M1033" s="128"/>
    </row>
    <row r="1034" spans="1:13">
      <c r="A1034" s="130" t="s">
        <v>5663</v>
      </c>
      <c r="B1034" s="131">
        <v>9747</v>
      </c>
      <c r="C1034" s="131">
        <v>9058</v>
      </c>
      <c r="D1034" s="166">
        <v>898</v>
      </c>
      <c r="E1034" s="166">
        <v>709</v>
      </c>
      <c r="F1034" s="167">
        <v>3281218.9596170001</v>
      </c>
      <c r="G1034" s="132">
        <v>2.2295799999999999E-4</v>
      </c>
      <c r="H1034" s="167">
        <v>1508690.93</v>
      </c>
      <c r="I1034" s="131">
        <v>1094.8499999999999</v>
      </c>
      <c r="J1034" s="131">
        <v>3</v>
      </c>
      <c r="K1034" s="131">
        <v>1378</v>
      </c>
      <c r="L1034" s="130" t="s">
        <v>7</v>
      </c>
      <c r="M1034" s="128"/>
    </row>
    <row r="1035" spans="1:13">
      <c r="A1035" s="130" t="s">
        <v>5664</v>
      </c>
      <c r="B1035" s="131">
        <v>523</v>
      </c>
      <c r="C1035" s="131">
        <v>451</v>
      </c>
      <c r="D1035" s="166">
        <v>128</v>
      </c>
      <c r="E1035" s="166">
        <v>168</v>
      </c>
      <c r="F1035" s="167">
        <v>506869.05818700005</v>
      </c>
      <c r="G1035" s="132">
        <v>1.7815000000000001E-5</v>
      </c>
      <c r="H1035" s="167">
        <v>120548.61</v>
      </c>
      <c r="I1035" s="131">
        <v>198.6</v>
      </c>
      <c r="J1035" s="131">
        <v>3</v>
      </c>
      <c r="K1035" s="131">
        <v>607</v>
      </c>
      <c r="L1035" s="130" t="s">
        <v>7</v>
      </c>
      <c r="M1035" s="128"/>
    </row>
    <row r="1036" spans="1:13">
      <c r="A1036" s="130" t="s">
        <v>5665</v>
      </c>
      <c r="B1036" s="131">
        <v>2353</v>
      </c>
      <c r="C1036" s="131">
        <v>3193</v>
      </c>
      <c r="D1036" s="166">
        <v>117</v>
      </c>
      <c r="E1036" s="166">
        <v>88</v>
      </c>
      <c r="F1036" s="167">
        <v>16241611.591283999</v>
      </c>
      <c r="G1036" s="132">
        <v>2.6232600000000001E-4</v>
      </c>
      <c r="H1036" s="167">
        <v>1775083.36</v>
      </c>
      <c r="I1036" s="131">
        <v>12413.17</v>
      </c>
      <c r="J1036" s="131">
        <v>3</v>
      </c>
      <c r="K1036" s="131">
        <v>143</v>
      </c>
      <c r="L1036" s="130" t="s">
        <v>7</v>
      </c>
      <c r="M1036" s="128"/>
    </row>
    <row r="1037" spans="1:13">
      <c r="A1037" s="130" t="s">
        <v>5666</v>
      </c>
      <c r="B1037" s="131">
        <v>6015</v>
      </c>
      <c r="C1037" s="131">
        <v>6016</v>
      </c>
      <c r="D1037" s="166">
        <v>361</v>
      </c>
      <c r="E1037" s="166">
        <v>333</v>
      </c>
      <c r="F1037" s="167">
        <v>4164449.0922920001</v>
      </c>
      <c r="G1037" s="132">
        <v>1.66582E-4</v>
      </c>
      <c r="H1037" s="167">
        <v>1127211.58</v>
      </c>
      <c r="I1037" s="131">
        <v>651.55999999999995</v>
      </c>
      <c r="J1037" s="131">
        <v>3</v>
      </c>
      <c r="K1037" s="131">
        <v>1730</v>
      </c>
      <c r="L1037" s="130" t="s">
        <v>7</v>
      </c>
      <c r="M1037" s="128"/>
    </row>
    <row r="1038" spans="1:13">
      <c r="A1038" s="130" t="s">
        <v>5667</v>
      </c>
      <c r="B1038" s="131"/>
      <c r="C1038" s="131"/>
      <c r="D1038" s="166"/>
      <c r="E1038" s="166"/>
      <c r="F1038" s="166">
        <v>0</v>
      </c>
      <c r="G1038" s="132"/>
      <c r="H1038" s="167" t="s">
        <v>11</v>
      </c>
      <c r="I1038" s="131" t="s">
        <v>11</v>
      </c>
      <c r="J1038" s="131"/>
      <c r="K1038" s="131">
        <v>144</v>
      </c>
      <c r="L1038" s="130" t="s">
        <v>12</v>
      </c>
      <c r="M1038" s="128" t="s">
        <v>5181</v>
      </c>
    </row>
    <row r="1039" spans="1:13">
      <c r="A1039" s="130" t="s">
        <v>5668</v>
      </c>
      <c r="B1039" s="131">
        <v>1505</v>
      </c>
      <c r="C1039" s="131">
        <v>1313</v>
      </c>
      <c r="D1039" s="166">
        <v>159</v>
      </c>
      <c r="E1039" s="166">
        <v>103</v>
      </c>
      <c r="F1039" s="167">
        <v>4781796.6510419995</v>
      </c>
      <c r="G1039" s="132">
        <v>8.9489999999999999E-5</v>
      </c>
      <c r="H1039" s="167">
        <v>605548.43999999994</v>
      </c>
      <c r="I1039" s="131">
        <v>758.83</v>
      </c>
      <c r="J1039" s="131">
        <v>3</v>
      </c>
      <c r="K1039" s="131">
        <v>798</v>
      </c>
      <c r="L1039" s="130" t="s">
        <v>7</v>
      </c>
      <c r="M1039" s="128"/>
    </row>
    <row r="1040" spans="1:13">
      <c r="A1040" s="130" t="s">
        <v>5669</v>
      </c>
      <c r="B1040" s="131">
        <v>27331</v>
      </c>
      <c r="C1040" s="131">
        <v>26910</v>
      </c>
      <c r="D1040" s="166">
        <v>4351</v>
      </c>
      <c r="E1040" s="166">
        <v>4854</v>
      </c>
      <c r="F1040" s="167">
        <v>20832134.911389001</v>
      </c>
      <c r="G1040" s="132">
        <v>8.3145400000000003E-4</v>
      </c>
      <c r="H1040" s="167">
        <v>5626194.5700000003</v>
      </c>
      <c r="I1040" s="131">
        <v>897.75</v>
      </c>
      <c r="J1040" s="131">
        <v>3</v>
      </c>
      <c r="K1040" s="131">
        <v>6267</v>
      </c>
      <c r="L1040" s="130" t="s">
        <v>7</v>
      </c>
      <c r="M1040" s="128"/>
    </row>
    <row r="1041" spans="1:13">
      <c r="A1041" s="130" t="s">
        <v>5670</v>
      </c>
      <c r="B1041" s="131">
        <v>8619</v>
      </c>
      <c r="C1041" s="131">
        <v>6447</v>
      </c>
      <c r="D1041" s="166">
        <v>1524</v>
      </c>
      <c r="E1041" s="166">
        <v>1668</v>
      </c>
      <c r="F1041" s="167">
        <v>2589540.8715420002</v>
      </c>
      <c r="G1041" s="132">
        <v>1.9496699999999999E-4</v>
      </c>
      <c r="H1041" s="167">
        <v>1319280.44</v>
      </c>
      <c r="I1041" s="131">
        <v>513.92999999999995</v>
      </c>
      <c r="J1041" s="131">
        <v>3</v>
      </c>
      <c r="K1041" s="131">
        <v>2567</v>
      </c>
      <c r="L1041" s="130" t="s">
        <v>7</v>
      </c>
      <c r="M1041" s="128"/>
    </row>
    <row r="1042" spans="1:13">
      <c r="A1042" s="130" t="s">
        <v>5671</v>
      </c>
      <c r="B1042" s="131">
        <v>3322</v>
      </c>
      <c r="C1042" s="131">
        <v>2952</v>
      </c>
      <c r="D1042" s="166">
        <v>228</v>
      </c>
      <c r="E1042" s="166">
        <v>158</v>
      </c>
      <c r="F1042" s="167">
        <v>7817293.3363500005</v>
      </c>
      <c r="G1042" s="132">
        <v>1.6064200000000001E-4</v>
      </c>
      <c r="H1042" s="167">
        <v>1087013.95</v>
      </c>
      <c r="I1042" s="131">
        <v>567.33000000000004</v>
      </c>
      <c r="J1042" s="131">
        <v>3</v>
      </c>
      <c r="K1042" s="131">
        <v>1916</v>
      </c>
      <c r="L1042" s="130" t="s">
        <v>7</v>
      </c>
      <c r="M1042" s="128"/>
    </row>
    <row r="1043" spans="1:13">
      <c r="A1043" s="130" t="s">
        <v>5672</v>
      </c>
      <c r="B1043" s="131">
        <v>4435</v>
      </c>
      <c r="C1043" s="131">
        <v>4047</v>
      </c>
      <c r="D1043" s="166">
        <v>422</v>
      </c>
      <c r="E1043" s="166">
        <v>308</v>
      </c>
      <c r="F1043" s="167">
        <v>5737541.3229970001</v>
      </c>
      <c r="G1043" s="132">
        <v>1.5607800000000001E-4</v>
      </c>
      <c r="H1043" s="167">
        <v>1056132.6499999999</v>
      </c>
      <c r="I1043" s="131">
        <v>506.06</v>
      </c>
      <c r="J1043" s="131">
        <v>3</v>
      </c>
      <c r="K1043" s="131">
        <v>2087</v>
      </c>
      <c r="L1043" s="130" t="s">
        <v>7</v>
      </c>
      <c r="M1043" s="128"/>
    </row>
    <row r="1044" spans="1:13">
      <c r="A1044" s="130" t="s">
        <v>5673</v>
      </c>
      <c r="B1044" s="131">
        <v>3303</v>
      </c>
      <c r="C1044" s="131">
        <v>3451</v>
      </c>
      <c r="D1044" s="166">
        <v>547</v>
      </c>
      <c r="E1044" s="166">
        <v>489</v>
      </c>
      <c r="F1044" s="167">
        <v>5087165.6464320002</v>
      </c>
      <c r="G1044" s="132">
        <v>1.3503500000000001E-4</v>
      </c>
      <c r="H1044" s="167">
        <v>913743.72</v>
      </c>
      <c r="I1044" s="131">
        <v>486.81</v>
      </c>
      <c r="J1044" s="131">
        <v>3</v>
      </c>
      <c r="K1044" s="131">
        <v>1877</v>
      </c>
      <c r="L1044" s="130" t="s">
        <v>7</v>
      </c>
      <c r="M1044" s="128"/>
    </row>
    <row r="1045" spans="1:13">
      <c r="A1045" s="130" t="s">
        <v>5674</v>
      </c>
      <c r="B1045" s="131">
        <v>10164</v>
      </c>
      <c r="C1045" s="131">
        <v>9157</v>
      </c>
      <c r="D1045" s="166">
        <v>1643</v>
      </c>
      <c r="E1045" s="166">
        <v>1888</v>
      </c>
      <c r="F1045" s="167">
        <v>7589862.1172000002</v>
      </c>
      <c r="G1045" s="132">
        <v>3.0087199999999999E-4</v>
      </c>
      <c r="H1045" s="167">
        <v>2035907.24</v>
      </c>
      <c r="I1045" s="131">
        <v>851.85</v>
      </c>
      <c r="J1045" s="131">
        <v>3</v>
      </c>
      <c r="K1045" s="131">
        <v>2390</v>
      </c>
      <c r="L1045" s="130" t="s">
        <v>7</v>
      </c>
      <c r="M1045" s="128"/>
    </row>
    <row r="1046" spans="1:13">
      <c r="A1046" s="130" t="s">
        <v>5675</v>
      </c>
      <c r="B1046" s="131">
        <v>9761</v>
      </c>
      <c r="C1046" s="131">
        <v>9765</v>
      </c>
      <c r="D1046" s="166">
        <v>1906</v>
      </c>
      <c r="E1046" s="166">
        <v>1695</v>
      </c>
      <c r="F1046" s="167">
        <v>12977468.983999999</v>
      </c>
      <c r="G1046" s="132">
        <v>3.7322100000000002E-4</v>
      </c>
      <c r="H1046" s="167">
        <v>2525470.33</v>
      </c>
      <c r="I1046" s="131">
        <v>611.04999999999995</v>
      </c>
      <c r="J1046" s="131">
        <v>3</v>
      </c>
      <c r="K1046" s="131">
        <v>4133</v>
      </c>
      <c r="L1046" s="130" t="s">
        <v>7</v>
      </c>
      <c r="M1046" s="128"/>
    </row>
    <row r="1047" spans="1:13">
      <c r="A1047" s="130" t="s">
        <v>5676</v>
      </c>
      <c r="B1047" s="131">
        <v>5435</v>
      </c>
      <c r="C1047" s="131">
        <v>4113</v>
      </c>
      <c r="D1047" s="166">
        <v>412</v>
      </c>
      <c r="E1047" s="166">
        <v>384</v>
      </c>
      <c r="F1047" s="167">
        <v>3428959.1277979999</v>
      </c>
      <c r="G1047" s="132">
        <v>1.3615400000000001E-4</v>
      </c>
      <c r="H1047" s="167">
        <v>921312.7</v>
      </c>
      <c r="I1047" s="131">
        <v>452.29</v>
      </c>
      <c r="J1047" s="131">
        <v>3</v>
      </c>
      <c r="K1047" s="131">
        <v>2037</v>
      </c>
      <c r="L1047" s="130" t="s">
        <v>7</v>
      </c>
      <c r="M1047" s="128"/>
    </row>
    <row r="1048" spans="1:13">
      <c r="A1048" s="130" t="s">
        <v>5677</v>
      </c>
      <c r="B1048" s="131">
        <v>4820</v>
      </c>
      <c r="C1048" s="131">
        <v>4710</v>
      </c>
      <c r="D1048" s="166">
        <v>786</v>
      </c>
      <c r="E1048" s="166">
        <v>577</v>
      </c>
      <c r="F1048" s="167">
        <v>8387925.0183840021</v>
      </c>
      <c r="G1048" s="132">
        <v>2.0555399999999999E-4</v>
      </c>
      <c r="H1048" s="167">
        <v>1390921.67</v>
      </c>
      <c r="I1048" s="131">
        <v>685.52</v>
      </c>
      <c r="J1048" s="131">
        <v>3</v>
      </c>
      <c r="K1048" s="131">
        <v>2029</v>
      </c>
      <c r="L1048" s="130" t="s">
        <v>7</v>
      </c>
      <c r="M1048" s="128"/>
    </row>
    <row r="1049" spans="1:13">
      <c r="A1049" s="130" t="s">
        <v>5678</v>
      </c>
      <c r="B1049" s="131">
        <v>10819</v>
      </c>
      <c r="C1049" s="131">
        <v>10606</v>
      </c>
      <c r="D1049" s="166">
        <v>1586</v>
      </c>
      <c r="E1049" s="166">
        <v>1262</v>
      </c>
      <c r="F1049" s="167">
        <v>9697874.2230810001</v>
      </c>
      <c r="G1049" s="132">
        <v>3.4088800000000002E-4</v>
      </c>
      <c r="H1049" s="167">
        <v>2306687.39</v>
      </c>
      <c r="I1049" s="131">
        <v>454.43</v>
      </c>
      <c r="J1049" s="131">
        <v>3</v>
      </c>
      <c r="K1049" s="131">
        <v>5076</v>
      </c>
      <c r="L1049" s="130" t="s">
        <v>7</v>
      </c>
      <c r="M1049" s="128"/>
    </row>
    <row r="1050" spans="1:13">
      <c r="A1050" s="130" t="s">
        <v>5679</v>
      </c>
      <c r="B1050" s="131">
        <v>5027</v>
      </c>
      <c r="C1050" s="131">
        <v>4647</v>
      </c>
      <c r="D1050" s="166">
        <v>424</v>
      </c>
      <c r="E1050" s="166">
        <v>606</v>
      </c>
      <c r="F1050" s="167">
        <v>6196218.182395</v>
      </c>
      <c r="G1050" s="132">
        <v>1.75215E-4</v>
      </c>
      <c r="H1050" s="167">
        <v>1185627.48</v>
      </c>
      <c r="I1050" s="131">
        <v>450.29</v>
      </c>
      <c r="J1050" s="131">
        <v>3</v>
      </c>
      <c r="K1050" s="131">
        <v>2633</v>
      </c>
      <c r="L1050" s="130" t="s">
        <v>7</v>
      </c>
      <c r="M1050" s="128"/>
    </row>
    <row r="1051" spans="1:13">
      <c r="A1051" s="130" t="s">
        <v>5680</v>
      </c>
      <c r="B1051" s="131">
        <v>16942</v>
      </c>
      <c r="C1051" s="131">
        <v>16914</v>
      </c>
      <c r="D1051" s="166">
        <v>2138</v>
      </c>
      <c r="E1051" s="166">
        <v>2286</v>
      </c>
      <c r="F1051" s="167">
        <v>10330089.276348</v>
      </c>
      <c r="G1051" s="132">
        <v>4.7289400000000002E-4</v>
      </c>
      <c r="H1051" s="167">
        <v>3199930.01</v>
      </c>
      <c r="I1051" s="131">
        <v>541.16</v>
      </c>
      <c r="J1051" s="131">
        <v>3</v>
      </c>
      <c r="K1051" s="131">
        <v>5913</v>
      </c>
      <c r="L1051" s="130" t="s">
        <v>7</v>
      </c>
      <c r="M1051" s="128"/>
    </row>
    <row r="1052" spans="1:13">
      <c r="A1052" s="130" t="s">
        <v>5681</v>
      </c>
      <c r="B1052" s="131">
        <v>10133</v>
      </c>
      <c r="C1052" s="131">
        <v>10113</v>
      </c>
      <c r="D1052" s="166">
        <v>1123</v>
      </c>
      <c r="E1052" s="166">
        <v>1138</v>
      </c>
      <c r="F1052" s="167">
        <v>11016650.858379999</v>
      </c>
      <c r="G1052" s="132">
        <v>3.4219799999999999E-4</v>
      </c>
      <c r="H1052" s="167">
        <v>2315547.35</v>
      </c>
      <c r="I1052" s="131">
        <v>541.65</v>
      </c>
      <c r="J1052" s="131">
        <v>3</v>
      </c>
      <c r="K1052" s="131">
        <v>4275</v>
      </c>
      <c r="L1052" s="130" t="s">
        <v>7</v>
      </c>
      <c r="M1052" s="128"/>
    </row>
    <row r="1053" spans="1:13">
      <c r="A1053" s="130" t="s">
        <v>5682</v>
      </c>
      <c r="B1053" s="131">
        <v>29064</v>
      </c>
      <c r="C1053" s="131">
        <v>29423</v>
      </c>
      <c r="D1053" s="166">
        <v>2969</v>
      </c>
      <c r="E1053" s="166">
        <v>2528</v>
      </c>
      <c r="F1053" s="167">
        <v>27821964.248921998</v>
      </c>
      <c r="G1053" s="132">
        <v>9.2726600000000005E-4</v>
      </c>
      <c r="H1053" s="167">
        <v>6274525.4000000004</v>
      </c>
      <c r="I1053" s="131">
        <v>823.86</v>
      </c>
      <c r="J1053" s="131">
        <v>3</v>
      </c>
      <c r="K1053" s="131">
        <v>7616</v>
      </c>
      <c r="L1053" s="130" t="s">
        <v>7</v>
      </c>
      <c r="M1053" s="128"/>
    </row>
    <row r="1054" spans="1:13">
      <c r="A1054" s="130" t="s">
        <v>5683</v>
      </c>
      <c r="B1054" s="131">
        <v>109</v>
      </c>
      <c r="C1054" s="131">
        <v>154</v>
      </c>
      <c r="D1054" s="166">
        <v>51</v>
      </c>
      <c r="E1054" s="166">
        <v>76</v>
      </c>
      <c r="F1054" s="167">
        <v>2450600.7731920001</v>
      </c>
      <c r="G1054" s="132">
        <v>3.5909943063902013E-5</v>
      </c>
      <c r="H1054" s="167" t="s">
        <v>11</v>
      </c>
      <c r="I1054" s="131" t="s">
        <v>11</v>
      </c>
      <c r="J1054" s="131">
        <v>3</v>
      </c>
      <c r="K1054" s="131">
        <v>625</v>
      </c>
      <c r="L1054" s="130" t="s">
        <v>12</v>
      </c>
      <c r="M1054" s="128"/>
    </row>
    <row r="1055" spans="1:13">
      <c r="A1055" s="130" t="s">
        <v>5684</v>
      </c>
      <c r="B1055" s="131">
        <v>14710</v>
      </c>
      <c r="C1055" s="131">
        <v>12748</v>
      </c>
      <c r="D1055" s="166">
        <v>1552</v>
      </c>
      <c r="E1055" s="166">
        <v>1806</v>
      </c>
      <c r="F1055" s="167">
        <v>5559554.6554019991</v>
      </c>
      <c r="G1055" s="132">
        <v>4.8911600000000005E-4</v>
      </c>
      <c r="H1055" s="167">
        <v>3309700.33</v>
      </c>
      <c r="I1055" s="131">
        <v>505.84</v>
      </c>
      <c r="J1055" s="131">
        <v>3</v>
      </c>
      <c r="K1055" s="131">
        <v>6543</v>
      </c>
      <c r="L1055" s="130" t="s">
        <v>7</v>
      </c>
      <c r="M1055" s="128"/>
    </row>
    <row r="1056" spans="1:13">
      <c r="A1056" s="130" t="s">
        <v>5685</v>
      </c>
      <c r="B1056" s="131">
        <v>35746</v>
      </c>
      <c r="C1056" s="131">
        <v>36123</v>
      </c>
      <c r="D1056" s="166">
        <v>2607</v>
      </c>
      <c r="E1056" s="166">
        <v>2284</v>
      </c>
      <c r="F1056" s="167">
        <v>158709484.44919601</v>
      </c>
      <c r="G1056" s="132">
        <v>2.7451429999999998E-3</v>
      </c>
      <c r="H1056" s="167">
        <v>18575544.510000002</v>
      </c>
      <c r="I1056" s="131">
        <v>6252.28</v>
      </c>
      <c r="J1056" s="131">
        <v>3</v>
      </c>
      <c r="K1056" s="131">
        <v>2971</v>
      </c>
      <c r="L1056" s="130" t="s">
        <v>7</v>
      </c>
      <c r="M1056" s="128"/>
    </row>
    <row r="1057" spans="1:13">
      <c r="A1057" s="130" t="s">
        <v>5686</v>
      </c>
      <c r="B1057" s="131">
        <v>4217</v>
      </c>
      <c r="C1057" s="131">
        <v>4217</v>
      </c>
      <c r="D1057" s="166">
        <v>256</v>
      </c>
      <c r="E1057" s="166">
        <v>250</v>
      </c>
      <c r="F1057" s="167">
        <v>9707610.975455001</v>
      </c>
      <c r="G1057" s="132">
        <v>2.05381E-4</v>
      </c>
      <c r="H1057" s="167">
        <v>1389753.75</v>
      </c>
      <c r="I1057" s="131">
        <v>757.77</v>
      </c>
      <c r="J1057" s="131">
        <v>3</v>
      </c>
      <c r="K1057" s="131">
        <v>1834</v>
      </c>
      <c r="L1057" s="130" t="s">
        <v>7</v>
      </c>
      <c r="M1057" s="128"/>
    </row>
    <row r="1058" spans="1:13">
      <c r="A1058" s="130" t="s">
        <v>5687</v>
      </c>
      <c r="B1058" s="131">
        <v>1928</v>
      </c>
      <c r="C1058" s="131">
        <v>1832</v>
      </c>
      <c r="D1058" s="166">
        <v>190</v>
      </c>
      <c r="E1058" s="166">
        <v>209</v>
      </c>
      <c r="F1058" s="167">
        <v>2780425.6788590001</v>
      </c>
      <c r="G1058" s="132">
        <v>7.2936999999999996E-5</v>
      </c>
      <c r="H1058" s="167">
        <v>493543.5</v>
      </c>
      <c r="I1058" s="131">
        <v>497.53</v>
      </c>
      <c r="J1058" s="131">
        <v>3</v>
      </c>
      <c r="K1058" s="131">
        <v>992</v>
      </c>
      <c r="L1058" s="130" t="s">
        <v>7</v>
      </c>
      <c r="M1058" s="128"/>
    </row>
    <row r="1059" spans="1:13">
      <c r="A1059" s="130" t="s">
        <v>5688</v>
      </c>
      <c r="B1059" s="131">
        <v>6569</v>
      </c>
      <c r="C1059" s="131">
        <v>5919</v>
      </c>
      <c r="D1059" s="166">
        <v>1215</v>
      </c>
      <c r="E1059" s="166">
        <v>1388</v>
      </c>
      <c r="F1059" s="167">
        <v>5750862.2603360005</v>
      </c>
      <c r="G1059" s="132">
        <v>2.08307E-4</v>
      </c>
      <c r="H1059" s="167">
        <v>1409552.2</v>
      </c>
      <c r="I1059" s="131">
        <v>286.56</v>
      </c>
      <c r="J1059" s="131">
        <v>3</v>
      </c>
      <c r="K1059" s="131">
        <v>4919</v>
      </c>
      <c r="L1059" s="130" t="s">
        <v>7</v>
      </c>
      <c r="M1059" s="128"/>
    </row>
    <row r="1060" spans="1:13">
      <c r="A1060" s="130" t="s">
        <v>5689</v>
      </c>
      <c r="B1060" s="131">
        <v>7917</v>
      </c>
      <c r="C1060" s="131">
        <v>8846</v>
      </c>
      <c r="D1060" s="166">
        <v>884</v>
      </c>
      <c r="E1060" s="166">
        <v>1071</v>
      </c>
      <c r="F1060" s="167">
        <v>9733536.4173339996</v>
      </c>
      <c r="G1060" s="132">
        <v>2.9200199999999997E-4</v>
      </c>
      <c r="H1060" s="167">
        <v>1975888.78</v>
      </c>
      <c r="I1060" s="131">
        <v>377.8</v>
      </c>
      <c r="J1060" s="131">
        <v>3</v>
      </c>
      <c r="K1060" s="131">
        <v>5230</v>
      </c>
      <c r="L1060" s="130" t="s">
        <v>7</v>
      </c>
      <c r="M1060" s="128"/>
    </row>
    <row r="1061" spans="1:13">
      <c r="A1061" s="130" t="s">
        <v>5690</v>
      </c>
      <c r="B1061" s="131">
        <v>1322</v>
      </c>
      <c r="C1061" s="131">
        <v>1212</v>
      </c>
      <c r="D1061" s="166">
        <v>85</v>
      </c>
      <c r="E1061" s="166">
        <v>183</v>
      </c>
      <c r="F1061" s="167">
        <v>5150663.1282359995</v>
      </c>
      <c r="G1061" s="132">
        <v>9.1834000000000002E-5</v>
      </c>
      <c r="H1061" s="167">
        <v>621412.03</v>
      </c>
      <c r="I1061" s="131">
        <v>542.72</v>
      </c>
      <c r="J1061" s="131">
        <v>3</v>
      </c>
      <c r="K1061" s="131">
        <v>1145</v>
      </c>
      <c r="L1061" s="130" t="s">
        <v>7</v>
      </c>
      <c r="M1061" s="128"/>
    </row>
    <row r="1062" spans="1:13">
      <c r="A1062" s="130" t="s">
        <v>5691</v>
      </c>
      <c r="B1062" s="131">
        <v>1094</v>
      </c>
      <c r="C1062" s="131">
        <v>479</v>
      </c>
      <c r="D1062" s="166">
        <v>78</v>
      </c>
      <c r="E1062" s="166">
        <v>7</v>
      </c>
      <c r="F1062" s="166">
        <v>0</v>
      </c>
      <c r="G1062" s="132">
        <v>2.2322719386242403E-5</v>
      </c>
      <c r="H1062" s="167" t="s">
        <v>11</v>
      </c>
      <c r="I1062" s="131" t="s">
        <v>11</v>
      </c>
      <c r="J1062" s="131">
        <v>2</v>
      </c>
      <c r="K1062" s="131">
        <v>136</v>
      </c>
      <c r="L1062" s="130" t="s">
        <v>12</v>
      </c>
      <c r="M1062" s="128"/>
    </row>
    <row r="1063" spans="1:13">
      <c r="A1063" s="130" t="s">
        <v>5692</v>
      </c>
      <c r="B1063" s="131">
        <v>2906</v>
      </c>
      <c r="C1063" s="131">
        <v>3295</v>
      </c>
      <c r="D1063" s="166">
        <v>846</v>
      </c>
      <c r="E1063" s="166">
        <v>892</v>
      </c>
      <c r="F1063" s="167">
        <v>9612844.9367709998</v>
      </c>
      <c r="G1063" s="132">
        <v>1.95298E-4</v>
      </c>
      <c r="H1063" s="167">
        <v>1321519.99</v>
      </c>
      <c r="I1063" s="131">
        <v>426.29</v>
      </c>
      <c r="J1063" s="131">
        <v>3</v>
      </c>
      <c r="K1063" s="131">
        <v>3100</v>
      </c>
      <c r="L1063" s="130" t="s">
        <v>7</v>
      </c>
      <c r="M1063" s="128"/>
    </row>
    <row r="1064" spans="1:13">
      <c r="A1064" s="130" t="s">
        <v>5693</v>
      </c>
      <c r="B1064" s="131">
        <v>8123</v>
      </c>
      <c r="C1064" s="131">
        <v>8668</v>
      </c>
      <c r="D1064" s="166">
        <v>2011</v>
      </c>
      <c r="E1064" s="166">
        <v>1529</v>
      </c>
      <c r="F1064" s="167">
        <v>8531190.91285</v>
      </c>
      <c r="G1064" s="132">
        <v>2.9060799999999998E-4</v>
      </c>
      <c r="H1064" s="167">
        <v>1966458.16</v>
      </c>
      <c r="I1064" s="131">
        <v>315.39</v>
      </c>
      <c r="J1064" s="131">
        <v>3</v>
      </c>
      <c r="K1064" s="131">
        <v>6235</v>
      </c>
      <c r="L1064" s="130" t="s">
        <v>7</v>
      </c>
      <c r="M1064" s="128"/>
    </row>
    <row r="1065" spans="1:13">
      <c r="A1065" s="130" t="s">
        <v>5694</v>
      </c>
      <c r="B1065" s="131">
        <v>1534</v>
      </c>
      <c r="C1065" s="131">
        <v>1699</v>
      </c>
      <c r="D1065" s="166">
        <v>128</v>
      </c>
      <c r="E1065" s="166">
        <v>142</v>
      </c>
      <c r="F1065" s="167">
        <v>2082794.67564</v>
      </c>
      <c r="G1065" s="132">
        <v>5.8050999999999997E-5</v>
      </c>
      <c r="H1065" s="167">
        <v>392810.95</v>
      </c>
      <c r="I1065" s="131">
        <v>618.6</v>
      </c>
      <c r="J1065" s="131">
        <v>3</v>
      </c>
      <c r="K1065" s="131">
        <v>635</v>
      </c>
      <c r="L1065" s="130" t="s">
        <v>7</v>
      </c>
      <c r="M1065" s="128"/>
    </row>
    <row r="1066" spans="1:13">
      <c r="A1066" s="130" t="s">
        <v>5695</v>
      </c>
      <c r="B1066" s="131">
        <v>3365</v>
      </c>
      <c r="C1066" s="131">
        <v>3621</v>
      </c>
      <c r="D1066" s="166">
        <v>735</v>
      </c>
      <c r="E1066" s="166">
        <v>797</v>
      </c>
      <c r="F1066" s="167">
        <v>1429478.7339550001</v>
      </c>
      <c r="G1066" s="132">
        <v>9.3885E-5</v>
      </c>
      <c r="H1066" s="167">
        <v>635294.28</v>
      </c>
      <c r="I1066" s="131">
        <v>245.85</v>
      </c>
      <c r="J1066" s="131">
        <v>3</v>
      </c>
      <c r="K1066" s="131">
        <v>2584</v>
      </c>
      <c r="L1066" s="130" t="s">
        <v>7</v>
      </c>
      <c r="M1066" s="128"/>
    </row>
    <row r="1067" spans="1:13">
      <c r="A1067" s="130" t="s">
        <v>5696</v>
      </c>
      <c r="B1067" s="131">
        <v>6905</v>
      </c>
      <c r="C1067" s="131">
        <v>7092</v>
      </c>
      <c r="D1067" s="166">
        <v>996</v>
      </c>
      <c r="E1067" s="166">
        <v>1040</v>
      </c>
      <c r="F1067" s="167">
        <v>7353257.7279169997</v>
      </c>
      <c r="G1067" s="132">
        <v>2.37486E-4</v>
      </c>
      <c r="H1067" s="167">
        <v>1606994.11</v>
      </c>
      <c r="I1067" s="131">
        <v>1377.03</v>
      </c>
      <c r="J1067" s="131">
        <v>3</v>
      </c>
      <c r="K1067" s="131">
        <v>1167</v>
      </c>
      <c r="L1067" s="130" t="s">
        <v>7</v>
      </c>
      <c r="M1067" s="128"/>
    </row>
    <row r="1068" spans="1:13">
      <c r="A1068" s="130" t="s">
        <v>5697</v>
      </c>
      <c r="B1068" s="131">
        <v>7061</v>
      </c>
      <c r="C1068" s="131">
        <v>6330</v>
      </c>
      <c r="D1068" s="166">
        <v>1130</v>
      </c>
      <c r="E1068" s="166">
        <v>1103</v>
      </c>
      <c r="F1068" s="167">
        <v>18256745.683187</v>
      </c>
      <c r="G1068" s="132">
        <v>3.8156623959356787E-4</v>
      </c>
      <c r="H1068" s="167" t="s">
        <v>11</v>
      </c>
      <c r="I1068" s="131">
        <v>497.68</v>
      </c>
      <c r="J1068" s="131">
        <v>3</v>
      </c>
      <c r="K1068" s="131">
        <v>5188</v>
      </c>
      <c r="L1068" s="130" t="s">
        <v>15</v>
      </c>
      <c r="M1068" s="128"/>
    </row>
    <row r="1069" spans="1:13">
      <c r="A1069" s="130" t="s">
        <v>5698</v>
      </c>
      <c r="B1069" s="131">
        <v>10814</v>
      </c>
      <c r="C1069" s="131">
        <v>10935</v>
      </c>
      <c r="D1069" s="166">
        <v>1565</v>
      </c>
      <c r="E1069" s="166">
        <v>1662</v>
      </c>
      <c r="F1069" s="167">
        <v>9232013.3362640012</v>
      </c>
      <c r="G1069" s="132">
        <v>3.4073699999999997E-4</v>
      </c>
      <c r="H1069" s="167">
        <v>2305666.62</v>
      </c>
      <c r="I1069" s="131">
        <v>527.61</v>
      </c>
      <c r="J1069" s="131">
        <v>3</v>
      </c>
      <c r="K1069" s="131">
        <v>4370</v>
      </c>
      <c r="L1069" s="130" t="s">
        <v>7</v>
      </c>
      <c r="M1069" s="128"/>
    </row>
    <row r="1070" spans="1:13">
      <c r="A1070" s="130" t="s">
        <v>5699</v>
      </c>
      <c r="B1070" s="131">
        <v>124367</v>
      </c>
      <c r="C1070" s="131">
        <v>119249</v>
      </c>
      <c r="D1070" s="166">
        <v>8537</v>
      </c>
      <c r="E1070" s="166">
        <v>8943</v>
      </c>
      <c r="F1070" s="167">
        <v>119567439.301572</v>
      </c>
      <c r="G1070" s="132">
        <v>3.8626009999999998E-3</v>
      </c>
      <c r="H1070" s="167">
        <v>26137045.920000002</v>
      </c>
      <c r="I1070" s="131">
        <v>1899.22</v>
      </c>
      <c r="J1070" s="131">
        <v>3</v>
      </c>
      <c r="K1070" s="131">
        <v>13762</v>
      </c>
      <c r="L1070" s="130" t="s">
        <v>7</v>
      </c>
      <c r="M1070" s="128"/>
    </row>
    <row r="1071" spans="1:13">
      <c r="A1071" s="130" t="s">
        <v>5700</v>
      </c>
      <c r="B1071" s="131">
        <v>1149</v>
      </c>
      <c r="C1071" s="131">
        <v>1263</v>
      </c>
      <c r="D1071" s="166">
        <v>140</v>
      </c>
      <c r="E1071" s="166">
        <v>187</v>
      </c>
      <c r="F1071" s="167">
        <v>5936581.238109</v>
      </c>
      <c r="G1071" s="132">
        <v>1.01511E-4</v>
      </c>
      <c r="H1071" s="167">
        <v>686894.33</v>
      </c>
      <c r="I1071" s="131">
        <v>477.67</v>
      </c>
      <c r="J1071" s="131">
        <v>3</v>
      </c>
      <c r="K1071" s="131">
        <v>1438</v>
      </c>
      <c r="L1071" s="130" t="s">
        <v>7</v>
      </c>
      <c r="M1071" s="128"/>
    </row>
    <row r="1072" spans="1:13">
      <c r="A1072" s="130" t="s">
        <v>5701</v>
      </c>
      <c r="B1072" s="131">
        <v>32609</v>
      </c>
      <c r="C1072" s="131">
        <v>31927</v>
      </c>
      <c r="D1072" s="166">
        <v>2276</v>
      </c>
      <c r="E1072" s="166">
        <v>2379</v>
      </c>
      <c r="F1072" s="167">
        <v>15357949.142334001</v>
      </c>
      <c r="G1072" s="132">
        <v>8.1087399999999995E-4</v>
      </c>
      <c r="H1072" s="167">
        <v>5486936.1799999997</v>
      </c>
      <c r="I1072" s="131">
        <v>1049.73</v>
      </c>
      <c r="J1072" s="131">
        <v>3</v>
      </c>
      <c r="K1072" s="131">
        <v>5227</v>
      </c>
      <c r="L1072" s="130" t="s">
        <v>7</v>
      </c>
      <c r="M1072" s="128"/>
    </row>
    <row r="1073" spans="1:13">
      <c r="A1073" s="130" t="s">
        <v>5702</v>
      </c>
      <c r="B1073" s="131">
        <v>2886</v>
      </c>
      <c r="C1073" s="131">
        <v>2380</v>
      </c>
      <c r="D1073" s="166">
        <v>240</v>
      </c>
      <c r="E1073" s="166">
        <v>239</v>
      </c>
      <c r="F1073" s="167">
        <v>5752560.5821240004</v>
      </c>
      <c r="G1073" s="132">
        <v>1.2566899999999999E-4</v>
      </c>
      <c r="H1073" s="167">
        <v>850362.59</v>
      </c>
      <c r="I1073" s="131">
        <v>549.67999999999995</v>
      </c>
      <c r="J1073" s="131">
        <v>3</v>
      </c>
      <c r="K1073" s="131">
        <v>1547</v>
      </c>
      <c r="L1073" s="130" t="s">
        <v>7</v>
      </c>
      <c r="M1073" s="128"/>
    </row>
    <row r="1074" spans="1:13">
      <c r="A1074" s="130" t="s">
        <v>5703</v>
      </c>
      <c r="B1074" s="131">
        <v>1584</v>
      </c>
      <c r="C1074" s="131">
        <v>1318</v>
      </c>
      <c r="D1074" s="166">
        <v>135</v>
      </c>
      <c r="E1074" s="166">
        <v>134</v>
      </c>
      <c r="F1074" s="167">
        <v>1868575.5922480002</v>
      </c>
      <c r="G1074" s="132">
        <v>5.2342000000000001E-5</v>
      </c>
      <c r="H1074" s="167">
        <v>354183.92</v>
      </c>
      <c r="I1074" s="131">
        <v>488.53</v>
      </c>
      <c r="J1074" s="131">
        <v>3</v>
      </c>
      <c r="K1074" s="131">
        <v>725</v>
      </c>
      <c r="L1074" s="130" t="s">
        <v>7</v>
      </c>
      <c r="M1074" s="128"/>
    </row>
    <row r="1075" spans="1:13">
      <c r="A1075" s="130" t="s">
        <v>5704</v>
      </c>
      <c r="B1075" s="131">
        <v>1267</v>
      </c>
      <c r="C1075" s="131">
        <v>1252</v>
      </c>
      <c r="D1075" s="166">
        <v>136</v>
      </c>
      <c r="E1075" s="166">
        <v>99</v>
      </c>
      <c r="F1075" s="167">
        <v>3876236.9171600002</v>
      </c>
      <c r="G1075" s="132">
        <v>7.4808999999999995E-5</v>
      </c>
      <c r="H1075" s="167">
        <v>506210.51</v>
      </c>
      <c r="I1075" s="131">
        <v>1052.4100000000001</v>
      </c>
      <c r="J1075" s="131">
        <v>3</v>
      </c>
      <c r="K1075" s="131">
        <v>481</v>
      </c>
      <c r="L1075" s="130" t="s">
        <v>7</v>
      </c>
      <c r="M1075" s="128"/>
    </row>
    <row r="1076" spans="1:13">
      <c r="A1076" s="130" t="s">
        <v>5705</v>
      </c>
      <c r="B1076" s="131">
        <v>3325</v>
      </c>
      <c r="C1076" s="131">
        <v>3317</v>
      </c>
      <c r="D1076" s="166">
        <v>248</v>
      </c>
      <c r="E1076" s="166">
        <v>226</v>
      </c>
      <c r="F1076" s="167">
        <v>1276121.4704069998</v>
      </c>
      <c r="G1076" s="132">
        <v>7.9442000000000003E-5</v>
      </c>
      <c r="H1076" s="167">
        <v>537559.05000000005</v>
      </c>
      <c r="I1076" s="131">
        <v>472.79</v>
      </c>
      <c r="J1076" s="131">
        <v>3</v>
      </c>
      <c r="K1076" s="131">
        <v>1137</v>
      </c>
      <c r="L1076" s="130" t="s">
        <v>7</v>
      </c>
      <c r="M1076" s="128"/>
    </row>
    <row r="1077" spans="1:13">
      <c r="A1077" s="130" t="s">
        <v>5706</v>
      </c>
      <c r="B1077" s="131">
        <v>2749</v>
      </c>
      <c r="C1077" s="131">
        <v>2781</v>
      </c>
      <c r="D1077" s="166">
        <v>418</v>
      </c>
      <c r="E1077" s="166">
        <v>420</v>
      </c>
      <c r="F1077" s="167">
        <v>4000011.6635779999</v>
      </c>
      <c r="G1077" s="132">
        <v>1.0999024186011845E-4</v>
      </c>
      <c r="H1077" s="167" t="s">
        <v>11</v>
      </c>
      <c r="I1077" s="131">
        <v>460.85</v>
      </c>
      <c r="J1077" s="131">
        <v>3</v>
      </c>
      <c r="K1077" s="131">
        <v>1615</v>
      </c>
      <c r="L1077" s="130" t="s">
        <v>15</v>
      </c>
      <c r="M1077" s="128"/>
    </row>
    <row r="1078" spans="1:13">
      <c r="A1078" s="160" t="s">
        <v>5707</v>
      </c>
      <c r="B1078" s="161">
        <v>1697</v>
      </c>
      <c r="C1078" s="161">
        <v>1578</v>
      </c>
      <c r="D1078" s="162">
        <v>118</v>
      </c>
      <c r="E1078" s="162">
        <v>166</v>
      </c>
      <c r="F1078" s="163">
        <v>2915540.0121960002</v>
      </c>
      <c r="G1078" s="164">
        <v>7.0469617416123265E-5</v>
      </c>
      <c r="H1078" s="163" t="s">
        <v>11</v>
      </c>
      <c r="I1078" s="161">
        <v>648.77</v>
      </c>
      <c r="J1078" s="161">
        <v>3</v>
      </c>
      <c r="K1078" s="161">
        <v>735</v>
      </c>
      <c r="L1078" s="160" t="s">
        <v>15</v>
      </c>
      <c r="M1078" s="165"/>
    </row>
    <row r="1079" spans="1:13">
      <c r="A1079" s="130" t="s">
        <v>5708</v>
      </c>
      <c r="B1079" s="133">
        <v>19035</v>
      </c>
      <c r="C1079" s="133">
        <v>18606</v>
      </c>
      <c r="D1079" s="166">
        <v>3033</v>
      </c>
      <c r="E1079" s="166">
        <v>3139</v>
      </c>
      <c r="F1079" s="167">
        <v>19320415.713535998</v>
      </c>
      <c r="G1079" s="132">
        <v>6.4103000000000001E-4</v>
      </c>
      <c r="H1079" s="167">
        <v>4337652.62</v>
      </c>
      <c r="I1079" s="131">
        <v>896.03</v>
      </c>
      <c r="J1079" s="131">
        <v>3</v>
      </c>
      <c r="K1079" s="131">
        <v>4841</v>
      </c>
      <c r="L1079" s="130" t="s">
        <v>7</v>
      </c>
      <c r="M1079" s="128"/>
    </row>
    <row r="1080" spans="1:13">
      <c r="A1080" s="168" t="s">
        <v>5709</v>
      </c>
      <c r="B1080" s="169">
        <v>1447</v>
      </c>
      <c r="C1080" s="169">
        <v>1257</v>
      </c>
      <c r="D1080" s="170">
        <v>109</v>
      </c>
      <c r="E1080" s="170">
        <v>83</v>
      </c>
      <c r="F1080" s="171">
        <v>1578348.3394150001</v>
      </c>
      <c r="G1080" s="172">
        <v>4.6131999999999998E-5</v>
      </c>
      <c r="H1080" s="171">
        <v>312163.33</v>
      </c>
      <c r="I1080" s="169">
        <v>463.84</v>
      </c>
      <c r="J1080" s="169">
        <v>3</v>
      </c>
      <c r="K1080" s="169">
        <v>673</v>
      </c>
      <c r="L1080" s="168" t="s">
        <v>7</v>
      </c>
      <c r="M1080" s="173"/>
    </row>
    <row r="1081" spans="1:13">
      <c r="A1081" s="130" t="s">
        <v>5710</v>
      </c>
      <c r="B1081" s="131">
        <v>1314</v>
      </c>
      <c r="C1081" s="131">
        <v>1156</v>
      </c>
      <c r="D1081" s="166">
        <v>118</v>
      </c>
      <c r="E1081" s="166">
        <v>117</v>
      </c>
      <c r="F1081" s="167">
        <v>2162375.9819200002</v>
      </c>
      <c r="G1081" s="132">
        <v>5.2088E-5</v>
      </c>
      <c r="H1081" s="167">
        <v>352465.51</v>
      </c>
      <c r="I1081" s="131">
        <v>551.59</v>
      </c>
      <c r="J1081" s="131">
        <v>3</v>
      </c>
      <c r="K1081" s="131">
        <v>639</v>
      </c>
      <c r="L1081" s="130" t="s">
        <v>7</v>
      </c>
      <c r="M1081" s="128"/>
    </row>
    <row r="1082" spans="1:13">
      <c r="A1082" s="130" t="s">
        <v>5711</v>
      </c>
      <c r="B1082" s="131">
        <v>17021</v>
      </c>
      <c r="C1082" s="131">
        <v>15042</v>
      </c>
      <c r="D1082" s="166">
        <v>3325</v>
      </c>
      <c r="E1082" s="166">
        <v>4199</v>
      </c>
      <c r="F1082" s="167">
        <v>27882910.468045</v>
      </c>
      <c r="G1082" s="132">
        <v>7.1272399999999997E-4</v>
      </c>
      <c r="H1082" s="167">
        <v>4822789</v>
      </c>
      <c r="I1082" s="131">
        <v>407.71</v>
      </c>
      <c r="J1082" s="131">
        <v>3</v>
      </c>
      <c r="K1082" s="131">
        <v>11829</v>
      </c>
      <c r="L1082" s="130" t="s">
        <v>7</v>
      </c>
      <c r="M1082" s="128"/>
    </row>
    <row r="1083" spans="1:13">
      <c r="A1083" s="130" t="s">
        <v>5712</v>
      </c>
      <c r="B1083" s="131">
        <v>54013</v>
      </c>
      <c r="C1083" s="131">
        <v>51675</v>
      </c>
      <c r="D1083" s="166">
        <v>3119</v>
      </c>
      <c r="E1083" s="166">
        <v>3221</v>
      </c>
      <c r="F1083" s="167">
        <v>35696682.416186996</v>
      </c>
      <c r="G1083" s="132">
        <v>1.4553350000000001E-3</v>
      </c>
      <c r="H1083" s="167">
        <v>9847808.4100000001</v>
      </c>
      <c r="I1083" s="131">
        <v>967.74</v>
      </c>
      <c r="J1083" s="131">
        <v>3</v>
      </c>
      <c r="K1083" s="131">
        <v>10176</v>
      </c>
      <c r="L1083" s="130" t="s">
        <v>7</v>
      </c>
      <c r="M1083" s="128"/>
    </row>
    <row r="1084" spans="1:13">
      <c r="A1084" s="130" t="s">
        <v>5713</v>
      </c>
      <c r="B1084" s="131">
        <v>2845</v>
      </c>
      <c r="C1084" s="131">
        <v>3097</v>
      </c>
      <c r="D1084" s="166">
        <v>282</v>
      </c>
      <c r="E1084" s="166">
        <v>350</v>
      </c>
      <c r="F1084" s="167">
        <v>3945229.1910760002</v>
      </c>
      <c r="G1084" s="132">
        <v>1.09418E-4</v>
      </c>
      <c r="H1084" s="167">
        <v>740399.64</v>
      </c>
      <c r="I1084" s="131">
        <v>399.78</v>
      </c>
      <c r="J1084" s="131">
        <v>3</v>
      </c>
      <c r="K1084" s="131">
        <v>1852</v>
      </c>
      <c r="L1084" s="130" t="s">
        <v>7</v>
      </c>
      <c r="M1084" s="128"/>
    </row>
    <row r="1085" spans="1:13">
      <c r="A1085" s="130" t="s">
        <v>5714</v>
      </c>
      <c r="B1085" s="131">
        <v>3199</v>
      </c>
      <c r="C1085" s="131">
        <v>9461</v>
      </c>
      <c r="D1085" s="166">
        <v>718</v>
      </c>
      <c r="E1085" s="166">
        <v>891</v>
      </c>
      <c r="F1085" s="167">
        <v>11304564.212058</v>
      </c>
      <c r="G1085" s="132">
        <v>2.7347E-4</v>
      </c>
      <c r="H1085" s="167">
        <v>1850490.04</v>
      </c>
      <c r="I1085" s="131">
        <v>766.25</v>
      </c>
      <c r="J1085" s="131">
        <v>3</v>
      </c>
      <c r="K1085" s="131">
        <v>2415</v>
      </c>
      <c r="L1085" s="130" t="s">
        <v>7</v>
      </c>
      <c r="M1085" s="128"/>
    </row>
    <row r="1086" spans="1:13">
      <c r="A1086" s="130" t="s">
        <v>5715</v>
      </c>
      <c r="B1086" s="131">
        <v>17584</v>
      </c>
      <c r="C1086" s="131">
        <v>18233</v>
      </c>
      <c r="D1086" s="166">
        <v>2664</v>
      </c>
      <c r="E1086" s="166">
        <v>2910</v>
      </c>
      <c r="F1086" s="167">
        <v>27655444.866051</v>
      </c>
      <c r="G1086" s="132">
        <v>7.2562799999999997E-4</v>
      </c>
      <c r="H1086" s="167">
        <v>4910101.38</v>
      </c>
      <c r="I1086" s="131">
        <v>697.85</v>
      </c>
      <c r="J1086" s="131">
        <v>3</v>
      </c>
      <c r="K1086" s="131">
        <v>7036</v>
      </c>
      <c r="L1086" s="130" t="s">
        <v>7</v>
      </c>
      <c r="M1086" s="128"/>
    </row>
    <row r="1087" spans="1:13">
      <c r="A1087" s="130" t="s">
        <v>5716</v>
      </c>
      <c r="B1087" s="131">
        <v>2652</v>
      </c>
      <c r="C1087" s="131">
        <v>3057</v>
      </c>
      <c r="D1087" s="166">
        <v>360</v>
      </c>
      <c r="E1087" s="166">
        <v>404</v>
      </c>
      <c r="F1087" s="167">
        <v>5351925.4683109997</v>
      </c>
      <c r="G1087" s="132">
        <v>1.2684799999999999E-4</v>
      </c>
      <c r="H1087" s="167">
        <v>858343.1</v>
      </c>
      <c r="I1087" s="131">
        <v>359.74</v>
      </c>
      <c r="J1087" s="131">
        <v>3</v>
      </c>
      <c r="K1087" s="131">
        <v>2386</v>
      </c>
      <c r="L1087" s="130" t="s">
        <v>7</v>
      </c>
      <c r="M1087" s="128"/>
    </row>
    <row r="1088" spans="1:13">
      <c r="A1088" s="130" t="s">
        <v>5717</v>
      </c>
      <c r="B1088" s="131">
        <v>1767</v>
      </c>
      <c r="C1088" s="131">
        <v>1708</v>
      </c>
      <c r="D1088" s="166">
        <v>86</v>
      </c>
      <c r="E1088" s="166">
        <v>99</v>
      </c>
      <c r="F1088" s="167">
        <v>2305305.20224</v>
      </c>
      <c r="G1088" s="132">
        <v>6.2341999999999994E-5</v>
      </c>
      <c r="H1088" s="167">
        <v>421848.06</v>
      </c>
      <c r="I1088" s="131">
        <v>929.18</v>
      </c>
      <c r="J1088" s="131">
        <v>3</v>
      </c>
      <c r="K1088" s="131">
        <v>454</v>
      </c>
      <c r="L1088" s="130" t="s">
        <v>7</v>
      </c>
      <c r="M1088" s="128"/>
    </row>
    <row r="1089" spans="1:13">
      <c r="A1089" s="130" t="s">
        <v>5718</v>
      </c>
      <c r="B1089" s="131">
        <v>1721</v>
      </c>
      <c r="C1089" s="131">
        <v>1721</v>
      </c>
      <c r="D1089" s="166">
        <v>180</v>
      </c>
      <c r="E1089" s="166">
        <v>205</v>
      </c>
      <c r="F1089" s="167">
        <v>4500578.0255999994</v>
      </c>
      <c r="G1089" s="132">
        <v>9.2411999999999995E-5</v>
      </c>
      <c r="H1089" s="167">
        <v>625325.46</v>
      </c>
      <c r="I1089" s="131">
        <v>515.94000000000005</v>
      </c>
      <c r="J1089" s="131">
        <v>3</v>
      </c>
      <c r="K1089" s="131">
        <v>1212</v>
      </c>
      <c r="L1089" s="130" t="s">
        <v>7</v>
      </c>
      <c r="M1089" s="128"/>
    </row>
    <row r="1090" spans="1:13">
      <c r="A1090" s="130" t="s">
        <v>5719</v>
      </c>
      <c r="B1090" s="131">
        <v>15963</v>
      </c>
      <c r="C1090" s="131">
        <v>13619</v>
      </c>
      <c r="D1090" s="166">
        <v>1780</v>
      </c>
      <c r="E1090" s="166">
        <v>1899</v>
      </c>
      <c r="F1090" s="167">
        <v>14663598.735911999</v>
      </c>
      <c r="G1090" s="132">
        <v>4.8509300000000003E-4</v>
      </c>
      <c r="H1090" s="167">
        <v>3282476.43</v>
      </c>
      <c r="I1090" s="131">
        <v>522.77</v>
      </c>
      <c r="J1090" s="131">
        <v>3</v>
      </c>
      <c r="K1090" s="131">
        <v>6279</v>
      </c>
      <c r="L1090" s="130" t="s">
        <v>7</v>
      </c>
      <c r="M1090" s="128"/>
    </row>
    <row r="1091" spans="1:13">
      <c r="A1091" s="130" t="s">
        <v>5720</v>
      </c>
      <c r="B1091" s="131">
        <v>1041</v>
      </c>
      <c r="C1091" s="131">
        <v>1061</v>
      </c>
      <c r="D1091" s="166">
        <v>45</v>
      </c>
      <c r="E1091" s="166">
        <v>44</v>
      </c>
      <c r="F1091" s="167">
        <v>2489276.3429439999</v>
      </c>
      <c r="G1091" s="132">
        <v>5.1768999999999999E-5</v>
      </c>
      <c r="H1091" s="167">
        <v>350304.44</v>
      </c>
      <c r="I1091" s="131">
        <v>1058.32</v>
      </c>
      <c r="J1091" s="131">
        <v>3</v>
      </c>
      <c r="K1091" s="131">
        <v>331</v>
      </c>
      <c r="L1091" s="130" t="s">
        <v>7</v>
      </c>
      <c r="M1091" s="128"/>
    </row>
    <row r="1092" spans="1:13">
      <c r="A1092" s="130" t="s">
        <v>5721</v>
      </c>
      <c r="B1092" s="131">
        <v>283</v>
      </c>
      <c r="C1092" s="131">
        <v>190</v>
      </c>
      <c r="D1092" s="166">
        <v>97</v>
      </c>
      <c r="E1092" s="166">
        <v>52</v>
      </c>
      <c r="F1092" s="167">
        <v>1570428.52608</v>
      </c>
      <c r="G1092" s="132">
        <v>2.5953E-5</v>
      </c>
      <c r="H1092" s="167">
        <v>175616.49</v>
      </c>
      <c r="I1092" s="131">
        <v>599.38</v>
      </c>
      <c r="J1092" s="131">
        <v>3</v>
      </c>
      <c r="K1092" s="131">
        <v>293</v>
      </c>
      <c r="L1092" s="130" t="s">
        <v>7</v>
      </c>
      <c r="M1092" s="128"/>
    </row>
    <row r="1093" spans="1:13">
      <c r="A1093" s="130" t="s">
        <v>5722</v>
      </c>
      <c r="B1093" s="131">
        <v>1931</v>
      </c>
      <c r="C1093" s="131">
        <v>1936</v>
      </c>
      <c r="D1093" s="166">
        <v>112</v>
      </c>
      <c r="E1093" s="166">
        <v>78</v>
      </c>
      <c r="F1093" s="167">
        <v>4508348.1216520006</v>
      </c>
      <c r="G1093" s="132">
        <v>9.4544999999999997E-5</v>
      </c>
      <c r="H1093" s="167">
        <v>639759.71</v>
      </c>
      <c r="I1093" s="131">
        <v>723.71</v>
      </c>
      <c r="J1093" s="131">
        <v>3</v>
      </c>
      <c r="K1093" s="131">
        <v>884</v>
      </c>
      <c r="L1093" s="130" t="s">
        <v>7</v>
      </c>
      <c r="M1093" s="128"/>
    </row>
    <row r="1094" spans="1:13">
      <c r="A1094" s="130" t="s">
        <v>5723</v>
      </c>
      <c r="B1094" s="131">
        <v>9371</v>
      </c>
      <c r="C1094" s="131">
        <v>10100</v>
      </c>
      <c r="D1094" s="166">
        <v>445</v>
      </c>
      <c r="E1094" s="166">
        <v>586</v>
      </c>
      <c r="F1094" s="167">
        <v>10074907.605492</v>
      </c>
      <c r="G1094" s="132">
        <v>3.1220500000000002E-4</v>
      </c>
      <c r="H1094" s="167">
        <v>2112593.6800000002</v>
      </c>
      <c r="I1094" s="131">
        <v>559.92999999999995</v>
      </c>
      <c r="J1094" s="131">
        <v>3</v>
      </c>
      <c r="K1094" s="131">
        <v>3773</v>
      </c>
      <c r="L1094" s="130" t="s">
        <v>7</v>
      </c>
      <c r="M1094" s="128"/>
    </row>
    <row r="1095" spans="1:13">
      <c r="A1095" s="130" t="s">
        <v>5724</v>
      </c>
      <c r="B1095" s="131">
        <v>7149</v>
      </c>
      <c r="C1095" s="131">
        <v>6757</v>
      </c>
      <c r="D1095" s="166">
        <v>947</v>
      </c>
      <c r="E1095" s="166">
        <v>979</v>
      </c>
      <c r="F1095" s="167">
        <v>12518126.159705002</v>
      </c>
      <c r="G1095" s="132">
        <v>3.0284399999999998E-4</v>
      </c>
      <c r="H1095" s="167">
        <v>2049255.22</v>
      </c>
      <c r="I1095" s="131">
        <v>563.6</v>
      </c>
      <c r="J1095" s="131">
        <v>3</v>
      </c>
      <c r="K1095" s="131">
        <v>3636</v>
      </c>
      <c r="L1095" s="130" t="s">
        <v>7</v>
      </c>
      <c r="M1095" s="128"/>
    </row>
    <row r="1096" spans="1:13">
      <c r="A1096" s="130" t="s">
        <v>5725</v>
      </c>
      <c r="B1096" s="131">
        <v>4919</v>
      </c>
      <c r="C1096" s="131">
        <v>4945</v>
      </c>
      <c r="D1096" s="166">
        <v>679</v>
      </c>
      <c r="E1096" s="166">
        <v>662</v>
      </c>
      <c r="F1096" s="167">
        <v>6206249.5620399993</v>
      </c>
      <c r="G1096" s="132">
        <v>1.79762E-4</v>
      </c>
      <c r="H1096" s="167">
        <v>1216397.2</v>
      </c>
      <c r="I1096" s="131">
        <v>474.23</v>
      </c>
      <c r="J1096" s="131">
        <v>3</v>
      </c>
      <c r="K1096" s="131">
        <v>2565</v>
      </c>
      <c r="L1096" s="130" t="s">
        <v>7</v>
      </c>
      <c r="M1096" s="128"/>
    </row>
    <row r="1097" spans="1:13">
      <c r="A1097" s="130" t="s">
        <v>5726</v>
      </c>
      <c r="B1097" s="131">
        <v>2891</v>
      </c>
      <c r="C1097" s="131">
        <v>2707</v>
      </c>
      <c r="D1097" s="166">
        <v>227</v>
      </c>
      <c r="E1097" s="166">
        <v>178</v>
      </c>
      <c r="F1097" s="167">
        <v>4384765.4259339999</v>
      </c>
      <c r="G1097" s="132">
        <v>1.10191E-4</v>
      </c>
      <c r="H1097" s="167">
        <v>745626.28</v>
      </c>
      <c r="I1097" s="131">
        <v>315.81</v>
      </c>
      <c r="J1097" s="131">
        <v>3</v>
      </c>
      <c r="K1097" s="131">
        <v>2361</v>
      </c>
      <c r="L1097" s="130" t="s">
        <v>7</v>
      </c>
      <c r="M1097" s="128"/>
    </row>
    <row r="1098" spans="1:13">
      <c r="A1098" s="130" t="s">
        <v>5727</v>
      </c>
      <c r="B1098" s="131">
        <v>14665</v>
      </c>
      <c r="C1098" s="131">
        <v>14084</v>
      </c>
      <c r="D1098" s="166">
        <v>1613</v>
      </c>
      <c r="E1098" s="166">
        <v>1714</v>
      </c>
      <c r="F1098" s="167">
        <v>8916217.2438119985</v>
      </c>
      <c r="G1098" s="132">
        <v>3.9967399999999998E-4</v>
      </c>
      <c r="H1098" s="167">
        <v>2704469.59</v>
      </c>
      <c r="I1098" s="131">
        <v>319.33999999999997</v>
      </c>
      <c r="J1098" s="131">
        <v>3</v>
      </c>
      <c r="K1098" s="131">
        <v>8469</v>
      </c>
      <c r="L1098" s="130" t="s">
        <v>7</v>
      </c>
      <c r="M1098" s="128"/>
    </row>
    <row r="1099" spans="1:13">
      <c r="A1099" s="130" t="s">
        <v>5728</v>
      </c>
      <c r="B1099" s="131">
        <v>3076</v>
      </c>
      <c r="C1099" s="131">
        <v>5043</v>
      </c>
      <c r="D1099" s="166">
        <v>299</v>
      </c>
      <c r="E1099" s="166">
        <v>423</v>
      </c>
      <c r="F1099" s="167">
        <v>7085612.4026799994</v>
      </c>
      <c r="G1099" s="132">
        <v>1.7291198260627086E-4</v>
      </c>
      <c r="H1099" s="167" t="s">
        <v>11</v>
      </c>
      <c r="I1099" s="131" t="s">
        <v>11</v>
      </c>
      <c r="J1099" s="131">
        <v>3</v>
      </c>
      <c r="K1099" s="131">
        <v>3561</v>
      </c>
      <c r="L1099" s="130" t="s">
        <v>12</v>
      </c>
      <c r="M1099" s="128"/>
    </row>
    <row r="1100" spans="1:13">
      <c r="A1100" s="130" t="s">
        <v>5729</v>
      </c>
      <c r="B1100" s="131">
        <v>4635</v>
      </c>
      <c r="C1100" s="131">
        <v>5927</v>
      </c>
      <c r="D1100" s="166">
        <v>361</v>
      </c>
      <c r="E1100" s="166">
        <v>525</v>
      </c>
      <c r="F1100" s="167">
        <v>7335299.0245080004</v>
      </c>
      <c r="G1100" s="132">
        <v>1.9657400000000001E-4</v>
      </c>
      <c r="H1100" s="167">
        <v>1330153.72</v>
      </c>
      <c r="I1100" s="131">
        <v>446.06</v>
      </c>
      <c r="J1100" s="131">
        <v>3</v>
      </c>
      <c r="K1100" s="131">
        <v>2982</v>
      </c>
      <c r="L1100" s="130" t="s">
        <v>7</v>
      </c>
      <c r="M1100" s="128"/>
    </row>
    <row r="1101" spans="1:13">
      <c r="A1101" s="130" t="s">
        <v>5730</v>
      </c>
      <c r="B1101" s="131">
        <v>2477</v>
      </c>
      <c r="C1101" s="131">
        <v>2306</v>
      </c>
      <c r="D1101" s="166">
        <v>146</v>
      </c>
      <c r="E1101" s="166">
        <v>161</v>
      </c>
      <c r="F1101" s="167">
        <v>4462978.6291139992</v>
      </c>
      <c r="G1101" s="132">
        <v>1.03139E-4</v>
      </c>
      <c r="H1101" s="167">
        <v>697909.32</v>
      </c>
      <c r="I1101" s="131">
        <v>609.53</v>
      </c>
      <c r="J1101" s="131">
        <v>3</v>
      </c>
      <c r="K1101" s="131">
        <v>1145</v>
      </c>
      <c r="L1101" s="130" t="s">
        <v>7</v>
      </c>
      <c r="M1101" s="128"/>
    </row>
    <row r="1102" spans="1:13">
      <c r="A1102" s="130" t="s">
        <v>5731</v>
      </c>
      <c r="B1102" s="131">
        <v>1192</v>
      </c>
      <c r="C1102" s="131">
        <v>1255</v>
      </c>
      <c r="D1102" s="166">
        <v>187</v>
      </c>
      <c r="E1102" s="166">
        <v>191</v>
      </c>
      <c r="F1102" s="167">
        <v>2486167.2112499997</v>
      </c>
      <c r="G1102" s="132">
        <v>5.7324000000000002E-5</v>
      </c>
      <c r="H1102" s="167">
        <v>387891.74</v>
      </c>
      <c r="I1102" s="131">
        <v>686.54</v>
      </c>
      <c r="J1102" s="131">
        <v>3</v>
      </c>
      <c r="K1102" s="131">
        <v>565</v>
      </c>
      <c r="L1102" s="130" t="s">
        <v>7</v>
      </c>
      <c r="M1102" s="128"/>
    </row>
    <row r="1103" spans="1:13">
      <c r="A1103" s="130" t="s">
        <v>5732</v>
      </c>
      <c r="B1103" s="131">
        <v>8856</v>
      </c>
      <c r="C1103" s="131">
        <v>10383</v>
      </c>
      <c r="D1103" s="166">
        <v>17</v>
      </c>
      <c r="E1103" s="166">
        <v>15</v>
      </c>
      <c r="F1103" s="167">
        <v>926905.84330800001</v>
      </c>
      <c r="G1103" s="132">
        <v>1.82146E-4</v>
      </c>
      <c r="H1103" s="167">
        <v>1232525.25</v>
      </c>
      <c r="I1103" s="131">
        <v>35215.01</v>
      </c>
      <c r="J1103" s="131">
        <v>3</v>
      </c>
      <c r="K1103" s="131">
        <v>35</v>
      </c>
      <c r="L1103" s="130" t="s">
        <v>7</v>
      </c>
      <c r="M1103" s="128"/>
    </row>
    <row r="1104" spans="1:13">
      <c r="A1104" s="130" t="s">
        <v>5733</v>
      </c>
      <c r="B1104" s="131">
        <v>6437</v>
      </c>
      <c r="C1104" s="131">
        <v>5885</v>
      </c>
      <c r="D1104" s="166">
        <v>118</v>
      </c>
      <c r="E1104" s="166">
        <v>173</v>
      </c>
      <c r="F1104" s="167">
        <v>2867978.1100539998</v>
      </c>
      <c r="G1104" s="132">
        <v>1.48877E-4</v>
      </c>
      <c r="H1104" s="167">
        <v>1007407.53</v>
      </c>
      <c r="I1104" s="131">
        <v>1521.76</v>
      </c>
      <c r="J1104" s="131">
        <v>3</v>
      </c>
      <c r="K1104" s="131">
        <v>662</v>
      </c>
      <c r="L1104" s="130" t="s">
        <v>7</v>
      </c>
      <c r="M1104" s="128"/>
    </row>
    <row r="1105" spans="1:13">
      <c r="A1105" s="130" t="s">
        <v>5734</v>
      </c>
      <c r="B1105" s="131">
        <v>767</v>
      </c>
      <c r="C1105" s="131">
        <v>554</v>
      </c>
      <c r="D1105" s="166">
        <v>153</v>
      </c>
      <c r="E1105" s="166">
        <v>199</v>
      </c>
      <c r="F1105" s="167">
        <v>2693348.5635000002</v>
      </c>
      <c r="G1105" s="132">
        <v>5.0646162960045654E-5</v>
      </c>
      <c r="H1105" s="167" t="s">
        <v>11</v>
      </c>
      <c r="I1105" s="131" t="s">
        <v>11</v>
      </c>
      <c r="J1105" s="131">
        <v>3</v>
      </c>
      <c r="K1105" s="131">
        <v>2334</v>
      </c>
      <c r="L1105" s="130" t="s">
        <v>12</v>
      </c>
      <c r="M1105" s="128"/>
    </row>
    <row r="1106" spans="1:13">
      <c r="A1106" s="130" t="s">
        <v>5735</v>
      </c>
      <c r="B1106" s="131">
        <v>2329</v>
      </c>
      <c r="C1106" s="131">
        <v>2437</v>
      </c>
      <c r="D1106" s="166">
        <v>208</v>
      </c>
      <c r="E1106" s="166">
        <v>124</v>
      </c>
      <c r="F1106" s="167">
        <v>3349629.886736</v>
      </c>
      <c r="G1106" s="132">
        <v>9.005767848540914E-5</v>
      </c>
      <c r="H1106" s="167" t="s">
        <v>11</v>
      </c>
      <c r="I1106" s="131" t="s">
        <v>11</v>
      </c>
      <c r="J1106" s="131">
        <v>3</v>
      </c>
      <c r="K1106" s="131">
        <v>1144</v>
      </c>
      <c r="L1106" s="130" t="s">
        <v>12</v>
      </c>
      <c r="M1106" s="128"/>
    </row>
    <row r="1107" spans="1:13">
      <c r="A1107" s="130" t="s">
        <v>5736</v>
      </c>
      <c r="B1107" s="131">
        <v>4891</v>
      </c>
      <c r="C1107" s="131">
        <v>5499</v>
      </c>
      <c r="D1107" s="166">
        <v>382</v>
      </c>
      <c r="E1107" s="166">
        <v>619</v>
      </c>
      <c r="F1107" s="167">
        <v>16275784.678455001</v>
      </c>
      <c r="G1107" s="132">
        <v>3.12558E-4</v>
      </c>
      <c r="H1107" s="167">
        <v>2114984.2999999998</v>
      </c>
      <c r="I1107" s="131">
        <v>874.32</v>
      </c>
      <c r="J1107" s="131">
        <v>3</v>
      </c>
      <c r="K1107" s="131">
        <v>2419</v>
      </c>
      <c r="L1107" s="130" t="s">
        <v>7</v>
      </c>
      <c r="M1107" s="128"/>
    </row>
    <row r="1108" spans="1:13">
      <c r="A1108" s="130" t="s">
        <v>5737</v>
      </c>
      <c r="B1108" s="131">
        <v>113</v>
      </c>
      <c r="C1108" s="131">
        <v>88</v>
      </c>
      <c r="D1108" s="166">
        <v>36</v>
      </c>
      <c r="E1108" s="166">
        <v>21</v>
      </c>
      <c r="F1108" s="167">
        <v>1016665.2855799999</v>
      </c>
      <c r="G1108" s="132">
        <v>1.576209462224135E-5</v>
      </c>
      <c r="H1108" s="167" t="s">
        <v>11</v>
      </c>
      <c r="I1108" s="131" t="s">
        <v>11</v>
      </c>
      <c r="J1108" s="131">
        <v>3</v>
      </c>
      <c r="K1108" s="131">
        <v>1056</v>
      </c>
      <c r="L1108" s="130" t="s">
        <v>12</v>
      </c>
      <c r="M1108" s="128"/>
    </row>
    <row r="1109" spans="1:13">
      <c r="A1109" s="130" t="s">
        <v>5738</v>
      </c>
      <c r="B1109" s="131">
        <v>6141</v>
      </c>
      <c r="C1109" s="131">
        <v>5927</v>
      </c>
      <c r="D1109" s="166">
        <v>153</v>
      </c>
      <c r="E1109" s="166">
        <v>216</v>
      </c>
      <c r="F1109" s="167">
        <v>6403145.0385600002</v>
      </c>
      <c r="G1109" s="132">
        <v>1.93208E-4</v>
      </c>
      <c r="H1109" s="167">
        <v>1307376.68</v>
      </c>
      <c r="I1109" s="131">
        <v>898.54</v>
      </c>
      <c r="J1109" s="131">
        <v>3</v>
      </c>
      <c r="K1109" s="131">
        <v>1455</v>
      </c>
      <c r="L1109" s="130" t="s">
        <v>7</v>
      </c>
      <c r="M1109" s="128"/>
    </row>
    <row r="1110" spans="1:13">
      <c r="A1110" s="130" t="s">
        <v>5739</v>
      </c>
      <c r="B1110" s="131">
        <v>16022</v>
      </c>
      <c r="C1110" s="131">
        <v>15278</v>
      </c>
      <c r="D1110" s="166">
        <v>1451</v>
      </c>
      <c r="E1110" s="166">
        <v>1612</v>
      </c>
      <c r="F1110" s="167">
        <v>22597246.020781998</v>
      </c>
      <c r="G1110" s="132">
        <v>5.9773699999999999E-4</v>
      </c>
      <c r="H1110" s="167">
        <v>4044701.91</v>
      </c>
      <c r="I1110" s="131">
        <v>550.15</v>
      </c>
      <c r="J1110" s="131">
        <v>3</v>
      </c>
      <c r="K1110" s="131">
        <v>7352</v>
      </c>
      <c r="L1110" s="130" t="s">
        <v>7</v>
      </c>
      <c r="M1110" s="128"/>
    </row>
    <row r="1111" spans="1:13">
      <c r="A1111" s="130" t="s">
        <v>5740</v>
      </c>
      <c r="B1111" s="131">
        <v>127</v>
      </c>
      <c r="C1111" s="131">
        <v>110</v>
      </c>
      <c r="D1111" s="166">
        <v>30</v>
      </c>
      <c r="E1111" s="166">
        <v>0</v>
      </c>
      <c r="F1111" s="166">
        <v>0</v>
      </c>
      <c r="G1111" s="132">
        <v>3.5919713750978112E-6</v>
      </c>
      <c r="H1111" s="167" t="s">
        <v>11</v>
      </c>
      <c r="I1111" s="131" t="s">
        <v>11</v>
      </c>
      <c r="J1111" s="131">
        <v>2</v>
      </c>
      <c r="K1111" s="131">
        <v>40</v>
      </c>
      <c r="L1111" s="130" t="s">
        <v>12</v>
      </c>
      <c r="M1111" s="128"/>
    </row>
    <row r="1112" spans="1:13">
      <c r="A1112" s="130" t="s">
        <v>5741</v>
      </c>
      <c r="B1112" s="131">
        <v>29</v>
      </c>
      <c r="C1112" s="131">
        <v>23</v>
      </c>
      <c r="D1112" s="166">
        <v>54</v>
      </c>
      <c r="E1112" s="166">
        <v>52</v>
      </c>
      <c r="F1112" s="167">
        <v>47059.667712000009</v>
      </c>
      <c r="G1112" s="132">
        <v>2.0389699250601249E-6</v>
      </c>
      <c r="H1112" s="167" t="s">
        <v>11</v>
      </c>
      <c r="I1112" s="131" t="s">
        <v>11</v>
      </c>
      <c r="J1112" s="131">
        <v>3</v>
      </c>
      <c r="K1112" s="131">
        <v>511</v>
      </c>
      <c r="L1112" s="130" t="s">
        <v>12</v>
      </c>
      <c r="M1112" s="128"/>
    </row>
    <row r="1113" spans="1:13">
      <c r="A1113" s="130" t="s">
        <v>5742</v>
      </c>
      <c r="B1113" s="131"/>
      <c r="C1113" s="131">
        <v>23</v>
      </c>
      <c r="D1113" s="166">
        <v>75</v>
      </c>
      <c r="E1113" s="166">
        <v>44</v>
      </c>
      <c r="F1113" s="167">
        <v>89808.904928000004</v>
      </c>
      <c r="G1113" s="132">
        <v>2.4610355667713678E-6</v>
      </c>
      <c r="H1113" s="167" t="s">
        <v>11</v>
      </c>
      <c r="I1113" s="131" t="s">
        <v>11</v>
      </c>
      <c r="J1113" s="131">
        <v>3</v>
      </c>
      <c r="K1113" s="131">
        <v>308</v>
      </c>
      <c r="L1113" s="130" t="s">
        <v>12</v>
      </c>
      <c r="M1113" s="128"/>
    </row>
    <row r="1114" spans="1:13">
      <c r="A1114" s="130" t="s">
        <v>5743</v>
      </c>
      <c r="B1114" s="131">
        <v>111</v>
      </c>
      <c r="C1114" s="131">
        <v>180</v>
      </c>
      <c r="D1114" s="166">
        <v>59</v>
      </c>
      <c r="E1114" s="166">
        <v>46</v>
      </c>
      <c r="F1114" s="167">
        <v>465575.47205600003</v>
      </c>
      <c r="G1114" s="132">
        <v>9.7064633936310402E-6</v>
      </c>
      <c r="H1114" s="167" t="s">
        <v>11</v>
      </c>
      <c r="I1114" s="131" t="s">
        <v>11</v>
      </c>
      <c r="J1114" s="131">
        <v>3</v>
      </c>
      <c r="K1114" s="131">
        <v>726</v>
      </c>
      <c r="L1114" s="130" t="s">
        <v>12</v>
      </c>
      <c r="M1114" s="128"/>
    </row>
    <row r="1115" spans="1:13">
      <c r="A1115" s="130" t="s">
        <v>5744</v>
      </c>
      <c r="B1115" s="131">
        <v>122</v>
      </c>
      <c r="C1115" s="131">
        <v>218</v>
      </c>
      <c r="D1115" s="166">
        <v>73</v>
      </c>
      <c r="E1115" s="166">
        <v>119</v>
      </c>
      <c r="F1115" s="167">
        <v>185445.52222699998</v>
      </c>
      <c r="G1115" s="132">
        <v>7.2174259997361128E-6</v>
      </c>
      <c r="H1115" s="167" t="s">
        <v>11</v>
      </c>
      <c r="I1115" s="131" t="s">
        <v>11</v>
      </c>
      <c r="J1115" s="131">
        <v>3</v>
      </c>
      <c r="K1115" s="131">
        <v>810</v>
      </c>
      <c r="L1115" s="130" t="s">
        <v>12</v>
      </c>
      <c r="M1115" s="128"/>
    </row>
    <row r="1116" spans="1:13">
      <c r="A1116" s="130" t="s">
        <v>5745</v>
      </c>
      <c r="B1116" s="131">
        <v>16900</v>
      </c>
      <c r="C1116" s="131">
        <v>17984</v>
      </c>
      <c r="D1116" s="166">
        <v>883</v>
      </c>
      <c r="E1116" s="166">
        <v>1291</v>
      </c>
      <c r="F1116" s="167">
        <v>8530438.8191580009</v>
      </c>
      <c r="G1116" s="132">
        <v>4.3821499999999999E-4</v>
      </c>
      <c r="H1116" s="167">
        <v>2965266.92</v>
      </c>
      <c r="I1116" s="131">
        <v>678.86</v>
      </c>
      <c r="J1116" s="131">
        <v>3</v>
      </c>
      <c r="K1116" s="131">
        <v>4368</v>
      </c>
      <c r="L1116" s="130" t="s">
        <v>7</v>
      </c>
      <c r="M1116" s="128"/>
    </row>
    <row r="1117" spans="1:13">
      <c r="A1117" s="130" t="s">
        <v>5746</v>
      </c>
      <c r="B1117" s="131">
        <v>16</v>
      </c>
      <c r="C1117" s="131">
        <v>20</v>
      </c>
      <c r="D1117" s="166">
        <v>0</v>
      </c>
      <c r="E1117" s="166">
        <v>7</v>
      </c>
      <c r="F1117" s="166">
        <v>0</v>
      </c>
      <c r="G1117" s="132">
        <v>5.7765691250788008E-7</v>
      </c>
      <c r="H1117" s="167" t="s">
        <v>11</v>
      </c>
      <c r="I1117" s="131" t="s">
        <v>11</v>
      </c>
      <c r="J1117" s="131">
        <v>2</v>
      </c>
      <c r="K1117" s="131">
        <v>71</v>
      </c>
      <c r="L1117" s="130" t="s">
        <v>12</v>
      </c>
      <c r="M1117" s="128"/>
    </row>
    <row r="1118" spans="1:13">
      <c r="A1118" s="130" t="s">
        <v>5747</v>
      </c>
      <c r="B1118" s="131">
        <v>6433</v>
      </c>
      <c r="C1118" s="131">
        <v>6557</v>
      </c>
      <c r="D1118" s="166">
        <v>762</v>
      </c>
      <c r="E1118" s="166">
        <v>625</v>
      </c>
      <c r="F1118" s="167">
        <v>4437464.3553759996</v>
      </c>
      <c r="G1118" s="132">
        <v>1.8472200000000001E-4</v>
      </c>
      <c r="H1118" s="167">
        <v>1249954.69</v>
      </c>
      <c r="I1118" s="131">
        <v>341.42</v>
      </c>
      <c r="J1118" s="131">
        <v>3</v>
      </c>
      <c r="K1118" s="131">
        <v>3661</v>
      </c>
      <c r="L1118" s="130" t="s">
        <v>7</v>
      </c>
      <c r="M1118" s="128"/>
    </row>
    <row r="1119" spans="1:13">
      <c r="A1119" s="130" t="s">
        <v>5748</v>
      </c>
      <c r="B1119" s="131">
        <v>292</v>
      </c>
      <c r="C1119" s="131">
        <v>211</v>
      </c>
      <c r="D1119" s="166">
        <v>67</v>
      </c>
      <c r="E1119" s="166">
        <v>88</v>
      </c>
      <c r="F1119" s="167">
        <v>866762.62644400005</v>
      </c>
      <c r="G1119" s="132">
        <v>1.736519350123372E-5</v>
      </c>
      <c r="H1119" s="167" t="s">
        <v>11</v>
      </c>
      <c r="I1119" s="131" t="s">
        <v>11</v>
      </c>
      <c r="J1119" s="131">
        <v>3</v>
      </c>
      <c r="K1119" s="131">
        <v>842</v>
      </c>
      <c r="L1119" s="130" t="s">
        <v>12</v>
      </c>
      <c r="M1119" s="128"/>
    </row>
    <row r="1120" spans="1:13">
      <c r="A1120" s="130" t="s">
        <v>5749</v>
      </c>
      <c r="B1120" s="131">
        <v>586</v>
      </c>
      <c r="C1120" s="131">
        <v>714</v>
      </c>
      <c r="D1120" s="166">
        <v>568</v>
      </c>
      <c r="E1120" s="166">
        <v>594</v>
      </c>
      <c r="F1120" s="167">
        <v>460824.97647800006</v>
      </c>
      <c r="G1120" s="132">
        <v>2.7732000000000001E-5</v>
      </c>
      <c r="H1120" s="167">
        <v>187655.02</v>
      </c>
      <c r="I1120" s="131">
        <v>205.31</v>
      </c>
      <c r="J1120" s="131">
        <v>3</v>
      </c>
      <c r="K1120" s="131">
        <v>914</v>
      </c>
      <c r="L1120" s="130" t="s">
        <v>7</v>
      </c>
      <c r="M1120" s="128"/>
    </row>
    <row r="1121" spans="1:13">
      <c r="A1121" s="130" t="s">
        <v>5750</v>
      </c>
      <c r="B1121" s="131">
        <v>24</v>
      </c>
      <c r="C1121" s="131"/>
      <c r="D1121" s="166">
        <v>12</v>
      </c>
      <c r="E1121" s="166">
        <v>6</v>
      </c>
      <c r="F1121" s="166">
        <v>0</v>
      </c>
      <c r="G1121" s="132">
        <v>5.6603403091444137E-7</v>
      </c>
      <c r="H1121" s="167" t="s">
        <v>11</v>
      </c>
      <c r="I1121" s="131" t="s">
        <v>11</v>
      </c>
      <c r="J1121" s="131">
        <v>2</v>
      </c>
      <c r="K1121" s="131">
        <v>81</v>
      </c>
      <c r="L1121" s="130" t="s">
        <v>12</v>
      </c>
      <c r="M1121" s="128"/>
    </row>
    <row r="1122" spans="1:13">
      <c r="A1122" s="130" t="s">
        <v>5751</v>
      </c>
      <c r="B1122" s="131"/>
      <c r="C1122" s="131"/>
      <c r="D1122" s="166"/>
      <c r="E1122" s="166"/>
      <c r="F1122" s="166">
        <v>0</v>
      </c>
      <c r="G1122" s="132">
        <v>0</v>
      </c>
      <c r="H1122" s="167" t="s">
        <v>11</v>
      </c>
      <c r="I1122" s="131" t="s">
        <v>11</v>
      </c>
      <c r="J1122" s="131">
        <v>1</v>
      </c>
      <c r="K1122" s="131">
        <v>0</v>
      </c>
      <c r="L1122" s="130" t="s">
        <v>12</v>
      </c>
      <c r="M1122" s="128"/>
    </row>
    <row r="1123" spans="1:13">
      <c r="A1123" s="130" t="s">
        <v>5752</v>
      </c>
      <c r="B1123" s="131"/>
      <c r="C1123" s="131"/>
      <c r="D1123" s="166">
        <v>482</v>
      </c>
      <c r="E1123" s="166">
        <v>606</v>
      </c>
      <c r="F1123" s="167">
        <v>1519569.687963</v>
      </c>
      <c r="G1123" s="132">
        <v>2.9397E-5</v>
      </c>
      <c r="H1123" s="167">
        <v>198917.15</v>
      </c>
      <c r="I1123" s="131">
        <v>511.35</v>
      </c>
      <c r="J1123" s="131">
        <v>3</v>
      </c>
      <c r="K1123" s="131">
        <v>389</v>
      </c>
      <c r="L1123" s="130" t="s">
        <v>7</v>
      </c>
      <c r="M1123" s="128"/>
    </row>
    <row r="1124" spans="1:13">
      <c r="A1124" s="130" t="s">
        <v>5753</v>
      </c>
      <c r="B1124" s="131"/>
      <c r="C1124" s="131">
        <v>413</v>
      </c>
      <c r="D1124" s="166">
        <v>12</v>
      </c>
      <c r="E1124" s="166">
        <v>14</v>
      </c>
      <c r="F1124" s="167">
        <v>2007361.1428459999</v>
      </c>
      <c r="G1124" s="132">
        <v>2.9581999999999999E-5</v>
      </c>
      <c r="H1124" s="167">
        <v>200175.01</v>
      </c>
      <c r="I1124" s="131">
        <v>905.77</v>
      </c>
      <c r="J1124" s="131">
        <v>3</v>
      </c>
      <c r="K1124" s="131">
        <v>221</v>
      </c>
      <c r="L1124" s="130" t="s">
        <v>7</v>
      </c>
      <c r="M1124" s="128"/>
    </row>
    <row r="1125" spans="1:13">
      <c r="A1125" s="130" t="s">
        <v>5754</v>
      </c>
      <c r="B1125" s="131"/>
      <c r="C1125" s="131">
        <v>3</v>
      </c>
      <c r="D1125" s="166">
        <v>0</v>
      </c>
      <c r="E1125" s="166">
        <v>0</v>
      </c>
      <c r="F1125" s="167">
        <v>179731.23749600002</v>
      </c>
      <c r="G1125" s="132">
        <v>3.6063971972341176E-6</v>
      </c>
      <c r="H1125" s="167" t="s">
        <v>11</v>
      </c>
      <c r="I1125" s="131" t="s">
        <v>11</v>
      </c>
      <c r="J1125" s="131">
        <v>2</v>
      </c>
      <c r="K1125" s="131">
        <v>134</v>
      </c>
      <c r="L1125" s="130" t="s">
        <v>12</v>
      </c>
      <c r="M1125" s="128"/>
    </row>
    <row r="1126" spans="1:13">
      <c r="A1126" s="130" t="s">
        <v>5755</v>
      </c>
      <c r="B1126" s="131"/>
      <c r="C1126" s="131"/>
      <c r="D1126" s="166"/>
      <c r="E1126" s="166"/>
      <c r="F1126" s="166">
        <v>0</v>
      </c>
      <c r="G1126" s="132"/>
      <c r="H1126" s="167" t="s">
        <v>11</v>
      </c>
      <c r="I1126" s="131" t="s">
        <v>11</v>
      </c>
      <c r="J1126" s="131"/>
      <c r="K1126" s="131">
        <v>200</v>
      </c>
      <c r="L1126" s="130" t="s">
        <v>12</v>
      </c>
      <c r="M1126" s="128" t="s">
        <v>5181</v>
      </c>
    </row>
    <row r="1127" spans="1:13">
      <c r="A1127" s="130" t="s">
        <v>5756</v>
      </c>
      <c r="B1127" s="131">
        <v>2104</v>
      </c>
      <c r="C1127" s="131">
        <v>1844</v>
      </c>
      <c r="D1127" s="166">
        <v>307</v>
      </c>
      <c r="E1127" s="166">
        <v>210</v>
      </c>
      <c r="F1127" s="167">
        <v>4432103.3342530001</v>
      </c>
      <c r="G1127" s="132">
        <v>9.8659941353420133E-5</v>
      </c>
      <c r="H1127" s="167" t="s">
        <v>11</v>
      </c>
      <c r="I1127" s="131">
        <v>615.29999999999995</v>
      </c>
      <c r="J1127" s="131">
        <v>3</v>
      </c>
      <c r="K1127" s="131">
        <v>1085</v>
      </c>
      <c r="L1127" s="130" t="s">
        <v>15</v>
      </c>
      <c r="M1127" s="128"/>
    </row>
    <row r="1128" spans="1:13">
      <c r="A1128" s="130" t="s">
        <v>5757</v>
      </c>
      <c r="B1128" s="131">
        <v>823</v>
      </c>
      <c r="C1128" s="131">
        <v>867</v>
      </c>
      <c r="D1128" s="166">
        <v>91</v>
      </c>
      <c r="E1128" s="166">
        <v>75</v>
      </c>
      <c r="F1128" s="167">
        <v>965470.95824100007</v>
      </c>
      <c r="G1128" s="132">
        <v>2.9424548739776852E-5</v>
      </c>
      <c r="H1128" s="167" t="s">
        <v>11</v>
      </c>
      <c r="I1128" s="131">
        <v>282.02</v>
      </c>
      <c r="J1128" s="131">
        <v>3</v>
      </c>
      <c r="K1128" s="131">
        <v>706</v>
      </c>
      <c r="L1128" s="130" t="s">
        <v>15</v>
      </c>
      <c r="M1128" s="128"/>
    </row>
    <row r="1129" spans="1:13">
      <c r="A1129" s="130" t="s">
        <v>5758</v>
      </c>
      <c r="B1129" s="131">
        <v>990</v>
      </c>
      <c r="C1129" s="131">
        <v>549</v>
      </c>
      <c r="D1129" s="166">
        <v>114</v>
      </c>
      <c r="E1129" s="166">
        <v>112</v>
      </c>
      <c r="F1129" s="167">
        <v>1108590.4981809999</v>
      </c>
      <c r="G1129" s="132">
        <v>3.0035E-5</v>
      </c>
      <c r="H1129" s="167">
        <v>203240.19</v>
      </c>
      <c r="I1129" s="131">
        <v>309.35000000000002</v>
      </c>
      <c r="J1129" s="131">
        <v>3</v>
      </c>
      <c r="K1129" s="131">
        <v>657</v>
      </c>
      <c r="L1129" s="130" t="s">
        <v>7</v>
      </c>
      <c r="M1129" s="128"/>
    </row>
    <row r="1130" spans="1:13">
      <c r="A1130" s="130" t="s">
        <v>5759</v>
      </c>
      <c r="B1130" s="131">
        <v>1093</v>
      </c>
      <c r="C1130" s="131">
        <v>1237</v>
      </c>
      <c r="D1130" s="166">
        <v>106</v>
      </c>
      <c r="E1130" s="166">
        <v>90</v>
      </c>
      <c r="F1130" s="167">
        <v>2209502.0360699999</v>
      </c>
      <c r="G1130" s="132">
        <v>5.1865038470596587E-5</v>
      </c>
      <c r="H1130" s="167" t="s">
        <v>11</v>
      </c>
      <c r="I1130" s="131">
        <v>709</v>
      </c>
      <c r="J1130" s="131">
        <v>3</v>
      </c>
      <c r="K1130" s="131">
        <v>495</v>
      </c>
      <c r="L1130" s="130" t="s">
        <v>15</v>
      </c>
      <c r="M1130" s="128"/>
    </row>
    <row r="1131" spans="1:13">
      <c r="A1131" s="130" t="s">
        <v>5760</v>
      </c>
      <c r="B1131" s="131">
        <v>2538</v>
      </c>
      <c r="C1131" s="131">
        <v>2743</v>
      </c>
      <c r="D1131" s="166">
        <v>397</v>
      </c>
      <c r="E1131" s="166">
        <v>254</v>
      </c>
      <c r="F1131" s="167">
        <v>1772827.2763180002</v>
      </c>
      <c r="G1131" s="132">
        <v>7.6620398882534067E-5</v>
      </c>
      <c r="H1131" s="167" t="s">
        <v>11</v>
      </c>
      <c r="I1131" s="131">
        <v>284.08999999999997</v>
      </c>
      <c r="J1131" s="131">
        <v>3</v>
      </c>
      <c r="K1131" s="131">
        <v>1825</v>
      </c>
      <c r="L1131" s="130" t="s">
        <v>15</v>
      </c>
      <c r="M1131" s="128"/>
    </row>
    <row r="1132" spans="1:13">
      <c r="A1132" s="130" t="s">
        <v>5761</v>
      </c>
      <c r="B1132" s="131">
        <v>8864</v>
      </c>
      <c r="C1132" s="131">
        <v>8657</v>
      </c>
      <c r="D1132" s="166">
        <v>1695</v>
      </c>
      <c r="E1132" s="166">
        <v>1905</v>
      </c>
      <c r="F1132" s="167">
        <v>2295489.4278800003</v>
      </c>
      <c r="G1132" s="132">
        <v>2.1635E-4</v>
      </c>
      <c r="H1132" s="167">
        <v>1463974.54</v>
      </c>
      <c r="I1132" s="131">
        <v>575.01</v>
      </c>
      <c r="J1132" s="131">
        <v>3</v>
      </c>
      <c r="K1132" s="131">
        <v>2546</v>
      </c>
      <c r="L1132" s="130" t="s">
        <v>7</v>
      </c>
      <c r="M1132" s="128"/>
    </row>
    <row r="1133" spans="1:13">
      <c r="A1133" s="130" t="s">
        <v>5762</v>
      </c>
      <c r="B1133" s="131">
        <v>8532</v>
      </c>
      <c r="C1133" s="131">
        <v>9339</v>
      </c>
      <c r="D1133" s="166">
        <v>1156</v>
      </c>
      <c r="E1133" s="166">
        <v>1217</v>
      </c>
      <c r="F1133" s="167">
        <v>4274229.9968260005</v>
      </c>
      <c r="G1133" s="132">
        <v>2.3456400000000001E-4</v>
      </c>
      <c r="H1133" s="167">
        <v>1587224.51</v>
      </c>
      <c r="I1133" s="131">
        <v>753.31</v>
      </c>
      <c r="J1133" s="131">
        <v>3</v>
      </c>
      <c r="K1133" s="131">
        <v>2107</v>
      </c>
      <c r="L1133" s="130" t="s">
        <v>7</v>
      </c>
      <c r="M1133" s="128"/>
    </row>
    <row r="1134" spans="1:13">
      <c r="A1134" s="130" t="s">
        <v>5763</v>
      </c>
      <c r="B1134" s="131">
        <v>2716</v>
      </c>
      <c r="C1134" s="131">
        <v>2986</v>
      </c>
      <c r="D1134" s="166">
        <v>364</v>
      </c>
      <c r="E1134" s="166">
        <v>225</v>
      </c>
      <c r="F1134" s="167">
        <v>2441158.7982879998</v>
      </c>
      <c r="G1134" s="132">
        <v>8.8739812044366962E-5</v>
      </c>
      <c r="H1134" s="167" t="s">
        <v>11</v>
      </c>
      <c r="I1134" s="131" t="s">
        <v>11</v>
      </c>
      <c r="J1134" s="131">
        <v>3</v>
      </c>
      <c r="K1134" s="131">
        <v>2899</v>
      </c>
      <c r="L1134" s="130" t="s">
        <v>12</v>
      </c>
      <c r="M1134" s="128"/>
    </row>
    <row r="1135" spans="1:13">
      <c r="A1135" s="130" t="s">
        <v>5764</v>
      </c>
      <c r="B1135" s="131">
        <v>3131</v>
      </c>
      <c r="C1135" s="131">
        <v>2279</v>
      </c>
      <c r="D1135" s="166">
        <v>646</v>
      </c>
      <c r="E1135" s="166">
        <v>428</v>
      </c>
      <c r="F1135" s="167">
        <v>2112181.189646</v>
      </c>
      <c r="G1135" s="132">
        <v>8.617166597317255E-5</v>
      </c>
      <c r="H1135" s="167" t="s">
        <v>11</v>
      </c>
      <c r="I1135" s="131" t="s">
        <v>11</v>
      </c>
      <c r="J1135" s="131">
        <v>3</v>
      </c>
      <c r="K1135" s="131">
        <v>3008</v>
      </c>
      <c r="L1135" s="130" t="s">
        <v>12</v>
      </c>
      <c r="M1135" s="128"/>
    </row>
    <row r="1136" spans="1:13">
      <c r="A1136" s="130" t="s">
        <v>5765</v>
      </c>
      <c r="B1136" s="131">
        <v>747</v>
      </c>
      <c r="C1136" s="131">
        <v>750</v>
      </c>
      <c r="D1136" s="166">
        <v>109</v>
      </c>
      <c r="E1136" s="166">
        <v>39</v>
      </c>
      <c r="F1136" s="167">
        <v>766725.508241</v>
      </c>
      <c r="G1136" s="132">
        <v>2.4907084116154872E-5</v>
      </c>
      <c r="H1136" s="167" t="s">
        <v>11</v>
      </c>
      <c r="I1136" s="131" t="s">
        <v>11</v>
      </c>
      <c r="J1136" s="131">
        <v>3</v>
      </c>
      <c r="K1136" s="131">
        <v>677</v>
      </c>
      <c r="L1136" s="130" t="s">
        <v>12</v>
      </c>
      <c r="M1136" s="128"/>
    </row>
    <row r="1137" spans="1:13">
      <c r="A1137" s="130" t="s">
        <v>5766</v>
      </c>
      <c r="B1137" s="131">
        <v>10921</v>
      </c>
      <c r="C1137" s="131">
        <v>11670</v>
      </c>
      <c r="D1137" s="166">
        <v>1565</v>
      </c>
      <c r="E1137" s="166">
        <v>1932</v>
      </c>
      <c r="F1137" s="167">
        <v>6124717.1631499995</v>
      </c>
      <c r="G1137" s="132">
        <v>3.1031400000000001E-4</v>
      </c>
      <c r="H1137" s="167">
        <v>2099798.58</v>
      </c>
      <c r="I1137" s="131">
        <v>325.25</v>
      </c>
      <c r="J1137" s="131">
        <v>3</v>
      </c>
      <c r="K1137" s="131">
        <v>6456</v>
      </c>
      <c r="L1137" s="130" t="s">
        <v>7</v>
      </c>
      <c r="M1137" s="128"/>
    </row>
    <row r="1138" spans="1:13">
      <c r="A1138" s="130" t="s">
        <v>5767</v>
      </c>
      <c r="B1138" s="131">
        <v>100</v>
      </c>
      <c r="C1138" s="131">
        <v>115</v>
      </c>
      <c r="D1138" s="166">
        <v>94</v>
      </c>
      <c r="E1138" s="166">
        <v>58</v>
      </c>
      <c r="F1138" s="167">
        <v>267705.031968</v>
      </c>
      <c r="G1138" s="132">
        <v>6.8313971774344548E-6</v>
      </c>
      <c r="H1138" s="167" t="s">
        <v>11</v>
      </c>
      <c r="I1138" s="131" t="s">
        <v>11</v>
      </c>
      <c r="J1138" s="131">
        <v>3</v>
      </c>
      <c r="K1138" s="131">
        <v>541</v>
      </c>
      <c r="L1138" s="130" t="s">
        <v>12</v>
      </c>
      <c r="M1138" s="128"/>
    </row>
    <row r="1139" spans="1:13">
      <c r="A1139" s="130" t="s">
        <v>5768</v>
      </c>
      <c r="B1139" s="131">
        <v>15504</v>
      </c>
      <c r="C1139" s="131">
        <v>15979</v>
      </c>
      <c r="D1139" s="166">
        <v>1542</v>
      </c>
      <c r="E1139" s="166">
        <v>1439</v>
      </c>
      <c r="F1139" s="167">
        <v>3778928.9492580001</v>
      </c>
      <c r="G1139" s="132">
        <v>3.5345E-4</v>
      </c>
      <c r="H1139" s="167">
        <v>2391688.77</v>
      </c>
      <c r="I1139" s="131">
        <v>536.38</v>
      </c>
      <c r="J1139" s="131">
        <v>3</v>
      </c>
      <c r="K1139" s="131">
        <v>4459</v>
      </c>
      <c r="L1139" s="130" t="s">
        <v>7</v>
      </c>
      <c r="M1139" s="128"/>
    </row>
    <row r="1140" spans="1:13">
      <c r="A1140" s="130" t="s">
        <v>5769</v>
      </c>
      <c r="B1140" s="131">
        <v>4225</v>
      </c>
      <c r="C1140" s="131">
        <v>4715</v>
      </c>
      <c r="D1140" s="166">
        <v>776</v>
      </c>
      <c r="E1140" s="166">
        <v>793</v>
      </c>
      <c r="F1140" s="167">
        <v>3053384.085864</v>
      </c>
      <c r="G1140" s="132">
        <v>1.32531E-4</v>
      </c>
      <c r="H1140" s="167">
        <v>896795.62</v>
      </c>
      <c r="I1140" s="131">
        <v>416.34</v>
      </c>
      <c r="J1140" s="131">
        <v>3</v>
      </c>
      <c r="K1140" s="131">
        <v>2154</v>
      </c>
      <c r="L1140" s="130" t="s">
        <v>7</v>
      </c>
      <c r="M1140" s="128"/>
    </row>
    <row r="1141" spans="1:13">
      <c r="A1141" s="130" t="s">
        <v>5770</v>
      </c>
      <c r="B1141" s="131">
        <v>5134</v>
      </c>
      <c r="C1141" s="131">
        <v>4825</v>
      </c>
      <c r="D1141" s="166">
        <v>1072</v>
      </c>
      <c r="E1141" s="166">
        <v>943</v>
      </c>
      <c r="F1141" s="167">
        <v>6385747.8356120009</v>
      </c>
      <c r="G1141" s="132">
        <v>1.8902599999999999E-4</v>
      </c>
      <c r="H1141" s="167">
        <v>1279082.33</v>
      </c>
      <c r="I1141" s="131">
        <v>468.7</v>
      </c>
      <c r="J1141" s="131">
        <v>3</v>
      </c>
      <c r="K1141" s="131">
        <v>2729</v>
      </c>
      <c r="L1141" s="130" t="s">
        <v>7</v>
      </c>
      <c r="M1141" s="128"/>
    </row>
    <row r="1142" spans="1:13">
      <c r="A1142" s="130" t="s">
        <v>5771</v>
      </c>
      <c r="B1142" s="131">
        <v>65767</v>
      </c>
      <c r="C1142" s="131">
        <v>66068</v>
      </c>
      <c r="D1142" s="166">
        <v>3559</v>
      </c>
      <c r="E1142" s="166">
        <v>4401</v>
      </c>
      <c r="F1142" s="167">
        <v>16962360.578472</v>
      </c>
      <c r="G1142" s="132">
        <v>1.456578E-3</v>
      </c>
      <c r="H1142" s="167">
        <v>9856217.4000000004</v>
      </c>
      <c r="I1142" s="131">
        <v>1052.45</v>
      </c>
      <c r="J1142" s="131">
        <v>3</v>
      </c>
      <c r="K1142" s="131">
        <v>9365</v>
      </c>
      <c r="L1142" s="130" t="s">
        <v>7</v>
      </c>
      <c r="M1142" s="128"/>
    </row>
    <row r="1143" spans="1:13">
      <c r="A1143" s="130" t="s">
        <v>5772</v>
      </c>
      <c r="B1143" s="131">
        <v>8165</v>
      </c>
      <c r="C1143" s="131">
        <v>8180</v>
      </c>
      <c r="D1143" s="166">
        <v>1238</v>
      </c>
      <c r="E1143" s="166">
        <v>1102</v>
      </c>
      <c r="F1143" s="167">
        <v>3241648.25336</v>
      </c>
      <c r="G1143" s="132">
        <v>2.1056459084996468E-4</v>
      </c>
      <c r="H1143" s="167" t="s">
        <v>11</v>
      </c>
      <c r="I1143" s="131">
        <v>268.52999999999997</v>
      </c>
      <c r="J1143" s="131">
        <v>3</v>
      </c>
      <c r="K1143" s="131">
        <v>5306</v>
      </c>
      <c r="L1143" s="130" t="s">
        <v>15</v>
      </c>
      <c r="M1143" s="128"/>
    </row>
    <row r="1144" spans="1:13">
      <c r="A1144" s="130" t="s">
        <v>5773</v>
      </c>
      <c r="B1144" s="131">
        <v>9869</v>
      </c>
      <c r="C1144" s="131">
        <v>11508</v>
      </c>
      <c r="D1144" s="166">
        <v>1316</v>
      </c>
      <c r="E1144" s="166">
        <v>1169</v>
      </c>
      <c r="F1144" s="167">
        <v>1765637.635179</v>
      </c>
      <c r="G1144" s="132">
        <v>2.3383900000000001E-4</v>
      </c>
      <c r="H1144" s="167">
        <v>1582320.26</v>
      </c>
      <c r="I1144" s="131">
        <v>690.67</v>
      </c>
      <c r="J1144" s="131">
        <v>3</v>
      </c>
      <c r="K1144" s="131">
        <v>2291</v>
      </c>
      <c r="L1144" s="130" t="s">
        <v>7</v>
      </c>
      <c r="M1144" s="128"/>
    </row>
    <row r="1145" spans="1:13">
      <c r="A1145" s="130" t="s">
        <v>5774</v>
      </c>
      <c r="B1145" s="131">
        <v>3754</v>
      </c>
      <c r="C1145" s="131">
        <v>5078</v>
      </c>
      <c r="D1145" s="166">
        <v>610</v>
      </c>
      <c r="E1145" s="166">
        <v>784</v>
      </c>
      <c r="F1145" s="167">
        <v>1325690.5600119999</v>
      </c>
      <c r="G1145" s="132">
        <v>1.0758499999999999E-4</v>
      </c>
      <c r="H1145" s="167">
        <v>727996.44</v>
      </c>
      <c r="I1145" s="131">
        <v>172.1</v>
      </c>
      <c r="J1145" s="131">
        <v>3</v>
      </c>
      <c r="K1145" s="131">
        <v>4230</v>
      </c>
      <c r="L1145" s="130" t="s">
        <v>7</v>
      </c>
      <c r="M1145" s="128"/>
    </row>
    <row r="1146" spans="1:13">
      <c r="A1146" s="130" t="s">
        <v>5775</v>
      </c>
      <c r="B1146" s="131">
        <v>3151</v>
      </c>
      <c r="C1146" s="131">
        <v>4732</v>
      </c>
      <c r="D1146" s="166">
        <v>876</v>
      </c>
      <c r="E1146" s="166">
        <v>1254</v>
      </c>
      <c r="F1146" s="167">
        <v>4052452.7620440004</v>
      </c>
      <c r="G1146" s="132">
        <v>1.4120499999999999E-4</v>
      </c>
      <c r="H1146" s="167">
        <v>955489.73</v>
      </c>
      <c r="I1146" s="131">
        <v>243.13</v>
      </c>
      <c r="J1146" s="131">
        <v>3</v>
      </c>
      <c r="K1146" s="131">
        <v>3930</v>
      </c>
      <c r="L1146" s="130" t="s">
        <v>7</v>
      </c>
      <c r="M1146" s="128"/>
    </row>
    <row r="1147" spans="1:13">
      <c r="A1147" s="130" t="s">
        <v>5776</v>
      </c>
      <c r="B1147" s="131">
        <v>2983</v>
      </c>
      <c r="C1147" s="131">
        <v>3950</v>
      </c>
      <c r="D1147" s="166">
        <v>853</v>
      </c>
      <c r="E1147" s="166">
        <v>697</v>
      </c>
      <c r="F1147" s="167">
        <v>1745888.2162080002</v>
      </c>
      <c r="G1147" s="132">
        <v>9.9179695017569816E-5</v>
      </c>
      <c r="H1147" s="167" t="s">
        <v>11</v>
      </c>
      <c r="I1147" s="131">
        <v>318.07</v>
      </c>
      <c r="J1147" s="131">
        <v>3</v>
      </c>
      <c r="K1147" s="131">
        <v>2110</v>
      </c>
      <c r="L1147" s="130" t="s">
        <v>15</v>
      </c>
      <c r="M1147" s="128"/>
    </row>
    <row r="1148" spans="1:13">
      <c r="A1148" s="130" t="s">
        <v>5777</v>
      </c>
      <c r="B1148" s="131">
        <v>26785</v>
      </c>
      <c r="C1148" s="131">
        <v>27448</v>
      </c>
      <c r="D1148" s="166">
        <v>1901</v>
      </c>
      <c r="E1148" s="166">
        <v>2123</v>
      </c>
      <c r="F1148" s="167">
        <v>5395682.3430499993</v>
      </c>
      <c r="G1148" s="132">
        <v>5.8452999999999999E-4</v>
      </c>
      <c r="H1148" s="167">
        <v>3955338.3</v>
      </c>
      <c r="I1148" s="131">
        <v>455.95</v>
      </c>
      <c r="J1148" s="131">
        <v>3</v>
      </c>
      <c r="K1148" s="131">
        <v>8675</v>
      </c>
      <c r="L1148" s="130" t="s">
        <v>7</v>
      </c>
      <c r="M1148" s="128"/>
    </row>
    <row r="1149" spans="1:13">
      <c r="A1149" s="130" t="s">
        <v>5778</v>
      </c>
      <c r="B1149" s="131">
        <v>38282</v>
      </c>
      <c r="C1149" s="131">
        <v>41436</v>
      </c>
      <c r="D1149" s="166">
        <v>3730</v>
      </c>
      <c r="E1149" s="166">
        <v>4036</v>
      </c>
      <c r="F1149" s="167">
        <v>14573229.904372001</v>
      </c>
      <c r="G1149" s="132">
        <v>9.6294499999999999E-4</v>
      </c>
      <c r="H1149" s="167">
        <v>6515956.8099999996</v>
      </c>
      <c r="I1149" s="131">
        <v>627.14</v>
      </c>
      <c r="J1149" s="131">
        <v>3</v>
      </c>
      <c r="K1149" s="131">
        <v>10390</v>
      </c>
      <c r="L1149" s="130" t="s">
        <v>7</v>
      </c>
      <c r="M1149" s="128"/>
    </row>
    <row r="1150" spans="1:13">
      <c r="A1150" s="130" t="s">
        <v>5779</v>
      </c>
      <c r="B1150" s="131">
        <v>2564</v>
      </c>
      <c r="C1150" s="131">
        <v>2749</v>
      </c>
      <c r="D1150" s="166">
        <v>449</v>
      </c>
      <c r="E1150" s="166">
        <v>252</v>
      </c>
      <c r="F1150" s="167">
        <v>1515202.1262050001</v>
      </c>
      <c r="G1150" s="132">
        <v>7.4012716256245214E-5</v>
      </c>
      <c r="H1150" s="167" t="s">
        <v>11</v>
      </c>
      <c r="I1150" s="131">
        <v>395.28</v>
      </c>
      <c r="J1150" s="131">
        <v>3</v>
      </c>
      <c r="K1150" s="131">
        <v>1267</v>
      </c>
      <c r="L1150" s="130" t="s">
        <v>15</v>
      </c>
      <c r="M1150" s="128"/>
    </row>
    <row r="1151" spans="1:13">
      <c r="A1151" s="130" t="s">
        <v>5780</v>
      </c>
      <c r="B1151" s="131">
        <v>12026</v>
      </c>
      <c r="C1151" s="131">
        <v>11217</v>
      </c>
      <c r="D1151" s="166">
        <v>1125</v>
      </c>
      <c r="E1151" s="166">
        <v>1012</v>
      </c>
      <c r="F1151" s="167">
        <v>10994641.658019999</v>
      </c>
      <c r="G1151" s="132">
        <v>3.6759100000000001E-4</v>
      </c>
      <c r="H1151" s="167">
        <v>2487379.4900000002</v>
      </c>
      <c r="I1151" s="131">
        <v>4693.17</v>
      </c>
      <c r="J1151" s="131">
        <v>3</v>
      </c>
      <c r="K1151" s="131">
        <v>530</v>
      </c>
      <c r="L1151" s="130" t="s">
        <v>7</v>
      </c>
      <c r="M1151" s="128"/>
    </row>
    <row r="1152" spans="1:13">
      <c r="A1152" s="130" t="s">
        <v>5781</v>
      </c>
      <c r="B1152" s="131">
        <v>1847</v>
      </c>
      <c r="C1152" s="131">
        <v>2334</v>
      </c>
      <c r="D1152" s="166">
        <v>221</v>
      </c>
      <c r="E1152" s="166">
        <v>333</v>
      </c>
      <c r="F1152" s="167">
        <v>1189186.2166499998</v>
      </c>
      <c r="G1152" s="132">
        <v>5.7272999999999999E-5</v>
      </c>
      <c r="H1152" s="167">
        <v>387546.64</v>
      </c>
      <c r="I1152" s="131">
        <v>301.58999999999997</v>
      </c>
      <c r="J1152" s="131">
        <v>3</v>
      </c>
      <c r="K1152" s="131">
        <v>1285</v>
      </c>
      <c r="L1152" s="130" t="s">
        <v>7</v>
      </c>
      <c r="M1152" s="128"/>
    </row>
    <row r="1153" spans="1:13">
      <c r="A1153" s="130" t="s">
        <v>5782</v>
      </c>
      <c r="B1153" s="131">
        <v>9053</v>
      </c>
      <c r="C1153" s="131">
        <v>8192</v>
      </c>
      <c r="D1153" s="166">
        <v>1117</v>
      </c>
      <c r="E1153" s="166">
        <v>1160</v>
      </c>
      <c r="F1153" s="167">
        <v>2681197.8809940005</v>
      </c>
      <c r="G1153" s="132">
        <v>2.07283E-4</v>
      </c>
      <c r="H1153" s="167">
        <v>1402623.94</v>
      </c>
      <c r="I1153" s="131">
        <v>347.53</v>
      </c>
      <c r="J1153" s="131">
        <v>3</v>
      </c>
      <c r="K1153" s="131">
        <v>4036</v>
      </c>
      <c r="L1153" s="130" t="s">
        <v>7</v>
      </c>
      <c r="M1153" s="128"/>
    </row>
    <row r="1154" spans="1:13">
      <c r="A1154" s="130" t="s">
        <v>5783</v>
      </c>
      <c r="B1154" s="131">
        <v>519</v>
      </c>
      <c r="C1154" s="131">
        <v>462</v>
      </c>
      <c r="D1154" s="166">
        <v>86</v>
      </c>
      <c r="E1154" s="166">
        <v>96</v>
      </c>
      <c r="F1154" s="167">
        <v>549315.17412400013</v>
      </c>
      <c r="G1154" s="132">
        <v>1.7701212874917321E-5</v>
      </c>
      <c r="H1154" s="167" t="s">
        <v>11</v>
      </c>
      <c r="I1154" s="131" t="s">
        <v>11</v>
      </c>
      <c r="J1154" s="131">
        <v>3</v>
      </c>
      <c r="K1154" s="131">
        <v>1061</v>
      </c>
      <c r="L1154" s="130" t="s">
        <v>12</v>
      </c>
      <c r="M1154" s="128"/>
    </row>
    <row r="1155" spans="1:13">
      <c r="A1155" s="130" t="s">
        <v>5784</v>
      </c>
      <c r="B1155" s="131">
        <v>2360</v>
      </c>
      <c r="C1155" s="131">
        <v>2312</v>
      </c>
      <c r="D1155" s="166">
        <v>422</v>
      </c>
      <c r="E1155" s="166">
        <v>292</v>
      </c>
      <c r="F1155" s="167">
        <v>1379133.2346760002</v>
      </c>
      <c r="G1155" s="132">
        <v>6.5517000000000003E-5</v>
      </c>
      <c r="H1155" s="167">
        <v>443330.44</v>
      </c>
      <c r="I1155" s="131">
        <v>210.91</v>
      </c>
      <c r="J1155" s="131">
        <v>3</v>
      </c>
      <c r="K1155" s="131">
        <v>2102</v>
      </c>
      <c r="L1155" s="130" t="s">
        <v>7</v>
      </c>
      <c r="M1155" s="128"/>
    </row>
    <row r="1156" spans="1:13">
      <c r="A1156" s="130" t="s">
        <v>5785</v>
      </c>
      <c r="B1156" s="131">
        <v>1234</v>
      </c>
      <c r="C1156" s="131">
        <v>1573</v>
      </c>
      <c r="D1156" s="166">
        <v>145</v>
      </c>
      <c r="E1156" s="166">
        <v>122</v>
      </c>
      <c r="F1156" s="167">
        <v>1061417.565065</v>
      </c>
      <c r="G1156" s="132">
        <v>4.0954000000000001E-5</v>
      </c>
      <c r="H1156" s="167">
        <v>277122.71000000002</v>
      </c>
      <c r="I1156" s="131">
        <v>450.61</v>
      </c>
      <c r="J1156" s="131">
        <v>3</v>
      </c>
      <c r="K1156" s="131">
        <v>615</v>
      </c>
      <c r="L1156" s="130" t="s">
        <v>7</v>
      </c>
      <c r="M1156" s="128"/>
    </row>
    <row r="1157" spans="1:13">
      <c r="A1157" s="130" t="s">
        <v>5786</v>
      </c>
      <c r="B1157" s="131">
        <v>314</v>
      </c>
      <c r="C1157" s="131">
        <v>342</v>
      </c>
      <c r="D1157" s="166">
        <v>30</v>
      </c>
      <c r="E1157" s="166">
        <v>41</v>
      </c>
      <c r="F1157" s="167">
        <v>673867.66764899995</v>
      </c>
      <c r="G1157" s="132">
        <v>1.5204E-5</v>
      </c>
      <c r="H1157" s="167">
        <v>102880.52</v>
      </c>
      <c r="I1157" s="131">
        <v>259.8</v>
      </c>
      <c r="J1157" s="131">
        <v>3</v>
      </c>
      <c r="K1157" s="131">
        <v>396</v>
      </c>
      <c r="L1157" s="130" t="s">
        <v>7</v>
      </c>
      <c r="M1157" s="128"/>
    </row>
    <row r="1158" spans="1:13">
      <c r="A1158" s="130" t="s">
        <v>5787</v>
      </c>
      <c r="B1158" s="131">
        <v>12141</v>
      </c>
      <c r="C1158" s="131">
        <v>12902</v>
      </c>
      <c r="D1158" s="166">
        <v>782</v>
      </c>
      <c r="E1158" s="166">
        <v>785</v>
      </c>
      <c r="F1158" s="167">
        <v>3508113.5060319998</v>
      </c>
      <c r="G1158" s="132">
        <v>2.8057899999999998E-4</v>
      </c>
      <c r="H1158" s="167">
        <v>1898594.1</v>
      </c>
      <c r="I1158" s="131">
        <v>772.1</v>
      </c>
      <c r="J1158" s="131">
        <v>3</v>
      </c>
      <c r="K1158" s="131">
        <v>2459</v>
      </c>
      <c r="L1158" s="130" t="s">
        <v>7</v>
      </c>
      <c r="M1158" s="128"/>
    </row>
    <row r="1159" spans="1:13">
      <c r="A1159" s="130" t="s">
        <v>5788</v>
      </c>
      <c r="B1159" s="131">
        <v>640</v>
      </c>
      <c r="C1159" s="131">
        <v>636</v>
      </c>
      <c r="D1159" s="166">
        <v>56</v>
      </c>
      <c r="E1159" s="166">
        <v>39</v>
      </c>
      <c r="F1159" s="167">
        <v>768358.41409800004</v>
      </c>
      <c r="G1159" s="132">
        <v>2.2113E-5</v>
      </c>
      <c r="H1159" s="167">
        <v>149630.09</v>
      </c>
      <c r="I1159" s="131">
        <v>299.26</v>
      </c>
      <c r="J1159" s="131">
        <v>3</v>
      </c>
      <c r="K1159" s="131">
        <v>500</v>
      </c>
      <c r="L1159" s="130" t="s">
        <v>7</v>
      </c>
      <c r="M1159" s="128"/>
    </row>
    <row r="1160" spans="1:13">
      <c r="A1160" s="130" t="s">
        <v>5789</v>
      </c>
      <c r="B1160" s="131">
        <v>4893</v>
      </c>
      <c r="C1160" s="131">
        <v>4478</v>
      </c>
      <c r="D1160" s="166">
        <v>857</v>
      </c>
      <c r="E1160" s="166">
        <v>1057</v>
      </c>
      <c r="F1160" s="167">
        <v>5566867.6174879996</v>
      </c>
      <c r="G1160" s="132">
        <v>1.72261E-4</v>
      </c>
      <c r="H1160" s="167">
        <v>1165636.8899999999</v>
      </c>
      <c r="I1160" s="131">
        <v>337.19</v>
      </c>
      <c r="J1160" s="131">
        <v>3</v>
      </c>
      <c r="K1160" s="131">
        <v>3457</v>
      </c>
      <c r="L1160" s="130" t="s">
        <v>7</v>
      </c>
      <c r="M1160" s="128"/>
    </row>
    <row r="1161" spans="1:13">
      <c r="A1161" s="130" t="s">
        <v>5790</v>
      </c>
      <c r="B1161" s="131">
        <v>1220</v>
      </c>
      <c r="C1161" s="131">
        <v>1357</v>
      </c>
      <c r="D1161" s="166">
        <v>40</v>
      </c>
      <c r="E1161" s="166"/>
      <c r="F1161" s="166">
        <v>0</v>
      </c>
      <c r="G1161" s="132">
        <v>3.6012763189293142E-5</v>
      </c>
      <c r="H1161" s="167" t="s">
        <v>11</v>
      </c>
      <c r="I1161" s="131" t="s">
        <v>11</v>
      </c>
      <c r="J1161" s="131">
        <v>2</v>
      </c>
      <c r="K1161" s="131">
        <v>0</v>
      </c>
      <c r="L1161" s="130" t="s">
        <v>12</v>
      </c>
      <c r="M1161" s="128"/>
    </row>
    <row r="1162" spans="1:13">
      <c r="A1162" s="130" t="s">
        <v>5791</v>
      </c>
      <c r="B1162" s="131">
        <v>5167</v>
      </c>
      <c r="C1162" s="131">
        <v>2543</v>
      </c>
      <c r="D1162" s="166">
        <v>456</v>
      </c>
      <c r="E1162" s="166">
        <v>397</v>
      </c>
      <c r="F1162" s="167">
        <v>5100399.2255990002</v>
      </c>
      <c r="G1162" s="132">
        <v>1.2886921491988765E-4</v>
      </c>
      <c r="H1162" s="167" t="s">
        <v>11</v>
      </c>
      <c r="I1162" s="131">
        <v>661.62</v>
      </c>
      <c r="J1162" s="131">
        <v>3</v>
      </c>
      <c r="K1162" s="131">
        <v>1318</v>
      </c>
      <c r="L1162" s="130" t="s">
        <v>15</v>
      </c>
      <c r="M1162" s="128"/>
    </row>
    <row r="1163" spans="1:13">
      <c r="A1163" s="130" t="s">
        <v>5792</v>
      </c>
      <c r="B1163" s="131">
        <v>787</v>
      </c>
      <c r="C1163" s="131">
        <v>214</v>
      </c>
      <c r="D1163" s="166">
        <v>109</v>
      </c>
      <c r="E1163" s="166">
        <v>92</v>
      </c>
      <c r="F1163" s="167">
        <v>1868149.7509979999</v>
      </c>
      <c r="G1163" s="132">
        <v>3.4734706606365369E-5</v>
      </c>
      <c r="H1163" s="167" t="s">
        <v>11</v>
      </c>
      <c r="I1163" s="131" t="s">
        <v>11</v>
      </c>
      <c r="J1163" s="131">
        <v>3</v>
      </c>
      <c r="K1163" s="131">
        <v>561</v>
      </c>
      <c r="L1163" s="130" t="s">
        <v>12</v>
      </c>
      <c r="M1163" s="128"/>
    </row>
    <row r="1164" spans="1:13">
      <c r="A1164" s="130" t="s">
        <v>5793</v>
      </c>
      <c r="B1164" s="131">
        <v>4824</v>
      </c>
      <c r="C1164" s="131">
        <v>4515</v>
      </c>
      <c r="D1164" s="166">
        <v>804</v>
      </c>
      <c r="E1164" s="166">
        <v>978</v>
      </c>
      <c r="F1164" s="167">
        <v>5883188.9667480011</v>
      </c>
      <c r="G1164" s="132">
        <v>1.7750921448004121E-4</v>
      </c>
      <c r="H1164" s="167" t="s">
        <v>11</v>
      </c>
      <c r="I1164" s="131">
        <v>332.64</v>
      </c>
      <c r="J1164" s="131">
        <v>3</v>
      </c>
      <c r="K1164" s="131">
        <v>3611</v>
      </c>
      <c r="L1164" s="130" t="s">
        <v>15</v>
      </c>
      <c r="M1164" s="128"/>
    </row>
    <row r="1165" spans="1:13">
      <c r="A1165" s="130" t="s">
        <v>5794</v>
      </c>
      <c r="B1165" s="131">
        <v>2034</v>
      </c>
      <c r="C1165" s="131">
        <v>1903</v>
      </c>
      <c r="D1165" s="166">
        <v>598</v>
      </c>
      <c r="E1165" s="166">
        <v>476</v>
      </c>
      <c r="F1165" s="167">
        <v>3997516.2350989999</v>
      </c>
      <c r="G1165" s="132">
        <v>9.7856224523072233E-5</v>
      </c>
      <c r="H1165" s="167" t="s">
        <v>11</v>
      </c>
      <c r="I1165" s="131">
        <v>262.87</v>
      </c>
      <c r="J1165" s="131">
        <v>3</v>
      </c>
      <c r="K1165" s="131">
        <v>2519</v>
      </c>
      <c r="L1165" s="130" t="s">
        <v>15</v>
      </c>
      <c r="M1165" s="128"/>
    </row>
    <row r="1166" spans="1:13">
      <c r="A1166" s="130" t="s">
        <v>5795</v>
      </c>
      <c r="B1166" s="131">
        <v>848</v>
      </c>
      <c r="C1166" s="131">
        <v>641</v>
      </c>
      <c r="D1166" s="166">
        <v>93</v>
      </c>
      <c r="E1166" s="166">
        <v>85</v>
      </c>
      <c r="F1166" s="167">
        <v>1755854.9092300001</v>
      </c>
      <c r="G1166" s="132">
        <v>3.8174764962682117E-5</v>
      </c>
      <c r="H1166" s="167" t="s">
        <v>11</v>
      </c>
      <c r="I1166" s="131">
        <v>428.39</v>
      </c>
      <c r="J1166" s="131">
        <v>3</v>
      </c>
      <c r="K1166" s="131">
        <v>603</v>
      </c>
      <c r="L1166" s="130" t="s">
        <v>15</v>
      </c>
      <c r="M1166" s="128"/>
    </row>
    <row r="1167" spans="1:13">
      <c r="A1167" s="130" t="s">
        <v>5796</v>
      </c>
      <c r="B1167" s="131">
        <v>7867</v>
      </c>
      <c r="C1167" s="131">
        <v>5144</v>
      </c>
      <c r="D1167" s="166">
        <v>1005</v>
      </c>
      <c r="E1167" s="166">
        <v>1383</v>
      </c>
      <c r="F1167" s="167">
        <v>9069394.7160160001</v>
      </c>
      <c r="G1167" s="132">
        <v>2.3109899999999999E-4</v>
      </c>
      <c r="H1167" s="167">
        <v>1563773.3</v>
      </c>
      <c r="I1167" s="131">
        <v>414.9</v>
      </c>
      <c r="J1167" s="131">
        <v>3</v>
      </c>
      <c r="K1167" s="131">
        <v>3769</v>
      </c>
      <c r="L1167" s="130" t="s">
        <v>7</v>
      </c>
      <c r="M1167" s="128"/>
    </row>
    <row r="1168" spans="1:13">
      <c r="A1168" s="130" t="s">
        <v>5797</v>
      </c>
      <c r="B1168" s="131">
        <v>915</v>
      </c>
      <c r="C1168" s="131">
        <v>892</v>
      </c>
      <c r="D1168" s="166">
        <v>101</v>
      </c>
      <c r="E1168" s="166">
        <v>64</v>
      </c>
      <c r="F1168" s="167">
        <v>2763827.8309199996</v>
      </c>
      <c r="G1168" s="132">
        <v>5.3415000000000003E-5</v>
      </c>
      <c r="H1168" s="167">
        <v>361440.52</v>
      </c>
      <c r="I1168" s="131">
        <v>580.16</v>
      </c>
      <c r="J1168" s="131">
        <v>3</v>
      </c>
      <c r="K1168" s="131">
        <v>623</v>
      </c>
      <c r="L1168" s="130" t="s">
        <v>7</v>
      </c>
      <c r="M1168" s="128"/>
    </row>
    <row r="1169" spans="1:13">
      <c r="A1169" s="130" t="s">
        <v>5798</v>
      </c>
      <c r="B1169" s="131">
        <v>3246</v>
      </c>
      <c r="C1169" s="131">
        <v>2883</v>
      </c>
      <c r="D1169" s="166">
        <v>535</v>
      </c>
      <c r="E1169" s="166">
        <v>538</v>
      </c>
      <c r="F1169" s="167">
        <v>3720442.4358510002</v>
      </c>
      <c r="G1169" s="132">
        <v>1.1386030730271553E-4</v>
      </c>
      <c r="H1169" s="167" t="s">
        <v>11</v>
      </c>
      <c r="I1169" s="131" t="s">
        <v>11</v>
      </c>
      <c r="J1169" s="131">
        <v>3</v>
      </c>
      <c r="K1169" s="131">
        <v>2727</v>
      </c>
      <c r="L1169" s="130" t="s">
        <v>12</v>
      </c>
      <c r="M1169" s="128"/>
    </row>
    <row r="1170" spans="1:13">
      <c r="A1170" s="130" t="s">
        <v>5799</v>
      </c>
      <c r="B1170" s="131">
        <v>2881</v>
      </c>
      <c r="C1170" s="131">
        <v>2911</v>
      </c>
      <c r="D1170" s="166">
        <v>285</v>
      </c>
      <c r="E1170" s="166">
        <v>276</v>
      </c>
      <c r="F1170" s="167">
        <v>3096282.5487680002</v>
      </c>
      <c r="G1170" s="132">
        <v>9.7973699830560912E-5</v>
      </c>
      <c r="H1170" s="167" t="s">
        <v>11</v>
      </c>
      <c r="I1170" s="131">
        <v>565.66</v>
      </c>
      <c r="J1170" s="131">
        <v>3</v>
      </c>
      <c r="K1170" s="131">
        <v>1172</v>
      </c>
      <c r="L1170" s="130" t="s">
        <v>15</v>
      </c>
      <c r="M1170" s="128"/>
    </row>
    <row r="1171" spans="1:13">
      <c r="A1171" s="130" t="s">
        <v>5800</v>
      </c>
      <c r="B1171" s="131">
        <v>363</v>
      </c>
      <c r="C1171" s="131">
        <v>301</v>
      </c>
      <c r="D1171" s="166">
        <v>52</v>
      </c>
      <c r="E1171" s="166">
        <v>130</v>
      </c>
      <c r="F1171" s="167">
        <v>1423532.366015</v>
      </c>
      <c r="G1171" s="132">
        <v>2.6412962777139277E-5</v>
      </c>
      <c r="H1171" s="167" t="s">
        <v>11</v>
      </c>
      <c r="I1171" s="131" t="s">
        <v>11</v>
      </c>
      <c r="J1171" s="131">
        <v>3</v>
      </c>
      <c r="K1171" s="131">
        <v>753</v>
      </c>
      <c r="L1171" s="130" t="s">
        <v>12</v>
      </c>
      <c r="M1171" s="128"/>
    </row>
    <row r="1172" spans="1:13">
      <c r="A1172" s="130" t="s">
        <v>5801</v>
      </c>
      <c r="B1172" s="131">
        <v>288</v>
      </c>
      <c r="C1172" s="131">
        <v>272</v>
      </c>
      <c r="D1172" s="166">
        <v>3</v>
      </c>
      <c r="E1172" s="166">
        <v>12</v>
      </c>
      <c r="F1172" s="167">
        <v>720044.76620800002</v>
      </c>
      <c r="G1172" s="132">
        <v>1.4456E-5</v>
      </c>
      <c r="H1172" s="167">
        <v>97820.800000000003</v>
      </c>
      <c r="I1172" s="131">
        <v>589.28</v>
      </c>
      <c r="J1172" s="131">
        <v>3</v>
      </c>
      <c r="K1172" s="131">
        <v>166</v>
      </c>
      <c r="L1172" s="130" t="s">
        <v>7</v>
      </c>
      <c r="M1172" s="128"/>
    </row>
    <row r="1173" spans="1:13">
      <c r="A1173" s="130" t="s">
        <v>5802</v>
      </c>
      <c r="B1173" s="131">
        <v>34340</v>
      </c>
      <c r="C1173" s="131">
        <v>34610</v>
      </c>
      <c r="D1173" s="166">
        <v>4715</v>
      </c>
      <c r="E1173" s="166">
        <v>4945</v>
      </c>
      <c r="F1173" s="167">
        <v>35276232.260650001</v>
      </c>
      <c r="G1173" s="132">
        <v>1.1543009999999999E-3</v>
      </c>
      <c r="H1173" s="167">
        <v>7810804.5800000001</v>
      </c>
      <c r="I1173" s="131">
        <v>783.91</v>
      </c>
      <c r="J1173" s="131">
        <v>3</v>
      </c>
      <c r="K1173" s="131">
        <v>9964</v>
      </c>
      <c r="L1173" s="130" t="s">
        <v>7</v>
      </c>
      <c r="M1173" s="128"/>
    </row>
    <row r="1174" spans="1:13">
      <c r="A1174" s="130" t="s">
        <v>5803</v>
      </c>
      <c r="B1174" s="131">
        <v>4057</v>
      </c>
      <c r="C1174" s="131">
        <v>3562</v>
      </c>
      <c r="D1174" s="166">
        <v>840</v>
      </c>
      <c r="E1174" s="166">
        <v>672</v>
      </c>
      <c r="F1174" s="167">
        <v>5420515.8050389998</v>
      </c>
      <c r="G1174" s="132">
        <v>1.5356730756334354E-4</v>
      </c>
      <c r="H1174" s="167" t="s">
        <v>11</v>
      </c>
      <c r="I1174" s="131" t="s">
        <v>11</v>
      </c>
      <c r="J1174" s="131">
        <v>3</v>
      </c>
      <c r="K1174" s="131">
        <v>4123</v>
      </c>
      <c r="L1174" s="130" t="s">
        <v>12</v>
      </c>
      <c r="M1174" s="128"/>
    </row>
    <row r="1175" spans="1:13">
      <c r="A1175" s="130" t="s">
        <v>5804</v>
      </c>
      <c r="B1175" s="131">
        <v>959</v>
      </c>
      <c r="C1175" s="131">
        <v>1242</v>
      </c>
      <c r="D1175" s="166">
        <v>148</v>
      </c>
      <c r="E1175" s="166">
        <v>113</v>
      </c>
      <c r="F1175" s="167">
        <v>1689456.4591350001</v>
      </c>
      <c r="G1175" s="132">
        <v>4.3761999999999999E-5</v>
      </c>
      <c r="H1175" s="167">
        <v>296121.61</v>
      </c>
      <c r="I1175" s="131">
        <v>504.47</v>
      </c>
      <c r="J1175" s="131">
        <v>3</v>
      </c>
      <c r="K1175" s="131">
        <v>587</v>
      </c>
      <c r="L1175" s="130" t="s">
        <v>7</v>
      </c>
      <c r="M1175" s="128"/>
    </row>
    <row r="1176" spans="1:13">
      <c r="A1176" s="130" t="s">
        <v>5805</v>
      </c>
      <c r="B1176" s="131">
        <v>1552</v>
      </c>
      <c r="C1176" s="131">
        <v>1428</v>
      </c>
      <c r="D1176" s="166">
        <v>100</v>
      </c>
      <c r="E1176" s="166">
        <v>113</v>
      </c>
      <c r="F1176" s="167">
        <v>3117545.3537280001</v>
      </c>
      <c r="G1176" s="132">
        <v>6.9862263481760379E-5</v>
      </c>
      <c r="H1176" s="167" t="s">
        <v>11</v>
      </c>
      <c r="I1176" s="131">
        <v>873.82</v>
      </c>
      <c r="J1176" s="131">
        <v>3</v>
      </c>
      <c r="K1176" s="131">
        <v>541</v>
      </c>
      <c r="L1176" s="130" t="s">
        <v>15</v>
      </c>
      <c r="M1176" s="128"/>
    </row>
    <row r="1177" spans="1:13">
      <c r="A1177" s="130" t="s">
        <v>5806</v>
      </c>
      <c r="B1177" s="131">
        <v>922</v>
      </c>
      <c r="C1177" s="131">
        <v>1110</v>
      </c>
      <c r="D1177" s="166">
        <v>107</v>
      </c>
      <c r="E1177" s="166">
        <v>78</v>
      </c>
      <c r="F1177" s="167">
        <v>2364814.1155120004</v>
      </c>
      <c r="G1177" s="132">
        <v>5.0399999999999999E-5</v>
      </c>
      <c r="H1177" s="167">
        <v>341038.15</v>
      </c>
      <c r="I1177" s="131">
        <v>831.8</v>
      </c>
      <c r="J1177" s="131">
        <v>3</v>
      </c>
      <c r="K1177" s="131">
        <v>410</v>
      </c>
      <c r="L1177" s="130" t="s">
        <v>7</v>
      </c>
      <c r="M1177" s="128"/>
    </row>
    <row r="1178" spans="1:13">
      <c r="A1178" s="130" t="s">
        <v>5807</v>
      </c>
      <c r="B1178" s="131">
        <v>31</v>
      </c>
      <c r="C1178" s="131">
        <v>28</v>
      </c>
      <c r="D1178" s="166">
        <v>3</v>
      </c>
      <c r="E1178" s="166">
        <v>1</v>
      </c>
      <c r="F1178" s="166">
        <v>0</v>
      </c>
      <c r="G1178" s="132">
        <v>8.4727312390613672E-7</v>
      </c>
      <c r="H1178" s="167" t="s">
        <v>11</v>
      </c>
      <c r="I1178" s="131" t="s">
        <v>11</v>
      </c>
      <c r="J1178" s="131">
        <v>2</v>
      </c>
      <c r="K1178" s="131">
        <v>143</v>
      </c>
      <c r="L1178" s="130" t="s">
        <v>12</v>
      </c>
      <c r="M1178" s="128"/>
    </row>
    <row r="1179" spans="1:13">
      <c r="A1179" s="130" t="s">
        <v>5808</v>
      </c>
      <c r="B1179" s="131">
        <v>21729</v>
      </c>
      <c r="C1179" s="131">
        <v>20721</v>
      </c>
      <c r="D1179" s="166">
        <v>2752</v>
      </c>
      <c r="E1179" s="166">
        <v>2673</v>
      </c>
      <c r="F1179" s="167">
        <v>12678536.973037999</v>
      </c>
      <c r="G1179" s="132">
        <v>5.8781600000000001E-4</v>
      </c>
      <c r="H1179" s="167">
        <v>3977570.14</v>
      </c>
      <c r="I1179" s="131">
        <v>463.42</v>
      </c>
      <c r="J1179" s="131">
        <v>3</v>
      </c>
      <c r="K1179" s="131">
        <v>8583</v>
      </c>
      <c r="L1179" s="130" t="s">
        <v>7</v>
      </c>
      <c r="M1179" s="128"/>
    </row>
    <row r="1180" spans="1:13">
      <c r="A1180" s="130" t="s">
        <v>5809</v>
      </c>
      <c r="B1180" s="131">
        <v>305</v>
      </c>
      <c r="C1180" s="131">
        <v>215</v>
      </c>
      <c r="D1180" s="166">
        <v>34</v>
      </c>
      <c r="E1180" s="166">
        <v>27</v>
      </c>
      <c r="F1180" s="167">
        <v>1195459.00272</v>
      </c>
      <c r="G1180" s="132">
        <v>2.1024056261364746E-5</v>
      </c>
      <c r="H1180" s="167" t="s">
        <v>11</v>
      </c>
      <c r="I1180" s="131" t="s">
        <v>11</v>
      </c>
      <c r="J1180" s="131">
        <v>3</v>
      </c>
      <c r="K1180" s="131">
        <v>295</v>
      </c>
      <c r="L1180" s="130" t="s">
        <v>12</v>
      </c>
      <c r="M1180" s="128"/>
    </row>
    <row r="1181" spans="1:13">
      <c r="A1181" s="130" t="s">
        <v>5810</v>
      </c>
      <c r="B1181" s="131">
        <v>1664</v>
      </c>
      <c r="C1181" s="131">
        <v>1460</v>
      </c>
      <c r="D1181" s="166">
        <v>215</v>
      </c>
      <c r="E1181" s="166">
        <v>202</v>
      </c>
      <c r="F1181" s="167">
        <v>2961822.6918480005</v>
      </c>
      <c r="G1181" s="132">
        <v>6.9893000000000003E-5</v>
      </c>
      <c r="H1181" s="167">
        <v>472946.05</v>
      </c>
      <c r="I1181" s="131">
        <v>390.87</v>
      </c>
      <c r="J1181" s="131">
        <v>3</v>
      </c>
      <c r="K1181" s="131">
        <v>1210</v>
      </c>
      <c r="L1181" s="130" t="s">
        <v>7</v>
      </c>
      <c r="M1181" s="128"/>
    </row>
    <row r="1182" spans="1:13">
      <c r="A1182" s="130" t="s">
        <v>5811</v>
      </c>
      <c r="B1182" s="131">
        <v>10721</v>
      </c>
      <c r="C1182" s="131">
        <v>12006</v>
      </c>
      <c r="D1182" s="166">
        <v>1155</v>
      </c>
      <c r="E1182" s="166">
        <v>1018</v>
      </c>
      <c r="F1182" s="167">
        <v>14079971.180152001</v>
      </c>
      <c r="G1182" s="132">
        <v>4.0319500000000002E-4</v>
      </c>
      <c r="H1182" s="167">
        <v>2728296.65</v>
      </c>
      <c r="I1182" s="131">
        <v>472.27</v>
      </c>
      <c r="J1182" s="131">
        <v>3</v>
      </c>
      <c r="K1182" s="131">
        <v>5777</v>
      </c>
      <c r="L1182" s="130" t="s">
        <v>7</v>
      </c>
      <c r="M1182" s="128"/>
    </row>
    <row r="1183" spans="1:13">
      <c r="A1183" s="130" t="s">
        <v>5812</v>
      </c>
      <c r="B1183" s="131">
        <v>377</v>
      </c>
      <c r="C1183" s="131">
        <v>341</v>
      </c>
      <c r="D1183" s="166">
        <v>36</v>
      </c>
      <c r="E1183" s="166">
        <v>22</v>
      </c>
      <c r="F1183" s="167">
        <v>865389.98519599997</v>
      </c>
      <c r="G1183" s="132">
        <v>1.841342636454379E-5</v>
      </c>
      <c r="H1183" s="167" t="s">
        <v>11</v>
      </c>
      <c r="I1183" s="131" t="s">
        <v>11</v>
      </c>
      <c r="J1183" s="131">
        <v>3</v>
      </c>
      <c r="K1183" s="131">
        <v>409</v>
      </c>
      <c r="L1183" s="130" t="s">
        <v>12</v>
      </c>
      <c r="M1183" s="128"/>
    </row>
    <row r="1184" spans="1:13">
      <c r="A1184" s="130" t="s">
        <v>5813</v>
      </c>
      <c r="B1184" s="131">
        <v>56</v>
      </c>
      <c r="C1184" s="131">
        <v>27</v>
      </c>
      <c r="D1184" s="166">
        <v>25</v>
      </c>
      <c r="E1184" s="166">
        <v>37</v>
      </c>
      <c r="F1184" s="167">
        <v>910773.72317200003</v>
      </c>
      <c r="G1184" s="132">
        <v>1.3347816494612269E-5</v>
      </c>
      <c r="H1184" s="167" t="s">
        <v>11</v>
      </c>
      <c r="I1184" s="131" t="s">
        <v>11</v>
      </c>
      <c r="J1184" s="131">
        <v>3</v>
      </c>
      <c r="K1184" s="131">
        <v>234</v>
      </c>
      <c r="L1184" s="130" t="s">
        <v>12</v>
      </c>
      <c r="M1184" s="128"/>
    </row>
    <row r="1185" spans="1:13">
      <c r="A1185" s="130" t="s">
        <v>5814</v>
      </c>
      <c r="B1185" s="131">
        <v>185</v>
      </c>
      <c r="C1185" s="131">
        <v>176</v>
      </c>
      <c r="D1185" s="166">
        <v>16</v>
      </c>
      <c r="E1185" s="166">
        <v>22</v>
      </c>
      <c r="F1185" s="167">
        <v>1182079.4737479999</v>
      </c>
      <c r="G1185" s="132">
        <v>1.9212930781228519E-5</v>
      </c>
      <c r="H1185" s="167" t="s">
        <v>11</v>
      </c>
      <c r="I1185" s="131">
        <v>902.83</v>
      </c>
      <c r="J1185" s="131">
        <v>3</v>
      </c>
      <c r="K1185" s="131">
        <v>144</v>
      </c>
      <c r="L1185" s="130" t="s">
        <v>15</v>
      </c>
      <c r="M1185" s="128"/>
    </row>
    <row r="1186" spans="1:13">
      <c r="A1186" s="130" t="s">
        <v>5815</v>
      </c>
      <c r="B1186" s="131">
        <v>1516</v>
      </c>
      <c r="C1186" s="131">
        <v>1395</v>
      </c>
      <c r="D1186" s="166">
        <v>236</v>
      </c>
      <c r="E1186" s="166">
        <v>176</v>
      </c>
      <c r="F1186" s="167">
        <v>2816966.0145240002</v>
      </c>
      <c r="G1186" s="132">
        <v>6.7053565610463681E-5</v>
      </c>
      <c r="H1186" s="167" t="s">
        <v>11</v>
      </c>
      <c r="I1186" s="131">
        <v>422.08</v>
      </c>
      <c r="J1186" s="131">
        <v>3</v>
      </c>
      <c r="K1186" s="131">
        <v>1075</v>
      </c>
      <c r="L1186" s="130" t="s">
        <v>15</v>
      </c>
      <c r="M1186" s="128"/>
    </row>
    <row r="1187" spans="1:13">
      <c r="A1187" s="160" t="s">
        <v>5816</v>
      </c>
      <c r="B1187" s="161">
        <v>32947</v>
      </c>
      <c r="C1187" s="161">
        <v>31245</v>
      </c>
      <c r="D1187" s="162">
        <v>5141</v>
      </c>
      <c r="E1187" s="162">
        <v>4298</v>
      </c>
      <c r="F1187" s="163">
        <v>45662740.668952003</v>
      </c>
      <c r="G1187" s="164">
        <v>1.2449130000000001E-3</v>
      </c>
      <c r="H1187" s="163">
        <v>8423944.1699999999</v>
      </c>
      <c r="I1187" s="161">
        <v>726.26</v>
      </c>
      <c r="J1187" s="161">
        <v>3</v>
      </c>
      <c r="K1187" s="161">
        <v>11599</v>
      </c>
      <c r="L1187" s="160" t="s">
        <v>7</v>
      </c>
      <c r="M1187" s="165"/>
    </row>
    <row r="1188" spans="1:13">
      <c r="A1188" s="130" t="s">
        <v>5817</v>
      </c>
      <c r="B1188" s="133">
        <v>39943</v>
      </c>
      <c r="C1188" s="133">
        <v>38779</v>
      </c>
      <c r="D1188" s="166">
        <v>2240</v>
      </c>
      <c r="E1188" s="166">
        <v>2046</v>
      </c>
      <c r="F1188" s="167">
        <v>7803897.6743999999</v>
      </c>
      <c r="G1188" s="132">
        <v>8.4201299999999996E-4</v>
      </c>
      <c r="H1188" s="167">
        <v>5697645.6600000001</v>
      </c>
      <c r="I1188" s="131">
        <v>716.68</v>
      </c>
      <c r="J1188" s="131">
        <v>3</v>
      </c>
      <c r="K1188" s="131">
        <v>7950</v>
      </c>
      <c r="L1188" s="130" t="s">
        <v>7</v>
      </c>
      <c r="M1188" s="128"/>
    </row>
    <row r="1189" spans="1:13">
      <c r="A1189" s="168" t="s">
        <v>5818</v>
      </c>
      <c r="B1189" s="169">
        <v>1732</v>
      </c>
      <c r="C1189" s="169">
        <v>2198</v>
      </c>
      <c r="D1189" s="170">
        <v>238</v>
      </c>
      <c r="E1189" s="170">
        <v>103</v>
      </c>
      <c r="F1189" s="171">
        <v>2963820.2941349996</v>
      </c>
      <c r="G1189" s="172">
        <v>7.6303000000000005E-5</v>
      </c>
      <c r="H1189" s="171">
        <v>516319.51</v>
      </c>
      <c r="I1189" s="169">
        <v>1376.85</v>
      </c>
      <c r="J1189" s="169">
        <v>3</v>
      </c>
      <c r="K1189" s="169">
        <v>375</v>
      </c>
      <c r="L1189" s="168" t="s">
        <v>7</v>
      </c>
      <c r="M1189" s="173"/>
    </row>
    <row r="1190" spans="1:13">
      <c r="A1190" s="130" t="s">
        <v>5819</v>
      </c>
      <c r="B1190" s="131">
        <v>2825</v>
      </c>
      <c r="C1190" s="131">
        <v>2666</v>
      </c>
      <c r="D1190" s="166">
        <v>317</v>
      </c>
      <c r="E1190" s="166">
        <v>282</v>
      </c>
      <c r="F1190" s="167">
        <v>5655444.8515520003</v>
      </c>
      <c r="G1190" s="132">
        <v>1.2940301537552168E-4</v>
      </c>
      <c r="H1190" s="167" t="s">
        <v>11</v>
      </c>
      <c r="I1190" s="131">
        <v>333.07</v>
      </c>
      <c r="J1190" s="131">
        <v>3</v>
      </c>
      <c r="K1190" s="131">
        <v>2629</v>
      </c>
      <c r="L1190" s="130" t="s">
        <v>15</v>
      </c>
      <c r="M1190" s="128"/>
    </row>
    <row r="1191" spans="1:13">
      <c r="A1191" s="130" t="s">
        <v>5820</v>
      </c>
      <c r="B1191" s="131">
        <v>3166</v>
      </c>
      <c r="C1191" s="131">
        <v>2656</v>
      </c>
      <c r="D1191" s="166">
        <v>372</v>
      </c>
      <c r="E1191" s="166">
        <v>246</v>
      </c>
      <c r="F1191" s="167">
        <v>4050660.1969920001</v>
      </c>
      <c r="G1191" s="132">
        <v>1.0032800000000001E-4</v>
      </c>
      <c r="H1191" s="167">
        <v>678890.91</v>
      </c>
      <c r="I1191" s="131">
        <v>364.01</v>
      </c>
      <c r="J1191" s="131">
        <v>3</v>
      </c>
      <c r="K1191" s="131">
        <v>1865</v>
      </c>
      <c r="L1191" s="130" t="s">
        <v>7</v>
      </c>
      <c r="M1191" s="128"/>
    </row>
    <row r="1192" spans="1:13">
      <c r="A1192" s="130" t="s">
        <v>5821</v>
      </c>
      <c r="B1192" s="131">
        <v>1164</v>
      </c>
      <c r="C1192" s="131">
        <v>1090</v>
      </c>
      <c r="D1192" s="166">
        <v>320</v>
      </c>
      <c r="E1192" s="166">
        <v>231</v>
      </c>
      <c r="F1192" s="167">
        <v>1568954.631452</v>
      </c>
      <c r="G1192" s="132">
        <v>4.5901394317890046E-5</v>
      </c>
      <c r="H1192" s="167" t="s">
        <v>11</v>
      </c>
      <c r="I1192" s="131">
        <v>333.98</v>
      </c>
      <c r="J1192" s="131">
        <v>3</v>
      </c>
      <c r="K1192" s="131">
        <v>930</v>
      </c>
      <c r="L1192" s="130" t="s">
        <v>15</v>
      </c>
      <c r="M1192" s="128"/>
    </row>
    <row r="1193" spans="1:13">
      <c r="A1193" s="130" t="s">
        <v>5822</v>
      </c>
      <c r="B1193" s="131">
        <v>6246</v>
      </c>
      <c r="C1193" s="131">
        <v>3552</v>
      </c>
      <c r="D1193" s="166">
        <v>1154</v>
      </c>
      <c r="E1193" s="166">
        <v>1565</v>
      </c>
      <c r="F1193" s="167">
        <v>11961214.478499999</v>
      </c>
      <c r="G1193" s="132">
        <v>2.65686E-4</v>
      </c>
      <c r="H1193" s="167">
        <v>1797812.95</v>
      </c>
      <c r="I1193" s="131">
        <v>486.16</v>
      </c>
      <c r="J1193" s="131">
        <v>3</v>
      </c>
      <c r="K1193" s="131">
        <v>3698</v>
      </c>
      <c r="L1193" s="130" t="s">
        <v>7</v>
      </c>
      <c r="M1193" s="128"/>
    </row>
    <row r="1194" spans="1:13">
      <c r="A1194" s="130" t="s">
        <v>5823</v>
      </c>
      <c r="B1194" s="131">
        <v>670</v>
      </c>
      <c r="C1194" s="131">
        <v>649</v>
      </c>
      <c r="D1194" s="166">
        <v>77</v>
      </c>
      <c r="E1194" s="166">
        <v>65</v>
      </c>
      <c r="F1194" s="167">
        <v>677184.65241599991</v>
      </c>
      <c r="G1194" s="132">
        <v>2.2054370390857124E-5</v>
      </c>
      <c r="H1194" s="167" t="s">
        <v>11</v>
      </c>
      <c r="I1194" s="131">
        <v>350.32</v>
      </c>
      <c r="J1194" s="131">
        <v>3</v>
      </c>
      <c r="K1194" s="131">
        <v>426</v>
      </c>
      <c r="L1194" s="130" t="s">
        <v>15</v>
      </c>
      <c r="M1194" s="128"/>
    </row>
    <row r="1195" spans="1:13">
      <c r="A1195" s="130" t="s">
        <v>5824</v>
      </c>
      <c r="B1195" s="131">
        <v>32</v>
      </c>
      <c r="C1195" s="131">
        <v>27</v>
      </c>
      <c r="D1195" s="166">
        <v>24</v>
      </c>
      <c r="E1195" s="166">
        <v>6</v>
      </c>
      <c r="F1195" s="167">
        <v>151900.95068399998</v>
      </c>
      <c r="G1195" s="132">
        <v>2.8077606294718391E-6</v>
      </c>
      <c r="H1195" s="167" t="s">
        <v>11</v>
      </c>
      <c r="I1195" s="131" t="s">
        <v>11</v>
      </c>
      <c r="J1195" s="131">
        <v>3</v>
      </c>
      <c r="K1195" s="131">
        <v>161</v>
      </c>
      <c r="L1195" s="130" t="s">
        <v>12</v>
      </c>
      <c r="M1195" s="128"/>
    </row>
    <row r="1196" spans="1:13">
      <c r="A1196" s="130" t="s">
        <v>5825</v>
      </c>
      <c r="B1196" s="131">
        <v>1857</v>
      </c>
      <c r="C1196" s="131">
        <v>1728</v>
      </c>
      <c r="D1196" s="166">
        <v>164</v>
      </c>
      <c r="E1196" s="166">
        <v>156</v>
      </c>
      <c r="F1196" s="167">
        <v>2398990.5098809996</v>
      </c>
      <c r="G1196" s="132">
        <v>6.6785055731300236E-5</v>
      </c>
      <c r="H1196" s="167" t="s">
        <v>11</v>
      </c>
      <c r="I1196" s="131">
        <v>635.6</v>
      </c>
      <c r="J1196" s="131">
        <v>3</v>
      </c>
      <c r="K1196" s="131">
        <v>711</v>
      </c>
      <c r="L1196" s="130" t="s">
        <v>15</v>
      </c>
      <c r="M1196" s="128"/>
    </row>
    <row r="1197" spans="1:13">
      <c r="A1197" s="130" t="s">
        <v>5826</v>
      </c>
      <c r="B1197" s="131">
        <v>14326</v>
      </c>
      <c r="C1197" s="131">
        <v>13264</v>
      </c>
      <c r="D1197" s="166">
        <v>432</v>
      </c>
      <c r="E1197" s="166">
        <v>533</v>
      </c>
      <c r="F1197" s="167">
        <v>3864566.7082240004</v>
      </c>
      <c r="G1197" s="132">
        <v>3.0278800000000002E-4</v>
      </c>
      <c r="H1197" s="167">
        <v>2048874.89</v>
      </c>
      <c r="I1197" s="131">
        <v>854.05</v>
      </c>
      <c r="J1197" s="131">
        <v>3</v>
      </c>
      <c r="K1197" s="131">
        <v>2399</v>
      </c>
      <c r="L1197" s="130" t="s">
        <v>7</v>
      </c>
      <c r="M1197" s="128"/>
    </row>
    <row r="1198" spans="1:13">
      <c r="A1198" s="130" t="s">
        <v>5827</v>
      </c>
      <c r="B1198" s="131">
        <v>1</v>
      </c>
      <c r="C1198" s="131">
        <v>1</v>
      </c>
      <c r="D1198" s="166"/>
      <c r="E1198" s="166"/>
      <c r="F1198" s="166">
        <v>0</v>
      </c>
      <c r="G1198" s="132">
        <v>2.6890504241204636E-8</v>
      </c>
      <c r="H1198" s="167" t="s">
        <v>11</v>
      </c>
      <c r="I1198" s="131" t="s">
        <v>11</v>
      </c>
      <c r="J1198" s="131">
        <v>2</v>
      </c>
      <c r="K1198" s="131">
        <v>0</v>
      </c>
      <c r="L1198" s="130" t="s">
        <v>12</v>
      </c>
      <c r="M1198" s="128"/>
    </row>
    <row r="1199" spans="1:13">
      <c r="A1199" s="130" t="s">
        <v>5828</v>
      </c>
      <c r="B1199" s="131">
        <v>1522</v>
      </c>
      <c r="C1199" s="131">
        <v>1246</v>
      </c>
      <c r="D1199" s="166">
        <v>178</v>
      </c>
      <c r="E1199" s="166">
        <v>241</v>
      </c>
      <c r="F1199" s="167">
        <v>1257061.5370400001</v>
      </c>
      <c r="G1199" s="132">
        <v>4.5237221773848391E-5</v>
      </c>
      <c r="H1199" s="167" t="s">
        <v>11</v>
      </c>
      <c r="I1199" s="131" t="s">
        <v>11</v>
      </c>
      <c r="J1199" s="131">
        <v>3</v>
      </c>
      <c r="K1199" s="131">
        <v>2596</v>
      </c>
      <c r="L1199" s="130" t="s">
        <v>12</v>
      </c>
      <c r="M1199" s="128"/>
    </row>
    <row r="1200" spans="1:13">
      <c r="A1200" s="130" t="s">
        <v>5829</v>
      </c>
      <c r="B1200" s="131">
        <v>23</v>
      </c>
      <c r="C1200" s="131">
        <v>12</v>
      </c>
      <c r="D1200" s="166">
        <v>20</v>
      </c>
      <c r="E1200" s="166">
        <v>29</v>
      </c>
      <c r="F1200" s="167">
        <v>495033.75579631154</v>
      </c>
      <c r="G1200" s="132">
        <v>4.4992475190874563E-6</v>
      </c>
      <c r="H1200" s="167" t="s">
        <v>11</v>
      </c>
      <c r="I1200" s="131" t="s">
        <v>11</v>
      </c>
      <c r="J1200" s="131">
        <v>3</v>
      </c>
      <c r="K1200" s="131">
        <v>790</v>
      </c>
      <c r="L1200" s="130" t="s">
        <v>12</v>
      </c>
      <c r="M1200" s="128"/>
    </row>
    <row r="1201" spans="1:13">
      <c r="A1201" s="130" t="s">
        <v>5830</v>
      </c>
      <c r="B1201" s="131">
        <v>1452</v>
      </c>
      <c r="C1201" s="131">
        <v>762</v>
      </c>
      <c r="D1201" s="166">
        <v>185</v>
      </c>
      <c r="E1201" s="166">
        <v>149</v>
      </c>
      <c r="F1201" s="167">
        <v>2616132.3457499999</v>
      </c>
      <c r="G1201" s="132">
        <v>5.7466398017678672E-5</v>
      </c>
      <c r="H1201" s="167" t="s">
        <v>11</v>
      </c>
      <c r="I1201" s="131" t="s">
        <v>11</v>
      </c>
      <c r="J1201" s="131">
        <v>3</v>
      </c>
      <c r="K1201" s="131">
        <v>2050</v>
      </c>
      <c r="L1201" s="130" t="s">
        <v>12</v>
      </c>
      <c r="M1201" s="128"/>
    </row>
    <row r="1202" spans="1:13">
      <c r="A1202" s="130" t="s">
        <v>5831</v>
      </c>
      <c r="B1202" s="131">
        <v>138</v>
      </c>
      <c r="C1202" s="131">
        <v>261</v>
      </c>
      <c r="D1202" s="166">
        <v>104</v>
      </c>
      <c r="E1202" s="166">
        <v>108</v>
      </c>
      <c r="F1202" s="167">
        <v>1117094.4375410001</v>
      </c>
      <c r="G1202" s="132">
        <v>2.0249726767670993E-5</v>
      </c>
      <c r="H1202" s="167" t="s">
        <v>11</v>
      </c>
      <c r="I1202" s="131" t="s">
        <v>11</v>
      </c>
      <c r="J1202" s="131">
        <v>3</v>
      </c>
      <c r="K1202" s="131">
        <v>1174</v>
      </c>
      <c r="L1202" s="130" t="s">
        <v>12</v>
      </c>
      <c r="M1202" s="128"/>
    </row>
    <row r="1203" spans="1:13">
      <c r="A1203" s="130" t="s">
        <v>5832</v>
      </c>
      <c r="B1203" s="131">
        <v>13</v>
      </c>
      <c r="C1203" s="131">
        <v>27</v>
      </c>
      <c r="D1203" s="166">
        <v>15</v>
      </c>
      <c r="E1203" s="166">
        <v>11</v>
      </c>
      <c r="F1203" s="167">
        <v>104951.70594</v>
      </c>
      <c r="G1203" s="132">
        <v>1.979583348974836E-6</v>
      </c>
      <c r="H1203" s="167" t="s">
        <v>11</v>
      </c>
      <c r="I1203" s="131" t="s">
        <v>11</v>
      </c>
      <c r="J1203" s="131">
        <v>3</v>
      </c>
      <c r="K1203" s="131">
        <v>412</v>
      </c>
      <c r="L1203" s="130" t="s">
        <v>12</v>
      </c>
      <c r="M1203" s="128"/>
    </row>
    <row r="1204" spans="1:13">
      <c r="A1204" s="130" t="s">
        <v>5833</v>
      </c>
      <c r="B1204" s="131"/>
      <c r="C1204" s="131"/>
      <c r="D1204" s="166">
        <v>0</v>
      </c>
      <c r="E1204" s="166">
        <v>0</v>
      </c>
      <c r="F1204" s="167">
        <v>376595.19237900001</v>
      </c>
      <c r="G1204" s="132">
        <v>1.4944667411804814E-5</v>
      </c>
      <c r="H1204" s="167" t="s">
        <v>11</v>
      </c>
      <c r="I1204" s="131" t="s">
        <v>11</v>
      </c>
      <c r="J1204" s="131">
        <v>1</v>
      </c>
      <c r="K1204" s="131">
        <v>352</v>
      </c>
      <c r="L1204" s="130" t="s">
        <v>12</v>
      </c>
      <c r="M1204" s="128"/>
    </row>
    <row r="1205" spans="1:13">
      <c r="A1205" s="130" t="s">
        <v>5834</v>
      </c>
      <c r="B1205" s="131">
        <v>12</v>
      </c>
      <c r="C1205" s="131">
        <v>5</v>
      </c>
      <c r="D1205" s="166">
        <v>5</v>
      </c>
      <c r="E1205" s="166">
        <v>4</v>
      </c>
      <c r="F1205" s="167">
        <v>148452.66889199999</v>
      </c>
      <c r="G1205" s="132">
        <v>2.1970021273732651E-6</v>
      </c>
      <c r="H1205" s="167" t="s">
        <v>11</v>
      </c>
      <c r="I1205" s="131" t="s">
        <v>11</v>
      </c>
      <c r="J1205" s="131">
        <v>3</v>
      </c>
      <c r="K1205" s="131">
        <v>158</v>
      </c>
      <c r="L1205" s="130" t="s">
        <v>12</v>
      </c>
      <c r="M1205" s="128"/>
    </row>
    <row r="1206" spans="1:13">
      <c r="A1206" s="130" t="s">
        <v>5835</v>
      </c>
      <c r="B1206" s="131">
        <v>576</v>
      </c>
      <c r="C1206" s="131"/>
      <c r="D1206" s="166">
        <v>66</v>
      </c>
      <c r="E1206" s="166">
        <v>62</v>
      </c>
      <c r="F1206" s="167">
        <v>1634688.0400990001</v>
      </c>
      <c r="G1206" s="132">
        <v>2.7950948037176566E-5</v>
      </c>
      <c r="H1206" s="167" t="s">
        <v>11</v>
      </c>
      <c r="I1206" s="131">
        <v>276.51</v>
      </c>
      <c r="J1206" s="131">
        <v>3</v>
      </c>
      <c r="K1206" s="131">
        <v>684</v>
      </c>
      <c r="L1206" s="130" t="s">
        <v>15</v>
      </c>
      <c r="M1206" s="128"/>
    </row>
    <row r="1207" spans="1:13">
      <c r="A1207" s="130" t="s">
        <v>5836</v>
      </c>
      <c r="B1207" s="131">
        <v>8</v>
      </c>
      <c r="C1207" s="131">
        <v>25</v>
      </c>
      <c r="D1207" s="166">
        <v>49</v>
      </c>
      <c r="E1207" s="166">
        <v>52</v>
      </c>
      <c r="F1207" s="167">
        <v>162329.52923700001</v>
      </c>
      <c r="G1207" s="132">
        <v>3.2969999999999999E-6</v>
      </c>
      <c r="H1207" s="167">
        <v>22309.85</v>
      </c>
      <c r="I1207" s="131">
        <v>199.19</v>
      </c>
      <c r="J1207" s="131">
        <v>3</v>
      </c>
      <c r="K1207" s="131">
        <v>112</v>
      </c>
      <c r="L1207" s="130" t="s">
        <v>7</v>
      </c>
      <c r="M1207" s="128"/>
    </row>
    <row r="1208" spans="1:13">
      <c r="A1208" s="130" t="s">
        <v>5837</v>
      </c>
      <c r="B1208" s="131">
        <v>137</v>
      </c>
      <c r="C1208" s="131">
        <v>235</v>
      </c>
      <c r="D1208" s="166">
        <v>81</v>
      </c>
      <c r="E1208" s="166">
        <v>70</v>
      </c>
      <c r="F1208" s="167">
        <v>59292.460308000002</v>
      </c>
      <c r="G1208" s="132">
        <v>5.4696467695741298E-6</v>
      </c>
      <c r="H1208" s="167" t="s">
        <v>11</v>
      </c>
      <c r="I1208" s="131" t="s">
        <v>11</v>
      </c>
      <c r="J1208" s="131">
        <v>3</v>
      </c>
      <c r="K1208" s="131">
        <v>801</v>
      </c>
      <c r="L1208" s="130" t="s">
        <v>12</v>
      </c>
      <c r="M1208" s="128"/>
    </row>
    <row r="1209" spans="1:13">
      <c r="A1209" s="130" t="s">
        <v>5838</v>
      </c>
      <c r="B1209" s="131">
        <v>235</v>
      </c>
      <c r="C1209" s="131">
        <v>341</v>
      </c>
      <c r="D1209" s="166">
        <v>136</v>
      </c>
      <c r="E1209" s="166">
        <v>83</v>
      </c>
      <c r="F1209" s="167">
        <v>534660.98357100005</v>
      </c>
      <c r="G1209" s="132">
        <v>1.419684415720657E-5</v>
      </c>
      <c r="H1209" s="167" t="s">
        <v>11</v>
      </c>
      <c r="I1209" s="131" t="s">
        <v>11</v>
      </c>
      <c r="J1209" s="131">
        <v>3</v>
      </c>
      <c r="K1209" s="131">
        <v>1530</v>
      </c>
      <c r="L1209" s="130" t="s">
        <v>12</v>
      </c>
      <c r="M1209" s="128"/>
    </row>
    <row r="1210" spans="1:13">
      <c r="A1210" s="130" t="s">
        <v>5839</v>
      </c>
      <c r="B1210" s="131">
        <v>9</v>
      </c>
      <c r="C1210" s="131">
        <v>5</v>
      </c>
      <c r="D1210" s="166">
        <v>5</v>
      </c>
      <c r="E1210" s="166">
        <v>8</v>
      </c>
      <c r="F1210" s="167">
        <v>52835.462595999998</v>
      </c>
      <c r="G1210" s="132">
        <v>9.4094526986902781E-7</v>
      </c>
      <c r="H1210" s="167" t="s">
        <v>11</v>
      </c>
      <c r="I1210" s="131" t="s">
        <v>11</v>
      </c>
      <c r="J1210" s="131">
        <v>3</v>
      </c>
      <c r="K1210" s="131">
        <v>115</v>
      </c>
      <c r="L1210" s="130" t="s">
        <v>12</v>
      </c>
      <c r="M1210" s="128"/>
    </row>
    <row r="1211" spans="1:13">
      <c r="A1211" s="130" t="s">
        <v>5840</v>
      </c>
      <c r="B1211" s="131"/>
      <c r="C1211" s="131"/>
      <c r="D1211" s="166">
        <v>8</v>
      </c>
      <c r="E1211" s="166">
        <v>4</v>
      </c>
      <c r="F1211" s="166">
        <v>0</v>
      </c>
      <c r="G1211" s="132">
        <v>1.5900000000000001E-7</v>
      </c>
      <c r="H1211" s="167">
        <v>1076.3800000000001</v>
      </c>
      <c r="I1211" s="131">
        <v>32.619999999999997</v>
      </c>
      <c r="J1211" s="131">
        <v>2</v>
      </c>
      <c r="K1211" s="131">
        <v>33</v>
      </c>
      <c r="L1211" s="130" t="s">
        <v>7</v>
      </c>
      <c r="M1211" s="128"/>
    </row>
    <row r="1212" spans="1:13">
      <c r="A1212" s="130" t="s">
        <v>5841</v>
      </c>
      <c r="B1212" s="131">
        <v>432</v>
      </c>
      <c r="C1212" s="131">
        <v>252</v>
      </c>
      <c r="D1212" s="166">
        <v>48</v>
      </c>
      <c r="E1212" s="166">
        <v>23</v>
      </c>
      <c r="F1212" s="167">
        <v>1736239.217338</v>
      </c>
      <c r="G1212" s="132">
        <v>2.9749274502232132E-5</v>
      </c>
      <c r="H1212" s="167" t="s">
        <v>11</v>
      </c>
      <c r="I1212" s="131" t="s">
        <v>11</v>
      </c>
      <c r="J1212" s="131">
        <v>3</v>
      </c>
      <c r="K1212" s="131">
        <v>720</v>
      </c>
      <c r="L1212" s="130" t="s">
        <v>12</v>
      </c>
      <c r="M1212" s="128"/>
    </row>
    <row r="1213" spans="1:13">
      <c r="A1213" s="130" t="s">
        <v>5842</v>
      </c>
      <c r="B1213" s="131"/>
      <c r="C1213" s="131">
        <v>277</v>
      </c>
      <c r="D1213" s="166">
        <v>2</v>
      </c>
      <c r="E1213" s="166">
        <v>25</v>
      </c>
      <c r="F1213" s="166">
        <v>0</v>
      </c>
      <c r="G1213" s="132">
        <v>4.0119999999999999E-6</v>
      </c>
      <c r="H1213" s="167">
        <v>27149.48</v>
      </c>
      <c r="I1213" s="131">
        <v>522.11</v>
      </c>
      <c r="J1213" s="131">
        <v>2</v>
      </c>
      <c r="K1213" s="131">
        <v>52</v>
      </c>
      <c r="L1213" s="130" t="s">
        <v>7</v>
      </c>
      <c r="M1213" s="128"/>
    </row>
    <row r="1214" spans="1:13">
      <c r="A1214" s="130" t="s">
        <v>5843</v>
      </c>
      <c r="B1214" s="131"/>
      <c r="C1214" s="131">
        <v>26</v>
      </c>
      <c r="D1214" s="166">
        <v>56</v>
      </c>
      <c r="E1214" s="166">
        <v>76</v>
      </c>
      <c r="F1214" s="167">
        <v>90136.275040000008</v>
      </c>
      <c r="G1214" s="132">
        <v>2.8126609979426321E-6</v>
      </c>
      <c r="H1214" s="167" t="s">
        <v>11</v>
      </c>
      <c r="I1214" s="131" t="s">
        <v>11</v>
      </c>
      <c r="J1214" s="131">
        <v>3</v>
      </c>
      <c r="K1214" s="131">
        <v>681</v>
      </c>
      <c r="L1214" s="130" t="s">
        <v>12</v>
      </c>
      <c r="M1214" s="128"/>
    </row>
    <row r="1215" spans="1:13">
      <c r="A1215" s="130" t="s">
        <v>5844</v>
      </c>
      <c r="B1215" s="131">
        <v>2989</v>
      </c>
      <c r="C1215" s="131">
        <v>3120</v>
      </c>
      <c r="D1215" s="166">
        <v>1596</v>
      </c>
      <c r="E1215" s="166">
        <v>1789</v>
      </c>
      <c r="F1215" s="167">
        <v>3122184.5948000001</v>
      </c>
      <c r="G1215" s="132">
        <v>1.2447200000000001E-4</v>
      </c>
      <c r="H1215" s="167">
        <v>842267.41</v>
      </c>
      <c r="I1215" s="131">
        <v>316.05</v>
      </c>
      <c r="J1215" s="131">
        <v>3</v>
      </c>
      <c r="K1215" s="131">
        <v>2665</v>
      </c>
      <c r="L1215" s="130" t="s">
        <v>7</v>
      </c>
      <c r="M1215" s="128"/>
    </row>
    <row r="1216" spans="1:13">
      <c r="A1216" s="130" t="s">
        <v>5845</v>
      </c>
      <c r="B1216" s="131">
        <v>3550</v>
      </c>
      <c r="C1216" s="131">
        <v>3838</v>
      </c>
      <c r="D1216" s="166">
        <v>974</v>
      </c>
      <c r="E1216" s="166">
        <v>1095</v>
      </c>
      <c r="F1216" s="167">
        <v>1273743.7456420001</v>
      </c>
      <c r="G1216" s="132">
        <v>1.00152E-4</v>
      </c>
      <c r="H1216" s="167">
        <v>677697.49</v>
      </c>
      <c r="I1216" s="131">
        <v>514.19000000000005</v>
      </c>
      <c r="J1216" s="131">
        <v>3</v>
      </c>
      <c r="K1216" s="131">
        <v>1318</v>
      </c>
      <c r="L1216" s="130" t="s">
        <v>7</v>
      </c>
      <c r="M1216" s="128"/>
    </row>
    <row r="1217" spans="1:13">
      <c r="A1217" s="130" t="s">
        <v>5846</v>
      </c>
      <c r="B1217" s="131">
        <v>2538</v>
      </c>
      <c r="C1217" s="131">
        <v>850</v>
      </c>
      <c r="D1217" s="166">
        <v>418</v>
      </c>
      <c r="E1217" s="166">
        <v>565</v>
      </c>
      <c r="F1217" s="167">
        <v>1578406.3401000001</v>
      </c>
      <c r="G1217" s="132">
        <v>5.9191999999999998E-5</v>
      </c>
      <c r="H1217" s="167">
        <v>400536.57</v>
      </c>
      <c r="I1217" s="131">
        <v>534.04</v>
      </c>
      <c r="J1217" s="131">
        <v>3</v>
      </c>
      <c r="K1217" s="131">
        <v>750</v>
      </c>
      <c r="L1217" s="130" t="s">
        <v>7</v>
      </c>
      <c r="M1217" s="128"/>
    </row>
    <row r="1218" spans="1:13">
      <c r="A1218" s="130" t="s">
        <v>5847</v>
      </c>
      <c r="B1218" s="131">
        <v>5583</v>
      </c>
      <c r="C1218" s="131">
        <v>4857</v>
      </c>
      <c r="D1218" s="166">
        <v>846</v>
      </c>
      <c r="E1218" s="166">
        <v>987</v>
      </c>
      <c r="F1218" s="167">
        <v>1977338.6486619997</v>
      </c>
      <c r="G1218" s="132">
        <v>1.3424899999999999E-4</v>
      </c>
      <c r="H1218" s="167">
        <v>908424.86</v>
      </c>
      <c r="I1218" s="131">
        <v>546.26</v>
      </c>
      <c r="J1218" s="131">
        <v>3</v>
      </c>
      <c r="K1218" s="131">
        <v>1663</v>
      </c>
      <c r="L1218" s="130" t="s">
        <v>7</v>
      </c>
      <c r="M1218" s="128"/>
    </row>
    <row r="1219" spans="1:13">
      <c r="A1219" s="130" t="s">
        <v>5848</v>
      </c>
      <c r="B1219" s="131">
        <v>21827</v>
      </c>
      <c r="C1219" s="131">
        <v>17866</v>
      </c>
      <c r="D1219" s="166">
        <v>4555</v>
      </c>
      <c r="E1219" s="166">
        <v>3831</v>
      </c>
      <c r="F1219" s="167">
        <v>9092360.9248479996</v>
      </c>
      <c r="G1219" s="132">
        <v>5.4300400000000003E-4</v>
      </c>
      <c r="H1219" s="167">
        <v>3674340.42</v>
      </c>
      <c r="I1219" s="131">
        <v>560.62</v>
      </c>
      <c r="J1219" s="131">
        <v>3</v>
      </c>
      <c r="K1219" s="131">
        <v>6554</v>
      </c>
      <c r="L1219" s="130" t="s">
        <v>7</v>
      </c>
      <c r="M1219" s="128"/>
    </row>
    <row r="1220" spans="1:13">
      <c r="A1220" s="130" t="s">
        <v>5849</v>
      </c>
      <c r="B1220" s="131">
        <v>6593</v>
      </c>
      <c r="C1220" s="131">
        <v>7394</v>
      </c>
      <c r="D1220" s="166">
        <v>3275</v>
      </c>
      <c r="E1220" s="166">
        <v>3233</v>
      </c>
      <c r="F1220" s="167">
        <v>4696656.7383360006</v>
      </c>
      <c r="G1220" s="132">
        <v>2.4224199999999999E-4</v>
      </c>
      <c r="H1220" s="167">
        <v>1639176.85</v>
      </c>
      <c r="I1220" s="131">
        <v>282.27</v>
      </c>
      <c r="J1220" s="131">
        <v>3</v>
      </c>
      <c r="K1220" s="131">
        <v>5807</v>
      </c>
      <c r="L1220" s="130" t="s">
        <v>7</v>
      </c>
      <c r="M1220" s="128"/>
    </row>
    <row r="1221" spans="1:13">
      <c r="A1221" s="130" t="s">
        <v>5850</v>
      </c>
      <c r="B1221" s="131">
        <v>8767</v>
      </c>
      <c r="C1221" s="131">
        <v>8241</v>
      </c>
      <c r="D1221" s="166">
        <v>2548</v>
      </c>
      <c r="E1221" s="166">
        <v>1959</v>
      </c>
      <c r="F1221" s="167">
        <v>1391159.3515880001</v>
      </c>
      <c r="G1221" s="132">
        <v>2.08292E-4</v>
      </c>
      <c r="H1221" s="167">
        <v>1409450.73</v>
      </c>
      <c r="I1221" s="131">
        <v>656.17</v>
      </c>
      <c r="J1221" s="131">
        <v>3</v>
      </c>
      <c r="K1221" s="131">
        <v>2148</v>
      </c>
      <c r="L1221" s="130" t="s">
        <v>7</v>
      </c>
      <c r="M1221" s="128"/>
    </row>
    <row r="1222" spans="1:13">
      <c r="A1222" s="130" t="s">
        <v>5851</v>
      </c>
      <c r="B1222" s="131">
        <v>8643</v>
      </c>
      <c r="C1222" s="131">
        <v>10126</v>
      </c>
      <c r="D1222" s="166">
        <v>3277</v>
      </c>
      <c r="E1222" s="166">
        <v>2696</v>
      </c>
      <c r="F1222" s="167">
        <v>6009856.1860199999</v>
      </c>
      <c r="G1222" s="132">
        <v>2.96889E-4</v>
      </c>
      <c r="H1222" s="167">
        <v>2008955.23</v>
      </c>
      <c r="I1222" s="131">
        <v>386.86</v>
      </c>
      <c r="J1222" s="131">
        <v>3</v>
      </c>
      <c r="K1222" s="131">
        <v>5193</v>
      </c>
      <c r="L1222" s="130" t="s">
        <v>7</v>
      </c>
      <c r="M1222" s="128"/>
    </row>
    <row r="1223" spans="1:13">
      <c r="A1223" s="130" t="s">
        <v>5852</v>
      </c>
      <c r="B1223" s="131">
        <v>17742</v>
      </c>
      <c r="C1223" s="131">
        <v>17194</v>
      </c>
      <c r="D1223" s="166">
        <v>4785</v>
      </c>
      <c r="E1223" s="166">
        <v>5327</v>
      </c>
      <c r="F1223" s="167">
        <v>4907492.1993090007</v>
      </c>
      <c r="G1223" s="132">
        <v>4.6202800000000002E-4</v>
      </c>
      <c r="H1223" s="167">
        <v>3126400.44</v>
      </c>
      <c r="I1223" s="131">
        <v>504.91</v>
      </c>
      <c r="J1223" s="131">
        <v>3</v>
      </c>
      <c r="K1223" s="131">
        <v>6192</v>
      </c>
      <c r="L1223" s="130" t="s">
        <v>7</v>
      </c>
      <c r="M1223" s="128"/>
    </row>
    <row r="1224" spans="1:13">
      <c r="A1224" s="130" t="s">
        <v>5853</v>
      </c>
      <c r="B1224" s="131">
        <v>823</v>
      </c>
      <c r="C1224" s="131">
        <v>585</v>
      </c>
      <c r="D1224" s="166">
        <v>283</v>
      </c>
      <c r="E1224" s="166">
        <v>171</v>
      </c>
      <c r="F1224" s="167">
        <v>1243626.1795260001</v>
      </c>
      <c r="G1224" s="132">
        <v>3.0239E-5</v>
      </c>
      <c r="H1224" s="167">
        <v>204618.36</v>
      </c>
      <c r="I1224" s="131">
        <v>348.58</v>
      </c>
      <c r="J1224" s="131">
        <v>3</v>
      </c>
      <c r="K1224" s="131">
        <v>587</v>
      </c>
      <c r="L1224" s="130" t="s">
        <v>7</v>
      </c>
      <c r="M1224" s="128"/>
    </row>
    <row r="1225" spans="1:13">
      <c r="A1225" s="130" t="s">
        <v>5854</v>
      </c>
      <c r="B1225" s="131">
        <v>5850</v>
      </c>
      <c r="C1225" s="131">
        <v>5646</v>
      </c>
      <c r="D1225" s="166">
        <v>1536</v>
      </c>
      <c r="E1225" s="166">
        <v>1268</v>
      </c>
      <c r="F1225" s="167">
        <v>5746425.6144000003</v>
      </c>
      <c r="G1225" s="132">
        <v>2.0110700000000001E-4</v>
      </c>
      <c r="H1225" s="167">
        <v>1360832.4</v>
      </c>
      <c r="I1225" s="131">
        <v>621.66</v>
      </c>
      <c r="J1225" s="131">
        <v>3</v>
      </c>
      <c r="K1225" s="131">
        <v>2189</v>
      </c>
      <c r="L1225" s="130" t="s">
        <v>7</v>
      </c>
      <c r="M1225" s="128"/>
    </row>
    <row r="1226" spans="1:13">
      <c r="A1226" s="130" t="s">
        <v>5855</v>
      </c>
      <c r="B1226" s="131">
        <v>4427</v>
      </c>
      <c r="C1226" s="131">
        <v>4332</v>
      </c>
      <c r="D1226" s="166">
        <v>1475</v>
      </c>
      <c r="E1226" s="166">
        <v>1517</v>
      </c>
      <c r="F1226" s="167">
        <v>1527970.8885579999</v>
      </c>
      <c r="G1226" s="132">
        <v>1.23745E-4</v>
      </c>
      <c r="H1226" s="167">
        <v>837346.98</v>
      </c>
      <c r="I1226" s="131">
        <v>499.61</v>
      </c>
      <c r="J1226" s="131">
        <v>3</v>
      </c>
      <c r="K1226" s="131">
        <v>1676</v>
      </c>
      <c r="L1226" s="130" t="s">
        <v>7</v>
      </c>
      <c r="M1226" s="128"/>
    </row>
    <row r="1227" spans="1:13">
      <c r="A1227" s="130" t="s">
        <v>5856</v>
      </c>
      <c r="B1227" s="131">
        <v>2280</v>
      </c>
      <c r="C1227" s="131">
        <v>2159</v>
      </c>
      <c r="D1227" s="166">
        <v>420</v>
      </c>
      <c r="E1227" s="166">
        <v>457</v>
      </c>
      <c r="F1227" s="167">
        <v>977743.12788000004</v>
      </c>
      <c r="G1227" s="132">
        <v>5.9667000000000003E-5</v>
      </c>
      <c r="H1227" s="167">
        <v>403747.54</v>
      </c>
      <c r="I1227" s="131">
        <v>381.61</v>
      </c>
      <c r="J1227" s="131">
        <v>3</v>
      </c>
      <c r="K1227" s="131">
        <v>1058</v>
      </c>
      <c r="L1227" s="130" t="s">
        <v>7</v>
      </c>
      <c r="M1227" s="128"/>
    </row>
    <row r="1228" spans="1:13">
      <c r="A1228" s="130" t="s">
        <v>5857</v>
      </c>
      <c r="B1228" s="131">
        <v>2854</v>
      </c>
      <c r="C1228" s="131">
        <v>2677</v>
      </c>
      <c r="D1228" s="166">
        <v>813</v>
      </c>
      <c r="E1228" s="166">
        <v>722</v>
      </c>
      <c r="F1228" s="167">
        <v>1398849.27006</v>
      </c>
      <c r="G1228" s="132">
        <v>8.0677E-5</v>
      </c>
      <c r="H1228" s="167">
        <v>545917.43000000005</v>
      </c>
      <c r="I1228" s="131">
        <v>685.83</v>
      </c>
      <c r="J1228" s="131">
        <v>3</v>
      </c>
      <c r="K1228" s="131">
        <v>796</v>
      </c>
      <c r="L1228" s="130" t="s">
        <v>7</v>
      </c>
      <c r="M1228" s="128"/>
    </row>
    <row r="1229" spans="1:13">
      <c r="A1229" s="130" t="s">
        <v>5858</v>
      </c>
      <c r="B1229" s="131">
        <v>1648</v>
      </c>
      <c r="C1229" s="131">
        <v>1746</v>
      </c>
      <c r="D1229" s="166">
        <v>967</v>
      </c>
      <c r="E1229" s="166">
        <v>741</v>
      </c>
      <c r="F1229" s="167">
        <v>614103.82959199999</v>
      </c>
      <c r="G1229" s="132">
        <v>5.3086E-5</v>
      </c>
      <c r="H1229" s="167">
        <v>359217.72</v>
      </c>
      <c r="I1229" s="131">
        <v>398.69</v>
      </c>
      <c r="J1229" s="131">
        <v>3</v>
      </c>
      <c r="K1229" s="131">
        <v>901</v>
      </c>
      <c r="L1229" s="130" t="s">
        <v>7</v>
      </c>
      <c r="M1229" s="128"/>
    </row>
    <row r="1230" spans="1:13">
      <c r="A1230" s="130" t="s">
        <v>5859</v>
      </c>
      <c r="B1230" s="131">
        <v>1699</v>
      </c>
      <c r="C1230" s="131">
        <v>1653</v>
      </c>
      <c r="D1230" s="166">
        <v>353</v>
      </c>
      <c r="E1230" s="166">
        <v>342</v>
      </c>
      <c r="F1230" s="167">
        <v>1006556.3729360001</v>
      </c>
      <c r="G1230" s="132">
        <v>4.8838999999999998E-5</v>
      </c>
      <c r="H1230" s="167">
        <v>330480.69</v>
      </c>
      <c r="I1230" s="131">
        <v>641.71</v>
      </c>
      <c r="J1230" s="131">
        <v>3</v>
      </c>
      <c r="K1230" s="131">
        <v>515</v>
      </c>
      <c r="L1230" s="130" t="s">
        <v>7</v>
      </c>
      <c r="M1230" s="128"/>
    </row>
    <row r="1231" spans="1:13">
      <c r="A1231" s="130" t="s">
        <v>5860</v>
      </c>
      <c r="B1231" s="131">
        <v>1477</v>
      </c>
      <c r="C1231" s="131">
        <v>1359</v>
      </c>
      <c r="D1231" s="166">
        <v>269</v>
      </c>
      <c r="E1231" s="166">
        <v>265</v>
      </c>
      <c r="F1231" s="167">
        <v>501165.23596200004</v>
      </c>
      <c r="G1231" s="132">
        <v>3.6316999999999998E-5</v>
      </c>
      <c r="H1231" s="167">
        <v>245743.03</v>
      </c>
      <c r="I1231" s="131">
        <v>305.27</v>
      </c>
      <c r="J1231" s="131">
        <v>3</v>
      </c>
      <c r="K1231" s="131">
        <v>805</v>
      </c>
      <c r="L1231" s="130" t="s">
        <v>7</v>
      </c>
      <c r="M1231" s="128"/>
    </row>
    <row r="1232" spans="1:13">
      <c r="A1232" s="130" t="s">
        <v>5861</v>
      </c>
      <c r="B1232" s="131">
        <v>3480</v>
      </c>
      <c r="C1232" s="131">
        <v>3261</v>
      </c>
      <c r="D1232" s="166">
        <v>621</v>
      </c>
      <c r="E1232" s="166">
        <v>542</v>
      </c>
      <c r="F1232" s="167">
        <v>1978510.1857439997</v>
      </c>
      <c r="G1232" s="132">
        <v>9.5556000000000005E-5</v>
      </c>
      <c r="H1232" s="167">
        <v>646598.16</v>
      </c>
      <c r="I1232" s="131">
        <v>370.12</v>
      </c>
      <c r="J1232" s="131">
        <v>3</v>
      </c>
      <c r="K1232" s="131">
        <v>1747</v>
      </c>
      <c r="L1232" s="130" t="s">
        <v>7</v>
      </c>
      <c r="M1232" s="128"/>
    </row>
    <row r="1233" spans="1:13">
      <c r="A1233" s="130" t="s">
        <v>5862</v>
      </c>
      <c r="B1233" s="131">
        <v>11411</v>
      </c>
      <c r="C1233" s="131">
        <v>12785</v>
      </c>
      <c r="D1233" s="166">
        <v>3992</v>
      </c>
      <c r="E1233" s="166">
        <v>4354</v>
      </c>
      <c r="F1233" s="167">
        <v>4653261.8195000002</v>
      </c>
      <c r="G1233" s="132">
        <v>3.4810800000000002E-4</v>
      </c>
      <c r="H1233" s="167">
        <v>2355543.58</v>
      </c>
      <c r="I1233" s="131">
        <v>579.47</v>
      </c>
      <c r="J1233" s="131">
        <v>3</v>
      </c>
      <c r="K1233" s="131">
        <v>4065</v>
      </c>
      <c r="L1233" s="130" t="s">
        <v>7</v>
      </c>
      <c r="M1233" s="128"/>
    </row>
    <row r="1234" spans="1:13">
      <c r="A1234" s="130" t="s">
        <v>5863</v>
      </c>
      <c r="B1234" s="131">
        <v>21559</v>
      </c>
      <c r="C1234" s="131">
        <v>22202</v>
      </c>
      <c r="D1234" s="166">
        <v>3614</v>
      </c>
      <c r="E1234" s="166">
        <v>4206</v>
      </c>
      <c r="F1234" s="167">
        <v>9818814.1578989998</v>
      </c>
      <c r="G1234" s="132">
        <v>5.8320900000000001E-4</v>
      </c>
      <c r="H1234" s="167">
        <v>3946394.81</v>
      </c>
      <c r="I1234" s="131">
        <v>502.66</v>
      </c>
      <c r="J1234" s="131">
        <v>3</v>
      </c>
      <c r="K1234" s="131">
        <v>7851</v>
      </c>
      <c r="L1234" s="130" t="s">
        <v>7</v>
      </c>
      <c r="M1234" s="128"/>
    </row>
    <row r="1235" spans="1:13">
      <c r="A1235" s="130" t="s">
        <v>5864</v>
      </c>
      <c r="B1235" s="131">
        <v>4907</v>
      </c>
      <c r="C1235" s="131">
        <v>6345</v>
      </c>
      <c r="D1235" s="166">
        <v>1256</v>
      </c>
      <c r="E1235" s="166">
        <v>1446</v>
      </c>
      <c r="F1235" s="167">
        <v>1842889.2395769998</v>
      </c>
      <c r="G1235" s="132">
        <v>1.47255E-4</v>
      </c>
      <c r="H1235" s="167">
        <v>996427.64</v>
      </c>
      <c r="I1235" s="131">
        <v>350.12</v>
      </c>
      <c r="J1235" s="131">
        <v>3</v>
      </c>
      <c r="K1235" s="131">
        <v>2846</v>
      </c>
      <c r="L1235" s="130" t="s">
        <v>7</v>
      </c>
      <c r="M1235" s="128"/>
    </row>
    <row r="1236" spans="1:13">
      <c r="A1236" s="130" t="s">
        <v>5865</v>
      </c>
      <c r="B1236" s="131">
        <v>13232</v>
      </c>
      <c r="C1236" s="131">
        <v>13805</v>
      </c>
      <c r="D1236" s="166">
        <v>2864</v>
      </c>
      <c r="E1236" s="166">
        <v>2581</v>
      </c>
      <c r="F1236" s="167">
        <v>11637327.831584001</v>
      </c>
      <c r="G1236" s="132">
        <v>4.4540478299000638E-4</v>
      </c>
      <c r="H1236" s="167" t="s">
        <v>11</v>
      </c>
      <c r="I1236" s="131">
        <v>463.68</v>
      </c>
      <c r="J1236" s="131">
        <v>3</v>
      </c>
      <c r="K1236" s="131">
        <v>6500</v>
      </c>
      <c r="L1236" s="130" t="s">
        <v>15</v>
      </c>
      <c r="M1236" s="128"/>
    </row>
    <row r="1237" spans="1:13">
      <c r="A1237" s="130" t="s">
        <v>5866</v>
      </c>
      <c r="B1237" s="131">
        <v>94042</v>
      </c>
      <c r="C1237" s="131">
        <v>60577</v>
      </c>
      <c r="D1237" s="166">
        <v>8594</v>
      </c>
      <c r="E1237" s="166">
        <v>9057</v>
      </c>
      <c r="F1237" s="167">
        <v>17446785.773389999</v>
      </c>
      <c r="G1237" s="132">
        <v>1.473362E-3</v>
      </c>
      <c r="H1237" s="167">
        <v>9969788.25</v>
      </c>
      <c r="I1237" s="131">
        <v>916</v>
      </c>
      <c r="J1237" s="131">
        <v>3</v>
      </c>
      <c r="K1237" s="131">
        <v>10884</v>
      </c>
      <c r="L1237" s="130" t="s">
        <v>7</v>
      </c>
      <c r="M1237" s="128"/>
    </row>
    <row r="1238" spans="1:13">
      <c r="A1238" s="130" t="s">
        <v>5867</v>
      </c>
      <c r="B1238" s="131">
        <v>3078</v>
      </c>
      <c r="C1238" s="131">
        <v>3162</v>
      </c>
      <c r="D1238" s="166">
        <v>1030</v>
      </c>
      <c r="E1238" s="166">
        <v>931</v>
      </c>
      <c r="F1238" s="167">
        <v>2199286.9577599997</v>
      </c>
      <c r="G1238" s="132">
        <v>1.0104599999999999E-4</v>
      </c>
      <c r="H1238" s="167">
        <v>683744.77</v>
      </c>
      <c r="I1238" s="131">
        <v>788.63</v>
      </c>
      <c r="J1238" s="131">
        <v>3</v>
      </c>
      <c r="K1238" s="131">
        <v>867</v>
      </c>
      <c r="L1238" s="130" t="s">
        <v>7</v>
      </c>
      <c r="M1238" s="128"/>
    </row>
    <row r="1239" spans="1:13">
      <c r="A1239" s="130" t="s">
        <v>5868</v>
      </c>
      <c r="B1239" s="131">
        <v>12023</v>
      </c>
      <c r="C1239" s="131">
        <v>12196</v>
      </c>
      <c r="D1239" s="166">
        <v>4016</v>
      </c>
      <c r="E1239" s="166">
        <v>3698</v>
      </c>
      <c r="F1239" s="167">
        <v>7228987.941408</v>
      </c>
      <c r="G1239" s="132">
        <v>3.8185996886642087E-4</v>
      </c>
      <c r="H1239" s="167" t="s">
        <v>11</v>
      </c>
      <c r="I1239" s="131">
        <v>433.91</v>
      </c>
      <c r="J1239" s="131">
        <v>3</v>
      </c>
      <c r="K1239" s="131">
        <v>5955</v>
      </c>
      <c r="L1239" s="130" t="s">
        <v>15</v>
      </c>
      <c r="M1239" s="128"/>
    </row>
    <row r="1240" spans="1:13">
      <c r="A1240" s="130" t="s">
        <v>5869</v>
      </c>
      <c r="B1240" s="131">
        <v>3868</v>
      </c>
      <c r="C1240" s="131">
        <v>4293</v>
      </c>
      <c r="D1240" s="166">
        <v>1781</v>
      </c>
      <c r="E1240" s="166">
        <v>1915</v>
      </c>
      <c r="F1240" s="167">
        <v>4936308.3676700005</v>
      </c>
      <c r="G1240" s="132">
        <v>1.68958E-4</v>
      </c>
      <c r="H1240" s="167">
        <v>1143287.78</v>
      </c>
      <c r="I1240" s="131">
        <v>362.95</v>
      </c>
      <c r="J1240" s="131">
        <v>3</v>
      </c>
      <c r="K1240" s="131">
        <v>3150</v>
      </c>
      <c r="L1240" s="130" t="s">
        <v>7</v>
      </c>
      <c r="M1240" s="128"/>
    </row>
    <row r="1241" spans="1:13">
      <c r="A1241" s="130" t="s">
        <v>5870</v>
      </c>
      <c r="B1241" s="131">
        <v>1498</v>
      </c>
      <c r="C1241" s="131">
        <v>1242</v>
      </c>
      <c r="D1241" s="166">
        <v>171</v>
      </c>
      <c r="E1241" s="166">
        <v>233</v>
      </c>
      <c r="F1241" s="167">
        <v>587557.76942500006</v>
      </c>
      <c r="G1241" s="132">
        <v>3.5448999999999999E-5</v>
      </c>
      <c r="H1241" s="167">
        <v>239873.15</v>
      </c>
      <c r="I1241" s="131">
        <v>794.29</v>
      </c>
      <c r="J1241" s="131">
        <v>3</v>
      </c>
      <c r="K1241" s="131">
        <v>302</v>
      </c>
      <c r="L1241" s="130" t="s">
        <v>7</v>
      </c>
      <c r="M1241" s="128"/>
    </row>
    <row r="1242" spans="1:13">
      <c r="A1242" s="130" t="s">
        <v>5871</v>
      </c>
      <c r="B1242" s="131">
        <v>5364</v>
      </c>
      <c r="C1242" s="131">
        <v>5751</v>
      </c>
      <c r="D1242" s="166">
        <v>2420</v>
      </c>
      <c r="E1242" s="166">
        <v>2244</v>
      </c>
      <c r="F1242" s="167">
        <v>6296337.9979960006</v>
      </c>
      <c r="G1242" s="132">
        <v>2.2130699999999999E-4</v>
      </c>
      <c r="H1242" s="167">
        <v>1497518.39</v>
      </c>
      <c r="I1242" s="131">
        <v>512.32000000000005</v>
      </c>
      <c r="J1242" s="131">
        <v>3</v>
      </c>
      <c r="K1242" s="131">
        <v>2923</v>
      </c>
      <c r="L1242" s="130" t="s">
        <v>7</v>
      </c>
      <c r="M1242" s="128"/>
    </row>
    <row r="1243" spans="1:13">
      <c r="A1243" s="130" t="s">
        <v>5872</v>
      </c>
      <c r="B1243" s="131">
        <v>4382</v>
      </c>
      <c r="C1243" s="131">
        <v>7950</v>
      </c>
      <c r="D1243" s="166">
        <v>964</v>
      </c>
      <c r="E1243" s="166">
        <v>920</v>
      </c>
      <c r="F1243" s="167">
        <v>1046216.4688670001</v>
      </c>
      <c r="G1243" s="132">
        <v>1.11066E-4</v>
      </c>
      <c r="H1243" s="167">
        <v>751551.54</v>
      </c>
      <c r="I1243" s="131">
        <v>666.86</v>
      </c>
      <c r="J1243" s="131">
        <v>3</v>
      </c>
      <c r="K1243" s="131">
        <v>1127</v>
      </c>
      <c r="L1243" s="130" t="s">
        <v>7</v>
      </c>
      <c r="M1243" s="128"/>
    </row>
    <row r="1244" spans="1:13">
      <c r="A1244" s="130" t="s">
        <v>5873</v>
      </c>
      <c r="B1244" s="131">
        <v>4199</v>
      </c>
      <c r="C1244" s="131">
        <v>4562</v>
      </c>
      <c r="D1244" s="166">
        <v>875</v>
      </c>
      <c r="E1244" s="166">
        <v>1136</v>
      </c>
      <c r="F1244" s="167">
        <v>1433393.4129550001</v>
      </c>
      <c r="G1244" s="132">
        <v>1.13851E-4</v>
      </c>
      <c r="H1244" s="167">
        <v>770397.37</v>
      </c>
      <c r="I1244" s="131">
        <v>460.49</v>
      </c>
      <c r="J1244" s="131">
        <v>3</v>
      </c>
      <c r="K1244" s="131">
        <v>1673</v>
      </c>
      <c r="L1244" s="130" t="s">
        <v>7</v>
      </c>
      <c r="M1244" s="128"/>
    </row>
    <row r="1245" spans="1:13">
      <c r="A1245" s="130" t="s">
        <v>5874</v>
      </c>
      <c r="B1245" s="131">
        <v>6400</v>
      </c>
      <c r="C1245" s="131">
        <v>6120</v>
      </c>
      <c r="D1245" s="166">
        <v>1409</v>
      </c>
      <c r="E1245" s="166">
        <v>1297</v>
      </c>
      <c r="F1245" s="167">
        <v>5044217.1826410005</v>
      </c>
      <c r="G1245" s="132">
        <v>2.0321418545293939E-4</v>
      </c>
      <c r="H1245" s="167" t="s">
        <v>11</v>
      </c>
      <c r="I1245" s="131">
        <v>666.23</v>
      </c>
      <c r="J1245" s="131">
        <v>3</v>
      </c>
      <c r="K1245" s="131">
        <v>2064</v>
      </c>
      <c r="L1245" s="130" t="s">
        <v>15</v>
      </c>
      <c r="M1245" s="128"/>
    </row>
    <row r="1246" spans="1:13">
      <c r="A1246" s="130" t="s">
        <v>5875</v>
      </c>
      <c r="B1246" s="131">
        <v>567</v>
      </c>
      <c r="C1246" s="131">
        <v>585</v>
      </c>
      <c r="D1246" s="166">
        <v>400</v>
      </c>
      <c r="E1246" s="166">
        <v>414</v>
      </c>
      <c r="F1246" s="167">
        <v>825933.94984599994</v>
      </c>
      <c r="G1246" s="132">
        <v>2.7288999999999999E-5</v>
      </c>
      <c r="H1246" s="167">
        <v>184656.55</v>
      </c>
      <c r="I1246" s="131">
        <v>337.58</v>
      </c>
      <c r="J1246" s="131">
        <v>3</v>
      </c>
      <c r="K1246" s="131">
        <v>547</v>
      </c>
      <c r="L1246" s="130" t="s">
        <v>7</v>
      </c>
      <c r="M1246" s="128"/>
    </row>
    <row r="1247" spans="1:13">
      <c r="A1247" s="130" t="s">
        <v>5876</v>
      </c>
      <c r="B1247" s="131">
        <v>5914</v>
      </c>
      <c r="C1247" s="131">
        <v>5529</v>
      </c>
      <c r="D1247" s="166">
        <v>882</v>
      </c>
      <c r="E1247" s="166">
        <v>735</v>
      </c>
      <c r="F1247" s="167">
        <v>4584866.3837679997</v>
      </c>
      <c r="G1247" s="132">
        <v>1.7517300000000001E-4</v>
      </c>
      <c r="H1247" s="167">
        <v>1185341.1200000001</v>
      </c>
      <c r="I1247" s="131">
        <v>759.84</v>
      </c>
      <c r="J1247" s="131">
        <v>3</v>
      </c>
      <c r="K1247" s="131">
        <v>1560</v>
      </c>
      <c r="L1247" s="130" t="s">
        <v>7</v>
      </c>
      <c r="M1247" s="128"/>
    </row>
    <row r="1248" spans="1:13">
      <c r="A1248" s="130" t="s">
        <v>5877</v>
      </c>
      <c r="B1248" s="131">
        <v>1791</v>
      </c>
      <c r="C1248" s="131">
        <v>1660</v>
      </c>
      <c r="D1248" s="166">
        <v>472</v>
      </c>
      <c r="E1248" s="166">
        <v>526</v>
      </c>
      <c r="F1248" s="167">
        <v>1396697.969121</v>
      </c>
      <c r="G1248" s="132">
        <v>5.7515000000000001E-5</v>
      </c>
      <c r="H1248" s="167">
        <v>389188.5</v>
      </c>
      <c r="I1248" s="131">
        <v>552.04</v>
      </c>
      <c r="J1248" s="131">
        <v>3</v>
      </c>
      <c r="K1248" s="131">
        <v>705</v>
      </c>
      <c r="L1248" s="130" t="s">
        <v>7</v>
      </c>
      <c r="M1248" s="128"/>
    </row>
    <row r="1249" spans="1:13">
      <c r="A1249" s="130" t="s">
        <v>5878</v>
      </c>
      <c r="B1249" s="131">
        <v>466</v>
      </c>
      <c r="C1249" s="131">
        <v>436</v>
      </c>
      <c r="D1249" s="166">
        <v>333</v>
      </c>
      <c r="E1249" s="166">
        <v>256</v>
      </c>
      <c r="F1249" s="167">
        <v>303340.75059000001</v>
      </c>
      <c r="G1249" s="132">
        <v>1.7125999999999998E-5</v>
      </c>
      <c r="H1249" s="167">
        <v>115883.12</v>
      </c>
      <c r="I1249" s="131">
        <v>204.74</v>
      </c>
      <c r="J1249" s="131">
        <v>3</v>
      </c>
      <c r="K1249" s="131">
        <v>566</v>
      </c>
      <c r="L1249" s="130" t="s">
        <v>7</v>
      </c>
      <c r="M1249" s="128"/>
    </row>
    <row r="1250" spans="1:13">
      <c r="A1250" s="130" t="s">
        <v>5879</v>
      </c>
      <c r="B1250" s="131">
        <v>71636</v>
      </c>
      <c r="C1250" s="131">
        <v>84940</v>
      </c>
      <c r="D1250" s="166">
        <v>10115</v>
      </c>
      <c r="E1250" s="166">
        <v>10378</v>
      </c>
      <c r="F1250" s="167">
        <v>37168917.233071998</v>
      </c>
      <c r="G1250" s="132">
        <v>2.0486290000000002E-3</v>
      </c>
      <c r="H1250" s="167">
        <v>13862450.880000001</v>
      </c>
      <c r="I1250" s="131">
        <v>1637.43</v>
      </c>
      <c r="J1250" s="131">
        <v>3</v>
      </c>
      <c r="K1250" s="131">
        <v>8466</v>
      </c>
      <c r="L1250" s="130" t="s">
        <v>7</v>
      </c>
      <c r="M1250" s="128"/>
    </row>
    <row r="1251" spans="1:13">
      <c r="A1251" s="130" t="s">
        <v>5880</v>
      </c>
      <c r="B1251" s="131">
        <v>2357</v>
      </c>
      <c r="C1251" s="131">
        <v>2314</v>
      </c>
      <c r="D1251" s="166">
        <v>885</v>
      </c>
      <c r="E1251" s="166">
        <v>931</v>
      </c>
      <c r="F1251" s="167">
        <v>1154588.745232</v>
      </c>
      <c r="G1251" s="132">
        <v>7.2358000000000001E-5</v>
      </c>
      <c r="H1251" s="167">
        <v>489626.68</v>
      </c>
      <c r="I1251" s="131">
        <v>449.2</v>
      </c>
      <c r="J1251" s="131">
        <v>3</v>
      </c>
      <c r="K1251" s="131">
        <v>1090</v>
      </c>
      <c r="L1251" s="130" t="s">
        <v>7</v>
      </c>
      <c r="M1251" s="128"/>
    </row>
    <row r="1252" spans="1:13">
      <c r="A1252" s="130" t="s">
        <v>5881</v>
      </c>
      <c r="B1252" s="131">
        <v>2442</v>
      </c>
      <c r="C1252" s="131">
        <v>2341</v>
      </c>
      <c r="D1252" s="166">
        <v>579</v>
      </c>
      <c r="E1252" s="166">
        <v>749</v>
      </c>
      <c r="F1252" s="167">
        <v>1038410.063145</v>
      </c>
      <c r="G1252" s="132">
        <v>6.7533000000000005E-5</v>
      </c>
      <c r="H1252" s="167">
        <v>456972.59</v>
      </c>
      <c r="I1252" s="131">
        <v>448.01</v>
      </c>
      <c r="J1252" s="131">
        <v>3</v>
      </c>
      <c r="K1252" s="131">
        <v>1020</v>
      </c>
      <c r="L1252" s="130" t="s">
        <v>7</v>
      </c>
      <c r="M1252" s="128"/>
    </row>
    <row r="1253" spans="1:13">
      <c r="A1253" s="130" t="s">
        <v>5882</v>
      </c>
      <c r="B1253" s="131">
        <v>3139</v>
      </c>
      <c r="C1253" s="131">
        <v>2100</v>
      </c>
      <c r="D1253" s="166">
        <v>506</v>
      </c>
      <c r="E1253" s="166">
        <v>623</v>
      </c>
      <c r="F1253" s="167">
        <v>328613.11325000005</v>
      </c>
      <c r="G1253" s="132">
        <v>6.0522000000000001E-5</v>
      </c>
      <c r="H1253" s="167">
        <v>409530.74</v>
      </c>
      <c r="I1253" s="131">
        <v>492.23</v>
      </c>
      <c r="J1253" s="131">
        <v>3</v>
      </c>
      <c r="K1253" s="131">
        <v>832</v>
      </c>
      <c r="L1253" s="130" t="s">
        <v>7</v>
      </c>
      <c r="M1253" s="128"/>
    </row>
    <row r="1254" spans="1:13">
      <c r="A1254" s="130" t="s">
        <v>5883</v>
      </c>
      <c r="B1254" s="131">
        <v>1295</v>
      </c>
      <c r="C1254" s="131">
        <v>1232</v>
      </c>
      <c r="D1254" s="166">
        <v>211</v>
      </c>
      <c r="E1254" s="166">
        <v>209</v>
      </c>
      <c r="F1254" s="167">
        <v>1339870.569131</v>
      </c>
      <c r="G1254" s="132">
        <v>4.3470999999999998E-5</v>
      </c>
      <c r="H1254" s="167">
        <v>294157.81</v>
      </c>
      <c r="I1254" s="131">
        <v>535.80999999999995</v>
      </c>
      <c r="J1254" s="131">
        <v>3</v>
      </c>
      <c r="K1254" s="131">
        <v>549</v>
      </c>
      <c r="L1254" s="130" t="s">
        <v>7</v>
      </c>
      <c r="M1254" s="128"/>
    </row>
    <row r="1255" spans="1:13">
      <c r="A1255" s="130" t="s">
        <v>5884</v>
      </c>
      <c r="B1255" s="131">
        <v>11993</v>
      </c>
      <c r="C1255" s="131">
        <v>13614</v>
      </c>
      <c r="D1255" s="166">
        <v>2794</v>
      </c>
      <c r="E1255" s="166">
        <v>2839</v>
      </c>
      <c r="F1255" s="167">
        <v>1804064.6264600002</v>
      </c>
      <c r="G1255" s="132">
        <v>2.9951799999999997E-4</v>
      </c>
      <c r="H1255" s="167">
        <v>2026744.43</v>
      </c>
      <c r="I1255" s="131">
        <v>647.94000000000005</v>
      </c>
      <c r="J1255" s="131">
        <v>3</v>
      </c>
      <c r="K1255" s="131">
        <v>3128</v>
      </c>
      <c r="L1255" s="130" t="s">
        <v>7</v>
      </c>
      <c r="M1255" s="128"/>
    </row>
    <row r="1256" spans="1:13">
      <c r="A1256" s="130" t="s">
        <v>5885</v>
      </c>
      <c r="B1256" s="131">
        <v>2336</v>
      </c>
      <c r="C1256" s="131">
        <v>2197</v>
      </c>
      <c r="D1256" s="166">
        <v>670</v>
      </c>
      <c r="E1256" s="166">
        <v>684</v>
      </c>
      <c r="F1256" s="167">
        <v>1118290.0769799999</v>
      </c>
      <c r="G1256" s="132">
        <v>6.6593000000000004E-5</v>
      </c>
      <c r="H1256" s="167">
        <v>450612.25</v>
      </c>
      <c r="I1256" s="131">
        <v>385.47</v>
      </c>
      <c r="J1256" s="131">
        <v>3</v>
      </c>
      <c r="K1256" s="131">
        <v>1169</v>
      </c>
      <c r="L1256" s="130" t="s">
        <v>7</v>
      </c>
      <c r="M1256" s="128"/>
    </row>
    <row r="1257" spans="1:13">
      <c r="A1257" s="130" t="s">
        <v>5886</v>
      </c>
      <c r="B1257" s="131">
        <v>113580</v>
      </c>
      <c r="C1257" s="131">
        <v>115139</v>
      </c>
      <c r="D1257" s="166">
        <v>10644</v>
      </c>
      <c r="E1257" s="166">
        <v>11953</v>
      </c>
      <c r="F1257" s="167">
        <v>22611492.861730002</v>
      </c>
      <c r="G1257" s="132">
        <v>2.5129810000000001E-3</v>
      </c>
      <c r="H1257" s="167">
        <v>17004573.449999999</v>
      </c>
      <c r="I1257" s="131">
        <v>1007.56</v>
      </c>
      <c r="J1257" s="131">
        <v>3</v>
      </c>
      <c r="K1257" s="131">
        <v>16877</v>
      </c>
      <c r="L1257" s="130" t="s">
        <v>7</v>
      </c>
      <c r="M1257" s="128"/>
    </row>
    <row r="1258" spans="1:13">
      <c r="A1258" s="130" t="s">
        <v>5887</v>
      </c>
      <c r="B1258" s="131">
        <v>3038</v>
      </c>
      <c r="C1258" s="131">
        <v>3023</v>
      </c>
      <c r="D1258" s="166">
        <v>409</v>
      </c>
      <c r="E1258" s="166">
        <v>417</v>
      </c>
      <c r="F1258" s="167">
        <v>1545888.4514249999</v>
      </c>
      <c r="G1258" s="132">
        <v>8.1005000000000001E-5</v>
      </c>
      <c r="H1258" s="167">
        <v>548135.34</v>
      </c>
      <c r="I1258" s="131">
        <v>613.82000000000005</v>
      </c>
      <c r="J1258" s="131">
        <v>3</v>
      </c>
      <c r="K1258" s="131">
        <v>893</v>
      </c>
      <c r="L1258" s="130" t="s">
        <v>7</v>
      </c>
      <c r="M1258" s="128"/>
    </row>
    <row r="1259" spans="1:13">
      <c r="A1259" s="130" t="s">
        <v>5888</v>
      </c>
      <c r="B1259" s="131">
        <v>5384</v>
      </c>
      <c r="C1259" s="131">
        <v>12233</v>
      </c>
      <c r="D1259" s="166">
        <v>1767</v>
      </c>
      <c r="E1259" s="166">
        <v>1813</v>
      </c>
      <c r="F1259" s="167">
        <v>1680240.9878730001</v>
      </c>
      <c r="G1259" s="132">
        <v>1.6834336457355117E-4</v>
      </c>
      <c r="H1259" s="167" t="s">
        <v>11</v>
      </c>
      <c r="I1259" s="131">
        <v>407.12</v>
      </c>
      <c r="J1259" s="131">
        <v>3</v>
      </c>
      <c r="K1259" s="131">
        <v>2798</v>
      </c>
      <c r="L1259" s="130" t="s">
        <v>15</v>
      </c>
      <c r="M1259" s="128"/>
    </row>
    <row r="1260" spans="1:13">
      <c r="A1260" s="130" t="s">
        <v>5889</v>
      </c>
      <c r="B1260" s="131">
        <v>353</v>
      </c>
      <c r="C1260" s="131">
        <v>378</v>
      </c>
      <c r="D1260" s="166">
        <v>171</v>
      </c>
      <c r="E1260" s="166">
        <v>248</v>
      </c>
      <c r="F1260" s="167">
        <v>494364.65859200002</v>
      </c>
      <c r="G1260" s="132">
        <v>1.6589E-5</v>
      </c>
      <c r="H1260" s="167">
        <v>112251.88</v>
      </c>
      <c r="I1260" s="131">
        <v>223.16</v>
      </c>
      <c r="J1260" s="131">
        <v>3</v>
      </c>
      <c r="K1260" s="131">
        <v>503</v>
      </c>
      <c r="L1260" s="130" t="s">
        <v>7</v>
      </c>
      <c r="M1260" s="128"/>
    </row>
    <row r="1261" spans="1:13">
      <c r="A1261" s="130" t="s">
        <v>5890</v>
      </c>
      <c r="B1261" s="131">
        <v>1009</v>
      </c>
      <c r="C1261" s="131">
        <v>1311</v>
      </c>
      <c r="D1261" s="166">
        <v>311</v>
      </c>
      <c r="E1261" s="166">
        <v>272</v>
      </c>
      <c r="F1261" s="167">
        <v>1535782.0919040001</v>
      </c>
      <c r="G1261" s="132">
        <v>4.5652000000000003E-5</v>
      </c>
      <c r="H1261" s="167">
        <v>308914.40999999997</v>
      </c>
      <c r="I1261" s="131">
        <v>508.92</v>
      </c>
      <c r="J1261" s="131">
        <v>3</v>
      </c>
      <c r="K1261" s="131">
        <v>607</v>
      </c>
      <c r="L1261" s="130" t="s">
        <v>7</v>
      </c>
      <c r="M1261" s="128"/>
    </row>
    <row r="1262" spans="1:13">
      <c r="A1262" s="130" t="s">
        <v>5891</v>
      </c>
      <c r="B1262" s="131">
        <v>5016</v>
      </c>
      <c r="C1262" s="131">
        <v>5137</v>
      </c>
      <c r="D1262" s="166">
        <v>1953</v>
      </c>
      <c r="E1262" s="166">
        <v>1721</v>
      </c>
      <c r="F1262" s="167">
        <v>3949421.5065600006</v>
      </c>
      <c r="G1262" s="132">
        <v>1.73511E-4</v>
      </c>
      <c r="H1262" s="167">
        <v>1174099.21</v>
      </c>
      <c r="I1262" s="131">
        <v>262.61</v>
      </c>
      <c r="J1262" s="131">
        <v>3</v>
      </c>
      <c r="K1262" s="131">
        <v>4471</v>
      </c>
      <c r="L1262" s="130" t="s">
        <v>7</v>
      </c>
      <c r="M1262" s="128"/>
    </row>
    <row r="1263" spans="1:13">
      <c r="A1263" s="130" t="s">
        <v>5892</v>
      </c>
      <c r="B1263" s="131">
        <v>18009</v>
      </c>
      <c r="C1263" s="131">
        <v>18061</v>
      </c>
      <c r="D1263" s="166">
        <v>2754</v>
      </c>
      <c r="E1263" s="166">
        <v>2677</v>
      </c>
      <c r="F1263" s="167">
        <v>3250292.2423060001</v>
      </c>
      <c r="G1263" s="132">
        <v>4.0912799999999998E-4</v>
      </c>
      <c r="H1263" s="167">
        <v>2768446.33</v>
      </c>
      <c r="I1263" s="131">
        <v>489.56</v>
      </c>
      <c r="J1263" s="131">
        <v>3</v>
      </c>
      <c r="K1263" s="131">
        <v>5655</v>
      </c>
      <c r="L1263" s="130" t="s">
        <v>7</v>
      </c>
      <c r="M1263" s="128"/>
    </row>
    <row r="1264" spans="1:13">
      <c r="A1264" s="130" t="s">
        <v>5893</v>
      </c>
      <c r="B1264" s="131">
        <v>10159</v>
      </c>
      <c r="C1264" s="131">
        <v>11091</v>
      </c>
      <c r="D1264" s="166">
        <v>2057</v>
      </c>
      <c r="E1264" s="166">
        <v>1677</v>
      </c>
      <c r="F1264" s="167">
        <v>2199030.5333099999</v>
      </c>
      <c r="G1264" s="132">
        <v>2.4942600000000002E-4</v>
      </c>
      <c r="H1264" s="167">
        <v>1687790.57</v>
      </c>
      <c r="I1264" s="131">
        <v>355.93</v>
      </c>
      <c r="J1264" s="131">
        <v>3</v>
      </c>
      <c r="K1264" s="131">
        <v>4742</v>
      </c>
      <c r="L1264" s="130" t="s">
        <v>7</v>
      </c>
      <c r="M1264" s="128"/>
    </row>
    <row r="1265" spans="1:13">
      <c r="A1265" s="130" t="s">
        <v>5894</v>
      </c>
      <c r="B1265" s="131">
        <v>1388</v>
      </c>
      <c r="C1265" s="131">
        <v>1252</v>
      </c>
      <c r="D1265" s="166">
        <v>1276</v>
      </c>
      <c r="E1265" s="166">
        <v>806</v>
      </c>
      <c r="F1265" s="167">
        <v>414074.59613999998</v>
      </c>
      <c r="G1265" s="132">
        <v>4.7131E-5</v>
      </c>
      <c r="H1265" s="167">
        <v>318920.75</v>
      </c>
      <c r="I1265" s="131">
        <v>392.76</v>
      </c>
      <c r="J1265" s="131">
        <v>3</v>
      </c>
      <c r="K1265" s="131">
        <v>812</v>
      </c>
      <c r="L1265" s="130" t="s">
        <v>7</v>
      </c>
      <c r="M1265" s="128"/>
    </row>
    <row r="1266" spans="1:13">
      <c r="A1266" s="130" t="s">
        <v>5895</v>
      </c>
      <c r="B1266" s="131">
        <v>912</v>
      </c>
      <c r="C1266" s="131">
        <v>875</v>
      </c>
      <c r="D1266" s="166">
        <v>726</v>
      </c>
      <c r="E1266" s="166">
        <v>495</v>
      </c>
      <c r="F1266" s="166">
        <v>0</v>
      </c>
      <c r="G1266" s="132">
        <v>3.9867999999999998E-5</v>
      </c>
      <c r="H1266" s="167">
        <v>269775.37</v>
      </c>
      <c r="I1266" s="131">
        <v>518.79999999999995</v>
      </c>
      <c r="J1266" s="131">
        <v>2</v>
      </c>
      <c r="K1266" s="131">
        <v>520</v>
      </c>
      <c r="L1266" s="130" t="s">
        <v>7</v>
      </c>
      <c r="M1266" s="128"/>
    </row>
    <row r="1267" spans="1:13">
      <c r="A1267" s="130" t="s">
        <v>5896</v>
      </c>
      <c r="B1267" s="131">
        <v>481</v>
      </c>
      <c r="C1267" s="131">
        <v>431</v>
      </c>
      <c r="D1267" s="166">
        <v>319</v>
      </c>
      <c r="E1267" s="166">
        <v>316</v>
      </c>
      <c r="F1267" s="167">
        <v>1756790.9550799998</v>
      </c>
      <c r="G1267" s="132">
        <v>3.6544000000000001E-5</v>
      </c>
      <c r="H1267" s="167">
        <v>247281</v>
      </c>
      <c r="I1267" s="131">
        <v>497.55</v>
      </c>
      <c r="J1267" s="131">
        <v>3</v>
      </c>
      <c r="K1267" s="131">
        <v>497</v>
      </c>
      <c r="L1267" s="130" t="s">
        <v>7</v>
      </c>
      <c r="M1267" s="128"/>
    </row>
    <row r="1268" spans="1:13">
      <c r="A1268" s="130" t="s">
        <v>5897</v>
      </c>
      <c r="B1268" s="131">
        <v>3034</v>
      </c>
      <c r="C1268" s="131">
        <v>2893</v>
      </c>
      <c r="D1268" s="166">
        <v>820</v>
      </c>
      <c r="E1268" s="166">
        <v>735</v>
      </c>
      <c r="F1268" s="167">
        <v>1044661.31112</v>
      </c>
      <c r="G1268" s="132">
        <v>7.9734000000000006E-5</v>
      </c>
      <c r="H1268" s="167">
        <v>539536.05000000005</v>
      </c>
      <c r="I1268" s="131">
        <v>348.31</v>
      </c>
      <c r="J1268" s="131">
        <v>3</v>
      </c>
      <c r="K1268" s="131">
        <v>1549</v>
      </c>
      <c r="L1268" s="130" t="s">
        <v>7</v>
      </c>
      <c r="M1268" s="128"/>
    </row>
    <row r="1269" spans="1:13">
      <c r="A1269" s="130" t="s">
        <v>5898</v>
      </c>
      <c r="B1269" s="131">
        <v>702</v>
      </c>
      <c r="C1269" s="131">
        <v>479</v>
      </c>
      <c r="D1269" s="166">
        <v>140</v>
      </c>
      <c r="E1269" s="166">
        <v>37</v>
      </c>
      <c r="F1269" s="166">
        <v>0</v>
      </c>
      <c r="G1269" s="132">
        <v>1.8300121848236461E-5</v>
      </c>
      <c r="H1269" s="167" t="s">
        <v>11</v>
      </c>
      <c r="I1269" s="131" t="s">
        <v>11</v>
      </c>
      <c r="J1269" s="131">
        <v>2</v>
      </c>
      <c r="K1269" s="131">
        <v>163</v>
      </c>
      <c r="L1269" s="130" t="s">
        <v>12</v>
      </c>
      <c r="M1269" s="128"/>
    </row>
    <row r="1270" spans="1:13">
      <c r="A1270" s="130" t="s">
        <v>5899</v>
      </c>
      <c r="B1270" s="131">
        <v>1146</v>
      </c>
      <c r="C1270" s="131">
        <v>1261</v>
      </c>
      <c r="D1270" s="166">
        <v>695</v>
      </c>
      <c r="E1270" s="166">
        <v>848</v>
      </c>
      <c r="F1270" s="167">
        <v>1039468.340185</v>
      </c>
      <c r="G1270" s="132">
        <v>4.8402000000000002E-5</v>
      </c>
      <c r="H1270" s="167">
        <v>327523.63</v>
      </c>
      <c r="I1270" s="131">
        <v>156.12</v>
      </c>
      <c r="J1270" s="131">
        <v>3</v>
      </c>
      <c r="K1270" s="131">
        <v>2098</v>
      </c>
      <c r="L1270" s="130" t="s">
        <v>7</v>
      </c>
      <c r="M1270" s="128"/>
    </row>
    <row r="1271" spans="1:13">
      <c r="A1271" s="130" t="s">
        <v>5900</v>
      </c>
      <c r="B1271" s="131">
        <v>4703</v>
      </c>
      <c r="C1271" s="131">
        <v>5237</v>
      </c>
      <c r="D1271" s="166">
        <v>746</v>
      </c>
      <c r="E1271" s="166">
        <v>1165</v>
      </c>
      <c r="F1271" s="167">
        <v>1291028.220284</v>
      </c>
      <c r="G1271" s="132">
        <v>1.21521E-4</v>
      </c>
      <c r="H1271" s="167">
        <v>822294.78</v>
      </c>
      <c r="I1271" s="131">
        <v>503.54</v>
      </c>
      <c r="J1271" s="131">
        <v>3</v>
      </c>
      <c r="K1271" s="131">
        <v>1633</v>
      </c>
      <c r="L1271" s="130" t="s">
        <v>7</v>
      </c>
      <c r="M1271" s="128"/>
    </row>
    <row r="1272" spans="1:13">
      <c r="A1272" s="130" t="s">
        <v>5901</v>
      </c>
      <c r="B1272" s="131">
        <v>2409</v>
      </c>
      <c r="C1272" s="131">
        <v>2079</v>
      </c>
      <c r="D1272" s="166">
        <v>668</v>
      </c>
      <c r="E1272" s="166">
        <v>749</v>
      </c>
      <c r="F1272" s="167">
        <v>552530.17643500003</v>
      </c>
      <c r="G1272" s="132">
        <v>5.9394000000000001E-5</v>
      </c>
      <c r="H1272" s="167">
        <v>401899.44</v>
      </c>
      <c r="I1272" s="131">
        <v>517.91</v>
      </c>
      <c r="J1272" s="131">
        <v>3</v>
      </c>
      <c r="K1272" s="131">
        <v>776</v>
      </c>
      <c r="L1272" s="130" t="s">
        <v>7</v>
      </c>
      <c r="M1272" s="128"/>
    </row>
    <row r="1273" spans="1:13">
      <c r="A1273" s="130" t="s">
        <v>5902</v>
      </c>
      <c r="B1273" s="131">
        <v>7176</v>
      </c>
      <c r="C1273" s="131">
        <v>10138</v>
      </c>
      <c r="D1273" s="166">
        <v>1812</v>
      </c>
      <c r="E1273" s="166">
        <v>2055</v>
      </c>
      <c r="F1273" s="167">
        <v>4200876.8584159994</v>
      </c>
      <c r="G1273" s="132">
        <v>2.4550950843542271E-4</v>
      </c>
      <c r="H1273" s="167" t="s">
        <v>11</v>
      </c>
      <c r="I1273" s="131" t="s">
        <v>11</v>
      </c>
      <c r="J1273" s="131">
        <v>3</v>
      </c>
      <c r="K1273" s="131">
        <v>10210</v>
      </c>
      <c r="L1273" s="130" t="s">
        <v>12</v>
      </c>
      <c r="M1273" s="128"/>
    </row>
    <row r="1274" spans="1:13">
      <c r="A1274" s="130" t="s">
        <v>5903</v>
      </c>
      <c r="B1274" s="131">
        <v>12715</v>
      </c>
      <c r="C1274" s="131">
        <v>12226</v>
      </c>
      <c r="D1274" s="166">
        <v>4261</v>
      </c>
      <c r="E1274" s="166">
        <v>4086</v>
      </c>
      <c r="F1274" s="167">
        <v>2396654.8312979997</v>
      </c>
      <c r="G1274" s="132">
        <v>3.2509200000000002E-4</v>
      </c>
      <c r="H1274" s="167">
        <v>2199797.9500000002</v>
      </c>
      <c r="I1274" s="131">
        <v>487.97</v>
      </c>
      <c r="J1274" s="131">
        <v>3</v>
      </c>
      <c r="K1274" s="131">
        <v>4508</v>
      </c>
      <c r="L1274" s="130" t="s">
        <v>7</v>
      </c>
      <c r="M1274" s="128"/>
    </row>
    <row r="1275" spans="1:13">
      <c r="A1275" s="130" t="s">
        <v>5904</v>
      </c>
      <c r="B1275" s="131">
        <v>2711</v>
      </c>
      <c r="C1275" s="131">
        <v>2714</v>
      </c>
      <c r="D1275" s="166">
        <v>289</v>
      </c>
      <c r="E1275" s="166">
        <v>224</v>
      </c>
      <c r="F1275" s="167">
        <v>675264.688371</v>
      </c>
      <c r="G1275" s="132">
        <v>6.1278000000000005E-5</v>
      </c>
      <c r="H1275" s="167">
        <v>414652.91</v>
      </c>
      <c r="I1275" s="131">
        <v>710.02</v>
      </c>
      <c r="J1275" s="131">
        <v>3</v>
      </c>
      <c r="K1275" s="131">
        <v>584</v>
      </c>
      <c r="L1275" s="130" t="s">
        <v>7</v>
      </c>
      <c r="M1275" s="128"/>
    </row>
    <row r="1276" spans="1:13">
      <c r="A1276" s="130" t="s">
        <v>5905</v>
      </c>
      <c r="B1276" s="131">
        <v>1842</v>
      </c>
      <c r="C1276" s="131">
        <v>2816</v>
      </c>
      <c r="D1276" s="166">
        <v>780</v>
      </c>
      <c r="E1276" s="166">
        <v>625</v>
      </c>
      <c r="F1276" s="167">
        <v>319152.12487</v>
      </c>
      <c r="G1276" s="132">
        <v>5.7698999999999998E-5</v>
      </c>
      <c r="H1276" s="167">
        <v>390433.97</v>
      </c>
      <c r="I1276" s="131">
        <v>501.2</v>
      </c>
      <c r="J1276" s="131">
        <v>3</v>
      </c>
      <c r="K1276" s="131">
        <v>779</v>
      </c>
      <c r="L1276" s="130" t="s">
        <v>7</v>
      </c>
      <c r="M1276" s="128"/>
    </row>
    <row r="1277" spans="1:13">
      <c r="A1277" s="130" t="s">
        <v>5906</v>
      </c>
      <c r="B1277" s="131">
        <v>34924</v>
      </c>
      <c r="C1277" s="131">
        <v>32512</v>
      </c>
      <c r="D1277" s="166">
        <v>4524</v>
      </c>
      <c r="E1277" s="166">
        <v>3870</v>
      </c>
      <c r="F1277" s="167">
        <v>15213809.774140002</v>
      </c>
      <c r="G1277" s="132">
        <v>8.0197299999999999E-4</v>
      </c>
      <c r="H1277" s="167">
        <v>5426707.5800000001</v>
      </c>
      <c r="I1277" s="131">
        <v>1353.96</v>
      </c>
      <c r="J1277" s="131">
        <v>3</v>
      </c>
      <c r="K1277" s="131">
        <v>4008</v>
      </c>
      <c r="L1277" s="130" t="s">
        <v>7</v>
      </c>
      <c r="M1277" s="128"/>
    </row>
    <row r="1278" spans="1:13">
      <c r="A1278" s="130" t="s">
        <v>5907</v>
      </c>
      <c r="B1278" s="131">
        <v>11769</v>
      </c>
      <c r="C1278" s="131">
        <v>13359</v>
      </c>
      <c r="D1278" s="166">
        <v>1141</v>
      </c>
      <c r="E1278" s="166">
        <v>1120</v>
      </c>
      <c r="F1278" s="167">
        <v>4258210.8524839999</v>
      </c>
      <c r="G1278" s="132">
        <v>2.9748699999999998E-4</v>
      </c>
      <c r="H1278" s="167">
        <v>2013007.07</v>
      </c>
      <c r="I1278" s="131">
        <v>939.77</v>
      </c>
      <c r="J1278" s="131">
        <v>3</v>
      </c>
      <c r="K1278" s="131">
        <v>2142</v>
      </c>
      <c r="L1278" s="130" t="s">
        <v>7</v>
      </c>
      <c r="M1278" s="128"/>
    </row>
    <row r="1279" spans="1:13">
      <c r="A1279" s="130" t="s">
        <v>5908</v>
      </c>
      <c r="B1279" s="131">
        <v>341</v>
      </c>
      <c r="C1279" s="131">
        <v>243</v>
      </c>
      <c r="D1279" s="166">
        <v>229</v>
      </c>
      <c r="E1279" s="166">
        <v>152</v>
      </c>
      <c r="F1279" s="167">
        <v>418264.81267200003</v>
      </c>
      <c r="G1279" s="132">
        <v>1.3981E-5</v>
      </c>
      <c r="H1279" s="167">
        <v>94607.58</v>
      </c>
      <c r="I1279" s="131">
        <v>528.54</v>
      </c>
      <c r="J1279" s="131">
        <v>3</v>
      </c>
      <c r="K1279" s="131">
        <v>179</v>
      </c>
      <c r="L1279" s="130" t="s">
        <v>7</v>
      </c>
      <c r="M1279" s="128"/>
    </row>
    <row r="1280" spans="1:13">
      <c r="A1280" s="130" t="s">
        <v>5909</v>
      </c>
      <c r="B1280" s="131">
        <v>17484</v>
      </c>
      <c r="C1280" s="131">
        <v>19148</v>
      </c>
      <c r="D1280" s="166">
        <v>4640</v>
      </c>
      <c r="E1280" s="166">
        <v>4270</v>
      </c>
      <c r="F1280" s="167">
        <v>9289384.2746229991</v>
      </c>
      <c r="G1280" s="132">
        <v>5.2300000000000003E-4</v>
      </c>
      <c r="H1280" s="167">
        <v>3538984.46</v>
      </c>
      <c r="I1280" s="131">
        <v>477.01</v>
      </c>
      <c r="J1280" s="131">
        <v>3</v>
      </c>
      <c r="K1280" s="131">
        <v>7419</v>
      </c>
      <c r="L1280" s="130" t="s">
        <v>7</v>
      </c>
      <c r="M1280" s="128"/>
    </row>
    <row r="1281" spans="1:13">
      <c r="A1281" s="130" t="s">
        <v>5910</v>
      </c>
      <c r="B1281" s="131">
        <v>3070</v>
      </c>
      <c r="C1281" s="131">
        <v>2232</v>
      </c>
      <c r="D1281" s="166">
        <v>535</v>
      </c>
      <c r="E1281" s="166">
        <v>411</v>
      </c>
      <c r="F1281" s="167">
        <v>2493294.3523580004</v>
      </c>
      <c r="G1281" s="132">
        <v>8.7663000000000004E-5</v>
      </c>
      <c r="H1281" s="167">
        <v>593189.93999999994</v>
      </c>
      <c r="I1281" s="131">
        <v>1351.23</v>
      </c>
      <c r="J1281" s="131">
        <v>3</v>
      </c>
      <c r="K1281" s="131">
        <v>439</v>
      </c>
      <c r="L1281" s="130" t="s">
        <v>7</v>
      </c>
      <c r="M1281" s="128"/>
    </row>
    <row r="1282" spans="1:13">
      <c r="A1282" s="130" t="s">
        <v>5911</v>
      </c>
      <c r="B1282" s="131">
        <v>3696</v>
      </c>
      <c r="C1282" s="131">
        <v>4283</v>
      </c>
      <c r="D1282" s="166">
        <v>1704</v>
      </c>
      <c r="E1282" s="166">
        <v>1391</v>
      </c>
      <c r="F1282" s="167">
        <v>4457226.7519650003</v>
      </c>
      <c r="G1282" s="132">
        <v>1.5581300000000001E-4</v>
      </c>
      <c r="H1282" s="167">
        <v>1054341.3400000001</v>
      </c>
      <c r="I1282" s="131">
        <v>346.14</v>
      </c>
      <c r="J1282" s="131">
        <v>3</v>
      </c>
      <c r="K1282" s="131">
        <v>3046</v>
      </c>
      <c r="L1282" s="130" t="s">
        <v>7</v>
      </c>
      <c r="M1282" s="128"/>
    </row>
    <row r="1283" spans="1:13">
      <c r="A1283" s="130" t="s">
        <v>5912</v>
      </c>
      <c r="B1283" s="131">
        <v>23750</v>
      </c>
      <c r="C1283" s="131">
        <v>12493</v>
      </c>
      <c r="D1283" s="166">
        <v>1694</v>
      </c>
      <c r="E1283" s="166">
        <v>1903</v>
      </c>
      <c r="F1283" s="167">
        <v>114773972.016534</v>
      </c>
      <c r="G1283" s="132">
        <v>2.0200980000000001E-3</v>
      </c>
      <c r="H1283" s="167">
        <v>13669384.560000001</v>
      </c>
      <c r="I1283" s="131">
        <v>12944.49</v>
      </c>
      <c r="J1283" s="131">
        <v>3</v>
      </c>
      <c r="K1283" s="131">
        <v>1056</v>
      </c>
      <c r="L1283" s="130" t="s">
        <v>7</v>
      </c>
      <c r="M1283" s="128"/>
    </row>
    <row r="1284" spans="1:13">
      <c r="A1284" s="130" t="s">
        <v>5913</v>
      </c>
      <c r="B1284" s="131">
        <v>4298</v>
      </c>
      <c r="C1284" s="131">
        <v>4488</v>
      </c>
      <c r="D1284" s="166">
        <v>420</v>
      </c>
      <c r="E1284" s="166">
        <v>485</v>
      </c>
      <c r="F1284" s="167">
        <v>59251964.637229994</v>
      </c>
      <c r="G1284" s="132">
        <v>8.5753999999999995E-4</v>
      </c>
      <c r="H1284" s="167">
        <v>5802709.4000000004</v>
      </c>
      <c r="I1284" s="131">
        <v>12725.24</v>
      </c>
      <c r="J1284" s="131">
        <v>3</v>
      </c>
      <c r="K1284" s="131">
        <v>456</v>
      </c>
      <c r="L1284" s="130" t="s">
        <v>7</v>
      </c>
      <c r="M1284" s="128"/>
    </row>
    <row r="1285" spans="1:13">
      <c r="A1285" s="130" t="s">
        <v>5914</v>
      </c>
      <c r="B1285" s="131">
        <v>1994</v>
      </c>
      <c r="C1285" s="131">
        <v>2801</v>
      </c>
      <c r="D1285" s="166">
        <v>843</v>
      </c>
      <c r="E1285" s="166">
        <v>797</v>
      </c>
      <c r="F1285" s="167">
        <v>4424519.8158780001</v>
      </c>
      <c r="G1285" s="132">
        <v>1.1622956242713586E-4</v>
      </c>
      <c r="H1285" s="167" t="s">
        <v>11</v>
      </c>
      <c r="I1285" s="131">
        <v>833.15</v>
      </c>
      <c r="J1285" s="131">
        <v>3</v>
      </c>
      <c r="K1285" s="131">
        <v>944</v>
      </c>
      <c r="L1285" s="130" t="s">
        <v>15</v>
      </c>
      <c r="M1285" s="128"/>
    </row>
    <row r="1286" spans="1:13">
      <c r="A1286" s="130" t="s">
        <v>5915</v>
      </c>
      <c r="B1286" s="131">
        <v>12708</v>
      </c>
      <c r="C1286" s="131">
        <v>12522</v>
      </c>
      <c r="D1286" s="166">
        <v>2150</v>
      </c>
      <c r="E1286" s="166">
        <v>2292</v>
      </c>
      <c r="F1286" s="167">
        <v>4291106.3983979998</v>
      </c>
      <c r="G1286" s="132">
        <v>3.1814300000000001E-4</v>
      </c>
      <c r="H1286" s="167">
        <v>2152776.06</v>
      </c>
      <c r="I1286" s="131">
        <v>598.16</v>
      </c>
      <c r="J1286" s="131">
        <v>3</v>
      </c>
      <c r="K1286" s="131">
        <v>3599</v>
      </c>
      <c r="L1286" s="130" t="s">
        <v>7</v>
      </c>
      <c r="M1286" s="128"/>
    </row>
    <row r="1287" spans="1:13">
      <c r="A1287" s="130" t="s">
        <v>5916</v>
      </c>
      <c r="B1287" s="131">
        <v>8814</v>
      </c>
      <c r="C1287" s="131">
        <v>1731</v>
      </c>
      <c r="D1287" s="166">
        <v>440</v>
      </c>
      <c r="E1287" s="166">
        <v>502</v>
      </c>
      <c r="F1287" s="166">
        <v>0</v>
      </c>
      <c r="G1287" s="132">
        <v>2.2052500000000001E-4</v>
      </c>
      <c r="H1287" s="167">
        <v>1492222.65</v>
      </c>
      <c r="I1287" s="131">
        <v>3070.42</v>
      </c>
      <c r="J1287" s="131">
        <v>2</v>
      </c>
      <c r="K1287" s="131">
        <v>486</v>
      </c>
      <c r="L1287" s="130" t="s">
        <v>7</v>
      </c>
      <c r="M1287" s="128"/>
    </row>
    <row r="1288" spans="1:13">
      <c r="A1288" s="130" t="s">
        <v>5917</v>
      </c>
      <c r="B1288" s="131">
        <v>1622</v>
      </c>
      <c r="C1288" s="131">
        <v>2044</v>
      </c>
      <c r="D1288" s="166">
        <v>518</v>
      </c>
      <c r="E1288" s="166">
        <v>542</v>
      </c>
      <c r="F1288" s="167">
        <v>3955076.6922479998</v>
      </c>
      <c r="G1288" s="132">
        <v>9.323E-5</v>
      </c>
      <c r="H1288" s="167">
        <v>630855.87</v>
      </c>
      <c r="I1288" s="131">
        <v>450.61</v>
      </c>
      <c r="J1288" s="131">
        <v>3</v>
      </c>
      <c r="K1288" s="131">
        <v>1400</v>
      </c>
      <c r="L1288" s="130" t="s">
        <v>7</v>
      </c>
      <c r="M1288" s="128"/>
    </row>
    <row r="1289" spans="1:13">
      <c r="A1289" s="130" t="s">
        <v>5918</v>
      </c>
      <c r="B1289" s="131">
        <v>4859</v>
      </c>
      <c r="C1289" s="131">
        <v>2645</v>
      </c>
      <c r="D1289" s="166">
        <v>829</v>
      </c>
      <c r="E1289" s="166">
        <v>757</v>
      </c>
      <c r="F1289" s="167">
        <v>3798692.0938440007</v>
      </c>
      <c r="G1289" s="132">
        <v>1.3179460802516157E-4</v>
      </c>
      <c r="H1289" s="167" t="s">
        <v>11</v>
      </c>
      <c r="I1289" s="131">
        <v>890.92</v>
      </c>
      <c r="J1289" s="131">
        <v>3</v>
      </c>
      <c r="K1289" s="131">
        <v>1001</v>
      </c>
      <c r="L1289" s="130" t="s">
        <v>15</v>
      </c>
      <c r="M1289" s="128"/>
    </row>
    <row r="1290" spans="1:13">
      <c r="A1290" s="130" t="s">
        <v>5919</v>
      </c>
      <c r="B1290" s="131">
        <v>25233</v>
      </c>
      <c r="C1290" s="131">
        <v>15669</v>
      </c>
      <c r="D1290" s="166">
        <v>5264</v>
      </c>
      <c r="E1290" s="166">
        <v>5091</v>
      </c>
      <c r="F1290" s="167">
        <v>12419319.714</v>
      </c>
      <c r="G1290" s="132">
        <v>5.4060100000000004E-4</v>
      </c>
      <c r="H1290" s="167">
        <v>3658084.45</v>
      </c>
      <c r="I1290" s="131">
        <v>971.08</v>
      </c>
      <c r="J1290" s="131">
        <v>3</v>
      </c>
      <c r="K1290" s="131">
        <v>3767</v>
      </c>
      <c r="L1290" s="130" t="s">
        <v>7</v>
      </c>
      <c r="M1290" s="128"/>
    </row>
    <row r="1291" spans="1:13">
      <c r="A1291" s="130" t="s">
        <v>5920</v>
      </c>
      <c r="B1291" s="131">
        <v>11037</v>
      </c>
      <c r="C1291" s="131">
        <v>8505</v>
      </c>
      <c r="D1291" s="166">
        <v>3430</v>
      </c>
      <c r="E1291" s="166">
        <v>2384</v>
      </c>
      <c r="F1291" s="167">
        <v>6623963.3890500013</v>
      </c>
      <c r="G1291" s="132">
        <v>3.1049300000000001E-4</v>
      </c>
      <c r="H1291" s="167">
        <v>2101009.96</v>
      </c>
      <c r="I1291" s="131">
        <v>819.74</v>
      </c>
      <c r="J1291" s="131">
        <v>3</v>
      </c>
      <c r="K1291" s="131">
        <v>2563</v>
      </c>
      <c r="L1291" s="130" t="s">
        <v>7</v>
      </c>
      <c r="M1291" s="128"/>
    </row>
    <row r="1292" spans="1:13">
      <c r="A1292" s="130" t="s">
        <v>5921</v>
      </c>
      <c r="B1292" s="131">
        <v>10353</v>
      </c>
      <c r="C1292" s="131">
        <v>10097</v>
      </c>
      <c r="D1292" s="166">
        <v>3495</v>
      </c>
      <c r="E1292" s="166">
        <v>3234</v>
      </c>
      <c r="F1292" s="167">
        <v>16974171.25578</v>
      </c>
      <c r="G1292" s="132">
        <v>4.6131299999999998E-4</v>
      </c>
      <c r="H1292" s="167">
        <v>3121562.72</v>
      </c>
      <c r="I1292" s="131">
        <v>693.53</v>
      </c>
      <c r="J1292" s="131">
        <v>3</v>
      </c>
      <c r="K1292" s="131">
        <v>4501</v>
      </c>
      <c r="L1292" s="130" t="s">
        <v>7</v>
      </c>
      <c r="M1292" s="128"/>
    </row>
    <row r="1293" spans="1:13">
      <c r="A1293" s="130" t="s">
        <v>5922</v>
      </c>
      <c r="B1293" s="131">
        <v>4189</v>
      </c>
      <c r="C1293" s="131">
        <v>3296</v>
      </c>
      <c r="D1293" s="166">
        <v>1276</v>
      </c>
      <c r="E1293" s="166">
        <v>1153</v>
      </c>
      <c r="F1293" s="167">
        <v>4690997.2139419997</v>
      </c>
      <c r="G1293" s="132">
        <v>1.4875399999999999E-4</v>
      </c>
      <c r="H1293" s="167">
        <v>1006571.95</v>
      </c>
      <c r="I1293" s="131">
        <v>753.42</v>
      </c>
      <c r="J1293" s="131">
        <v>3</v>
      </c>
      <c r="K1293" s="131">
        <v>1336</v>
      </c>
      <c r="L1293" s="130" t="s">
        <v>7</v>
      </c>
      <c r="M1293" s="128"/>
    </row>
    <row r="1294" spans="1:13">
      <c r="A1294" s="130" t="s">
        <v>5923</v>
      </c>
      <c r="B1294" s="131">
        <v>1863</v>
      </c>
      <c r="C1294" s="131">
        <v>635</v>
      </c>
      <c r="D1294" s="166">
        <v>466</v>
      </c>
      <c r="E1294" s="166">
        <v>446</v>
      </c>
      <c r="F1294" s="167">
        <v>2132676.7835880001</v>
      </c>
      <c r="G1294" s="132">
        <v>5.7921000000000003E-5</v>
      </c>
      <c r="H1294" s="167">
        <v>391934.71</v>
      </c>
      <c r="I1294" s="131">
        <v>920.04</v>
      </c>
      <c r="J1294" s="131">
        <v>3</v>
      </c>
      <c r="K1294" s="131">
        <v>426</v>
      </c>
      <c r="L1294" s="130" t="s">
        <v>7</v>
      </c>
      <c r="M1294" s="128"/>
    </row>
    <row r="1295" spans="1:13">
      <c r="A1295" s="130" t="s">
        <v>5924</v>
      </c>
      <c r="B1295" s="131">
        <v>33581</v>
      </c>
      <c r="C1295" s="131">
        <v>33046</v>
      </c>
      <c r="D1295" s="166">
        <v>5576</v>
      </c>
      <c r="E1295" s="166">
        <v>5189</v>
      </c>
      <c r="F1295" s="167">
        <v>8070840.2868560003</v>
      </c>
      <c r="G1295" s="132">
        <v>7.8834800000000002E-4</v>
      </c>
      <c r="H1295" s="167">
        <v>5334508.37</v>
      </c>
      <c r="I1295" s="131">
        <v>939.83</v>
      </c>
      <c r="J1295" s="131">
        <v>3</v>
      </c>
      <c r="K1295" s="131">
        <v>5676</v>
      </c>
      <c r="L1295" s="130" t="s">
        <v>7</v>
      </c>
      <c r="M1295" s="128"/>
    </row>
    <row r="1296" spans="1:13">
      <c r="A1296" s="130" t="s">
        <v>5925</v>
      </c>
      <c r="B1296" s="131">
        <v>2940</v>
      </c>
      <c r="C1296" s="131">
        <v>2502</v>
      </c>
      <c r="D1296" s="166">
        <v>1536</v>
      </c>
      <c r="E1296" s="166">
        <v>1842</v>
      </c>
      <c r="F1296" s="167">
        <v>3977417.5784820002</v>
      </c>
      <c r="G1296" s="132">
        <v>1.2974800000000001E-4</v>
      </c>
      <c r="H1296" s="167">
        <v>877966.56</v>
      </c>
      <c r="I1296" s="131">
        <v>297.52</v>
      </c>
      <c r="J1296" s="131">
        <v>3</v>
      </c>
      <c r="K1296" s="131">
        <v>2951</v>
      </c>
      <c r="L1296" s="130" t="s">
        <v>7</v>
      </c>
      <c r="M1296" s="128"/>
    </row>
    <row r="1297" spans="1:13">
      <c r="A1297" s="130" t="s">
        <v>5926</v>
      </c>
      <c r="B1297" s="131">
        <v>1520</v>
      </c>
      <c r="C1297" s="131">
        <v>1455</v>
      </c>
      <c r="D1297" s="166">
        <v>394</v>
      </c>
      <c r="E1297" s="166">
        <v>426</v>
      </c>
      <c r="F1297" s="167">
        <v>3670031.2999379998</v>
      </c>
      <c r="G1297" s="132">
        <v>8.1311999999999997E-5</v>
      </c>
      <c r="H1297" s="167">
        <v>550211.75</v>
      </c>
      <c r="I1297" s="131">
        <v>966.98</v>
      </c>
      <c r="J1297" s="131">
        <v>3</v>
      </c>
      <c r="K1297" s="131">
        <v>569</v>
      </c>
      <c r="L1297" s="130" t="s">
        <v>7</v>
      </c>
      <c r="M1297" s="128"/>
    </row>
    <row r="1298" spans="1:13">
      <c r="A1298" s="130" t="s">
        <v>5927</v>
      </c>
      <c r="B1298" s="131">
        <v>52612</v>
      </c>
      <c r="C1298" s="131">
        <v>52248</v>
      </c>
      <c r="D1298" s="166">
        <v>8518</v>
      </c>
      <c r="E1298" s="166">
        <v>9830</v>
      </c>
      <c r="F1298" s="167">
        <v>24287897.218970001</v>
      </c>
      <c r="G1298" s="132">
        <v>1.4039980000000001E-3</v>
      </c>
      <c r="H1298" s="167">
        <v>9500428.7799999993</v>
      </c>
      <c r="I1298" s="131">
        <v>1103.1600000000001</v>
      </c>
      <c r="J1298" s="131">
        <v>3</v>
      </c>
      <c r="K1298" s="131">
        <v>8612</v>
      </c>
      <c r="L1298" s="130" t="s">
        <v>7</v>
      </c>
      <c r="M1298" s="128"/>
    </row>
    <row r="1299" spans="1:13">
      <c r="A1299" s="130" t="s">
        <v>5928</v>
      </c>
      <c r="B1299" s="131">
        <v>15062</v>
      </c>
      <c r="C1299" s="131">
        <v>15809</v>
      </c>
      <c r="D1299" s="166">
        <v>3118</v>
      </c>
      <c r="E1299" s="166">
        <v>2821</v>
      </c>
      <c r="F1299" s="167">
        <v>13781816.137910001</v>
      </c>
      <c r="G1299" s="132">
        <v>5.0446699999999998E-4</v>
      </c>
      <c r="H1299" s="167">
        <v>3413574.17</v>
      </c>
      <c r="I1299" s="131">
        <v>1358.91</v>
      </c>
      <c r="J1299" s="131">
        <v>3</v>
      </c>
      <c r="K1299" s="131">
        <v>2512</v>
      </c>
      <c r="L1299" s="130" t="s">
        <v>7</v>
      </c>
      <c r="M1299" s="128"/>
    </row>
    <row r="1300" spans="1:13">
      <c r="A1300" s="130" t="s">
        <v>5929</v>
      </c>
      <c r="B1300" s="131">
        <v>6156</v>
      </c>
      <c r="C1300" s="131">
        <v>7242</v>
      </c>
      <c r="D1300" s="166">
        <v>1027</v>
      </c>
      <c r="E1300" s="166">
        <v>994</v>
      </c>
      <c r="F1300" s="167">
        <v>4515619.4667839995</v>
      </c>
      <c r="G1300" s="132">
        <v>1.94907E-4</v>
      </c>
      <c r="H1300" s="167">
        <v>1318875.6499999999</v>
      </c>
      <c r="I1300" s="131">
        <v>611.44000000000005</v>
      </c>
      <c r="J1300" s="131">
        <v>3</v>
      </c>
      <c r="K1300" s="131">
        <v>2157</v>
      </c>
      <c r="L1300" s="130" t="s">
        <v>7</v>
      </c>
      <c r="M1300" s="128"/>
    </row>
    <row r="1301" spans="1:13">
      <c r="A1301" s="130" t="s">
        <v>5930</v>
      </c>
      <c r="B1301" s="131">
        <v>19932</v>
      </c>
      <c r="C1301" s="131">
        <v>10472</v>
      </c>
      <c r="D1301" s="166">
        <v>1540</v>
      </c>
      <c r="E1301" s="166">
        <v>1652</v>
      </c>
      <c r="F1301" s="167">
        <v>2540242.7475040001</v>
      </c>
      <c r="G1301" s="132">
        <v>3.3042199999999997E-4</v>
      </c>
      <c r="H1301" s="167">
        <v>2235864.25</v>
      </c>
      <c r="I1301" s="131">
        <v>729.48</v>
      </c>
      <c r="J1301" s="131">
        <v>3</v>
      </c>
      <c r="K1301" s="131">
        <v>3065</v>
      </c>
      <c r="L1301" s="130" t="s">
        <v>7</v>
      </c>
      <c r="M1301" s="128"/>
    </row>
    <row r="1302" spans="1:13">
      <c r="A1302" s="130" t="s">
        <v>5931</v>
      </c>
      <c r="B1302" s="131">
        <v>4017</v>
      </c>
      <c r="C1302" s="131">
        <v>4358</v>
      </c>
      <c r="D1302" s="166">
        <v>877</v>
      </c>
      <c r="E1302" s="166">
        <v>1086</v>
      </c>
      <c r="F1302" s="167">
        <v>835397.64550344727</v>
      </c>
      <c r="G1302" s="132">
        <v>1.0579299999999999E-4</v>
      </c>
      <c r="H1302" s="167">
        <v>715871.4</v>
      </c>
      <c r="I1302" s="131">
        <v>689</v>
      </c>
      <c r="J1302" s="131">
        <v>3</v>
      </c>
      <c r="K1302" s="131">
        <v>1039</v>
      </c>
      <c r="L1302" s="130" t="s">
        <v>7</v>
      </c>
      <c r="M1302" s="128"/>
    </row>
    <row r="1303" spans="1:13">
      <c r="A1303" s="130" t="s">
        <v>5932</v>
      </c>
      <c r="B1303" s="131">
        <v>9133</v>
      </c>
      <c r="C1303" s="131">
        <v>8685</v>
      </c>
      <c r="D1303" s="166">
        <v>1429</v>
      </c>
      <c r="E1303" s="166">
        <v>1535</v>
      </c>
      <c r="F1303" s="167">
        <v>11998431.798792001</v>
      </c>
      <c r="G1303" s="132">
        <v>3.3976999999999998E-4</v>
      </c>
      <c r="H1303" s="167">
        <v>2299119.3199999998</v>
      </c>
      <c r="I1303" s="131">
        <v>739.75</v>
      </c>
      <c r="J1303" s="131">
        <v>3</v>
      </c>
      <c r="K1303" s="131">
        <v>3108</v>
      </c>
      <c r="L1303" s="130" t="s">
        <v>7</v>
      </c>
      <c r="M1303" s="128"/>
    </row>
    <row r="1304" spans="1:13">
      <c r="A1304" s="130" t="s">
        <v>5933</v>
      </c>
      <c r="B1304" s="131">
        <v>21997</v>
      </c>
      <c r="C1304" s="131">
        <v>25249</v>
      </c>
      <c r="D1304" s="166">
        <v>4094</v>
      </c>
      <c r="E1304" s="166">
        <v>3899</v>
      </c>
      <c r="F1304" s="167">
        <v>4933548.2735820003</v>
      </c>
      <c r="G1304" s="132">
        <v>5.5180500000000005E-4</v>
      </c>
      <c r="H1304" s="167">
        <v>3733896.92</v>
      </c>
      <c r="I1304" s="131">
        <v>1561.65</v>
      </c>
      <c r="J1304" s="131">
        <v>3</v>
      </c>
      <c r="K1304" s="131">
        <v>2391</v>
      </c>
      <c r="L1304" s="130" t="s">
        <v>7</v>
      </c>
      <c r="M1304" s="128"/>
    </row>
    <row r="1305" spans="1:13">
      <c r="A1305" s="130" t="s">
        <v>5934</v>
      </c>
      <c r="B1305" s="131">
        <v>1684</v>
      </c>
      <c r="C1305" s="131">
        <v>1299</v>
      </c>
      <c r="D1305" s="166">
        <v>451</v>
      </c>
      <c r="E1305" s="166">
        <v>448</v>
      </c>
      <c r="F1305" s="167">
        <v>3714598.7803599997</v>
      </c>
      <c r="G1305" s="132">
        <v>8.2670999999999995E-5</v>
      </c>
      <c r="H1305" s="167">
        <v>559407.31999999995</v>
      </c>
      <c r="I1305" s="131">
        <v>514.16</v>
      </c>
      <c r="J1305" s="131">
        <v>3</v>
      </c>
      <c r="K1305" s="131">
        <v>1088</v>
      </c>
      <c r="L1305" s="130" t="s">
        <v>7</v>
      </c>
      <c r="M1305" s="128"/>
    </row>
    <row r="1306" spans="1:13">
      <c r="A1306" s="130" t="s">
        <v>5935</v>
      </c>
      <c r="B1306" s="131">
        <v>2743</v>
      </c>
      <c r="C1306" s="131">
        <v>3246</v>
      </c>
      <c r="D1306" s="166">
        <v>599</v>
      </c>
      <c r="E1306" s="166">
        <v>464</v>
      </c>
      <c r="F1306" s="167">
        <v>2065299.1349549999</v>
      </c>
      <c r="G1306" s="132">
        <v>8.9146000000000003E-5</v>
      </c>
      <c r="H1306" s="167">
        <v>603224.5</v>
      </c>
      <c r="I1306" s="131">
        <v>459.78</v>
      </c>
      <c r="J1306" s="131">
        <v>3</v>
      </c>
      <c r="K1306" s="131">
        <v>1312</v>
      </c>
      <c r="L1306" s="130" t="s">
        <v>7</v>
      </c>
      <c r="M1306" s="128"/>
    </row>
    <row r="1307" spans="1:13">
      <c r="A1307" s="130" t="s">
        <v>5936</v>
      </c>
      <c r="B1307" s="131">
        <v>2683</v>
      </c>
      <c r="C1307" s="131">
        <v>2921</v>
      </c>
      <c r="D1307" s="166">
        <v>780</v>
      </c>
      <c r="E1307" s="166">
        <v>689</v>
      </c>
      <c r="F1307" s="167">
        <v>2416878.7043199996</v>
      </c>
      <c r="G1307" s="132">
        <v>9.3918000000000004E-5</v>
      </c>
      <c r="H1307" s="167">
        <v>635514.71</v>
      </c>
      <c r="I1307" s="131">
        <v>352.28</v>
      </c>
      <c r="J1307" s="131">
        <v>3</v>
      </c>
      <c r="K1307" s="131">
        <v>1804</v>
      </c>
      <c r="L1307" s="130" t="s">
        <v>7</v>
      </c>
      <c r="M1307" s="128"/>
    </row>
    <row r="1308" spans="1:13">
      <c r="A1308" s="130" t="s">
        <v>5937</v>
      </c>
      <c r="B1308" s="131">
        <v>18365</v>
      </c>
      <c r="C1308" s="131">
        <v>19830</v>
      </c>
      <c r="D1308" s="166">
        <v>2351</v>
      </c>
      <c r="E1308" s="166">
        <v>2194</v>
      </c>
      <c r="F1308" s="167">
        <v>32595501.927341998</v>
      </c>
      <c r="G1308" s="132">
        <v>8.0187900000000002E-4</v>
      </c>
      <c r="H1308" s="167">
        <v>5426071.9800000004</v>
      </c>
      <c r="I1308" s="131">
        <v>1466.91</v>
      </c>
      <c r="J1308" s="131">
        <v>3</v>
      </c>
      <c r="K1308" s="131">
        <v>3699</v>
      </c>
      <c r="L1308" s="130" t="s">
        <v>7</v>
      </c>
      <c r="M1308" s="128"/>
    </row>
    <row r="1309" spans="1:13">
      <c r="A1309" s="130" t="s">
        <v>5938</v>
      </c>
      <c r="B1309" s="131">
        <v>29017</v>
      </c>
      <c r="C1309" s="131">
        <v>30667</v>
      </c>
      <c r="D1309" s="166">
        <v>7017</v>
      </c>
      <c r="E1309" s="166">
        <v>6506</v>
      </c>
      <c r="F1309" s="167">
        <v>37977268.860696003</v>
      </c>
      <c r="G1309" s="132">
        <v>1.141642E-3</v>
      </c>
      <c r="H1309" s="167">
        <v>7725140.6200000001</v>
      </c>
      <c r="I1309" s="131">
        <v>994.99</v>
      </c>
      <c r="J1309" s="131">
        <v>3</v>
      </c>
      <c r="K1309" s="131">
        <v>7764</v>
      </c>
      <c r="L1309" s="130" t="s">
        <v>7</v>
      </c>
      <c r="M1309" s="128"/>
    </row>
    <row r="1310" spans="1:13">
      <c r="A1310" s="130" t="s">
        <v>5939</v>
      </c>
      <c r="B1310" s="131">
        <v>21619</v>
      </c>
      <c r="C1310" s="131">
        <v>17217</v>
      </c>
      <c r="D1310" s="166">
        <v>5526</v>
      </c>
      <c r="E1310" s="166">
        <v>4220</v>
      </c>
      <c r="F1310" s="167">
        <v>23340412.794306997</v>
      </c>
      <c r="G1310" s="132">
        <v>7.3308599999999998E-4</v>
      </c>
      <c r="H1310" s="167">
        <v>4960571.38</v>
      </c>
      <c r="I1310" s="131">
        <v>1037.56</v>
      </c>
      <c r="J1310" s="131">
        <v>3</v>
      </c>
      <c r="K1310" s="131">
        <v>4781</v>
      </c>
      <c r="L1310" s="130" t="s">
        <v>7</v>
      </c>
      <c r="M1310" s="128"/>
    </row>
    <row r="1311" spans="1:13">
      <c r="A1311" s="130" t="s">
        <v>5940</v>
      </c>
      <c r="B1311" s="131">
        <v>764</v>
      </c>
      <c r="C1311" s="131">
        <v>706</v>
      </c>
      <c r="D1311" s="166">
        <v>313</v>
      </c>
      <c r="E1311" s="166">
        <v>343</v>
      </c>
      <c r="F1311" s="167">
        <v>6479786.0583960004</v>
      </c>
      <c r="G1311" s="132">
        <v>1.03199E-4</v>
      </c>
      <c r="H1311" s="167">
        <v>698319.22</v>
      </c>
      <c r="I1311" s="131">
        <v>2502.94</v>
      </c>
      <c r="J1311" s="131">
        <v>3</v>
      </c>
      <c r="K1311" s="131">
        <v>279</v>
      </c>
      <c r="L1311" s="130" t="s">
        <v>7</v>
      </c>
      <c r="M1311" s="128"/>
    </row>
    <row r="1312" spans="1:13">
      <c r="A1312" s="160" t="s">
        <v>5941</v>
      </c>
      <c r="B1312" s="161">
        <v>1061</v>
      </c>
      <c r="C1312" s="161">
        <v>817</v>
      </c>
      <c r="D1312" s="162">
        <v>413</v>
      </c>
      <c r="E1312" s="162">
        <v>323</v>
      </c>
      <c r="F1312" s="163">
        <v>2859060.4172999999</v>
      </c>
      <c r="G1312" s="164">
        <v>6.0331000000000002E-5</v>
      </c>
      <c r="H1312" s="163">
        <v>408238.21</v>
      </c>
      <c r="I1312" s="161">
        <v>915.33</v>
      </c>
      <c r="J1312" s="161">
        <v>3</v>
      </c>
      <c r="K1312" s="161">
        <v>446</v>
      </c>
      <c r="L1312" s="160" t="s">
        <v>7</v>
      </c>
      <c r="M1312" s="165"/>
    </row>
    <row r="1313" spans="1:13">
      <c r="A1313" s="130" t="s">
        <v>5942</v>
      </c>
      <c r="B1313" s="133">
        <v>6532</v>
      </c>
      <c r="C1313" s="133">
        <v>7023</v>
      </c>
      <c r="D1313" s="166">
        <v>1477</v>
      </c>
      <c r="E1313" s="166">
        <v>1183</v>
      </c>
      <c r="F1313" s="167">
        <v>385384.80163799995</v>
      </c>
      <c r="G1313" s="132">
        <v>1.4815299999999999E-4</v>
      </c>
      <c r="H1313" s="167">
        <v>1002507.09</v>
      </c>
      <c r="I1313" s="131">
        <v>522.14</v>
      </c>
      <c r="J1313" s="131">
        <v>3</v>
      </c>
      <c r="K1313" s="131">
        <v>1920</v>
      </c>
      <c r="L1313" s="130" t="s">
        <v>7</v>
      </c>
      <c r="M1313" s="128"/>
    </row>
    <row r="1314" spans="1:13">
      <c r="A1314" s="168" t="s">
        <v>5943</v>
      </c>
      <c r="B1314" s="169">
        <v>264</v>
      </c>
      <c r="C1314" s="169">
        <v>346</v>
      </c>
      <c r="D1314" s="170">
        <v>215</v>
      </c>
      <c r="E1314" s="170">
        <v>195</v>
      </c>
      <c r="F1314" s="171">
        <v>1727377.8487490001</v>
      </c>
      <c r="G1314" s="172">
        <v>3.1504999999999997E-5</v>
      </c>
      <c r="H1314" s="171">
        <v>213186.09</v>
      </c>
      <c r="I1314" s="169">
        <v>418.83</v>
      </c>
      <c r="J1314" s="169">
        <v>3</v>
      </c>
      <c r="K1314" s="169">
        <v>509</v>
      </c>
      <c r="L1314" s="168" t="s">
        <v>7</v>
      </c>
      <c r="M1314" s="173"/>
    </row>
    <row r="1315" spans="1:13">
      <c r="A1315" s="130" t="s">
        <v>5944</v>
      </c>
      <c r="B1315" s="131">
        <v>928</v>
      </c>
      <c r="C1315" s="131">
        <v>792</v>
      </c>
      <c r="D1315" s="166">
        <v>348</v>
      </c>
      <c r="E1315" s="166">
        <v>267</v>
      </c>
      <c r="F1315" s="167">
        <v>1255673.422674</v>
      </c>
      <c r="G1315" s="132">
        <v>3.6977000000000002E-5</v>
      </c>
      <c r="H1315" s="167">
        <v>250209.02</v>
      </c>
      <c r="I1315" s="131">
        <v>500.42</v>
      </c>
      <c r="J1315" s="131">
        <v>3</v>
      </c>
      <c r="K1315" s="131">
        <v>500</v>
      </c>
      <c r="L1315" s="130" t="s">
        <v>7</v>
      </c>
      <c r="M1315" s="128"/>
    </row>
    <row r="1316" spans="1:13">
      <c r="A1316" s="130" t="s">
        <v>5945</v>
      </c>
      <c r="B1316" s="131">
        <v>46380</v>
      </c>
      <c r="C1316" s="131">
        <v>11199</v>
      </c>
      <c r="D1316" s="166">
        <v>4316</v>
      </c>
      <c r="E1316" s="166">
        <v>4272</v>
      </c>
      <c r="F1316" s="167">
        <v>91662314.838705003</v>
      </c>
      <c r="G1316" s="132">
        <v>2.0727359999999999E-3</v>
      </c>
      <c r="H1316" s="167">
        <v>14025570.060000001</v>
      </c>
      <c r="I1316" s="131">
        <v>4378.88</v>
      </c>
      <c r="J1316" s="131">
        <v>3</v>
      </c>
      <c r="K1316" s="131">
        <v>3203</v>
      </c>
      <c r="L1316" s="130" t="s">
        <v>7</v>
      </c>
      <c r="M1316" s="128"/>
    </row>
    <row r="1317" spans="1:13">
      <c r="A1317" s="130" t="s">
        <v>5946</v>
      </c>
      <c r="B1317" s="131">
        <v>1002</v>
      </c>
      <c r="C1317" s="131">
        <v>652</v>
      </c>
      <c r="D1317" s="166">
        <v>412</v>
      </c>
      <c r="E1317" s="166">
        <v>444</v>
      </c>
      <c r="F1317" s="167">
        <v>1147843.8320299999</v>
      </c>
      <c r="G1317" s="132">
        <v>3.7119999999999997E-5</v>
      </c>
      <c r="H1317" s="167">
        <v>251176.97</v>
      </c>
      <c r="I1317" s="131">
        <v>409.75</v>
      </c>
      <c r="J1317" s="131">
        <v>3</v>
      </c>
      <c r="K1317" s="131">
        <v>613</v>
      </c>
      <c r="L1317" s="130" t="s">
        <v>7</v>
      </c>
      <c r="M1317" s="128"/>
    </row>
    <row r="1318" spans="1:13">
      <c r="A1318" s="130" t="s">
        <v>5947</v>
      </c>
      <c r="B1318" s="131">
        <v>5265</v>
      </c>
      <c r="C1318" s="131">
        <v>5113</v>
      </c>
      <c r="D1318" s="166">
        <v>2549</v>
      </c>
      <c r="E1318" s="166">
        <v>2438</v>
      </c>
      <c r="F1318" s="167">
        <v>13887910.631424</v>
      </c>
      <c r="G1318" s="132">
        <v>3.1668799999999997E-4</v>
      </c>
      <c r="H1318" s="167">
        <v>2142927.86</v>
      </c>
      <c r="I1318" s="131">
        <v>464.44</v>
      </c>
      <c r="J1318" s="131">
        <v>3</v>
      </c>
      <c r="K1318" s="131">
        <v>4614</v>
      </c>
      <c r="L1318" s="130" t="s">
        <v>7</v>
      </c>
      <c r="M1318" s="128"/>
    </row>
    <row r="1319" spans="1:13">
      <c r="A1319" s="130" t="s">
        <v>5948</v>
      </c>
      <c r="B1319" s="131">
        <v>890</v>
      </c>
      <c r="C1319" s="131">
        <v>827</v>
      </c>
      <c r="D1319" s="166">
        <v>385</v>
      </c>
      <c r="E1319" s="166">
        <v>304</v>
      </c>
      <c r="F1319" s="167">
        <v>968584.08241799998</v>
      </c>
      <c r="G1319" s="132">
        <v>3.3861E-5</v>
      </c>
      <c r="H1319" s="167">
        <v>229128.39</v>
      </c>
      <c r="I1319" s="131">
        <v>645.42999999999995</v>
      </c>
      <c r="J1319" s="131">
        <v>3</v>
      </c>
      <c r="K1319" s="131">
        <v>355</v>
      </c>
      <c r="L1319" s="130" t="s">
        <v>7</v>
      </c>
      <c r="M1319" s="128"/>
    </row>
    <row r="1320" spans="1:13">
      <c r="A1320" s="130" t="s">
        <v>5949</v>
      </c>
      <c r="B1320" s="131">
        <v>26827</v>
      </c>
      <c r="C1320" s="131">
        <v>23009</v>
      </c>
      <c r="D1320" s="166">
        <v>7457</v>
      </c>
      <c r="E1320" s="166">
        <v>7888</v>
      </c>
      <c r="F1320" s="167">
        <v>21197803.318287998</v>
      </c>
      <c r="G1320" s="132">
        <v>8.5163399999999998E-4</v>
      </c>
      <c r="H1320" s="167">
        <v>5762750.8099999996</v>
      </c>
      <c r="I1320" s="131">
        <v>513.21</v>
      </c>
      <c r="J1320" s="131">
        <v>3</v>
      </c>
      <c r="K1320" s="131">
        <v>11229</v>
      </c>
      <c r="L1320" s="130" t="s">
        <v>7</v>
      </c>
      <c r="M1320" s="128"/>
    </row>
    <row r="1321" spans="1:13">
      <c r="A1321" s="130" t="s">
        <v>5950</v>
      </c>
      <c r="B1321" s="131">
        <v>1282</v>
      </c>
      <c r="C1321" s="131">
        <v>929</v>
      </c>
      <c r="D1321" s="166">
        <v>314</v>
      </c>
      <c r="E1321" s="166">
        <v>406</v>
      </c>
      <c r="F1321" s="167">
        <v>1142730.0958439999</v>
      </c>
      <c r="G1321" s="132">
        <v>4.0803000000000002E-5</v>
      </c>
      <c r="H1321" s="167">
        <v>276102.33</v>
      </c>
      <c r="I1321" s="131">
        <v>460.94</v>
      </c>
      <c r="J1321" s="131">
        <v>3</v>
      </c>
      <c r="K1321" s="131">
        <v>599</v>
      </c>
      <c r="L1321" s="130" t="s">
        <v>7</v>
      </c>
      <c r="M1321" s="128"/>
    </row>
    <row r="1322" spans="1:13">
      <c r="A1322" s="130" t="s">
        <v>5951</v>
      </c>
      <c r="B1322" s="131">
        <v>1128</v>
      </c>
      <c r="C1322" s="131">
        <v>2479</v>
      </c>
      <c r="D1322" s="166">
        <v>404</v>
      </c>
      <c r="E1322" s="166">
        <v>377</v>
      </c>
      <c r="F1322" s="167">
        <v>1529834.7241320002</v>
      </c>
      <c r="G1322" s="132">
        <v>5.8653000000000002E-5</v>
      </c>
      <c r="H1322" s="167">
        <v>396884.42</v>
      </c>
      <c r="I1322" s="131">
        <v>813.28</v>
      </c>
      <c r="J1322" s="131">
        <v>3</v>
      </c>
      <c r="K1322" s="131">
        <v>488</v>
      </c>
      <c r="L1322" s="130" t="s">
        <v>7</v>
      </c>
      <c r="M1322" s="128"/>
    </row>
    <row r="1323" spans="1:13">
      <c r="A1323" s="130" t="s">
        <v>5952</v>
      </c>
      <c r="B1323" s="131">
        <v>323</v>
      </c>
      <c r="C1323" s="131">
        <v>428</v>
      </c>
      <c r="D1323" s="166">
        <v>392</v>
      </c>
      <c r="E1323" s="166">
        <v>232</v>
      </c>
      <c r="F1323" s="167">
        <v>1544397.5639840001</v>
      </c>
      <c r="G1323" s="132">
        <v>3.2258999999999997E-5</v>
      </c>
      <c r="H1323" s="167">
        <v>218284.55</v>
      </c>
      <c r="I1323" s="131">
        <v>547.08000000000004</v>
      </c>
      <c r="J1323" s="131">
        <v>3</v>
      </c>
      <c r="K1323" s="131">
        <v>399</v>
      </c>
      <c r="L1323" s="130" t="s">
        <v>7</v>
      </c>
      <c r="M1323" s="128"/>
    </row>
    <row r="1324" spans="1:13">
      <c r="A1324" s="130" t="s">
        <v>5953</v>
      </c>
      <c r="B1324" s="131">
        <v>23725</v>
      </c>
      <c r="C1324" s="131">
        <v>19846</v>
      </c>
      <c r="D1324" s="166">
        <v>4334</v>
      </c>
      <c r="E1324" s="166">
        <v>4089</v>
      </c>
      <c r="F1324" s="167">
        <v>3463023.1447710004</v>
      </c>
      <c r="G1324" s="132">
        <v>5.0478800000000005E-4</v>
      </c>
      <c r="H1324" s="167">
        <v>3415747.62</v>
      </c>
      <c r="I1324" s="131">
        <v>700.81</v>
      </c>
      <c r="J1324" s="131">
        <v>3</v>
      </c>
      <c r="K1324" s="131">
        <v>4874</v>
      </c>
      <c r="L1324" s="130" t="s">
        <v>7</v>
      </c>
      <c r="M1324" s="128"/>
    </row>
    <row r="1325" spans="1:13">
      <c r="A1325" s="130" t="s">
        <v>5954</v>
      </c>
      <c r="B1325" s="131">
        <v>34230</v>
      </c>
      <c r="C1325" s="131">
        <v>34290</v>
      </c>
      <c r="D1325" s="166">
        <v>64</v>
      </c>
      <c r="E1325" s="166">
        <v>90</v>
      </c>
      <c r="F1325" s="167">
        <v>6924151.3778799996</v>
      </c>
      <c r="G1325" s="132">
        <v>6.9642200000000003E-4</v>
      </c>
      <c r="H1325" s="167">
        <v>4712473.24</v>
      </c>
      <c r="I1325" s="131">
        <v>38946.06</v>
      </c>
      <c r="J1325" s="131">
        <v>3</v>
      </c>
      <c r="K1325" s="131">
        <v>121</v>
      </c>
      <c r="L1325" s="130" t="s">
        <v>7</v>
      </c>
      <c r="M1325" s="128"/>
    </row>
    <row r="1326" spans="1:13">
      <c r="A1326" s="130" t="s">
        <v>5955</v>
      </c>
      <c r="B1326" s="131">
        <v>53</v>
      </c>
      <c r="C1326" s="131">
        <v>22</v>
      </c>
      <c r="D1326" s="166">
        <v>41</v>
      </c>
      <c r="E1326" s="166">
        <v>38</v>
      </c>
      <c r="F1326" s="167">
        <v>1309909.136648</v>
      </c>
      <c r="G1326" s="132">
        <v>1.8425000000000001E-5</v>
      </c>
      <c r="H1326" s="167">
        <v>124675.72</v>
      </c>
      <c r="I1326" s="131">
        <v>1707.88</v>
      </c>
      <c r="J1326" s="131">
        <v>3</v>
      </c>
      <c r="K1326" s="131">
        <v>73</v>
      </c>
      <c r="L1326" s="130" t="s">
        <v>7</v>
      </c>
      <c r="M1326" s="128"/>
    </row>
    <row r="1327" spans="1:13">
      <c r="A1327" s="130" t="s">
        <v>5956</v>
      </c>
      <c r="B1327" s="131">
        <v>598</v>
      </c>
      <c r="C1327" s="131">
        <v>462</v>
      </c>
      <c r="D1327" s="166">
        <v>254</v>
      </c>
      <c r="E1327" s="166">
        <v>260</v>
      </c>
      <c r="F1327" s="167">
        <v>2524849.04495</v>
      </c>
      <c r="G1327" s="132">
        <v>4.6808000000000003E-5</v>
      </c>
      <c r="H1327" s="167">
        <v>316734.11</v>
      </c>
      <c r="I1327" s="131">
        <v>776.31</v>
      </c>
      <c r="J1327" s="131">
        <v>3</v>
      </c>
      <c r="K1327" s="131">
        <v>408</v>
      </c>
      <c r="L1327" s="130" t="s">
        <v>7</v>
      </c>
      <c r="M1327" s="128"/>
    </row>
    <row r="1328" spans="1:13">
      <c r="A1328" s="130" t="s">
        <v>5957</v>
      </c>
      <c r="B1328" s="131">
        <v>5243</v>
      </c>
      <c r="C1328" s="131">
        <v>5204</v>
      </c>
      <c r="D1328" s="166">
        <v>830</v>
      </c>
      <c r="E1328" s="166">
        <v>701</v>
      </c>
      <c r="F1328" s="167">
        <v>2854381.0524880001</v>
      </c>
      <c r="G1328" s="132">
        <v>1.4305000000000001E-4</v>
      </c>
      <c r="H1328" s="167">
        <v>967973.65</v>
      </c>
      <c r="I1328" s="131">
        <v>793.42</v>
      </c>
      <c r="J1328" s="131">
        <v>3</v>
      </c>
      <c r="K1328" s="131">
        <v>1220</v>
      </c>
      <c r="L1328" s="130" t="s">
        <v>7</v>
      </c>
      <c r="M1328" s="128"/>
    </row>
    <row r="1329" spans="1:13">
      <c r="A1329" s="130" t="s">
        <v>5958</v>
      </c>
      <c r="B1329" s="131">
        <v>567</v>
      </c>
      <c r="C1329" s="131">
        <v>175</v>
      </c>
      <c r="D1329" s="166">
        <v>140</v>
      </c>
      <c r="E1329" s="166">
        <v>111</v>
      </c>
      <c r="F1329" s="167">
        <v>1582807.9353439999</v>
      </c>
      <c r="G1329" s="132">
        <v>2.9850424738540543E-5</v>
      </c>
      <c r="H1329" s="167" t="s">
        <v>11</v>
      </c>
      <c r="I1329" s="131" t="s">
        <v>11</v>
      </c>
      <c r="J1329" s="131">
        <v>3</v>
      </c>
      <c r="K1329" s="131">
        <v>322</v>
      </c>
      <c r="L1329" s="130" t="s">
        <v>12</v>
      </c>
      <c r="M1329" s="128"/>
    </row>
    <row r="1330" spans="1:13">
      <c r="A1330" s="130" t="s">
        <v>5959</v>
      </c>
      <c r="B1330" s="131">
        <v>9523</v>
      </c>
      <c r="C1330" s="131">
        <v>9606</v>
      </c>
      <c r="D1330" s="166">
        <v>1907</v>
      </c>
      <c r="E1330" s="166">
        <v>1527</v>
      </c>
      <c r="F1330" s="167">
        <v>12800353.64538</v>
      </c>
      <c r="G1330" s="132">
        <v>3.6593699999999999E-4</v>
      </c>
      <c r="H1330" s="167">
        <v>2476185.64</v>
      </c>
      <c r="I1330" s="131">
        <v>626.41</v>
      </c>
      <c r="J1330" s="131">
        <v>3</v>
      </c>
      <c r="K1330" s="131">
        <v>3953</v>
      </c>
      <c r="L1330" s="130" t="s">
        <v>7</v>
      </c>
      <c r="M1330" s="128"/>
    </row>
    <row r="1331" spans="1:13">
      <c r="A1331" s="160" t="s">
        <v>5960</v>
      </c>
      <c r="B1331" s="161">
        <v>509</v>
      </c>
      <c r="C1331" s="161">
        <v>363</v>
      </c>
      <c r="D1331" s="162">
        <v>302</v>
      </c>
      <c r="E1331" s="162">
        <v>307</v>
      </c>
      <c r="F1331" s="163">
        <v>1465985.3550400001</v>
      </c>
      <c r="G1331" s="164">
        <v>3.2175000000000003E-5</v>
      </c>
      <c r="H1331" s="163">
        <v>217721.11</v>
      </c>
      <c r="I1331" s="161">
        <v>536.26</v>
      </c>
      <c r="J1331" s="161">
        <v>3</v>
      </c>
      <c r="K1331" s="161">
        <v>406</v>
      </c>
      <c r="L1331" s="160" t="s">
        <v>7</v>
      </c>
      <c r="M1331" s="165"/>
    </row>
    <row r="1332" spans="1:13">
      <c r="A1332" s="130" t="s">
        <v>5961</v>
      </c>
      <c r="B1332" s="133">
        <v>10969</v>
      </c>
      <c r="C1332" s="133">
        <v>11058</v>
      </c>
      <c r="D1332" s="166">
        <v>2966</v>
      </c>
      <c r="E1332" s="166">
        <v>3867</v>
      </c>
      <c r="F1332" s="167">
        <v>2659039.7464399999</v>
      </c>
      <c r="G1332" s="132">
        <v>2.8967400000000002E-4</v>
      </c>
      <c r="H1332" s="167">
        <v>1960138.34</v>
      </c>
      <c r="I1332" s="131">
        <v>417.77</v>
      </c>
      <c r="J1332" s="131">
        <v>3</v>
      </c>
      <c r="K1332" s="131">
        <v>4692</v>
      </c>
      <c r="L1332" s="130" t="s">
        <v>7</v>
      </c>
      <c r="M1332" s="128"/>
    </row>
    <row r="1333" spans="1:13">
      <c r="A1333" s="168" t="s">
        <v>5962</v>
      </c>
      <c r="B1333" s="169">
        <v>2290</v>
      </c>
      <c r="C1333" s="169">
        <v>1606</v>
      </c>
      <c r="D1333" s="170">
        <v>471</v>
      </c>
      <c r="E1333" s="170">
        <v>533</v>
      </c>
      <c r="F1333" s="171">
        <v>2325169.8190350002</v>
      </c>
      <c r="G1333" s="172">
        <v>7.3616999999999997E-5</v>
      </c>
      <c r="H1333" s="171">
        <v>498141.65</v>
      </c>
      <c r="I1333" s="169">
        <v>394.41</v>
      </c>
      <c r="J1333" s="169">
        <v>3</v>
      </c>
      <c r="K1333" s="169">
        <v>1263</v>
      </c>
      <c r="L1333" s="168" t="s">
        <v>7</v>
      </c>
      <c r="M1333" s="173"/>
    </row>
    <row r="1334" spans="1:13">
      <c r="A1334" s="160" t="s">
        <v>5963</v>
      </c>
      <c r="B1334" s="161">
        <v>5485</v>
      </c>
      <c r="C1334" s="161">
        <v>5916</v>
      </c>
      <c r="D1334" s="162">
        <v>1244</v>
      </c>
      <c r="E1334" s="162">
        <v>1457</v>
      </c>
      <c r="F1334" s="163">
        <v>2887723.7838290003</v>
      </c>
      <c r="G1334" s="164">
        <v>1.6208600000000001E-4</v>
      </c>
      <c r="H1334" s="163">
        <v>1096786.8</v>
      </c>
      <c r="I1334" s="161">
        <v>655.19000000000005</v>
      </c>
      <c r="J1334" s="161">
        <v>3</v>
      </c>
      <c r="K1334" s="161">
        <v>1674</v>
      </c>
      <c r="L1334" s="160" t="s">
        <v>7</v>
      </c>
      <c r="M1334" s="165"/>
    </row>
    <row r="1335" spans="1:13">
      <c r="A1335" s="130" t="s">
        <v>5964</v>
      </c>
      <c r="B1335" s="133">
        <v>35606</v>
      </c>
      <c r="C1335" s="133">
        <v>34961</v>
      </c>
      <c r="D1335" s="166">
        <v>5375</v>
      </c>
      <c r="E1335" s="166">
        <v>5962</v>
      </c>
      <c r="F1335" s="167">
        <v>11360862.207723999</v>
      </c>
      <c r="G1335" s="132">
        <v>8.71012E-4</v>
      </c>
      <c r="H1335" s="167">
        <v>5893873.4000000004</v>
      </c>
      <c r="I1335" s="131">
        <v>2191.85</v>
      </c>
      <c r="J1335" s="131">
        <v>3</v>
      </c>
      <c r="K1335" s="131">
        <v>2689</v>
      </c>
      <c r="L1335" s="130" t="s">
        <v>7</v>
      </c>
      <c r="M1335" s="128"/>
    </row>
    <row r="1336" spans="1:13">
      <c r="A1336" s="168" t="s">
        <v>5965</v>
      </c>
      <c r="B1336" s="169">
        <v>3142</v>
      </c>
      <c r="C1336" s="169">
        <v>3283</v>
      </c>
      <c r="D1336" s="170">
        <v>439</v>
      </c>
      <c r="E1336" s="170">
        <v>425</v>
      </c>
      <c r="F1336" s="171">
        <v>32935297.344314002</v>
      </c>
      <c r="G1336" s="172">
        <v>4.9346999999999998E-4</v>
      </c>
      <c r="H1336" s="171">
        <v>3339160.79</v>
      </c>
      <c r="I1336" s="169">
        <v>4991.2700000000004</v>
      </c>
      <c r="J1336" s="169">
        <v>3</v>
      </c>
      <c r="K1336" s="169">
        <v>669</v>
      </c>
      <c r="L1336" s="168" t="s">
        <v>7</v>
      </c>
      <c r="M1336" s="173"/>
    </row>
    <row r="1337" spans="1:13">
      <c r="A1337" s="130" t="s">
        <v>5966</v>
      </c>
      <c r="B1337" s="131">
        <v>222</v>
      </c>
      <c r="C1337" s="131">
        <v>256</v>
      </c>
      <c r="D1337" s="166">
        <v>298</v>
      </c>
      <c r="E1337" s="166">
        <v>260</v>
      </c>
      <c r="F1337" s="167">
        <v>1276818.4654679999</v>
      </c>
      <c r="G1337" s="132">
        <v>2.5788000000000001E-5</v>
      </c>
      <c r="H1337" s="167">
        <v>174497.43</v>
      </c>
      <c r="I1337" s="131">
        <v>639.17999999999995</v>
      </c>
      <c r="J1337" s="131">
        <v>3</v>
      </c>
      <c r="K1337" s="131">
        <v>273</v>
      </c>
      <c r="L1337" s="130" t="s">
        <v>7</v>
      </c>
      <c r="M1337" s="128"/>
    </row>
    <row r="1338" spans="1:13">
      <c r="A1338" s="130" t="s">
        <v>5967</v>
      </c>
      <c r="B1338" s="131">
        <v>554</v>
      </c>
      <c r="C1338" s="131">
        <v>633</v>
      </c>
      <c r="D1338" s="166">
        <v>381</v>
      </c>
      <c r="E1338" s="166">
        <v>456</v>
      </c>
      <c r="F1338" s="167">
        <v>3187886.2895999998</v>
      </c>
      <c r="G1338" s="132">
        <v>5.9392000000000003E-5</v>
      </c>
      <c r="H1338" s="167">
        <v>401885.66</v>
      </c>
      <c r="I1338" s="131">
        <v>1178.55</v>
      </c>
      <c r="J1338" s="131">
        <v>3</v>
      </c>
      <c r="K1338" s="131">
        <v>341</v>
      </c>
      <c r="L1338" s="130" t="s">
        <v>7</v>
      </c>
      <c r="M1338" s="128"/>
    </row>
    <row r="1339" spans="1:13">
      <c r="A1339" s="130" t="s">
        <v>5968</v>
      </c>
      <c r="B1339" s="131">
        <v>24</v>
      </c>
      <c r="C1339" s="131">
        <v>131</v>
      </c>
      <c r="D1339" s="166">
        <v>79</v>
      </c>
      <c r="E1339" s="166">
        <v>23</v>
      </c>
      <c r="F1339" s="167" t="s">
        <v>11</v>
      </c>
      <c r="G1339" s="132">
        <v>3.6219999999999998E-6</v>
      </c>
      <c r="H1339" s="167">
        <v>24509.86</v>
      </c>
      <c r="I1339" s="131">
        <v>1225.49</v>
      </c>
      <c r="J1339" s="131">
        <v>2</v>
      </c>
      <c r="K1339" s="131">
        <v>20</v>
      </c>
      <c r="L1339" s="130" t="s">
        <v>7</v>
      </c>
      <c r="M1339" s="128"/>
    </row>
    <row r="1340" spans="1:13">
      <c r="A1340" s="130" t="s">
        <v>5969</v>
      </c>
      <c r="B1340" s="131">
        <v>6686</v>
      </c>
      <c r="C1340" s="131">
        <v>5114</v>
      </c>
      <c r="D1340" s="166">
        <v>170</v>
      </c>
      <c r="E1340" s="166">
        <v>291</v>
      </c>
      <c r="F1340" s="167">
        <v>1638271.39836</v>
      </c>
      <c r="G1340" s="132">
        <v>1.2977799999999999E-4</v>
      </c>
      <c r="H1340" s="167">
        <v>878169.68</v>
      </c>
      <c r="I1340" s="131">
        <v>1872.43</v>
      </c>
      <c r="J1340" s="131">
        <v>3</v>
      </c>
      <c r="K1340" s="131">
        <v>469</v>
      </c>
      <c r="L1340" s="130" t="s">
        <v>7</v>
      </c>
      <c r="M1340" s="128"/>
    </row>
    <row r="1341" spans="1:13">
      <c r="A1341" s="130" t="s">
        <v>5970</v>
      </c>
      <c r="B1341" s="131">
        <v>7856</v>
      </c>
      <c r="C1341" s="131">
        <v>8809</v>
      </c>
      <c r="D1341" s="166">
        <v>1021</v>
      </c>
      <c r="E1341" s="166">
        <v>1003</v>
      </c>
      <c r="F1341" s="167">
        <v>6459141.9261480011</v>
      </c>
      <c r="G1341" s="132">
        <v>2.4909500000000001E-4</v>
      </c>
      <c r="H1341" s="167">
        <v>1685550.4</v>
      </c>
      <c r="I1341" s="131">
        <v>1219.6400000000001</v>
      </c>
      <c r="J1341" s="131">
        <v>3</v>
      </c>
      <c r="K1341" s="131">
        <v>1382</v>
      </c>
      <c r="L1341" s="130" t="s">
        <v>7</v>
      </c>
      <c r="M1341" s="128"/>
    </row>
    <row r="1342" spans="1:13">
      <c r="A1342" s="130" t="s">
        <v>5971</v>
      </c>
      <c r="B1342" s="131">
        <v>4607</v>
      </c>
      <c r="C1342" s="131">
        <v>3765</v>
      </c>
      <c r="D1342" s="166">
        <v>1041</v>
      </c>
      <c r="E1342" s="166">
        <v>999</v>
      </c>
      <c r="F1342" s="167">
        <v>2677767.9474499999</v>
      </c>
      <c r="G1342" s="132">
        <v>1.2693700000000001E-4</v>
      </c>
      <c r="H1342" s="167">
        <v>858944.26</v>
      </c>
      <c r="I1342" s="131">
        <v>645.82000000000005</v>
      </c>
      <c r="J1342" s="131">
        <v>3</v>
      </c>
      <c r="K1342" s="131">
        <v>1330</v>
      </c>
      <c r="L1342" s="130" t="s">
        <v>7</v>
      </c>
      <c r="M1342" s="128"/>
    </row>
    <row r="1343" spans="1:13">
      <c r="A1343" s="130" t="s">
        <v>5972</v>
      </c>
      <c r="B1343" s="131">
        <v>35565</v>
      </c>
      <c r="C1343" s="131">
        <v>31150</v>
      </c>
      <c r="D1343" s="166">
        <v>2054</v>
      </c>
      <c r="E1343" s="166">
        <v>2516</v>
      </c>
      <c r="F1343" s="167">
        <v>1821208.4582110001</v>
      </c>
      <c r="G1343" s="132">
        <v>6.5397000000000003E-4</v>
      </c>
      <c r="H1343" s="167">
        <v>4425216.84</v>
      </c>
      <c r="I1343" s="131">
        <v>3096.72</v>
      </c>
      <c r="J1343" s="131">
        <v>3</v>
      </c>
      <c r="K1343" s="131">
        <v>1429</v>
      </c>
      <c r="L1343" s="130" t="s">
        <v>7</v>
      </c>
      <c r="M1343" s="128"/>
    </row>
    <row r="1344" spans="1:13">
      <c r="A1344" s="130" t="s">
        <v>5973</v>
      </c>
      <c r="B1344" s="131">
        <v>417</v>
      </c>
      <c r="C1344" s="131">
        <v>385</v>
      </c>
      <c r="D1344" s="166">
        <v>292</v>
      </c>
      <c r="E1344" s="166">
        <v>147</v>
      </c>
      <c r="F1344" s="167">
        <v>3462931.0387200001</v>
      </c>
      <c r="G1344" s="132">
        <v>5.6081000000000001E-5</v>
      </c>
      <c r="H1344" s="167">
        <v>379485.38</v>
      </c>
      <c r="I1344" s="131">
        <v>1395.17</v>
      </c>
      <c r="J1344" s="131">
        <v>3</v>
      </c>
      <c r="K1344" s="131">
        <v>272</v>
      </c>
      <c r="L1344" s="130" t="s">
        <v>7</v>
      </c>
      <c r="M1344" s="128"/>
    </row>
    <row r="1345" spans="1:13">
      <c r="A1345" s="130" t="s">
        <v>5974</v>
      </c>
      <c r="B1345" s="131">
        <v>744</v>
      </c>
      <c r="C1345" s="131">
        <v>1279</v>
      </c>
      <c r="D1345" s="166">
        <v>126</v>
      </c>
      <c r="E1345" s="166">
        <v>159</v>
      </c>
      <c r="F1345" s="166">
        <v>0</v>
      </c>
      <c r="G1345" s="132">
        <v>3.0562999999999999E-5</v>
      </c>
      <c r="H1345" s="167">
        <v>206807.89</v>
      </c>
      <c r="I1345" s="131">
        <v>673.64</v>
      </c>
      <c r="J1345" s="131">
        <v>2</v>
      </c>
      <c r="K1345" s="131">
        <v>307</v>
      </c>
      <c r="L1345" s="130" t="s">
        <v>7</v>
      </c>
      <c r="M1345" s="128"/>
    </row>
    <row r="1346" spans="1:13">
      <c r="A1346" s="130" t="s">
        <v>5975</v>
      </c>
      <c r="B1346" s="131">
        <v>4061</v>
      </c>
      <c r="C1346" s="131">
        <v>3875</v>
      </c>
      <c r="D1346" s="166">
        <v>1260</v>
      </c>
      <c r="E1346" s="166">
        <v>1430</v>
      </c>
      <c r="F1346" s="167">
        <v>6292949.4396799998</v>
      </c>
      <c r="G1346" s="132">
        <v>1.7578099999999999E-4</v>
      </c>
      <c r="H1346" s="167">
        <v>1189459.32</v>
      </c>
      <c r="I1346" s="131">
        <v>383.08</v>
      </c>
      <c r="J1346" s="131">
        <v>3</v>
      </c>
      <c r="K1346" s="131">
        <v>3105</v>
      </c>
      <c r="L1346" s="130" t="s">
        <v>7</v>
      </c>
      <c r="M1346" s="128"/>
    </row>
    <row r="1347" spans="1:13">
      <c r="A1347" s="130" t="s">
        <v>5976</v>
      </c>
      <c r="B1347" s="131"/>
      <c r="C1347" s="131"/>
      <c r="D1347" s="166">
        <v>12</v>
      </c>
      <c r="E1347" s="166">
        <v>0</v>
      </c>
      <c r="F1347" s="167">
        <v>117809.34397</v>
      </c>
      <c r="G1347" s="132">
        <v>2.4994280372784453E-6</v>
      </c>
      <c r="H1347" s="167" t="s">
        <v>11</v>
      </c>
      <c r="I1347" s="131" t="s">
        <v>11</v>
      </c>
      <c r="J1347" s="131">
        <v>2</v>
      </c>
      <c r="K1347" s="131">
        <v>40</v>
      </c>
      <c r="L1347" s="130" t="s">
        <v>12</v>
      </c>
      <c r="M1347" s="128"/>
    </row>
    <row r="1348" spans="1:13">
      <c r="A1348" s="130" t="s">
        <v>5977</v>
      </c>
      <c r="B1348" s="131">
        <v>922</v>
      </c>
      <c r="C1348" s="131">
        <v>1331</v>
      </c>
      <c r="D1348" s="166">
        <v>504</v>
      </c>
      <c r="E1348" s="166">
        <v>414</v>
      </c>
      <c r="F1348" s="167">
        <v>4771640.9802479995</v>
      </c>
      <c r="G1348" s="132">
        <v>9.0171000000000001E-5</v>
      </c>
      <c r="H1348" s="167">
        <v>610156.75</v>
      </c>
      <c r="I1348" s="131">
        <v>943.05</v>
      </c>
      <c r="J1348" s="131">
        <v>3</v>
      </c>
      <c r="K1348" s="131">
        <v>647</v>
      </c>
      <c r="L1348" s="130" t="s">
        <v>7</v>
      </c>
      <c r="M1348" s="128"/>
    </row>
    <row r="1349" spans="1:13">
      <c r="A1349" s="130" t="s">
        <v>5978</v>
      </c>
      <c r="B1349" s="131"/>
      <c r="C1349" s="131">
        <v>5</v>
      </c>
      <c r="D1349" s="166">
        <v>8</v>
      </c>
      <c r="E1349" s="166">
        <v>17</v>
      </c>
      <c r="F1349" s="167">
        <v>27360.205540000003</v>
      </c>
      <c r="G1349" s="132">
        <v>6.3040775556232961E-7</v>
      </c>
      <c r="H1349" s="167" t="s">
        <v>11</v>
      </c>
      <c r="I1349" s="131" t="s">
        <v>11</v>
      </c>
      <c r="J1349" s="131">
        <v>3</v>
      </c>
      <c r="K1349" s="131">
        <v>78</v>
      </c>
      <c r="L1349" s="130" t="s">
        <v>12</v>
      </c>
      <c r="M1349" s="128"/>
    </row>
    <row r="1350" spans="1:13">
      <c r="A1350" s="130" t="s">
        <v>5979</v>
      </c>
      <c r="B1350" s="131">
        <v>16</v>
      </c>
      <c r="C1350" s="131">
        <v>13</v>
      </c>
      <c r="D1350" s="166">
        <v>36</v>
      </c>
      <c r="E1350" s="166">
        <v>61</v>
      </c>
      <c r="F1350" s="167">
        <v>156003.16720000003</v>
      </c>
      <c r="G1350" s="132">
        <v>3.1439999999999999E-6</v>
      </c>
      <c r="H1350" s="167">
        <v>21273.9</v>
      </c>
      <c r="I1350" s="131">
        <v>137.26</v>
      </c>
      <c r="J1350" s="131">
        <v>3</v>
      </c>
      <c r="K1350" s="131">
        <v>155</v>
      </c>
      <c r="L1350" s="130" t="s">
        <v>7</v>
      </c>
      <c r="M1350" s="128"/>
    </row>
    <row r="1351" spans="1:13">
      <c r="A1351" s="130" t="s">
        <v>5980</v>
      </c>
      <c r="B1351" s="131">
        <v>280</v>
      </c>
      <c r="C1351" s="131">
        <v>242</v>
      </c>
      <c r="D1351" s="166">
        <v>414</v>
      </c>
      <c r="E1351" s="166">
        <v>534</v>
      </c>
      <c r="F1351" s="167">
        <v>2473976.2485190001</v>
      </c>
      <c r="G1351" s="132">
        <v>4.5899377039578753E-5</v>
      </c>
      <c r="H1351" s="167" t="s">
        <v>11</v>
      </c>
      <c r="I1351" s="131" t="s">
        <v>11</v>
      </c>
      <c r="J1351" s="131">
        <v>3</v>
      </c>
      <c r="K1351" s="131">
        <v>1380</v>
      </c>
      <c r="L1351" s="130" t="s">
        <v>12</v>
      </c>
      <c r="M1351" s="128"/>
    </row>
    <row r="1352" spans="1:13">
      <c r="A1352" s="130" t="s">
        <v>5981</v>
      </c>
      <c r="B1352" s="131">
        <v>4</v>
      </c>
      <c r="C1352" s="131">
        <v>17</v>
      </c>
      <c r="D1352" s="166">
        <v>0</v>
      </c>
      <c r="E1352" s="166">
        <v>4</v>
      </c>
      <c r="F1352" s="167">
        <v>179772.53307</v>
      </c>
      <c r="G1352" s="132">
        <v>2.6015931598286452E-6</v>
      </c>
      <c r="H1352" s="167" t="s">
        <v>11</v>
      </c>
      <c r="I1352" s="131" t="s">
        <v>11</v>
      </c>
      <c r="J1352" s="131">
        <v>3</v>
      </c>
      <c r="K1352" s="131">
        <v>26</v>
      </c>
      <c r="L1352" s="130" t="s">
        <v>12</v>
      </c>
      <c r="M1352" s="128"/>
    </row>
    <row r="1353" spans="1:13">
      <c r="A1353" s="130" t="s">
        <v>5982</v>
      </c>
      <c r="B1353" s="131"/>
      <c r="C1353" s="131"/>
      <c r="D1353" s="166">
        <v>0</v>
      </c>
      <c r="E1353" s="166">
        <v>2</v>
      </c>
      <c r="F1353" s="166">
        <v>0</v>
      </c>
      <c r="G1353" s="132">
        <v>5.3603216235856724E-8</v>
      </c>
      <c r="H1353" s="167" t="s">
        <v>11</v>
      </c>
      <c r="I1353" s="131" t="s">
        <v>11</v>
      </c>
      <c r="J1353" s="131">
        <v>1</v>
      </c>
      <c r="K1353" s="131">
        <v>62</v>
      </c>
      <c r="L1353" s="130" t="s">
        <v>12</v>
      </c>
      <c r="M1353" s="128"/>
    </row>
    <row r="1354" spans="1:13">
      <c r="A1354" s="130" t="s">
        <v>5983</v>
      </c>
      <c r="B1354" s="131"/>
      <c r="C1354" s="131"/>
      <c r="D1354" s="166">
        <v>3</v>
      </c>
      <c r="E1354" s="166">
        <v>1</v>
      </c>
      <c r="F1354" s="167">
        <v>3880.3110960000004</v>
      </c>
      <c r="G1354" s="132">
        <v>8.7241542946260489E-8</v>
      </c>
      <c r="H1354" s="167" t="s">
        <v>11</v>
      </c>
      <c r="I1354" s="131" t="s">
        <v>11</v>
      </c>
      <c r="J1354" s="131">
        <v>3</v>
      </c>
      <c r="K1354" s="131">
        <v>26</v>
      </c>
      <c r="L1354" s="130" t="s">
        <v>12</v>
      </c>
      <c r="M1354" s="128"/>
    </row>
    <row r="1355" spans="1:13">
      <c r="A1355" s="130" t="s">
        <v>5984</v>
      </c>
      <c r="B1355" s="131">
        <v>8</v>
      </c>
      <c r="C1355" s="131">
        <v>8</v>
      </c>
      <c r="D1355" s="166">
        <v>52</v>
      </c>
      <c r="E1355" s="166">
        <v>63</v>
      </c>
      <c r="F1355" s="167">
        <v>250004.31519999998</v>
      </c>
      <c r="G1355" s="132">
        <v>4.4809197590478514E-6</v>
      </c>
      <c r="H1355" s="167" t="s">
        <v>11</v>
      </c>
      <c r="I1355" s="131" t="s">
        <v>11</v>
      </c>
      <c r="J1355" s="131">
        <v>3</v>
      </c>
      <c r="K1355" s="131">
        <v>243</v>
      </c>
      <c r="L1355" s="130" t="s">
        <v>12</v>
      </c>
      <c r="M1355" s="128"/>
    </row>
    <row r="1356" spans="1:13">
      <c r="A1356" s="130" t="s">
        <v>5985</v>
      </c>
      <c r="B1356" s="131">
        <v>27</v>
      </c>
      <c r="C1356" s="131">
        <v>58</v>
      </c>
      <c r="D1356" s="166">
        <v>271</v>
      </c>
      <c r="E1356" s="166">
        <v>176</v>
      </c>
      <c r="F1356" s="167">
        <v>689532.12794200005</v>
      </c>
      <c r="G1356" s="132">
        <v>1.3891527148678805E-5</v>
      </c>
      <c r="H1356" s="167" t="s">
        <v>11</v>
      </c>
      <c r="I1356" s="131" t="s">
        <v>11</v>
      </c>
      <c r="J1356" s="131">
        <v>3</v>
      </c>
      <c r="K1356" s="131">
        <v>905</v>
      </c>
      <c r="L1356" s="130" t="s">
        <v>12</v>
      </c>
      <c r="M1356" s="128"/>
    </row>
    <row r="1357" spans="1:13">
      <c r="A1357" s="130" t="s">
        <v>5986</v>
      </c>
      <c r="B1357" s="131"/>
      <c r="C1357" s="131"/>
      <c r="D1357" s="166">
        <v>33</v>
      </c>
      <c r="E1357" s="166">
        <v>51</v>
      </c>
      <c r="F1357" s="167">
        <v>47214.830835999994</v>
      </c>
      <c r="G1357" s="132">
        <v>1.3769528251628277E-6</v>
      </c>
      <c r="H1357" s="167" t="s">
        <v>11</v>
      </c>
      <c r="I1357" s="131" t="s">
        <v>11</v>
      </c>
      <c r="J1357" s="131">
        <v>3</v>
      </c>
      <c r="K1357" s="131">
        <v>185</v>
      </c>
      <c r="L1357" s="130" t="s">
        <v>12</v>
      </c>
      <c r="M1357" s="128"/>
    </row>
    <row r="1358" spans="1:13">
      <c r="A1358" s="130" t="s">
        <v>5987</v>
      </c>
      <c r="B1358" s="131"/>
      <c r="C1358" s="131">
        <v>15</v>
      </c>
      <c r="D1358" s="166">
        <v>0</v>
      </c>
      <c r="E1358" s="166">
        <v>7</v>
      </c>
      <c r="F1358" s="167">
        <v>30501.758040000001</v>
      </c>
      <c r="G1358" s="132">
        <v>9.0002809927973393E-7</v>
      </c>
      <c r="H1358" s="167" t="s">
        <v>11</v>
      </c>
      <c r="I1358" s="131" t="s">
        <v>11</v>
      </c>
      <c r="J1358" s="131">
        <v>2</v>
      </c>
      <c r="K1358" s="131">
        <v>30</v>
      </c>
      <c r="L1358" s="130" t="s">
        <v>12</v>
      </c>
      <c r="M1358" s="128"/>
    </row>
    <row r="1359" spans="1:13">
      <c r="A1359" s="130" t="s">
        <v>5988</v>
      </c>
      <c r="B1359" s="131"/>
      <c r="C1359" s="131"/>
      <c r="D1359" s="166">
        <v>0</v>
      </c>
      <c r="E1359" s="166">
        <v>9</v>
      </c>
      <c r="F1359" s="167">
        <v>92811.812562000006</v>
      </c>
      <c r="G1359" s="132">
        <v>1.9621623986367314E-6</v>
      </c>
      <c r="H1359" s="167" t="s">
        <v>11</v>
      </c>
      <c r="I1359" s="131" t="s">
        <v>11</v>
      </c>
      <c r="J1359" s="131">
        <v>2</v>
      </c>
      <c r="K1359" s="131">
        <v>33</v>
      </c>
      <c r="L1359" s="130" t="s">
        <v>12</v>
      </c>
      <c r="M1359" s="128"/>
    </row>
    <row r="1360" spans="1:13">
      <c r="A1360" s="160" t="s">
        <v>5989</v>
      </c>
      <c r="B1360" s="161">
        <v>11</v>
      </c>
      <c r="C1360" s="161">
        <v>4</v>
      </c>
      <c r="D1360" s="162">
        <v>52</v>
      </c>
      <c r="E1360" s="162">
        <v>35</v>
      </c>
      <c r="F1360" s="162">
        <v>0</v>
      </c>
      <c r="G1360" s="164">
        <v>1.3724824697807516E-6</v>
      </c>
      <c r="H1360" s="163" t="s">
        <v>11</v>
      </c>
      <c r="I1360" s="161" t="s">
        <v>11</v>
      </c>
      <c r="J1360" s="161">
        <v>2</v>
      </c>
      <c r="K1360" s="161">
        <v>286</v>
      </c>
      <c r="L1360" s="160" t="s">
        <v>12</v>
      </c>
      <c r="M1360" s="165"/>
    </row>
    <row r="1361" spans="1:13">
      <c r="A1361" s="130" t="s">
        <v>5990</v>
      </c>
      <c r="B1361" s="133">
        <v>9586</v>
      </c>
      <c r="C1361" s="133">
        <v>8649</v>
      </c>
      <c r="D1361" s="166">
        <v>1432</v>
      </c>
      <c r="E1361" s="166">
        <v>1259</v>
      </c>
      <c r="F1361" s="167">
        <v>5931536.7855519997</v>
      </c>
      <c r="G1361" s="132">
        <v>2.8473000000000002E-4</v>
      </c>
      <c r="H1361" s="167">
        <v>1926682.09</v>
      </c>
      <c r="I1361" s="131">
        <v>1638.33</v>
      </c>
      <c r="J1361" s="131">
        <v>3</v>
      </c>
      <c r="K1361" s="131">
        <v>1176</v>
      </c>
      <c r="L1361" s="130" t="s">
        <v>7</v>
      </c>
      <c r="M1361" s="128"/>
    </row>
    <row r="1362" spans="1:13">
      <c r="A1362" s="168" t="s">
        <v>5991</v>
      </c>
      <c r="B1362" s="169"/>
      <c r="C1362" s="169"/>
      <c r="D1362" s="170">
        <v>37</v>
      </c>
      <c r="E1362" s="170">
        <v>18</v>
      </c>
      <c r="F1362" s="171">
        <v>119262.70905600001</v>
      </c>
      <c r="G1362" s="172">
        <v>2.0711483465326759E-6</v>
      </c>
      <c r="H1362" s="171" t="s">
        <v>11</v>
      </c>
      <c r="I1362" s="169" t="s">
        <v>11</v>
      </c>
      <c r="J1362" s="169">
        <v>3</v>
      </c>
      <c r="K1362" s="169">
        <v>519</v>
      </c>
      <c r="L1362" s="168" t="s">
        <v>12</v>
      </c>
      <c r="M1362" s="173"/>
    </row>
    <row r="1363" spans="1:13">
      <c r="A1363" s="130" t="s">
        <v>5992</v>
      </c>
      <c r="B1363" s="131">
        <v>265</v>
      </c>
      <c r="C1363" s="131">
        <v>200</v>
      </c>
      <c r="D1363" s="166">
        <v>50</v>
      </c>
      <c r="E1363" s="166">
        <v>90</v>
      </c>
      <c r="F1363" s="167">
        <v>86338.52208000001</v>
      </c>
      <c r="G1363" s="132">
        <v>6.5657346974747311E-6</v>
      </c>
      <c r="H1363" s="167" t="s">
        <v>11</v>
      </c>
      <c r="I1363" s="131" t="s">
        <v>11</v>
      </c>
      <c r="J1363" s="131">
        <v>3</v>
      </c>
      <c r="K1363" s="131">
        <v>263</v>
      </c>
      <c r="L1363" s="130" t="s">
        <v>12</v>
      </c>
      <c r="M1363" s="128"/>
    </row>
    <row r="1364" spans="1:13">
      <c r="A1364" s="130" t="s">
        <v>5993</v>
      </c>
      <c r="B1364" s="131">
        <v>17</v>
      </c>
      <c r="C1364" s="131">
        <v>9</v>
      </c>
      <c r="D1364" s="166">
        <v>112</v>
      </c>
      <c r="E1364" s="166">
        <v>132</v>
      </c>
      <c r="F1364" s="167">
        <v>170416.92311999999</v>
      </c>
      <c r="G1364" s="132">
        <v>4.6740442844133984E-6</v>
      </c>
      <c r="H1364" s="167" t="s">
        <v>11</v>
      </c>
      <c r="I1364" s="131" t="s">
        <v>11</v>
      </c>
      <c r="J1364" s="131">
        <v>3</v>
      </c>
      <c r="K1364" s="131">
        <v>651</v>
      </c>
      <c r="L1364" s="130" t="s">
        <v>12</v>
      </c>
      <c r="M1364" s="128"/>
    </row>
    <row r="1365" spans="1:13">
      <c r="A1365" s="130" t="s">
        <v>5994</v>
      </c>
      <c r="B1365" s="131"/>
      <c r="C1365" s="131"/>
      <c r="D1365" s="166">
        <v>0</v>
      </c>
      <c r="E1365" s="166">
        <v>0</v>
      </c>
      <c r="F1365" s="166">
        <v>0</v>
      </c>
      <c r="G1365" s="132">
        <v>0</v>
      </c>
      <c r="H1365" s="167" t="s">
        <v>11</v>
      </c>
      <c r="I1365" s="131" t="s">
        <v>11</v>
      </c>
      <c r="J1365" s="131">
        <v>1</v>
      </c>
      <c r="K1365" s="131">
        <v>22</v>
      </c>
      <c r="L1365" s="130" t="s">
        <v>12</v>
      </c>
      <c r="M1365" s="128"/>
    </row>
    <row r="1366" spans="1:13">
      <c r="A1366" s="130" t="s">
        <v>5995</v>
      </c>
      <c r="B1366" s="131"/>
      <c r="C1366" s="131"/>
      <c r="D1366" s="166"/>
      <c r="E1366" s="166"/>
      <c r="F1366" s="166">
        <v>0</v>
      </c>
      <c r="G1366" s="132">
        <v>0</v>
      </c>
      <c r="H1366" s="167" t="s">
        <v>11</v>
      </c>
      <c r="I1366" s="131" t="s">
        <v>11</v>
      </c>
      <c r="J1366" s="131">
        <v>1</v>
      </c>
      <c r="K1366" s="131">
        <v>4</v>
      </c>
      <c r="L1366" s="130" t="s">
        <v>12</v>
      </c>
      <c r="M1366" s="128"/>
    </row>
    <row r="1367" spans="1:13">
      <c r="A1367" s="130" t="s">
        <v>5996</v>
      </c>
      <c r="B1367" s="131">
        <v>1</v>
      </c>
      <c r="C1367" s="131">
        <v>12</v>
      </c>
      <c r="D1367" s="166">
        <v>99</v>
      </c>
      <c r="E1367" s="166">
        <v>139</v>
      </c>
      <c r="F1367" s="166">
        <v>0</v>
      </c>
      <c r="G1367" s="132">
        <v>3.3210000000000001E-6</v>
      </c>
      <c r="H1367" s="167">
        <v>22474.44</v>
      </c>
      <c r="I1367" s="131">
        <v>128.41999999999999</v>
      </c>
      <c r="J1367" s="131">
        <v>2</v>
      </c>
      <c r="K1367" s="131">
        <v>175</v>
      </c>
      <c r="L1367" s="130" t="s">
        <v>7</v>
      </c>
      <c r="M1367" s="128"/>
    </row>
    <row r="1368" spans="1:13">
      <c r="A1368" s="130" t="s">
        <v>5997</v>
      </c>
      <c r="B1368" s="131"/>
      <c r="C1368" s="131">
        <v>4</v>
      </c>
      <c r="D1368" s="166">
        <v>0</v>
      </c>
      <c r="E1368" s="166"/>
      <c r="F1368" s="166">
        <v>0</v>
      </c>
      <c r="G1368" s="132">
        <v>1.0720643247171345E-7</v>
      </c>
      <c r="H1368" s="167" t="s">
        <v>11</v>
      </c>
      <c r="I1368" s="131" t="s">
        <v>11</v>
      </c>
      <c r="J1368" s="131">
        <v>1</v>
      </c>
      <c r="K1368" s="131">
        <v>1</v>
      </c>
      <c r="L1368" s="130" t="s">
        <v>12</v>
      </c>
      <c r="M1368" s="128"/>
    </row>
    <row r="1369" spans="1:13">
      <c r="A1369" s="130" t="s">
        <v>5998</v>
      </c>
      <c r="B1369" s="131">
        <v>18</v>
      </c>
      <c r="C1369" s="131">
        <v>2</v>
      </c>
      <c r="D1369" s="166">
        <v>0</v>
      </c>
      <c r="E1369" s="166">
        <v>2</v>
      </c>
      <c r="F1369" s="167">
        <v>135260.70910000001</v>
      </c>
      <c r="G1369" s="132">
        <v>1.9570000000000001E-6</v>
      </c>
      <c r="H1369" s="167">
        <v>13240.29</v>
      </c>
      <c r="I1369" s="131">
        <v>6620.15</v>
      </c>
      <c r="J1369" s="131">
        <v>3</v>
      </c>
      <c r="K1369" s="131">
        <v>2</v>
      </c>
      <c r="L1369" s="130" t="s">
        <v>7</v>
      </c>
      <c r="M1369" s="128"/>
    </row>
    <row r="1370" spans="1:13">
      <c r="A1370" s="130" t="s">
        <v>5999</v>
      </c>
      <c r="B1370" s="131">
        <v>299</v>
      </c>
      <c r="C1370" s="131">
        <v>508</v>
      </c>
      <c r="D1370" s="166">
        <v>796</v>
      </c>
      <c r="E1370" s="166">
        <v>601</v>
      </c>
      <c r="F1370" s="167">
        <v>5045346.0926000001</v>
      </c>
      <c r="G1370" s="132">
        <v>9.1426000000000002E-5</v>
      </c>
      <c r="H1370" s="167">
        <v>618653.75</v>
      </c>
      <c r="I1370" s="131">
        <v>1165.07</v>
      </c>
      <c r="J1370" s="131">
        <v>3</v>
      </c>
      <c r="K1370" s="131">
        <v>531</v>
      </c>
      <c r="L1370" s="130" t="s">
        <v>7</v>
      </c>
      <c r="M1370" s="128"/>
    </row>
    <row r="1371" spans="1:13">
      <c r="A1371" s="130" t="s">
        <v>6000</v>
      </c>
      <c r="B1371" s="131"/>
      <c r="C1371" s="131"/>
      <c r="D1371" s="166">
        <v>239</v>
      </c>
      <c r="E1371" s="166">
        <v>527</v>
      </c>
      <c r="F1371" s="167">
        <v>17437618.295609526</v>
      </c>
      <c r="G1371" s="132">
        <v>5.2811899999999996E-4</v>
      </c>
      <c r="H1371" s="167">
        <v>3573622.76</v>
      </c>
      <c r="I1371" s="131">
        <v>7090.52</v>
      </c>
      <c r="J1371" s="131">
        <v>1</v>
      </c>
      <c r="K1371" s="131">
        <v>504</v>
      </c>
      <c r="L1371" s="130" t="s">
        <v>7</v>
      </c>
      <c r="M1371" s="128"/>
    </row>
    <row r="1372" spans="1:13">
      <c r="A1372" s="130" t="s">
        <v>6001</v>
      </c>
      <c r="B1372" s="131"/>
      <c r="C1372" s="131"/>
      <c r="D1372" s="166">
        <v>28</v>
      </c>
      <c r="E1372" s="166">
        <v>106</v>
      </c>
      <c r="F1372" s="167">
        <v>11426978.287620001</v>
      </c>
      <c r="G1372" s="132">
        <v>4.6046200000000002E-4</v>
      </c>
      <c r="H1372" s="167">
        <v>3115807.27</v>
      </c>
      <c r="I1372" s="131">
        <v>26183.25</v>
      </c>
      <c r="J1372" s="131">
        <v>1</v>
      </c>
      <c r="K1372" s="131">
        <v>119</v>
      </c>
      <c r="L1372" s="130" t="s">
        <v>7</v>
      </c>
      <c r="M1372" s="128"/>
    </row>
    <row r="1373" spans="1:13">
      <c r="A1373" s="130" t="s">
        <v>6002</v>
      </c>
      <c r="B1373" s="131">
        <v>1873</v>
      </c>
      <c r="C1373" s="131">
        <v>2193</v>
      </c>
      <c r="D1373" s="166">
        <v>801</v>
      </c>
      <c r="E1373" s="166">
        <v>849</v>
      </c>
      <c r="F1373" s="167">
        <v>4891043.721783</v>
      </c>
      <c r="G1373" s="132">
        <v>1.14164E-4</v>
      </c>
      <c r="H1373" s="167">
        <v>772513.78</v>
      </c>
      <c r="I1373" s="131">
        <v>344.72</v>
      </c>
      <c r="J1373" s="131">
        <v>3</v>
      </c>
      <c r="K1373" s="131">
        <v>2241</v>
      </c>
      <c r="L1373" s="130" t="s">
        <v>7</v>
      </c>
      <c r="M1373" s="128"/>
    </row>
    <row r="1374" spans="1:13">
      <c r="A1374" s="130" t="s">
        <v>6003</v>
      </c>
      <c r="B1374" s="131">
        <v>678</v>
      </c>
      <c r="C1374" s="131">
        <v>670</v>
      </c>
      <c r="D1374" s="166">
        <v>0</v>
      </c>
      <c r="E1374" s="166"/>
      <c r="F1374" s="166">
        <v>0</v>
      </c>
      <c r="G1374" s="132">
        <v>1.8124555443065028E-5</v>
      </c>
      <c r="H1374" s="167" t="s">
        <v>11</v>
      </c>
      <c r="I1374" s="131" t="s">
        <v>11</v>
      </c>
      <c r="J1374" s="131">
        <v>2</v>
      </c>
      <c r="K1374" s="131">
        <v>2</v>
      </c>
      <c r="L1374" s="130" t="s">
        <v>12</v>
      </c>
      <c r="M1374" s="128"/>
    </row>
    <row r="1375" spans="1:13">
      <c r="A1375" s="130" t="s">
        <v>6004</v>
      </c>
      <c r="B1375" s="131">
        <v>5756</v>
      </c>
      <c r="C1375" s="131">
        <v>4839</v>
      </c>
      <c r="D1375" s="166">
        <v>615</v>
      </c>
      <c r="E1375" s="166">
        <v>758</v>
      </c>
      <c r="F1375" s="167">
        <v>7683535.5468800003</v>
      </c>
      <c r="G1375" s="132">
        <v>2.39497E-4</v>
      </c>
      <c r="H1375" s="167">
        <v>1620604.83</v>
      </c>
      <c r="I1375" s="131">
        <v>766.6</v>
      </c>
      <c r="J1375" s="131">
        <v>3</v>
      </c>
      <c r="K1375" s="131">
        <v>2114</v>
      </c>
      <c r="L1375" s="130" t="s">
        <v>7</v>
      </c>
      <c r="M1375" s="128"/>
    </row>
    <row r="1376" spans="1:13">
      <c r="A1376" s="130" t="s">
        <v>6005</v>
      </c>
      <c r="B1376" s="131">
        <v>33906</v>
      </c>
      <c r="C1376" s="131">
        <v>33219</v>
      </c>
      <c r="D1376" s="166">
        <v>2930</v>
      </c>
      <c r="E1376" s="166">
        <v>2996</v>
      </c>
      <c r="F1376" s="167">
        <v>10833457.600016002</v>
      </c>
      <c r="G1376" s="132">
        <v>7.8600800000000004E-4</v>
      </c>
      <c r="H1376" s="167">
        <v>5318675.1900000004</v>
      </c>
      <c r="I1376" s="131">
        <v>552.02</v>
      </c>
      <c r="J1376" s="131">
        <v>3</v>
      </c>
      <c r="K1376" s="131">
        <v>9635</v>
      </c>
      <c r="L1376" s="130" t="s">
        <v>7</v>
      </c>
      <c r="M1376" s="128"/>
    </row>
    <row r="1377" spans="1:13">
      <c r="A1377" s="160" t="s">
        <v>6006</v>
      </c>
      <c r="B1377" s="161">
        <v>1705</v>
      </c>
      <c r="C1377" s="161">
        <v>1632</v>
      </c>
      <c r="D1377" s="162">
        <v>476</v>
      </c>
      <c r="E1377" s="162">
        <v>517</v>
      </c>
      <c r="F1377" s="163">
        <v>4464233.1313859997</v>
      </c>
      <c r="G1377" s="164">
        <v>9.6655000000000002E-5</v>
      </c>
      <c r="H1377" s="163">
        <v>654037.31000000006</v>
      </c>
      <c r="I1377" s="161">
        <v>627.07000000000005</v>
      </c>
      <c r="J1377" s="161">
        <v>3</v>
      </c>
      <c r="K1377" s="161">
        <v>1043</v>
      </c>
      <c r="L1377" s="160" t="s">
        <v>7</v>
      </c>
      <c r="M1377" s="165"/>
    </row>
    <row r="1378" spans="1:13">
      <c r="A1378" s="130" t="s">
        <v>6007</v>
      </c>
      <c r="B1378" s="133">
        <v>4028</v>
      </c>
      <c r="C1378" s="133">
        <v>4153</v>
      </c>
      <c r="D1378" s="166">
        <v>886</v>
      </c>
      <c r="E1378" s="166">
        <v>771</v>
      </c>
      <c r="F1378" s="167">
        <v>12714020.628094999</v>
      </c>
      <c r="G1378" s="132">
        <v>2.9216700000000002E-4</v>
      </c>
      <c r="H1378" s="167">
        <v>1977006.62</v>
      </c>
      <c r="I1378" s="131">
        <v>628.22</v>
      </c>
      <c r="J1378" s="131">
        <v>3</v>
      </c>
      <c r="K1378" s="131">
        <v>3147</v>
      </c>
      <c r="L1378" s="130" t="s">
        <v>7</v>
      </c>
      <c r="M1378" s="128"/>
    </row>
    <row r="1379" spans="1:13">
      <c r="A1379" s="168" t="s">
        <v>6008</v>
      </c>
      <c r="B1379" s="169">
        <v>957</v>
      </c>
      <c r="C1379" s="169">
        <v>830</v>
      </c>
      <c r="D1379" s="170">
        <v>96</v>
      </c>
      <c r="E1379" s="170">
        <v>119</v>
      </c>
      <c r="F1379" s="171">
        <v>2345497.7018829999</v>
      </c>
      <c r="G1379" s="172">
        <v>7.9521054922338527E-5</v>
      </c>
      <c r="H1379" s="171" t="s">
        <v>11</v>
      </c>
      <c r="I1379" s="169" t="s">
        <v>11</v>
      </c>
      <c r="J1379" s="169">
        <v>3</v>
      </c>
      <c r="K1379" s="169">
        <v>1703</v>
      </c>
      <c r="L1379" s="168" t="s">
        <v>12</v>
      </c>
      <c r="M1379" s="173"/>
    </row>
    <row r="1380" spans="1:13">
      <c r="A1380" s="130" t="s">
        <v>6009</v>
      </c>
      <c r="B1380" s="131">
        <v>3396</v>
      </c>
      <c r="C1380" s="131">
        <v>3380</v>
      </c>
      <c r="D1380" s="166">
        <v>485</v>
      </c>
      <c r="E1380" s="166">
        <v>543</v>
      </c>
      <c r="F1380" s="167">
        <v>5737121.6322419997</v>
      </c>
      <c r="G1380" s="132">
        <v>1.43628E-4</v>
      </c>
      <c r="H1380" s="167">
        <v>971883.87</v>
      </c>
      <c r="I1380" s="131">
        <v>510.45</v>
      </c>
      <c r="J1380" s="131">
        <v>3</v>
      </c>
      <c r="K1380" s="131">
        <v>1904</v>
      </c>
      <c r="L1380" s="130" t="s">
        <v>7</v>
      </c>
      <c r="M1380" s="128"/>
    </row>
    <row r="1381" spans="1:13">
      <c r="A1381" s="130" t="s">
        <v>6010</v>
      </c>
      <c r="B1381" s="131">
        <v>7797</v>
      </c>
      <c r="C1381" s="131">
        <v>7779</v>
      </c>
      <c r="D1381" s="166">
        <v>1542</v>
      </c>
      <c r="E1381" s="166">
        <v>1541</v>
      </c>
      <c r="F1381" s="167">
        <v>11081486.040845999</v>
      </c>
      <c r="G1381" s="132">
        <v>3.0926E-4</v>
      </c>
      <c r="H1381" s="167">
        <v>2092670.6</v>
      </c>
      <c r="I1381" s="131">
        <v>528.85</v>
      </c>
      <c r="J1381" s="131">
        <v>3</v>
      </c>
      <c r="K1381" s="131">
        <v>3957</v>
      </c>
      <c r="L1381" s="130" t="s">
        <v>7</v>
      </c>
      <c r="M1381" s="128"/>
    </row>
    <row r="1382" spans="1:13">
      <c r="A1382" s="130" t="s">
        <v>6011</v>
      </c>
      <c r="B1382" s="131">
        <v>1300</v>
      </c>
      <c r="C1382" s="131">
        <v>1132</v>
      </c>
      <c r="D1382" s="166">
        <v>590</v>
      </c>
      <c r="E1382" s="166">
        <v>605</v>
      </c>
      <c r="F1382" s="167">
        <v>1635103.9369040001</v>
      </c>
      <c r="G1382" s="132">
        <v>5.3322999999999998E-5</v>
      </c>
      <c r="H1382" s="167">
        <v>360818.94</v>
      </c>
      <c r="I1382" s="131">
        <v>355.14</v>
      </c>
      <c r="J1382" s="131">
        <v>3</v>
      </c>
      <c r="K1382" s="131">
        <v>1016</v>
      </c>
      <c r="L1382" s="130" t="s">
        <v>7</v>
      </c>
      <c r="M1382" s="128"/>
    </row>
    <row r="1383" spans="1:13">
      <c r="A1383" s="130" t="s">
        <v>6012</v>
      </c>
      <c r="B1383" s="131">
        <v>24199</v>
      </c>
      <c r="C1383" s="131">
        <v>25293</v>
      </c>
      <c r="D1383" s="166">
        <v>3972</v>
      </c>
      <c r="E1383" s="166">
        <v>4074</v>
      </c>
      <c r="F1383" s="167">
        <v>17264652.966013998</v>
      </c>
      <c r="G1383" s="132">
        <v>7.3519700000000004E-4</v>
      </c>
      <c r="H1383" s="167">
        <v>4974852.74</v>
      </c>
      <c r="I1383" s="131">
        <v>619</v>
      </c>
      <c r="J1383" s="131">
        <v>3</v>
      </c>
      <c r="K1383" s="131">
        <v>8037</v>
      </c>
      <c r="L1383" s="130" t="s">
        <v>7</v>
      </c>
      <c r="M1383" s="128"/>
    </row>
    <row r="1384" spans="1:13">
      <c r="A1384" s="130" t="s">
        <v>6013</v>
      </c>
      <c r="B1384" s="131">
        <v>8298</v>
      </c>
      <c r="C1384" s="131">
        <v>7413</v>
      </c>
      <c r="D1384" s="166">
        <v>634</v>
      </c>
      <c r="E1384" s="166">
        <v>804</v>
      </c>
      <c r="F1384" s="167">
        <v>7433733.2176080002</v>
      </c>
      <c r="G1384" s="132">
        <v>2.4824500000000002E-4</v>
      </c>
      <c r="H1384" s="167">
        <v>1679798.5</v>
      </c>
      <c r="I1384" s="131">
        <v>1057.1500000000001</v>
      </c>
      <c r="J1384" s="131">
        <v>3</v>
      </c>
      <c r="K1384" s="131">
        <v>1589</v>
      </c>
      <c r="L1384" s="130" t="s">
        <v>7</v>
      </c>
      <c r="M1384" s="128"/>
    </row>
    <row r="1385" spans="1:13">
      <c r="A1385" s="130" t="s">
        <v>6014</v>
      </c>
      <c r="B1385" s="131">
        <v>1645</v>
      </c>
      <c r="C1385" s="131">
        <v>1503</v>
      </c>
      <c r="D1385" s="166">
        <v>251</v>
      </c>
      <c r="E1385" s="166">
        <v>338</v>
      </c>
      <c r="F1385" s="167">
        <v>1072408.4371239999</v>
      </c>
      <c r="G1385" s="132">
        <v>8.9823381843905897E-5</v>
      </c>
      <c r="H1385" s="167" t="s">
        <v>11</v>
      </c>
      <c r="I1385" s="131">
        <v>615.19000000000005</v>
      </c>
      <c r="J1385" s="131">
        <v>3</v>
      </c>
      <c r="K1385" s="131">
        <v>988</v>
      </c>
      <c r="L1385" s="130" t="s">
        <v>15</v>
      </c>
      <c r="M1385" s="128"/>
    </row>
    <row r="1386" spans="1:13">
      <c r="A1386" s="130" t="s">
        <v>6015</v>
      </c>
      <c r="B1386" s="131">
        <v>10134</v>
      </c>
      <c r="C1386" s="131">
        <v>10570</v>
      </c>
      <c r="D1386" s="166">
        <v>2825</v>
      </c>
      <c r="E1386" s="166">
        <v>2577</v>
      </c>
      <c r="F1386" s="167">
        <v>15155960.779779999</v>
      </c>
      <c r="G1386" s="132">
        <v>4.2813399999999999E-4</v>
      </c>
      <c r="H1386" s="167">
        <v>2897052.31</v>
      </c>
      <c r="I1386" s="131">
        <v>747.04</v>
      </c>
      <c r="J1386" s="131">
        <v>3</v>
      </c>
      <c r="K1386" s="131">
        <v>3878</v>
      </c>
      <c r="L1386" s="130" t="s">
        <v>7</v>
      </c>
      <c r="M1386" s="128"/>
    </row>
    <row r="1387" spans="1:13">
      <c r="A1387" s="130" t="s">
        <v>6016</v>
      </c>
      <c r="B1387" s="131">
        <v>1335</v>
      </c>
      <c r="C1387" s="131">
        <v>1652</v>
      </c>
      <c r="D1387" s="166">
        <v>170</v>
      </c>
      <c r="E1387" s="166">
        <v>268</v>
      </c>
      <c r="F1387" s="167">
        <v>3105663.837818</v>
      </c>
      <c r="G1387" s="132">
        <v>7.0896999999999996E-5</v>
      </c>
      <c r="H1387" s="167">
        <v>479741.63</v>
      </c>
      <c r="I1387" s="131">
        <v>926.14</v>
      </c>
      <c r="J1387" s="131">
        <v>3</v>
      </c>
      <c r="K1387" s="131">
        <v>518</v>
      </c>
      <c r="L1387" s="130" t="s">
        <v>7</v>
      </c>
      <c r="M1387" s="128"/>
    </row>
    <row r="1388" spans="1:13">
      <c r="A1388" s="130" t="s">
        <v>6017</v>
      </c>
      <c r="B1388" s="131">
        <v>1637</v>
      </c>
      <c r="C1388" s="131">
        <v>1416</v>
      </c>
      <c r="D1388" s="166">
        <v>179</v>
      </c>
      <c r="E1388" s="166">
        <v>277</v>
      </c>
      <c r="F1388" s="167">
        <v>3310097.498656</v>
      </c>
      <c r="G1388" s="132">
        <v>7.4135999999999996E-5</v>
      </c>
      <c r="H1388" s="167">
        <v>501656.94</v>
      </c>
      <c r="I1388" s="131">
        <v>474.6</v>
      </c>
      <c r="J1388" s="131">
        <v>3</v>
      </c>
      <c r="K1388" s="131">
        <v>1057</v>
      </c>
      <c r="L1388" s="130" t="s">
        <v>7</v>
      </c>
      <c r="M1388" s="128"/>
    </row>
    <row r="1389" spans="1:13">
      <c r="A1389" s="130" t="s">
        <v>6018</v>
      </c>
      <c r="B1389" s="131">
        <v>738</v>
      </c>
      <c r="C1389" s="131">
        <v>794</v>
      </c>
      <c r="D1389" s="166">
        <v>107</v>
      </c>
      <c r="E1389" s="166">
        <v>123</v>
      </c>
      <c r="F1389" s="167">
        <v>1173733.8682260001</v>
      </c>
      <c r="G1389" s="132">
        <v>3.1317566213683014E-5</v>
      </c>
      <c r="H1389" s="167" t="s">
        <v>11</v>
      </c>
      <c r="I1389" s="131">
        <v>388.13</v>
      </c>
      <c r="J1389" s="131">
        <v>3</v>
      </c>
      <c r="K1389" s="131">
        <v>546</v>
      </c>
      <c r="L1389" s="130" t="s">
        <v>15</v>
      </c>
      <c r="M1389" s="128"/>
    </row>
    <row r="1390" spans="1:13">
      <c r="A1390" s="130" t="s">
        <v>6019</v>
      </c>
      <c r="B1390" s="131">
        <v>4078</v>
      </c>
      <c r="C1390" s="131">
        <v>3796</v>
      </c>
      <c r="D1390" s="166">
        <v>941</v>
      </c>
      <c r="E1390" s="166">
        <v>847</v>
      </c>
      <c r="F1390" s="167">
        <v>3144511.3152239998</v>
      </c>
      <c r="G1390" s="132">
        <v>1.2821170922060136E-4</v>
      </c>
      <c r="H1390" s="167" t="s">
        <v>11</v>
      </c>
      <c r="I1390" s="131">
        <v>537.86</v>
      </c>
      <c r="J1390" s="131">
        <v>3</v>
      </c>
      <c r="K1390" s="131">
        <v>1613</v>
      </c>
      <c r="L1390" s="130" t="s">
        <v>15</v>
      </c>
      <c r="M1390" s="128"/>
    </row>
    <row r="1391" spans="1:13">
      <c r="A1391" s="130" t="s">
        <v>6020</v>
      </c>
      <c r="B1391" s="131"/>
      <c r="C1391" s="131"/>
      <c r="D1391" s="166"/>
      <c r="E1391" s="166">
        <v>803</v>
      </c>
      <c r="F1391" s="166">
        <v>0</v>
      </c>
      <c r="G1391" s="132"/>
      <c r="H1391" s="167" t="s">
        <v>11</v>
      </c>
      <c r="I1391" s="131" t="s">
        <v>11</v>
      </c>
      <c r="J1391" s="131"/>
      <c r="K1391" s="131">
        <v>971</v>
      </c>
      <c r="L1391" s="130" t="s">
        <v>12</v>
      </c>
      <c r="M1391" s="128" t="s">
        <v>5181</v>
      </c>
    </row>
    <row r="1392" spans="1:13">
      <c r="A1392" s="130" t="s">
        <v>6021</v>
      </c>
      <c r="B1392" s="131">
        <v>5730</v>
      </c>
      <c r="C1392" s="131">
        <v>6101</v>
      </c>
      <c r="D1392" s="166">
        <v>1213</v>
      </c>
      <c r="E1392" s="166">
        <v>1393</v>
      </c>
      <c r="F1392" s="167">
        <v>3364115.0562539999</v>
      </c>
      <c r="G1392" s="132">
        <v>1.7125199999999999E-4</v>
      </c>
      <c r="H1392" s="167">
        <v>1158810.27</v>
      </c>
      <c r="I1392" s="131">
        <v>567.49</v>
      </c>
      <c r="J1392" s="131">
        <v>3</v>
      </c>
      <c r="K1392" s="131">
        <v>2042</v>
      </c>
      <c r="L1392" s="130" t="s">
        <v>7</v>
      </c>
      <c r="M1392" s="128"/>
    </row>
    <row r="1393" spans="1:13">
      <c r="A1393" s="130" t="s">
        <v>6022</v>
      </c>
      <c r="B1393" s="131">
        <v>4720</v>
      </c>
      <c r="C1393" s="131">
        <v>4778</v>
      </c>
      <c r="D1393" s="166">
        <v>1291</v>
      </c>
      <c r="E1393" s="166">
        <v>1436</v>
      </c>
      <c r="F1393" s="167">
        <v>4007082.6628960003</v>
      </c>
      <c r="G1393" s="132">
        <v>1.6011199999999999E-4</v>
      </c>
      <c r="H1393" s="167">
        <v>1083427.52</v>
      </c>
      <c r="I1393" s="131">
        <v>274.7</v>
      </c>
      <c r="J1393" s="131">
        <v>3</v>
      </c>
      <c r="K1393" s="131">
        <v>3944</v>
      </c>
      <c r="L1393" s="130" t="s">
        <v>7</v>
      </c>
      <c r="M1393" s="128"/>
    </row>
    <row r="1394" spans="1:13">
      <c r="A1394" s="130" t="s">
        <v>6023</v>
      </c>
      <c r="B1394" s="131">
        <v>4086</v>
      </c>
      <c r="C1394" s="131">
        <v>3996</v>
      </c>
      <c r="D1394" s="166">
        <v>599</v>
      </c>
      <c r="E1394" s="166">
        <v>1043</v>
      </c>
      <c r="F1394" s="167">
        <v>3824520.5951</v>
      </c>
      <c r="G1394" s="132">
        <v>1.3565100000000001E-4</v>
      </c>
      <c r="H1394" s="167">
        <v>917911.89</v>
      </c>
      <c r="I1394" s="131">
        <v>285.25</v>
      </c>
      <c r="J1394" s="131">
        <v>3</v>
      </c>
      <c r="K1394" s="131">
        <v>3218</v>
      </c>
      <c r="L1394" s="130" t="s">
        <v>7</v>
      </c>
      <c r="M1394" s="128"/>
    </row>
    <row r="1395" spans="1:13">
      <c r="A1395" s="130" t="s">
        <v>6024</v>
      </c>
      <c r="B1395" s="131">
        <v>14245</v>
      </c>
      <c r="C1395" s="131">
        <v>14183</v>
      </c>
      <c r="D1395" s="166">
        <v>3643</v>
      </c>
      <c r="E1395" s="166">
        <v>3376</v>
      </c>
      <c r="F1395" s="167">
        <v>9210668.6959560011</v>
      </c>
      <c r="G1395" s="132">
        <v>4.3290800000000002E-4</v>
      </c>
      <c r="H1395" s="167">
        <v>2929359.42</v>
      </c>
      <c r="I1395" s="131">
        <v>728.87</v>
      </c>
      <c r="J1395" s="131">
        <v>3</v>
      </c>
      <c r="K1395" s="131">
        <v>4019</v>
      </c>
      <c r="L1395" s="130" t="s">
        <v>7</v>
      </c>
      <c r="M1395" s="128"/>
    </row>
    <row r="1396" spans="1:13">
      <c r="A1396" s="130" t="s">
        <v>6025</v>
      </c>
      <c r="B1396" s="131">
        <v>16057</v>
      </c>
      <c r="C1396" s="131">
        <v>16496</v>
      </c>
      <c r="D1396" s="166">
        <v>2476</v>
      </c>
      <c r="E1396" s="166">
        <v>2488</v>
      </c>
      <c r="F1396" s="167">
        <v>47907588.451319009</v>
      </c>
      <c r="G1396" s="132">
        <v>9.5566200000000003E-4</v>
      </c>
      <c r="H1396" s="167">
        <v>6466670.75</v>
      </c>
      <c r="I1396" s="131">
        <v>2871.52</v>
      </c>
      <c r="J1396" s="131">
        <v>3</v>
      </c>
      <c r="K1396" s="131">
        <v>2252</v>
      </c>
      <c r="L1396" s="130" t="s">
        <v>7</v>
      </c>
      <c r="M1396" s="128"/>
    </row>
    <row r="1397" spans="1:13">
      <c r="A1397" s="130" t="s">
        <v>6026</v>
      </c>
      <c r="B1397" s="131">
        <v>6847</v>
      </c>
      <c r="C1397" s="131">
        <v>9396</v>
      </c>
      <c r="D1397" s="166">
        <v>1201</v>
      </c>
      <c r="E1397" s="166">
        <v>1240</v>
      </c>
      <c r="F1397" s="167">
        <v>6001600.2332589999</v>
      </c>
      <c r="G1397" s="132">
        <v>2.4678581750619725E-4</v>
      </c>
      <c r="H1397" s="167" t="s">
        <v>11</v>
      </c>
      <c r="I1397" s="131">
        <v>206.98</v>
      </c>
      <c r="J1397" s="131">
        <v>3</v>
      </c>
      <c r="K1397" s="131">
        <v>8068</v>
      </c>
      <c r="L1397" s="130" t="s">
        <v>15</v>
      </c>
      <c r="M1397" s="128"/>
    </row>
    <row r="1398" spans="1:13">
      <c r="A1398" s="130" t="s">
        <v>6027</v>
      </c>
      <c r="B1398" s="131">
        <v>3405</v>
      </c>
      <c r="C1398" s="131">
        <v>3387</v>
      </c>
      <c r="D1398" s="166">
        <v>706</v>
      </c>
      <c r="E1398" s="166">
        <v>760</v>
      </c>
      <c r="F1398" s="167">
        <v>2062698.495072</v>
      </c>
      <c r="G1398" s="132">
        <v>9.9767999999999998E-5</v>
      </c>
      <c r="H1398" s="167">
        <v>675099.05</v>
      </c>
      <c r="I1398" s="131">
        <v>254.09</v>
      </c>
      <c r="J1398" s="131">
        <v>3</v>
      </c>
      <c r="K1398" s="131">
        <v>2657</v>
      </c>
      <c r="L1398" s="130" t="s">
        <v>7</v>
      </c>
      <c r="M1398" s="128"/>
    </row>
    <row r="1399" spans="1:13">
      <c r="A1399" s="130" t="s">
        <v>6028</v>
      </c>
      <c r="B1399" s="131">
        <v>5370</v>
      </c>
      <c r="C1399" s="131">
        <v>4721</v>
      </c>
      <c r="D1399" s="166">
        <v>989</v>
      </c>
      <c r="E1399" s="166">
        <v>1331</v>
      </c>
      <c r="F1399" s="167">
        <v>1666682.981072</v>
      </c>
      <c r="G1399" s="132">
        <v>1.3128E-4</v>
      </c>
      <c r="H1399" s="167">
        <v>888329.52</v>
      </c>
      <c r="I1399" s="131">
        <v>469.76</v>
      </c>
      <c r="J1399" s="131">
        <v>3</v>
      </c>
      <c r="K1399" s="131">
        <v>1891</v>
      </c>
      <c r="L1399" s="130" t="s">
        <v>7</v>
      </c>
      <c r="M1399" s="128"/>
    </row>
    <row r="1400" spans="1:13">
      <c r="A1400" s="130" t="s">
        <v>6029</v>
      </c>
      <c r="B1400" s="131">
        <v>6746</v>
      </c>
      <c r="C1400" s="131">
        <v>9135</v>
      </c>
      <c r="D1400" s="166">
        <v>1823</v>
      </c>
      <c r="E1400" s="166">
        <v>1797</v>
      </c>
      <c r="F1400" s="167">
        <v>2629547.2692939998</v>
      </c>
      <c r="G1400" s="132">
        <v>1.9015199999999999E-4</v>
      </c>
      <c r="H1400" s="167">
        <v>1286702.1100000001</v>
      </c>
      <c r="I1400" s="131">
        <v>875.31</v>
      </c>
      <c r="J1400" s="131">
        <v>3</v>
      </c>
      <c r="K1400" s="131">
        <v>1470</v>
      </c>
      <c r="L1400" s="130" t="s">
        <v>7</v>
      </c>
      <c r="M1400" s="128"/>
    </row>
    <row r="1401" spans="1:13">
      <c r="A1401" s="130" t="s">
        <v>6030</v>
      </c>
      <c r="B1401" s="131">
        <v>3316</v>
      </c>
      <c r="C1401" s="131">
        <v>3122</v>
      </c>
      <c r="D1401" s="166">
        <v>410</v>
      </c>
      <c r="E1401" s="166">
        <v>436</v>
      </c>
      <c r="F1401" s="167">
        <v>2412666.5190960001</v>
      </c>
      <c r="G1401" s="132">
        <v>9.5735000000000004E-5</v>
      </c>
      <c r="H1401" s="167">
        <v>647809.31000000006</v>
      </c>
      <c r="I1401" s="131">
        <v>505.31</v>
      </c>
      <c r="J1401" s="131">
        <v>3</v>
      </c>
      <c r="K1401" s="131">
        <v>1282</v>
      </c>
      <c r="L1401" s="130" t="s">
        <v>7</v>
      </c>
      <c r="M1401" s="128"/>
    </row>
    <row r="1402" spans="1:13">
      <c r="A1402" s="130" t="s">
        <v>6031</v>
      </c>
      <c r="B1402" s="131">
        <v>4744</v>
      </c>
      <c r="C1402" s="131">
        <v>6359</v>
      </c>
      <c r="D1402" s="166">
        <v>2168</v>
      </c>
      <c r="E1402" s="166">
        <v>2641</v>
      </c>
      <c r="F1402" s="167">
        <v>2662564.3725359999</v>
      </c>
      <c r="G1402" s="132">
        <v>1.6382699999999999E-4</v>
      </c>
      <c r="H1402" s="167">
        <v>1108564.93</v>
      </c>
      <c r="I1402" s="131">
        <v>303.97000000000003</v>
      </c>
      <c r="J1402" s="131">
        <v>3</v>
      </c>
      <c r="K1402" s="131">
        <v>3647</v>
      </c>
      <c r="L1402" s="130" t="s">
        <v>7</v>
      </c>
      <c r="M1402" s="128"/>
    </row>
    <row r="1403" spans="1:13">
      <c r="A1403" s="130" t="s">
        <v>6032</v>
      </c>
      <c r="B1403" s="131">
        <v>5968</v>
      </c>
      <c r="C1403" s="131">
        <v>5166</v>
      </c>
      <c r="D1403" s="166">
        <v>1397</v>
      </c>
      <c r="E1403" s="166">
        <v>1214</v>
      </c>
      <c r="F1403" s="167">
        <v>2058073.2330259997</v>
      </c>
      <c r="G1403" s="132">
        <v>1.4817399999999999E-4</v>
      </c>
      <c r="H1403" s="167">
        <v>1002649.02</v>
      </c>
      <c r="I1403" s="131">
        <v>492.22</v>
      </c>
      <c r="J1403" s="131">
        <v>3</v>
      </c>
      <c r="K1403" s="131">
        <v>2037</v>
      </c>
      <c r="L1403" s="130" t="s">
        <v>7</v>
      </c>
      <c r="M1403" s="128"/>
    </row>
    <row r="1404" spans="1:13">
      <c r="A1404" s="130" t="s">
        <v>6033</v>
      </c>
      <c r="B1404" s="131">
        <v>3933</v>
      </c>
      <c r="C1404" s="131">
        <v>4119</v>
      </c>
      <c r="D1404" s="166">
        <v>451</v>
      </c>
      <c r="E1404" s="166">
        <v>456</v>
      </c>
      <c r="F1404" s="167">
        <v>1666631.1571159998</v>
      </c>
      <c r="G1404" s="132">
        <v>1.0079200000000001E-4</v>
      </c>
      <c r="H1404" s="167">
        <v>682027.6</v>
      </c>
      <c r="I1404" s="131">
        <v>263.02999999999997</v>
      </c>
      <c r="J1404" s="131">
        <v>3</v>
      </c>
      <c r="K1404" s="131">
        <v>2593</v>
      </c>
      <c r="L1404" s="130" t="s">
        <v>7</v>
      </c>
      <c r="M1404" s="128"/>
    </row>
    <row r="1405" spans="1:13">
      <c r="A1405" s="130" t="s">
        <v>6034</v>
      </c>
      <c r="B1405" s="131">
        <v>1270</v>
      </c>
      <c r="C1405" s="131">
        <v>917</v>
      </c>
      <c r="D1405" s="166">
        <v>248</v>
      </c>
      <c r="E1405" s="166">
        <v>327</v>
      </c>
      <c r="F1405" s="167">
        <v>1218081.9342470001</v>
      </c>
      <c r="G1405" s="132">
        <v>4.0258E-5</v>
      </c>
      <c r="H1405" s="167">
        <v>272412.61</v>
      </c>
      <c r="I1405" s="131">
        <v>233.43</v>
      </c>
      <c r="J1405" s="131">
        <v>3</v>
      </c>
      <c r="K1405" s="131">
        <v>1167</v>
      </c>
      <c r="L1405" s="130" t="s">
        <v>7</v>
      </c>
      <c r="M1405" s="128"/>
    </row>
    <row r="1406" spans="1:13">
      <c r="A1406" s="130" t="s">
        <v>6035</v>
      </c>
      <c r="B1406" s="131">
        <v>55893</v>
      </c>
      <c r="C1406" s="131">
        <v>56943</v>
      </c>
      <c r="D1406" s="166">
        <v>8868</v>
      </c>
      <c r="E1406" s="166">
        <v>8321</v>
      </c>
      <c r="F1406" s="167">
        <v>109614671.68392</v>
      </c>
      <c r="G1406" s="132">
        <v>2.5757589999999999E-3</v>
      </c>
      <c r="H1406" s="167">
        <v>17429377.140000001</v>
      </c>
      <c r="I1406" s="131">
        <v>3328.13</v>
      </c>
      <c r="J1406" s="131">
        <v>3</v>
      </c>
      <c r="K1406" s="131">
        <v>5237</v>
      </c>
      <c r="L1406" s="130" t="s">
        <v>7</v>
      </c>
      <c r="M1406" s="128"/>
    </row>
    <row r="1407" spans="1:13">
      <c r="A1407" s="130" t="s">
        <v>6036</v>
      </c>
      <c r="B1407" s="131">
        <v>13410</v>
      </c>
      <c r="C1407" s="131">
        <v>13844</v>
      </c>
      <c r="D1407" s="166">
        <v>2153</v>
      </c>
      <c r="E1407" s="166">
        <v>2412</v>
      </c>
      <c r="F1407" s="167">
        <v>6421524.7648649998</v>
      </c>
      <c r="G1407" s="132">
        <v>3.6451799999999998E-4</v>
      </c>
      <c r="H1407" s="167">
        <v>2466579.12</v>
      </c>
      <c r="I1407" s="131">
        <v>372.82</v>
      </c>
      <c r="J1407" s="131">
        <v>3</v>
      </c>
      <c r="K1407" s="131">
        <v>6616</v>
      </c>
      <c r="L1407" s="130" t="s">
        <v>7</v>
      </c>
      <c r="M1407" s="128"/>
    </row>
    <row r="1408" spans="1:13">
      <c r="A1408" s="130" t="s">
        <v>6037</v>
      </c>
      <c r="B1408" s="131">
        <v>16998</v>
      </c>
      <c r="C1408" s="131">
        <v>18074</v>
      </c>
      <c r="D1408" s="166">
        <v>4703</v>
      </c>
      <c r="E1408" s="166">
        <v>4634</v>
      </c>
      <c r="F1408" s="167">
        <v>15558658.180588</v>
      </c>
      <c r="G1408" s="132">
        <v>5.9467799999999996E-4</v>
      </c>
      <c r="H1408" s="167">
        <v>4024007.57</v>
      </c>
      <c r="I1408" s="131">
        <v>546.44000000000005</v>
      </c>
      <c r="J1408" s="131">
        <v>3</v>
      </c>
      <c r="K1408" s="131">
        <v>7364</v>
      </c>
      <c r="L1408" s="130" t="s">
        <v>7</v>
      </c>
      <c r="M1408" s="128"/>
    </row>
    <row r="1409" spans="1:13">
      <c r="A1409" s="130" t="s">
        <v>6038</v>
      </c>
      <c r="B1409" s="131">
        <v>9529</v>
      </c>
      <c r="C1409" s="131">
        <v>11060</v>
      </c>
      <c r="D1409" s="166">
        <v>3033</v>
      </c>
      <c r="E1409" s="166">
        <v>3381</v>
      </c>
      <c r="F1409" s="167">
        <v>3129798.73532</v>
      </c>
      <c r="G1409" s="132">
        <v>2.5949399999999998E-4</v>
      </c>
      <c r="H1409" s="167">
        <v>1755914.08</v>
      </c>
      <c r="I1409" s="131">
        <v>480.41</v>
      </c>
      <c r="J1409" s="131">
        <v>3</v>
      </c>
      <c r="K1409" s="131">
        <v>3655</v>
      </c>
      <c r="L1409" s="130" t="s">
        <v>7</v>
      </c>
      <c r="M1409" s="128"/>
    </row>
    <row r="1410" spans="1:13">
      <c r="A1410" s="130" t="s">
        <v>6039</v>
      </c>
      <c r="B1410" s="131">
        <v>12340</v>
      </c>
      <c r="C1410" s="131">
        <v>11477</v>
      </c>
      <c r="D1410" s="166">
        <v>1814</v>
      </c>
      <c r="E1410" s="166">
        <v>2496</v>
      </c>
      <c r="F1410" s="167">
        <v>6310326.9223390007</v>
      </c>
      <c r="G1410" s="132">
        <v>3.30503E-4</v>
      </c>
      <c r="H1410" s="167">
        <v>2236414.5</v>
      </c>
      <c r="I1410" s="131">
        <v>361.29</v>
      </c>
      <c r="J1410" s="131">
        <v>3</v>
      </c>
      <c r="K1410" s="131">
        <v>6190</v>
      </c>
      <c r="L1410" s="130" t="s">
        <v>7</v>
      </c>
      <c r="M1410" s="128"/>
    </row>
    <row r="1411" spans="1:13">
      <c r="A1411" s="130" t="s">
        <v>6040</v>
      </c>
      <c r="B1411" s="131">
        <v>3435</v>
      </c>
      <c r="C1411" s="131">
        <v>3270</v>
      </c>
      <c r="D1411" s="166">
        <v>527</v>
      </c>
      <c r="E1411" s="166">
        <v>790</v>
      </c>
      <c r="F1411" s="167">
        <v>2642940</v>
      </c>
      <c r="G1411" s="132">
        <v>1.0524200000000001E-4</v>
      </c>
      <c r="H1411" s="167">
        <v>712138.77</v>
      </c>
      <c r="I1411" s="131">
        <v>480.2</v>
      </c>
      <c r="J1411" s="131">
        <v>3</v>
      </c>
      <c r="K1411" s="131">
        <v>1483</v>
      </c>
      <c r="L1411" s="130" t="s">
        <v>7</v>
      </c>
      <c r="M1411" s="128"/>
    </row>
    <row r="1412" spans="1:13">
      <c r="A1412" s="130" t="s">
        <v>6041</v>
      </c>
      <c r="B1412" s="131">
        <v>398</v>
      </c>
      <c r="C1412" s="131">
        <v>324</v>
      </c>
      <c r="D1412" s="166">
        <v>88</v>
      </c>
      <c r="E1412" s="166">
        <v>87</v>
      </c>
      <c r="F1412" s="167">
        <v>1033561.7869500001</v>
      </c>
      <c r="G1412" s="132">
        <v>2.1384999999999999E-5</v>
      </c>
      <c r="H1412" s="167">
        <v>144705.22</v>
      </c>
      <c r="I1412" s="131">
        <v>323.72000000000003</v>
      </c>
      <c r="J1412" s="131">
        <v>3</v>
      </c>
      <c r="K1412" s="131">
        <v>447</v>
      </c>
      <c r="L1412" s="130" t="s">
        <v>7</v>
      </c>
      <c r="M1412" s="128"/>
    </row>
    <row r="1413" spans="1:13">
      <c r="A1413" s="130" t="s">
        <v>6042</v>
      </c>
      <c r="B1413" s="131">
        <v>1364</v>
      </c>
      <c r="C1413" s="131">
        <v>1318</v>
      </c>
      <c r="D1413" s="166">
        <v>99</v>
      </c>
      <c r="E1413" s="166"/>
      <c r="F1413" s="166">
        <v>0</v>
      </c>
      <c r="G1413" s="132">
        <v>3.7397691116332574E-5</v>
      </c>
      <c r="H1413" s="167" t="s">
        <v>11</v>
      </c>
      <c r="I1413" s="131" t="s">
        <v>11</v>
      </c>
      <c r="J1413" s="131">
        <v>2</v>
      </c>
      <c r="K1413" s="131">
        <v>160</v>
      </c>
      <c r="L1413" s="130" t="s">
        <v>12</v>
      </c>
      <c r="M1413" s="128"/>
    </row>
    <row r="1414" spans="1:13">
      <c r="A1414" s="130" t="s">
        <v>6043</v>
      </c>
      <c r="B1414" s="131">
        <v>11211</v>
      </c>
      <c r="C1414" s="131">
        <v>11343</v>
      </c>
      <c r="D1414" s="166">
        <v>2395</v>
      </c>
      <c r="E1414" s="166">
        <v>2749</v>
      </c>
      <c r="F1414" s="167">
        <v>10984159.764156001</v>
      </c>
      <c r="G1414" s="132">
        <v>3.8758400000000001E-4</v>
      </c>
      <c r="H1414" s="167">
        <v>2622661.31</v>
      </c>
      <c r="I1414" s="131">
        <v>700.87</v>
      </c>
      <c r="J1414" s="131">
        <v>3</v>
      </c>
      <c r="K1414" s="131">
        <v>3742</v>
      </c>
      <c r="L1414" s="130" t="s">
        <v>7</v>
      </c>
      <c r="M1414" s="128"/>
    </row>
    <row r="1415" spans="1:13">
      <c r="A1415" s="130" t="s">
        <v>6044</v>
      </c>
      <c r="B1415" s="131">
        <v>233</v>
      </c>
      <c r="C1415" s="131">
        <v>190</v>
      </c>
      <c r="D1415" s="166">
        <v>32</v>
      </c>
      <c r="E1415" s="166">
        <v>53</v>
      </c>
      <c r="F1415" s="167">
        <v>301977.08654599998</v>
      </c>
      <c r="G1415" s="132">
        <v>8.4190000000000002E-6</v>
      </c>
      <c r="H1415" s="167">
        <v>56968.46</v>
      </c>
      <c r="I1415" s="131">
        <v>216.61</v>
      </c>
      <c r="J1415" s="131">
        <v>3</v>
      </c>
      <c r="K1415" s="131">
        <v>263</v>
      </c>
      <c r="L1415" s="130" t="s">
        <v>7</v>
      </c>
      <c r="M1415" s="128"/>
    </row>
    <row r="1416" spans="1:13">
      <c r="A1416" s="130" t="s">
        <v>6045</v>
      </c>
      <c r="B1416" s="131">
        <v>4834</v>
      </c>
      <c r="C1416" s="131">
        <v>4734</v>
      </c>
      <c r="D1416" s="166">
        <v>457</v>
      </c>
      <c r="E1416" s="166">
        <v>669</v>
      </c>
      <c r="F1416" s="167">
        <v>3049723.2969089998</v>
      </c>
      <c r="G1416" s="132">
        <v>1.3412799999999999E-4</v>
      </c>
      <c r="H1416" s="167">
        <v>907601.57</v>
      </c>
      <c r="I1416" s="131">
        <v>218.39</v>
      </c>
      <c r="J1416" s="131">
        <v>3</v>
      </c>
      <c r="K1416" s="131">
        <v>4156</v>
      </c>
      <c r="L1416" s="130" t="s">
        <v>7</v>
      </c>
      <c r="M1416" s="128"/>
    </row>
    <row r="1417" spans="1:13">
      <c r="A1417" s="160" t="s">
        <v>6046</v>
      </c>
      <c r="B1417" s="161">
        <v>10136</v>
      </c>
      <c r="C1417" s="161">
        <v>10354</v>
      </c>
      <c r="D1417" s="162">
        <v>3609</v>
      </c>
      <c r="E1417" s="162">
        <v>3376</v>
      </c>
      <c r="F1417" s="163">
        <v>495035.626712</v>
      </c>
      <c r="G1417" s="164">
        <v>2.4898599999999998E-4</v>
      </c>
      <c r="H1417" s="163">
        <v>1684810.65</v>
      </c>
      <c r="I1417" s="161">
        <v>609.12</v>
      </c>
      <c r="J1417" s="161">
        <v>3</v>
      </c>
      <c r="K1417" s="161">
        <v>2766</v>
      </c>
      <c r="L1417" s="160" t="s">
        <v>7</v>
      </c>
      <c r="M1417" s="165"/>
    </row>
    <row r="1418" spans="1:13">
      <c r="A1418" s="130" t="s">
        <v>6047</v>
      </c>
      <c r="B1418" s="133">
        <v>19864</v>
      </c>
      <c r="C1418" s="133">
        <v>19713</v>
      </c>
      <c r="D1418" s="166">
        <v>4286</v>
      </c>
      <c r="E1418" s="166">
        <v>4800</v>
      </c>
      <c r="F1418" s="167">
        <v>9320125.667169001</v>
      </c>
      <c r="G1418" s="132">
        <v>5.7464400000000002E-4</v>
      </c>
      <c r="H1418" s="167">
        <v>3888442.82</v>
      </c>
      <c r="I1418" s="131">
        <v>576.83000000000004</v>
      </c>
      <c r="J1418" s="131">
        <v>3</v>
      </c>
      <c r="K1418" s="131">
        <v>6741</v>
      </c>
      <c r="L1418" s="130" t="s">
        <v>7</v>
      </c>
      <c r="M1418" s="128"/>
    </row>
    <row r="1419" spans="1:13">
      <c r="A1419" s="168" t="s">
        <v>6048</v>
      </c>
      <c r="B1419" s="169">
        <v>1078</v>
      </c>
      <c r="C1419" s="169">
        <v>1012</v>
      </c>
      <c r="D1419" s="170">
        <v>303</v>
      </c>
      <c r="E1419" s="170">
        <v>382</v>
      </c>
      <c r="F1419" s="171">
        <v>1305291.2544780001</v>
      </c>
      <c r="G1419" s="172">
        <v>4.1499999999999999E-5</v>
      </c>
      <c r="H1419" s="171">
        <v>280820.08</v>
      </c>
      <c r="I1419" s="169">
        <v>244.19</v>
      </c>
      <c r="J1419" s="169">
        <v>3</v>
      </c>
      <c r="K1419" s="169">
        <v>1150</v>
      </c>
      <c r="L1419" s="168" t="s">
        <v>7</v>
      </c>
      <c r="M1419" s="173"/>
    </row>
    <row r="1420" spans="1:13">
      <c r="A1420" s="130" t="s">
        <v>6049</v>
      </c>
      <c r="B1420" s="131">
        <v>22035</v>
      </c>
      <c r="C1420" s="131">
        <v>34148</v>
      </c>
      <c r="D1420" s="166">
        <v>1843</v>
      </c>
      <c r="E1420" s="166">
        <v>1823</v>
      </c>
      <c r="F1420" s="167">
        <v>1418984.2325040002</v>
      </c>
      <c r="G1420" s="132">
        <v>4.46854E-4</v>
      </c>
      <c r="H1420" s="167">
        <v>3023725.05</v>
      </c>
      <c r="I1420" s="131">
        <v>802.26</v>
      </c>
      <c r="J1420" s="131">
        <v>3</v>
      </c>
      <c r="K1420" s="131">
        <v>3769</v>
      </c>
      <c r="L1420" s="130" t="s">
        <v>7</v>
      </c>
      <c r="M1420" s="128"/>
    </row>
    <row r="1421" spans="1:13">
      <c r="A1421" s="130" t="s">
        <v>6050</v>
      </c>
      <c r="B1421" s="131">
        <v>6250</v>
      </c>
      <c r="C1421" s="131">
        <v>6339</v>
      </c>
      <c r="D1421" s="166">
        <v>1101</v>
      </c>
      <c r="E1421" s="166">
        <v>1306</v>
      </c>
      <c r="F1421" s="167">
        <v>3729770.829008</v>
      </c>
      <c r="G1421" s="132">
        <v>1.80958E-4</v>
      </c>
      <c r="H1421" s="167">
        <v>1224484.8700000001</v>
      </c>
      <c r="I1421" s="131">
        <v>273.26</v>
      </c>
      <c r="J1421" s="131">
        <v>3</v>
      </c>
      <c r="K1421" s="131">
        <v>4481</v>
      </c>
      <c r="L1421" s="130" t="s">
        <v>7</v>
      </c>
      <c r="M1421" s="128"/>
    </row>
    <row r="1422" spans="1:13">
      <c r="A1422" s="130" t="s">
        <v>6051</v>
      </c>
      <c r="B1422" s="131">
        <v>48542</v>
      </c>
      <c r="C1422" s="131">
        <v>53305</v>
      </c>
      <c r="D1422" s="166">
        <v>9621</v>
      </c>
      <c r="E1422" s="166">
        <v>10909</v>
      </c>
      <c r="F1422" s="167">
        <v>48449201.398153998</v>
      </c>
      <c r="G1422" s="132">
        <v>1.7112679999999999E-3</v>
      </c>
      <c r="H1422" s="167">
        <v>11579631.24</v>
      </c>
      <c r="I1422" s="131">
        <v>651.52</v>
      </c>
      <c r="J1422" s="131">
        <v>3</v>
      </c>
      <c r="K1422" s="131">
        <v>17773</v>
      </c>
      <c r="L1422" s="130" t="s">
        <v>7</v>
      </c>
      <c r="M1422" s="128"/>
    </row>
    <row r="1423" spans="1:13">
      <c r="A1423" s="130" t="s">
        <v>6052</v>
      </c>
      <c r="B1423" s="131">
        <v>4935</v>
      </c>
      <c r="C1423" s="131">
        <v>4991</v>
      </c>
      <c r="D1423" s="166">
        <v>783</v>
      </c>
      <c r="E1423" s="166">
        <v>740</v>
      </c>
      <c r="F1423" s="167">
        <v>3053269.9513590001</v>
      </c>
      <c r="G1423" s="132">
        <v>1.3199899999999999E-4</v>
      </c>
      <c r="H1423" s="167">
        <v>893198.91</v>
      </c>
      <c r="I1423" s="131">
        <v>311.54000000000002</v>
      </c>
      <c r="J1423" s="131">
        <v>3</v>
      </c>
      <c r="K1423" s="131">
        <v>2867</v>
      </c>
      <c r="L1423" s="130" t="s">
        <v>7</v>
      </c>
      <c r="M1423" s="128"/>
    </row>
    <row r="1424" spans="1:13">
      <c r="A1424" s="130" t="s">
        <v>6053</v>
      </c>
      <c r="B1424" s="131">
        <v>36297</v>
      </c>
      <c r="C1424" s="131">
        <v>36955</v>
      </c>
      <c r="D1424" s="166">
        <v>8261</v>
      </c>
      <c r="E1424" s="166">
        <v>8200</v>
      </c>
      <c r="F1424" s="167">
        <v>17130955.872744001</v>
      </c>
      <c r="G1424" s="132">
        <v>1.0150949999999999E-3</v>
      </c>
      <c r="H1424" s="167">
        <v>6868841.4199999999</v>
      </c>
      <c r="I1424" s="131">
        <v>453.39</v>
      </c>
      <c r="J1424" s="131">
        <v>3</v>
      </c>
      <c r="K1424" s="131">
        <v>15150</v>
      </c>
      <c r="L1424" s="130" t="s">
        <v>7</v>
      </c>
      <c r="M1424" s="128"/>
    </row>
    <row r="1425" spans="1:13">
      <c r="A1425" s="130" t="s">
        <v>6054</v>
      </c>
      <c r="B1425" s="131">
        <v>526</v>
      </c>
      <c r="C1425" s="131">
        <v>498</v>
      </c>
      <c r="D1425" s="166">
        <v>70</v>
      </c>
      <c r="E1425" s="166">
        <v>192</v>
      </c>
      <c r="F1425" s="167">
        <v>3135842.8753190003</v>
      </c>
      <c r="G1425" s="132">
        <v>5.2200999999999997E-5</v>
      </c>
      <c r="H1425" s="167">
        <v>353226.71</v>
      </c>
      <c r="I1425" s="131">
        <v>1000.65</v>
      </c>
      <c r="J1425" s="131">
        <v>3</v>
      </c>
      <c r="K1425" s="131">
        <v>353</v>
      </c>
      <c r="L1425" s="130" t="s">
        <v>7</v>
      </c>
      <c r="M1425" s="128"/>
    </row>
    <row r="1426" spans="1:13">
      <c r="A1426" s="160" t="s">
        <v>6055</v>
      </c>
      <c r="B1426" s="161">
        <v>54565</v>
      </c>
      <c r="C1426" s="161">
        <v>54600</v>
      </c>
      <c r="D1426" s="162">
        <v>10840</v>
      </c>
      <c r="E1426" s="162">
        <v>11037</v>
      </c>
      <c r="F1426" s="163">
        <v>16176314.473242</v>
      </c>
      <c r="G1426" s="164">
        <v>1.3675029999999999E-3</v>
      </c>
      <c r="H1426" s="163">
        <v>9253474.1500000004</v>
      </c>
      <c r="I1426" s="161">
        <v>739.75</v>
      </c>
      <c r="J1426" s="161">
        <v>3</v>
      </c>
      <c r="K1426" s="161">
        <v>12509</v>
      </c>
      <c r="L1426" s="160" t="s">
        <v>7</v>
      </c>
      <c r="M1426" s="165"/>
    </row>
    <row r="1427" spans="1:13">
      <c r="A1427" s="130" t="s">
        <v>6056</v>
      </c>
      <c r="B1427" s="133">
        <v>14207</v>
      </c>
      <c r="C1427" s="133">
        <v>17777</v>
      </c>
      <c r="D1427" s="166">
        <v>3540</v>
      </c>
      <c r="E1427" s="166">
        <v>3715</v>
      </c>
      <c r="F1427" s="167">
        <v>5779320.3959630001</v>
      </c>
      <c r="G1427" s="132">
        <v>3.9789900000000001E-4</v>
      </c>
      <c r="H1427" s="167">
        <v>2692463.61</v>
      </c>
      <c r="I1427" s="131">
        <v>571.77</v>
      </c>
      <c r="J1427" s="131">
        <v>3</v>
      </c>
      <c r="K1427" s="131">
        <v>4709</v>
      </c>
      <c r="L1427" s="130" t="s">
        <v>7</v>
      </c>
      <c r="M1427" s="128"/>
    </row>
    <row r="1428" spans="1:13">
      <c r="A1428" s="168" t="s">
        <v>6057</v>
      </c>
      <c r="B1428" s="169">
        <v>347</v>
      </c>
      <c r="C1428" s="169">
        <v>285</v>
      </c>
      <c r="D1428" s="170">
        <v>86</v>
      </c>
      <c r="E1428" s="170">
        <v>160</v>
      </c>
      <c r="F1428" s="171">
        <v>690384.75905999995</v>
      </c>
      <c r="G1428" s="172">
        <v>1.7001925089629559E-5</v>
      </c>
      <c r="H1428" s="171" t="s">
        <v>11</v>
      </c>
      <c r="I1428" s="169" t="s">
        <v>11</v>
      </c>
      <c r="J1428" s="169">
        <v>3</v>
      </c>
      <c r="K1428" s="169">
        <v>1263</v>
      </c>
      <c r="L1428" s="168" t="s">
        <v>12</v>
      </c>
      <c r="M1428" s="173"/>
    </row>
    <row r="1429" spans="1:13">
      <c r="A1429" s="130" t="s">
        <v>6058</v>
      </c>
      <c r="B1429" s="131">
        <v>1208</v>
      </c>
      <c r="C1429" s="131">
        <v>1478</v>
      </c>
      <c r="D1429" s="166">
        <v>224</v>
      </c>
      <c r="E1429" s="166">
        <v>248</v>
      </c>
      <c r="F1429" s="167">
        <v>1793168.6205179999</v>
      </c>
      <c r="G1429" s="132">
        <v>5.2017844122246941E-5</v>
      </c>
      <c r="H1429" s="167" t="s">
        <v>11</v>
      </c>
      <c r="I1429" s="131" t="s">
        <v>11</v>
      </c>
      <c r="J1429" s="131">
        <v>3</v>
      </c>
      <c r="K1429" s="131">
        <v>1930</v>
      </c>
      <c r="L1429" s="130" t="s">
        <v>12</v>
      </c>
      <c r="M1429" s="128"/>
    </row>
    <row r="1430" spans="1:13">
      <c r="A1430" s="130" t="s">
        <v>6059</v>
      </c>
      <c r="B1430" s="131">
        <v>29134</v>
      </c>
      <c r="C1430" s="131">
        <v>30304</v>
      </c>
      <c r="D1430" s="166">
        <v>8111</v>
      </c>
      <c r="E1430" s="166">
        <v>7737</v>
      </c>
      <c r="F1430" s="167">
        <v>19254131.701961998</v>
      </c>
      <c r="G1430" s="132">
        <v>9.1539400000000004E-4</v>
      </c>
      <c r="H1430" s="167">
        <v>6194191.7699999996</v>
      </c>
      <c r="I1430" s="131">
        <v>542.21</v>
      </c>
      <c r="J1430" s="131">
        <v>3</v>
      </c>
      <c r="K1430" s="131">
        <v>11424</v>
      </c>
      <c r="L1430" s="130" t="s">
        <v>7</v>
      </c>
      <c r="M1430" s="128"/>
    </row>
    <row r="1431" spans="1:13">
      <c r="A1431" s="130" t="s">
        <v>6060</v>
      </c>
      <c r="B1431" s="131"/>
      <c r="C1431" s="131"/>
      <c r="D1431" s="166">
        <v>214</v>
      </c>
      <c r="E1431" s="166">
        <v>75</v>
      </c>
      <c r="F1431" s="167">
        <v>591388.52905900008</v>
      </c>
      <c r="G1431" s="132">
        <v>1.0417386991033467E-5</v>
      </c>
      <c r="H1431" s="167" t="s">
        <v>11</v>
      </c>
      <c r="I1431" s="131" t="s">
        <v>11</v>
      </c>
      <c r="J1431" s="131">
        <v>3</v>
      </c>
      <c r="K1431" s="131">
        <v>3166</v>
      </c>
      <c r="L1431" s="130" t="s">
        <v>12</v>
      </c>
      <c r="M1431" s="128"/>
    </row>
    <row r="1432" spans="1:13">
      <c r="A1432" s="130" t="s">
        <v>6061</v>
      </c>
      <c r="B1432" s="131">
        <v>4038</v>
      </c>
      <c r="C1432" s="131">
        <v>4156</v>
      </c>
      <c r="D1432" s="166">
        <v>549</v>
      </c>
      <c r="E1432" s="166">
        <v>519</v>
      </c>
      <c r="F1432" s="167">
        <v>4458388.6045050006</v>
      </c>
      <c r="G1432" s="132">
        <v>1.3983800000000001E-4</v>
      </c>
      <c r="H1432" s="167">
        <v>946243.92</v>
      </c>
      <c r="I1432" s="131">
        <v>287.08999999999997</v>
      </c>
      <c r="J1432" s="131">
        <v>3</v>
      </c>
      <c r="K1432" s="131">
        <v>3296</v>
      </c>
      <c r="L1432" s="130" t="s">
        <v>7</v>
      </c>
      <c r="M1432" s="128"/>
    </row>
    <row r="1433" spans="1:13">
      <c r="A1433" s="130" t="s">
        <v>6062</v>
      </c>
      <c r="B1433" s="131">
        <v>4142</v>
      </c>
      <c r="C1433" s="131">
        <v>4013</v>
      </c>
      <c r="D1433" s="166">
        <v>926</v>
      </c>
      <c r="E1433" s="166">
        <v>956</v>
      </c>
      <c r="F1433" s="167">
        <v>2212744.32516</v>
      </c>
      <c r="G1433" s="132">
        <v>1.1743099999999999E-4</v>
      </c>
      <c r="H1433" s="167">
        <v>794617.79</v>
      </c>
      <c r="I1433" s="131">
        <v>569.21</v>
      </c>
      <c r="J1433" s="131">
        <v>3</v>
      </c>
      <c r="K1433" s="131">
        <v>1396</v>
      </c>
      <c r="L1433" s="130" t="s">
        <v>7</v>
      </c>
      <c r="M1433" s="128"/>
    </row>
    <row r="1434" spans="1:13">
      <c r="A1434" s="130" t="s">
        <v>6063</v>
      </c>
      <c r="B1434" s="131">
        <v>209</v>
      </c>
      <c r="C1434" s="131">
        <v>252</v>
      </c>
      <c r="D1434" s="166">
        <v>77</v>
      </c>
      <c r="E1434" s="166">
        <v>70</v>
      </c>
      <c r="F1434" s="167">
        <v>711254.66630399995</v>
      </c>
      <c r="G1434" s="132">
        <v>1.4401505856158751E-5</v>
      </c>
      <c r="H1434" s="167" t="s">
        <v>11</v>
      </c>
      <c r="I1434" s="131" t="s">
        <v>11</v>
      </c>
      <c r="J1434" s="131">
        <v>3</v>
      </c>
      <c r="K1434" s="131">
        <v>829</v>
      </c>
      <c r="L1434" s="130" t="s">
        <v>12</v>
      </c>
      <c r="M1434" s="128"/>
    </row>
    <row r="1435" spans="1:13">
      <c r="A1435" s="130" t="s">
        <v>6064</v>
      </c>
      <c r="B1435" s="131">
        <v>13870</v>
      </c>
      <c r="C1435" s="131">
        <v>15222</v>
      </c>
      <c r="D1435" s="166">
        <v>1592</v>
      </c>
      <c r="E1435" s="166">
        <v>2413</v>
      </c>
      <c r="F1435" s="167">
        <v>11802784.604832001</v>
      </c>
      <c r="G1435" s="132">
        <v>4.45859E-4</v>
      </c>
      <c r="H1435" s="167">
        <v>3016990.51</v>
      </c>
      <c r="I1435" s="131">
        <v>295.61</v>
      </c>
      <c r="J1435" s="131">
        <v>3</v>
      </c>
      <c r="K1435" s="131">
        <v>10206</v>
      </c>
      <c r="L1435" s="130" t="s">
        <v>7</v>
      </c>
      <c r="M1435" s="128"/>
    </row>
    <row r="1436" spans="1:13">
      <c r="A1436" s="130" t="s">
        <v>6065</v>
      </c>
      <c r="B1436" s="131">
        <v>3563</v>
      </c>
      <c r="C1436" s="131">
        <v>4111</v>
      </c>
      <c r="D1436" s="166">
        <v>1146</v>
      </c>
      <c r="E1436" s="166">
        <v>1014</v>
      </c>
      <c r="F1436" s="167">
        <v>4808426.8051979998</v>
      </c>
      <c r="G1436" s="132">
        <v>1.5174003653278703E-4</v>
      </c>
      <c r="H1436" s="167" t="s">
        <v>11</v>
      </c>
      <c r="I1436" s="131" t="s">
        <v>11</v>
      </c>
      <c r="J1436" s="131">
        <v>3</v>
      </c>
      <c r="K1436" s="131">
        <v>4691</v>
      </c>
      <c r="L1436" s="130" t="s">
        <v>12</v>
      </c>
      <c r="M1436" s="128"/>
    </row>
    <row r="1437" spans="1:13">
      <c r="A1437" s="130" t="s">
        <v>6066</v>
      </c>
      <c r="B1437" s="131">
        <v>2140</v>
      </c>
      <c r="C1437" s="131">
        <v>1594</v>
      </c>
      <c r="D1437" s="166">
        <v>616</v>
      </c>
      <c r="E1437" s="166">
        <v>721</v>
      </c>
      <c r="F1437" s="167">
        <v>9759490.4709040001</v>
      </c>
      <c r="G1437" s="132">
        <v>1.7456434758557042E-4</v>
      </c>
      <c r="H1437" s="167" t="s">
        <v>11</v>
      </c>
      <c r="I1437" s="131" t="s">
        <v>11</v>
      </c>
      <c r="J1437" s="131">
        <v>3</v>
      </c>
      <c r="K1437" s="131">
        <v>3962</v>
      </c>
      <c r="L1437" s="130" t="s">
        <v>12</v>
      </c>
      <c r="M1437" s="128"/>
    </row>
    <row r="1438" spans="1:13">
      <c r="A1438" s="130" t="s">
        <v>6067</v>
      </c>
      <c r="B1438" s="131">
        <v>1031</v>
      </c>
      <c r="C1438" s="131">
        <v>1135</v>
      </c>
      <c r="D1438" s="166">
        <v>532</v>
      </c>
      <c r="E1438" s="166">
        <v>461</v>
      </c>
      <c r="F1438" s="167">
        <v>2169007.5537</v>
      </c>
      <c r="G1438" s="132">
        <v>5.7006093674149217E-5</v>
      </c>
      <c r="H1438" s="167" t="s">
        <v>11</v>
      </c>
      <c r="I1438" s="131" t="s">
        <v>11</v>
      </c>
      <c r="J1438" s="131">
        <v>3</v>
      </c>
      <c r="K1438" s="131">
        <v>2472</v>
      </c>
      <c r="L1438" s="130" t="s">
        <v>12</v>
      </c>
      <c r="M1438" s="128"/>
    </row>
    <row r="1439" spans="1:13">
      <c r="A1439" s="130" t="s">
        <v>6068</v>
      </c>
      <c r="B1439" s="131">
        <v>47566</v>
      </c>
      <c r="C1439" s="131">
        <v>49088</v>
      </c>
      <c r="D1439" s="166">
        <v>7137</v>
      </c>
      <c r="E1439" s="166">
        <v>7299</v>
      </c>
      <c r="F1439" s="167">
        <v>23446201.699650999</v>
      </c>
      <c r="G1439" s="132">
        <v>1.28604E-3</v>
      </c>
      <c r="H1439" s="167">
        <v>8702240.0199999996</v>
      </c>
      <c r="I1439" s="131">
        <v>669.19</v>
      </c>
      <c r="J1439" s="131">
        <v>3</v>
      </c>
      <c r="K1439" s="131">
        <v>13004</v>
      </c>
      <c r="L1439" s="130" t="s">
        <v>7</v>
      </c>
      <c r="M1439" s="128"/>
    </row>
    <row r="1440" spans="1:13">
      <c r="A1440" s="130" t="s">
        <v>6069</v>
      </c>
      <c r="B1440" s="131">
        <v>16427</v>
      </c>
      <c r="C1440" s="131">
        <v>22598</v>
      </c>
      <c r="D1440" s="166">
        <v>2838</v>
      </c>
      <c r="E1440" s="166">
        <v>2533</v>
      </c>
      <c r="F1440" s="167">
        <v>6410436.6038190005</v>
      </c>
      <c r="G1440" s="132">
        <v>4.3522199999999997E-4</v>
      </c>
      <c r="H1440" s="167">
        <v>2945016.59</v>
      </c>
      <c r="I1440" s="131">
        <v>533.91</v>
      </c>
      <c r="J1440" s="131">
        <v>3</v>
      </c>
      <c r="K1440" s="131">
        <v>5516</v>
      </c>
      <c r="L1440" s="130" t="s">
        <v>7</v>
      </c>
      <c r="M1440" s="128"/>
    </row>
    <row r="1441" spans="1:13">
      <c r="A1441" s="130" t="s">
        <v>6070</v>
      </c>
      <c r="B1441" s="131">
        <v>29201</v>
      </c>
      <c r="C1441" s="131">
        <v>27201</v>
      </c>
      <c r="D1441" s="166">
        <v>4717</v>
      </c>
      <c r="E1441" s="166">
        <v>5086</v>
      </c>
      <c r="F1441" s="167">
        <v>11681074.931134999</v>
      </c>
      <c r="G1441" s="132">
        <v>7.3664599999999998E-4</v>
      </c>
      <c r="H1441" s="167">
        <v>4984659.6399999997</v>
      </c>
      <c r="I1441" s="131">
        <v>1036.74</v>
      </c>
      <c r="J1441" s="131">
        <v>3</v>
      </c>
      <c r="K1441" s="131">
        <v>4808</v>
      </c>
      <c r="L1441" s="130" t="s">
        <v>7</v>
      </c>
      <c r="M1441" s="128"/>
    </row>
    <row r="1442" spans="1:13">
      <c r="A1442" s="130" t="s">
        <v>6071</v>
      </c>
      <c r="B1442" s="131">
        <v>2891</v>
      </c>
      <c r="C1442" s="131">
        <v>2934</v>
      </c>
      <c r="D1442" s="166">
        <v>1727</v>
      </c>
      <c r="E1442" s="166">
        <v>1577</v>
      </c>
      <c r="F1442" s="167">
        <v>3042977.2568800002</v>
      </c>
      <c r="G1442" s="132">
        <v>1.2023099999999999E-4</v>
      </c>
      <c r="H1442" s="167">
        <v>813567.68</v>
      </c>
      <c r="I1442" s="131">
        <v>243.14</v>
      </c>
      <c r="J1442" s="131">
        <v>3</v>
      </c>
      <c r="K1442" s="131">
        <v>3346</v>
      </c>
      <c r="L1442" s="130" t="s">
        <v>7</v>
      </c>
      <c r="M1442" s="128"/>
    </row>
    <row r="1443" spans="1:13">
      <c r="A1443" s="130" t="s">
        <v>6072</v>
      </c>
      <c r="B1443" s="131">
        <v>3303</v>
      </c>
      <c r="C1443" s="131">
        <v>4776</v>
      </c>
      <c r="D1443" s="166">
        <v>850</v>
      </c>
      <c r="E1443" s="166">
        <v>926</v>
      </c>
      <c r="F1443" s="167">
        <v>2667575.9595209998</v>
      </c>
      <c r="G1443" s="132">
        <v>1.1499033136278202E-4</v>
      </c>
      <c r="H1443" s="167" t="s">
        <v>11</v>
      </c>
      <c r="I1443" s="131" t="s">
        <v>11</v>
      </c>
      <c r="J1443" s="131">
        <v>3</v>
      </c>
      <c r="K1443" s="131">
        <v>3962</v>
      </c>
      <c r="L1443" s="130" t="s">
        <v>12</v>
      </c>
      <c r="M1443" s="128"/>
    </row>
    <row r="1444" spans="1:13">
      <c r="A1444" s="130" t="s">
        <v>6073</v>
      </c>
      <c r="B1444" s="131">
        <v>2956</v>
      </c>
      <c r="C1444" s="131">
        <v>3229</v>
      </c>
      <c r="D1444" s="166">
        <v>551</v>
      </c>
      <c r="E1444" s="166">
        <v>525</v>
      </c>
      <c r="F1444" s="167">
        <v>1692611.959032</v>
      </c>
      <c r="G1444" s="132">
        <v>8.6139999999999999E-5</v>
      </c>
      <c r="H1444" s="167">
        <v>582879.80000000005</v>
      </c>
      <c r="I1444" s="131">
        <v>165.31</v>
      </c>
      <c r="J1444" s="131">
        <v>3</v>
      </c>
      <c r="K1444" s="131">
        <v>3526</v>
      </c>
      <c r="L1444" s="130" t="s">
        <v>7</v>
      </c>
      <c r="M1444" s="128"/>
    </row>
    <row r="1445" spans="1:13">
      <c r="A1445" s="130" t="s">
        <v>6074</v>
      </c>
      <c r="B1445" s="131"/>
      <c r="C1445" s="131"/>
      <c r="D1445" s="166"/>
      <c r="E1445" s="166"/>
      <c r="F1445" s="167" t="s">
        <v>11</v>
      </c>
      <c r="G1445" s="132">
        <v>0</v>
      </c>
      <c r="H1445" s="167" t="s">
        <v>11</v>
      </c>
      <c r="I1445" s="131" t="s">
        <v>11</v>
      </c>
      <c r="J1445" s="131">
        <v>1</v>
      </c>
      <c r="K1445" s="131">
        <v>0</v>
      </c>
      <c r="L1445" s="130" t="s">
        <v>12</v>
      </c>
      <c r="M1445" s="128"/>
    </row>
    <row r="1446" spans="1:13">
      <c r="A1446" s="130" t="s">
        <v>6075</v>
      </c>
      <c r="B1446" s="131">
        <v>348</v>
      </c>
      <c r="C1446" s="131">
        <v>318</v>
      </c>
      <c r="D1446" s="166">
        <v>82</v>
      </c>
      <c r="E1446" s="166">
        <v>132</v>
      </c>
      <c r="F1446" s="166">
        <v>0</v>
      </c>
      <c r="G1446" s="132">
        <v>1.1830932904897278E-5</v>
      </c>
      <c r="H1446" s="167" t="s">
        <v>11</v>
      </c>
      <c r="I1446" s="131" t="s">
        <v>11</v>
      </c>
      <c r="J1446" s="131">
        <v>2</v>
      </c>
      <c r="K1446" s="131">
        <v>0</v>
      </c>
      <c r="L1446" s="130" t="s">
        <v>12</v>
      </c>
      <c r="M1446" s="128"/>
    </row>
    <row r="1447" spans="1:13">
      <c r="A1447" s="130" t="s">
        <v>6076</v>
      </c>
      <c r="B1447" s="131">
        <v>49105</v>
      </c>
      <c r="C1447" s="131">
        <v>52629</v>
      </c>
      <c r="D1447" s="166">
        <v>6298</v>
      </c>
      <c r="E1447" s="166">
        <v>7563</v>
      </c>
      <c r="F1447" s="167">
        <v>30317884</v>
      </c>
      <c r="G1447" s="132">
        <v>1.4152360000000001E-3</v>
      </c>
      <c r="H1447" s="167">
        <v>9576472.1300000008</v>
      </c>
      <c r="I1447" s="131">
        <v>857.11</v>
      </c>
      <c r="J1447" s="131">
        <v>3</v>
      </c>
      <c r="K1447" s="131">
        <v>11173</v>
      </c>
      <c r="L1447" s="130" t="s">
        <v>7</v>
      </c>
      <c r="M1447" s="128"/>
    </row>
    <row r="1448" spans="1:13">
      <c r="A1448" s="130" t="s">
        <v>6077</v>
      </c>
      <c r="B1448" s="131">
        <v>4969</v>
      </c>
      <c r="C1448" s="131">
        <v>5314</v>
      </c>
      <c r="D1448" s="166">
        <v>1764</v>
      </c>
      <c r="E1448" s="166">
        <v>1643</v>
      </c>
      <c r="F1448" s="167">
        <v>9045509.6159039997</v>
      </c>
      <c r="G1448" s="132">
        <v>2.4235660829452293E-4</v>
      </c>
      <c r="H1448" s="167" t="s">
        <v>11</v>
      </c>
      <c r="I1448" s="131" t="s">
        <v>11</v>
      </c>
      <c r="J1448" s="131">
        <v>3</v>
      </c>
      <c r="K1448" s="131">
        <v>10140</v>
      </c>
      <c r="L1448" s="130" t="s">
        <v>12</v>
      </c>
      <c r="M1448" s="128"/>
    </row>
    <row r="1449" spans="1:13">
      <c r="A1449" s="130" t="s">
        <v>6078</v>
      </c>
      <c r="B1449" s="131">
        <v>9557</v>
      </c>
      <c r="C1449" s="131">
        <v>9307</v>
      </c>
      <c r="D1449" s="166">
        <v>1052</v>
      </c>
      <c r="E1449" s="166">
        <v>1205</v>
      </c>
      <c r="F1449" s="167">
        <v>4053768.8016360002</v>
      </c>
      <c r="G1449" s="132">
        <v>2.3925800000000001E-4</v>
      </c>
      <c r="H1449" s="167">
        <v>1618988.76</v>
      </c>
      <c r="I1449" s="131">
        <v>416.41</v>
      </c>
      <c r="J1449" s="131">
        <v>3</v>
      </c>
      <c r="K1449" s="131">
        <v>3888</v>
      </c>
      <c r="L1449" s="130" t="s">
        <v>7</v>
      </c>
      <c r="M1449" s="128"/>
    </row>
    <row r="1450" spans="1:13">
      <c r="A1450" s="130" t="s">
        <v>6079</v>
      </c>
      <c r="B1450" s="131">
        <v>13264</v>
      </c>
      <c r="C1450" s="131">
        <v>12946</v>
      </c>
      <c r="D1450" s="166">
        <v>3040</v>
      </c>
      <c r="E1450" s="166">
        <v>2657</v>
      </c>
      <c r="F1450" s="167">
        <v>3216797.379191</v>
      </c>
      <c r="G1450" s="132">
        <v>3.23586E-4</v>
      </c>
      <c r="H1450" s="167">
        <v>2189610.27</v>
      </c>
      <c r="I1450" s="131">
        <v>487.12</v>
      </c>
      <c r="J1450" s="131">
        <v>3</v>
      </c>
      <c r="K1450" s="131">
        <v>4495</v>
      </c>
      <c r="L1450" s="130" t="s">
        <v>7</v>
      </c>
      <c r="M1450" s="128"/>
    </row>
    <row r="1451" spans="1:13">
      <c r="A1451" s="130" t="s">
        <v>6080</v>
      </c>
      <c r="B1451" s="131">
        <v>400</v>
      </c>
      <c r="C1451" s="131">
        <v>444</v>
      </c>
      <c r="D1451" s="166">
        <v>9</v>
      </c>
      <c r="E1451" s="166">
        <v>0</v>
      </c>
      <c r="F1451" s="167">
        <v>1823120.799873</v>
      </c>
      <c r="G1451" s="132">
        <v>3.1279000000000003E-5</v>
      </c>
      <c r="H1451" s="167">
        <v>211655.83</v>
      </c>
      <c r="I1451" s="131">
        <v>1331.17</v>
      </c>
      <c r="J1451" s="131">
        <v>3</v>
      </c>
      <c r="K1451" s="131">
        <v>159</v>
      </c>
      <c r="L1451" s="130" t="s">
        <v>7</v>
      </c>
      <c r="M1451" s="128"/>
    </row>
    <row r="1452" spans="1:13">
      <c r="A1452" s="130" t="s">
        <v>6081</v>
      </c>
      <c r="B1452" s="131">
        <v>4504</v>
      </c>
      <c r="C1452" s="131">
        <v>5166</v>
      </c>
      <c r="D1452" s="166">
        <v>1921</v>
      </c>
      <c r="E1452" s="166">
        <v>2144</v>
      </c>
      <c r="F1452" s="167">
        <v>3477478.2561530001</v>
      </c>
      <c r="G1452" s="132">
        <v>1.6662799999999999E-4</v>
      </c>
      <c r="H1452" s="167">
        <v>1127523.8700000001</v>
      </c>
      <c r="I1452" s="131">
        <v>158.19999999999999</v>
      </c>
      <c r="J1452" s="131">
        <v>3</v>
      </c>
      <c r="K1452" s="131">
        <v>7127</v>
      </c>
      <c r="L1452" s="130" t="s">
        <v>7</v>
      </c>
      <c r="M1452" s="128"/>
    </row>
    <row r="1453" spans="1:13">
      <c r="A1453" s="130" t="s">
        <v>6082</v>
      </c>
      <c r="B1453" s="131">
        <v>842</v>
      </c>
      <c r="C1453" s="131">
        <v>896</v>
      </c>
      <c r="D1453" s="166">
        <v>125</v>
      </c>
      <c r="E1453" s="166">
        <v>142</v>
      </c>
      <c r="F1453" s="167">
        <v>1652577.198076</v>
      </c>
      <c r="G1453" s="132">
        <v>3.9242999999999997E-5</v>
      </c>
      <c r="H1453" s="167">
        <v>265547.59999999998</v>
      </c>
      <c r="I1453" s="131">
        <v>524.79999999999995</v>
      </c>
      <c r="J1453" s="131">
        <v>3</v>
      </c>
      <c r="K1453" s="131">
        <v>506</v>
      </c>
      <c r="L1453" s="130" t="s">
        <v>7</v>
      </c>
      <c r="M1453" s="128"/>
    </row>
    <row r="1454" spans="1:13">
      <c r="A1454" s="130" t="s">
        <v>6083</v>
      </c>
      <c r="B1454" s="131">
        <v>3431</v>
      </c>
      <c r="C1454" s="131">
        <v>3365</v>
      </c>
      <c r="D1454" s="166">
        <v>356</v>
      </c>
      <c r="E1454" s="166">
        <v>359</v>
      </c>
      <c r="F1454" s="167">
        <v>3027702.4325839998</v>
      </c>
      <c r="G1454" s="132">
        <v>1.05748E-4</v>
      </c>
      <c r="H1454" s="167">
        <v>715564.17</v>
      </c>
      <c r="I1454" s="131">
        <v>502.16</v>
      </c>
      <c r="J1454" s="131">
        <v>3</v>
      </c>
      <c r="K1454" s="131">
        <v>1425</v>
      </c>
      <c r="L1454" s="130" t="s">
        <v>7</v>
      </c>
      <c r="M1454" s="128"/>
    </row>
    <row r="1455" spans="1:13">
      <c r="A1455" s="130" t="s">
        <v>6084</v>
      </c>
      <c r="B1455" s="131">
        <v>1135</v>
      </c>
      <c r="C1455" s="131">
        <v>493</v>
      </c>
      <c r="D1455" s="166">
        <v>190</v>
      </c>
      <c r="E1455" s="166">
        <v>138</v>
      </c>
      <c r="F1455" s="167">
        <v>769043.37123600009</v>
      </c>
      <c r="G1455" s="132">
        <v>2.7305E-5</v>
      </c>
      <c r="H1455" s="167">
        <v>184767.3</v>
      </c>
      <c r="I1455" s="131">
        <v>1119.8</v>
      </c>
      <c r="J1455" s="131">
        <v>3</v>
      </c>
      <c r="K1455" s="131">
        <v>165</v>
      </c>
      <c r="L1455" s="130" t="s">
        <v>7</v>
      </c>
      <c r="M1455" s="128"/>
    </row>
    <row r="1456" spans="1:13">
      <c r="A1456" s="130" t="s">
        <v>6085</v>
      </c>
      <c r="B1456" s="131">
        <v>833</v>
      </c>
      <c r="C1456" s="131">
        <v>863</v>
      </c>
      <c r="D1456" s="166">
        <v>104</v>
      </c>
      <c r="E1456" s="166">
        <v>148</v>
      </c>
      <c r="F1456" s="167">
        <v>2065646.0135000001</v>
      </c>
      <c r="G1456" s="132">
        <v>4.4103000000000001E-5</v>
      </c>
      <c r="H1456" s="167">
        <v>298434.88</v>
      </c>
      <c r="I1456" s="131">
        <v>740.53</v>
      </c>
      <c r="J1456" s="131">
        <v>3</v>
      </c>
      <c r="K1456" s="131">
        <v>403</v>
      </c>
      <c r="L1456" s="130" t="s">
        <v>7</v>
      </c>
      <c r="M1456" s="128"/>
    </row>
    <row r="1457" spans="1:13">
      <c r="A1457" s="130" t="s">
        <v>6086</v>
      </c>
      <c r="B1457" s="131">
        <v>36554</v>
      </c>
      <c r="C1457" s="131">
        <v>36761</v>
      </c>
      <c r="D1457" s="166">
        <v>3368</v>
      </c>
      <c r="E1457" s="166">
        <v>2880</v>
      </c>
      <c r="F1457" s="167">
        <v>21260855.413439997</v>
      </c>
      <c r="G1457" s="132">
        <v>9.7932300000000004E-4</v>
      </c>
      <c r="H1457" s="167">
        <v>6626778.4900000002</v>
      </c>
      <c r="I1457" s="131">
        <v>1050.54</v>
      </c>
      <c r="J1457" s="131">
        <v>3</v>
      </c>
      <c r="K1457" s="131">
        <v>6308</v>
      </c>
      <c r="L1457" s="130" t="s">
        <v>7</v>
      </c>
      <c r="M1457" s="128"/>
    </row>
    <row r="1458" spans="1:13">
      <c r="A1458" s="130" t="s">
        <v>6087</v>
      </c>
      <c r="B1458" s="131">
        <v>19528</v>
      </c>
      <c r="C1458" s="131">
        <v>21184</v>
      </c>
      <c r="D1458" s="166">
        <v>6384</v>
      </c>
      <c r="E1458" s="166">
        <v>7015</v>
      </c>
      <c r="F1458" s="167">
        <v>11875980.936319998</v>
      </c>
      <c r="G1458" s="132">
        <v>6.3278900000000003E-4</v>
      </c>
      <c r="H1458" s="167">
        <v>4281890.09</v>
      </c>
      <c r="I1458" s="131">
        <v>353.41</v>
      </c>
      <c r="J1458" s="131">
        <v>3</v>
      </c>
      <c r="K1458" s="131">
        <v>12116</v>
      </c>
      <c r="L1458" s="130" t="s">
        <v>7</v>
      </c>
      <c r="M1458" s="128"/>
    </row>
    <row r="1459" spans="1:13">
      <c r="A1459" s="130" t="s">
        <v>6088</v>
      </c>
      <c r="B1459" s="131">
        <v>40936</v>
      </c>
      <c r="C1459" s="131">
        <v>43987</v>
      </c>
      <c r="D1459" s="166">
        <v>9447</v>
      </c>
      <c r="E1459" s="166">
        <v>10011</v>
      </c>
      <c r="F1459" s="167">
        <v>24353376.781654</v>
      </c>
      <c r="G1459" s="132">
        <v>1.2385779999999999E-3</v>
      </c>
      <c r="H1459" s="167">
        <v>8381077.2599999998</v>
      </c>
      <c r="I1459" s="131">
        <v>759.23</v>
      </c>
      <c r="J1459" s="131">
        <v>3</v>
      </c>
      <c r="K1459" s="131">
        <v>11039</v>
      </c>
      <c r="L1459" s="130" t="s">
        <v>7</v>
      </c>
      <c r="M1459" s="128"/>
    </row>
    <row r="1460" spans="1:13">
      <c r="A1460" s="130" t="s">
        <v>6089</v>
      </c>
      <c r="B1460" s="131">
        <v>14706</v>
      </c>
      <c r="C1460" s="131">
        <v>16031</v>
      </c>
      <c r="D1460" s="166">
        <v>2778</v>
      </c>
      <c r="E1460" s="166">
        <v>2205</v>
      </c>
      <c r="F1460" s="167">
        <v>11906271.004596001</v>
      </c>
      <c r="G1460" s="132">
        <v>4.7040299999999999E-4</v>
      </c>
      <c r="H1460" s="167">
        <v>3183073.75</v>
      </c>
      <c r="I1460" s="131">
        <v>655.23</v>
      </c>
      <c r="J1460" s="131">
        <v>3</v>
      </c>
      <c r="K1460" s="131">
        <v>4858</v>
      </c>
      <c r="L1460" s="130" t="s">
        <v>7</v>
      </c>
      <c r="M1460" s="128"/>
    </row>
    <row r="1461" spans="1:13">
      <c r="A1461" s="130" t="s">
        <v>6090</v>
      </c>
      <c r="B1461" s="131">
        <v>1896</v>
      </c>
      <c r="C1461" s="131">
        <v>2375</v>
      </c>
      <c r="D1461" s="166">
        <v>585</v>
      </c>
      <c r="E1461" s="166">
        <v>386</v>
      </c>
      <c r="F1461" s="167">
        <v>2132045.36368</v>
      </c>
      <c r="G1461" s="132">
        <v>7.4040000000000003E-5</v>
      </c>
      <c r="H1461" s="167">
        <v>501008.55</v>
      </c>
      <c r="I1461" s="131">
        <v>370.57</v>
      </c>
      <c r="J1461" s="131">
        <v>3</v>
      </c>
      <c r="K1461" s="131">
        <v>1352</v>
      </c>
      <c r="L1461" s="130" t="s">
        <v>7</v>
      </c>
      <c r="M1461" s="128"/>
    </row>
    <row r="1462" spans="1:13">
      <c r="A1462" s="130" t="s">
        <v>6091</v>
      </c>
      <c r="B1462" s="131">
        <v>32907</v>
      </c>
      <c r="C1462" s="131">
        <v>31953</v>
      </c>
      <c r="D1462" s="166">
        <v>9400</v>
      </c>
      <c r="E1462" s="166">
        <v>9115</v>
      </c>
      <c r="F1462" s="167">
        <v>12282900.687915001</v>
      </c>
      <c r="G1462" s="132">
        <v>8.9604300000000001E-4</v>
      </c>
      <c r="H1462" s="167">
        <v>6063252.9699999997</v>
      </c>
      <c r="I1462" s="131">
        <v>870.78</v>
      </c>
      <c r="J1462" s="131">
        <v>3</v>
      </c>
      <c r="K1462" s="131">
        <v>6963</v>
      </c>
      <c r="L1462" s="130" t="s">
        <v>7</v>
      </c>
      <c r="M1462" s="128"/>
    </row>
    <row r="1463" spans="1:13">
      <c r="A1463" s="130" t="s">
        <v>6092</v>
      </c>
      <c r="B1463" s="131">
        <v>15396</v>
      </c>
      <c r="C1463" s="131">
        <v>17489</v>
      </c>
      <c r="D1463" s="166">
        <v>2972</v>
      </c>
      <c r="E1463" s="166">
        <v>3115</v>
      </c>
      <c r="F1463" s="167">
        <v>4633324.3072659997</v>
      </c>
      <c r="G1463" s="132">
        <v>4.0469300000000002E-4</v>
      </c>
      <c r="H1463" s="167">
        <v>2738431.04</v>
      </c>
      <c r="I1463" s="131">
        <v>384.62</v>
      </c>
      <c r="J1463" s="131">
        <v>3</v>
      </c>
      <c r="K1463" s="131">
        <v>7120</v>
      </c>
      <c r="L1463" s="130" t="s">
        <v>7</v>
      </c>
      <c r="M1463" s="128"/>
    </row>
    <row r="1464" spans="1:13">
      <c r="A1464" s="130" t="s">
        <v>6093</v>
      </c>
      <c r="B1464" s="131">
        <v>3338</v>
      </c>
      <c r="C1464" s="131">
        <v>2283</v>
      </c>
      <c r="D1464" s="166">
        <v>427</v>
      </c>
      <c r="E1464" s="166">
        <v>408</v>
      </c>
      <c r="F1464" s="167">
        <v>1482694.8662359999</v>
      </c>
      <c r="G1464" s="132">
        <v>7.6416999999999997E-5</v>
      </c>
      <c r="H1464" s="167">
        <v>517090.37</v>
      </c>
      <c r="I1464" s="131">
        <v>356.12</v>
      </c>
      <c r="J1464" s="131">
        <v>3</v>
      </c>
      <c r="K1464" s="131">
        <v>1452</v>
      </c>
      <c r="L1464" s="130" t="s">
        <v>7</v>
      </c>
      <c r="M1464" s="128"/>
    </row>
    <row r="1465" spans="1:13">
      <c r="A1465" s="130" t="s">
        <v>6094</v>
      </c>
      <c r="B1465" s="131">
        <v>1568</v>
      </c>
      <c r="C1465" s="131">
        <v>1528</v>
      </c>
      <c r="D1465" s="166">
        <v>615</v>
      </c>
      <c r="E1465" s="166">
        <v>518</v>
      </c>
      <c r="F1465" s="167">
        <v>1082416.3605140001</v>
      </c>
      <c r="G1465" s="132">
        <v>5.1471999999999998E-5</v>
      </c>
      <c r="H1465" s="167">
        <v>348294.8</v>
      </c>
      <c r="I1465" s="131">
        <v>178.34</v>
      </c>
      <c r="J1465" s="131">
        <v>3</v>
      </c>
      <c r="K1465" s="131">
        <v>1953</v>
      </c>
      <c r="L1465" s="130" t="s">
        <v>7</v>
      </c>
      <c r="M1465" s="128"/>
    </row>
    <row r="1466" spans="1:13">
      <c r="A1466" s="130" t="s">
        <v>6095</v>
      </c>
      <c r="B1466" s="131">
        <v>2092</v>
      </c>
      <c r="C1466" s="131">
        <v>2197</v>
      </c>
      <c r="D1466" s="166">
        <v>384</v>
      </c>
      <c r="E1466" s="166">
        <v>360</v>
      </c>
      <c r="F1466" s="167">
        <v>2384972.4661579998</v>
      </c>
      <c r="G1466" s="132">
        <v>7.5549000000000005E-5</v>
      </c>
      <c r="H1466" s="167">
        <v>511219.03</v>
      </c>
      <c r="I1466" s="131">
        <v>520.59</v>
      </c>
      <c r="J1466" s="131">
        <v>3</v>
      </c>
      <c r="K1466" s="131">
        <v>982</v>
      </c>
      <c r="L1466" s="130" t="s">
        <v>7</v>
      </c>
      <c r="M1466" s="128"/>
    </row>
    <row r="1467" spans="1:13">
      <c r="A1467" s="130" t="s">
        <v>6096</v>
      </c>
      <c r="B1467" s="131">
        <v>2291</v>
      </c>
      <c r="C1467" s="131">
        <v>2627</v>
      </c>
      <c r="D1467" s="166">
        <v>648</v>
      </c>
      <c r="E1467" s="166">
        <v>538</v>
      </c>
      <c r="F1467" s="167">
        <v>1388912.490888</v>
      </c>
      <c r="G1467" s="132">
        <v>7.3132841680762322E-5</v>
      </c>
      <c r="H1467" s="167" t="s">
        <v>11</v>
      </c>
      <c r="I1467" s="131">
        <v>240.69</v>
      </c>
      <c r="J1467" s="131">
        <v>3</v>
      </c>
      <c r="K1467" s="131">
        <v>2056</v>
      </c>
      <c r="L1467" s="130" t="s">
        <v>15</v>
      </c>
      <c r="M1467" s="128"/>
    </row>
    <row r="1468" spans="1:13">
      <c r="A1468" s="130" t="s">
        <v>6097</v>
      </c>
      <c r="B1468" s="131">
        <v>1978</v>
      </c>
      <c r="C1468" s="131">
        <v>1998</v>
      </c>
      <c r="D1468" s="166">
        <v>233</v>
      </c>
      <c r="E1468" s="166">
        <v>212</v>
      </c>
      <c r="F1468" s="167">
        <v>1974508.800637</v>
      </c>
      <c r="G1468" s="132">
        <v>6.4793000000000001E-5</v>
      </c>
      <c r="H1468" s="167">
        <v>438435.69</v>
      </c>
      <c r="I1468" s="131">
        <v>497.09</v>
      </c>
      <c r="J1468" s="131">
        <v>3</v>
      </c>
      <c r="K1468" s="131">
        <v>882</v>
      </c>
      <c r="L1468" s="130" t="s">
        <v>7</v>
      </c>
      <c r="M1468" s="128"/>
    </row>
    <row r="1469" spans="1:13">
      <c r="A1469" s="130" t="s">
        <v>6098</v>
      </c>
      <c r="B1469" s="131">
        <v>82663</v>
      </c>
      <c r="C1469" s="131">
        <v>83813</v>
      </c>
      <c r="D1469" s="166">
        <v>7206</v>
      </c>
      <c r="E1469" s="166">
        <v>7275</v>
      </c>
      <c r="F1469" s="167">
        <v>20047975.972582001</v>
      </c>
      <c r="G1469" s="132">
        <v>1.860539E-3</v>
      </c>
      <c r="H1469" s="167">
        <v>12589697.99</v>
      </c>
      <c r="I1469" s="131">
        <v>998.39</v>
      </c>
      <c r="J1469" s="131">
        <v>3</v>
      </c>
      <c r="K1469" s="131">
        <v>12610</v>
      </c>
      <c r="L1469" s="130" t="s">
        <v>7</v>
      </c>
      <c r="M1469" s="128"/>
    </row>
    <row r="1470" spans="1:13">
      <c r="A1470" s="130" t="s">
        <v>6099</v>
      </c>
      <c r="B1470" s="131">
        <v>1350</v>
      </c>
      <c r="C1470" s="131">
        <v>1295</v>
      </c>
      <c r="D1470" s="166">
        <v>270</v>
      </c>
      <c r="E1470" s="166">
        <v>130</v>
      </c>
      <c r="F1470" s="167">
        <v>2447433.7661049999</v>
      </c>
      <c r="G1470" s="132">
        <v>5.8768999999999999E-5</v>
      </c>
      <c r="H1470" s="167">
        <v>397670.37</v>
      </c>
      <c r="I1470" s="131">
        <v>453.45</v>
      </c>
      <c r="J1470" s="131">
        <v>3</v>
      </c>
      <c r="K1470" s="131">
        <v>877</v>
      </c>
      <c r="L1470" s="130" t="s">
        <v>7</v>
      </c>
      <c r="M1470" s="128"/>
    </row>
    <row r="1471" spans="1:13">
      <c r="A1471" s="130" t="s">
        <v>6100</v>
      </c>
      <c r="B1471" s="131">
        <v>7819</v>
      </c>
      <c r="C1471" s="131">
        <v>7212</v>
      </c>
      <c r="D1471" s="166">
        <v>2414</v>
      </c>
      <c r="E1471" s="166">
        <v>2621</v>
      </c>
      <c r="F1471" s="167">
        <v>6382979.377522001</v>
      </c>
      <c r="G1471" s="132">
        <v>2.6029699999999999E-4</v>
      </c>
      <c r="H1471" s="167">
        <v>1761352.82</v>
      </c>
      <c r="I1471" s="131">
        <v>257.81</v>
      </c>
      <c r="J1471" s="131">
        <v>3</v>
      </c>
      <c r="K1471" s="131">
        <v>6832</v>
      </c>
      <c r="L1471" s="130" t="s">
        <v>7</v>
      </c>
      <c r="M1471" s="128"/>
    </row>
    <row r="1472" spans="1:13">
      <c r="A1472" s="130" t="s">
        <v>6101</v>
      </c>
      <c r="B1472" s="131">
        <v>74814</v>
      </c>
      <c r="C1472" s="131">
        <v>75979</v>
      </c>
      <c r="D1472" s="166">
        <v>6644</v>
      </c>
      <c r="E1472" s="166">
        <v>6960</v>
      </c>
      <c r="F1472" s="167">
        <v>42574854.303970002</v>
      </c>
      <c r="G1472" s="132">
        <v>2.007624E-3</v>
      </c>
      <c r="H1472" s="167">
        <v>13584977.699999999</v>
      </c>
      <c r="I1472" s="131">
        <v>1157.94</v>
      </c>
      <c r="J1472" s="131">
        <v>3</v>
      </c>
      <c r="K1472" s="131">
        <v>11732</v>
      </c>
      <c r="L1472" s="130" t="s">
        <v>7</v>
      </c>
      <c r="M1472" s="128"/>
    </row>
    <row r="1473" spans="1:13">
      <c r="A1473" s="130" t="s">
        <v>6102</v>
      </c>
      <c r="B1473" s="131">
        <v>10618</v>
      </c>
      <c r="C1473" s="131">
        <v>9293</v>
      </c>
      <c r="D1473" s="166">
        <v>1476</v>
      </c>
      <c r="E1473" s="166">
        <v>1522</v>
      </c>
      <c r="F1473" s="167">
        <v>5436692.9968640003</v>
      </c>
      <c r="G1473" s="132">
        <v>2.7309200000000001E-4</v>
      </c>
      <c r="H1473" s="167">
        <v>1847931.58</v>
      </c>
      <c r="I1473" s="131">
        <v>271.39999999999998</v>
      </c>
      <c r="J1473" s="131">
        <v>3</v>
      </c>
      <c r="K1473" s="131">
        <v>6809</v>
      </c>
      <c r="L1473" s="130" t="s">
        <v>7</v>
      </c>
      <c r="M1473" s="128"/>
    </row>
    <row r="1474" spans="1:13">
      <c r="A1474" s="130" t="s">
        <v>6103</v>
      </c>
      <c r="B1474" s="131">
        <v>58197</v>
      </c>
      <c r="C1474" s="131">
        <v>53086</v>
      </c>
      <c r="D1474" s="166">
        <v>9859</v>
      </c>
      <c r="E1474" s="166">
        <v>10240</v>
      </c>
      <c r="F1474" s="167">
        <v>95892679.463810995</v>
      </c>
      <c r="G1474" s="132">
        <v>2.4091310000000001E-3</v>
      </c>
      <c r="H1474" s="167">
        <v>16301858.1</v>
      </c>
      <c r="I1474" s="131">
        <v>1788.07</v>
      </c>
      <c r="J1474" s="131">
        <v>3</v>
      </c>
      <c r="K1474" s="131">
        <v>9117</v>
      </c>
      <c r="L1474" s="130" t="s">
        <v>7</v>
      </c>
      <c r="M1474" s="128"/>
    </row>
    <row r="1475" spans="1:13">
      <c r="A1475" s="130" t="s">
        <v>6104</v>
      </c>
      <c r="B1475" s="131">
        <v>6861</v>
      </c>
      <c r="C1475" s="131">
        <v>5996</v>
      </c>
      <c r="D1475" s="166">
        <v>1103</v>
      </c>
      <c r="E1475" s="166">
        <v>1102</v>
      </c>
      <c r="F1475" s="167">
        <v>2481944.4805990001</v>
      </c>
      <c r="G1475" s="132">
        <v>1.6803565175214721E-4</v>
      </c>
      <c r="H1475" s="167" t="s">
        <v>11</v>
      </c>
      <c r="I1475" s="131">
        <v>323.48</v>
      </c>
      <c r="J1475" s="131">
        <v>3</v>
      </c>
      <c r="K1475" s="131">
        <v>3515</v>
      </c>
      <c r="L1475" s="130" t="s">
        <v>15</v>
      </c>
      <c r="M1475" s="128"/>
    </row>
    <row r="1476" spans="1:13">
      <c r="A1476" s="130" t="s">
        <v>6105</v>
      </c>
      <c r="B1476" s="131">
        <v>2150</v>
      </c>
      <c r="C1476" s="131">
        <v>2130</v>
      </c>
      <c r="D1476" s="166">
        <v>268</v>
      </c>
      <c r="E1476" s="166">
        <v>244</v>
      </c>
      <c r="F1476" s="167">
        <v>2790809.9211519998</v>
      </c>
      <c r="G1476" s="132">
        <v>7.9870899990181615E-5</v>
      </c>
      <c r="H1476" s="167" t="s">
        <v>11</v>
      </c>
      <c r="I1476" s="131">
        <v>411.62</v>
      </c>
      <c r="J1476" s="131">
        <v>3</v>
      </c>
      <c r="K1476" s="131">
        <v>1313</v>
      </c>
      <c r="L1476" s="130" t="s">
        <v>15</v>
      </c>
      <c r="M1476" s="128"/>
    </row>
    <row r="1477" spans="1:13">
      <c r="A1477" s="130" t="s">
        <v>6106</v>
      </c>
      <c r="B1477" s="131">
        <v>1714</v>
      </c>
      <c r="C1477" s="131">
        <v>1744</v>
      </c>
      <c r="D1477" s="166">
        <v>285</v>
      </c>
      <c r="E1477" s="166">
        <v>184</v>
      </c>
      <c r="F1477" s="167">
        <v>905731.57071599993</v>
      </c>
      <c r="G1477" s="132">
        <v>5.5586420819790621E-5</v>
      </c>
      <c r="H1477" s="167" t="s">
        <v>11</v>
      </c>
      <c r="I1477" s="131">
        <v>276.37</v>
      </c>
      <c r="J1477" s="131">
        <v>3</v>
      </c>
      <c r="K1477" s="131">
        <v>1361</v>
      </c>
      <c r="L1477" s="130" t="s">
        <v>15</v>
      </c>
      <c r="M1477" s="128"/>
    </row>
    <row r="1478" spans="1:13">
      <c r="A1478" s="160" t="s">
        <v>6107</v>
      </c>
      <c r="B1478" s="161">
        <v>13792</v>
      </c>
      <c r="C1478" s="161">
        <v>12473</v>
      </c>
      <c r="D1478" s="162">
        <v>2424</v>
      </c>
      <c r="E1478" s="162">
        <v>2925</v>
      </c>
      <c r="F1478" s="163">
        <v>9734468.9115249999</v>
      </c>
      <c r="G1478" s="164">
        <v>4.0624699999999999E-4</v>
      </c>
      <c r="H1478" s="163">
        <v>2748949.61</v>
      </c>
      <c r="I1478" s="161">
        <v>620.53</v>
      </c>
      <c r="J1478" s="161">
        <v>3</v>
      </c>
      <c r="K1478" s="161">
        <v>4430</v>
      </c>
      <c r="L1478" s="160" t="s">
        <v>7</v>
      </c>
      <c r="M1478" s="165"/>
    </row>
    <row r="1479" spans="1:13">
      <c r="A1479" s="130" t="s">
        <v>6108</v>
      </c>
      <c r="B1479" s="133">
        <v>13765</v>
      </c>
      <c r="C1479" s="133">
        <v>8498</v>
      </c>
      <c r="D1479" s="166">
        <v>2482</v>
      </c>
      <c r="E1479" s="166">
        <v>3014</v>
      </c>
      <c r="F1479" s="167">
        <v>11360632.60878329</v>
      </c>
      <c r="G1479" s="132">
        <v>4.0810500000000002E-4</v>
      </c>
      <c r="H1479" s="167">
        <v>2761523.48</v>
      </c>
      <c r="I1479" s="131">
        <v>802.3</v>
      </c>
      <c r="J1479" s="131">
        <v>3</v>
      </c>
      <c r="K1479" s="131">
        <v>3442</v>
      </c>
      <c r="L1479" s="130" t="s">
        <v>7</v>
      </c>
      <c r="M1479" s="128"/>
    </row>
    <row r="1480" spans="1:13">
      <c r="A1480" s="168" t="s">
        <v>6109</v>
      </c>
      <c r="B1480" s="169">
        <v>549</v>
      </c>
      <c r="C1480" s="169">
        <v>484</v>
      </c>
      <c r="D1480" s="170">
        <v>152</v>
      </c>
      <c r="E1480" s="170">
        <v>117</v>
      </c>
      <c r="F1480" s="171">
        <v>1780583.5975800001</v>
      </c>
      <c r="G1480" s="172">
        <v>3.5244773661044473E-5</v>
      </c>
      <c r="H1480" s="171" t="s">
        <v>11</v>
      </c>
      <c r="I1480" s="169" t="s">
        <v>11</v>
      </c>
      <c r="J1480" s="169">
        <v>3</v>
      </c>
      <c r="K1480" s="169">
        <v>1186</v>
      </c>
      <c r="L1480" s="168" t="s">
        <v>12</v>
      </c>
      <c r="M1480" s="173"/>
    </row>
    <row r="1481" spans="1:13">
      <c r="A1481" s="130" t="s">
        <v>6110</v>
      </c>
      <c r="B1481" s="131">
        <v>33556</v>
      </c>
      <c r="C1481" s="131">
        <v>34825</v>
      </c>
      <c r="D1481" s="166">
        <v>4605</v>
      </c>
      <c r="E1481" s="166">
        <v>5785</v>
      </c>
      <c r="F1481" s="167">
        <v>1613285.9255340002</v>
      </c>
      <c r="G1481" s="132">
        <v>7.1711300000000002E-4</v>
      </c>
      <c r="H1481" s="167">
        <v>4852487.0999999996</v>
      </c>
      <c r="I1481" s="131">
        <v>505.84</v>
      </c>
      <c r="J1481" s="131">
        <v>3</v>
      </c>
      <c r="K1481" s="131">
        <v>9593</v>
      </c>
      <c r="L1481" s="130" t="s">
        <v>7</v>
      </c>
      <c r="M1481" s="128"/>
    </row>
    <row r="1482" spans="1:13">
      <c r="A1482" s="130" t="s">
        <v>6111</v>
      </c>
      <c r="B1482" s="131"/>
      <c r="C1482" s="131"/>
      <c r="D1482" s="166">
        <v>247</v>
      </c>
      <c r="E1482" s="166">
        <v>159</v>
      </c>
      <c r="F1482" s="167">
        <v>59251.964699999997</v>
      </c>
      <c r="G1482" s="132">
        <v>4.4255669822374042E-6</v>
      </c>
      <c r="H1482" s="167" t="s">
        <v>11</v>
      </c>
      <c r="I1482" s="131" t="s">
        <v>11</v>
      </c>
      <c r="J1482" s="131">
        <v>3</v>
      </c>
      <c r="K1482" s="131">
        <v>569</v>
      </c>
      <c r="L1482" s="130" t="s">
        <v>12</v>
      </c>
      <c r="M1482" s="128"/>
    </row>
    <row r="1483" spans="1:13">
      <c r="A1483" s="130" t="s">
        <v>6112</v>
      </c>
      <c r="B1483" s="131">
        <v>6585</v>
      </c>
      <c r="C1483" s="131">
        <v>6685</v>
      </c>
      <c r="D1483" s="166">
        <v>486</v>
      </c>
      <c r="E1483" s="166">
        <v>541</v>
      </c>
      <c r="F1483" s="167">
        <v>3709765.7862359998</v>
      </c>
      <c r="G1483" s="132">
        <v>1.7469E-4</v>
      </c>
      <c r="H1483" s="167">
        <v>1182074.1000000001</v>
      </c>
      <c r="I1483" s="131">
        <v>604.64</v>
      </c>
      <c r="J1483" s="131">
        <v>3</v>
      </c>
      <c r="K1483" s="131">
        <v>1955</v>
      </c>
      <c r="L1483" s="130" t="s">
        <v>7</v>
      </c>
      <c r="M1483" s="128"/>
    </row>
    <row r="1484" spans="1:13">
      <c r="A1484" s="130" t="s">
        <v>6113</v>
      </c>
      <c r="B1484" s="131">
        <v>7016</v>
      </c>
      <c r="C1484" s="131">
        <v>6988</v>
      </c>
      <c r="D1484" s="166">
        <v>1686</v>
      </c>
      <c r="E1484" s="166">
        <v>1516</v>
      </c>
      <c r="F1484" s="167">
        <v>6940268.8371299999</v>
      </c>
      <c r="G1484" s="132">
        <v>2.4230500000000001E-4</v>
      </c>
      <c r="H1484" s="167">
        <v>1639601.72</v>
      </c>
      <c r="I1484" s="131">
        <v>462.64</v>
      </c>
      <c r="J1484" s="131">
        <v>3</v>
      </c>
      <c r="K1484" s="131">
        <v>3544</v>
      </c>
      <c r="L1484" s="130" t="s">
        <v>7</v>
      </c>
      <c r="M1484" s="128"/>
    </row>
    <row r="1485" spans="1:13">
      <c r="A1485" s="130" t="s">
        <v>6114</v>
      </c>
      <c r="B1485" s="131">
        <v>5969</v>
      </c>
      <c r="C1485" s="131">
        <v>6007</v>
      </c>
      <c r="D1485" s="166">
        <v>2313</v>
      </c>
      <c r="E1485" s="166">
        <v>2218</v>
      </c>
      <c r="F1485" s="167">
        <v>5813700.7524599992</v>
      </c>
      <c r="G1485" s="132">
        <v>2.2159600000000001E-4</v>
      </c>
      <c r="H1485" s="167">
        <v>1499470.91</v>
      </c>
      <c r="I1485" s="131">
        <v>333.22</v>
      </c>
      <c r="J1485" s="131">
        <v>3</v>
      </c>
      <c r="K1485" s="131">
        <v>4500</v>
      </c>
      <c r="L1485" s="130" t="s">
        <v>7</v>
      </c>
      <c r="M1485" s="128"/>
    </row>
    <row r="1486" spans="1:13">
      <c r="A1486" s="130" t="s">
        <v>6115</v>
      </c>
      <c r="B1486" s="131">
        <v>228</v>
      </c>
      <c r="C1486" s="131">
        <v>101</v>
      </c>
      <c r="D1486" s="166">
        <v>75</v>
      </c>
      <c r="E1486" s="166">
        <v>43</v>
      </c>
      <c r="F1486" s="167">
        <v>1650692.5973759999</v>
      </c>
      <c r="G1486" s="132">
        <v>2.5454000000000001E-5</v>
      </c>
      <c r="H1486" s="167">
        <v>172242.71</v>
      </c>
      <c r="I1486" s="131">
        <v>775.87</v>
      </c>
      <c r="J1486" s="131">
        <v>3</v>
      </c>
      <c r="K1486" s="131">
        <v>222</v>
      </c>
      <c r="L1486" s="130" t="s">
        <v>7</v>
      </c>
      <c r="M1486" s="128"/>
    </row>
    <row r="1487" spans="1:13">
      <c r="A1487" s="130" t="s">
        <v>6116</v>
      </c>
      <c r="B1487" s="131">
        <v>2698</v>
      </c>
      <c r="C1487" s="131">
        <v>2666</v>
      </c>
      <c r="D1487" s="166">
        <v>398</v>
      </c>
      <c r="E1487" s="166">
        <v>464</v>
      </c>
      <c r="F1487" s="167">
        <v>2447225.1043799999</v>
      </c>
      <c r="G1487" s="132">
        <v>8.6840000000000002E-5</v>
      </c>
      <c r="H1487" s="167">
        <v>587618.07999999996</v>
      </c>
      <c r="I1487" s="131">
        <v>426.12</v>
      </c>
      <c r="J1487" s="131">
        <v>3</v>
      </c>
      <c r="K1487" s="131">
        <v>1379</v>
      </c>
      <c r="L1487" s="130" t="s">
        <v>7</v>
      </c>
      <c r="M1487" s="128"/>
    </row>
    <row r="1488" spans="1:13">
      <c r="A1488" s="130" t="s">
        <v>6117</v>
      </c>
      <c r="B1488" s="131">
        <v>2382</v>
      </c>
      <c r="C1488" s="131">
        <v>2520</v>
      </c>
      <c r="D1488" s="166">
        <v>541</v>
      </c>
      <c r="E1488" s="166">
        <v>359</v>
      </c>
      <c r="F1488" s="167">
        <v>1013732.7520280001</v>
      </c>
      <c r="G1488" s="132">
        <v>7.4835514995119382E-5</v>
      </c>
      <c r="H1488" s="167" t="s">
        <v>11</v>
      </c>
      <c r="I1488" s="131">
        <v>327.55</v>
      </c>
      <c r="J1488" s="131">
        <v>3</v>
      </c>
      <c r="K1488" s="131">
        <v>1546</v>
      </c>
      <c r="L1488" s="130" t="s">
        <v>15</v>
      </c>
      <c r="M1488" s="128"/>
    </row>
    <row r="1489" spans="1:13">
      <c r="A1489" s="130" t="s">
        <v>6118</v>
      </c>
      <c r="B1489" s="131">
        <v>1090</v>
      </c>
      <c r="C1489" s="131">
        <v>1134</v>
      </c>
      <c r="D1489" s="166">
        <v>73</v>
      </c>
      <c r="E1489" s="166">
        <v>81</v>
      </c>
      <c r="F1489" s="167">
        <v>1837962.5825700001</v>
      </c>
      <c r="G1489" s="132">
        <v>4.4960000000000003E-5</v>
      </c>
      <c r="H1489" s="167">
        <v>304233.71999999997</v>
      </c>
      <c r="I1489" s="131">
        <v>1102.29</v>
      </c>
      <c r="J1489" s="131">
        <v>3</v>
      </c>
      <c r="K1489" s="131">
        <v>276</v>
      </c>
      <c r="L1489" s="130" t="s">
        <v>7</v>
      </c>
      <c r="M1489" s="128"/>
    </row>
    <row r="1490" spans="1:13">
      <c r="A1490" s="130" t="s">
        <v>6119</v>
      </c>
      <c r="B1490" s="131">
        <v>5660</v>
      </c>
      <c r="C1490" s="131">
        <v>6621</v>
      </c>
      <c r="D1490" s="166">
        <v>2620</v>
      </c>
      <c r="E1490" s="166">
        <v>2862</v>
      </c>
      <c r="F1490" s="167">
        <v>5852201.0234080004</v>
      </c>
      <c r="G1490" s="132">
        <v>2.3300600000000001E-4</v>
      </c>
      <c r="H1490" s="167">
        <v>1576681.95</v>
      </c>
      <c r="I1490" s="131">
        <v>327.32</v>
      </c>
      <c r="J1490" s="131">
        <v>3</v>
      </c>
      <c r="K1490" s="131">
        <v>4817</v>
      </c>
      <c r="L1490" s="130" t="s">
        <v>7</v>
      </c>
      <c r="M1490" s="128"/>
    </row>
    <row r="1491" spans="1:13">
      <c r="A1491" s="130" t="s">
        <v>6120</v>
      </c>
      <c r="B1491" s="131">
        <v>16139</v>
      </c>
      <c r="C1491" s="131">
        <v>17294</v>
      </c>
      <c r="D1491" s="166">
        <v>3366</v>
      </c>
      <c r="E1491" s="166">
        <v>3381</v>
      </c>
      <c r="F1491" s="167">
        <v>11328518.114494</v>
      </c>
      <c r="G1491" s="132">
        <v>5.0262500000000003E-4</v>
      </c>
      <c r="H1491" s="167">
        <v>3401108.62</v>
      </c>
      <c r="I1491" s="131">
        <v>491.56</v>
      </c>
      <c r="J1491" s="131">
        <v>3</v>
      </c>
      <c r="K1491" s="131">
        <v>6919</v>
      </c>
      <c r="L1491" s="130" t="s">
        <v>7</v>
      </c>
      <c r="M1491" s="128"/>
    </row>
    <row r="1492" spans="1:13">
      <c r="A1492" s="130" t="s">
        <v>6121</v>
      </c>
      <c r="B1492" s="131">
        <v>1889</v>
      </c>
      <c r="C1492" s="131">
        <v>1702</v>
      </c>
      <c r="D1492" s="166">
        <v>214</v>
      </c>
      <c r="E1492" s="166">
        <v>218</v>
      </c>
      <c r="F1492" s="167">
        <v>1851695.3746350002</v>
      </c>
      <c r="G1492" s="132">
        <v>5.9685000000000002E-5</v>
      </c>
      <c r="H1492" s="167">
        <v>403871.66</v>
      </c>
      <c r="I1492" s="131">
        <v>650.35</v>
      </c>
      <c r="J1492" s="131">
        <v>3</v>
      </c>
      <c r="K1492" s="131">
        <v>621</v>
      </c>
      <c r="L1492" s="130" t="s">
        <v>7</v>
      </c>
      <c r="M1492" s="128"/>
    </row>
    <row r="1493" spans="1:13">
      <c r="A1493" s="130" t="s">
        <v>6122</v>
      </c>
      <c r="B1493" s="131">
        <v>575</v>
      </c>
      <c r="C1493" s="131">
        <v>513</v>
      </c>
      <c r="D1493" s="166">
        <v>443</v>
      </c>
      <c r="E1493" s="166">
        <v>460</v>
      </c>
      <c r="F1493" s="167">
        <v>1097905.77728</v>
      </c>
      <c r="G1493" s="132">
        <v>3.2388616413829534E-5</v>
      </c>
      <c r="H1493" s="167" t="s">
        <v>11</v>
      </c>
      <c r="I1493" s="131">
        <v>150.63</v>
      </c>
      <c r="J1493" s="131">
        <v>3</v>
      </c>
      <c r="K1493" s="131">
        <v>1455</v>
      </c>
      <c r="L1493" s="130" t="s">
        <v>15</v>
      </c>
      <c r="M1493" s="128"/>
    </row>
    <row r="1494" spans="1:13">
      <c r="A1494" s="130" t="s">
        <v>6123</v>
      </c>
      <c r="B1494" s="131">
        <v>1366</v>
      </c>
      <c r="C1494" s="131">
        <v>1262</v>
      </c>
      <c r="D1494" s="166">
        <v>108</v>
      </c>
      <c r="E1494" s="166">
        <v>76</v>
      </c>
      <c r="F1494" s="167">
        <v>1542457.153952</v>
      </c>
      <c r="G1494" s="132">
        <v>4.4920999999999999E-5</v>
      </c>
      <c r="H1494" s="167">
        <v>303966.09999999998</v>
      </c>
      <c r="I1494" s="131">
        <v>495.05</v>
      </c>
      <c r="J1494" s="131">
        <v>3</v>
      </c>
      <c r="K1494" s="131">
        <v>614</v>
      </c>
      <c r="L1494" s="130" t="s">
        <v>7</v>
      </c>
      <c r="M1494" s="128"/>
    </row>
    <row r="1495" spans="1:13">
      <c r="A1495" s="130" t="s">
        <v>6124</v>
      </c>
      <c r="B1495" s="131">
        <v>12967</v>
      </c>
      <c r="C1495" s="131">
        <v>12786</v>
      </c>
      <c r="D1495" s="166">
        <v>2431</v>
      </c>
      <c r="E1495" s="166">
        <v>2421</v>
      </c>
      <c r="F1495" s="167">
        <v>4928835.2637000009</v>
      </c>
      <c r="G1495" s="132">
        <v>3.3985541232147716E-4</v>
      </c>
      <c r="H1495" s="167" t="s">
        <v>11</v>
      </c>
      <c r="I1495" s="131">
        <v>263.24</v>
      </c>
      <c r="J1495" s="131">
        <v>3</v>
      </c>
      <c r="K1495" s="131">
        <v>8736</v>
      </c>
      <c r="L1495" s="130" t="s">
        <v>15</v>
      </c>
      <c r="M1495" s="128"/>
    </row>
    <row r="1496" spans="1:13">
      <c r="A1496" s="130" t="s">
        <v>6125</v>
      </c>
      <c r="B1496" s="131">
        <v>5660</v>
      </c>
      <c r="C1496" s="131">
        <v>6251</v>
      </c>
      <c r="D1496" s="166">
        <v>1636</v>
      </c>
      <c r="E1496" s="166">
        <v>1555</v>
      </c>
      <c r="F1496" s="167">
        <v>3656623.618942</v>
      </c>
      <c r="G1496" s="132">
        <v>1.8107600000000001E-4</v>
      </c>
      <c r="H1496" s="167">
        <v>1225284.82</v>
      </c>
      <c r="I1496" s="131">
        <v>361.44</v>
      </c>
      <c r="J1496" s="131">
        <v>3</v>
      </c>
      <c r="K1496" s="131">
        <v>3390</v>
      </c>
      <c r="L1496" s="130" t="s">
        <v>7</v>
      </c>
      <c r="M1496" s="128"/>
    </row>
    <row r="1497" spans="1:13">
      <c r="A1497" s="130" t="s">
        <v>6126</v>
      </c>
      <c r="B1497" s="131">
        <v>965</v>
      </c>
      <c r="C1497" s="131">
        <v>832</v>
      </c>
      <c r="D1497" s="166">
        <v>95</v>
      </c>
      <c r="E1497" s="166">
        <v>95</v>
      </c>
      <c r="F1497" s="167">
        <v>1074050.5480239999</v>
      </c>
      <c r="G1497" s="132">
        <v>3.2048809052706058E-5</v>
      </c>
      <c r="H1497" s="167" t="s">
        <v>11</v>
      </c>
      <c r="I1497" s="131">
        <v>366.95</v>
      </c>
      <c r="J1497" s="131">
        <v>3</v>
      </c>
      <c r="K1497" s="131">
        <v>591</v>
      </c>
      <c r="L1497" s="130" t="s">
        <v>15</v>
      </c>
      <c r="M1497" s="128"/>
    </row>
    <row r="1498" spans="1:13">
      <c r="A1498" s="130" t="s">
        <v>6127</v>
      </c>
      <c r="B1498" s="131">
        <v>672</v>
      </c>
      <c r="C1498" s="131"/>
      <c r="D1498" s="166"/>
      <c r="E1498" s="166"/>
      <c r="F1498" s="166">
        <v>0</v>
      </c>
      <c r="G1498" s="132">
        <v>2.4659171933135551E-5</v>
      </c>
      <c r="H1498" s="167" t="s">
        <v>11</v>
      </c>
      <c r="I1498" s="131" t="s">
        <v>11</v>
      </c>
      <c r="J1498" s="131">
        <v>1</v>
      </c>
      <c r="K1498" s="131">
        <v>0</v>
      </c>
      <c r="L1498" s="130" t="s">
        <v>12</v>
      </c>
      <c r="M1498" s="128"/>
    </row>
    <row r="1499" spans="1:13">
      <c r="A1499" s="130" t="s">
        <v>6128</v>
      </c>
      <c r="B1499" s="131">
        <v>47459</v>
      </c>
      <c r="C1499" s="131">
        <v>42548</v>
      </c>
      <c r="D1499" s="166">
        <v>8304</v>
      </c>
      <c r="E1499" s="166">
        <v>8598</v>
      </c>
      <c r="F1499" s="167">
        <v>6738858.4235760001</v>
      </c>
      <c r="G1499" s="132">
        <v>1.0316660000000001E-3</v>
      </c>
      <c r="H1499" s="167">
        <v>6980967.0800000001</v>
      </c>
      <c r="I1499" s="131">
        <v>1188.6500000000001</v>
      </c>
      <c r="J1499" s="131">
        <v>3</v>
      </c>
      <c r="K1499" s="131">
        <v>5873</v>
      </c>
      <c r="L1499" s="130" t="s">
        <v>7</v>
      </c>
      <c r="M1499" s="128"/>
    </row>
    <row r="1500" spans="1:13">
      <c r="A1500" s="130" t="s">
        <v>6129</v>
      </c>
      <c r="B1500" s="131">
        <v>2682</v>
      </c>
      <c r="C1500" s="131">
        <v>3578</v>
      </c>
      <c r="D1500" s="166">
        <v>1133</v>
      </c>
      <c r="E1500" s="166">
        <v>871</v>
      </c>
      <c r="F1500" s="167">
        <v>4956434.0173570011</v>
      </c>
      <c r="G1500" s="132">
        <v>1.4772151431413744E-4</v>
      </c>
      <c r="H1500" s="167" t="s">
        <v>11</v>
      </c>
      <c r="I1500" s="131" t="s">
        <v>11</v>
      </c>
      <c r="J1500" s="131">
        <v>3</v>
      </c>
      <c r="K1500" s="131">
        <v>4609</v>
      </c>
      <c r="L1500" s="130" t="s">
        <v>12</v>
      </c>
      <c r="M1500" s="128"/>
    </row>
    <row r="1501" spans="1:13">
      <c r="A1501" s="130" t="s">
        <v>6130</v>
      </c>
      <c r="B1501" s="131">
        <v>799</v>
      </c>
      <c r="C1501" s="131">
        <v>401</v>
      </c>
      <c r="D1501" s="166">
        <v>124</v>
      </c>
      <c r="E1501" s="166">
        <v>100</v>
      </c>
      <c r="F1501" s="167">
        <v>293679.50940899999</v>
      </c>
      <c r="G1501" s="132">
        <v>2.16465055505572E-5</v>
      </c>
      <c r="H1501" s="167" t="s">
        <v>11</v>
      </c>
      <c r="I1501" s="131">
        <v>298.93</v>
      </c>
      <c r="J1501" s="131">
        <v>3</v>
      </c>
      <c r="K1501" s="131">
        <v>490</v>
      </c>
      <c r="L1501" s="130" t="s">
        <v>15</v>
      </c>
      <c r="M1501" s="128"/>
    </row>
    <row r="1502" spans="1:13">
      <c r="A1502" s="130" t="s">
        <v>6131</v>
      </c>
      <c r="B1502" s="131">
        <v>1393</v>
      </c>
      <c r="C1502" s="131">
        <v>1246</v>
      </c>
      <c r="D1502" s="166">
        <v>217</v>
      </c>
      <c r="E1502" s="166">
        <v>191</v>
      </c>
      <c r="F1502" s="167">
        <v>2635467.8916309499</v>
      </c>
      <c r="G1502" s="132">
        <v>4.7261277096300868E-5</v>
      </c>
      <c r="H1502" s="167" t="s">
        <v>11</v>
      </c>
      <c r="I1502" s="131">
        <v>329.35</v>
      </c>
      <c r="J1502" s="131">
        <v>3</v>
      </c>
      <c r="K1502" s="131">
        <v>971</v>
      </c>
      <c r="L1502" s="130" t="s">
        <v>15</v>
      </c>
      <c r="M1502" s="128"/>
    </row>
    <row r="1503" spans="1:13">
      <c r="A1503" s="130" t="s">
        <v>6132</v>
      </c>
      <c r="B1503" s="131">
        <v>11498</v>
      </c>
      <c r="C1503" s="131">
        <v>11205</v>
      </c>
      <c r="D1503" s="166">
        <v>2571</v>
      </c>
      <c r="E1503" s="166">
        <v>2561</v>
      </c>
      <c r="F1503" s="167">
        <v>8529187.553766001</v>
      </c>
      <c r="G1503" s="132">
        <v>3.5711800000000002E-4</v>
      </c>
      <c r="H1503" s="167">
        <v>2416509.5499999998</v>
      </c>
      <c r="I1503" s="131">
        <v>376.28</v>
      </c>
      <c r="J1503" s="131">
        <v>3</v>
      </c>
      <c r="K1503" s="131">
        <v>6422</v>
      </c>
      <c r="L1503" s="130" t="s">
        <v>7</v>
      </c>
      <c r="M1503" s="128"/>
    </row>
    <row r="1504" spans="1:13">
      <c r="A1504" s="130" t="s">
        <v>6133</v>
      </c>
      <c r="B1504" s="131">
        <v>975</v>
      </c>
      <c r="C1504" s="131">
        <v>1259</v>
      </c>
      <c r="D1504" s="166">
        <v>145</v>
      </c>
      <c r="E1504" s="166">
        <v>110</v>
      </c>
      <c r="F1504" s="167">
        <v>652997.36172800011</v>
      </c>
      <c r="G1504" s="132">
        <v>3.0940547050373254E-5</v>
      </c>
      <c r="H1504" s="167" t="s">
        <v>11</v>
      </c>
      <c r="I1504" s="131">
        <v>296.55</v>
      </c>
      <c r="J1504" s="131">
        <v>3</v>
      </c>
      <c r="K1504" s="131">
        <v>706</v>
      </c>
      <c r="L1504" s="130" t="s">
        <v>15</v>
      </c>
      <c r="M1504" s="128"/>
    </row>
    <row r="1505" spans="1:13">
      <c r="A1505" s="130" t="s">
        <v>6134</v>
      </c>
      <c r="B1505" s="131">
        <v>2334</v>
      </c>
      <c r="C1505" s="131">
        <v>2481</v>
      </c>
      <c r="D1505" s="166">
        <v>255</v>
      </c>
      <c r="E1505" s="166">
        <v>358</v>
      </c>
      <c r="F1505" s="167">
        <v>1585897.1335760001</v>
      </c>
      <c r="G1505" s="132">
        <v>6.8567999999999998E-5</v>
      </c>
      <c r="H1505" s="167">
        <v>463981.22</v>
      </c>
      <c r="I1505" s="131">
        <v>423.34</v>
      </c>
      <c r="J1505" s="131">
        <v>3</v>
      </c>
      <c r="K1505" s="131">
        <v>1096</v>
      </c>
      <c r="L1505" s="130" t="s">
        <v>7</v>
      </c>
      <c r="M1505" s="128"/>
    </row>
    <row r="1506" spans="1:13">
      <c r="A1506" s="130" t="s">
        <v>6135</v>
      </c>
      <c r="B1506" s="131">
        <v>36104</v>
      </c>
      <c r="C1506" s="131">
        <v>38515</v>
      </c>
      <c r="D1506" s="166">
        <v>11138</v>
      </c>
      <c r="E1506" s="166">
        <v>10681</v>
      </c>
      <c r="F1506" s="167">
        <v>22858872.857088</v>
      </c>
      <c r="G1506" s="132">
        <v>1.14904E-3</v>
      </c>
      <c r="H1506" s="167">
        <v>7775202.0999999996</v>
      </c>
      <c r="I1506" s="131">
        <v>371.63</v>
      </c>
      <c r="J1506" s="131">
        <v>3</v>
      </c>
      <c r="K1506" s="131">
        <v>20922</v>
      </c>
      <c r="L1506" s="130" t="s">
        <v>7</v>
      </c>
      <c r="M1506" s="128"/>
    </row>
    <row r="1507" spans="1:13">
      <c r="A1507" s="130" t="s">
        <v>6136</v>
      </c>
      <c r="B1507" s="131">
        <v>43001</v>
      </c>
      <c r="C1507" s="131">
        <v>42085</v>
      </c>
      <c r="D1507" s="166">
        <v>6023</v>
      </c>
      <c r="E1507" s="166">
        <v>6089</v>
      </c>
      <c r="F1507" s="167">
        <v>10225018.516125001</v>
      </c>
      <c r="G1507" s="132">
        <v>9.9229200000000009E-4</v>
      </c>
      <c r="H1507" s="167">
        <v>6714535.1799999997</v>
      </c>
      <c r="I1507" s="131">
        <v>1455.25</v>
      </c>
      <c r="J1507" s="131">
        <v>3</v>
      </c>
      <c r="K1507" s="131">
        <v>4614</v>
      </c>
      <c r="L1507" s="130" t="s">
        <v>7</v>
      </c>
      <c r="M1507" s="128"/>
    </row>
    <row r="1508" spans="1:13">
      <c r="A1508" s="130" t="s">
        <v>6137</v>
      </c>
      <c r="B1508" s="131">
        <v>1366</v>
      </c>
      <c r="C1508" s="131">
        <v>1321</v>
      </c>
      <c r="D1508" s="166">
        <v>138</v>
      </c>
      <c r="E1508" s="166">
        <v>153</v>
      </c>
      <c r="F1508" s="167">
        <v>1632609.75492</v>
      </c>
      <c r="G1508" s="132">
        <v>4.8290161259665926E-5</v>
      </c>
      <c r="H1508" s="167" t="s">
        <v>11</v>
      </c>
      <c r="I1508" s="131">
        <v>389.47</v>
      </c>
      <c r="J1508" s="131">
        <v>3</v>
      </c>
      <c r="K1508" s="131">
        <v>839</v>
      </c>
      <c r="L1508" s="130" t="s">
        <v>15</v>
      </c>
      <c r="M1508" s="128"/>
    </row>
    <row r="1509" spans="1:13">
      <c r="A1509" s="130" t="s">
        <v>6138</v>
      </c>
      <c r="B1509" s="131">
        <v>11168</v>
      </c>
      <c r="C1509" s="131">
        <v>10429</v>
      </c>
      <c r="D1509" s="166">
        <v>4003</v>
      </c>
      <c r="E1509" s="166">
        <v>4631</v>
      </c>
      <c r="F1509" s="167">
        <v>10637912.782772001</v>
      </c>
      <c r="G1509" s="132">
        <v>4.0545099999999998E-4</v>
      </c>
      <c r="H1509" s="167">
        <v>2743561.3</v>
      </c>
      <c r="I1509" s="131">
        <v>315.57</v>
      </c>
      <c r="J1509" s="131">
        <v>3</v>
      </c>
      <c r="K1509" s="131">
        <v>8694</v>
      </c>
      <c r="L1509" s="130" t="s">
        <v>7</v>
      </c>
      <c r="M1509" s="128"/>
    </row>
    <row r="1510" spans="1:13">
      <c r="A1510" s="130" t="s">
        <v>6139</v>
      </c>
      <c r="B1510" s="131">
        <v>8094</v>
      </c>
      <c r="C1510" s="131">
        <v>7665</v>
      </c>
      <c r="D1510" s="166">
        <v>2065</v>
      </c>
      <c r="E1510" s="166">
        <v>2195</v>
      </c>
      <c r="F1510" s="167">
        <v>5513409.3874949999</v>
      </c>
      <c r="G1510" s="132">
        <v>2.4855100000000001E-4</v>
      </c>
      <c r="H1510" s="167">
        <v>1681871.76</v>
      </c>
      <c r="I1510" s="131">
        <v>503.25</v>
      </c>
      <c r="J1510" s="131">
        <v>3</v>
      </c>
      <c r="K1510" s="131">
        <v>3342</v>
      </c>
      <c r="L1510" s="130" t="s">
        <v>7</v>
      </c>
      <c r="M1510" s="128"/>
    </row>
    <row r="1511" spans="1:13">
      <c r="A1511" s="130" t="s">
        <v>6140</v>
      </c>
      <c r="B1511" s="131"/>
      <c r="C1511" s="131"/>
      <c r="D1511" s="166">
        <v>65</v>
      </c>
      <c r="E1511" s="166">
        <v>65</v>
      </c>
      <c r="F1511" s="167">
        <v>186840.840459</v>
      </c>
      <c r="G1511" s="132">
        <v>3.6367633061120012E-6</v>
      </c>
      <c r="H1511" s="167" t="s">
        <v>11</v>
      </c>
      <c r="I1511" s="131" t="s">
        <v>11</v>
      </c>
      <c r="J1511" s="131">
        <v>3</v>
      </c>
      <c r="K1511" s="131">
        <v>196</v>
      </c>
      <c r="L1511" s="130" t="s">
        <v>12</v>
      </c>
      <c r="M1511" s="128"/>
    </row>
    <row r="1512" spans="1:13">
      <c r="A1512" s="130" t="s">
        <v>6141</v>
      </c>
      <c r="B1512" s="131">
        <v>9633</v>
      </c>
      <c r="C1512" s="131">
        <v>9618</v>
      </c>
      <c r="D1512" s="166">
        <v>3071</v>
      </c>
      <c r="E1512" s="166">
        <v>2546</v>
      </c>
      <c r="F1512" s="167">
        <v>16987328.696128</v>
      </c>
      <c r="G1512" s="132">
        <v>4.4083600000000001E-4</v>
      </c>
      <c r="H1512" s="167">
        <v>2983005.62</v>
      </c>
      <c r="I1512" s="131">
        <v>556.64</v>
      </c>
      <c r="J1512" s="131">
        <v>3</v>
      </c>
      <c r="K1512" s="131">
        <v>5359</v>
      </c>
      <c r="L1512" s="130" t="s">
        <v>7</v>
      </c>
      <c r="M1512" s="128"/>
    </row>
    <row r="1513" spans="1:13">
      <c r="A1513" s="130" t="s">
        <v>6142</v>
      </c>
      <c r="B1513" s="131">
        <v>11781</v>
      </c>
      <c r="C1513" s="131">
        <v>10991</v>
      </c>
      <c r="D1513" s="166">
        <v>3216</v>
      </c>
      <c r="E1513" s="166">
        <v>3817</v>
      </c>
      <c r="F1513" s="167">
        <v>5592545.3489159998</v>
      </c>
      <c r="G1513" s="132">
        <v>3.3596500000000003E-4</v>
      </c>
      <c r="H1513" s="167">
        <v>2273375.0699999998</v>
      </c>
      <c r="I1513" s="131">
        <v>421</v>
      </c>
      <c r="J1513" s="131">
        <v>3</v>
      </c>
      <c r="K1513" s="131">
        <v>5400</v>
      </c>
      <c r="L1513" s="130" t="s">
        <v>7</v>
      </c>
      <c r="M1513" s="128"/>
    </row>
    <row r="1514" spans="1:13">
      <c r="A1514" s="130" t="s">
        <v>6143</v>
      </c>
      <c r="B1514" s="131">
        <v>16955</v>
      </c>
      <c r="C1514" s="131">
        <v>16945</v>
      </c>
      <c r="D1514" s="166">
        <v>2594</v>
      </c>
      <c r="E1514" s="166">
        <v>3206</v>
      </c>
      <c r="F1514" s="167">
        <v>8383826.4127399996</v>
      </c>
      <c r="G1514" s="132">
        <v>4.60061E-4</v>
      </c>
      <c r="H1514" s="167">
        <v>3113090.54</v>
      </c>
      <c r="I1514" s="131">
        <v>278.58</v>
      </c>
      <c r="J1514" s="131">
        <v>3</v>
      </c>
      <c r="K1514" s="131">
        <v>11175</v>
      </c>
      <c r="L1514" s="130" t="s">
        <v>7</v>
      </c>
      <c r="M1514" s="128"/>
    </row>
    <row r="1515" spans="1:13">
      <c r="A1515" s="130" t="s">
        <v>6144</v>
      </c>
      <c r="B1515" s="131">
        <v>43707</v>
      </c>
      <c r="C1515" s="131">
        <v>43353</v>
      </c>
      <c r="D1515" s="166">
        <v>7429</v>
      </c>
      <c r="E1515" s="166">
        <v>7603</v>
      </c>
      <c r="F1515" s="167">
        <v>13134805.350919001</v>
      </c>
      <c r="G1515" s="132">
        <v>1.0733979999999999E-3</v>
      </c>
      <c r="H1515" s="167">
        <v>7263358.2800000003</v>
      </c>
      <c r="I1515" s="131">
        <v>853.01</v>
      </c>
      <c r="J1515" s="131">
        <v>3</v>
      </c>
      <c r="K1515" s="131">
        <v>8515</v>
      </c>
      <c r="L1515" s="130" t="s">
        <v>7</v>
      </c>
      <c r="M1515" s="128"/>
    </row>
    <row r="1516" spans="1:13">
      <c r="A1516" s="130" t="s">
        <v>6145</v>
      </c>
      <c r="B1516" s="131">
        <v>10302</v>
      </c>
      <c r="C1516" s="131">
        <v>10310</v>
      </c>
      <c r="D1516" s="166">
        <v>1881</v>
      </c>
      <c r="E1516" s="166">
        <v>1874</v>
      </c>
      <c r="F1516" s="167">
        <v>10191733.447169999</v>
      </c>
      <c r="G1516" s="132">
        <v>3.4787000000000002E-4</v>
      </c>
      <c r="H1516" s="167">
        <v>2353932.44</v>
      </c>
      <c r="I1516" s="131">
        <v>486.45</v>
      </c>
      <c r="J1516" s="131">
        <v>3</v>
      </c>
      <c r="K1516" s="131">
        <v>4839</v>
      </c>
      <c r="L1516" s="130" t="s">
        <v>7</v>
      </c>
      <c r="M1516" s="128"/>
    </row>
    <row r="1517" spans="1:13">
      <c r="A1517" s="130" t="s">
        <v>6146</v>
      </c>
      <c r="B1517" s="131">
        <v>995</v>
      </c>
      <c r="C1517" s="131">
        <v>831</v>
      </c>
      <c r="D1517" s="166">
        <v>51</v>
      </c>
      <c r="E1517" s="166">
        <v>45</v>
      </c>
      <c r="F1517" s="167">
        <v>1152068.82124</v>
      </c>
      <c r="G1517" s="132">
        <v>3.2005999999999998E-5</v>
      </c>
      <c r="H1517" s="167">
        <v>216576.85</v>
      </c>
      <c r="I1517" s="131">
        <v>491.11</v>
      </c>
      <c r="J1517" s="131">
        <v>3</v>
      </c>
      <c r="K1517" s="131">
        <v>441</v>
      </c>
      <c r="L1517" s="130" t="s">
        <v>7</v>
      </c>
      <c r="M1517" s="128"/>
    </row>
    <row r="1518" spans="1:13">
      <c r="A1518" s="130" t="s">
        <v>6147</v>
      </c>
      <c r="B1518" s="131">
        <v>3572</v>
      </c>
      <c r="C1518" s="131">
        <v>3380</v>
      </c>
      <c r="D1518" s="166">
        <v>962</v>
      </c>
      <c r="E1518" s="166">
        <v>1050</v>
      </c>
      <c r="F1518" s="167">
        <v>4244034.3330970006</v>
      </c>
      <c r="G1518" s="132">
        <v>1.3442099999999999E-4</v>
      </c>
      <c r="H1518" s="167">
        <v>909585.75</v>
      </c>
      <c r="I1518" s="131">
        <v>244.05</v>
      </c>
      <c r="J1518" s="131">
        <v>3</v>
      </c>
      <c r="K1518" s="131">
        <v>3727</v>
      </c>
      <c r="L1518" s="130" t="s">
        <v>7</v>
      </c>
      <c r="M1518" s="128"/>
    </row>
    <row r="1519" spans="1:13">
      <c r="A1519" s="130" t="s">
        <v>6148</v>
      </c>
      <c r="B1519" s="131">
        <v>443</v>
      </c>
      <c r="C1519" s="131">
        <v>447</v>
      </c>
      <c r="D1519" s="166">
        <v>233</v>
      </c>
      <c r="E1519" s="166">
        <v>125</v>
      </c>
      <c r="F1519" s="167">
        <v>1092460.9231719999</v>
      </c>
      <c r="G1519" s="132">
        <v>2.5259999999999999E-5</v>
      </c>
      <c r="H1519" s="167">
        <v>170929.27</v>
      </c>
      <c r="I1519" s="131">
        <v>293.7</v>
      </c>
      <c r="J1519" s="131">
        <v>3</v>
      </c>
      <c r="K1519" s="131">
        <v>582</v>
      </c>
      <c r="L1519" s="130" t="s">
        <v>7</v>
      </c>
      <c r="M1519" s="128"/>
    </row>
    <row r="1520" spans="1:13">
      <c r="A1520" s="130" t="s">
        <v>6149</v>
      </c>
      <c r="B1520" s="131">
        <v>3962</v>
      </c>
      <c r="C1520" s="131">
        <v>3857</v>
      </c>
      <c r="D1520" s="166">
        <v>791</v>
      </c>
      <c r="E1520" s="166">
        <v>604</v>
      </c>
      <c r="F1520" s="167">
        <v>4179478.5851870002</v>
      </c>
      <c r="G1520" s="132">
        <v>1.35792E-4</v>
      </c>
      <c r="H1520" s="167">
        <v>918865.51</v>
      </c>
      <c r="I1520" s="131">
        <v>331.84</v>
      </c>
      <c r="J1520" s="131">
        <v>3</v>
      </c>
      <c r="K1520" s="131">
        <v>2769</v>
      </c>
      <c r="L1520" s="130" t="s">
        <v>7</v>
      </c>
      <c r="M1520" s="128"/>
    </row>
    <row r="1521" spans="1:13">
      <c r="A1521" s="130" t="s">
        <v>6150</v>
      </c>
      <c r="B1521" s="131">
        <v>16935</v>
      </c>
      <c r="C1521" s="131">
        <v>18647</v>
      </c>
      <c r="D1521" s="166">
        <v>6847</v>
      </c>
      <c r="E1521" s="166">
        <v>7114</v>
      </c>
      <c r="F1521" s="167">
        <v>9526046.4336949997</v>
      </c>
      <c r="G1521" s="132">
        <v>5.6179000000000005E-4</v>
      </c>
      <c r="H1521" s="167">
        <v>3801460.61</v>
      </c>
      <c r="I1521" s="131">
        <v>379.05</v>
      </c>
      <c r="J1521" s="131">
        <v>3</v>
      </c>
      <c r="K1521" s="131">
        <v>10029</v>
      </c>
      <c r="L1521" s="130" t="s">
        <v>7</v>
      </c>
      <c r="M1521" s="128"/>
    </row>
    <row r="1522" spans="1:13">
      <c r="A1522" s="130" t="s">
        <v>6151</v>
      </c>
      <c r="B1522" s="131">
        <v>12548</v>
      </c>
      <c r="C1522" s="131">
        <v>13325</v>
      </c>
      <c r="D1522" s="166">
        <v>2868</v>
      </c>
      <c r="E1522" s="166">
        <v>2954</v>
      </c>
      <c r="F1522" s="167">
        <v>4222485.7701420002</v>
      </c>
      <c r="G1522" s="132">
        <v>3.3507200000000001E-4</v>
      </c>
      <c r="H1522" s="167">
        <v>2267328.2999999998</v>
      </c>
      <c r="I1522" s="131">
        <v>291.88</v>
      </c>
      <c r="J1522" s="131">
        <v>3</v>
      </c>
      <c r="K1522" s="131">
        <v>7768</v>
      </c>
      <c r="L1522" s="130" t="s">
        <v>7</v>
      </c>
      <c r="M1522" s="128"/>
    </row>
    <row r="1523" spans="1:13">
      <c r="A1523" s="130" t="s">
        <v>6152</v>
      </c>
      <c r="B1523" s="131">
        <v>5160</v>
      </c>
      <c r="C1523" s="131">
        <v>3624</v>
      </c>
      <c r="D1523" s="166">
        <v>1478</v>
      </c>
      <c r="E1523" s="166">
        <v>2034</v>
      </c>
      <c r="F1523" s="167">
        <v>6909213.8344999999</v>
      </c>
      <c r="G1523" s="132">
        <v>1.9858000000000001E-4</v>
      </c>
      <c r="H1523" s="167">
        <v>1343728.59</v>
      </c>
      <c r="I1523" s="131">
        <v>734.68</v>
      </c>
      <c r="J1523" s="131">
        <v>3</v>
      </c>
      <c r="K1523" s="131">
        <v>1829</v>
      </c>
      <c r="L1523" s="130" t="s">
        <v>7</v>
      </c>
      <c r="M1523" s="128"/>
    </row>
    <row r="1524" spans="1:13">
      <c r="A1524" s="130" t="s">
        <v>6153</v>
      </c>
      <c r="B1524" s="131">
        <v>1936</v>
      </c>
      <c r="C1524" s="131">
        <v>1577</v>
      </c>
      <c r="D1524" s="166">
        <v>65</v>
      </c>
      <c r="E1524" s="166">
        <v>60</v>
      </c>
      <c r="F1524" s="166">
        <v>0</v>
      </c>
      <c r="G1524" s="132">
        <v>4.8188E-5</v>
      </c>
      <c r="H1524" s="167">
        <v>326071.90000000002</v>
      </c>
      <c r="I1524" s="131">
        <v>726.21</v>
      </c>
      <c r="J1524" s="131">
        <v>2</v>
      </c>
      <c r="K1524" s="131">
        <v>449</v>
      </c>
      <c r="L1524" s="130" t="s">
        <v>7</v>
      </c>
      <c r="M1524" s="128"/>
    </row>
    <row r="1525" spans="1:13">
      <c r="A1525" s="130" t="s">
        <v>6154</v>
      </c>
      <c r="B1525" s="131">
        <v>6706</v>
      </c>
      <c r="C1525" s="131">
        <v>7247</v>
      </c>
      <c r="D1525" s="166">
        <v>1071</v>
      </c>
      <c r="E1525" s="166">
        <v>1461</v>
      </c>
      <c r="F1525" s="167">
        <v>999524.54413599987</v>
      </c>
      <c r="G1525" s="132">
        <v>1.97314E-4</v>
      </c>
      <c r="H1525" s="167">
        <v>1335160.83</v>
      </c>
      <c r="I1525" s="131">
        <v>326.36</v>
      </c>
      <c r="J1525" s="131">
        <v>3</v>
      </c>
      <c r="K1525" s="131">
        <v>4091</v>
      </c>
      <c r="L1525" s="130" t="s">
        <v>7</v>
      </c>
      <c r="M1525" s="128"/>
    </row>
    <row r="1526" spans="1:13">
      <c r="A1526" s="130" t="s">
        <v>6155</v>
      </c>
      <c r="B1526" s="131">
        <v>2961</v>
      </c>
      <c r="C1526" s="131">
        <v>2637</v>
      </c>
      <c r="D1526" s="166">
        <v>562</v>
      </c>
      <c r="E1526" s="166">
        <v>435</v>
      </c>
      <c r="F1526" s="167">
        <v>1937003.6624949998</v>
      </c>
      <c r="G1526" s="132">
        <v>9.1242999999999994E-5</v>
      </c>
      <c r="H1526" s="167">
        <v>617411.5</v>
      </c>
      <c r="I1526" s="131">
        <v>487.3</v>
      </c>
      <c r="J1526" s="131">
        <v>3</v>
      </c>
      <c r="K1526" s="131">
        <v>1267</v>
      </c>
      <c r="L1526" s="130" t="s">
        <v>7</v>
      </c>
      <c r="M1526" s="128"/>
    </row>
    <row r="1527" spans="1:13">
      <c r="A1527" s="130" t="s">
        <v>6156</v>
      </c>
      <c r="B1527" s="131">
        <v>4606</v>
      </c>
      <c r="C1527" s="131">
        <v>6170</v>
      </c>
      <c r="D1527" s="166">
        <v>1370</v>
      </c>
      <c r="E1527" s="166">
        <v>1359</v>
      </c>
      <c r="F1527" s="167">
        <v>5291728.5787820006</v>
      </c>
      <c r="G1527" s="132">
        <v>1.9112132691575934E-4</v>
      </c>
      <c r="H1527" s="167" t="s">
        <v>11</v>
      </c>
      <c r="I1527" s="131">
        <v>247.85</v>
      </c>
      <c r="J1527" s="131">
        <v>3</v>
      </c>
      <c r="K1527" s="131">
        <v>5218</v>
      </c>
      <c r="L1527" s="130" t="s">
        <v>15</v>
      </c>
      <c r="M1527" s="128"/>
    </row>
    <row r="1528" spans="1:13">
      <c r="A1528" s="130" t="s">
        <v>6157</v>
      </c>
      <c r="B1528" s="131">
        <v>9611</v>
      </c>
      <c r="C1528" s="131">
        <v>9373</v>
      </c>
      <c r="D1528" s="166">
        <v>1544</v>
      </c>
      <c r="E1528" s="166">
        <v>1990</v>
      </c>
      <c r="F1528" s="167">
        <v>11164240.637568001</v>
      </c>
      <c r="G1528" s="132">
        <v>3.4421099999999997E-4</v>
      </c>
      <c r="H1528" s="167">
        <v>2329172.5699999998</v>
      </c>
      <c r="I1528" s="131">
        <v>383.66</v>
      </c>
      <c r="J1528" s="131">
        <v>3</v>
      </c>
      <c r="K1528" s="131">
        <v>6071</v>
      </c>
      <c r="L1528" s="130" t="s">
        <v>7</v>
      </c>
      <c r="M1528" s="128"/>
    </row>
    <row r="1529" spans="1:13">
      <c r="A1529" s="130" t="s">
        <v>6158</v>
      </c>
      <c r="B1529" s="131">
        <v>36789</v>
      </c>
      <c r="C1529" s="131">
        <v>40000</v>
      </c>
      <c r="D1529" s="166">
        <v>4570</v>
      </c>
      <c r="E1529" s="166">
        <v>4686</v>
      </c>
      <c r="F1529" s="167">
        <v>7496715.1941119991</v>
      </c>
      <c r="G1529" s="132">
        <v>8.5712899999999999E-4</v>
      </c>
      <c r="H1529" s="167">
        <v>5799930.8700000001</v>
      </c>
      <c r="I1529" s="131">
        <v>569.12</v>
      </c>
      <c r="J1529" s="131">
        <v>3</v>
      </c>
      <c r="K1529" s="131">
        <v>10191</v>
      </c>
      <c r="L1529" s="130" t="s">
        <v>7</v>
      </c>
      <c r="M1529" s="128"/>
    </row>
    <row r="1530" spans="1:13">
      <c r="A1530" s="130" t="s">
        <v>6159</v>
      </c>
      <c r="B1530" s="131">
        <v>12887</v>
      </c>
      <c r="C1530" s="131">
        <v>8132</v>
      </c>
      <c r="D1530" s="166">
        <v>1018</v>
      </c>
      <c r="E1530" s="166">
        <v>1091</v>
      </c>
      <c r="F1530" s="167">
        <v>5122862.4750779998</v>
      </c>
      <c r="G1530" s="132">
        <v>2.71346E-4</v>
      </c>
      <c r="H1530" s="167">
        <v>1836118.17</v>
      </c>
      <c r="I1530" s="131">
        <v>813.88</v>
      </c>
      <c r="J1530" s="131">
        <v>3</v>
      </c>
      <c r="K1530" s="131">
        <v>2256</v>
      </c>
      <c r="L1530" s="130" t="s">
        <v>7</v>
      </c>
      <c r="M1530" s="128"/>
    </row>
    <row r="1531" spans="1:13">
      <c r="A1531" s="130" t="s">
        <v>6160</v>
      </c>
      <c r="B1531" s="131">
        <v>2076</v>
      </c>
      <c r="C1531" s="131">
        <v>2115</v>
      </c>
      <c r="D1531" s="166">
        <v>406</v>
      </c>
      <c r="E1531" s="166">
        <v>370</v>
      </c>
      <c r="F1531" s="167">
        <v>1183607.94096</v>
      </c>
      <c r="G1531" s="132">
        <v>6.01782458639442E-5</v>
      </c>
      <c r="H1531" s="167" t="s">
        <v>11</v>
      </c>
      <c r="I1531" s="131">
        <v>378.09</v>
      </c>
      <c r="J1531" s="131">
        <v>3</v>
      </c>
      <c r="K1531" s="131">
        <v>1077</v>
      </c>
      <c r="L1531" s="130" t="s">
        <v>15</v>
      </c>
      <c r="M1531" s="128"/>
    </row>
    <row r="1532" spans="1:13">
      <c r="A1532" s="130" t="s">
        <v>6161</v>
      </c>
      <c r="B1532" s="131">
        <v>1183</v>
      </c>
      <c r="C1532" s="131">
        <v>1205</v>
      </c>
      <c r="D1532" s="166">
        <v>127</v>
      </c>
      <c r="E1532" s="166">
        <v>133</v>
      </c>
      <c r="F1532" s="167">
        <v>827139.03300000005</v>
      </c>
      <c r="G1532" s="132">
        <v>3.4175999999999999E-5</v>
      </c>
      <c r="H1532" s="167">
        <v>231261.1</v>
      </c>
      <c r="I1532" s="131">
        <v>329.44</v>
      </c>
      <c r="J1532" s="131">
        <v>3</v>
      </c>
      <c r="K1532" s="131">
        <v>702</v>
      </c>
      <c r="L1532" s="130" t="s">
        <v>7</v>
      </c>
      <c r="M1532" s="128"/>
    </row>
    <row r="1533" spans="1:13">
      <c r="A1533" s="130" t="s">
        <v>6162</v>
      </c>
      <c r="B1533" s="131">
        <v>6953</v>
      </c>
      <c r="C1533" s="131">
        <v>7037</v>
      </c>
      <c r="D1533" s="166">
        <v>1766</v>
      </c>
      <c r="E1533" s="166">
        <v>1697</v>
      </c>
      <c r="F1533" s="167">
        <v>5822644.3667091317</v>
      </c>
      <c r="G1533" s="132">
        <v>2.14649E-4</v>
      </c>
      <c r="H1533" s="167">
        <v>1452465.28</v>
      </c>
      <c r="I1533" s="131">
        <v>395.44</v>
      </c>
      <c r="J1533" s="131">
        <v>3</v>
      </c>
      <c r="K1533" s="131">
        <v>3673</v>
      </c>
      <c r="L1533" s="130" t="s">
        <v>7</v>
      </c>
      <c r="M1533" s="128"/>
    </row>
    <row r="1534" spans="1:13">
      <c r="A1534" s="130" t="s">
        <v>6163</v>
      </c>
      <c r="B1534" s="131">
        <v>4758</v>
      </c>
      <c r="C1534" s="131">
        <v>4858</v>
      </c>
      <c r="D1534" s="166">
        <v>872</v>
      </c>
      <c r="E1534" s="166">
        <v>671</v>
      </c>
      <c r="F1534" s="167">
        <v>3088696.3082980001</v>
      </c>
      <c r="G1534" s="132">
        <v>1.4088360779755907E-4</v>
      </c>
      <c r="H1534" s="167" t="s">
        <v>11</v>
      </c>
      <c r="I1534" s="131" t="s">
        <v>11</v>
      </c>
      <c r="J1534" s="131">
        <v>3</v>
      </c>
      <c r="K1534" s="131">
        <v>3567</v>
      </c>
      <c r="L1534" s="130" t="s">
        <v>12</v>
      </c>
      <c r="M1534" s="128"/>
    </row>
    <row r="1535" spans="1:13">
      <c r="A1535" s="130" t="s">
        <v>6164</v>
      </c>
      <c r="B1535" s="131">
        <v>219</v>
      </c>
      <c r="C1535" s="131">
        <v>355</v>
      </c>
      <c r="D1535" s="166">
        <v>30</v>
      </c>
      <c r="E1535" s="166">
        <v>82</v>
      </c>
      <c r="F1535" s="167">
        <v>538176.85482700006</v>
      </c>
      <c r="G1535" s="132">
        <v>1.3271322815811018E-5</v>
      </c>
      <c r="H1535" s="167" t="s">
        <v>11</v>
      </c>
      <c r="I1535" s="131" t="s">
        <v>11</v>
      </c>
      <c r="J1535" s="131">
        <v>3</v>
      </c>
      <c r="K1535" s="131">
        <v>1083</v>
      </c>
      <c r="L1535" s="130" t="s">
        <v>12</v>
      </c>
      <c r="M1535" s="128"/>
    </row>
    <row r="1536" spans="1:13">
      <c r="A1536" s="130" t="s">
        <v>6165</v>
      </c>
      <c r="B1536" s="131">
        <v>18</v>
      </c>
      <c r="C1536" s="131">
        <v>9</v>
      </c>
      <c r="D1536" s="166">
        <v>12</v>
      </c>
      <c r="E1536" s="166">
        <v>15</v>
      </c>
      <c r="F1536" s="167">
        <v>39984.576192</v>
      </c>
      <c r="G1536" s="132">
        <v>9.9800000000000002E-7</v>
      </c>
      <c r="H1536" s="167">
        <v>6751.47</v>
      </c>
      <c r="I1536" s="131">
        <v>293.54000000000002</v>
      </c>
      <c r="J1536" s="131">
        <v>3</v>
      </c>
      <c r="K1536" s="131">
        <v>23</v>
      </c>
      <c r="L1536" s="130" t="s">
        <v>7</v>
      </c>
      <c r="M1536" s="128"/>
    </row>
    <row r="1537" spans="1:13">
      <c r="A1537" s="130" t="s">
        <v>6166</v>
      </c>
      <c r="B1537" s="131">
        <v>11288</v>
      </c>
      <c r="C1537" s="131">
        <v>12408</v>
      </c>
      <c r="D1537" s="166">
        <v>5788</v>
      </c>
      <c r="E1537" s="166">
        <v>6449</v>
      </c>
      <c r="F1537" s="167">
        <v>12449941.55287</v>
      </c>
      <c r="G1537" s="132">
        <v>4.7933600000000002E-4</v>
      </c>
      <c r="H1537" s="167">
        <v>3243518.95</v>
      </c>
      <c r="I1537" s="131">
        <v>245.16</v>
      </c>
      <c r="J1537" s="131">
        <v>3</v>
      </c>
      <c r="K1537" s="131">
        <v>13230</v>
      </c>
      <c r="L1537" s="130" t="s">
        <v>7</v>
      </c>
      <c r="M1537" s="128"/>
    </row>
    <row r="1538" spans="1:13">
      <c r="A1538" s="130" t="s">
        <v>6167</v>
      </c>
      <c r="B1538" s="131">
        <v>3650</v>
      </c>
      <c r="C1538" s="131">
        <v>3091</v>
      </c>
      <c r="D1538" s="166">
        <v>1551</v>
      </c>
      <c r="E1538" s="166">
        <v>1193</v>
      </c>
      <c r="F1538" s="167">
        <v>6398796.1464360002</v>
      </c>
      <c r="G1538" s="132">
        <v>1.67114E-4</v>
      </c>
      <c r="H1538" s="167">
        <v>1130812.17</v>
      </c>
      <c r="I1538" s="131">
        <v>473.94</v>
      </c>
      <c r="J1538" s="131">
        <v>3</v>
      </c>
      <c r="K1538" s="131">
        <v>2386</v>
      </c>
      <c r="L1538" s="130" t="s">
        <v>7</v>
      </c>
      <c r="M1538" s="128"/>
    </row>
    <row r="1539" spans="1:13">
      <c r="A1539" s="130" t="s">
        <v>6168</v>
      </c>
      <c r="B1539" s="131">
        <v>23944</v>
      </c>
      <c r="C1539" s="131">
        <v>21135</v>
      </c>
      <c r="D1539" s="166">
        <v>7053</v>
      </c>
      <c r="E1539" s="166">
        <v>7392</v>
      </c>
      <c r="F1539" s="167">
        <v>13328488.493697999</v>
      </c>
      <c r="G1539" s="132">
        <v>6.9915500000000002E-4</v>
      </c>
      <c r="H1539" s="167">
        <v>4730969.32</v>
      </c>
      <c r="I1539" s="131">
        <v>1183.04</v>
      </c>
      <c r="J1539" s="131">
        <v>3</v>
      </c>
      <c r="K1539" s="131">
        <v>3999</v>
      </c>
      <c r="L1539" s="130" t="s">
        <v>7</v>
      </c>
      <c r="M1539" s="128"/>
    </row>
    <row r="1540" spans="1:13">
      <c r="A1540" s="130" t="s">
        <v>6169</v>
      </c>
      <c r="B1540" s="131">
        <v>425</v>
      </c>
      <c r="C1540" s="131">
        <v>481</v>
      </c>
      <c r="D1540" s="166">
        <v>58</v>
      </c>
      <c r="E1540" s="166">
        <v>43</v>
      </c>
      <c r="F1540" s="167">
        <v>368265.55497599998</v>
      </c>
      <c r="G1540" s="132">
        <v>1.3686000000000001E-5</v>
      </c>
      <c r="H1540" s="167">
        <v>92606.3</v>
      </c>
      <c r="I1540" s="131">
        <v>873.64</v>
      </c>
      <c r="J1540" s="131">
        <v>3</v>
      </c>
      <c r="K1540" s="131">
        <v>106</v>
      </c>
      <c r="L1540" s="130" t="s">
        <v>7</v>
      </c>
      <c r="M1540" s="128"/>
    </row>
    <row r="1541" spans="1:13">
      <c r="A1541" s="130" t="s">
        <v>6170</v>
      </c>
      <c r="B1541" s="131">
        <v>4825</v>
      </c>
      <c r="C1541" s="131">
        <v>5008</v>
      </c>
      <c r="D1541" s="166">
        <v>1559</v>
      </c>
      <c r="E1541" s="166">
        <v>616</v>
      </c>
      <c r="F1541" s="167">
        <v>3830238.303262</v>
      </c>
      <c r="G1541" s="132">
        <v>1.55921E-4</v>
      </c>
      <c r="H1541" s="167">
        <v>1055066.53</v>
      </c>
      <c r="I1541" s="131">
        <v>365.32</v>
      </c>
      <c r="J1541" s="131">
        <v>3</v>
      </c>
      <c r="K1541" s="131">
        <v>2888</v>
      </c>
      <c r="L1541" s="130" t="s">
        <v>7</v>
      </c>
      <c r="M1541" s="128"/>
    </row>
    <row r="1542" spans="1:13">
      <c r="A1542" s="130" t="s">
        <v>6171</v>
      </c>
      <c r="B1542" s="131"/>
      <c r="C1542" s="131"/>
      <c r="D1542" s="166">
        <v>42</v>
      </c>
      <c r="E1542" s="166">
        <v>95</v>
      </c>
      <c r="F1542" s="167">
        <v>561443.83980299998</v>
      </c>
      <c r="G1542" s="132">
        <v>8.6531406724494242E-6</v>
      </c>
      <c r="H1542" s="167" t="s">
        <v>11</v>
      </c>
      <c r="I1542" s="131" t="s">
        <v>11</v>
      </c>
      <c r="J1542" s="131">
        <v>3</v>
      </c>
      <c r="K1542" s="131">
        <v>61</v>
      </c>
      <c r="L1542" s="130" t="s">
        <v>12</v>
      </c>
      <c r="M1542" s="128"/>
    </row>
    <row r="1543" spans="1:13">
      <c r="A1543" s="130" t="s">
        <v>6172</v>
      </c>
      <c r="B1543" s="131">
        <v>6234</v>
      </c>
      <c r="C1543" s="131">
        <v>6715</v>
      </c>
      <c r="D1543" s="166">
        <v>1053</v>
      </c>
      <c r="E1543" s="166">
        <v>1082</v>
      </c>
      <c r="F1543" s="167">
        <v>238806.51349100002</v>
      </c>
      <c r="G1543" s="132">
        <v>1.40712E-4</v>
      </c>
      <c r="H1543" s="167">
        <v>952153.62</v>
      </c>
      <c r="I1543" s="131">
        <v>882.44</v>
      </c>
      <c r="J1543" s="131">
        <v>3</v>
      </c>
      <c r="K1543" s="131">
        <v>1079</v>
      </c>
      <c r="L1543" s="130" t="s">
        <v>7</v>
      </c>
      <c r="M1543" s="128"/>
    </row>
    <row r="1544" spans="1:13">
      <c r="A1544" s="130" t="s">
        <v>6173</v>
      </c>
      <c r="B1544" s="131">
        <v>83</v>
      </c>
      <c r="C1544" s="131">
        <v>14</v>
      </c>
      <c r="D1544" s="166">
        <v>100</v>
      </c>
      <c r="E1544" s="166">
        <v>150</v>
      </c>
      <c r="F1544" s="167">
        <v>69804.750419000004</v>
      </c>
      <c r="G1544" s="132">
        <v>4.0342668227901096E-6</v>
      </c>
      <c r="H1544" s="167" t="s">
        <v>11</v>
      </c>
      <c r="I1544" s="131" t="s">
        <v>11</v>
      </c>
      <c r="J1544" s="131">
        <v>3</v>
      </c>
      <c r="K1544" s="131">
        <v>239</v>
      </c>
      <c r="L1544" s="130" t="s">
        <v>12</v>
      </c>
      <c r="M1544" s="128"/>
    </row>
    <row r="1545" spans="1:13">
      <c r="A1545" s="130" t="s">
        <v>6174</v>
      </c>
      <c r="B1545" s="131">
        <v>5499</v>
      </c>
      <c r="C1545" s="131">
        <v>5551</v>
      </c>
      <c r="D1545" s="166">
        <v>1726</v>
      </c>
      <c r="E1545" s="166">
        <v>1608</v>
      </c>
      <c r="F1545" s="167">
        <v>10068902.487234</v>
      </c>
      <c r="G1545" s="132">
        <v>2.5814700000000002E-4</v>
      </c>
      <c r="H1545" s="167">
        <v>1746801.44</v>
      </c>
      <c r="I1545" s="131">
        <v>466.19</v>
      </c>
      <c r="J1545" s="131">
        <v>3</v>
      </c>
      <c r="K1545" s="131">
        <v>3747</v>
      </c>
      <c r="L1545" s="130" t="s">
        <v>7</v>
      </c>
      <c r="M1545" s="128"/>
    </row>
    <row r="1546" spans="1:13">
      <c r="A1546" s="130" t="s">
        <v>6175</v>
      </c>
      <c r="B1546" s="131"/>
      <c r="C1546" s="131"/>
      <c r="D1546" s="166">
        <v>99</v>
      </c>
      <c r="E1546" s="166">
        <v>188</v>
      </c>
      <c r="F1546" s="167">
        <v>2552565.5258356007</v>
      </c>
      <c r="G1546" s="132">
        <v>6.5905003580358273E-5</v>
      </c>
      <c r="H1546" s="167" t="s">
        <v>11</v>
      </c>
      <c r="I1546" s="131">
        <v>641.66999999999996</v>
      </c>
      <c r="J1546" s="131">
        <v>1</v>
      </c>
      <c r="K1546" s="131">
        <v>695</v>
      </c>
      <c r="L1546" s="130" t="s">
        <v>15</v>
      </c>
      <c r="M1546" s="128"/>
    </row>
    <row r="1547" spans="1:13">
      <c r="A1547" s="130" t="s">
        <v>6176</v>
      </c>
      <c r="B1547" s="131">
        <v>20804</v>
      </c>
      <c r="C1547" s="131">
        <v>17745</v>
      </c>
      <c r="D1547" s="166">
        <v>2707</v>
      </c>
      <c r="E1547" s="166">
        <v>3000</v>
      </c>
      <c r="F1547" s="167">
        <v>5022978.223197001</v>
      </c>
      <c r="G1547" s="132">
        <v>4.5618699999999999E-4</v>
      </c>
      <c r="H1547" s="167">
        <v>3086880.4</v>
      </c>
      <c r="I1547" s="131">
        <v>538.44000000000005</v>
      </c>
      <c r="J1547" s="131">
        <v>3</v>
      </c>
      <c r="K1547" s="131">
        <v>5733</v>
      </c>
      <c r="L1547" s="130" t="s">
        <v>7</v>
      </c>
      <c r="M1547" s="128"/>
    </row>
    <row r="1548" spans="1:13">
      <c r="A1548" s="130" t="s">
        <v>6177</v>
      </c>
      <c r="B1548" s="131">
        <v>17985</v>
      </c>
      <c r="C1548" s="131">
        <v>19648</v>
      </c>
      <c r="D1548" s="166">
        <v>2750</v>
      </c>
      <c r="E1548" s="166">
        <v>2448</v>
      </c>
      <c r="F1548" s="167">
        <v>6014937.180075</v>
      </c>
      <c r="G1548" s="132">
        <v>4.5684399999999998E-4</v>
      </c>
      <c r="H1548" s="167">
        <v>3091324.62</v>
      </c>
      <c r="I1548" s="131">
        <v>452.61</v>
      </c>
      <c r="J1548" s="131">
        <v>3</v>
      </c>
      <c r="K1548" s="131">
        <v>6830</v>
      </c>
      <c r="L1548" s="130" t="s">
        <v>7</v>
      </c>
      <c r="M1548" s="128"/>
    </row>
    <row r="1549" spans="1:13">
      <c r="A1549" s="130" t="s">
        <v>6178</v>
      </c>
      <c r="B1549" s="131">
        <v>42918</v>
      </c>
      <c r="C1549" s="131">
        <v>42363</v>
      </c>
      <c r="D1549" s="166">
        <v>4926</v>
      </c>
      <c r="E1549" s="166">
        <v>5053</v>
      </c>
      <c r="F1549" s="167">
        <v>27521891.857189</v>
      </c>
      <c r="G1549" s="132">
        <v>1.1994569999999999E-3</v>
      </c>
      <c r="H1549" s="167">
        <v>8116357.5700000003</v>
      </c>
      <c r="I1549" s="131">
        <v>1870.12</v>
      </c>
      <c r="J1549" s="131">
        <v>3</v>
      </c>
      <c r="K1549" s="131">
        <v>4340</v>
      </c>
      <c r="L1549" s="130" t="s">
        <v>7</v>
      </c>
      <c r="M1549" s="128"/>
    </row>
    <row r="1550" spans="1:13">
      <c r="A1550" s="160" t="s">
        <v>6179</v>
      </c>
      <c r="B1550" s="161">
        <v>2467</v>
      </c>
      <c r="C1550" s="161">
        <v>2467</v>
      </c>
      <c r="D1550" s="162">
        <v>44</v>
      </c>
      <c r="E1550" s="162">
        <v>27</v>
      </c>
      <c r="F1550" s="163">
        <v>4408640.386624</v>
      </c>
      <c r="G1550" s="164">
        <v>1.01615E-4</v>
      </c>
      <c r="H1550" s="163">
        <v>687595.05</v>
      </c>
      <c r="I1550" s="161">
        <v>1863.4</v>
      </c>
      <c r="J1550" s="161">
        <v>3</v>
      </c>
      <c r="K1550" s="161">
        <v>369</v>
      </c>
      <c r="L1550" s="160" t="s">
        <v>7</v>
      </c>
      <c r="M1550" s="165"/>
    </row>
    <row r="1551" spans="1:13">
      <c r="A1551" s="130" t="s">
        <v>6180</v>
      </c>
      <c r="B1551" s="133">
        <v>31463</v>
      </c>
      <c r="C1551" s="133">
        <v>31268</v>
      </c>
      <c r="D1551" s="166">
        <v>4344</v>
      </c>
      <c r="E1551" s="166">
        <v>4375</v>
      </c>
      <c r="F1551" s="167">
        <v>22658468.305500001</v>
      </c>
      <c r="G1551" s="132">
        <v>9.4017052474718694E-4</v>
      </c>
      <c r="H1551" s="167" t="s">
        <v>11</v>
      </c>
      <c r="I1551" s="131">
        <v>341.1</v>
      </c>
      <c r="J1551" s="131">
        <v>3</v>
      </c>
      <c r="K1551" s="131">
        <v>18651</v>
      </c>
      <c r="L1551" s="130" t="s">
        <v>15</v>
      </c>
      <c r="M1551" s="128"/>
    </row>
    <row r="1552" spans="1:13">
      <c r="A1552" s="168" t="s">
        <v>6181</v>
      </c>
      <c r="B1552" s="169">
        <v>875</v>
      </c>
      <c r="C1552" s="169">
        <v>937</v>
      </c>
      <c r="D1552" s="170">
        <v>53</v>
      </c>
      <c r="E1552" s="170">
        <v>36</v>
      </c>
      <c r="F1552" s="171">
        <v>608105.38238799991</v>
      </c>
      <c r="G1552" s="172">
        <v>2.4702000000000002E-5</v>
      </c>
      <c r="H1552" s="171">
        <v>167149.16</v>
      </c>
      <c r="I1552" s="169">
        <v>277.64999999999998</v>
      </c>
      <c r="J1552" s="169">
        <v>3</v>
      </c>
      <c r="K1552" s="169">
        <v>602</v>
      </c>
      <c r="L1552" s="168" t="s">
        <v>7</v>
      </c>
      <c r="M1552" s="173"/>
    </row>
    <row r="1553" spans="1:13">
      <c r="A1553" s="130" t="s">
        <v>6182</v>
      </c>
      <c r="B1553" s="131">
        <v>1110</v>
      </c>
      <c r="C1553" s="131">
        <v>1132</v>
      </c>
      <c r="D1553" s="166">
        <v>65</v>
      </c>
      <c r="E1553" s="166">
        <v>78</v>
      </c>
      <c r="F1553" s="167">
        <v>1165520.354847</v>
      </c>
      <c r="G1553" s="132">
        <v>3.6235999999999997E-5</v>
      </c>
      <c r="H1553" s="167">
        <v>245198.81</v>
      </c>
      <c r="I1553" s="131">
        <v>358.48</v>
      </c>
      <c r="J1553" s="131">
        <v>3</v>
      </c>
      <c r="K1553" s="131">
        <v>684</v>
      </c>
      <c r="L1553" s="130" t="s">
        <v>7</v>
      </c>
      <c r="M1553" s="128"/>
    </row>
    <row r="1554" spans="1:13">
      <c r="A1554" s="130" t="s">
        <v>6183</v>
      </c>
      <c r="B1554" s="131">
        <v>8186</v>
      </c>
      <c r="C1554" s="131">
        <v>8622</v>
      </c>
      <c r="D1554" s="166">
        <v>1643</v>
      </c>
      <c r="E1554" s="166">
        <v>1337</v>
      </c>
      <c r="F1554" s="167">
        <v>344223.06969600002</v>
      </c>
      <c r="G1554" s="132">
        <v>1.79354E-4</v>
      </c>
      <c r="H1554" s="167">
        <v>1213637.07</v>
      </c>
      <c r="I1554" s="131">
        <v>1455.21</v>
      </c>
      <c r="J1554" s="131">
        <v>3</v>
      </c>
      <c r="K1554" s="131">
        <v>834</v>
      </c>
      <c r="L1554" s="130" t="s">
        <v>7</v>
      </c>
      <c r="M1554" s="128"/>
    </row>
    <row r="1555" spans="1:13">
      <c r="A1555" s="130" t="s">
        <v>6184</v>
      </c>
      <c r="B1555" s="131">
        <v>4172</v>
      </c>
      <c r="C1555" s="131">
        <v>2983</v>
      </c>
      <c r="D1555" s="166">
        <v>159</v>
      </c>
      <c r="E1555" s="166">
        <v>138</v>
      </c>
      <c r="F1555" s="167">
        <v>1875660.2074979998</v>
      </c>
      <c r="G1555" s="132">
        <v>9.0253000000000005E-5</v>
      </c>
      <c r="H1555" s="167">
        <v>610712.49</v>
      </c>
      <c r="I1555" s="131">
        <v>739.36</v>
      </c>
      <c r="J1555" s="131">
        <v>3</v>
      </c>
      <c r="K1555" s="131">
        <v>826</v>
      </c>
      <c r="L1555" s="130" t="s">
        <v>7</v>
      </c>
      <c r="M1555" s="128"/>
    </row>
    <row r="1556" spans="1:13">
      <c r="A1556" s="130" t="s">
        <v>6185</v>
      </c>
      <c r="B1556" s="131">
        <v>1495</v>
      </c>
      <c r="C1556" s="131">
        <v>1625</v>
      </c>
      <c r="D1556" s="166">
        <v>68</v>
      </c>
      <c r="E1556" s="166">
        <v>71</v>
      </c>
      <c r="F1556" s="167">
        <v>1495849.3814500002</v>
      </c>
      <c r="G1556" s="132">
        <v>4.9030997969558049E-5</v>
      </c>
      <c r="H1556" s="167" t="s">
        <v>11</v>
      </c>
      <c r="I1556" s="131">
        <v>880.05</v>
      </c>
      <c r="J1556" s="131">
        <v>3</v>
      </c>
      <c r="K1556" s="131">
        <v>377</v>
      </c>
      <c r="L1556" s="130" t="s">
        <v>15</v>
      </c>
      <c r="M1556" s="128"/>
    </row>
    <row r="1557" spans="1:13">
      <c r="A1557" s="130" t="s">
        <v>6186</v>
      </c>
      <c r="B1557" s="131">
        <v>2245</v>
      </c>
      <c r="C1557" s="131">
        <v>2121</v>
      </c>
      <c r="D1557" s="166">
        <v>297</v>
      </c>
      <c r="E1557" s="166">
        <v>199</v>
      </c>
      <c r="F1557" s="167">
        <v>1301623.9589999998</v>
      </c>
      <c r="G1557" s="132">
        <v>6.0804847119616197E-5</v>
      </c>
      <c r="H1557" s="167" t="s">
        <v>11</v>
      </c>
      <c r="I1557" s="131">
        <v>255.72</v>
      </c>
      <c r="J1557" s="131">
        <v>3</v>
      </c>
      <c r="K1557" s="131">
        <v>1609</v>
      </c>
      <c r="L1557" s="130" t="s">
        <v>15</v>
      </c>
      <c r="M1557" s="128"/>
    </row>
    <row r="1558" spans="1:13">
      <c r="A1558" s="130" t="s">
        <v>6187</v>
      </c>
      <c r="B1558" s="131">
        <v>21707</v>
      </c>
      <c r="C1558" s="131">
        <v>24715</v>
      </c>
      <c r="D1558" s="166">
        <v>2606</v>
      </c>
      <c r="E1558" s="166">
        <v>2883</v>
      </c>
      <c r="F1558" s="167">
        <v>4193422.3634040002</v>
      </c>
      <c r="G1558" s="132">
        <v>5.2120766129300905E-4</v>
      </c>
      <c r="H1558" s="167" t="s">
        <v>11</v>
      </c>
      <c r="I1558" s="131">
        <v>350.93</v>
      </c>
      <c r="J1558" s="131">
        <v>3</v>
      </c>
      <c r="K1558" s="131">
        <v>10050</v>
      </c>
      <c r="L1558" s="130" t="s">
        <v>15</v>
      </c>
      <c r="M1558" s="128"/>
    </row>
    <row r="1559" spans="1:13">
      <c r="A1559" s="130" t="s">
        <v>6188</v>
      </c>
      <c r="B1559" s="131">
        <v>22096</v>
      </c>
      <c r="C1559" s="131">
        <v>21900</v>
      </c>
      <c r="D1559" s="166">
        <v>2757</v>
      </c>
      <c r="E1559" s="166">
        <v>2933</v>
      </c>
      <c r="F1559" s="167">
        <v>5168399.0186649999</v>
      </c>
      <c r="G1559" s="132">
        <v>5.05935E-4</v>
      </c>
      <c r="H1559" s="167">
        <v>3423508.45</v>
      </c>
      <c r="I1559" s="131">
        <v>474.3</v>
      </c>
      <c r="J1559" s="131">
        <v>3</v>
      </c>
      <c r="K1559" s="131">
        <v>7218</v>
      </c>
      <c r="L1559" s="130" t="s">
        <v>7</v>
      </c>
      <c r="M1559" s="128"/>
    </row>
    <row r="1560" spans="1:13">
      <c r="A1560" s="160" t="s">
        <v>6189</v>
      </c>
      <c r="B1560" s="161">
        <v>3643</v>
      </c>
      <c r="C1560" s="161">
        <v>4380</v>
      </c>
      <c r="D1560" s="162">
        <v>659</v>
      </c>
      <c r="E1560" s="162">
        <v>745</v>
      </c>
      <c r="F1560" s="163">
        <v>1328810.62317</v>
      </c>
      <c r="G1560" s="164">
        <v>1.00504E-4</v>
      </c>
      <c r="H1560" s="163">
        <v>680078.64</v>
      </c>
      <c r="I1560" s="161">
        <v>739.21</v>
      </c>
      <c r="J1560" s="161">
        <v>3</v>
      </c>
      <c r="K1560" s="161">
        <v>920</v>
      </c>
      <c r="L1560" s="160" t="s">
        <v>7</v>
      </c>
      <c r="M1560" s="165"/>
    </row>
    <row r="1561" spans="1:13">
      <c r="A1561" s="130" t="s">
        <v>6190</v>
      </c>
      <c r="B1561" s="133">
        <v>3389</v>
      </c>
      <c r="C1561" s="133">
        <v>3594</v>
      </c>
      <c r="D1561" s="166">
        <v>225</v>
      </c>
      <c r="E1561" s="166">
        <v>231</v>
      </c>
      <c r="F1561" s="167">
        <v>2918888.96875</v>
      </c>
      <c r="G1561" s="132">
        <v>1.1405700602918408E-4</v>
      </c>
      <c r="H1561" s="167" t="s">
        <v>11</v>
      </c>
      <c r="I1561" s="131">
        <v>432.13</v>
      </c>
      <c r="J1561" s="131">
        <v>3</v>
      </c>
      <c r="K1561" s="131">
        <v>1786</v>
      </c>
      <c r="L1561" s="130" t="s">
        <v>15</v>
      </c>
      <c r="M1561" s="128"/>
    </row>
    <row r="1562" spans="1:13">
      <c r="A1562" s="168" t="s">
        <v>6191</v>
      </c>
      <c r="B1562" s="169">
        <v>1215</v>
      </c>
      <c r="C1562" s="169">
        <v>1118</v>
      </c>
      <c r="D1562" s="170">
        <v>169</v>
      </c>
      <c r="E1562" s="170">
        <v>187</v>
      </c>
      <c r="F1562" s="171">
        <v>2509730.1125840005</v>
      </c>
      <c r="G1562" s="172">
        <v>5.7303603774258505E-5</v>
      </c>
      <c r="H1562" s="171" t="s">
        <v>11</v>
      </c>
      <c r="I1562" s="169">
        <v>476.94</v>
      </c>
      <c r="J1562" s="169">
        <v>3</v>
      </c>
      <c r="K1562" s="169">
        <v>813</v>
      </c>
      <c r="L1562" s="168" t="s">
        <v>15</v>
      </c>
      <c r="M1562" s="173"/>
    </row>
    <row r="1563" spans="1:13">
      <c r="A1563" s="130" t="s">
        <v>6192</v>
      </c>
      <c r="B1563" s="131">
        <v>9262</v>
      </c>
      <c r="C1563" s="131">
        <v>9385</v>
      </c>
      <c r="D1563" s="166">
        <v>1588</v>
      </c>
      <c r="E1563" s="166">
        <v>1669</v>
      </c>
      <c r="F1563" s="167">
        <v>7486022.6232059989</v>
      </c>
      <c r="G1563" s="132">
        <v>2.9087399999999999E-4</v>
      </c>
      <c r="H1563" s="167">
        <v>1968257.78</v>
      </c>
      <c r="I1563" s="131">
        <v>466.52</v>
      </c>
      <c r="J1563" s="131">
        <v>3</v>
      </c>
      <c r="K1563" s="131">
        <v>4219</v>
      </c>
      <c r="L1563" s="130" t="s">
        <v>7</v>
      </c>
      <c r="M1563" s="128"/>
    </row>
    <row r="1564" spans="1:13">
      <c r="A1564" s="130" t="s">
        <v>6193</v>
      </c>
      <c r="B1564" s="131">
        <v>1769</v>
      </c>
      <c r="C1564" s="131">
        <v>2068</v>
      </c>
      <c r="D1564" s="166">
        <v>104</v>
      </c>
      <c r="E1564" s="166">
        <v>181</v>
      </c>
      <c r="F1564" s="167">
        <v>1486633.8289279998</v>
      </c>
      <c r="G1564" s="132">
        <v>5.5742999999999998E-5</v>
      </c>
      <c r="H1564" s="167">
        <v>377194.59</v>
      </c>
      <c r="I1564" s="131">
        <v>368.36</v>
      </c>
      <c r="J1564" s="131">
        <v>3</v>
      </c>
      <c r="K1564" s="131">
        <v>1024</v>
      </c>
      <c r="L1564" s="130" t="s">
        <v>7</v>
      </c>
      <c r="M1564" s="128"/>
    </row>
    <row r="1565" spans="1:13">
      <c r="A1565" s="130" t="s">
        <v>6194</v>
      </c>
      <c r="B1565" s="131">
        <v>1583</v>
      </c>
      <c r="C1565" s="131">
        <v>1354</v>
      </c>
      <c r="D1565" s="166">
        <v>222</v>
      </c>
      <c r="E1565" s="166">
        <v>204</v>
      </c>
      <c r="F1565" s="167">
        <v>792297.969912</v>
      </c>
      <c r="G1565" s="132">
        <v>4.0631996465538695E-5</v>
      </c>
      <c r="H1565" s="167" t="s">
        <v>11</v>
      </c>
      <c r="I1565" s="131">
        <v>259.38</v>
      </c>
      <c r="J1565" s="131">
        <v>3</v>
      </c>
      <c r="K1565" s="131">
        <v>1060</v>
      </c>
      <c r="L1565" s="130" t="s">
        <v>15</v>
      </c>
      <c r="M1565" s="128"/>
    </row>
    <row r="1566" spans="1:13">
      <c r="A1566" s="130" t="s">
        <v>6195</v>
      </c>
      <c r="B1566" s="131">
        <v>10594</v>
      </c>
      <c r="C1566" s="131">
        <v>9784</v>
      </c>
      <c r="D1566" s="166">
        <v>1405</v>
      </c>
      <c r="E1566" s="166">
        <v>1550</v>
      </c>
      <c r="F1566" s="167">
        <v>6348973.9484199993</v>
      </c>
      <c r="G1566" s="132">
        <v>2.88702E-4</v>
      </c>
      <c r="H1566" s="167">
        <v>1953555.89</v>
      </c>
      <c r="I1566" s="131">
        <v>235.62</v>
      </c>
      <c r="J1566" s="131">
        <v>3</v>
      </c>
      <c r="K1566" s="131">
        <v>8291</v>
      </c>
      <c r="L1566" s="130" t="s">
        <v>7</v>
      </c>
      <c r="M1566" s="128"/>
    </row>
    <row r="1567" spans="1:13">
      <c r="A1567" s="130" t="s">
        <v>6196</v>
      </c>
      <c r="B1567" s="131">
        <v>1004</v>
      </c>
      <c r="C1567" s="131">
        <v>661</v>
      </c>
      <c r="D1567" s="166">
        <v>44</v>
      </c>
      <c r="E1567" s="166">
        <v>161</v>
      </c>
      <c r="F1567" s="167">
        <v>1996681.601211</v>
      </c>
      <c r="G1567" s="132">
        <v>4.3180308144435454E-5</v>
      </c>
      <c r="H1567" s="167" t="s">
        <v>11</v>
      </c>
      <c r="I1567" s="131" t="s">
        <v>11</v>
      </c>
      <c r="J1567" s="131">
        <v>3</v>
      </c>
      <c r="K1567" s="131">
        <v>2121</v>
      </c>
      <c r="L1567" s="130" t="s">
        <v>12</v>
      </c>
      <c r="M1567" s="128"/>
    </row>
    <row r="1568" spans="1:13">
      <c r="A1568" s="130" t="s">
        <v>6197</v>
      </c>
      <c r="B1568" s="131">
        <v>31831</v>
      </c>
      <c r="C1568" s="131">
        <v>34692</v>
      </c>
      <c r="D1568" s="166">
        <v>4298</v>
      </c>
      <c r="E1568" s="166">
        <v>4324</v>
      </c>
      <c r="F1568" s="167">
        <v>5943388.0260920003</v>
      </c>
      <c r="G1568" s="132">
        <v>7.4068599999999995E-4</v>
      </c>
      <c r="H1568" s="167">
        <v>5011998.1900000004</v>
      </c>
      <c r="I1568" s="131">
        <v>413.53</v>
      </c>
      <c r="J1568" s="131">
        <v>3</v>
      </c>
      <c r="K1568" s="131">
        <v>12120</v>
      </c>
      <c r="L1568" s="130" t="s">
        <v>7</v>
      </c>
      <c r="M1568" s="128"/>
    </row>
    <row r="1569" spans="1:13">
      <c r="A1569" s="130" t="s">
        <v>6198</v>
      </c>
      <c r="B1569" s="131">
        <v>613</v>
      </c>
      <c r="C1569" s="131">
        <v>647</v>
      </c>
      <c r="D1569" s="166">
        <v>39</v>
      </c>
      <c r="E1569" s="166">
        <v>37</v>
      </c>
      <c r="F1569" s="167">
        <v>1723387.853593258</v>
      </c>
      <c r="G1569" s="132">
        <v>2.9723999999999999E-5</v>
      </c>
      <c r="H1569" s="167">
        <v>201132.78</v>
      </c>
      <c r="I1569" s="131">
        <v>365.7</v>
      </c>
      <c r="J1569" s="131">
        <v>3</v>
      </c>
      <c r="K1569" s="131">
        <v>550</v>
      </c>
      <c r="L1569" s="130" t="s">
        <v>7</v>
      </c>
      <c r="M1569" s="128"/>
    </row>
    <row r="1570" spans="1:13">
      <c r="A1570" s="130" t="s">
        <v>6199</v>
      </c>
      <c r="B1570" s="131">
        <v>17726</v>
      </c>
      <c r="C1570" s="131">
        <v>19580</v>
      </c>
      <c r="D1570" s="166">
        <v>2386</v>
      </c>
      <c r="E1570" s="166">
        <v>1990</v>
      </c>
      <c r="F1570" s="167">
        <v>6011597.4140969999</v>
      </c>
      <c r="G1570" s="132">
        <v>4.4665500000000001E-4</v>
      </c>
      <c r="H1570" s="167">
        <v>3022377.62</v>
      </c>
      <c r="I1570" s="131">
        <v>754.46</v>
      </c>
      <c r="J1570" s="131">
        <v>3</v>
      </c>
      <c r="K1570" s="131">
        <v>4006</v>
      </c>
      <c r="L1570" s="130" t="s">
        <v>7</v>
      </c>
      <c r="M1570" s="128"/>
    </row>
    <row r="1571" spans="1:13">
      <c r="A1571" s="130" t="s">
        <v>6200</v>
      </c>
      <c r="B1571" s="131">
        <v>1308</v>
      </c>
      <c r="C1571" s="131">
        <v>1353</v>
      </c>
      <c r="D1571" s="166">
        <v>162</v>
      </c>
      <c r="E1571" s="166">
        <v>102</v>
      </c>
      <c r="F1571" s="167">
        <v>1284408.732423</v>
      </c>
      <c r="G1571" s="132">
        <v>4.3208690060228431E-5</v>
      </c>
      <c r="H1571" s="167" t="s">
        <v>11</v>
      </c>
      <c r="I1571" s="131">
        <v>443</v>
      </c>
      <c r="J1571" s="131">
        <v>3</v>
      </c>
      <c r="K1571" s="131">
        <v>660</v>
      </c>
      <c r="L1571" s="130" t="s">
        <v>15</v>
      </c>
      <c r="M1571" s="128"/>
    </row>
    <row r="1572" spans="1:13">
      <c r="A1572" s="130" t="s">
        <v>6201</v>
      </c>
      <c r="B1572" s="131">
        <v>1080</v>
      </c>
      <c r="C1572" s="131">
        <v>891</v>
      </c>
      <c r="D1572" s="166">
        <v>60</v>
      </c>
      <c r="E1572" s="166">
        <v>61</v>
      </c>
      <c r="F1572" s="167">
        <v>909545.09724100004</v>
      </c>
      <c r="G1572" s="132">
        <v>3.0788568788835818E-5</v>
      </c>
      <c r="H1572" s="167" t="s">
        <v>11</v>
      </c>
      <c r="I1572" s="131" t="s">
        <v>11</v>
      </c>
      <c r="J1572" s="131">
        <v>3</v>
      </c>
      <c r="K1572" s="131">
        <v>1512</v>
      </c>
      <c r="L1572" s="130" t="s">
        <v>12</v>
      </c>
      <c r="M1572" s="128"/>
    </row>
    <row r="1573" spans="1:13">
      <c r="A1573" s="130" t="s">
        <v>6202</v>
      </c>
      <c r="B1573" s="131">
        <v>1872</v>
      </c>
      <c r="C1573" s="131">
        <v>2076</v>
      </c>
      <c r="D1573" s="166">
        <v>115</v>
      </c>
      <c r="E1573" s="166">
        <v>109</v>
      </c>
      <c r="F1573" s="167">
        <v>1064100.5532820001</v>
      </c>
      <c r="G1573" s="132">
        <v>5.0685E-5</v>
      </c>
      <c r="H1573" s="167">
        <v>342969.58</v>
      </c>
      <c r="I1573" s="131">
        <v>471.76</v>
      </c>
      <c r="J1573" s="131">
        <v>3</v>
      </c>
      <c r="K1573" s="131">
        <v>727</v>
      </c>
      <c r="L1573" s="130" t="s">
        <v>7</v>
      </c>
      <c r="M1573" s="128"/>
    </row>
    <row r="1574" spans="1:13">
      <c r="A1574" s="130" t="s">
        <v>6203</v>
      </c>
      <c r="B1574" s="131">
        <v>1393</v>
      </c>
      <c r="C1574" s="131">
        <v>1426</v>
      </c>
      <c r="D1574" s="166">
        <v>58</v>
      </c>
      <c r="E1574" s="166">
        <v>82</v>
      </c>
      <c r="F1574" s="167">
        <v>2998092.4292959999</v>
      </c>
      <c r="G1574" s="132">
        <v>6.5176000000000001E-5</v>
      </c>
      <c r="H1574" s="167">
        <v>441024.79</v>
      </c>
      <c r="I1574" s="131">
        <v>744.98</v>
      </c>
      <c r="J1574" s="131">
        <v>3</v>
      </c>
      <c r="K1574" s="131">
        <v>592</v>
      </c>
      <c r="L1574" s="130" t="s">
        <v>7</v>
      </c>
      <c r="M1574" s="128"/>
    </row>
    <row r="1575" spans="1:13">
      <c r="A1575" s="130" t="s">
        <v>6204</v>
      </c>
      <c r="B1575" s="131">
        <v>2747</v>
      </c>
      <c r="C1575" s="131">
        <v>3204</v>
      </c>
      <c r="D1575" s="166">
        <v>383</v>
      </c>
      <c r="E1575" s="166">
        <v>282</v>
      </c>
      <c r="F1575" s="167">
        <v>3334206.7421350004</v>
      </c>
      <c r="G1575" s="132">
        <v>1.0346840649059206E-4</v>
      </c>
      <c r="H1575" s="167" t="s">
        <v>11</v>
      </c>
      <c r="I1575" s="131">
        <v>330.41</v>
      </c>
      <c r="J1575" s="131">
        <v>3</v>
      </c>
      <c r="K1575" s="131">
        <v>2119</v>
      </c>
      <c r="L1575" s="130" t="s">
        <v>15</v>
      </c>
      <c r="M1575" s="128"/>
    </row>
    <row r="1576" spans="1:13">
      <c r="A1576" s="130" t="s">
        <v>6205</v>
      </c>
      <c r="B1576" s="131">
        <v>1934</v>
      </c>
      <c r="C1576" s="131">
        <v>2026</v>
      </c>
      <c r="D1576" s="166">
        <v>63</v>
      </c>
      <c r="E1576" s="166">
        <v>70</v>
      </c>
      <c r="F1576" s="167">
        <v>1273101.815159</v>
      </c>
      <c r="G1576" s="132">
        <v>5.2713000000000002E-5</v>
      </c>
      <c r="H1576" s="167">
        <v>356693.92</v>
      </c>
      <c r="I1576" s="131">
        <v>511.02</v>
      </c>
      <c r="J1576" s="131">
        <v>3</v>
      </c>
      <c r="K1576" s="131">
        <v>698</v>
      </c>
      <c r="L1576" s="130" t="s">
        <v>7</v>
      </c>
      <c r="M1576" s="128"/>
    </row>
    <row r="1577" spans="1:13">
      <c r="A1577" s="130" t="s">
        <v>6206</v>
      </c>
      <c r="B1577" s="131">
        <v>6284</v>
      </c>
      <c r="C1577" s="131">
        <v>7656</v>
      </c>
      <c r="D1577" s="166">
        <v>1133</v>
      </c>
      <c r="E1577" s="166">
        <v>1346</v>
      </c>
      <c r="F1577" s="167">
        <v>3783312.5334430002</v>
      </c>
      <c r="G1577" s="132">
        <v>1.971699652884919E-4</v>
      </c>
      <c r="H1577" s="167" t="s">
        <v>11</v>
      </c>
      <c r="I1577" s="131" t="s">
        <v>11</v>
      </c>
      <c r="J1577" s="131">
        <v>3</v>
      </c>
      <c r="K1577" s="131">
        <v>6118</v>
      </c>
      <c r="L1577" s="130" t="s">
        <v>12</v>
      </c>
      <c r="M1577" s="128"/>
    </row>
    <row r="1578" spans="1:13">
      <c r="A1578" s="130" t="s">
        <v>6207</v>
      </c>
      <c r="B1578" s="131">
        <v>51452</v>
      </c>
      <c r="C1578" s="131">
        <v>55537</v>
      </c>
      <c r="D1578" s="166">
        <v>4276</v>
      </c>
      <c r="E1578" s="166">
        <v>4595</v>
      </c>
      <c r="F1578" s="167">
        <v>9202559.1946540009</v>
      </c>
      <c r="G1578" s="132">
        <v>1.1425129999999999E-3</v>
      </c>
      <c r="H1578" s="167">
        <v>7731035.8200000003</v>
      </c>
      <c r="I1578" s="131">
        <v>1174.93</v>
      </c>
      <c r="J1578" s="131">
        <v>3</v>
      </c>
      <c r="K1578" s="131">
        <v>6580</v>
      </c>
      <c r="L1578" s="130" t="s">
        <v>7</v>
      </c>
      <c r="M1578" s="128"/>
    </row>
    <row r="1579" spans="1:13">
      <c r="A1579" s="130" t="s">
        <v>6208</v>
      </c>
      <c r="B1579" s="131">
        <v>1153</v>
      </c>
      <c r="C1579" s="131">
        <v>1486</v>
      </c>
      <c r="D1579" s="166">
        <v>107</v>
      </c>
      <c r="E1579" s="166">
        <v>130</v>
      </c>
      <c r="F1579" s="167">
        <v>2025506.6036759999</v>
      </c>
      <c r="G1579" s="132">
        <v>4.7426999999999998E-5</v>
      </c>
      <c r="H1579" s="167">
        <v>320922.15000000002</v>
      </c>
      <c r="I1579" s="131">
        <v>541.17999999999995</v>
      </c>
      <c r="J1579" s="131">
        <v>3</v>
      </c>
      <c r="K1579" s="131">
        <v>593</v>
      </c>
      <c r="L1579" s="130" t="s">
        <v>7</v>
      </c>
      <c r="M1579" s="128"/>
    </row>
    <row r="1580" spans="1:13">
      <c r="A1580" s="130" t="s">
        <v>6209</v>
      </c>
      <c r="B1580" s="131">
        <v>3620</v>
      </c>
      <c r="C1580" s="131">
        <v>4086</v>
      </c>
      <c r="D1580" s="166">
        <v>301</v>
      </c>
      <c r="E1580" s="166">
        <v>322</v>
      </c>
      <c r="F1580" s="167">
        <v>1378296.3004500002</v>
      </c>
      <c r="G1580" s="132">
        <v>9.2874509880507979E-5</v>
      </c>
      <c r="H1580" s="167" t="s">
        <v>11</v>
      </c>
      <c r="I1580" s="131">
        <v>510.94</v>
      </c>
      <c r="J1580" s="131">
        <v>3</v>
      </c>
      <c r="K1580" s="131">
        <v>1230</v>
      </c>
      <c r="L1580" s="130" t="s">
        <v>15</v>
      </c>
      <c r="M1580" s="128"/>
    </row>
    <row r="1581" spans="1:13">
      <c r="A1581" s="130" t="s">
        <v>6210</v>
      </c>
      <c r="B1581" s="131">
        <v>8879</v>
      </c>
      <c r="C1581" s="131">
        <v>8660</v>
      </c>
      <c r="D1581" s="166">
        <v>1034</v>
      </c>
      <c r="E1581" s="166">
        <v>1021</v>
      </c>
      <c r="F1581" s="167">
        <v>6365497.3677600008</v>
      </c>
      <c r="G1581" s="132">
        <v>2.5589800000000001E-4</v>
      </c>
      <c r="H1581" s="167">
        <v>1731584.5</v>
      </c>
      <c r="I1581" s="131">
        <v>449.18</v>
      </c>
      <c r="J1581" s="131">
        <v>3</v>
      </c>
      <c r="K1581" s="131">
        <v>3855</v>
      </c>
      <c r="L1581" s="130" t="s">
        <v>7</v>
      </c>
      <c r="M1581" s="128"/>
    </row>
    <row r="1582" spans="1:13">
      <c r="A1582" s="130" t="s">
        <v>6211</v>
      </c>
      <c r="B1582" s="131">
        <v>6068</v>
      </c>
      <c r="C1582" s="131">
        <v>6018</v>
      </c>
      <c r="D1582" s="166">
        <v>1014</v>
      </c>
      <c r="E1582" s="166">
        <v>904</v>
      </c>
      <c r="F1582" s="167">
        <v>5282101.7524779998</v>
      </c>
      <c r="G1582" s="132">
        <v>1.92587E-4</v>
      </c>
      <c r="H1582" s="167">
        <v>1303177.8799999999</v>
      </c>
      <c r="I1582" s="131">
        <v>622.64</v>
      </c>
      <c r="J1582" s="131">
        <v>3</v>
      </c>
      <c r="K1582" s="131">
        <v>2093</v>
      </c>
      <c r="L1582" s="130" t="s">
        <v>7</v>
      </c>
      <c r="M1582" s="128"/>
    </row>
    <row r="1583" spans="1:13">
      <c r="A1583" s="130" t="s">
        <v>6212</v>
      </c>
      <c r="B1583" s="131">
        <v>1863</v>
      </c>
      <c r="C1583" s="131">
        <v>2133</v>
      </c>
      <c r="D1583" s="166">
        <v>177</v>
      </c>
      <c r="E1583" s="166">
        <v>126</v>
      </c>
      <c r="F1583" s="167">
        <v>3893632.8358450001</v>
      </c>
      <c r="G1583" s="132">
        <v>9.0077074959541421E-5</v>
      </c>
      <c r="H1583" s="167" t="s">
        <v>11</v>
      </c>
      <c r="I1583" s="131">
        <v>792.62</v>
      </c>
      <c r="J1583" s="131">
        <v>3</v>
      </c>
      <c r="K1583" s="131">
        <v>769</v>
      </c>
      <c r="L1583" s="130" t="s">
        <v>15</v>
      </c>
      <c r="M1583" s="128"/>
    </row>
    <row r="1584" spans="1:13">
      <c r="A1584" s="130" t="s">
        <v>6213</v>
      </c>
      <c r="B1584" s="131">
        <v>3278</v>
      </c>
      <c r="C1584" s="131">
        <v>3362</v>
      </c>
      <c r="D1584" s="166">
        <v>283</v>
      </c>
      <c r="E1584" s="166">
        <v>336</v>
      </c>
      <c r="F1584" s="167">
        <v>2481452.9715690003</v>
      </c>
      <c r="G1584" s="132">
        <v>9.6401000000000001E-5</v>
      </c>
      <c r="H1584" s="167">
        <v>652319.36</v>
      </c>
      <c r="I1584" s="131">
        <v>409.24</v>
      </c>
      <c r="J1584" s="131">
        <v>3</v>
      </c>
      <c r="K1584" s="131">
        <v>1594</v>
      </c>
      <c r="L1584" s="130" t="s">
        <v>7</v>
      </c>
      <c r="M1584" s="128"/>
    </row>
    <row r="1585" spans="1:13">
      <c r="A1585" s="160" t="s">
        <v>6214</v>
      </c>
      <c r="B1585" s="161">
        <v>40354</v>
      </c>
      <c r="C1585" s="161">
        <v>38474</v>
      </c>
      <c r="D1585" s="162">
        <v>6669</v>
      </c>
      <c r="E1585" s="162">
        <v>6647</v>
      </c>
      <c r="F1585" s="163">
        <v>12390901.34426</v>
      </c>
      <c r="G1585" s="164">
        <v>9.7487799999999999E-4</v>
      </c>
      <c r="H1585" s="163">
        <v>6596704.7199999997</v>
      </c>
      <c r="I1585" s="161">
        <v>777.09</v>
      </c>
      <c r="J1585" s="161">
        <v>3</v>
      </c>
      <c r="K1585" s="161">
        <v>8489</v>
      </c>
      <c r="L1585" s="160" t="s">
        <v>7</v>
      </c>
      <c r="M1585" s="165"/>
    </row>
    <row r="1586" spans="1:13">
      <c r="A1586" s="130" t="s">
        <v>6215</v>
      </c>
      <c r="B1586" s="133">
        <v>27132</v>
      </c>
      <c r="C1586" s="133">
        <v>27220</v>
      </c>
      <c r="D1586" s="166">
        <v>2823</v>
      </c>
      <c r="E1586" s="166">
        <v>3111</v>
      </c>
      <c r="F1586" s="167">
        <v>7641389.4957800005</v>
      </c>
      <c r="G1586" s="132">
        <v>6.3171199999999999E-4</v>
      </c>
      <c r="H1586" s="167">
        <v>4274599.3099999996</v>
      </c>
      <c r="I1586" s="131">
        <v>641.15</v>
      </c>
      <c r="J1586" s="131">
        <v>3</v>
      </c>
      <c r="K1586" s="131">
        <v>6667</v>
      </c>
      <c r="L1586" s="130" t="s">
        <v>7</v>
      </c>
      <c r="M1586" s="128"/>
    </row>
    <row r="1587" spans="1:13">
      <c r="A1587" s="168" t="s">
        <v>6216</v>
      </c>
      <c r="B1587" s="169">
        <v>1622</v>
      </c>
      <c r="C1587" s="169">
        <v>1505</v>
      </c>
      <c r="D1587" s="170">
        <v>47</v>
      </c>
      <c r="E1587" s="170">
        <v>82</v>
      </c>
      <c r="F1587" s="171">
        <v>1028457.6701700001</v>
      </c>
      <c r="G1587" s="172">
        <v>4.2143E-5</v>
      </c>
      <c r="H1587" s="171">
        <v>285167.28999999998</v>
      </c>
      <c r="I1587" s="169">
        <v>553.72</v>
      </c>
      <c r="J1587" s="169">
        <v>3</v>
      </c>
      <c r="K1587" s="169">
        <v>515</v>
      </c>
      <c r="L1587" s="168" t="s">
        <v>7</v>
      </c>
      <c r="M1587" s="173"/>
    </row>
    <row r="1588" spans="1:13">
      <c r="A1588" s="130" t="s">
        <v>6217</v>
      </c>
      <c r="B1588" s="131">
        <v>954</v>
      </c>
      <c r="C1588" s="131">
        <v>796</v>
      </c>
      <c r="D1588" s="166">
        <v>78</v>
      </c>
      <c r="E1588" s="166">
        <v>117</v>
      </c>
      <c r="F1588" s="167">
        <v>2665698.8821320003</v>
      </c>
      <c r="G1588" s="132">
        <v>5.2699080103687075E-5</v>
      </c>
      <c r="H1588" s="167" t="s">
        <v>11</v>
      </c>
      <c r="I1588" s="131" t="s">
        <v>11</v>
      </c>
      <c r="J1588" s="131">
        <v>3</v>
      </c>
      <c r="K1588" s="131">
        <v>743</v>
      </c>
      <c r="L1588" s="130" t="s">
        <v>12</v>
      </c>
      <c r="M1588" s="128"/>
    </row>
    <row r="1589" spans="1:13">
      <c r="A1589" s="130" t="s">
        <v>6218</v>
      </c>
      <c r="B1589" s="131">
        <v>981</v>
      </c>
      <c r="C1589" s="131">
        <v>926</v>
      </c>
      <c r="D1589" s="166">
        <v>33</v>
      </c>
      <c r="E1589" s="166">
        <v>28</v>
      </c>
      <c r="F1589" s="167">
        <v>1315984.2437999998</v>
      </c>
      <c r="G1589" s="132">
        <v>3.5049629691430911E-5</v>
      </c>
      <c r="H1589" s="167" t="s">
        <v>11</v>
      </c>
      <c r="I1589" s="131">
        <v>365.44</v>
      </c>
      <c r="J1589" s="131">
        <v>3</v>
      </c>
      <c r="K1589" s="131">
        <v>649</v>
      </c>
      <c r="L1589" s="130" t="s">
        <v>15</v>
      </c>
      <c r="M1589" s="128"/>
    </row>
    <row r="1590" spans="1:13">
      <c r="A1590" s="130" t="s">
        <v>6219</v>
      </c>
      <c r="B1590" s="131">
        <v>9</v>
      </c>
      <c r="C1590" s="131">
        <v>11</v>
      </c>
      <c r="D1590" s="166">
        <v>1</v>
      </c>
      <c r="E1590" s="166">
        <v>0</v>
      </c>
      <c r="F1590" s="167">
        <v>275892.98582399997</v>
      </c>
      <c r="G1590" s="132">
        <v>3.8376831318336926E-6</v>
      </c>
      <c r="H1590" s="167" t="s">
        <v>11</v>
      </c>
      <c r="I1590" s="131" t="s">
        <v>11</v>
      </c>
      <c r="J1590" s="131">
        <v>3</v>
      </c>
      <c r="K1590" s="131">
        <v>7</v>
      </c>
      <c r="L1590" s="130" t="s">
        <v>12</v>
      </c>
      <c r="M1590" s="128"/>
    </row>
    <row r="1591" spans="1:13">
      <c r="A1591" s="130" t="s">
        <v>6220</v>
      </c>
      <c r="B1591" s="131">
        <v>520</v>
      </c>
      <c r="C1591" s="131">
        <v>321</v>
      </c>
      <c r="D1591" s="166">
        <v>61</v>
      </c>
      <c r="E1591" s="166">
        <v>43</v>
      </c>
      <c r="F1591" s="167" t="s">
        <v>11</v>
      </c>
      <c r="G1591" s="132">
        <v>1.1551E-5</v>
      </c>
      <c r="H1591" s="167">
        <v>78161.73</v>
      </c>
      <c r="I1591" s="131">
        <v>1395.74</v>
      </c>
      <c r="J1591" s="131">
        <v>2</v>
      </c>
      <c r="K1591" s="131">
        <v>56</v>
      </c>
      <c r="L1591" s="130" t="s">
        <v>7</v>
      </c>
      <c r="M1591" s="128"/>
    </row>
    <row r="1592" spans="1:13">
      <c r="A1592" s="130" t="s">
        <v>6221</v>
      </c>
      <c r="B1592" s="131">
        <v>8581</v>
      </c>
      <c r="C1592" s="131">
        <v>9033</v>
      </c>
      <c r="D1592" s="166">
        <v>871</v>
      </c>
      <c r="E1592" s="166">
        <v>840</v>
      </c>
      <c r="F1592" s="167">
        <v>3413605.3674500003</v>
      </c>
      <c r="G1592" s="132">
        <v>2.1505E-4</v>
      </c>
      <c r="H1592" s="167">
        <v>1455174.45</v>
      </c>
      <c r="I1592" s="131">
        <v>446.24</v>
      </c>
      <c r="J1592" s="131">
        <v>3</v>
      </c>
      <c r="K1592" s="131">
        <v>3261</v>
      </c>
      <c r="L1592" s="130" t="s">
        <v>7</v>
      </c>
      <c r="M1592" s="128"/>
    </row>
    <row r="1593" spans="1:13">
      <c r="A1593" s="130" t="s">
        <v>6222</v>
      </c>
      <c r="B1593" s="131">
        <v>10269</v>
      </c>
      <c r="C1593" s="131">
        <v>10572</v>
      </c>
      <c r="D1593" s="166">
        <v>1252</v>
      </c>
      <c r="E1593" s="166">
        <v>672</v>
      </c>
      <c r="F1593" s="167">
        <v>5469851.2147159996</v>
      </c>
      <c r="G1593" s="132">
        <v>2.72472E-4</v>
      </c>
      <c r="H1593" s="167">
        <v>1843733.13</v>
      </c>
      <c r="I1593" s="131">
        <v>511.16</v>
      </c>
      <c r="J1593" s="131">
        <v>3</v>
      </c>
      <c r="K1593" s="131">
        <v>3607</v>
      </c>
      <c r="L1593" s="130" t="s">
        <v>7</v>
      </c>
      <c r="M1593" s="128"/>
    </row>
    <row r="1594" spans="1:13">
      <c r="A1594" s="130" t="s">
        <v>6223</v>
      </c>
      <c r="B1594" s="131">
        <v>3103</v>
      </c>
      <c r="C1594" s="131">
        <v>3130</v>
      </c>
      <c r="D1594" s="166">
        <v>243</v>
      </c>
      <c r="E1594" s="166">
        <v>191</v>
      </c>
      <c r="F1594" s="167">
        <v>4999507.6463939995</v>
      </c>
      <c r="G1594" s="132">
        <v>1.2406299999999999E-4</v>
      </c>
      <c r="H1594" s="167">
        <v>839498.26</v>
      </c>
      <c r="I1594" s="131">
        <v>384.39</v>
      </c>
      <c r="J1594" s="131">
        <v>3</v>
      </c>
      <c r="K1594" s="131">
        <v>2184</v>
      </c>
      <c r="L1594" s="130" t="s">
        <v>7</v>
      </c>
      <c r="M1594" s="128"/>
    </row>
    <row r="1595" spans="1:13">
      <c r="A1595" s="130" t="s">
        <v>6224</v>
      </c>
      <c r="B1595" s="131">
        <v>6016</v>
      </c>
      <c r="C1595" s="131">
        <v>7122</v>
      </c>
      <c r="D1595" s="166">
        <v>218</v>
      </c>
      <c r="E1595" s="166">
        <v>136</v>
      </c>
      <c r="F1595" s="167">
        <v>3051217.5856280001</v>
      </c>
      <c r="G1595" s="132">
        <v>1.5391100000000001E-4</v>
      </c>
      <c r="H1595" s="167">
        <v>1041465.75</v>
      </c>
      <c r="I1595" s="131">
        <v>765.78</v>
      </c>
      <c r="J1595" s="131">
        <v>3</v>
      </c>
      <c r="K1595" s="131">
        <v>1360</v>
      </c>
      <c r="L1595" s="130" t="s">
        <v>7</v>
      </c>
      <c r="M1595" s="128"/>
    </row>
    <row r="1596" spans="1:13">
      <c r="A1596" s="130" t="s">
        <v>6225</v>
      </c>
      <c r="B1596" s="131">
        <v>95230</v>
      </c>
      <c r="C1596" s="131">
        <v>90427</v>
      </c>
      <c r="D1596" s="166">
        <v>7221</v>
      </c>
      <c r="E1596" s="166">
        <v>8478</v>
      </c>
      <c r="F1596" s="167">
        <v>31317174.235306002</v>
      </c>
      <c r="G1596" s="132">
        <v>2.187867E-3</v>
      </c>
      <c r="H1596" s="167">
        <v>14804627.630000001</v>
      </c>
      <c r="I1596" s="131">
        <v>2157.79</v>
      </c>
      <c r="J1596" s="131">
        <v>3</v>
      </c>
      <c r="K1596" s="131">
        <v>6861</v>
      </c>
      <c r="L1596" s="130" t="s">
        <v>7</v>
      </c>
      <c r="M1596" s="128"/>
    </row>
    <row r="1597" spans="1:13">
      <c r="A1597" s="130" t="s">
        <v>6226</v>
      </c>
      <c r="B1597" s="131">
        <v>203</v>
      </c>
      <c r="C1597" s="131">
        <v>124</v>
      </c>
      <c r="D1597" s="166">
        <v>123</v>
      </c>
      <c r="E1597" s="166">
        <v>133</v>
      </c>
      <c r="F1597" s="167">
        <v>323765.41462399997</v>
      </c>
      <c r="G1597" s="132">
        <v>9.3659999999999998E-6</v>
      </c>
      <c r="H1597" s="167">
        <v>63378.400000000001</v>
      </c>
      <c r="I1597" s="131">
        <v>141.79</v>
      </c>
      <c r="J1597" s="131">
        <v>3</v>
      </c>
      <c r="K1597" s="131">
        <v>447</v>
      </c>
      <c r="L1597" s="130" t="s">
        <v>7</v>
      </c>
      <c r="M1597" s="128"/>
    </row>
    <row r="1598" spans="1:13">
      <c r="A1598" s="130" t="s">
        <v>6227</v>
      </c>
      <c r="B1598" s="131">
        <v>23558</v>
      </c>
      <c r="C1598" s="131">
        <v>21679</v>
      </c>
      <c r="D1598" s="166">
        <v>7259</v>
      </c>
      <c r="E1598" s="166">
        <v>7394</v>
      </c>
      <c r="F1598" s="167">
        <v>20821367.330778003</v>
      </c>
      <c r="G1598" s="132">
        <v>7.9997599999999999E-4</v>
      </c>
      <c r="H1598" s="167">
        <v>5413194.7199999997</v>
      </c>
      <c r="I1598" s="131">
        <v>464.97</v>
      </c>
      <c r="J1598" s="131">
        <v>3</v>
      </c>
      <c r="K1598" s="131">
        <v>11642</v>
      </c>
      <c r="L1598" s="130" t="s">
        <v>7</v>
      </c>
      <c r="M1598" s="128"/>
    </row>
    <row r="1599" spans="1:13">
      <c r="A1599" s="130" t="s">
        <v>6228</v>
      </c>
      <c r="B1599" s="131">
        <v>5699</v>
      </c>
      <c r="C1599" s="131">
        <v>5738</v>
      </c>
      <c r="D1599" s="166">
        <v>607</v>
      </c>
      <c r="E1599" s="166">
        <v>443</v>
      </c>
      <c r="F1599" s="167">
        <v>4066041.5720840003</v>
      </c>
      <c r="G1599" s="132">
        <v>1.6320199999999999E-4</v>
      </c>
      <c r="H1599" s="167">
        <v>1104339.68</v>
      </c>
      <c r="I1599" s="131">
        <v>978.15</v>
      </c>
      <c r="J1599" s="131">
        <v>3</v>
      </c>
      <c r="K1599" s="131">
        <v>1129</v>
      </c>
      <c r="L1599" s="130" t="s">
        <v>7</v>
      </c>
      <c r="M1599" s="128"/>
    </row>
    <row r="1600" spans="1:13">
      <c r="A1600" s="130" t="s">
        <v>6229</v>
      </c>
      <c r="B1600" s="131">
        <v>8862</v>
      </c>
      <c r="C1600" s="131">
        <v>8394</v>
      </c>
      <c r="D1600" s="166">
        <v>2171</v>
      </c>
      <c r="E1600" s="166">
        <v>2461</v>
      </c>
      <c r="F1600" s="167">
        <v>11510758.162578002</v>
      </c>
      <c r="G1600" s="132">
        <v>3.4317499999999998E-4</v>
      </c>
      <c r="H1600" s="167">
        <v>2322162.8199999998</v>
      </c>
      <c r="I1600" s="131">
        <v>1160.5</v>
      </c>
      <c r="J1600" s="131">
        <v>3</v>
      </c>
      <c r="K1600" s="131">
        <v>2001</v>
      </c>
      <c r="L1600" s="130" t="s">
        <v>7</v>
      </c>
      <c r="M1600" s="128"/>
    </row>
    <row r="1601" spans="1:13">
      <c r="A1601" s="130" t="s">
        <v>6230</v>
      </c>
      <c r="B1601" s="131">
        <v>6386</v>
      </c>
      <c r="C1601" s="131">
        <v>6577</v>
      </c>
      <c r="D1601" s="166">
        <v>2048</v>
      </c>
      <c r="E1601" s="166">
        <v>2080</v>
      </c>
      <c r="F1601" s="167">
        <v>7273934.689096</v>
      </c>
      <c r="G1601" s="132">
        <v>2.4562400000000001E-4</v>
      </c>
      <c r="H1601" s="167">
        <v>1662062.32</v>
      </c>
      <c r="I1601" s="131">
        <v>384.29</v>
      </c>
      <c r="J1601" s="131">
        <v>3</v>
      </c>
      <c r="K1601" s="131">
        <v>4325</v>
      </c>
      <c r="L1601" s="130" t="s">
        <v>7</v>
      </c>
      <c r="M1601" s="128"/>
    </row>
    <row r="1602" spans="1:13">
      <c r="A1602" s="130" t="s">
        <v>6231</v>
      </c>
      <c r="B1602" s="131">
        <v>195</v>
      </c>
      <c r="C1602" s="131">
        <v>107</v>
      </c>
      <c r="D1602" s="166">
        <v>140</v>
      </c>
      <c r="E1602" s="166">
        <v>25</v>
      </c>
      <c r="F1602" s="166">
        <v>0</v>
      </c>
      <c r="G1602" s="132">
        <v>6.2879556968338235E-6</v>
      </c>
      <c r="H1602" s="167" t="s">
        <v>11</v>
      </c>
      <c r="I1602" s="131" t="s">
        <v>11</v>
      </c>
      <c r="J1602" s="131">
        <v>2</v>
      </c>
      <c r="K1602" s="131">
        <v>130</v>
      </c>
      <c r="L1602" s="130" t="s">
        <v>12</v>
      </c>
      <c r="M1602" s="128"/>
    </row>
    <row r="1603" spans="1:13">
      <c r="A1603" s="130" t="s">
        <v>6232</v>
      </c>
      <c r="B1603" s="131">
        <v>200</v>
      </c>
      <c r="C1603" s="131">
        <v>238</v>
      </c>
      <c r="D1603" s="166">
        <v>218</v>
      </c>
      <c r="E1603" s="166">
        <v>360</v>
      </c>
      <c r="F1603" s="167">
        <v>768882.0790400001</v>
      </c>
      <c r="G1603" s="132">
        <v>1.8980000000000001E-5</v>
      </c>
      <c r="H1603" s="167">
        <v>128431.28</v>
      </c>
      <c r="I1603" s="131">
        <v>499.73</v>
      </c>
      <c r="J1603" s="131">
        <v>3</v>
      </c>
      <c r="K1603" s="131">
        <v>257</v>
      </c>
      <c r="L1603" s="130" t="s">
        <v>7</v>
      </c>
      <c r="M1603" s="128"/>
    </row>
    <row r="1604" spans="1:13">
      <c r="A1604" s="130" t="s">
        <v>6233</v>
      </c>
      <c r="B1604" s="131">
        <v>3141</v>
      </c>
      <c r="C1604" s="131">
        <v>3221</v>
      </c>
      <c r="D1604" s="166">
        <v>321</v>
      </c>
      <c r="E1604" s="166"/>
      <c r="F1604" s="166">
        <v>0</v>
      </c>
      <c r="G1604" s="132">
        <v>8.9865331904840073E-5</v>
      </c>
      <c r="H1604" s="167" t="s">
        <v>11</v>
      </c>
      <c r="I1604" s="131" t="s">
        <v>11</v>
      </c>
      <c r="J1604" s="131">
        <v>2</v>
      </c>
      <c r="K1604" s="131">
        <v>99</v>
      </c>
      <c r="L1604" s="130" t="s">
        <v>12</v>
      </c>
      <c r="M1604" s="128"/>
    </row>
    <row r="1605" spans="1:13">
      <c r="A1605" s="130" t="s">
        <v>6234</v>
      </c>
      <c r="B1605" s="131">
        <v>113</v>
      </c>
      <c r="C1605" s="131">
        <v>179</v>
      </c>
      <c r="D1605" s="166">
        <v>231</v>
      </c>
      <c r="E1605" s="166">
        <v>133</v>
      </c>
      <c r="F1605" s="167">
        <v>479758.90555899998</v>
      </c>
      <c r="G1605" s="132">
        <v>1.2041999999999999E-5</v>
      </c>
      <c r="H1605" s="167">
        <v>81482.63</v>
      </c>
      <c r="I1605" s="131">
        <v>413.62</v>
      </c>
      <c r="J1605" s="131">
        <v>3</v>
      </c>
      <c r="K1605" s="131">
        <v>197</v>
      </c>
      <c r="L1605" s="130" t="s">
        <v>7</v>
      </c>
      <c r="M1605" s="128"/>
    </row>
    <row r="1606" spans="1:13">
      <c r="A1606" s="130" t="s">
        <v>6235</v>
      </c>
      <c r="B1606" s="131">
        <v>1</v>
      </c>
      <c r="C1606" s="131">
        <v>1</v>
      </c>
      <c r="D1606" s="166">
        <v>4</v>
      </c>
      <c r="E1606" s="166">
        <v>0</v>
      </c>
      <c r="F1606" s="166">
        <v>0</v>
      </c>
      <c r="G1606" s="132">
        <v>8.0849304970166447E-8</v>
      </c>
      <c r="H1606" s="167" t="s">
        <v>11</v>
      </c>
      <c r="I1606" s="131" t="s">
        <v>11</v>
      </c>
      <c r="J1606" s="131">
        <v>2</v>
      </c>
      <c r="K1606" s="131">
        <v>8</v>
      </c>
      <c r="L1606" s="130" t="s">
        <v>12</v>
      </c>
      <c r="M1606" s="128"/>
    </row>
    <row r="1607" spans="1:13">
      <c r="A1607" s="130" t="s">
        <v>6236</v>
      </c>
      <c r="B1607" s="131">
        <v>22286</v>
      </c>
      <c r="C1607" s="131">
        <v>19478</v>
      </c>
      <c r="D1607" s="166">
        <v>3606</v>
      </c>
      <c r="E1607" s="166">
        <v>3561</v>
      </c>
      <c r="F1607" s="167">
        <v>36709507.819167994</v>
      </c>
      <c r="G1607" s="132">
        <v>9.1024599999999997E-4</v>
      </c>
      <c r="H1607" s="167">
        <v>6159356.5300000003</v>
      </c>
      <c r="I1607" s="131">
        <v>1052.1600000000001</v>
      </c>
      <c r="J1607" s="131">
        <v>3</v>
      </c>
      <c r="K1607" s="131">
        <v>5854</v>
      </c>
      <c r="L1607" s="130" t="s">
        <v>7</v>
      </c>
      <c r="M1607" s="128"/>
    </row>
    <row r="1608" spans="1:13">
      <c r="A1608" s="130" t="s">
        <v>6237</v>
      </c>
      <c r="B1608" s="131">
        <v>520</v>
      </c>
      <c r="C1608" s="131">
        <v>487</v>
      </c>
      <c r="D1608" s="166">
        <v>600</v>
      </c>
      <c r="E1608" s="166">
        <v>471</v>
      </c>
      <c r="F1608" s="167">
        <v>358146.48834300006</v>
      </c>
      <c r="G1608" s="132">
        <v>2.3014E-5</v>
      </c>
      <c r="H1608" s="167">
        <v>155728.63</v>
      </c>
      <c r="I1608" s="131">
        <v>213.32</v>
      </c>
      <c r="J1608" s="131">
        <v>3</v>
      </c>
      <c r="K1608" s="131">
        <v>730</v>
      </c>
      <c r="L1608" s="130" t="s">
        <v>7</v>
      </c>
      <c r="M1608" s="128"/>
    </row>
    <row r="1609" spans="1:13">
      <c r="A1609" s="130" t="s">
        <v>6238</v>
      </c>
      <c r="B1609" s="131">
        <v>4068</v>
      </c>
      <c r="C1609" s="131">
        <v>3901</v>
      </c>
      <c r="D1609" s="166">
        <v>488</v>
      </c>
      <c r="E1609" s="166">
        <v>442</v>
      </c>
      <c r="F1609" s="167">
        <v>2978941.9998799996</v>
      </c>
      <c r="G1609" s="132">
        <v>1.1737E-4</v>
      </c>
      <c r="H1609" s="167">
        <v>794205.19</v>
      </c>
      <c r="I1609" s="131">
        <v>769.58</v>
      </c>
      <c r="J1609" s="131">
        <v>3</v>
      </c>
      <c r="K1609" s="131">
        <v>1032</v>
      </c>
      <c r="L1609" s="130" t="s">
        <v>7</v>
      </c>
      <c r="M1609" s="128"/>
    </row>
    <row r="1610" spans="1:13">
      <c r="A1610" s="130" t="s">
        <v>6239</v>
      </c>
      <c r="B1610" s="131">
        <v>149</v>
      </c>
      <c r="C1610" s="131">
        <v>119</v>
      </c>
      <c r="D1610" s="166">
        <v>87</v>
      </c>
      <c r="E1610" s="166">
        <v>65</v>
      </c>
      <c r="F1610" s="167">
        <v>1029903.7347039999</v>
      </c>
      <c r="G1610" s="132">
        <v>1.73896539252108E-5</v>
      </c>
      <c r="H1610" s="167" t="s">
        <v>11</v>
      </c>
      <c r="I1610" s="131">
        <v>657.38</v>
      </c>
      <c r="J1610" s="131">
        <v>3</v>
      </c>
      <c r="K1610" s="131">
        <v>179</v>
      </c>
      <c r="L1610" s="130" t="s">
        <v>15</v>
      </c>
      <c r="M1610" s="128"/>
    </row>
    <row r="1611" spans="1:13">
      <c r="A1611" s="130" t="s">
        <v>6240</v>
      </c>
      <c r="B1611" s="131">
        <v>15792</v>
      </c>
      <c r="C1611" s="131">
        <v>16103</v>
      </c>
      <c r="D1611" s="166">
        <v>3310</v>
      </c>
      <c r="E1611" s="166">
        <v>3343</v>
      </c>
      <c r="F1611" s="167">
        <v>5821104.19343</v>
      </c>
      <c r="G1611" s="132">
        <v>4.16487E-4</v>
      </c>
      <c r="H1611" s="167">
        <v>2818241.95</v>
      </c>
      <c r="I1611" s="131">
        <v>1020.73</v>
      </c>
      <c r="J1611" s="131">
        <v>3</v>
      </c>
      <c r="K1611" s="131">
        <v>2761</v>
      </c>
      <c r="L1611" s="130" t="s">
        <v>7</v>
      </c>
      <c r="M1611" s="128"/>
    </row>
    <row r="1612" spans="1:13">
      <c r="A1612" s="130" t="s">
        <v>6241</v>
      </c>
      <c r="B1612" s="131">
        <v>6666</v>
      </c>
      <c r="C1612" s="131">
        <v>6840</v>
      </c>
      <c r="D1612" s="166">
        <v>2274</v>
      </c>
      <c r="E1612" s="166">
        <v>2128</v>
      </c>
      <c r="F1612" s="167">
        <v>8874480.6902840007</v>
      </c>
      <c r="G1612" s="132">
        <v>2.7369200000000002E-4</v>
      </c>
      <c r="H1612" s="167">
        <v>1851992.93</v>
      </c>
      <c r="I1612" s="131">
        <v>515.02</v>
      </c>
      <c r="J1612" s="131">
        <v>3</v>
      </c>
      <c r="K1612" s="131">
        <v>3596</v>
      </c>
      <c r="L1612" s="130" t="s">
        <v>7</v>
      </c>
      <c r="M1612" s="128"/>
    </row>
    <row r="1613" spans="1:13">
      <c r="A1613" s="130" t="s">
        <v>6242</v>
      </c>
      <c r="B1613" s="131">
        <v>1444</v>
      </c>
      <c r="C1613" s="131">
        <v>1354</v>
      </c>
      <c r="D1613" s="166">
        <v>266</v>
      </c>
      <c r="E1613" s="166">
        <v>197</v>
      </c>
      <c r="F1613" s="167">
        <v>2804979.2517999997</v>
      </c>
      <c r="G1613" s="132">
        <v>6.5332000000000004E-5</v>
      </c>
      <c r="H1613" s="167">
        <v>442083.71</v>
      </c>
      <c r="I1613" s="131">
        <v>932.66</v>
      </c>
      <c r="J1613" s="131">
        <v>3</v>
      </c>
      <c r="K1613" s="131">
        <v>474</v>
      </c>
      <c r="L1613" s="130" t="s">
        <v>7</v>
      </c>
      <c r="M1613" s="128"/>
    </row>
    <row r="1614" spans="1:13">
      <c r="A1614" s="130" t="s">
        <v>6243</v>
      </c>
      <c r="B1614" s="131">
        <v>3456</v>
      </c>
      <c r="C1614" s="131">
        <v>3004</v>
      </c>
      <c r="D1614" s="166">
        <v>493</v>
      </c>
      <c r="E1614" s="166">
        <v>541</v>
      </c>
      <c r="F1614" s="167">
        <v>4371373.0885229995</v>
      </c>
      <c r="G1614" s="132">
        <v>1.2311200000000001E-4</v>
      </c>
      <c r="H1614" s="167">
        <v>833062.26</v>
      </c>
      <c r="I1614" s="131">
        <v>2103.6999999999998</v>
      </c>
      <c r="J1614" s="131">
        <v>3</v>
      </c>
      <c r="K1614" s="131">
        <v>396</v>
      </c>
      <c r="L1614" s="130" t="s">
        <v>7</v>
      </c>
      <c r="M1614" s="128"/>
    </row>
    <row r="1615" spans="1:13">
      <c r="A1615" s="130" t="s">
        <v>6244</v>
      </c>
      <c r="B1615" s="131">
        <v>15183</v>
      </c>
      <c r="C1615" s="131">
        <v>14171</v>
      </c>
      <c r="D1615" s="166">
        <v>2679</v>
      </c>
      <c r="E1615" s="166">
        <v>2916</v>
      </c>
      <c r="F1615" s="167">
        <v>21707322.074000001</v>
      </c>
      <c r="G1615" s="132">
        <v>5.9132200000000003E-4</v>
      </c>
      <c r="H1615" s="167">
        <v>4001295.6</v>
      </c>
      <c r="I1615" s="131">
        <v>706.69</v>
      </c>
      <c r="J1615" s="131">
        <v>3</v>
      </c>
      <c r="K1615" s="131">
        <v>5662</v>
      </c>
      <c r="L1615" s="130" t="s">
        <v>7</v>
      </c>
      <c r="M1615" s="128"/>
    </row>
    <row r="1616" spans="1:13">
      <c r="A1616" s="130" t="s">
        <v>6245</v>
      </c>
      <c r="B1616" s="131">
        <v>8609</v>
      </c>
      <c r="C1616" s="131">
        <v>7581</v>
      </c>
      <c r="D1616" s="166">
        <v>2098</v>
      </c>
      <c r="E1616" s="166">
        <v>1628</v>
      </c>
      <c r="F1616" s="167">
        <v>5047938.1103039999</v>
      </c>
      <c r="G1616" s="132">
        <v>2.4161300000000001E-4</v>
      </c>
      <c r="H1616" s="167">
        <v>1634924.14</v>
      </c>
      <c r="I1616" s="131">
        <v>1122.8800000000001</v>
      </c>
      <c r="J1616" s="131">
        <v>3</v>
      </c>
      <c r="K1616" s="131">
        <v>1456</v>
      </c>
      <c r="L1616" s="130" t="s">
        <v>7</v>
      </c>
      <c r="M1616" s="128"/>
    </row>
    <row r="1617" spans="1:13">
      <c r="A1617" s="130" t="s">
        <v>6246</v>
      </c>
      <c r="B1617" s="131">
        <v>587</v>
      </c>
      <c r="C1617" s="131">
        <v>788</v>
      </c>
      <c r="D1617" s="166">
        <v>234</v>
      </c>
      <c r="E1617" s="166">
        <v>255</v>
      </c>
      <c r="F1617" s="167">
        <v>3735898.2247850001</v>
      </c>
      <c r="G1617" s="132">
        <v>6.5116000000000005E-5</v>
      </c>
      <c r="H1617" s="167">
        <v>440622.83</v>
      </c>
      <c r="I1617" s="131">
        <v>693.89</v>
      </c>
      <c r="J1617" s="131">
        <v>3</v>
      </c>
      <c r="K1617" s="131">
        <v>635</v>
      </c>
      <c r="L1617" s="130" t="s">
        <v>7</v>
      </c>
      <c r="M1617" s="128"/>
    </row>
    <row r="1618" spans="1:13">
      <c r="A1618" s="130" t="s">
        <v>6247</v>
      </c>
      <c r="B1618" s="131">
        <v>372</v>
      </c>
      <c r="C1618" s="131">
        <v>522</v>
      </c>
      <c r="D1618" s="166">
        <v>351</v>
      </c>
      <c r="E1618" s="166">
        <v>244</v>
      </c>
      <c r="F1618" s="167">
        <v>1801569.5190049999</v>
      </c>
      <c r="G1618" s="132">
        <v>3.6612000000000001E-5</v>
      </c>
      <c r="H1618" s="167">
        <v>247744.79</v>
      </c>
      <c r="I1618" s="131">
        <v>384.69</v>
      </c>
      <c r="J1618" s="131">
        <v>3</v>
      </c>
      <c r="K1618" s="131">
        <v>644</v>
      </c>
      <c r="L1618" s="130" t="s">
        <v>7</v>
      </c>
      <c r="M1618" s="128"/>
    </row>
    <row r="1619" spans="1:13">
      <c r="A1619" s="130" t="s">
        <v>6248</v>
      </c>
      <c r="B1619" s="131">
        <v>22908</v>
      </c>
      <c r="C1619" s="131">
        <v>27124</v>
      </c>
      <c r="D1619" s="166">
        <v>8089</v>
      </c>
      <c r="E1619" s="166">
        <v>7391</v>
      </c>
      <c r="F1619" s="167">
        <v>16192894.18894</v>
      </c>
      <c r="G1619" s="132">
        <v>7.8915500000000004E-4</v>
      </c>
      <c r="H1619" s="167">
        <v>5339970.1399999997</v>
      </c>
      <c r="I1619" s="131">
        <v>555.54999999999995</v>
      </c>
      <c r="J1619" s="131">
        <v>3</v>
      </c>
      <c r="K1619" s="131">
        <v>9612</v>
      </c>
      <c r="L1619" s="130" t="s">
        <v>7</v>
      </c>
      <c r="M1619" s="128"/>
    </row>
    <row r="1620" spans="1:13">
      <c r="A1620" s="130" t="s">
        <v>6249</v>
      </c>
      <c r="B1620" s="131">
        <v>461</v>
      </c>
      <c r="C1620" s="131">
        <v>420</v>
      </c>
      <c r="D1620" s="166">
        <v>342</v>
      </c>
      <c r="E1620" s="166">
        <v>288</v>
      </c>
      <c r="F1620" s="167">
        <v>285362.75951999996</v>
      </c>
      <c r="G1620" s="132">
        <v>1.7059E-5</v>
      </c>
      <c r="H1620" s="167">
        <v>115430.7</v>
      </c>
      <c r="I1620" s="131">
        <v>320.64</v>
      </c>
      <c r="J1620" s="131">
        <v>3</v>
      </c>
      <c r="K1620" s="131">
        <v>360</v>
      </c>
      <c r="L1620" s="130" t="s">
        <v>7</v>
      </c>
      <c r="M1620" s="128"/>
    </row>
    <row r="1621" spans="1:13">
      <c r="A1621" s="130" t="s">
        <v>6250</v>
      </c>
      <c r="B1621" s="131">
        <v>4155</v>
      </c>
      <c r="C1621" s="131">
        <v>4145</v>
      </c>
      <c r="D1621" s="166">
        <v>385</v>
      </c>
      <c r="E1621" s="166">
        <v>560</v>
      </c>
      <c r="F1621" s="167">
        <v>3949196.0131800002</v>
      </c>
      <c r="G1621" s="132">
        <v>1.33053E-4</v>
      </c>
      <c r="H1621" s="167">
        <v>900327.3</v>
      </c>
      <c r="I1621" s="131">
        <v>1112.8900000000001</v>
      </c>
      <c r="J1621" s="131">
        <v>3</v>
      </c>
      <c r="K1621" s="131">
        <v>809</v>
      </c>
      <c r="L1621" s="130" t="s">
        <v>7</v>
      </c>
      <c r="M1621" s="128"/>
    </row>
    <row r="1622" spans="1:13">
      <c r="A1622" s="130" t="s">
        <v>6251</v>
      </c>
      <c r="B1622" s="131">
        <v>105</v>
      </c>
      <c r="C1622" s="131">
        <v>92</v>
      </c>
      <c r="D1622" s="166">
        <v>12</v>
      </c>
      <c r="E1622" s="166"/>
      <c r="F1622" s="166">
        <v>0</v>
      </c>
      <c r="G1622" s="132">
        <v>2.8111688947468377E-6</v>
      </c>
      <c r="H1622" s="167" t="s">
        <v>11</v>
      </c>
      <c r="I1622" s="131" t="s">
        <v>11</v>
      </c>
      <c r="J1622" s="131">
        <v>2</v>
      </c>
      <c r="K1622" s="131">
        <v>5</v>
      </c>
      <c r="L1622" s="130" t="s">
        <v>12</v>
      </c>
      <c r="M1622" s="128"/>
    </row>
    <row r="1623" spans="1:13">
      <c r="A1623" s="130" t="s">
        <v>6252</v>
      </c>
      <c r="B1623" s="131">
        <v>4500</v>
      </c>
      <c r="C1623" s="131">
        <v>3772</v>
      </c>
      <c r="D1623" s="166">
        <v>458</v>
      </c>
      <c r="E1623" s="166">
        <v>477</v>
      </c>
      <c r="F1623" s="167">
        <v>4733502.7489280002</v>
      </c>
      <c r="G1623" s="132">
        <v>1.4516217075321688E-4</v>
      </c>
      <c r="H1623" s="167" t="s">
        <v>11</v>
      </c>
      <c r="I1623" s="131">
        <v>985.22</v>
      </c>
      <c r="J1623" s="131">
        <v>3</v>
      </c>
      <c r="K1623" s="131">
        <v>997</v>
      </c>
      <c r="L1623" s="130" t="s">
        <v>15</v>
      </c>
      <c r="M1623" s="128"/>
    </row>
    <row r="1624" spans="1:13">
      <c r="A1624" s="130" t="s">
        <v>6253</v>
      </c>
      <c r="B1624" s="131">
        <v>10513</v>
      </c>
      <c r="C1624" s="131">
        <v>9332</v>
      </c>
      <c r="D1624" s="166">
        <v>1901</v>
      </c>
      <c r="E1624" s="166">
        <v>2620</v>
      </c>
      <c r="F1624" s="167">
        <v>7409297.8543800004</v>
      </c>
      <c r="G1624" s="132">
        <v>3.1642766479279952E-4</v>
      </c>
      <c r="H1624" s="167" t="s">
        <v>11</v>
      </c>
      <c r="I1624" s="131">
        <v>667.65</v>
      </c>
      <c r="J1624" s="131">
        <v>3</v>
      </c>
      <c r="K1624" s="131">
        <v>3207</v>
      </c>
      <c r="L1624" s="130" t="s">
        <v>15</v>
      </c>
      <c r="M1624" s="128"/>
    </row>
    <row r="1625" spans="1:13">
      <c r="A1625" s="130" t="s">
        <v>6254</v>
      </c>
      <c r="B1625" s="131">
        <v>370</v>
      </c>
      <c r="C1625" s="131">
        <v>318</v>
      </c>
      <c r="D1625" s="166">
        <v>38</v>
      </c>
      <c r="E1625" s="166"/>
      <c r="F1625" s="166">
        <v>0</v>
      </c>
      <c r="G1625" s="132">
        <v>9.7652533651047149E-6</v>
      </c>
      <c r="H1625" s="167" t="s">
        <v>11</v>
      </c>
      <c r="I1625" s="131" t="s">
        <v>11</v>
      </c>
      <c r="J1625" s="131">
        <v>2</v>
      </c>
      <c r="K1625" s="131">
        <v>0</v>
      </c>
      <c r="L1625" s="130" t="s">
        <v>12</v>
      </c>
      <c r="M1625" s="128"/>
    </row>
    <row r="1626" spans="1:13">
      <c r="A1626" s="130" t="s">
        <v>6255</v>
      </c>
      <c r="B1626" s="131">
        <v>146</v>
      </c>
      <c r="C1626" s="131">
        <v>179</v>
      </c>
      <c r="D1626" s="166">
        <v>43</v>
      </c>
      <c r="E1626" s="166">
        <v>139</v>
      </c>
      <c r="F1626" s="167">
        <v>199825.66495200002</v>
      </c>
      <c r="G1626" s="132">
        <v>7.075E-6</v>
      </c>
      <c r="H1626" s="167">
        <v>47874.14</v>
      </c>
      <c r="I1626" s="131">
        <v>784.82</v>
      </c>
      <c r="J1626" s="131">
        <v>3</v>
      </c>
      <c r="K1626" s="131">
        <v>61</v>
      </c>
      <c r="L1626" s="130" t="s">
        <v>7</v>
      </c>
      <c r="M1626" s="128"/>
    </row>
    <row r="1627" spans="1:13">
      <c r="A1627" s="130" t="s">
        <v>6256</v>
      </c>
      <c r="B1627" s="131">
        <v>114</v>
      </c>
      <c r="C1627" s="131">
        <v>91</v>
      </c>
      <c r="D1627" s="166">
        <v>76</v>
      </c>
      <c r="E1627" s="166">
        <v>107</v>
      </c>
      <c r="F1627" s="167">
        <v>299030.67944699997</v>
      </c>
      <c r="G1627" s="132">
        <v>7.3200000000000002E-6</v>
      </c>
      <c r="H1627" s="167">
        <v>49534.82</v>
      </c>
      <c r="I1627" s="131">
        <v>172</v>
      </c>
      <c r="J1627" s="131">
        <v>3</v>
      </c>
      <c r="K1627" s="131">
        <v>288</v>
      </c>
      <c r="L1627" s="130" t="s">
        <v>7</v>
      </c>
      <c r="M1627" s="128"/>
    </row>
    <row r="1628" spans="1:13">
      <c r="A1628" s="130" t="s">
        <v>6257</v>
      </c>
      <c r="B1628" s="131">
        <v>2182</v>
      </c>
      <c r="C1628" s="131">
        <v>2581</v>
      </c>
      <c r="D1628" s="166">
        <v>501</v>
      </c>
      <c r="E1628" s="166">
        <v>374</v>
      </c>
      <c r="F1628" s="167">
        <v>1233265.9888619999</v>
      </c>
      <c r="G1628" s="132">
        <v>6.5827999999999994E-5</v>
      </c>
      <c r="H1628" s="167">
        <v>445435.97</v>
      </c>
      <c r="I1628" s="131">
        <v>785.6</v>
      </c>
      <c r="J1628" s="131">
        <v>3</v>
      </c>
      <c r="K1628" s="131">
        <v>567</v>
      </c>
      <c r="L1628" s="130" t="s">
        <v>7</v>
      </c>
      <c r="M1628" s="128"/>
    </row>
    <row r="1629" spans="1:13">
      <c r="A1629" s="130" t="s">
        <v>6258</v>
      </c>
      <c r="B1629" s="131">
        <v>9017</v>
      </c>
      <c r="C1629" s="131">
        <v>9170</v>
      </c>
      <c r="D1629" s="166">
        <v>2346</v>
      </c>
      <c r="E1629" s="166">
        <v>1641</v>
      </c>
      <c r="F1629" s="167">
        <v>8229671.6343799997</v>
      </c>
      <c r="G1629" s="132">
        <v>3.0296700000000001E-4</v>
      </c>
      <c r="H1629" s="167">
        <v>2050088.59</v>
      </c>
      <c r="I1629" s="131">
        <v>797.39</v>
      </c>
      <c r="J1629" s="131">
        <v>3</v>
      </c>
      <c r="K1629" s="131">
        <v>2571</v>
      </c>
      <c r="L1629" s="130" t="s">
        <v>7</v>
      </c>
      <c r="M1629" s="128"/>
    </row>
    <row r="1630" spans="1:13">
      <c r="A1630" s="130" t="s">
        <v>6259</v>
      </c>
      <c r="B1630" s="131">
        <v>10184</v>
      </c>
      <c r="C1630" s="131">
        <v>10501</v>
      </c>
      <c r="D1630" s="166">
        <v>2351</v>
      </c>
      <c r="E1630" s="166">
        <v>2383</v>
      </c>
      <c r="F1630" s="167">
        <v>3583094.9565679999</v>
      </c>
      <c r="G1630" s="132">
        <v>3.1772499999999998E-4</v>
      </c>
      <c r="H1630" s="167">
        <v>2149949.7799999998</v>
      </c>
      <c r="I1630" s="131">
        <v>1133.94</v>
      </c>
      <c r="J1630" s="131">
        <v>3</v>
      </c>
      <c r="K1630" s="131">
        <v>1896</v>
      </c>
      <c r="L1630" s="130" t="s">
        <v>7</v>
      </c>
      <c r="M1630" s="128"/>
    </row>
    <row r="1631" spans="1:13">
      <c r="A1631" s="130" t="s">
        <v>6260</v>
      </c>
      <c r="B1631" s="131">
        <v>2265</v>
      </c>
      <c r="C1631" s="131">
        <v>2531</v>
      </c>
      <c r="D1631" s="166">
        <v>549</v>
      </c>
      <c r="E1631" s="166">
        <v>681</v>
      </c>
      <c r="F1631" s="167">
        <v>3381539.3194160005</v>
      </c>
      <c r="G1631" s="132">
        <v>9.7235E-5</v>
      </c>
      <c r="H1631" s="167">
        <v>657960.49</v>
      </c>
      <c r="I1631" s="131">
        <v>945.35</v>
      </c>
      <c r="J1631" s="131">
        <v>3</v>
      </c>
      <c r="K1631" s="131">
        <v>696</v>
      </c>
      <c r="L1631" s="130" t="s">
        <v>7</v>
      </c>
      <c r="M1631" s="128"/>
    </row>
    <row r="1632" spans="1:13">
      <c r="A1632" s="130" t="s">
        <v>6261</v>
      </c>
      <c r="B1632" s="131">
        <v>30880</v>
      </c>
      <c r="C1632" s="131">
        <v>31003</v>
      </c>
      <c r="D1632" s="166">
        <v>5345</v>
      </c>
      <c r="E1632" s="166">
        <v>6380</v>
      </c>
      <c r="F1632" s="167">
        <v>22936065.258510001</v>
      </c>
      <c r="G1632" s="132">
        <v>9.4853600000000004E-4</v>
      </c>
      <c r="H1632" s="167">
        <v>6418454.9100000001</v>
      </c>
      <c r="I1632" s="131">
        <v>649.38</v>
      </c>
      <c r="J1632" s="131">
        <v>3</v>
      </c>
      <c r="K1632" s="131">
        <v>9884</v>
      </c>
      <c r="L1632" s="130" t="s">
        <v>7</v>
      </c>
      <c r="M1632" s="128"/>
    </row>
    <row r="1633" spans="1:13">
      <c r="A1633" s="130" t="s">
        <v>6262</v>
      </c>
      <c r="B1633" s="131">
        <v>175</v>
      </c>
      <c r="C1633" s="131">
        <v>142</v>
      </c>
      <c r="D1633" s="166">
        <v>156</v>
      </c>
      <c r="E1633" s="166">
        <v>114</v>
      </c>
      <c r="F1633" s="167">
        <v>758047.29029700009</v>
      </c>
      <c r="G1633" s="132">
        <v>1.5058999999999999E-5</v>
      </c>
      <c r="H1633" s="167">
        <v>101900.99</v>
      </c>
      <c r="I1633" s="131">
        <v>525.26</v>
      </c>
      <c r="J1633" s="131">
        <v>3</v>
      </c>
      <c r="K1633" s="131">
        <v>194</v>
      </c>
      <c r="L1633" s="130" t="s">
        <v>7</v>
      </c>
      <c r="M1633" s="128"/>
    </row>
    <row r="1634" spans="1:13">
      <c r="A1634" s="130" t="s">
        <v>6263</v>
      </c>
      <c r="B1634" s="131">
        <v>91</v>
      </c>
      <c r="C1634" s="131"/>
      <c r="D1634" s="166">
        <v>0</v>
      </c>
      <c r="E1634" s="166">
        <v>0</v>
      </c>
      <c r="F1634" s="166">
        <v>0</v>
      </c>
      <c r="G1634" s="132">
        <v>2.4551254331677628E-6</v>
      </c>
      <c r="H1634" s="167" t="s">
        <v>11</v>
      </c>
      <c r="I1634" s="131" t="s">
        <v>11</v>
      </c>
      <c r="J1634" s="131">
        <v>1</v>
      </c>
      <c r="K1634" s="131">
        <v>1</v>
      </c>
      <c r="L1634" s="130" t="s">
        <v>12</v>
      </c>
      <c r="M1634" s="128"/>
    </row>
    <row r="1635" spans="1:13">
      <c r="A1635" s="130" t="s">
        <v>6264</v>
      </c>
      <c r="B1635" s="131">
        <v>14859</v>
      </c>
      <c r="C1635" s="131">
        <v>12568</v>
      </c>
      <c r="D1635" s="166">
        <v>3983</v>
      </c>
      <c r="E1635" s="166">
        <v>3926</v>
      </c>
      <c r="F1635" s="167">
        <v>8036703.0161620006</v>
      </c>
      <c r="G1635" s="132">
        <v>4.1669400000000001E-4</v>
      </c>
      <c r="H1635" s="167">
        <v>2819641.22</v>
      </c>
      <c r="I1635" s="131">
        <v>1014.26</v>
      </c>
      <c r="J1635" s="131">
        <v>3</v>
      </c>
      <c r="K1635" s="131">
        <v>2780</v>
      </c>
      <c r="L1635" s="130" t="s">
        <v>7</v>
      </c>
      <c r="M1635" s="128"/>
    </row>
    <row r="1636" spans="1:13">
      <c r="A1636" s="130" t="s">
        <v>6265</v>
      </c>
      <c r="B1636" s="131">
        <v>3290</v>
      </c>
      <c r="C1636" s="131">
        <v>2678</v>
      </c>
      <c r="D1636" s="166">
        <v>671</v>
      </c>
      <c r="E1636" s="166">
        <v>548</v>
      </c>
      <c r="F1636" s="167">
        <v>3203503.6249039997</v>
      </c>
      <c r="G1636" s="132">
        <v>1.05198E-4</v>
      </c>
      <c r="H1636" s="167">
        <v>711840.41</v>
      </c>
      <c r="I1636" s="131">
        <v>654.86</v>
      </c>
      <c r="J1636" s="131">
        <v>3</v>
      </c>
      <c r="K1636" s="131">
        <v>1087</v>
      </c>
      <c r="L1636" s="130" t="s">
        <v>7</v>
      </c>
      <c r="M1636" s="128"/>
    </row>
    <row r="1637" spans="1:13">
      <c r="A1637" s="130" t="s">
        <v>6266</v>
      </c>
      <c r="B1637" s="131">
        <v>289</v>
      </c>
      <c r="C1637" s="131">
        <v>349</v>
      </c>
      <c r="D1637" s="166">
        <v>307</v>
      </c>
      <c r="E1637" s="166">
        <v>318</v>
      </c>
      <c r="F1637" s="167">
        <v>2435616.4370559999</v>
      </c>
      <c r="G1637" s="132">
        <v>4.2876000000000001E-5</v>
      </c>
      <c r="H1637" s="167">
        <v>290131.57</v>
      </c>
      <c r="I1637" s="131">
        <v>544.34</v>
      </c>
      <c r="J1637" s="131">
        <v>3</v>
      </c>
      <c r="K1637" s="131">
        <v>533</v>
      </c>
      <c r="L1637" s="130" t="s">
        <v>7</v>
      </c>
      <c r="M1637" s="128"/>
    </row>
    <row r="1638" spans="1:13">
      <c r="A1638" s="130" t="s">
        <v>6267</v>
      </c>
      <c r="B1638" s="131">
        <v>5147</v>
      </c>
      <c r="C1638" s="131">
        <v>4903</v>
      </c>
      <c r="D1638" s="166">
        <v>1230</v>
      </c>
      <c r="E1638" s="166">
        <v>1092</v>
      </c>
      <c r="F1638" s="167">
        <v>3418112.569563</v>
      </c>
      <c r="G1638" s="132">
        <v>1.5387800000000001E-4</v>
      </c>
      <c r="H1638" s="167">
        <v>1041244.41</v>
      </c>
      <c r="I1638" s="131">
        <v>812.84</v>
      </c>
      <c r="J1638" s="131">
        <v>3</v>
      </c>
      <c r="K1638" s="131">
        <v>1281</v>
      </c>
      <c r="L1638" s="130" t="s">
        <v>7</v>
      </c>
      <c r="M1638" s="128"/>
    </row>
    <row r="1639" spans="1:13">
      <c r="A1639" s="130" t="s">
        <v>6268</v>
      </c>
      <c r="B1639" s="131">
        <v>9562</v>
      </c>
      <c r="C1639" s="131">
        <v>8942</v>
      </c>
      <c r="D1639" s="166">
        <v>1692</v>
      </c>
      <c r="E1639" s="166">
        <v>1773</v>
      </c>
      <c r="F1639" s="167">
        <v>3126902.5656980001</v>
      </c>
      <c r="G1639" s="132">
        <v>2.3491300000000001E-4</v>
      </c>
      <c r="H1639" s="167">
        <v>1589583.6</v>
      </c>
      <c r="I1639" s="131">
        <v>634.30999999999995</v>
      </c>
      <c r="J1639" s="131">
        <v>3</v>
      </c>
      <c r="K1639" s="131">
        <v>2506</v>
      </c>
      <c r="L1639" s="130" t="s">
        <v>7</v>
      </c>
      <c r="M1639" s="128"/>
    </row>
    <row r="1640" spans="1:13">
      <c r="A1640" s="130" t="s">
        <v>6269</v>
      </c>
      <c r="B1640" s="131">
        <v>2041</v>
      </c>
      <c r="C1640" s="131">
        <v>1666</v>
      </c>
      <c r="D1640" s="166">
        <v>309</v>
      </c>
      <c r="E1640" s="166">
        <v>317</v>
      </c>
      <c r="F1640" s="167">
        <v>2297172.4487319998</v>
      </c>
      <c r="G1640" s="132">
        <v>6.8186000000000001E-5</v>
      </c>
      <c r="H1640" s="167">
        <v>461394.98</v>
      </c>
      <c r="I1640" s="131">
        <v>1106.47</v>
      </c>
      <c r="J1640" s="131">
        <v>3</v>
      </c>
      <c r="K1640" s="131">
        <v>417</v>
      </c>
      <c r="L1640" s="130" t="s">
        <v>7</v>
      </c>
      <c r="M1640" s="128"/>
    </row>
    <row r="1641" spans="1:13">
      <c r="A1641" s="130" t="s">
        <v>6270</v>
      </c>
      <c r="B1641" s="131">
        <v>2821</v>
      </c>
      <c r="C1641" s="131">
        <v>1428</v>
      </c>
      <c r="D1641" s="166">
        <v>658</v>
      </c>
      <c r="E1641" s="166">
        <v>462</v>
      </c>
      <c r="F1641" s="167">
        <v>4035691.4278560001</v>
      </c>
      <c r="G1641" s="132">
        <v>1.00015E-4</v>
      </c>
      <c r="H1641" s="167">
        <v>676772.46</v>
      </c>
      <c r="I1641" s="131">
        <v>666.11</v>
      </c>
      <c r="J1641" s="131">
        <v>3</v>
      </c>
      <c r="K1641" s="131">
        <v>1016</v>
      </c>
      <c r="L1641" s="130" t="s">
        <v>7</v>
      </c>
      <c r="M1641" s="128"/>
    </row>
    <row r="1642" spans="1:13">
      <c r="A1642" s="130" t="s">
        <v>6271</v>
      </c>
      <c r="B1642" s="131">
        <v>7036</v>
      </c>
      <c r="C1642" s="131">
        <v>7151</v>
      </c>
      <c r="D1642" s="166">
        <v>1808</v>
      </c>
      <c r="E1642" s="166">
        <v>1770</v>
      </c>
      <c r="F1642" s="167">
        <v>9716917.5999000017</v>
      </c>
      <c r="G1642" s="132">
        <v>2.83403E-4</v>
      </c>
      <c r="H1642" s="167">
        <v>1917703.25</v>
      </c>
      <c r="I1642" s="131">
        <v>793.09</v>
      </c>
      <c r="J1642" s="131">
        <v>3</v>
      </c>
      <c r="K1642" s="131">
        <v>2418</v>
      </c>
      <c r="L1642" s="130" t="s">
        <v>7</v>
      </c>
      <c r="M1642" s="128"/>
    </row>
    <row r="1643" spans="1:13">
      <c r="A1643" s="130" t="s">
        <v>6272</v>
      </c>
      <c r="B1643" s="131">
        <v>9786</v>
      </c>
      <c r="C1643" s="131">
        <v>7611</v>
      </c>
      <c r="D1643" s="166">
        <v>2267</v>
      </c>
      <c r="E1643" s="166">
        <v>2714</v>
      </c>
      <c r="F1643" s="167">
        <v>9352852.7437359989</v>
      </c>
      <c r="G1643" s="132">
        <v>3.1943500000000002E-4</v>
      </c>
      <c r="H1643" s="167">
        <v>2161516.17</v>
      </c>
      <c r="I1643" s="131">
        <v>802.34</v>
      </c>
      <c r="J1643" s="131">
        <v>3</v>
      </c>
      <c r="K1643" s="131">
        <v>2694</v>
      </c>
      <c r="L1643" s="130" t="s">
        <v>7</v>
      </c>
      <c r="M1643" s="128"/>
    </row>
    <row r="1644" spans="1:13">
      <c r="A1644" s="130" t="s">
        <v>6273</v>
      </c>
      <c r="B1644" s="131">
        <v>6859</v>
      </c>
      <c r="C1644" s="131">
        <v>6806</v>
      </c>
      <c r="D1644" s="166">
        <v>1705</v>
      </c>
      <c r="E1644" s="166">
        <v>1572</v>
      </c>
      <c r="F1644" s="167">
        <v>12195737.212083001</v>
      </c>
      <c r="G1644" s="132">
        <v>3.0843800000000002E-4</v>
      </c>
      <c r="H1644" s="167">
        <v>2087105.73</v>
      </c>
      <c r="I1644" s="131">
        <v>665.11</v>
      </c>
      <c r="J1644" s="131">
        <v>3</v>
      </c>
      <c r="K1644" s="131">
        <v>3138</v>
      </c>
      <c r="L1644" s="130" t="s">
        <v>7</v>
      </c>
      <c r="M1644" s="128"/>
    </row>
    <row r="1645" spans="1:13">
      <c r="A1645" s="130" t="s">
        <v>6274</v>
      </c>
      <c r="B1645" s="131">
        <v>13381</v>
      </c>
      <c r="C1645" s="131">
        <v>13841</v>
      </c>
      <c r="D1645" s="166">
        <v>5022</v>
      </c>
      <c r="E1645" s="166">
        <v>5771</v>
      </c>
      <c r="F1645" s="167">
        <v>2283572.8848799998</v>
      </c>
      <c r="G1645" s="132">
        <v>3.6561999999999999E-4</v>
      </c>
      <c r="H1645" s="167">
        <v>2474036.06</v>
      </c>
      <c r="I1645" s="131">
        <v>267.38</v>
      </c>
      <c r="J1645" s="131">
        <v>3</v>
      </c>
      <c r="K1645" s="131">
        <v>9253</v>
      </c>
      <c r="L1645" s="130" t="s">
        <v>7</v>
      </c>
      <c r="M1645" s="128"/>
    </row>
    <row r="1646" spans="1:13">
      <c r="A1646" s="130" t="s">
        <v>6275</v>
      </c>
      <c r="B1646" s="131">
        <v>11933</v>
      </c>
      <c r="C1646" s="131">
        <v>11171</v>
      </c>
      <c r="D1646" s="166">
        <v>2733</v>
      </c>
      <c r="E1646" s="166">
        <v>3047</v>
      </c>
      <c r="F1646" s="167">
        <v>9865960.6467540003</v>
      </c>
      <c r="G1646" s="132">
        <v>3.8351299999999999E-4</v>
      </c>
      <c r="H1646" s="167">
        <v>2595118.71</v>
      </c>
      <c r="I1646" s="131">
        <v>512.66</v>
      </c>
      <c r="J1646" s="131">
        <v>3</v>
      </c>
      <c r="K1646" s="131">
        <v>5062</v>
      </c>
      <c r="L1646" s="130" t="s">
        <v>7</v>
      </c>
      <c r="M1646" s="128"/>
    </row>
    <row r="1647" spans="1:13">
      <c r="A1647" s="130" t="s">
        <v>6276</v>
      </c>
      <c r="B1647" s="131">
        <v>1884</v>
      </c>
      <c r="C1647" s="131">
        <v>2108</v>
      </c>
      <c r="D1647" s="166">
        <v>253</v>
      </c>
      <c r="E1647" s="166">
        <v>189</v>
      </c>
      <c r="F1647" s="167">
        <v>4844171.0095800003</v>
      </c>
      <c r="G1647" s="132">
        <v>1.02243E-4</v>
      </c>
      <c r="H1647" s="167">
        <v>691845</v>
      </c>
      <c r="I1647" s="131">
        <v>1184.6600000000001</v>
      </c>
      <c r="J1647" s="131">
        <v>3</v>
      </c>
      <c r="K1647" s="131">
        <v>584</v>
      </c>
      <c r="L1647" s="130" t="s">
        <v>7</v>
      </c>
      <c r="M1647" s="128"/>
    </row>
    <row r="1648" spans="1:13">
      <c r="A1648" s="130" t="s">
        <v>6277</v>
      </c>
      <c r="B1648" s="131">
        <v>2709</v>
      </c>
      <c r="C1648" s="131">
        <v>3238</v>
      </c>
      <c r="D1648" s="166">
        <v>569</v>
      </c>
      <c r="E1648" s="166">
        <v>589</v>
      </c>
      <c r="F1648" s="167">
        <v>2573830.117755</v>
      </c>
      <c r="G1648" s="132">
        <v>9.6232999999999998E-5</v>
      </c>
      <c r="H1648" s="167">
        <v>651182.25</v>
      </c>
      <c r="I1648" s="131">
        <v>521.78</v>
      </c>
      <c r="J1648" s="131">
        <v>3</v>
      </c>
      <c r="K1648" s="131">
        <v>1248</v>
      </c>
      <c r="L1648" s="130" t="s">
        <v>7</v>
      </c>
      <c r="M1648" s="128"/>
    </row>
    <row r="1649" spans="1:13">
      <c r="A1649" s="130" t="s">
        <v>6278</v>
      </c>
      <c r="B1649" s="131">
        <v>2319</v>
      </c>
      <c r="C1649" s="131">
        <v>1914</v>
      </c>
      <c r="D1649" s="166">
        <v>244</v>
      </c>
      <c r="E1649" s="166">
        <v>267</v>
      </c>
      <c r="F1649" s="167">
        <v>1629759.170432</v>
      </c>
      <c r="G1649" s="132">
        <v>6.3120000000000006E-5</v>
      </c>
      <c r="H1649" s="167">
        <v>427114.99</v>
      </c>
      <c r="I1649" s="131">
        <v>782.26</v>
      </c>
      <c r="J1649" s="131">
        <v>3</v>
      </c>
      <c r="K1649" s="131">
        <v>546</v>
      </c>
      <c r="L1649" s="130" t="s">
        <v>7</v>
      </c>
      <c r="M1649" s="128"/>
    </row>
    <row r="1650" spans="1:13">
      <c r="A1650" s="130" t="s">
        <v>6279</v>
      </c>
      <c r="B1650" s="131">
        <v>517</v>
      </c>
      <c r="C1650" s="131">
        <v>572</v>
      </c>
      <c r="D1650" s="166">
        <v>272</v>
      </c>
      <c r="E1650" s="166">
        <v>386</v>
      </c>
      <c r="F1650" s="167">
        <v>1263673.2881119999</v>
      </c>
      <c r="G1650" s="132">
        <v>3.1887999999999997E-5</v>
      </c>
      <c r="H1650" s="167">
        <v>215774.8</v>
      </c>
      <c r="I1650" s="131">
        <v>625.44000000000005</v>
      </c>
      <c r="J1650" s="131">
        <v>3</v>
      </c>
      <c r="K1650" s="131">
        <v>345</v>
      </c>
      <c r="L1650" s="130" t="s">
        <v>7</v>
      </c>
      <c r="M1650" s="128"/>
    </row>
    <row r="1651" spans="1:13">
      <c r="A1651" s="130" t="s">
        <v>6280</v>
      </c>
      <c r="B1651" s="131">
        <v>2</v>
      </c>
      <c r="C1651" s="131">
        <v>121</v>
      </c>
      <c r="D1651" s="166">
        <v>118</v>
      </c>
      <c r="E1651" s="166">
        <v>53</v>
      </c>
      <c r="F1651" s="167" t="s">
        <v>11</v>
      </c>
      <c r="G1651" s="132">
        <v>4.1250000000000003E-6</v>
      </c>
      <c r="H1651" s="167">
        <v>27910.12</v>
      </c>
      <c r="I1651" s="131">
        <v>845.76</v>
      </c>
      <c r="J1651" s="131">
        <v>2</v>
      </c>
      <c r="K1651" s="131">
        <v>33</v>
      </c>
      <c r="L1651" s="130" t="s">
        <v>7</v>
      </c>
      <c r="M1651" s="128"/>
    </row>
    <row r="1652" spans="1:13">
      <c r="A1652" s="130" t="s">
        <v>6281</v>
      </c>
      <c r="B1652" s="131">
        <v>5490</v>
      </c>
      <c r="C1652" s="131">
        <v>5567</v>
      </c>
      <c r="D1652" s="166">
        <v>1270</v>
      </c>
      <c r="E1652" s="166">
        <v>1011</v>
      </c>
      <c r="F1652" s="167">
        <v>3930529.1354010003</v>
      </c>
      <c r="G1652" s="132">
        <v>1.68951E-4</v>
      </c>
      <c r="H1652" s="167">
        <v>1143238.31</v>
      </c>
      <c r="I1652" s="131">
        <v>1450.81</v>
      </c>
      <c r="J1652" s="131">
        <v>3</v>
      </c>
      <c r="K1652" s="131">
        <v>788</v>
      </c>
      <c r="L1652" s="130" t="s">
        <v>7</v>
      </c>
      <c r="M1652" s="128"/>
    </row>
    <row r="1653" spans="1:13">
      <c r="A1653" s="130" t="s">
        <v>6282</v>
      </c>
      <c r="B1653" s="131">
        <v>113</v>
      </c>
      <c r="C1653" s="131">
        <v>53</v>
      </c>
      <c r="D1653" s="166">
        <v>36</v>
      </c>
      <c r="E1653" s="166">
        <v>40</v>
      </c>
      <c r="F1653" s="167" t="s">
        <v>11</v>
      </c>
      <c r="G1653" s="132">
        <v>2.9560000000000002E-6</v>
      </c>
      <c r="H1653" s="167">
        <v>20003.32</v>
      </c>
      <c r="I1653" s="131">
        <v>384.67</v>
      </c>
      <c r="J1653" s="131">
        <v>2</v>
      </c>
      <c r="K1653" s="131">
        <v>52</v>
      </c>
      <c r="L1653" s="130" t="s">
        <v>7</v>
      </c>
      <c r="M1653" s="128"/>
    </row>
    <row r="1654" spans="1:13">
      <c r="A1654" s="130" t="s">
        <v>6283</v>
      </c>
      <c r="B1654" s="131">
        <v>2787</v>
      </c>
      <c r="C1654" s="131">
        <v>3332</v>
      </c>
      <c r="D1654" s="166">
        <v>0</v>
      </c>
      <c r="E1654" s="166">
        <v>4</v>
      </c>
      <c r="F1654" s="167">
        <v>409836.27675199998</v>
      </c>
      <c r="G1654" s="132">
        <v>5.9373999999999998E-5</v>
      </c>
      <c r="H1654" s="167">
        <v>401765.55</v>
      </c>
      <c r="I1654" s="131">
        <v>26784.37</v>
      </c>
      <c r="J1654" s="131">
        <v>3</v>
      </c>
      <c r="K1654" s="131">
        <v>15</v>
      </c>
      <c r="L1654" s="130" t="s">
        <v>7</v>
      </c>
      <c r="M1654" s="128"/>
    </row>
    <row r="1655" spans="1:13">
      <c r="A1655" s="130" t="s">
        <v>6284</v>
      </c>
      <c r="B1655" s="131">
        <v>9286</v>
      </c>
      <c r="C1655" s="131">
        <v>7915</v>
      </c>
      <c r="D1655" s="166">
        <v>385</v>
      </c>
      <c r="E1655" s="166">
        <v>383</v>
      </c>
      <c r="F1655" s="167">
        <v>3750867.7533470006</v>
      </c>
      <c r="G1655" s="132">
        <v>2.2399200000000001E-4</v>
      </c>
      <c r="H1655" s="167">
        <v>1515686.25</v>
      </c>
      <c r="I1655" s="131">
        <v>1438.03</v>
      </c>
      <c r="J1655" s="131">
        <v>3</v>
      </c>
      <c r="K1655" s="131">
        <v>1054</v>
      </c>
      <c r="L1655" s="130" t="s">
        <v>7</v>
      </c>
      <c r="M1655" s="128"/>
    </row>
    <row r="1656" spans="1:13">
      <c r="A1656" s="130" t="s">
        <v>6285</v>
      </c>
      <c r="B1656" s="131">
        <v>15514</v>
      </c>
      <c r="C1656" s="131">
        <v>15794</v>
      </c>
      <c r="D1656" s="166">
        <v>3919</v>
      </c>
      <c r="E1656" s="166">
        <v>4552</v>
      </c>
      <c r="F1656" s="167">
        <v>19329925.473037001</v>
      </c>
      <c r="G1656" s="132">
        <v>6.0293900000000004E-4</v>
      </c>
      <c r="H1656" s="167">
        <v>4079903.22</v>
      </c>
      <c r="I1656" s="131">
        <v>696.83</v>
      </c>
      <c r="J1656" s="131">
        <v>3</v>
      </c>
      <c r="K1656" s="131">
        <v>5855</v>
      </c>
      <c r="L1656" s="130" t="s">
        <v>7</v>
      </c>
      <c r="M1656" s="128"/>
    </row>
    <row r="1657" spans="1:13">
      <c r="A1657" s="130" t="s">
        <v>6286</v>
      </c>
      <c r="B1657" s="131">
        <v>1009</v>
      </c>
      <c r="C1657" s="131">
        <v>1106</v>
      </c>
      <c r="D1657" s="166">
        <v>318</v>
      </c>
      <c r="E1657" s="166">
        <v>398</v>
      </c>
      <c r="F1657" s="167">
        <v>177045.96223999999</v>
      </c>
      <c r="G1657" s="132">
        <v>2.7291999999999999E-5</v>
      </c>
      <c r="H1657" s="167">
        <v>184676.56</v>
      </c>
      <c r="I1657" s="131">
        <v>666.7</v>
      </c>
      <c r="J1657" s="131">
        <v>3</v>
      </c>
      <c r="K1657" s="131">
        <v>277</v>
      </c>
      <c r="L1657" s="130" t="s">
        <v>7</v>
      </c>
      <c r="M1657" s="128"/>
    </row>
    <row r="1658" spans="1:13">
      <c r="A1658" s="130" t="s">
        <v>6287</v>
      </c>
      <c r="B1658" s="131">
        <v>42</v>
      </c>
      <c r="C1658" s="131"/>
      <c r="D1658" s="166"/>
      <c r="E1658" s="166"/>
      <c r="F1658" s="167">
        <v>1217407.76997</v>
      </c>
      <c r="G1658" s="132">
        <v>2.4722152383655744E-5</v>
      </c>
      <c r="H1658" s="167" t="s">
        <v>11</v>
      </c>
      <c r="I1658" s="131" t="s">
        <v>11</v>
      </c>
      <c r="J1658" s="131">
        <v>2</v>
      </c>
      <c r="K1658" s="131">
        <v>0</v>
      </c>
      <c r="L1658" s="130" t="s">
        <v>12</v>
      </c>
      <c r="M1658" s="128"/>
    </row>
    <row r="1659" spans="1:13">
      <c r="A1659" s="130" t="s">
        <v>6288</v>
      </c>
      <c r="B1659" s="131">
        <v>2035</v>
      </c>
      <c r="C1659" s="131">
        <v>1630</v>
      </c>
      <c r="D1659" s="166">
        <v>246</v>
      </c>
      <c r="E1659" s="166">
        <v>177</v>
      </c>
      <c r="F1659" s="167">
        <v>3583525.907712</v>
      </c>
      <c r="G1659" s="132">
        <v>8.2783999999999999E-5</v>
      </c>
      <c r="H1659" s="167">
        <v>560175.11</v>
      </c>
      <c r="I1659" s="131">
        <v>1024.0899999999999</v>
      </c>
      <c r="J1659" s="131">
        <v>3</v>
      </c>
      <c r="K1659" s="131">
        <v>547</v>
      </c>
      <c r="L1659" s="130" t="s">
        <v>7</v>
      </c>
      <c r="M1659" s="128"/>
    </row>
    <row r="1660" spans="1:13">
      <c r="A1660" s="130" t="s">
        <v>6289</v>
      </c>
      <c r="B1660" s="131"/>
      <c r="C1660" s="131"/>
      <c r="D1660" s="166"/>
      <c r="E1660" s="166"/>
      <c r="F1660" s="166">
        <v>0</v>
      </c>
      <c r="G1660" s="132">
        <v>0</v>
      </c>
      <c r="H1660" s="167" t="s">
        <v>11</v>
      </c>
      <c r="I1660" s="131" t="s">
        <v>11</v>
      </c>
      <c r="J1660" s="131">
        <v>1</v>
      </c>
      <c r="K1660" s="131">
        <v>0</v>
      </c>
      <c r="L1660" s="130" t="s">
        <v>12</v>
      </c>
      <c r="M1660" s="128"/>
    </row>
    <row r="1661" spans="1:13">
      <c r="A1661" s="130" t="s">
        <v>6290</v>
      </c>
      <c r="B1661" s="131"/>
      <c r="C1661" s="131"/>
      <c r="D1661" s="166">
        <v>189</v>
      </c>
      <c r="E1661" s="166">
        <v>180</v>
      </c>
      <c r="F1661" s="167">
        <v>7187586.218930779</v>
      </c>
      <c r="G1661" s="132">
        <v>2.35159E-4</v>
      </c>
      <c r="H1661" s="167">
        <v>1591252.23</v>
      </c>
      <c r="I1661" s="131">
        <v>2470.89</v>
      </c>
      <c r="J1661" s="131">
        <v>1</v>
      </c>
      <c r="K1661" s="131">
        <v>644</v>
      </c>
      <c r="L1661" s="130" t="s">
        <v>7</v>
      </c>
      <c r="M1661" s="128"/>
    </row>
    <row r="1662" spans="1:13">
      <c r="A1662" s="130" t="s">
        <v>6291</v>
      </c>
      <c r="B1662" s="131"/>
      <c r="C1662" s="131"/>
      <c r="D1662" s="166">
        <v>587</v>
      </c>
      <c r="E1662" s="166">
        <v>836</v>
      </c>
      <c r="F1662" s="167">
        <v>6205253.8418058064</v>
      </c>
      <c r="G1662" s="132">
        <v>1.78822E-4</v>
      </c>
      <c r="H1662" s="167">
        <v>1210031.8400000001</v>
      </c>
      <c r="I1662" s="131">
        <v>1129.82</v>
      </c>
      <c r="J1662" s="131">
        <v>1</v>
      </c>
      <c r="K1662" s="131">
        <v>1071</v>
      </c>
      <c r="L1662" s="130" t="s">
        <v>7</v>
      </c>
      <c r="M1662" s="128"/>
    </row>
    <row r="1663" spans="1:13">
      <c r="A1663" s="130" t="s">
        <v>6292</v>
      </c>
      <c r="B1663" s="131">
        <v>8226</v>
      </c>
      <c r="C1663" s="131">
        <v>7191</v>
      </c>
      <c r="D1663" s="166">
        <v>1577</v>
      </c>
      <c r="E1663" s="166">
        <v>1888</v>
      </c>
      <c r="F1663" s="167">
        <v>13062821.82381</v>
      </c>
      <c r="G1663" s="132">
        <v>3.3707799999999999E-4</v>
      </c>
      <c r="H1663" s="167">
        <v>2280907.35</v>
      </c>
      <c r="I1663" s="131">
        <v>605.49</v>
      </c>
      <c r="J1663" s="131">
        <v>3</v>
      </c>
      <c r="K1663" s="131">
        <v>3767</v>
      </c>
      <c r="L1663" s="130" t="s">
        <v>7</v>
      </c>
      <c r="M1663" s="128"/>
    </row>
    <row r="1664" spans="1:13">
      <c r="A1664" s="130" t="s">
        <v>6293</v>
      </c>
      <c r="B1664" s="131">
        <v>12</v>
      </c>
      <c r="C1664" s="131">
        <v>28</v>
      </c>
      <c r="D1664" s="166">
        <v>16</v>
      </c>
      <c r="E1664" s="166">
        <v>28</v>
      </c>
      <c r="F1664" s="167">
        <v>1412833.0262399998</v>
      </c>
      <c r="G1664" s="132">
        <v>1.9440889534837032E-5</v>
      </c>
      <c r="H1664" s="167" t="s">
        <v>11</v>
      </c>
      <c r="I1664" s="131" t="s">
        <v>11</v>
      </c>
      <c r="J1664" s="131">
        <v>3</v>
      </c>
      <c r="K1664" s="131">
        <v>138</v>
      </c>
      <c r="L1664" s="130" t="s">
        <v>12</v>
      </c>
      <c r="M1664" s="128"/>
    </row>
    <row r="1665" spans="1:13">
      <c r="A1665" s="130" t="s">
        <v>6294</v>
      </c>
      <c r="B1665" s="131">
        <v>16459</v>
      </c>
      <c r="C1665" s="131">
        <v>16571</v>
      </c>
      <c r="D1665" s="166">
        <v>1004</v>
      </c>
      <c r="E1665" s="166">
        <v>1495</v>
      </c>
      <c r="F1665" s="167">
        <v>14787151.367366001</v>
      </c>
      <c r="G1665" s="132">
        <v>5.0625099999999999E-4</v>
      </c>
      <c r="H1665" s="167">
        <v>3425647.25</v>
      </c>
      <c r="I1665" s="131">
        <v>1002.82</v>
      </c>
      <c r="J1665" s="131">
        <v>3</v>
      </c>
      <c r="K1665" s="131">
        <v>3416</v>
      </c>
      <c r="L1665" s="130" t="s">
        <v>7</v>
      </c>
      <c r="M1665" s="128"/>
    </row>
    <row r="1666" spans="1:13">
      <c r="A1666" s="130" t="s">
        <v>6295</v>
      </c>
      <c r="B1666" s="131">
        <v>13393</v>
      </c>
      <c r="C1666" s="131">
        <v>11481</v>
      </c>
      <c r="D1666" s="166">
        <v>1726</v>
      </c>
      <c r="E1666" s="166">
        <v>2335</v>
      </c>
      <c r="F1666" s="167">
        <v>47119865.704806998</v>
      </c>
      <c r="G1666" s="132">
        <v>8.8302617672273787E-4</v>
      </c>
      <c r="H1666" s="167" t="s">
        <v>11</v>
      </c>
      <c r="I1666" s="131">
        <v>898.39</v>
      </c>
      <c r="J1666" s="131">
        <v>3</v>
      </c>
      <c r="K1666" s="131">
        <v>6651</v>
      </c>
      <c r="L1666" s="130" t="s">
        <v>15</v>
      </c>
      <c r="M1666" s="128"/>
    </row>
    <row r="1667" spans="1:13">
      <c r="A1667" s="130" t="s">
        <v>6296</v>
      </c>
      <c r="B1667" s="131">
        <v>3175</v>
      </c>
      <c r="C1667" s="131">
        <v>2786</v>
      </c>
      <c r="D1667" s="166">
        <v>482</v>
      </c>
      <c r="E1667" s="166">
        <v>321</v>
      </c>
      <c r="F1667" s="167">
        <v>3362486.2148640002</v>
      </c>
      <c r="G1667" s="132">
        <v>1.0520492188476906E-4</v>
      </c>
      <c r="H1667" s="167" t="s">
        <v>11</v>
      </c>
      <c r="I1667" s="131">
        <v>333.44</v>
      </c>
      <c r="J1667" s="131">
        <v>3</v>
      </c>
      <c r="K1667" s="131">
        <v>2135</v>
      </c>
      <c r="L1667" s="130" t="s">
        <v>15</v>
      </c>
      <c r="M1667" s="128"/>
    </row>
    <row r="1668" spans="1:13">
      <c r="A1668" s="130" t="s">
        <v>6297</v>
      </c>
      <c r="B1668" s="131">
        <v>5827</v>
      </c>
      <c r="C1668" s="131">
        <v>5260</v>
      </c>
      <c r="D1668" s="166">
        <v>748</v>
      </c>
      <c r="E1668" s="166">
        <v>1006</v>
      </c>
      <c r="F1668" s="167">
        <v>9785728.7149630003</v>
      </c>
      <c r="G1668" s="132">
        <v>2.4084399999999999E-4</v>
      </c>
      <c r="H1668" s="167">
        <v>1629718.98</v>
      </c>
      <c r="I1668" s="131">
        <v>609.92999999999995</v>
      </c>
      <c r="J1668" s="131">
        <v>3</v>
      </c>
      <c r="K1668" s="131">
        <v>2672</v>
      </c>
      <c r="L1668" s="130" t="s">
        <v>7</v>
      </c>
      <c r="M1668" s="128"/>
    </row>
    <row r="1669" spans="1:13">
      <c r="A1669" s="130" t="s">
        <v>6298</v>
      </c>
      <c r="B1669" s="131">
        <v>6475</v>
      </c>
      <c r="C1669" s="131">
        <v>5993</v>
      </c>
      <c r="D1669" s="166">
        <v>640</v>
      </c>
      <c r="E1669" s="166">
        <v>595</v>
      </c>
      <c r="F1669" s="167">
        <v>3638843.440767</v>
      </c>
      <c r="G1669" s="132">
        <v>1.68383E-4</v>
      </c>
      <c r="H1669" s="167">
        <v>1139396.6100000001</v>
      </c>
      <c r="I1669" s="131">
        <v>1589.11</v>
      </c>
      <c r="J1669" s="131">
        <v>3</v>
      </c>
      <c r="K1669" s="131">
        <v>717</v>
      </c>
      <c r="L1669" s="130" t="s">
        <v>7</v>
      </c>
      <c r="M1669" s="128"/>
    </row>
    <row r="1670" spans="1:13">
      <c r="A1670" s="130" t="s">
        <v>6299</v>
      </c>
      <c r="B1670" s="131">
        <v>4717</v>
      </c>
      <c r="C1670" s="131">
        <v>4502</v>
      </c>
      <c r="D1670" s="166">
        <v>578</v>
      </c>
      <c r="E1670" s="166">
        <v>645</v>
      </c>
      <c r="F1670" s="167">
        <v>8469701.1788950004</v>
      </c>
      <c r="G1670" s="132">
        <v>2.0563745414679273E-4</v>
      </c>
      <c r="H1670" s="167" t="s">
        <v>11</v>
      </c>
      <c r="I1670" s="131">
        <v>638</v>
      </c>
      <c r="J1670" s="131">
        <v>3</v>
      </c>
      <c r="K1670" s="131">
        <v>2181</v>
      </c>
      <c r="L1670" s="130" t="s">
        <v>15</v>
      </c>
      <c r="M1670" s="128"/>
    </row>
    <row r="1671" spans="1:13">
      <c r="A1671" s="130" t="s">
        <v>6300</v>
      </c>
      <c r="B1671" s="131">
        <v>43653</v>
      </c>
      <c r="C1671" s="131">
        <v>40744</v>
      </c>
      <c r="D1671" s="166">
        <v>1549</v>
      </c>
      <c r="E1671" s="166">
        <v>1913</v>
      </c>
      <c r="F1671" s="167">
        <v>37496190.070547998</v>
      </c>
      <c r="G1671" s="132">
        <v>1.265186E-3</v>
      </c>
      <c r="H1671" s="167">
        <v>8561128.4299999997</v>
      </c>
      <c r="I1671" s="131">
        <v>1060.47</v>
      </c>
      <c r="J1671" s="131">
        <v>3</v>
      </c>
      <c r="K1671" s="131">
        <v>8073</v>
      </c>
      <c r="L1671" s="130" t="s">
        <v>7</v>
      </c>
      <c r="M1671" s="128"/>
    </row>
    <row r="1672" spans="1:13">
      <c r="A1672" s="130" t="s">
        <v>6301</v>
      </c>
      <c r="B1672" s="131">
        <v>2701</v>
      </c>
      <c r="C1672" s="131">
        <v>2895</v>
      </c>
      <c r="D1672" s="166">
        <v>494</v>
      </c>
      <c r="E1672" s="166">
        <v>342</v>
      </c>
      <c r="F1672" s="167">
        <v>1356145.13475</v>
      </c>
      <c r="G1672" s="132">
        <v>7.565387288297074E-5</v>
      </c>
      <c r="H1672" s="167" t="s">
        <v>11</v>
      </c>
      <c r="I1672" s="131">
        <v>434.57</v>
      </c>
      <c r="J1672" s="131">
        <v>3</v>
      </c>
      <c r="K1672" s="131">
        <v>1178</v>
      </c>
      <c r="L1672" s="130" t="s">
        <v>15</v>
      </c>
      <c r="M1672" s="128"/>
    </row>
    <row r="1673" spans="1:13">
      <c r="A1673" s="130" t="s">
        <v>6302</v>
      </c>
      <c r="B1673" s="131">
        <v>5198</v>
      </c>
      <c r="C1673" s="131">
        <v>9596</v>
      </c>
      <c r="D1673" s="166">
        <v>1139</v>
      </c>
      <c r="E1673" s="166">
        <v>1177</v>
      </c>
      <c r="F1673" s="167">
        <v>11534948.158939999</v>
      </c>
      <c r="G1673" s="132">
        <v>2.65052E-4</v>
      </c>
      <c r="H1673" s="167">
        <v>1793525.13</v>
      </c>
      <c r="I1673" s="131">
        <v>517.16</v>
      </c>
      <c r="J1673" s="131">
        <v>3</v>
      </c>
      <c r="K1673" s="131">
        <v>3468</v>
      </c>
      <c r="L1673" s="130" t="s">
        <v>7</v>
      </c>
      <c r="M1673" s="128"/>
    </row>
    <row r="1674" spans="1:13">
      <c r="A1674" s="130" t="s">
        <v>6303</v>
      </c>
      <c r="B1674" s="131">
        <v>1639</v>
      </c>
      <c r="C1674" s="131">
        <v>1336</v>
      </c>
      <c r="D1674" s="166">
        <v>209</v>
      </c>
      <c r="E1674" s="166">
        <v>195</v>
      </c>
      <c r="F1674" s="167">
        <v>2834970.4055859996</v>
      </c>
      <c r="G1674" s="132">
        <v>6.6768999999999997E-5</v>
      </c>
      <c r="H1674" s="167">
        <v>451807.19</v>
      </c>
      <c r="I1674" s="131">
        <v>702.66</v>
      </c>
      <c r="J1674" s="131">
        <v>3</v>
      </c>
      <c r="K1674" s="131">
        <v>643</v>
      </c>
      <c r="L1674" s="130" t="s">
        <v>7</v>
      </c>
      <c r="M1674" s="128"/>
    </row>
    <row r="1675" spans="1:13">
      <c r="A1675" s="130" t="s">
        <v>6304</v>
      </c>
      <c r="B1675" s="131">
        <v>3059</v>
      </c>
      <c r="C1675" s="131">
        <v>3042</v>
      </c>
      <c r="D1675" s="166">
        <v>480</v>
      </c>
      <c r="E1675" s="166">
        <v>524</v>
      </c>
      <c r="F1675" s="167">
        <v>5487813.8207200002</v>
      </c>
      <c r="G1675" s="132">
        <v>1.3627701755947988E-4</v>
      </c>
      <c r="H1675" s="167" t="s">
        <v>11</v>
      </c>
      <c r="I1675" s="131">
        <v>411.12</v>
      </c>
      <c r="J1675" s="131">
        <v>3</v>
      </c>
      <c r="K1675" s="131">
        <v>2243</v>
      </c>
      <c r="L1675" s="130" t="s">
        <v>15</v>
      </c>
      <c r="M1675" s="128"/>
    </row>
    <row r="1676" spans="1:13">
      <c r="A1676" s="130" t="s">
        <v>6305</v>
      </c>
      <c r="B1676" s="131">
        <v>19817</v>
      </c>
      <c r="C1676" s="131">
        <v>18197</v>
      </c>
      <c r="D1676" s="166">
        <v>3027</v>
      </c>
      <c r="E1676" s="166">
        <v>3568</v>
      </c>
      <c r="F1676" s="167">
        <v>12109376.647744</v>
      </c>
      <c r="G1676" s="132">
        <v>5.5157000000000003E-4</v>
      </c>
      <c r="H1676" s="167">
        <v>3732307.75</v>
      </c>
      <c r="I1676" s="131">
        <v>851.54</v>
      </c>
      <c r="J1676" s="131">
        <v>3</v>
      </c>
      <c r="K1676" s="131">
        <v>4383</v>
      </c>
      <c r="L1676" s="130" t="s">
        <v>7</v>
      </c>
      <c r="M1676" s="128"/>
    </row>
    <row r="1677" spans="1:13">
      <c r="A1677" s="130" t="s">
        <v>6306</v>
      </c>
      <c r="B1677" s="131">
        <v>69166</v>
      </c>
      <c r="C1677" s="131">
        <v>65188</v>
      </c>
      <c r="D1677" s="166">
        <v>10178</v>
      </c>
      <c r="E1677" s="166">
        <v>11467</v>
      </c>
      <c r="F1677" s="167">
        <v>64090397.915530995</v>
      </c>
      <c r="G1677" s="132">
        <v>2.212084E-3</v>
      </c>
      <c r="H1677" s="167">
        <v>14968497.359999999</v>
      </c>
      <c r="I1677" s="131">
        <v>894.23</v>
      </c>
      <c r="J1677" s="131">
        <v>3</v>
      </c>
      <c r="K1677" s="131">
        <v>16739</v>
      </c>
      <c r="L1677" s="130" t="s">
        <v>7</v>
      </c>
      <c r="M1677" s="128"/>
    </row>
    <row r="1678" spans="1:13">
      <c r="A1678" s="130" t="s">
        <v>6307</v>
      </c>
      <c r="B1678" s="131">
        <v>238</v>
      </c>
      <c r="C1678" s="131">
        <v>247</v>
      </c>
      <c r="D1678" s="166">
        <v>108</v>
      </c>
      <c r="E1678" s="166">
        <v>74</v>
      </c>
      <c r="F1678" s="167">
        <v>2003242.2824879999</v>
      </c>
      <c r="G1678" s="132">
        <v>3.2478043788110998E-5</v>
      </c>
      <c r="H1678" s="167" t="s">
        <v>11</v>
      </c>
      <c r="I1678" s="131" t="s">
        <v>11</v>
      </c>
      <c r="J1678" s="131">
        <v>3</v>
      </c>
      <c r="K1678" s="131">
        <v>450</v>
      </c>
      <c r="L1678" s="130" t="s">
        <v>12</v>
      </c>
      <c r="M1678" s="128"/>
    </row>
    <row r="1679" spans="1:13">
      <c r="A1679" s="130" t="s">
        <v>6308</v>
      </c>
      <c r="B1679" s="131">
        <v>35791</v>
      </c>
      <c r="C1679" s="131">
        <v>35673</v>
      </c>
      <c r="D1679" s="166">
        <v>4917</v>
      </c>
      <c r="E1679" s="166">
        <v>4459</v>
      </c>
      <c r="F1679" s="167">
        <v>54353330.675420001</v>
      </c>
      <c r="G1679" s="132">
        <v>1.4217069999999999E-3</v>
      </c>
      <c r="H1679" s="167">
        <v>9620258.0999999996</v>
      </c>
      <c r="I1679" s="131">
        <v>1104.1199999999999</v>
      </c>
      <c r="J1679" s="131">
        <v>3</v>
      </c>
      <c r="K1679" s="131">
        <v>8713</v>
      </c>
      <c r="L1679" s="130" t="s">
        <v>7</v>
      </c>
      <c r="M1679" s="128"/>
    </row>
    <row r="1680" spans="1:13">
      <c r="A1680" s="130" t="s">
        <v>6309</v>
      </c>
      <c r="B1680" s="131">
        <v>3309</v>
      </c>
      <c r="C1680" s="131">
        <v>3289</v>
      </c>
      <c r="D1680" s="166">
        <v>400</v>
      </c>
      <c r="E1680" s="166">
        <v>346</v>
      </c>
      <c r="F1680" s="167">
        <v>3808137.4397999998</v>
      </c>
      <c r="G1680" s="132">
        <v>1.14521E-4</v>
      </c>
      <c r="H1680" s="167">
        <v>774926.57</v>
      </c>
      <c r="I1680" s="131">
        <v>351.76</v>
      </c>
      <c r="J1680" s="131">
        <v>3</v>
      </c>
      <c r="K1680" s="131">
        <v>2203</v>
      </c>
      <c r="L1680" s="130" t="s">
        <v>7</v>
      </c>
      <c r="M1680" s="128"/>
    </row>
    <row r="1681" spans="1:13">
      <c r="A1681" s="130" t="s">
        <v>6310</v>
      </c>
      <c r="B1681" s="131">
        <v>30002</v>
      </c>
      <c r="C1681" s="131">
        <v>33016</v>
      </c>
      <c r="D1681" s="166">
        <v>3301</v>
      </c>
      <c r="E1681" s="166">
        <v>4642</v>
      </c>
      <c r="F1681" s="167">
        <v>83243488.372723997</v>
      </c>
      <c r="G1681" s="132">
        <v>1.711441E-3</v>
      </c>
      <c r="H1681" s="167">
        <v>11580797.050000001</v>
      </c>
      <c r="I1681" s="131">
        <v>5209.54</v>
      </c>
      <c r="J1681" s="131">
        <v>3</v>
      </c>
      <c r="K1681" s="131">
        <v>2223</v>
      </c>
      <c r="L1681" s="130" t="s">
        <v>7</v>
      </c>
      <c r="M1681" s="128"/>
    </row>
    <row r="1682" spans="1:13">
      <c r="A1682" s="130" t="s">
        <v>6311</v>
      </c>
      <c r="B1682" s="131">
        <v>662</v>
      </c>
      <c r="C1682" s="131">
        <v>611</v>
      </c>
      <c r="D1682" s="166">
        <v>41</v>
      </c>
      <c r="E1682" s="166">
        <v>39</v>
      </c>
      <c r="F1682" s="167">
        <v>3963346.41346</v>
      </c>
      <c r="G1682" s="132">
        <v>6.4555856747969425E-5</v>
      </c>
      <c r="H1682" s="167" t="s">
        <v>11</v>
      </c>
      <c r="I1682" s="131">
        <v>1196.79</v>
      </c>
      <c r="J1682" s="131">
        <v>3</v>
      </c>
      <c r="K1682" s="131">
        <v>365</v>
      </c>
      <c r="L1682" s="130" t="s">
        <v>15</v>
      </c>
      <c r="M1682" s="128"/>
    </row>
    <row r="1683" spans="1:13">
      <c r="A1683" s="130" t="s">
        <v>6312</v>
      </c>
      <c r="B1683" s="131">
        <v>3653</v>
      </c>
      <c r="C1683" s="131">
        <v>3550</v>
      </c>
      <c r="D1683" s="166">
        <v>469</v>
      </c>
      <c r="E1683" s="166">
        <v>362</v>
      </c>
      <c r="F1683" s="167">
        <v>13129429.779725</v>
      </c>
      <c r="G1683" s="132">
        <v>2.42055E-4</v>
      </c>
      <c r="H1683" s="167">
        <v>1637912.56</v>
      </c>
      <c r="I1683" s="131">
        <v>879.18</v>
      </c>
      <c r="J1683" s="131">
        <v>3</v>
      </c>
      <c r="K1683" s="131">
        <v>1863</v>
      </c>
      <c r="L1683" s="130" t="s">
        <v>7</v>
      </c>
      <c r="M1683" s="128"/>
    </row>
    <row r="1684" spans="1:13">
      <c r="A1684" s="130" t="s">
        <v>6313</v>
      </c>
      <c r="B1684" s="131">
        <v>1206</v>
      </c>
      <c r="C1684" s="131">
        <v>1199</v>
      </c>
      <c r="D1684" s="166">
        <v>115</v>
      </c>
      <c r="E1684" s="166">
        <v>117</v>
      </c>
      <c r="F1684" s="167">
        <v>3633960.8339859997</v>
      </c>
      <c r="G1684" s="132">
        <v>7.0618999999999996E-5</v>
      </c>
      <c r="H1684" s="167">
        <v>477855.52</v>
      </c>
      <c r="I1684" s="131">
        <v>518.28</v>
      </c>
      <c r="J1684" s="131">
        <v>3</v>
      </c>
      <c r="K1684" s="131">
        <v>922</v>
      </c>
      <c r="L1684" s="130" t="s">
        <v>7</v>
      </c>
      <c r="M1684" s="128"/>
    </row>
    <row r="1685" spans="1:13">
      <c r="A1685" s="130" t="s">
        <v>6314</v>
      </c>
      <c r="B1685" s="131">
        <v>1768</v>
      </c>
      <c r="C1685" s="131">
        <v>2175</v>
      </c>
      <c r="D1685" s="166">
        <v>250</v>
      </c>
      <c r="E1685" s="166">
        <v>237</v>
      </c>
      <c r="F1685" s="167">
        <v>5293558.3453439996</v>
      </c>
      <c r="G1685" s="132">
        <v>1.0976415403122537E-4</v>
      </c>
      <c r="H1685" s="167" t="s">
        <v>11</v>
      </c>
      <c r="I1685" s="131">
        <v>895.95</v>
      </c>
      <c r="J1685" s="131">
        <v>3</v>
      </c>
      <c r="K1685" s="131">
        <v>829</v>
      </c>
      <c r="L1685" s="130" t="s">
        <v>15</v>
      </c>
      <c r="M1685" s="128"/>
    </row>
    <row r="1686" spans="1:13">
      <c r="A1686" s="130" t="s">
        <v>6315</v>
      </c>
      <c r="B1686" s="131">
        <v>1446</v>
      </c>
      <c r="C1686" s="131">
        <v>1058</v>
      </c>
      <c r="D1686" s="166">
        <v>90</v>
      </c>
      <c r="E1686" s="166">
        <v>115</v>
      </c>
      <c r="F1686" s="167">
        <v>2360119.3870580001</v>
      </c>
      <c r="G1686" s="132">
        <v>5.4706000000000001E-5</v>
      </c>
      <c r="H1686" s="167">
        <v>370176.04</v>
      </c>
      <c r="I1686" s="131">
        <v>1135.51</v>
      </c>
      <c r="J1686" s="131">
        <v>3</v>
      </c>
      <c r="K1686" s="131">
        <v>326</v>
      </c>
      <c r="L1686" s="130" t="s">
        <v>7</v>
      </c>
      <c r="M1686" s="128"/>
    </row>
    <row r="1687" spans="1:13">
      <c r="A1687" s="130" t="s">
        <v>6316</v>
      </c>
      <c r="B1687" s="131">
        <v>4381</v>
      </c>
      <c r="C1687" s="131">
        <v>4073</v>
      </c>
      <c r="D1687" s="166">
        <v>447</v>
      </c>
      <c r="E1687" s="166">
        <v>378</v>
      </c>
      <c r="F1687" s="167">
        <v>11979851.185814999</v>
      </c>
      <c r="G1687" s="132">
        <v>2.3798600000000001E-4</v>
      </c>
      <c r="H1687" s="167">
        <v>1610377.31</v>
      </c>
      <c r="I1687" s="131">
        <v>862.09</v>
      </c>
      <c r="J1687" s="131">
        <v>3</v>
      </c>
      <c r="K1687" s="131">
        <v>1868</v>
      </c>
      <c r="L1687" s="130" t="s">
        <v>7</v>
      </c>
      <c r="M1687" s="128"/>
    </row>
    <row r="1688" spans="1:13">
      <c r="A1688" s="130" t="s">
        <v>6317</v>
      </c>
      <c r="B1688" s="131">
        <v>930</v>
      </c>
      <c r="C1688" s="131">
        <v>786</v>
      </c>
      <c r="D1688" s="166">
        <v>111</v>
      </c>
      <c r="E1688" s="166">
        <v>152</v>
      </c>
      <c r="F1688" s="167">
        <v>4496952.990882</v>
      </c>
      <c r="G1688" s="132">
        <v>7.7226973790313545E-5</v>
      </c>
      <c r="H1688" s="167" t="s">
        <v>11</v>
      </c>
      <c r="I1688" s="131">
        <v>600.66</v>
      </c>
      <c r="J1688" s="131">
        <v>3</v>
      </c>
      <c r="K1688" s="131">
        <v>870</v>
      </c>
      <c r="L1688" s="130" t="s">
        <v>15</v>
      </c>
      <c r="M1688" s="128"/>
    </row>
    <row r="1689" spans="1:13">
      <c r="A1689" s="130" t="s">
        <v>6318</v>
      </c>
      <c r="B1689" s="131">
        <v>36322</v>
      </c>
      <c r="C1689" s="131">
        <v>34559</v>
      </c>
      <c r="D1689" s="166">
        <v>5280</v>
      </c>
      <c r="E1689" s="166">
        <v>4962</v>
      </c>
      <c r="F1689" s="167">
        <v>51703030.495812997</v>
      </c>
      <c r="G1689" s="132">
        <v>1.3906089999999999E-3</v>
      </c>
      <c r="H1689" s="167">
        <v>9409825.6699999999</v>
      </c>
      <c r="I1689" s="131">
        <v>919.82</v>
      </c>
      <c r="J1689" s="131">
        <v>3</v>
      </c>
      <c r="K1689" s="131">
        <v>10230</v>
      </c>
      <c r="L1689" s="130" t="s">
        <v>7</v>
      </c>
      <c r="M1689" s="128"/>
    </row>
    <row r="1690" spans="1:13">
      <c r="A1690" s="130" t="s">
        <v>6319</v>
      </c>
      <c r="B1690" s="131">
        <v>9050</v>
      </c>
      <c r="C1690" s="131">
        <v>6675</v>
      </c>
      <c r="D1690" s="166">
        <v>813</v>
      </c>
      <c r="E1690" s="166">
        <v>1073</v>
      </c>
      <c r="F1690" s="167">
        <v>7717718.0218999991</v>
      </c>
      <c r="G1690" s="132">
        <v>2.6000793935953946E-4</v>
      </c>
      <c r="H1690" s="167" t="s">
        <v>11</v>
      </c>
      <c r="I1690" s="131" t="s">
        <v>11</v>
      </c>
      <c r="J1690" s="131">
        <v>3</v>
      </c>
      <c r="K1690" s="131">
        <v>7316</v>
      </c>
      <c r="L1690" s="130" t="s">
        <v>12</v>
      </c>
      <c r="M1690" s="128"/>
    </row>
    <row r="1691" spans="1:13">
      <c r="A1691" s="130" t="s">
        <v>6320</v>
      </c>
      <c r="B1691" s="131">
        <v>2794</v>
      </c>
      <c r="C1691" s="131">
        <v>1794</v>
      </c>
      <c r="D1691" s="166">
        <v>730</v>
      </c>
      <c r="E1691" s="166">
        <v>655</v>
      </c>
      <c r="F1691" s="167">
        <v>4259409.9201549999</v>
      </c>
      <c r="G1691" s="132">
        <v>1.0824599999999999E-4</v>
      </c>
      <c r="H1691" s="167">
        <v>732470.86</v>
      </c>
      <c r="I1691" s="131">
        <v>972.74</v>
      </c>
      <c r="J1691" s="131">
        <v>3</v>
      </c>
      <c r="K1691" s="131">
        <v>753</v>
      </c>
      <c r="L1691" s="130" t="s">
        <v>7</v>
      </c>
      <c r="M1691" s="128"/>
    </row>
    <row r="1692" spans="1:13">
      <c r="A1692" s="130" t="s">
        <v>6321</v>
      </c>
      <c r="B1692" s="131">
        <v>1369</v>
      </c>
      <c r="C1692" s="131">
        <v>1127</v>
      </c>
      <c r="D1692" s="166">
        <v>163</v>
      </c>
      <c r="E1692" s="166">
        <v>202</v>
      </c>
      <c r="F1692" s="167">
        <v>2142282.5503100003</v>
      </c>
      <c r="G1692" s="132">
        <v>5.3988448334183023E-5</v>
      </c>
      <c r="H1692" s="167" t="s">
        <v>11</v>
      </c>
      <c r="I1692" s="131">
        <v>575.30999999999995</v>
      </c>
      <c r="J1692" s="131">
        <v>3</v>
      </c>
      <c r="K1692" s="131">
        <v>635</v>
      </c>
      <c r="L1692" s="130" t="s">
        <v>15</v>
      </c>
      <c r="M1692" s="128"/>
    </row>
    <row r="1693" spans="1:13">
      <c r="A1693" s="130" t="s">
        <v>6322</v>
      </c>
      <c r="B1693" s="131">
        <v>8331</v>
      </c>
      <c r="C1693" s="131">
        <v>7763</v>
      </c>
      <c r="D1693" s="166">
        <v>1740</v>
      </c>
      <c r="E1693" s="166">
        <v>1712</v>
      </c>
      <c r="F1693" s="167">
        <v>11482398.544439001</v>
      </c>
      <c r="G1693" s="132">
        <v>3.2731288597203436E-4</v>
      </c>
      <c r="H1693" s="167" t="s">
        <v>11</v>
      </c>
      <c r="I1693" s="131" t="s">
        <v>11</v>
      </c>
      <c r="J1693" s="131">
        <v>3</v>
      </c>
      <c r="K1693" s="131">
        <v>8350</v>
      </c>
      <c r="L1693" s="130" t="s">
        <v>12</v>
      </c>
      <c r="M1693" s="128"/>
    </row>
    <row r="1694" spans="1:13">
      <c r="A1694" s="130" t="s">
        <v>6323</v>
      </c>
      <c r="B1694" s="131">
        <v>7402</v>
      </c>
      <c r="C1694" s="131">
        <v>5585</v>
      </c>
      <c r="D1694" s="166">
        <v>1298</v>
      </c>
      <c r="E1694" s="166">
        <v>1173</v>
      </c>
      <c r="F1694" s="167">
        <v>7326649.8899009991</v>
      </c>
      <c r="G1694" s="132">
        <v>2.355313923619965E-4</v>
      </c>
      <c r="H1694" s="167" t="s">
        <v>11</v>
      </c>
      <c r="I1694" s="131">
        <v>732.09</v>
      </c>
      <c r="J1694" s="131">
        <v>3</v>
      </c>
      <c r="K1694" s="131">
        <v>2177</v>
      </c>
      <c r="L1694" s="130" t="s">
        <v>15</v>
      </c>
      <c r="M1694" s="128"/>
    </row>
    <row r="1695" spans="1:13">
      <c r="A1695" s="130" t="s">
        <v>6324</v>
      </c>
      <c r="B1695" s="131">
        <v>102</v>
      </c>
      <c r="C1695" s="131">
        <v>122</v>
      </c>
      <c r="D1695" s="166">
        <v>91</v>
      </c>
      <c r="E1695" s="166">
        <v>96</v>
      </c>
      <c r="F1695" s="167">
        <v>930063.43146600004</v>
      </c>
      <c r="G1695" s="132">
        <v>1.5744E-5</v>
      </c>
      <c r="H1695" s="167">
        <v>106531.63</v>
      </c>
      <c r="I1695" s="131">
        <v>619.37</v>
      </c>
      <c r="J1695" s="131">
        <v>3</v>
      </c>
      <c r="K1695" s="131">
        <v>172</v>
      </c>
      <c r="L1695" s="130" t="s">
        <v>7</v>
      </c>
      <c r="M1695" s="128"/>
    </row>
    <row r="1696" spans="1:13">
      <c r="A1696" s="130" t="s">
        <v>6325</v>
      </c>
      <c r="B1696" s="131">
        <v>6033</v>
      </c>
      <c r="C1696" s="131">
        <v>5575</v>
      </c>
      <c r="D1696" s="166">
        <v>632</v>
      </c>
      <c r="E1696" s="166">
        <v>641</v>
      </c>
      <c r="F1696" s="167">
        <v>8686025.9399440009</v>
      </c>
      <c r="G1696" s="132">
        <v>2.26875E-4</v>
      </c>
      <c r="H1696" s="167">
        <v>1535195.8</v>
      </c>
      <c r="I1696" s="131">
        <v>430.76</v>
      </c>
      <c r="J1696" s="131">
        <v>3</v>
      </c>
      <c r="K1696" s="131">
        <v>3564</v>
      </c>
      <c r="L1696" s="130" t="s">
        <v>7</v>
      </c>
      <c r="M1696" s="128"/>
    </row>
    <row r="1697" spans="1:13">
      <c r="A1697" s="130" t="s">
        <v>6326</v>
      </c>
      <c r="B1697" s="131">
        <v>5198</v>
      </c>
      <c r="C1697" s="131">
        <v>4407</v>
      </c>
      <c r="D1697" s="166">
        <v>683</v>
      </c>
      <c r="E1697" s="166">
        <v>696</v>
      </c>
      <c r="F1697" s="167">
        <v>3604109.0729040001</v>
      </c>
      <c r="G1697" s="132">
        <v>1.7526164761394428E-4</v>
      </c>
      <c r="H1697" s="167" t="s">
        <v>11</v>
      </c>
      <c r="I1697" s="131" t="s">
        <v>11</v>
      </c>
      <c r="J1697" s="131">
        <v>3</v>
      </c>
      <c r="K1697" s="131">
        <v>3701</v>
      </c>
      <c r="L1697" s="130" t="s">
        <v>12</v>
      </c>
      <c r="M1697" s="128"/>
    </row>
    <row r="1698" spans="1:13">
      <c r="A1698" s="130" t="s">
        <v>6327</v>
      </c>
      <c r="B1698" s="131">
        <v>71420</v>
      </c>
      <c r="C1698" s="131">
        <v>68605</v>
      </c>
      <c r="D1698" s="166">
        <v>3181</v>
      </c>
      <c r="E1698" s="166">
        <v>2908</v>
      </c>
      <c r="F1698" s="167">
        <v>24486203.726949997</v>
      </c>
      <c r="G1698" s="132">
        <v>1.6089030000000001E-3</v>
      </c>
      <c r="H1698" s="167">
        <v>10886955.42</v>
      </c>
      <c r="I1698" s="131">
        <v>2627.16</v>
      </c>
      <c r="J1698" s="131">
        <v>3</v>
      </c>
      <c r="K1698" s="131">
        <v>4144</v>
      </c>
      <c r="L1698" s="130" t="s">
        <v>7</v>
      </c>
      <c r="M1698" s="128"/>
    </row>
    <row r="1699" spans="1:13">
      <c r="A1699" s="130" t="s">
        <v>6328</v>
      </c>
      <c r="B1699" s="131">
        <v>3579</v>
      </c>
      <c r="C1699" s="131">
        <v>1422</v>
      </c>
      <c r="D1699" s="166">
        <v>662</v>
      </c>
      <c r="E1699" s="166">
        <v>846</v>
      </c>
      <c r="F1699" s="167">
        <v>9850071.8688960001</v>
      </c>
      <c r="G1699" s="132">
        <v>2.0638711275075601E-4</v>
      </c>
      <c r="H1699" s="167" t="s">
        <v>11</v>
      </c>
      <c r="I1699" s="131">
        <v>606.94000000000005</v>
      </c>
      <c r="J1699" s="131">
        <v>3</v>
      </c>
      <c r="K1699" s="131">
        <v>2301</v>
      </c>
      <c r="L1699" s="130" t="s">
        <v>15</v>
      </c>
      <c r="M1699" s="128"/>
    </row>
    <row r="1700" spans="1:13">
      <c r="A1700" s="130" t="s">
        <v>6329</v>
      </c>
      <c r="B1700" s="131">
        <v>9170</v>
      </c>
      <c r="C1700" s="131">
        <v>8832</v>
      </c>
      <c r="D1700" s="166">
        <v>1437</v>
      </c>
      <c r="E1700" s="166">
        <v>1626</v>
      </c>
      <c r="F1700" s="167">
        <v>7527535.43903</v>
      </c>
      <c r="G1700" s="132">
        <v>2.8424100000000002E-4</v>
      </c>
      <c r="H1700" s="167">
        <v>1923368.99</v>
      </c>
      <c r="I1700" s="131">
        <v>393.33</v>
      </c>
      <c r="J1700" s="131">
        <v>3</v>
      </c>
      <c r="K1700" s="131">
        <v>4890</v>
      </c>
      <c r="L1700" s="130" t="s">
        <v>7</v>
      </c>
      <c r="M1700" s="128"/>
    </row>
    <row r="1701" spans="1:13">
      <c r="A1701" s="130" t="s">
        <v>6330</v>
      </c>
      <c r="B1701" s="131">
        <v>4900</v>
      </c>
      <c r="C1701" s="131">
        <v>7313</v>
      </c>
      <c r="D1701" s="166">
        <v>1565</v>
      </c>
      <c r="E1701" s="166">
        <v>2002</v>
      </c>
      <c r="F1701" s="167">
        <v>12882173.514221</v>
      </c>
      <c r="G1701" s="132">
        <v>3.1188035096844897E-4</v>
      </c>
      <c r="H1701" s="167" t="s">
        <v>11</v>
      </c>
      <c r="I1701" s="131" t="s">
        <v>11</v>
      </c>
      <c r="J1701" s="131">
        <v>3</v>
      </c>
      <c r="K1701" s="131">
        <v>7665</v>
      </c>
      <c r="L1701" s="130" t="s">
        <v>12</v>
      </c>
      <c r="M1701" s="128"/>
    </row>
    <row r="1702" spans="1:13">
      <c r="A1702" s="130" t="s">
        <v>6331</v>
      </c>
      <c r="B1702" s="131">
        <v>2337</v>
      </c>
      <c r="C1702" s="131">
        <v>2280</v>
      </c>
      <c r="D1702" s="166">
        <v>174</v>
      </c>
      <c r="E1702" s="166">
        <v>172</v>
      </c>
      <c r="F1702" s="167">
        <v>4746932.5004430003</v>
      </c>
      <c r="G1702" s="132">
        <v>1.0727945704169988E-4</v>
      </c>
      <c r="H1702" s="167" t="s">
        <v>11</v>
      </c>
      <c r="I1702" s="131">
        <v>767.37</v>
      </c>
      <c r="J1702" s="131">
        <v>3</v>
      </c>
      <c r="K1702" s="131">
        <v>946</v>
      </c>
      <c r="L1702" s="130" t="s">
        <v>15</v>
      </c>
      <c r="M1702" s="128"/>
    </row>
    <row r="1703" spans="1:13">
      <c r="A1703" s="130" t="s">
        <v>6332</v>
      </c>
      <c r="B1703" s="131">
        <v>10926</v>
      </c>
      <c r="C1703" s="131">
        <v>9488</v>
      </c>
      <c r="D1703" s="166">
        <v>590</v>
      </c>
      <c r="E1703" s="166">
        <v>551</v>
      </c>
      <c r="F1703" s="167">
        <v>30229009.197648</v>
      </c>
      <c r="G1703" s="132">
        <v>5.84386E-4</v>
      </c>
      <c r="H1703" s="167">
        <v>3954362.77</v>
      </c>
      <c r="I1703" s="131">
        <v>5561.69</v>
      </c>
      <c r="J1703" s="131">
        <v>3</v>
      </c>
      <c r="K1703" s="131">
        <v>711</v>
      </c>
      <c r="L1703" s="130" t="s">
        <v>7</v>
      </c>
      <c r="M1703" s="128"/>
    </row>
    <row r="1704" spans="1:13">
      <c r="A1704" s="130" t="s">
        <v>6333</v>
      </c>
      <c r="B1704" s="131">
        <v>28202</v>
      </c>
      <c r="C1704" s="131">
        <v>27039</v>
      </c>
      <c r="D1704" s="166">
        <v>2780</v>
      </c>
      <c r="E1704" s="166">
        <v>2830</v>
      </c>
      <c r="F1704" s="167">
        <v>22333348.914439</v>
      </c>
      <c r="G1704" s="132">
        <v>8.2813799999999996E-4</v>
      </c>
      <c r="H1704" s="167">
        <v>5603756.7400000002</v>
      </c>
      <c r="I1704" s="131">
        <v>869.74</v>
      </c>
      <c r="J1704" s="131">
        <v>3</v>
      </c>
      <c r="K1704" s="131">
        <v>6443</v>
      </c>
      <c r="L1704" s="130" t="s">
        <v>7</v>
      </c>
      <c r="M1704" s="128"/>
    </row>
    <row r="1705" spans="1:13">
      <c r="A1705" s="130" t="s">
        <v>6334</v>
      </c>
      <c r="B1705" s="131">
        <v>16643</v>
      </c>
      <c r="C1705" s="131">
        <v>17688</v>
      </c>
      <c r="D1705" s="166">
        <v>4684</v>
      </c>
      <c r="E1705" s="166">
        <v>4644</v>
      </c>
      <c r="F1705" s="167">
        <v>15515651.795194998</v>
      </c>
      <c r="G1705" s="132">
        <v>5.87905E-4</v>
      </c>
      <c r="H1705" s="167">
        <v>3978173.8</v>
      </c>
      <c r="I1705" s="131">
        <v>822.79</v>
      </c>
      <c r="J1705" s="131">
        <v>3</v>
      </c>
      <c r="K1705" s="131">
        <v>4835</v>
      </c>
      <c r="L1705" s="130" t="s">
        <v>7</v>
      </c>
      <c r="M1705" s="128"/>
    </row>
    <row r="1706" spans="1:13">
      <c r="A1706" s="130" t="s">
        <v>6335</v>
      </c>
      <c r="B1706" s="131">
        <v>6930</v>
      </c>
      <c r="C1706" s="131">
        <v>5509</v>
      </c>
      <c r="D1706" s="166">
        <v>1699</v>
      </c>
      <c r="E1706" s="166">
        <v>1693</v>
      </c>
      <c r="F1706" s="167">
        <v>9049221.3148320001</v>
      </c>
      <c r="G1706" s="132">
        <v>2.6164548510933559E-4</v>
      </c>
      <c r="H1706" s="167" t="s">
        <v>11</v>
      </c>
      <c r="I1706" s="131" t="s">
        <v>11</v>
      </c>
      <c r="J1706" s="131">
        <v>3</v>
      </c>
      <c r="K1706" s="131">
        <v>8009</v>
      </c>
      <c r="L1706" s="130" t="s">
        <v>12</v>
      </c>
      <c r="M1706" s="128"/>
    </row>
    <row r="1707" spans="1:13">
      <c r="A1707" s="130" t="s">
        <v>6336</v>
      </c>
      <c r="B1707" s="131">
        <v>7000</v>
      </c>
      <c r="C1707" s="131">
        <v>6461</v>
      </c>
      <c r="D1707" s="166">
        <v>1318</v>
      </c>
      <c r="E1707" s="166">
        <v>1447</v>
      </c>
      <c r="F1707" s="167">
        <v>14471787.383915998</v>
      </c>
      <c r="G1707" s="132">
        <v>3.3177499999999997E-4</v>
      </c>
      <c r="H1707" s="167">
        <v>2245017.6000000001</v>
      </c>
      <c r="I1707" s="131">
        <v>544.91</v>
      </c>
      <c r="J1707" s="131">
        <v>3</v>
      </c>
      <c r="K1707" s="131">
        <v>4120</v>
      </c>
      <c r="L1707" s="130" t="s">
        <v>7</v>
      </c>
      <c r="M1707" s="128"/>
    </row>
    <row r="1708" spans="1:13">
      <c r="A1708" s="130" t="s">
        <v>6337</v>
      </c>
      <c r="B1708" s="131">
        <v>4957</v>
      </c>
      <c r="C1708" s="131">
        <v>4447</v>
      </c>
      <c r="D1708" s="166">
        <v>1157</v>
      </c>
      <c r="E1708" s="166">
        <v>920</v>
      </c>
      <c r="F1708" s="167">
        <v>5057776.5500460006</v>
      </c>
      <c r="G1708" s="132">
        <v>1.6983575374591802E-4</v>
      </c>
      <c r="H1708" s="167" t="s">
        <v>11</v>
      </c>
      <c r="I1708" s="131">
        <v>713.81</v>
      </c>
      <c r="J1708" s="131">
        <v>3</v>
      </c>
      <c r="K1708" s="131">
        <v>1610</v>
      </c>
      <c r="L1708" s="130" t="s">
        <v>15</v>
      </c>
      <c r="M1708" s="128"/>
    </row>
    <row r="1709" spans="1:13">
      <c r="A1709" s="130" t="s">
        <v>6338</v>
      </c>
      <c r="B1709" s="131">
        <v>4153</v>
      </c>
      <c r="C1709" s="131">
        <v>3981</v>
      </c>
      <c r="D1709" s="166">
        <v>624</v>
      </c>
      <c r="E1709" s="166">
        <v>602</v>
      </c>
      <c r="F1709" s="167">
        <v>2105486.49315</v>
      </c>
      <c r="G1709" s="132">
        <v>1.08074E-4</v>
      </c>
      <c r="H1709" s="167">
        <v>731305.22</v>
      </c>
      <c r="I1709" s="131">
        <v>1227.02</v>
      </c>
      <c r="J1709" s="131">
        <v>3</v>
      </c>
      <c r="K1709" s="131">
        <v>596</v>
      </c>
      <c r="L1709" s="130" t="s">
        <v>7</v>
      </c>
      <c r="M1709" s="128"/>
    </row>
    <row r="1710" spans="1:13">
      <c r="A1710" s="130" t="s">
        <v>6339</v>
      </c>
      <c r="B1710" s="131">
        <v>14023</v>
      </c>
      <c r="C1710" s="131">
        <v>12216</v>
      </c>
      <c r="D1710" s="166">
        <v>3023</v>
      </c>
      <c r="E1710" s="166">
        <v>2895</v>
      </c>
      <c r="F1710" s="167">
        <v>7965826.9816339994</v>
      </c>
      <c r="G1710" s="132">
        <v>3.8769599999999998E-4</v>
      </c>
      <c r="H1710" s="167">
        <v>2623420.0099999998</v>
      </c>
      <c r="I1710" s="131">
        <v>653.9</v>
      </c>
      <c r="J1710" s="131">
        <v>3</v>
      </c>
      <c r="K1710" s="131">
        <v>4012</v>
      </c>
      <c r="L1710" s="130" t="s">
        <v>7</v>
      </c>
      <c r="M1710" s="128"/>
    </row>
    <row r="1711" spans="1:13">
      <c r="A1711" s="160" t="s">
        <v>6340</v>
      </c>
      <c r="B1711" s="161">
        <v>27026</v>
      </c>
      <c r="C1711" s="161">
        <v>24676</v>
      </c>
      <c r="D1711" s="162">
        <v>3305</v>
      </c>
      <c r="E1711" s="162">
        <v>3408</v>
      </c>
      <c r="F1711" s="163">
        <v>18219711.136200003</v>
      </c>
      <c r="G1711" s="164">
        <v>7.5373300000000003E-4</v>
      </c>
      <c r="H1711" s="163">
        <v>5100283.28</v>
      </c>
      <c r="I1711" s="161">
        <v>837.76</v>
      </c>
      <c r="J1711" s="161">
        <v>3</v>
      </c>
      <c r="K1711" s="161">
        <v>6088</v>
      </c>
      <c r="L1711" s="160" t="s">
        <v>7</v>
      </c>
      <c r="M1711" s="165"/>
    </row>
    <row r="1712" spans="1:13">
      <c r="A1712" s="130" t="s">
        <v>6341</v>
      </c>
      <c r="B1712" s="133">
        <v>21458</v>
      </c>
      <c r="C1712" s="133">
        <v>20409</v>
      </c>
      <c r="D1712" s="166">
        <v>3063</v>
      </c>
      <c r="E1712" s="166">
        <v>3039</v>
      </c>
      <c r="F1712" s="167">
        <v>19051825.953447998</v>
      </c>
      <c r="G1712" s="132">
        <v>6.7167099999999999E-4</v>
      </c>
      <c r="H1712" s="167">
        <v>4544995.5</v>
      </c>
      <c r="I1712" s="131">
        <v>652.45000000000005</v>
      </c>
      <c r="J1712" s="131">
        <v>3</v>
      </c>
      <c r="K1712" s="131">
        <v>6966</v>
      </c>
      <c r="L1712" s="130" t="s">
        <v>7</v>
      </c>
      <c r="M1712" s="128"/>
    </row>
    <row r="1713" spans="1:13">
      <c r="A1713" s="168" t="s">
        <v>6342</v>
      </c>
      <c r="B1713" s="169">
        <v>35739</v>
      </c>
      <c r="C1713" s="169">
        <v>34351</v>
      </c>
      <c r="D1713" s="170">
        <v>3597</v>
      </c>
      <c r="E1713" s="170">
        <v>3663</v>
      </c>
      <c r="F1713" s="171">
        <v>39025783.94641</v>
      </c>
      <c r="G1713" s="172">
        <v>1.1921130000000001E-3</v>
      </c>
      <c r="H1713" s="171">
        <v>8066667.8099999996</v>
      </c>
      <c r="I1713" s="169">
        <v>1139.69</v>
      </c>
      <c r="J1713" s="169">
        <v>3</v>
      </c>
      <c r="K1713" s="169">
        <v>7078</v>
      </c>
      <c r="L1713" s="168" t="s">
        <v>7</v>
      </c>
      <c r="M1713" s="173"/>
    </row>
    <row r="1714" spans="1:13">
      <c r="A1714" s="130" t="s">
        <v>6343</v>
      </c>
      <c r="B1714" s="131">
        <v>1415</v>
      </c>
      <c r="C1714" s="131">
        <v>1004</v>
      </c>
      <c r="D1714" s="166">
        <v>145</v>
      </c>
      <c r="E1714" s="166">
        <v>210</v>
      </c>
      <c r="F1714" s="167">
        <v>3446859.8698100005</v>
      </c>
      <c r="G1714" s="132">
        <v>7.0505625250079511E-5</v>
      </c>
      <c r="H1714" s="167" t="s">
        <v>11</v>
      </c>
      <c r="I1714" s="131">
        <v>743.13</v>
      </c>
      <c r="J1714" s="131">
        <v>3</v>
      </c>
      <c r="K1714" s="131">
        <v>642</v>
      </c>
      <c r="L1714" s="130" t="s">
        <v>15</v>
      </c>
      <c r="M1714" s="128"/>
    </row>
    <row r="1715" spans="1:13">
      <c r="A1715" s="130" t="s">
        <v>6344</v>
      </c>
      <c r="B1715" s="131">
        <v>67</v>
      </c>
      <c r="C1715" s="131">
        <v>94</v>
      </c>
      <c r="D1715" s="166">
        <v>57</v>
      </c>
      <c r="E1715" s="166"/>
      <c r="F1715" s="166">
        <v>0</v>
      </c>
      <c r="G1715" s="132">
        <v>2.9323984041404493E-6</v>
      </c>
      <c r="H1715" s="167" t="s">
        <v>11</v>
      </c>
      <c r="I1715" s="131" t="s">
        <v>11</v>
      </c>
      <c r="J1715" s="131">
        <v>2</v>
      </c>
      <c r="K1715" s="131">
        <v>39</v>
      </c>
      <c r="L1715" s="130" t="s">
        <v>12</v>
      </c>
      <c r="M1715" s="128"/>
    </row>
    <row r="1716" spans="1:13">
      <c r="A1716" s="130" t="s">
        <v>6345</v>
      </c>
      <c r="B1716" s="131">
        <v>152</v>
      </c>
      <c r="C1716" s="131">
        <v>239</v>
      </c>
      <c r="D1716" s="166">
        <v>129</v>
      </c>
      <c r="E1716" s="166">
        <v>102</v>
      </c>
      <c r="F1716" s="167">
        <v>2610057.1630600002</v>
      </c>
      <c r="G1716" s="132">
        <v>4.1448011647324625E-5</v>
      </c>
      <c r="H1716" s="167" t="s">
        <v>11</v>
      </c>
      <c r="I1716" s="131" t="s">
        <v>11</v>
      </c>
      <c r="J1716" s="131">
        <v>3</v>
      </c>
      <c r="K1716" s="131">
        <v>443</v>
      </c>
      <c r="L1716" s="130" t="s">
        <v>12</v>
      </c>
      <c r="M1716" s="128"/>
    </row>
    <row r="1717" spans="1:13">
      <c r="A1717" s="130" t="s">
        <v>6346</v>
      </c>
      <c r="B1717" s="131">
        <v>312</v>
      </c>
      <c r="C1717" s="131">
        <v>268</v>
      </c>
      <c r="D1717" s="166">
        <v>81</v>
      </c>
      <c r="E1717" s="166">
        <v>87</v>
      </c>
      <c r="F1717" s="167">
        <v>2243280.1323720003</v>
      </c>
      <c r="G1717" s="132">
        <v>3.637966438098443E-5</v>
      </c>
      <c r="H1717" s="167" t="s">
        <v>11</v>
      </c>
      <c r="I1717" s="131" t="s">
        <v>11</v>
      </c>
      <c r="J1717" s="131">
        <v>3</v>
      </c>
      <c r="K1717" s="131">
        <v>896</v>
      </c>
      <c r="L1717" s="130" t="s">
        <v>12</v>
      </c>
      <c r="M1717" s="128"/>
    </row>
    <row r="1718" spans="1:13">
      <c r="A1718" s="130" t="s">
        <v>6347</v>
      </c>
      <c r="B1718" s="131">
        <v>2816</v>
      </c>
      <c r="C1718" s="131">
        <v>1910</v>
      </c>
      <c r="D1718" s="166">
        <v>399</v>
      </c>
      <c r="E1718" s="166">
        <v>406</v>
      </c>
      <c r="F1718" s="167">
        <v>4513199.5078000007</v>
      </c>
      <c r="G1718" s="132">
        <v>1.0930382492590935E-4</v>
      </c>
      <c r="H1718" s="167" t="s">
        <v>11</v>
      </c>
      <c r="I1718" s="131">
        <v>502.12</v>
      </c>
      <c r="J1718" s="131">
        <v>3</v>
      </c>
      <c r="K1718" s="131">
        <v>1473</v>
      </c>
      <c r="L1718" s="130" t="s">
        <v>15</v>
      </c>
      <c r="M1718" s="128"/>
    </row>
    <row r="1719" spans="1:13">
      <c r="A1719" s="130" t="s">
        <v>6348</v>
      </c>
      <c r="B1719" s="131">
        <v>1955</v>
      </c>
      <c r="C1719" s="131">
        <v>1708</v>
      </c>
      <c r="D1719" s="166">
        <v>183</v>
      </c>
      <c r="E1719" s="166">
        <v>202</v>
      </c>
      <c r="F1719" s="167">
        <v>4354706.7184279999</v>
      </c>
      <c r="G1719" s="132">
        <v>9.3939511364953348E-5</v>
      </c>
      <c r="H1719" s="167" t="s">
        <v>11</v>
      </c>
      <c r="I1719" s="131">
        <v>700.84</v>
      </c>
      <c r="J1719" s="131">
        <v>3</v>
      </c>
      <c r="K1719" s="131">
        <v>907</v>
      </c>
      <c r="L1719" s="130" t="s">
        <v>15</v>
      </c>
      <c r="M1719" s="128"/>
    </row>
    <row r="1720" spans="1:13">
      <c r="A1720" s="130" t="s">
        <v>6349</v>
      </c>
      <c r="B1720" s="131">
        <v>1007</v>
      </c>
      <c r="C1720" s="131">
        <v>977</v>
      </c>
      <c r="D1720" s="166">
        <v>656</v>
      </c>
      <c r="E1720" s="166">
        <v>547</v>
      </c>
      <c r="F1720" s="167">
        <v>1278057.264305</v>
      </c>
      <c r="G1720" s="132">
        <v>4.5503764724104693E-5</v>
      </c>
      <c r="H1720" s="167" t="s">
        <v>11</v>
      </c>
      <c r="I1720" s="131" t="s">
        <v>11</v>
      </c>
      <c r="J1720" s="131">
        <v>3</v>
      </c>
      <c r="K1720" s="131">
        <v>1984</v>
      </c>
      <c r="L1720" s="130" t="s">
        <v>12</v>
      </c>
      <c r="M1720" s="128"/>
    </row>
    <row r="1721" spans="1:13">
      <c r="A1721" s="130" t="s">
        <v>6350</v>
      </c>
      <c r="B1721" s="131">
        <v>3977</v>
      </c>
      <c r="C1721" s="131">
        <v>3473</v>
      </c>
      <c r="D1721" s="166">
        <v>447</v>
      </c>
      <c r="E1721" s="166">
        <v>651</v>
      </c>
      <c r="F1721" s="167">
        <v>6551112.0031160004</v>
      </c>
      <c r="G1721" s="132">
        <v>1.6338514447173012E-4</v>
      </c>
      <c r="H1721" s="167" t="s">
        <v>11</v>
      </c>
      <c r="I1721" s="131" t="s">
        <v>11</v>
      </c>
      <c r="J1721" s="131">
        <v>3</v>
      </c>
      <c r="K1721" s="131">
        <v>3761</v>
      </c>
      <c r="L1721" s="130" t="s">
        <v>12</v>
      </c>
      <c r="M1721" s="128"/>
    </row>
    <row r="1722" spans="1:13">
      <c r="A1722" s="130" t="s">
        <v>6351</v>
      </c>
      <c r="B1722" s="131">
        <v>2461</v>
      </c>
      <c r="C1722" s="131">
        <v>2151</v>
      </c>
      <c r="D1722" s="166">
        <v>526</v>
      </c>
      <c r="E1722" s="166">
        <v>541</v>
      </c>
      <c r="F1722" s="167">
        <v>3715650.4195940001</v>
      </c>
      <c r="G1722" s="132">
        <v>1.0012559403676357E-4</v>
      </c>
      <c r="H1722" s="167" t="s">
        <v>11</v>
      </c>
      <c r="I1722" s="131" t="s">
        <v>11</v>
      </c>
      <c r="J1722" s="131">
        <v>3</v>
      </c>
      <c r="K1722" s="131">
        <v>6137</v>
      </c>
      <c r="L1722" s="130" t="s">
        <v>12</v>
      </c>
      <c r="M1722" s="128"/>
    </row>
    <row r="1723" spans="1:13">
      <c r="A1723" s="130" t="s">
        <v>6352</v>
      </c>
      <c r="B1723" s="131">
        <v>13020</v>
      </c>
      <c r="C1723" s="131">
        <v>12053</v>
      </c>
      <c r="D1723" s="166">
        <v>3572</v>
      </c>
      <c r="E1723" s="166">
        <v>3018</v>
      </c>
      <c r="F1723" s="167">
        <v>25104831.567224998</v>
      </c>
      <c r="G1723" s="132">
        <v>6.0659699999999995E-4</v>
      </c>
      <c r="H1723" s="167">
        <v>4104654.22</v>
      </c>
      <c r="I1723" s="131">
        <v>847.89</v>
      </c>
      <c r="J1723" s="131">
        <v>3</v>
      </c>
      <c r="K1723" s="131">
        <v>4841</v>
      </c>
      <c r="L1723" s="130" t="s">
        <v>7</v>
      </c>
      <c r="M1723" s="128"/>
    </row>
    <row r="1724" spans="1:13">
      <c r="A1724" s="130" t="s">
        <v>6353</v>
      </c>
      <c r="B1724" s="131">
        <v>14338</v>
      </c>
      <c r="C1724" s="131">
        <v>12888</v>
      </c>
      <c r="D1724" s="166">
        <v>2518</v>
      </c>
      <c r="E1724" s="166">
        <v>2533</v>
      </c>
      <c r="F1724" s="167">
        <v>8744126.4707600009</v>
      </c>
      <c r="G1724" s="132">
        <v>3.9922500000000001E-4</v>
      </c>
      <c r="H1724" s="167">
        <v>2701434.61</v>
      </c>
      <c r="I1724" s="131">
        <v>456.32</v>
      </c>
      <c r="J1724" s="131">
        <v>3</v>
      </c>
      <c r="K1724" s="131">
        <v>5920</v>
      </c>
      <c r="L1724" s="130" t="s">
        <v>7</v>
      </c>
      <c r="M1724" s="128"/>
    </row>
    <row r="1725" spans="1:13">
      <c r="A1725" s="130" t="s">
        <v>6354</v>
      </c>
      <c r="B1725" s="131">
        <v>3890</v>
      </c>
      <c r="C1725" s="131">
        <v>3302</v>
      </c>
      <c r="D1725" s="166">
        <v>605</v>
      </c>
      <c r="E1725" s="166">
        <v>394</v>
      </c>
      <c r="F1725" s="167">
        <v>7890295.7022399995</v>
      </c>
      <c r="G1725" s="132">
        <v>1.7791452150424866E-4</v>
      </c>
      <c r="H1725" s="167" t="s">
        <v>11</v>
      </c>
      <c r="I1725" s="131">
        <v>545.49</v>
      </c>
      <c r="J1725" s="131">
        <v>3</v>
      </c>
      <c r="K1725" s="131">
        <v>2207</v>
      </c>
      <c r="L1725" s="130" t="s">
        <v>15</v>
      </c>
      <c r="M1725" s="128"/>
    </row>
    <row r="1726" spans="1:13">
      <c r="A1726" s="130" t="s">
        <v>6355</v>
      </c>
      <c r="B1726" s="131">
        <v>374</v>
      </c>
      <c r="C1726" s="131">
        <v>449</v>
      </c>
      <c r="D1726" s="166">
        <v>199</v>
      </c>
      <c r="E1726" s="166">
        <v>192</v>
      </c>
      <c r="F1726" s="167">
        <v>1624931.7886859998</v>
      </c>
      <c r="G1726" s="132">
        <v>3.2374077695914053E-5</v>
      </c>
      <c r="H1726" s="167" t="s">
        <v>11</v>
      </c>
      <c r="I1726" s="131" t="s">
        <v>11</v>
      </c>
      <c r="J1726" s="131">
        <v>3</v>
      </c>
      <c r="K1726" s="131">
        <v>1401</v>
      </c>
      <c r="L1726" s="130" t="s">
        <v>12</v>
      </c>
      <c r="M1726" s="128"/>
    </row>
    <row r="1727" spans="1:13">
      <c r="A1727" s="130" t="s">
        <v>6356</v>
      </c>
      <c r="B1727" s="131">
        <v>913</v>
      </c>
      <c r="C1727" s="131">
        <v>933</v>
      </c>
      <c r="D1727" s="166">
        <v>295</v>
      </c>
      <c r="E1727" s="166">
        <v>340</v>
      </c>
      <c r="F1727" s="167">
        <v>4451796.7867430001</v>
      </c>
      <c r="G1727" s="132">
        <v>8.1124352543587806E-5</v>
      </c>
      <c r="H1727" s="167" t="s">
        <v>11</v>
      </c>
      <c r="I1727" s="131" t="s">
        <v>11</v>
      </c>
      <c r="J1727" s="131">
        <v>3</v>
      </c>
      <c r="K1727" s="131">
        <v>2169</v>
      </c>
      <c r="L1727" s="130" t="s">
        <v>12</v>
      </c>
      <c r="M1727" s="128"/>
    </row>
    <row r="1728" spans="1:13">
      <c r="A1728" s="130" t="s">
        <v>6357</v>
      </c>
      <c r="B1728" s="131">
        <v>2064</v>
      </c>
      <c r="C1728" s="131">
        <v>747</v>
      </c>
      <c r="D1728" s="166">
        <v>412</v>
      </c>
      <c r="E1728" s="166">
        <v>231</v>
      </c>
      <c r="F1728" s="167">
        <v>2295119.1957589998</v>
      </c>
      <c r="G1728" s="132">
        <v>7.9874314487821826E-5</v>
      </c>
      <c r="H1728" s="167" t="s">
        <v>11</v>
      </c>
      <c r="I1728" s="131" t="s">
        <v>11</v>
      </c>
      <c r="J1728" s="131">
        <v>3</v>
      </c>
      <c r="K1728" s="131">
        <v>1793</v>
      </c>
      <c r="L1728" s="130" t="s">
        <v>12</v>
      </c>
      <c r="M1728" s="128"/>
    </row>
    <row r="1729" spans="1:13">
      <c r="A1729" s="130" t="s">
        <v>6358</v>
      </c>
      <c r="B1729" s="131">
        <v>2029</v>
      </c>
      <c r="C1729" s="131">
        <v>2106</v>
      </c>
      <c r="D1729" s="166">
        <v>223</v>
      </c>
      <c r="E1729" s="166">
        <v>286</v>
      </c>
      <c r="F1729" s="167">
        <v>4762086.7003799994</v>
      </c>
      <c r="G1729" s="132">
        <v>1.046686200472049E-4</v>
      </c>
      <c r="H1729" s="167" t="s">
        <v>11</v>
      </c>
      <c r="I1729" s="131">
        <v>710.39</v>
      </c>
      <c r="J1729" s="131">
        <v>3</v>
      </c>
      <c r="K1729" s="131">
        <v>997</v>
      </c>
      <c r="L1729" s="130" t="s">
        <v>15</v>
      </c>
      <c r="M1729" s="128"/>
    </row>
    <row r="1730" spans="1:13">
      <c r="A1730" s="130" t="s">
        <v>6359</v>
      </c>
      <c r="B1730" s="131">
        <v>5678</v>
      </c>
      <c r="C1730" s="131">
        <v>5967</v>
      </c>
      <c r="D1730" s="166">
        <v>641</v>
      </c>
      <c r="E1730" s="166">
        <v>533</v>
      </c>
      <c r="F1730" s="167">
        <v>8763356.3085919991</v>
      </c>
      <c r="G1730" s="132">
        <v>2.2731699999999999E-4</v>
      </c>
      <c r="H1730" s="167">
        <v>1538184.71</v>
      </c>
      <c r="I1730" s="131">
        <v>500.55</v>
      </c>
      <c r="J1730" s="131">
        <v>3</v>
      </c>
      <c r="K1730" s="131">
        <v>3073</v>
      </c>
      <c r="L1730" s="130" t="s">
        <v>7</v>
      </c>
      <c r="M1730" s="128"/>
    </row>
    <row r="1731" spans="1:13">
      <c r="A1731" s="130" t="s">
        <v>6360</v>
      </c>
      <c r="B1731" s="131">
        <v>109</v>
      </c>
      <c r="C1731" s="131">
        <v>34</v>
      </c>
      <c r="D1731" s="166">
        <v>5</v>
      </c>
      <c r="E1731" s="166">
        <v>13</v>
      </c>
      <c r="F1731" s="167">
        <v>1208479.8660480001</v>
      </c>
      <c r="G1731" s="132">
        <v>3.3155726078055803E-5</v>
      </c>
      <c r="H1731" s="167" t="s">
        <v>11</v>
      </c>
      <c r="I1731" s="131" t="s">
        <v>11</v>
      </c>
      <c r="J1731" s="131">
        <v>3</v>
      </c>
      <c r="K1731" s="131">
        <v>85</v>
      </c>
      <c r="L1731" s="130" t="s">
        <v>12</v>
      </c>
      <c r="M1731" s="128"/>
    </row>
    <row r="1732" spans="1:13">
      <c r="A1732" s="130" t="s">
        <v>6361</v>
      </c>
      <c r="B1732" s="131">
        <v>13636</v>
      </c>
      <c r="C1732" s="131">
        <v>12895</v>
      </c>
      <c r="D1732" s="166">
        <v>2590</v>
      </c>
      <c r="E1732" s="166">
        <v>2084</v>
      </c>
      <c r="F1732" s="167">
        <v>5076598.6009200001</v>
      </c>
      <c r="G1732" s="132">
        <v>3.4163299999999999E-4</v>
      </c>
      <c r="H1732" s="167">
        <v>2311729.14</v>
      </c>
      <c r="I1732" s="131">
        <v>1977.53</v>
      </c>
      <c r="J1732" s="131">
        <v>3</v>
      </c>
      <c r="K1732" s="131">
        <v>1169</v>
      </c>
      <c r="L1732" s="130" t="s">
        <v>7</v>
      </c>
      <c r="M1732" s="128"/>
    </row>
    <row r="1733" spans="1:13">
      <c r="A1733" s="130" t="s">
        <v>6362</v>
      </c>
      <c r="B1733" s="131">
        <v>281</v>
      </c>
      <c r="C1733" s="131">
        <v>336</v>
      </c>
      <c r="D1733" s="166">
        <v>209</v>
      </c>
      <c r="E1733" s="166">
        <v>212</v>
      </c>
      <c r="F1733" s="167">
        <v>1450546.0654639998</v>
      </c>
      <c r="G1733" s="132">
        <v>2.8490044472041023E-5</v>
      </c>
      <c r="H1733" s="167" t="s">
        <v>11</v>
      </c>
      <c r="I1733" s="131" t="s">
        <v>11</v>
      </c>
      <c r="J1733" s="131">
        <v>3</v>
      </c>
      <c r="K1733" s="131">
        <v>1007</v>
      </c>
      <c r="L1733" s="130" t="s">
        <v>12</v>
      </c>
      <c r="M1733" s="128"/>
    </row>
    <row r="1734" spans="1:13">
      <c r="A1734" s="130" t="s">
        <v>6363</v>
      </c>
      <c r="B1734" s="131">
        <v>4469</v>
      </c>
      <c r="C1734" s="131">
        <v>4640</v>
      </c>
      <c r="D1734" s="166">
        <v>402</v>
      </c>
      <c r="E1734" s="166">
        <v>497</v>
      </c>
      <c r="F1734" s="167">
        <v>7230392.0652479995</v>
      </c>
      <c r="G1734" s="132">
        <v>1.8534159526387571E-4</v>
      </c>
      <c r="H1734" s="167" t="s">
        <v>11</v>
      </c>
      <c r="I1734" s="131" t="s">
        <v>11</v>
      </c>
      <c r="J1734" s="131">
        <v>3</v>
      </c>
      <c r="K1734" s="131">
        <v>3735</v>
      </c>
      <c r="L1734" s="130" t="s">
        <v>12</v>
      </c>
      <c r="M1734" s="128"/>
    </row>
    <row r="1735" spans="1:13">
      <c r="A1735" s="130" t="s">
        <v>6364</v>
      </c>
      <c r="B1735" s="131">
        <v>1107</v>
      </c>
      <c r="C1735" s="131">
        <v>1070</v>
      </c>
      <c r="D1735" s="166">
        <v>98</v>
      </c>
      <c r="E1735" s="166">
        <v>122</v>
      </c>
      <c r="F1735" s="167">
        <v>2878484.3258859999</v>
      </c>
      <c r="G1735" s="132">
        <v>5.9562142044132482E-5</v>
      </c>
      <c r="H1735" s="167" t="s">
        <v>11</v>
      </c>
      <c r="I1735" s="131" t="s">
        <v>11</v>
      </c>
      <c r="J1735" s="131">
        <v>3</v>
      </c>
      <c r="K1735" s="131">
        <v>846</v>
      </c>
      <c r="L1735" s="130" t="s">
        <v>12</v>
      </c>
      <c r="M1735" s="128"/>
    </row>
    <row r="1736" spans="1:13">
      <c r="A1736" s="130" t="s">
        <v>6365</v>
      </c>
      <c r="B1736" s="131">
        <v>29</v>
      </c>
      <c r="C1736" s="131">
        <v>50</v>
      </c>
      <c r="D1736" s="166">
        <v>26</v>
      </c>
      <c r="E1736" s="166">
        <v>51</v>
      </c>
      <c r="F1736" s="167">
        <v>15808.259829999999</v>
      </c>
      <c r="G1736" s="132">
        <v>1.8029999999999999E-6</v>
      </c>
      <c r="H1736" s="167">
        <v>12201.08</v>
      </c>
      <c r="I1736" s="131">
        <v>79.23</v>
      </c>
      <c r="J1736" s="131">
        <v>3</v>
      </c>
      <c r="K1736" s="131">
        <v>154</v>
      </c>
      <c r="L1736" s="130" t="s">
        <v>7</v>
      </c>
      <c r="M1736" s="128"/>
    </row>
    <row r="1737" spans="1:13">
      <c r="A1737" s="130" t="s">
        <v>6366</v>
      </c>
      <c r="B1737" s="131"/>
      <c r="C1737" s="131">
        <v>98</v>
      </c>
      <c r="D1737" s="166">
        <v>91</v>
      </c>
      <c r="E1737" s="166"/>
      <c r="F1737" s="166">
        <v>0</v>
      </c>
      <c r="G1737" s="132">
        <v>3.5995050350205411E-6</v>
      </c>
      <c r="H1737" s="167" t="s">
        <v>11</v>
      </c>
      <c r="I1737" s="131" t="s">
        <v>11</v>
      </c>
      <c r="J1737" s="131">
        <v>2</v>
      </c>
      <c r="K1737" s="131">
        <v>21</v>
      </c>
      <c r="L1737" s="130" t="s">
        <v>12</v>
      </c>
      <c r="M1737" s="128"/>
    </row>
    <row r="1738" spans="1:13">
      <c r="A1738" s="130" t="s">
        <v>6367</v>
      </c>
      <c r="B1738" s="131">
        <v>2964</v>
      </c>
      <c r="C1738" s="131">
        <v>2699</v>
      </c>
      <c r="D1738" s="166">
        <v>570</v>
      </c>
      <c r="E1738" s="166">
        <v>492</v>
      </c>
      <c r="F1738" s="167">
        <v>7012775.8835930005</v>
      </c>
      <c r="G1738" s="132">
        <v>1.5312581035870638E-4</v>
      </c>
      <c r="H1738" s="167" t="s">
        <v>11</v>
      </c>
      <c r="I1738" s="131">
        <v>527.57000000000005</v>
      </c>
      <c r="J1738" s="131">
        <v>3</v>
      </c>
      <c r="K1738" s="131">
        <v>1964</v>
      </c>
      <c r="L1738" s="130" t="s">
        <v>15</v>
      </c>
      <c r="M1738" s="128"/>
    </row>
    <row r="1739" spans="1:13">
      <c r="A1739" s="130" t="s">
        <v>6368</v>
      </c>
      <c r="B1739" s="131">
        <v>14749</v>
      </c>
      <c r="C1739" s="131">
        <v>12872</v>
      </c>
      <c r="D1739" s="166">
        <v>2522</v>
      </c>
      <c r="E1739" s="166">
        <v>2241</v>
      </c>
      <c r="F1739" s="167">
        <v>17617805.036735997</v>
      </c>
      <c r="G1739" s="132">
        <v>5.1579900000000005E-4</v>
      </c>
      <c r="H1739" s="167">
        <v>3490254.35</v>
      </c>
      <c r="I1739" s="131">
        <v>677.19</v>
      </c>
      <c r="J1739" s="131">
        <v>3</v>
      </c>
      <c r="K1739" s="131">
        <v>5154</v>
      </c>
      <c r="L1739" s="130" t="s">
        <v>7</v>
      </c>
      <c r="M1739" s="128"/>
    </row>
    <row r="1740" spans="1:13">
      <c r="A1740" s="130" t="s">
        <v>6369</v>
      </c>
      <c r="B1740" s="131">
        <v>8573</v>
      </c>
      <c r="C1740" s="131">
        <v>9654</v>
      </c>
      <c r="D1740" s="166">
        <v>1867</v>
      </c>
      <c r="E1740" s="166">
        <v>1849</v>
      </c>
      <c r="F1740" s="167">
        <v>18179176.646509998</v>
      </c>
      <c r="G1740" s="132">
        <v>4.3712657129622916E-4</v>
      </c>
      <c r="H1740" s="167" t="s">
        <v>11</v>
      </c>
      <c r="I1740" s="131">
        <v>732.15</v>
      </c>
      <c r="J1740" s="131">
        <v>3</v>
      </c>
      <c r="K1740" s="131">
        <v>4040</v>
      </c>
      <c r="L1740" s="130" t="s">
        <v>15</v>
      </c>
      <c r="M1740" s="128"/>
    </row>
    <row r="1741" spans="1:13">
      <c r="A1741" s="130" t="s">
        <v>6370</v>
      </c>
      <c r="B1741" s="131">
        <v>2993</v>
      </c>
      <c r="C1741" s="131">
        <v>3011</v>
      </c>
      <c r="D1741" s="166">
        <v>996</v>
      </c>
      <c r="E1741" s="166">
        <v>991</v>
      </c>
      <c r="F1741" s="167">
        <v>11558535.712584</v>
      </c>
      <c r="G1741" s="132">
        <v>2.2452187246616226E-4</v>
      </c>
      <c r="H1741" s="167" t="s">
        <v>11</v>
      </c>
      <c r="I1741" s="131" t="s">
        <v>11</v>
      </c>
      <c r="J1741" s="131">
        <v>3</v>
      </c>
      <c r="K1741" s="131">
        <v>3907</v>
      </c>
      <c r="L1741" s="130" t="s">
        <v>12</v>
      </c>
      <c r="M1741" s="128"/>
    </row>
    <row r="1742" spans="1:13">
      <c r="A1742" s="130" t="s">
        <v>6371</v>
      </c>
      <c r="B1742" s="131">
        <v>2250</v>
      </c>
      <c r="C1742" s="131">
        <v>2499</v>
      </c>
      <c r="D1742" s="166">
        <v>514</v>
      </c>
      <c r="E1742" s="166">
        <v>409</v>
      </c>
      <c r="F1742" s="167">
        <v>10123287.728293998</v>
      </c>
      <c r="G1742" s="132">
        <v>1.8474634351888051E-4</v>
      </c>
      <c r="H1742" s="167" t="s">
        <v>11</v>
      </c>
      <c r="I1742" s="131">
        <v>876.66</v>
      </c>
      <c r="J1742" s="131">
        <v>3</v>
      </c>
      <c r="K1742" s="131">
        <v>1426</v>
      </c>
      <c r="L1742" s="130" t="s">
        <v>15</v>
      </c>
      <c r="M1742" s="128"/>
    </row>
    <row r="1743" spans="1:13">
      <c r="A1743" s="130" t="s">
        <v>6372</v>
      </c>
      <c r="B1743" s="131">
        <v>7156</v>
      </c>
      <c r="C1743" s="131">
        <v>7113</v>
      </c>
      <c r="D1743" s="166">
        <v>295</v>
      </c>
      <c r="E1743" s="166">
        <v>421</v>
      </c>
      <c r="F1743" s="167">
        <v>2438687.6902139997</v>
      </c>
      <c r="G1743" s="132">
        <v>1.90726E-4</v>
      </c>
      <c r="H1743" s="167">
        <v>1290581.99</v>
      </c>
      <c r="I1743" s="131">
        <v>975.49</v>
      </c>
      <c r="J1743" s="131">
        <v>3</v>
      </c>
      <c r="K1743" s="131">
        <v>1323</v>
      </c>
      <c r="L1743" s="130" t="s">
        <v>7</v>
      </c>
      <c r="M1743" s="128"/>
    </row>
    <row r="1744" spans="1:13">
      <c r="A1744" s="130" t="s">
        <v>6373</v>
      </c>
      <c r="B1744" s="131">
        <v>1301</v>
      </c>
      <c r="C1744" s="131">
        <v>1606</v>
      </c>
      <c r="D1744" s="166">
        <v>98</v>
      </c>
      <c r="E1744" s="166">
        <v>104</v>
      </c>
      <c r="F1744" s="167">
        <v>2369100.3429140002</v>
      </c>
      <c r="G1744" s="132">
        <v>5.8334000000000001E-5</v>
      </c>
      <c r="H1744" s="167">
        <v>394727.92</v>
      </c>
      <c r="I1744" s="131">
        <v>944.32</v>
      </c>
      <c r="J1744" s="131">
        <v>3</v>
      </c>
      <c r="K1744" s="131">
        <v>418</v>
      </c>
      <c r="L1744" s="130" t="s">
        <v>7</v>
      </c>
      <c r="M1744" s="128"/>
    </row>
    <row r="1745" spans="1:13">
      <c r="A1745" s="130" t="s">
        <v>6374</v>
      </c>
      <c r="B1745" s="131">
        <v>11041</v>
      </c>
      <c r="C1745" s="131">
        <v>10644</v>
      </c>
      <c r="D1745" s="166">
        <v>1404</v>
      </c>
      <c r="E1745" s="166">
        <v>1184</v>
      </c>
      <c r="F1745" s="167">
        <v>15010052.964393001</v>
      </c>
      <c r="G1745" s="132">
        <v>4.0982799999999999E-4</v>
      </c>
      <c r="H1745" s="167">
        <v>2773180.3</v>
      </c>
      <c r="I1745" s="131">
        <v>658.08</v>
      </c>
      <c r="J1745" s="131">
        <v>3</v>
      </c>
      <c r="K1745" s="131">
        <v>4214</v>
      </c>
      <c r="L1745" s="130" t="s">
        <v>7</v>
      </c>
      <c r="M1745" s="128"/>
    </row>
    <row r="1746" spans="1:13">
      <c r="A1746" s="130" t="s">
        <v>6375</v>
      </c>
      <c r="B1746" s="131">
        <v>6999</v>
      </c>
      <c r="C1746" s="131">
        <v>6944</v>
      </c>
      <c r="D1746" s="166">
        <v>909</v>
      </c>
      <c r="E1746" s="166">
        <v>742</v>
      </c>
      <c r="F1746" s="167">
        <v>12060451.226513999</v>
      </c>
      <c r="G1746" s="132">
        <v>2.9494500000000002E-4</v>
      </c>
      <c r="H1746" s="167">
        <v>1995805.54</v>
      </c>
      <c r="I1746" s="131">
        <v>752.28</v>
      </c>
      <c r="J1746" s="131">
        <v>3</v>
      </c>
      <c r="K1746" s="131">
        <v>2653</v>
      </c>
      <c r="L1746" s="130" t="s">
        <v>7</v>
      </c>
      <c r="M1746" s="128"/>
    </row>
    <row r="1747" spans="1:13">
      <c r="A1747" s="130" t="s">
        <v>6376</v>
      </c>
      <c r="B1747" s="131">
        <v>2038</v>
      </c>
      <c r="C1747" s="131">
        <v>2261</v>
      </c>
      <c r="D1747" s="166">
        <v>193</v>
      </c>
      <c r="E1747" s="166">
        <v>268</v>
      </c>
      <c r="F1747" s="167">
        <v>12007700.603899002</v>
      </c>
      <c r="G1747" s="132">
        <v>2.0149385331955138E-4</v>
      </c>
      <c r="H1747" s="167" t="s">
        <v>11</v>
      </c>
      <c r="I1747" s="131" t="s">
        <v>11</v>
      </c>
      <c r="J1747" s="131">
        <v>3</v>
      </c>
      <c r="K1747" s="131">
        <v>1776</v>
      </c>
      <c r="L1747" s="130" t="s">
        <v>12</v>
      </c>
      <c r="M1747" s="128"/>
    </row>
    <row r="1748" spans="1:13">
      <c r="A1748" s="130" t="s">
        <v>6377</v>
      </c>
      <c r="B1748" s="131">
        <v>577</v>
      </c>
      <c r="C1748" s="131">
        <v>900</v>
      </c>
      <c r="D1748" s="166">
        <v>132</v>
      </c>
      <c r="E1748" s="166">
        <v>71</v>
      </c>
      <c r="F1748" s="167" t="s">
        <v>11</v>
      </c>
      <c r="G1748" s="132">
        <v>2.3366E-5</v>
      </c>
      <c r="H1748" s="167">
        <v>158109.24</v>
      </c>
      <c r="I1748" s="131">
        <v>1565.44</v>
      </c>
      <c r="J1748" s="131">
        <v>2</v>
      </c>
      <c r="K1748" s="131">
        <v>101</v>
      </c>
      <c r="L1748" s="130" t="s">
        <v>7</v>
      </c>
      <c r="M1748" s="128"/>
    </row>
    <row r="1749" spans="1:13">
      <c r="A1749" s="130" t="s">
        <v>6378</v>
      </c>
      <c r="B1749" s="131">
        <v>19</v>
      </c>
      <c r="C1749" s="131">
        <v>51</v>
      </c>
      <c r="D1749" s="166">
        <v>43</v>
      </c>
      <c r="E1749" s="166">
        <v>27</v>
      </c>
      <c r="F1749" s="167">
        <v>408562.41891999997</v>
      </c>
      <c r="G1749" s="132">
        <v>6.8297000921081584E-6</v>
      </c>
      <c r="H1749" s="167" t="s">
        <v>11</v>
      </c>
      <c r="I1749" s="131" t="s">
        <v>11</v>
      </c>
      <c r="J1749" s="131">
        <v>3</v>
      </c>
      <c r="K1749" s="131">
        <v>338</v>
      </c>
      <c r="L1749" s="130" t="s">
        <v>12</v>
      </c>
      <c r="M1749" s="128"/>
    </row>
    <row r="1750" spans="1:13">
      <c r="A1750" s="130" t="s">
        <v>6379</v>
      </c>
      <c r="B1750" s="131">
        <v>53</v>
      </c>
      <c r="C1750" s="131">
        <v>32</v>
      </c>
      <c r="D1750" s="166">
        <v>17</v>
      </c>
      <c r="E1750" s="166">
        <v>18</v>
      </c>
      <c r="F1750" s="167">
        <v>708332.44872499991</v>
      </c>
      <c r="G1750" s="132">
        <v>1.0445949124449381E-5</v>
      </c>
      <c r="H1750" s="167" t="s">
        <v>11</v>
      </c>
      <c r="I1750" s="131" t="s">
        <v>11</v>
      </c>
      <c r="J1750" s="131">
        <v>3</v>
      </c>
      <c r="K1750" s="131">
        <v>191</v>
      </c>
      <c r="L1750" s="130" t="s">
        <v>12</v>
      </c>
      <c r="M1750" s="128"/>
    </row>
    <row r="1751" spans="1:13">
      <c r="A1751" s="130" t="s">
        <v>6380</v>
      </c>
      <c r="B1751" s="131"/>
      <c r="C1751" s="131"/>
      <c r="D1751" s="166"/>
      <c r="E1751" s="166"/>
      <c r="F1751" s="166">
        <v>0</v>
      </c>
      <c r="G1751" s="132"/>
      <c r="H1751" s="167" t="s">
        <v>11</v>
      </c>
      <c r="I1751" s="131" t="s">
        <v>11</v>
      </c>
      <c r="J1751" s="131"/>
      <c r="K1751" s="131">
        <v>2</v>
      </c>
      <c r="L1751" s="130" t="s">
        <v>12</v>
      </c>
      <c r="M1751" s="128" t="s">
        <v>5181</v>
      </c>
    </row>
    <row r="1752" spans="1:13">
      <c r="A1752" s="130" t="s">
        <v>6381</v>
      </c>
      <c r="B1752" s="131">
        <v>17330</v>
      </c>
      <c r="C1752" s="131">
        <v>9284</v>
      </c>
      <c r="D1752" s="166">
        <v>1701</v>
      </c>
      <c r="E1752" s="166">
        <v>2230</v>
      </c>
      <c r="F1752" s="167">
        <v>17855824.748318002</v>
      </c>
      <c r="G1752" s="132">
        <v>5.6052200000000004E-4</v>
      </c>
      <c r="H1752" s="167">
        <v>3792883.05</v>
      </c>
      <c r="I1752" s="131">
        <v>429.99</v>
      </c>
      <c r="J1752" s="131">
        <v>3</v>
      </c>
      <c r="K1752" s="131">
        <v>8821</v>
      </c>
      <c r="L1752" s="130" t="s">
        <v>7</v>
      </c>
      <c r="M1752" s="128"/>
    </row>
    <row r="1753" spans="1:13">
      <c r="A1753" s="130" t="s">
        <v>6382</v>
      </c>
      <c r="B1753" s="131">
        <v>6262</v>
      </c>
      <c r="C1753" s="131">
        <v>5502</v>
      </c>
      <c r="D1753" s="166">
        <v>561</v>
      </c>
      <c r="E1753" s="166">
        <v>542</v>
      </c>
      <c r="F1753" s="167">
        <v>8848966.4000860006</v>
      </c>
      <c r="G1753" s="132">
        <v>2.2903499999999999E-4</v>
      </c>
      <c r="H1753" s="167">
        <v>1549806.93</v>
      </c>
      <c r="I1753" s="131">
        <v>527.67999999999995</v>
      </c>
      <c r="J1753" s="131">
        <v>3</v>
      </c>
      <c r="K1753" s="131">
        <v>2937</v>
      </c>
      <c r="L1753" s="130" t="s">
        <v>7</v>
      </c>
      <c r="M1753" s="128"/>
    </row>
    <row r="1754" spans="1:13">
      <c r="A1754" s="130" t="s">
        <v>6383</v>
      </c>
      <c r="B1754" s="131">
        <v>28651</v>
      </c>
      <c r="C1754" s="131">
        <v>31803</v>
      </c>
      <c r="D1754" s="166">
        <v>3495</v>
      </c>
      <c r="E1754" s="166">
        <v>3702</v>
      </c>
      <c r="F1754" s="167">
        <v>32589249.576902002</v>
      </c>
      <c r="G1754" s="132">
        <v>1.022331E-3</v>
      </c>
      <c r="H1754" s="167">
        <v>6917804.1699999999</v>
      </c>
      <c r="I1754" s="131">
        <v>885.09</v>
      </c>
      <c r="J1754" s="131">
        <v>3</v>
      </c>
      <c r="K1754" s="131">
        <v>7816</v>
      </c>
      <c r="L1754" s="130" t="s">
        <v>7</v>
      </c>
      <c r="M1754" s="128"/>
    </row>
    <row r="1755" spans="1:13">
      <c r="A1755" s="130" t="s">
        <v>6384</v>
      </c>
      <c r="B1755" s="131">
        <v>10952</v>
      </c>
      <c r="C1755" s="131">
        <v>9630</v>
      </c>
      <c r="D1755" s="166">
        <v>524</v>
      </c>
      <c r="E1755" s="166">
        <v>515</v>
      </c>
      <c r="F1755" s="167">
        <v>6808187.1548640002</v>
      </c>
      <c r="G1755" s="132">
        <v>2.7985599999999998E-4</v>
      </c>
      <c r="H1755" s="167">
        <v>1893702.29</v>
      </c>
      <c r="I1755" s="131">
        <v>495.99</v>
      </c>
      <c r="J1755" s="131">
        <v>3</v>
      </c>
      <c r="K1755" s="131">
        <v>3818</v>
      </c>
      <c r="L1755" s="130" t="s">
        <v>7</v>
      </c>
      <c r="M1755" s="128"/>
    </row>
    <row r="1756" spans="1:13">
      <c r="A1756" s="130" t="s">
        <v>6385</v>
      </c>
      <c r="B1756" s="131">
        <v>4508</v>
      </c>
      <c r="C1756" s="131">
        <v>4763</v>
      </c>
      <c r="D1756" s="166">
        <v>612</v>
      </c>
      <c r="E1756" s="166">
        <v>551</v>
      </c>
      <c r="F1756" s="167">
        <v>5412875.8174409997</v>
      </c>
      <c r="G1756" s="132">
        <v>1.6272199999999999E-4</v>
      </c>
      <c r="H1756" s="167">
        <v>1101088.68</v>
      </c>
      <c r="I1756" s="131">
        <v>422.2</v>
      </c>
      <c r="J1756" s="131">
        <v>3</v>
      </c>
      <c r="K1756" s="131">
        <v>2608</v>
      </c>
      <c r="L1756" s="130" t="s">
        <v>7</v>
      </c>
      <c r="M1756" s="128"/>
    </row>
    <row r="1757" spans="1:13">
      <c r="A1757" s="130" t="s">
        <v>6386</v>
      </c>
      <c r="B1757" s="131">
        <v>1870</v>
      </c>
      <c r="C1757" s="131">
        <v>1933</v>
      </c>
      <c r="D1757" s="166">
        <v>200</v>
      </c>
      <c r="E1757" s="166">
        <v>323</v>
      </c>
      <c r="F1757" s="167">
        <v>3041054.9245520001</v>
      </c>
      <c r="G1757" s="132">
        <v>7.7799000000000005E-5</v>
      </c>
      <c r="H1757" s="167">
        <v>526441.80000000005</v>
      </c>
      <c r="I1757" s="131">
        <v>347.95</v>
      </c>
      <c r="J1757" s="131">
        <v>3</v>
      </c>
      <c r="K1757" s="131">
        <v>1513</v>
      </c>
      <c r="L1757" s="130" t="s">
        <v>7</v>
      </c>
      <c r="M1757" s="128"/>
    </row>
    <row r="1758" spans="1:13">
      <c r="A1758" s="160" t="s">
        <v>6387</v>
      </c>
      <c r="B1758" s="161">
        <v>8890</v>
      </c>
      <c r="C1758" s="161">
        <v>11231</v>
      </c>
      <c r="D1758" s="162">
        <v>645</v>
      </c>
      <c r="E1758" s="162">
        <v>684</v>
      </c>
      <c r="F1758" s="163">
        <v>9110380.6244729999</v>
      </c>
      <c r="G1758" s="164">
        <v>3.0796399999999998E-4</v>
      </c>
      <c r="H1758" s="163">
        <v>2083898.34</v>
      </c>
      <c r="I1758" s="161">
        <v>393.64</v>
      </c>
      <c r="J1758" s="161">
        <v>3</v>
      </c>
      <c r="K1758" s="161">
        <v>5294</v>
      </c>
      <c r="L1758" s="160" t="s">
        <v>7</v>
      </c>
      <c r="M1758" s="165"/>
    </row>
    <row r="1759" spans="1:13">
      <c r="A1759" s="130" t="s">
        <v>6388</v>
      </c>
      <c r="B1759" s="133">
        <v>30272</v>
      </c>
      <c r="C1759" s="133">
        <v>28900</v>
      </c>
      <c r="D1759" s="166">
        <v>3564</v>
      </c>
      <c r="E1759" s="166">
        <v>3889</v>
      </c>
      <c r="F1759" s="167">
        <v>33959250.416111</v>
      </c>
      <c r="G1759" s="132">
        <v>1.023819E-3</v>
      </c>
      <c r="H1759" s="167">
        <v>6927873.3700000001</v>
      </c>
      <c r="I1759" s="131">
        <v>1478.1</v>
      </c>
      <c r="J1759" s="131">
        <v>3</v>
      </c>
      <c r="K1759" s="131">
        <v>4687</v>
      </c>
      <c r="L1759" s="130" t="s">
        <v>7</v>
      </c>
      <c r="M1759" s="128"/>
    </row>
    <row r="1760" spans="1:13">
      <c r="A1760" s="168" t="s">
        <v>6389</v>
      </c>
      <c r="B1760" s="169">
        <v>3599</v>
      </c>
      <c r="C1760" s="169">
        <v>4898</v>
      </c>
      <c r="D1760" s="170">
        <v>532</v>
      </c>
      <c r="E1760" s="170">
        <v>746</v>
      </c>
      <c r="F1760" s="171">
        <v>14196701.354800001</v>
      </c>
      <c r="G1760" s="172">
        <v>2.7536564818598976E-4</v>
      </c>
      <c r="H1760" s="171" t="s">
        <v>11</v>
      </c>
      <c r="I1760" s="169">
        <v>783.23</v>
      </c>
      <c r="J1760" s="169">
        <v>3</v>
      </c>
      <c r="K1760" s="169">
        <v>2379</v>
      </c>
      <c r="L1760" s="168" t="s">
        <v>15</v>
      </c>
      <c r="M1760" s="173"/>
    </row>
    <row r="1761" spans="1:13">
      <c r="A1761" s="130" t="s">
        <v>6390</v>
      </c>
      <c r="B1761" s="131">
        <v>2129</v>
      </c>
      <c r="C1761" s="131">
        <v>2151</v>
      </c>
      <c r="D1761" s="166">
        <v>442</v>
      </c>
      <c r="E1761" s="166">
        <v>519</v>
      </c>
      <c r="F1761" s="167">
        <v>4312520.7223160006</v>
      </c>
      <c r="G1761" s="132">
        <v>1.0402028188108306E-4</v>
      </c>
      <c r="H1761" s="167" t="s">
        <v>11</v>
      </c>
      <c r="I1761" s="131">
        <v>286.13</v>
      </c>
      <c r="J1761" s="131">
        <v>3</v>
      </c>
      <c r="K1761" s="131">
        <v>2460</v>
      </c>
      <c r="L1761" s="130" t="s">
        <v>15</v>
      </c>
      <c r="M1761" s="128"/>
    </row>
    <row r="1762" spans="1:13">
      <c r="A1762" s="130" t="s">
        <v>6391</v>
      </c>
      <c r="B1762" s="131">
        <v>2362</v>
      </c>
      <c r="C1762" s="131">
        <v>2656</v>
      </c>
      <c r="D1762" s="166">
        <v>156</v>
      </c>
      <c r="E1762" s="166">
        <v>182</v>
      </c>
      <c r="F1762" s="167">
        <v>3304397.8679999998</v>
      </c>
      <c r="G1762" s="132">
        <v>9.1763167054646546E-5</v>
      </c>
      <c r="H1762" s="167" t="s">
        <v>11</v>
      </c>
      <c r="I1762" s="131">
        <v>503.6</v>
      </c>
      <c r="J1762" s="131">
        <v>3</v>
      </c>
      <c r="K1762" s="131">
        <v>1233</v>
      </c>
      <c r="L1762" s="130" t="s">
        <v>15</v>
      </c>
      <c r="M1762" s="128"/>
    </row>
    <row r="1763" spans="1:13">
      <c r="A1763" s="130" t="s">
        <v>6392</v>
      </c>
      <c r="B1763" s="131">
        <v>11987</v>
      </c>
      <c r="C1763" s="131">
        <v>11149</v>
      </c>
      <c r="D1763" s="166">
        <v>1268</v>
      </c>
      <c r="E1763" s="166">
        <v>1382</v>
      </c>
      <c r="F1763" s="167">
        <v>13287512.273634</v>
      </c>
      <c r="G1763" s="132">
        <v>4.0103900000000001E-4</v>
      </c>
      <c r="H1763" s="167">
        <v>2713711.41</v>
      </c>
      <c r="I1763" s="131">
        <v>1138.78</v>
      </c>
      <c r="J1763" s="131">
        <v>3</v>
      </c>
      <c r="K1763" s="131">
        <v>2383</v>
      </c>
      <c r="L1763" s="130" t="s">
        <v>7</v>
      </c>
      <c r="M1763" s="128"/>
    </row>
    <row r="1764" spans="1:13">
      <c r="A1764" s="130" t="s">
        <v>6393</v>
      </c>
      <c r="B1764" s="131">
        <v>673</v>
      </c>
      <c r="C1764" s="131">
        <v>217</v>
      </c>
      <c r="D1764" s="166">
        <v>144</v>
      </c>
      <c r="E1764" s="166">
        <v>79</v>
      </c>
      <c r="F1764" s="167">
        <v>5242416.6054800004</v>
      </c>
      <c r="G1764" s="132">
        <v>7.9355856983557687E-5</v>
      </c>
      <c r="H1764" s="167" t="s">
        <v>11</v>
      </c>
      <c r="I1764" s="131" t="s">
        <v>11</v>
      </c>
      <c r="J1764" s="131">
        <v>3</v>
      </c>
      <c r="K1764" s="131">
        <v>814</v>
      </c>
      <c r="L1764" s="130" t="s">
        <v>12</v>
      </c>
      <c r="M1764" s="128"/>
    </row>
    <row r="1765" spans="1:13">
      <c r="A1765" s="130" t="s">
        <v>6394</v>
      </c>
      <c r="B1765" s="131">
        <v>1063</v>
      </c>
      <c r="C1765" s="131">
        <v>1192</v>
      </c>
      <c r="D1765" s="166">
        <v>38</v>
      </c>
      <c r="E1765" s="166">
        <v>80</v>
      </c>
      <c r="F1765" s="167">
        <v>2904521.4152560001</v>
      </c>
      <c r="G1765" s="132">
        <v>5.9712960604771597E-5</v>
      </c>
      <c r="H1765" s="167" t="s">
        <v>11</v>
      </c>
      <c r="I1765" s="131">
        <v>450.46</v>
      </c>
      <c r="J1765" s="131">
        <v>3</v>
      </c>
      <c r="K1765" s="131">
        <v>897</v>
      </c>
      <c r="L1765" s="130" t="s">
        <v>15</v>
      </c>
      <c r="M1765" s="128"/>
    </row>
    <row r="1766" spans="1:13">
      <c r="A1766" s="130" t="s">
        <v>6395</v>
      </c>
      <c r="B1766" s="131">
        <v>149</v>
      </c>
      <c r="C1766" s="131">
        <v>259</v>
      </c>
      <c r="D1766" s="166">
        <v>12</v>
      </c>
      <c r="E1766" s="166">
        <v>0</v>
      </c>
      <c r="F1766" s="167" t="s">
        <v>11</v>
      </c>
      <c r="G1766" s="132">
        <v>6.0756388212561055E-6</v>
      </c>
      <c r="H1766" s="167" t="s">
        <v>11</v>
      </c>
      <c r="I1766" s="131" t="s">
        <v>11</v>
      </c>
      <c r="J1766" s="131">
        <v>2</v>
      </c>
      <c r="K1766" s="131">
        <v>11</v>
      </c>
      <c r="L1766" s="130" t="s">
        <v>12</v>
      </c>
      <c r="M1766" s="128"/>
    </row>
    <row r="1767" spans="1:13">
      <c r="A1767" s="130" t="s">
        <v>6396</v>
      </c>
      <c r="B1767" s="131">
        <v>1839</v>
      </c>
      <c r="C1767" s="131">
        <v>2483</v>
      </c>
      <c r="D1767" s="166">
        <v>627</v>
      </c>
      <c r="E1767" s="166">
        <v>687</v>
      </c>
      <c r="F1767" s="167">
        <v>4553533.1552400002</v>
      </c>
      <c r="G1767" s="132">
        <v>1.1073102107558299E-4</v>
      </c>
      <c r="H1767" s="167" t="s">
        <v>11</v>
      </c>
      <c r="I1767" s="131">
        <v>392.09</v>
      </c>
      <c r="J1767" s="131">
        <v>3</v>
      </c>
      <c r="K1767" s="131">
        <v>1911</v>
      </c>
      <c r="L1767" s="130" t="s">
        <v>15</v>
      </c>
      <c r="M1767" s="128"/>
    </row>
    <row r="1768" spans="1:13">
      <c r="A1768" s="130" t="s">
        <v>6397</v>
      </c>
      <c r="B1768" s="131">
        <v>16</v>
      </c>
      <c r="C1768" s="131">
        <v>16</v>
      </c>
      <c r="D1768" s="166">
        <v>20</v>
      </c>
      <c r="E1768" s="166">
        <v>13</v>
      </c>
      <c r="F1768" s="167">
        <v>154063.514326</v>
      </c>
      <c r="G1768" s="132">
        <v>2.6207685660355979E-6</v>
      </c>
      <c r="H1768" s="167" t="s">
        <v>11</v>
      </c>
      <c r="I1768" s="131" t="s">
        <v>11</v>
      </c>
      <c r="J1768" s="131">
        <v>3</v>
      </c>
      <c r="K1768" s="131">
        <v>599</v>
      </c>
      <c r="L1768" s="130" t="s">
        <v>12</v>
      </c>
      <c r="M1768" s="128"/>
    </row>
    <row r="1769" spans="1:13">
      <c r="A1769" s="130" t="s">
        <v>6398</v>
      </c>
      <c r="B1769" s="131">
        <v>183</v>
      </c>
      <c r="C1769" s="131">
        <v>135</v>
      </c>
      <c r="D1769" s="166">
        <v>122</v>
      </c>
      <c r="E1769" s="166">
        <v>99</v>
      </c>
      <c r="F1769" s="167">
        <v>967410.61786999996</v>
      </c>
      <c r="G1769" s="132">
        <v>1.7081641131106241E-5</v>
      </c>
      <c r="H1769" s="167" t="s">
        <v>11</v>
      </c>
      <c r="I1769" s="131" t="s">
        <v>11</v>
      </c>
      <c r="J1769" s="131">
        <v>3</v>
      </c>
      <c r="K1769" s="131">
        <v>1379</v>
      </c>
      <c r="L1769" s="130" t="s">
        <v>12</v>
      </c>
      <c r="M1769" s="128"/>
    </row>
    <row r="1770" spans="1:13">
      <c r="A1770" s="130" t="s">
        <v>6399</v>
      </c>
      <c r="B1770" s="131">
        <v>44</v>
      </c>
      <c r="C1770" s="131">
        <v>52</v>
      </c>
      <c r="D1770" s="166">
        <v>21</v>
      </c>
      <c r="E1770" s="166">
        <v>8</v>
      </c>
      <c r="F1770" s="167">
        <v>1061898.1402540002</v>
      </c>
      <c r="G1770" s="132">
        <v>1.5167246503259334E-5</v>
      </c>
      <c r="H1770" s="167" t="s">
        <v>11</v>
      </c>
      <c r="I1770" s="131" t="s">
        <v>11</v>
      </c>
      <c r="J1770" s="131">
        <v>3</v>
      </c>
      <c r="K1770" s="131">
        <v>728</v>
      </c>
      <c r="L1770" s="130" t="s">
        <v>12</v>
      </c>
      <c r="M1770" s="128"/>
    </row>
    <row r="1771" spans="1:13">
      <c r="A1771" s="130" t="s">
        <v>6400</v>
      </c>
      <c r="B1771" s="131">
        <v>1922</v>
      </c>
      <c r="C1771" s="131">
        <v>1204</v>
      </c>
      <c r="D1771" s="166">
        <v>225</v>
      </c>
      <c r="E1771" s="166">
        <v>209</v>
      </c>
      <c r="F1771" s="167">
        <v>6548049.3296760004</v>
      </c>
      <c r="G1771" s="132">
        <v>1.1859358829533325E-4</v>
      </c>
      <c r="H1771" s="167" t="s">
        <v>11</v>
      </c>
      <c r="I1771" s="131" t="s">
        <v>11</v>
      </c>
      <c r="J1771" s="131">
        <v>3</v>
      </c>
      <c r="K1771" s="131">
        <v>2557</v>
      </c>
      <c r="L1771" s="130" t="s">
        <v>12</v>
      </c>
      <c r="M1771" s="128"/>
    </row>
    <row r="1772" spans="1:13">
      <c r="A1772" s="130" t="s">
        <v>6401</v>
      </c>
      <c r="B1772" s="131">
        <v>11</v>
      </c>
      <c r="C1772" s="131">
        <v>19</v>
      </c>
      <c r="D1772" s="166">
        <v>14</v>
      </c>
      <c r="E1772" s="166">
        <v>15</v>
      </c>
      <c r="F1772" s="167">
        <v>279748.52497999999</v>
      </c>
      <c r="G1772" s="132">
        <v>4.2290596155813285E-6</v>
      </c>
      <c r="H1772" s="167" t="s">
        <v>11</v>
      </c>
      <c r="I1772" s="131" t="s">
        <v>11</v>
      </c>
      <c r="J1772" s="131">
        <v>3</v>
      </c>
      <c r="K1772" s="131">
        <v>324</v>
      </c>
      <c r="L1772" s="130" t="s">
        <v>12</v>
      </c>
      <c r="M1772" s="128"/>
    </row>
    <row r="1773" spans="1:13">
      <c r="A1773" s="130" t="s">
        <v>6402</v>
      </c>
      <c r="B1773" s="131">
        <v>1111</v>
      </c>
      <c r="C1773" s="131">
        <v>1205</v>
      </c>
      <c r="D1773" s="166">
        <v>132</v>
      </c>
      <c r="E1773" s="166">
        <v>182</v>
      </c>
      <c r="F1773" s="167">
        <v>3065983.4415680002</v>
      </c>
      <c r="G1773" s="132">
        <v>6.4153180682028713E-5</v>
      </c>
      <c r="H1773" s="167" t="s">
        <v>11</v>
      </c>
      <c r="I1773" s="131" t="s">
        <v>11</v>
      </c>
      <c r="J1773" s="131">
        <v>3</v>
      </c>
      <c r="K1773" s="131">
        <v>1453</v>
      </c>
      <c r="L1773" s="130" t="s">
        <v>12</v>
      </c>
      <c r="M1773" s="128"/>
    </row>
    <row r="1774" spans="1:13">
      <c r="A1774" s="130" t="s">
        <v>6403</v>
      </c>
      <c r="B1774" s="131">
        <v>77</v>
      </c>
      <c r="C1774" s="131">
        <v>95</v>
      </c>
      <c r="D1774" s="166">
        <v>31</v>
      </c>
      <c r="E1774" s="166">
        <v>23</v>
      </c>
      <c r="F1774" s="167">
        <v>232055.87731000001</v>
      </c>
      <c r="G1774" s="132">
        <v>5.0950622233681972E-6</v>
      </c>
      <c r="H1774" s="167" t="s">
        <v>11</v>
      </c>
      <c r="I1774" s="131" t="s">
        <v>11</v>
      </c>
      <c r="J1774" s="131">
        <v>3</v>
      </c>
      <c r="K1774" s="131">
        <v>331</v>
      </c>
      <c r="L1774" s="130" t="s">
        <v>12</v>
      </c>
      <c r="M1774" s="128"/>
    </row>
    <row r="1775" spans="1:13">
      <c r="A1775" s="130" t="s">
        <v>6404</v>
      </c>
      <c r="B1775" s="131"/>
      <c r="C1775" s="131"/>
      <c r="D1775" s="166">
        <v>7</v>
      </c>
      <c r="E1775" s="166">
        <v>36</v>
      </c>
      <c r="F1775" s="167">
        <v>89774.770244999992</v>
      </c>
      <c r="G1775" s="132">
        <v>3.5625895264920206E-6</v>
      </c>
      <c r="H1775" s="167" t="s">
        <v>11</v>
      </c>
      <c r="I1775" s="131" t="s">
        <v>11</v>
      </c>
      <c r="J1775" s="131">
        <v>1</v>
      </c>
      <c r="K1775" s="131">
        <v>709</v>
      </c>
      <c r="L1775" s="130" t="s">
        <v>12</v>
      </c>
      <c r="M1775" s="128"/>
    </row>
    <row r="1776" spans="1:13">
      <c r="A1776" s="130" t="s">
        <v>6405</v>
      </c>
      <c r="B1776" s="131"/>
      <c r="C1776" s="131"/>
      <c r="D1776" s="166">
        <v>0</v>
      </c>
      <c r="E1776" s="166">
        <v>102</v>
      </c>
      <c r="F1776" s="166">
        <v>0</v>
      </c>
      <c r="G1776" s="132">
        <v>2.7337640280286928E-6</v>
      </c>
      <c r="H1776" s="167" t="s">
        <v>11</v>
      </c>
      <c r="I1776" s="131" t="s">
        <v>11</v>
      </c>
      <c r="J1776" s="131">
        <v>1</v>
      </c>
      <c r="K1776" s="131">
        <v>13</v>
      </c>
      <c r="L1776" s="130" t="s">
        <v>12</v>
      </c>
      <c r="M1776" s="128"/>
    </row>
    <row r="1777" spans="1:13">
      <c r="A1777" s="130" t="s">
        <v>6406</v>
      </c>
      <c r="B1777" s="131">
        <v>31099</v>
      </c>
      <c r="C1777" s="131">
        <v>34098</v>
      </c>
      <c r="D1777" s="166">
        <v>3786</v>
      </c>
      <c r="E1777" s="166">
        <v>3897</v>
      </c>
      <c r="F1777" s="167">
        <v>16911895.116</v>
      </c>
      <c r="G1777" s="132">
        <v>8.6432700000000002E-4</v>
      </c>
      <c r="H1777" s="167">
        <v>5848639.8399999999</v>
      </c>
      <c r="I1777" s="131">
        <v>739.3</v>
      </c>
      <c r="J1777" s="131">
        <v>3</v>
      </c>
      <c r="K1777" s="131">
        <v>7911</v>
      </c>
      <c r="L1777" s="130" t="s">
        <v>7</v>
      </c>
      <c r="M1777" s="128"/>
    </row>
    <row r="1778" spans="1:13">
      <c r="A1778" s="130" t="s">
        <v>6407</v>
      </c>
      <c r="B1778" s="131">
        <v>9</v>
      </c>
      <c r="C1778" s="131">
        <v>8</v>
      </c>
      <c r="D1778" s="166">
        <v>3</v>
      </c>
      <c r="E1778" s="166">
        <v>15</v>
      </c>
      <c r="F1778" s="167">
        <v>872153.85516299994</v>
      </c>
      <c r="G1778" s="132">
        <v>1.1850142786504095E-5</v>
      </c>
      <c r="H1778" s="167" t="s">
        <v>11</v>
      </c>
      <c r="I1778" s="131" t="s">
        <v>11</v>
      </c>
      <c r="J1778" s="131">
        <v>3</v>
      </c>
      <c r="K1778" s="131">
        <v>56</v>
      </c>
      <c r="L1778" s="130" t="s">
        <v>12</v>
      </c>
      <c r="M1778" s="128"/>
    </row>
    <row r="1779" spans="1:13">
      <c r="A1779" s="130" t="s">
        <v>6408</v>
      </c>
      <c r="B1779" s="131">
        <v>52172</v>
      </c>
      <c r="C1779" s="131">
        <v>59144</v>
      </c>
      <c r="D1779" s="166">
        <v>6047</v>
      </c>
      <c r="E1779" s="166">
        <v>6478</v>
      </c>
      <c r="F1779" s="167">
        <v>1075863.1937199999</v>
      </c>
      <c r="G1779" s="132">
        <v>1.1070100000000001E-3</v>
      </c>
      <c r="H1779" s="167">
        <v>7490796.1100000003</v>
      </c>
      <c r="I1779" s="131">
        <v>1124.9100000000001</v>
      </c>
      <c r="J1779" s="131">
        <v>3</v>
      </c>
      <c r="K1779" s="131">
        <v>6659</v>
      </c>
      <c r="L1779" s="130" t="s">
        <v>7</v>
      </c>
      <c r="M1779" s="128"/>
    </row>
    <row r="1780" spans="1:13">
      <c r="A1780" s="130" t="s">
        <v>6409</v>
      </c>
      <c r="B1780" s="131">
        <v>5573</v>
      </c>
      <c r="C1780" s="131">
        <v>5491</v>
      </c>
      <c r="D1780" s="166">
        <v>2163</v>
      </c>
      <c r="E1780" s="166">
        <v>2894</v>
      </c>
      <c r="F1780" s="167">
        <v>5263444.6797259999</v>
      </c>
      <c r="G1780" s="132">
        <v>2.10991E-4</v>
      </c>
      <c r="H1780" s="167">
        <v>1427708.8</v>
      </c>
      <c r="I1780" s="131">
        <v>720.7</v>
      </c>
      <c r="J1780" s="131">
        <v>3</v>
      </c>
      <c r="K1780" s="131">
        <v>1981</v>
      </c>
      <c r="L1780" s="130" t="s">
        <v>7</v>
      </c>
      <c r="M1780" s="128"/>
    </row>
    <row r="1781" spans="1:13">
      <c r="A1781" s="130" t="s">
        <v>6410</v>
      </c>
      <c r="B1781" s="131">
        <v>1064</v>
      </c>
      <c r="C1781" s="131">
        <v>1008</v>
      </c>
      <c r="D1781" s="166">
        <v>184</v>
      </c>
      <c r="E1781" s="166">
        <v>178</v>
      </c>
      <c r="F1781" s="167">
        <v>2712568.042682</v>
      </c>
      <c r="G1781" s="132">
        <v>5.6824999999999999E-5</v>
      </c>
      <c r="H1781" s="167">
        <v>384519.04</v>
      </c>
      <c r="I1781" s="131">
        <v>819.87</v>
      </c>
      <c r="J1781" s="131">
        <v>3</v>
      </c>
      <c r="K1781" s="131">
        <v>469</v>
      </c>
      <c r="L1781" s="130" t="s">
        <v>7</v>
      </c>
      <c r="M1781" s="128"/>
    </row>
    <row r="1782" spans="1:13">
      <c r="A1782" s="130" t="s">
        <v>6411</v>
      </c>
      <c r="B1782" s="131">
        <v>48449</v>
      </c>
      <c r="C1782" s="131">
        <v>56501</v>
      </c>
      <c r="D1782" s="166">
        <v>2818</v>
      </c>
      <c r="E1782" s="166">
        <v>3370</v>
      </c>
      <c r="F1782" s="167">
        <v>53989805.651543997</v>
      </c>
      <c r="G1782" s="132">
        <v>1.685338E-3</v>
      </c>
      <c r="H1782" s="167">
        <v>11404167.460000001</v>
      </c>
      <c r="I1782" s="131">
        <v>4198.88</v>
      </c>
      <c r="J1782" s="131">
        <v>3</v>
      </c>
      <c r="K1782" s="131">
        <v>2716</v>
      </c>
      <c r="L1782" s="130" t="s">
        <v>7</v>
      </c>
      <c r="M1782" s="128"/>
    </row>
    <row r="1783" spans="1:13">
      <c r="A1783" s="130" t="s">
        <v>6412</v>
      </c>
      <c r="B1783" s="131">
        <v>677</v>
      </c>
      <c r="C1783" s="131">
        <v>890</v>
      </c>
      <c r="D1783" s="166">
        <v>206</v>
      </c>
      <c r="E1783" s="166">
        <v>212</v>
      </c>
      <c r="F1783" s="167">
        <v>3801872.8829719997</v>
      </c>
      <c r="G1783" s="132">
        <v>6.8094763591471333E-5</v>
      </c>
      <c r="H1783" s="167" t="s">
        <v>11</v>
      </c>
      <c r="I1783" s="131">
        <v>578.14</v>
      </c>
      <c r="J1783" s="131">
        <v>3</v>
      </c>
      <c r="K1783" s="131">
        <v>797</v>
      </c>
      <c r="L1783" s="130" t="s">
        <v>15</v>
      </c>
      <c r="M1783" s="128"/>
    </row>
    <row r="1784" spans="1:13">
      <c r="A1784" s="130" t="s">
        <v>6413</v>
      </c>
      <c r="B1784" s="131">
        <v>3441</v>
      </c>
      <c r="C1784" s="131">
        <v>7237</v>
      </c>
      <c r="D1784" s="166">
        <v>1308</v>
      </c>
      <c r="E1784" s="166">
        <v>1539</v>
      </c>
      <c r="F1784" s="167">
        <v>5808079.5088160001</v>
      </c>
      <c r="G1784" s="132">
        <v>2.2508599999999999E-4</v>
      </c>
      <c r="H1784" s="167">
        <v>1523089.63</v>
      </c>
      <c r="I1784" s="131">
        <v>322.89999999999998</v>
      </c>
      <c r="J1784" s="131">
        <v>3</v>
      </c>
      <c r="K1784" s="131">
        <v>4717</v>
      </c>
      <c r="L1784" s="130" t="s">
        <v>7</v>
      </c>
      <c r="M1784" s="128"/>
    </row>
    <row r="1785" spans="1:13">
      <c r="A1785" s="130" t="s">
        <v>6414</v>
      </c>
      <c r="B1785" s="131">
        <v>2318</v>
      </c>
      <c r="C1785" s="131">
        <v>2944</v>
      </c>
      <c r="D1785" s="166">
        <v>885</v>
      </c>
      <c r="E1785" s="166">
        <v>810</v>
      </c>
      <c r="F1785" s="167">
        <v>6406694.649034</v>
      </c>
      <c r="G1785" s="132">
        <v>1.44912E-4</v>
      </c>
      <c r="H1785" s="167">
        <v>980572.61</v>
      </c>
      <c r="I1785" s="131">
        <v>587.16999999999996</v>
      </c>
      <c r="J1785" s="131">
        <v>3</v>
      </c>
      <c r="K1785" s="131">
        <v>1670</v>
      </c>
      <c r="L1785" s="130" t="s">
        <v>7</v>
      </c>
      <c r="M1785" s="128"/>
    </row>
    <row r="1786" spans="1:13">
      <c r="A1786" s="130" t="s">
        <v>6415</v>
      </c>
      <c r="B1786" s="131">
        <v>2917</v>
      </c>
      <c r="C1786" s="131">
        <v>2728</v>
      </c>
      <c r="D1786" s="166">
        <v>744</v>
      </c>
      <c r="E1786" s="166">
        <v>898</v>
      </c>
      <c r="F1786" s="167">
        <v>5351591.6328950003</v>
      </c>
      <c r="G1786" s="132">
        <v>1.3610828128504272E-4</v>
      </c>
      <c r="H1786" s="167" t="s">
        <v>11</v>
      </c>
      <c r="I1786" s="131">
        <v>187.46</v>
      </c>
      <c r="J1786" s="131">
        <v>3</v>
      </c>
      <c r="K1786" s="131">
        <v>4913</v>
      </c>
      <c r="L1786" s="130" t="s">
        <v>15</v>
      </c>
      <c r="M1786" s="128"/>
    </row>
    <row r="1787" spans="1:13">
      <c r="A1787" s="130" t="s">
        <v>6416</v>
      </c>
      <c r="B1787" s="131">
        <v>49</v>
      </c>
      <c r="C1787" s="131">
        <v>1</v>
      </c>
      <c r="D1787" s="166">
        <v>7</v>
      </c>
      <c r="E1787" s="166">
        <v>1</v>
      </c>
      <c r="F1787" s="166">
        <v>0</v>
      </c>
      <c r="G1787" s="132">
        <v>7.8222481832339382E-7</v>
      </c>
      <c r="H1787" s="167" t="s">
        <v>11</v>
      </c>
      <c r="I1787" s="131" t="s">
        <v>11</v>
      </c>
      <c r="J1787" s="131">
        <v>2</v>
      </c>
      <c r="K1787" s="131">
        <v>11</v>
      </c>
      <c r="L1787" s="130" t="s">
        <v>12</v>
      </c>
      <c r="M1787" s="128"/>
    </row>
    <row r="1788" spans="1:13">
      <c r="A1788" s="130" t="s">
        <v>6417</v>
      </c>
      <c r="B1788" s="131">
        <v>21206</v>
      </c>
      <c r="C1788" s="131">
        <v>22461</v>
      </c>
      <c r="D1788" s="166">
        <v>3708</v>
      </c>
      <c r="E1788" s="166">
        <v>3577</v>
      </c>
      <c r="F1788" s="167">
        <v>5232007.4936999995</v>
      </c>
      <c r="G1788" s="132">
        <v>5.1790600000000005E-4</v>
      </c>
      <c r="H1788" s="167">
        <v>3504511.94</v>
      </c>
      <c r="I1788" s="131">
        <v>1128.6600000000001</v>
      </c>
      <c r="J1788" s="131">
        <v>3</v>
      </c>
      <c r="K1788" s="131">
        <v>3105</v>
      </c>
      <c r="L1788" s="130" t="s">
        <v>7</v>
      </c>
      <c r="M1788" s="128"/>
    </row>
    <row r="1789" spans="1:13">
      <c r="A1789" s="130" t="s">
        <v>6418</v>
      </c>
      <c r="B1789" s="131">
        <v>4927</v>
      </c>
      <c r="C1789" s="131">
        <v>5689</v>
      </c>
      <c r="D1789" s="166">
        <v>2417</v>
      </c>
      <c r="E1789" s="166">
        <v>2332</v>
      </c>
      <c r="F1789" s="167">
        <v>5297023.1389370002</v>
      </c>
      <c r="G1789" s="132">
        <v>2.0462099999999999E-4</v>
      </c>
      <c r="H1789" s="167">
        <v>1384605.99</v>
      </c>
      <c r="I1789" s="131">
        <v>460.92</v>
      </c>
      <c r="J1789" s="131">
        <v>3</v>
      </c>
      <c r="K1789" s="131">
        <v>3004</v>
      </c>
      <c r="L1789" s="130" t="s">
        <v>7</v>
      </c>
      <c r="M1789" s="128"/>
    </row>
    <row r="1790" spans="1:13">
      <c r="A1790" s="130" t="s">
        <v>6419</v>
      </c>
      <c r="B1790" s="131">
        <v>792</v>
      </c>
      <c r="C1790" s="131">
        <v>572</v>
      </c>
      <c r="D1790" s="166">
        <v>242</v>
      </c>
      <c r="E1790" s="166">
        <v>244</v>
      </c>
      <c r="F1790" s="167">
        <v>1611400.07283</v>
      </c>
      <c r="G1790" s="132">
        <v>3.7329000000000001E-5</v>
      </c>
      <c r="H1790" s="167">
        <v>252596.35</v>
      </c>
      <c r="I1790" s="131">
        <v>184.38</v>
      </c>
      <c r="J1790" s="131">
        <v>3</v>
      </c>
      <c r="K1790" s="131">
        <v>1370</v>
      </c>
      <c r="L1790" s="130" t="s">
        <v>7</v>
      </c>
      <c r="M1790" s="128"/>
    </row>
    <row r="1791" spans="1:13">
      <c r="A1791" s="130" t="s">
        <v>6420</v>
      </c>
      <c r="B1791" s="131">
        <v>11224</v>
      </c>
      <c r="C1791" s="131">
        <v>13784</v>
      </c>
      <c r="D1791" s="166">
        <v>3832</v>
      </c>
      <c r="E1791" s="166">
        <v>3646</v>
      </c>
      <c r="F1791" s="167">
        <v>2261831.5175019996</v>
      </c>
      <c r="G1791" s="132">
        <v>3.1616700000000001E-4</v>
      </c>
      <c r="H1791" s="167">
        <v>2139407.1800000002</v>
      </c>
      <c r="I1791" s="131">
        <v>310.60000000000002</v>
      </c>
      <c r="J1791" s="131">
        <v>3</v>
      </c>
      <c r="K1791" s="131">
        <v>6888</v>
      </c>
      <c r="L1791" s="130" t="s">
        <v>7</v>
      </c>
      <c r="M1791" s="128"/>
    </row>
    <row r="1792" spans="1:13">
      <c r="A1792" s="130" t="s">
        <v>6421</v>
      </c>
      <c r="B1792" s="131">
        <v>14736</v>
      </c>
      <c r="C1792" s="131">
        <v>15553</v>
      </c>
      <c r="D1792" s="166">
        <v>1346</v>
      </c>
      <c r="E1792" s="166">
        <v>1822</v>
      </c>
      <c r="F1792" s="167">
        <v>3600940.0930480002</v>
      </c>
      <c r="G1792" s="132">
        <v>3.4221499999999999E-4</v>
      </c>
      <c r="H1792" s="167">
        <v>2315665.63</v>
      </c>
      <c r="I1792" s="131">
        <v>647.19000000000005</v>
      </c>
      <c r="J1792" s="131">
        <v>3</v>
      </c>
      <c r="K1792" s="131">
        <v>3578</v>
      </c>
      <c r="L1792" s="130" t="s">
        <v>7</v>
      </c>
      <c r="M1792" s="128"/>
    </row>
    <row r="1793" spans="1:13">
      <c r="A1793" s="130" t="s">
        <v>6422</v>
      </c>
      <c r="B1793" s="131"/>
      <c r="C1793" s="131"/>
      <c r="D1793" s="166">
        <v>0</v>
      </c>
      <c r="E1793" s="166">
        <v>0</v>
      </c>
      <c r="F1793" s="166">
        <v>0</v>
      </c>
      <c r="G1793" s="132">
        <v>0</v>
      </c>
      <c r="H1793" s="167" t="s">
        <v>11</v>
      </c>
      <c r="I1793" s="131" t="s">
        <v>11</v>
      </c>
      <c r="J1793" s="131">
        <v>1</v>
      </c>
      <c r="K1793" s="131">
        <v>8</v>
      </c>
      <c r="L1793" s="130" t="s">
        <v>12</v>
      </c>
      <c r="M1793" s="128"/>
    </row>
    <row r="1794" spans="1:13">
      <c r="A1794" s="130" t="s">
        <v>6423</v>
      </c>
      <c r="B1794" s="131">
        <v>10268</v>
      </c>
      <c r="C1794" s="131">
        <v>10537</v>
      </c>
      <c r="D1794" s="166">
        <v>1282</v>
      </c>
      <c r="E1794" s="166">
        <v>1449</v>
      </c>
      <c r="F1794" s="167">
        <v>14169675.506669</v>
      </c>
      <c r="G1794" s="132">
        <v>3.9259100000000002E-4</v>
      </c>
      <c r="H1794" s="167">
        <v>2656546.7599999998</v>
      </c>
      <c r="I1794" s="131">
        <v>604.45000000000005</v>
      </c>
      <c r="J1794" s="131">
        <v>3</v>
      </c>
      <c r="K1794" s="131">
        <v>4395</v>
      </c>
      <c r="L1794" s="130" t="s">
        <v>7</v>
      </c>
      <c r="M1794" s="128"/>
    </row>
    <row r="1795" spans="1:13">
      <c r="A1795" s="130" t="s">
        <v>6424</v>
      </c>
      <c r="B1795" s="131">
        <v>10965</v>
      </c>
      <c r="C1795" s="131">
        <v>11513</v>
      </c>
      <c r="D1795" s="166">
        <v>1981</v>
      </c>
      <c r="E1795" s="166">
        <v>1942</v>
      </c>
      <c r="F1795" s="167">
        <v>4995457.2721159998</v>
      </c>
      <c r="G1795" s="132">
        <v>2.9811799999999999E-4</v>
      </c>
      <c r="H1795" s="167">
        <v>2017271.38</v>
      </c>
      <c r="I1795" s="131">
        <v>786.15</v>
      </c>
      <c r="J1795" s="131">
        <v>3</v>
      </c>
      <c r="K1795" s="131">
        <v>2566</v>
      </c>
      <c r="L1795" s="130" t="s">
        <v>7</v>
      </c>
      <c r="M1795" s="128"/>
    </row>
    <row r="1796" spans="1:13">
      <c r="A1796" s="130" t="s">
        <v>6425</v>
      </c>
      <c r="B1796" s="131">
        <v>4182</v>
      </c>
      <c r="C1796" s="131">
        <v>3889</v>
      </c>
      <c r="D1796" s="166">
        <v>865</v>
      </c>
      <c r="E1796" s="166">
        <v>1165</v>
      </c>
      <c r="F1796" s="167">
        <v>1466305.2511749999</v>
      </c>
      <c r="G1796" s="132">
        <v>1.08269E-4</v>
      </c>
      <c r="H1796" s="167">
        <v>732620.27</v>
      </c>
      <c r="I1796" s="131">
        <v>327.79</v>
      </c>
      <c r="J1796" s="131">
        <v>3</v>
      </c>
      <c r="K1796" s="131">
        <v>2235</v>
      </c>
      <c r="L1796" s="130" t="s">
        <v>7</v>
      </c>
      <c r="M1796" s="128"/>
    </row>
    <row r="1797" spans="1:13">
      <c r="A1797" s="130" t="s">
        <v>6426</v>
      </c>
      <c r="B1797" s="131">
        <v>631</v>
      </c>
      <c r="C1797" s="131">
        <v>831</v>
      </c>
      <c r="D1797" s="166">
        <v>173</v>
      </c>
      <c r="E1797" s="166">
        <v>199</v>
      </c>
      <c r="F1797" s="167">
        <v>2051181.9299959999</v>
      </c>
      <c r="G1797" s="132">
        <v>4.2922E-5</v>
      </c>
      <c r="H1797" s="167">
        <v>290440.11</v>
      </c>
      <c r="I1797" s="131">
        <v>276.88</v>
      </c>
      <c r="J1797" s="131">
        <v>3</v>
      </c>
      <c r="K1797" s="131">
        <v>1049</v>
      </c>
      <c r="L1797" s="130" t="s">
        <v>7</v>
      </c>
      <c r="M1797" s="128"/>
    </row>
    <row r="1798" spans="1:13">
      <c r="A1798" s="130" t="s">
        <v>6427</v>
      </c>
      <c r="B1798" s="131">
        <v>9</v>
      </c>
      <c r="C1798" s="131">
        <v>36</v>
      </c>
      <c r="D1798" s="166">
        <v>19</v>
      </c>
      <c r="E1798" s="166">
        <v>13</v>
      </c>
      <c r="F1798" s="166">
        <v>0</v>
      </c>
      <c r="G1798" s="132">
        <v>1.0343510039919777E-6</v>
      </c>
      <c r="H1798" s="167" t="s">
        <v>11</v>
      </c>
      <c r="I1798" s="131" t="s">
        <v>11</v>
      </c>
      <c r="J1798" s="131">
        <v>2</v>
      </c>
      <c r="K1798" s="131">
        <v>190</v>
      </c>
      <c r="L1798" s="130" t="s">
        <v>12</v>
      </c>
      <c r="M1798" s="128"/>
    </row>
    <row r="1799" spans="1:13">
      <c r="A1799" s="130" t="s">
        <v>6428</v>
      </c>
      <c r="B1799" s="131">
        <v>2911</v>
      </c>
      <c r="C1799" s="131">
        <v>3362</v>
      </c>
      <c r="D1799" s="166">
        <v>1038</v>
      </c>
      <c r="E1799" s="166">
        <v>1231</v>
      </c>
      <c r="F1799" s="167">
        <v>7304284.4859699998</v>
      </c>
      <c r="G1799" s="132">
        <v>1.7061100000000001E-4</v>
      </c>
      <c r="H1799" s="167">
        <v>1154474.8600000001</v>
      </c>
      <c r="I1799" s="131">
        <v>585.42999999999995</v>
      </c>
      <c r="J1799" s="131">
        <v>3</v>
      </c>
      <c r="K1799" s="131">
        <v>1972</v>
      </c>
      <c r="L1799" s="130" t="s">
        <v>7</v>
      </c>
      <c r="M1799" s="128"/>
    </row>
    <row r="1800" spans="1:13">
      <c r="A1800" s="130" t="s">
        <v>6429</v>
      </c>
      <c r="B1800" s="131">
        <v>5001</v>
      </c>
      <c r="C1800" s="131">
        <v>5183</v>
      </c>
      <c r="D1800" s="166">
        <v>837</v>
      </c>
      <c r="E1800" s="166">
        <v>1186</v>
      </c>
      <c r="F1800" s="167">
        <v>2970204.5798880002</v>
      </c>
      <c r="G1800" s="132">
        <v>1.4643600000000001E-4</v>
      </c>
      <c r="H1800" s="167">
        <v>990885.48</v>
      </c>
      <c r="I1800" s="131">
        <v>405.6</v>
      </c>
      <c r="J1800" s="131">
        <v>3</v>
      </c>
      <c r="K1800" s="131">
        <v>2443</v>
      </c>
      <c r="L1800" s="130" t="s">
        <v>7</v>
      </c>
      <c r="M1800" s="128"/>
    </row>
    <row r="1801" spans="1:13">
      <c r="A1801" s="130" t="s">
        <v>6430</v>
      </c>
      <c r="B1801" s="131"/>
      <c r="C1801" s="131"/>
      <c r="D1801" s="166"/>
      <c r="E1801" s="166"/>
      <c r="F1801" s="166">
        <v>0</v>
      </c>
      <c r="G1801" s="132"/>
      <c r="H1801" s="167" t="s">
        <v>11</v>
      </c>
      <c r="I1801" s="131" t="s">
        <v>11</v>
      </c>
      <c r="J1801" s="131"/>
      <c r="K1801" s="131">
        <v>6</v>
      </c>
      <c r="L1801" s="130" t="s">
        <v>12</v>
      </c>
      <c r="M1801" s="128" t="s">
        <v>5181</v>
      </c>
    </row>
    <row r="1802" spans="1:13">
      <c r="A1802" s="130" t="s">
        <v>6431</v>
      </c>
      <c r="B1802" s="131"/>
      <c r="C1802" s="131"/>
      <c r="D1802" s="166"/>
      <c r="E1802" s="166"/>
      <c r="F1802" s="166">
        <v>0</v>
      </c>
      <c r="G1802" s="132"/>
      <c r="H1802" s="167" t="s">
        <v>11</v>
      </c>
      <c r="I1802" s="131" t="s">
        <v>11</v>
      </c>
      <c r="J1802" s="131"/>
      <c r="K1802" s="131">
        <v>0</v>
      </c>
      <c r="L1802" s="130" t="s">
        <v>12</v>
      </c>
      <c r="M1802" s="128" t="s">
        <v>5181</v>
      </c>
    </row>
    <row r="1803" spans="1:13">
      <c r="A1803" s="130" t="s">
        <v>6432</v>
      </c>
      <c r="B1803" s="131">
        <v>5198</v>
      </c>
      <c r="C1803" s="131">
        <v>5598</v>
      </c>
      <c r="D1803" s="166">
        <v>743</v>
      </c>
      <c r="E1803" s="166">
        <v>770</v>
      </c>
      <c r="F1803" s="167">
        <v>25651039.061815001</v>
      </c>
      <c r="G1803" s="132">
        <v>4.4280699999999998E-4</v>
      </c>
      <c r="H1803" s="167">
        <v>2996342.04</v>
      </c>
      <c r="I1803" s="131">
        <v>520.47</v>
      </c>
      <c r="J1803" s="131">
        <v>3</v>
      </c>
      <c r="K1803" s="131">
        <v>5757</v>
      </c>
      <c r="L1803" s="130" t="s">
        <v>7</v>
      </c>
      <c r="M1803" s="128"/>
    </row>
    <row r="1804" spans="1:13">
      <c r="A1804" s="130" t="s">
        <v>6433</v>
      </c>
      <c r="B1804" s="131">
        <v>40020</v>
      </c>
      <c r="C1804" s="131">
        <v>22835</v>
      </c>
      <c r="D1804" s="166">
        <v>1893</v>
      </c>
      <c r="E1804" s="166">
        <v>2571</v>
      </c>
      <c r="F1804" s="167">
        <v>5214578.752905</v>
      </c>
      <c r="G1804" s="132">
        <v>5.1124199999999997E-4</v>
      </c>
      <c r="H1804" s="167">
        <v>3459415.85</v>
      </c>
      <c r="I1804" s="131">
        <v>432.75</v>
      </c>
      <c r="J1804" s="131">
        <v>3</v>
      </c>
      <c r="K1804" s="131">
        <v>7994</v>
      </c>
      <c r="L1804" s="130" t="s">
        <v>7</v>
      </c>
      <c r="M1804" s="128"/>
    </row>
    <row r="1805" spans="1:13">
      <c r="A1805" s="130" t="s">
        <v>6434</v>
      </c>
      <c r="B1805" s="131">
        <v>2274</v>
      </c>
      <c r="C1805" s="131">
        <v>1802</v>
      </c>
      <c r="D1805" s="166">
        <v>290</v>
      </c>
      <c r="E1805" s="166">
        <v>411</v>
      </c>
      <c r="F1805" s="167">
        <v>6433825.0008319998</v>
      </c>
      <c r="G1805" s="132">
        <v>1.2793490910049317E-4</v>
      </c>
      <c r="H1805" s="167" t="s">
        <v>11</v>
      </c>
      <c r="I1805" s="131">
        <v>356.4</v>
      </c>
      <c r="J1805" s="131">
        <v>3</v>
      </c>
      <c r="K1805" s="131">
        <v>2429</v>
      </c>
      <c r="L1805" s="130" t="s">
        <v>15</v>
      </c>
      <c r="M1805" s="128"/>
    </row>
    <row r="1806" spans="1:13">
      <c r="A1806" s="130" t="s">
        <v>6435</v>
      </c>
      <c r="B1806" s="131">
        <v>1327</v>
      </c>
      <c r="C1806" s="131">
        <v>1280</v>
      </c>
      <c r="D1806" s="166">
        <v>316</v>
      </c>
      <c r="E1806" s="166">
        <v>381</v>
      </c>
      <c r="F1806" s="167">
        <v>4096607.9021680001</v>
      </c>
      <c r="G1806" s="132">
        <v>8.3804311066616339E-5</v>
      </c>
      <c r="H1806" s="167" t="s">
        <v>11</v>
      </c>
      <c r="I1806" s="131" t="s">
        <v>11</v>
      </c>
      <c r="J1806" s="131">
        <v>3</v>
      </c>
      <c r="K1806" s="131">
        <v>2350</v>
      </c>
      <c r="L1806" s="130" t="s">
        <v>12</v>
      </c>
      <c r="M1806" s="128"/>
    </row>
    <row r="1807" spans="1:13">
      <c r="A1807" s="130" t="s">
        <v>6436</v>
      </c>
      <c r="B1807" s="131">
        <v>10473</v>
      </c>
      <c r="C1807" s="131">
        <v>9804</v>
      </c>
      <c r="D1807" s="166">
        <v>774</v>
      </c>
      <c r="E1807" s="166">
        <v>866</v>
      </c>
      <c r="F1807" s="167">
        <v>12375695.49804</v>
      </c>
      <c r="G1807" s="132">
        <v>3.5496799999999999E-4</v>
      </c>
      <c r="H1807" s="167">
        <v>2401957.15</v>
      </c>
      <c r="I1807" s="131">
        <v>526.28</v>
      </c>
      <c r="J1807" s="131">
        <v>3</v>
      </c>
      <c r="K1807" s="131">
        <v>4564</v>
      </c>
      <c r="L1807" s="130" t="s">
        <v>7</v>
      </c>
      <c r="M1807" s="128"/>
    </row>
    <row r="1808" spans="1:13">
      <c r="A1808" s="130" t="s">
        <v>6437</v>
      </c>
      <c r="B1808" s="131">
        <v>2290</v>
      </c>
      <c r="C1808" s="131">
        <v>2454</v>
      </c>
      <c r="D1808" s="166">
        <v>334</v>
      </c>
      <c r="E1808" s="166">
        <v>312</v>
      </c>
      <c r="F1808" s="167">
        <v>6626004.3498599995</v>
      </c>
      <c r="G1808" s="132">
        <v>1.33895E-4</v>
      </c>
      <c r="H1808" s="167">
        <v>906024.28</v>
      </c>
      <c r="I1808" s="131">
        <v>547.11</v>
      </c>
      <c r="J1808" s="131">
        <v>3</v>
      </c>
      <c r="K1808" s="131">
        <v>1656</v>
      </c>
      <c r="L1808" s="130" t="s">
        <v>7</v>
      </c>
      <c r="M1808" s="128"/>
    </row>
    <row r="1809" spans="1:13">
      <c r="A1809" s="130" t="s">
        <v>6438</v>
      </c>
      <c r="B1809" s="131">
        <v>882</v>
      </c>
      <c r="C1809" s="131">
        <v>992</v>
      </c>
      <c r="D1809" s="166">
        <v>156</v>
      </c>
      <c r="E1809" s="166">
        <v>164</v>
      </c>
      <c r="F1809" s="167">
        <v>1875957.8367320001</v>
      </c>
      <c r="G1809" s="132">
        <v>4.4495356093879454E-5</v>
      </c>
      <c r="H1809" s="167" t="s">
        <v>11</v>
      </c>
      <c r="I1809" s="131" t="s">
        <v>11</v>
      </c>
      <c r="J1809" s="131">
        <v>3</v>
      </c>
      <c r="K1809" s="131">
        <v>1761</v>
      </c>
      <c r="L1809" s="130" t="s">
        <v>12</v>
      </c>
      <c r="M1809" s="128"/>
    </row>
    <row r="1810" spans="1:13">
      <c r="A1810" s="130" t="s">
        <v>6439</v>
      </c>
      <c r="B1810" s="131">
        <v>3490</v>
      </c>
      <c r="C1810" s="131">
        <v>3868</v>
      </c>
      <c r="D1810" s="166">
        <v>480</v>
      </c>
      <c r="E1810" s="166">
        <v>453</v>
      </c>
      <c r="F1810" s="167">
        <v>8056736.9356319997</v>
      </c>
      <c r="G1810" s="132">
        <v>1.7813599999999999E-4</v>
      </c>
      <c r="H1810" s="167">
        <v>1205389.8400000001</v>
      </c>
      <c r="I1810" s="131">
        <v>408.88</v>
      </c>
      <c r="J1810" s="131">
        <v>3</v>
      </c>
      <c r="K1810" s="131">
        <v>2948</v>
      </c>
      <c r="L1810" s="130" t="s">
        <v>7</v>
      </c>
      <c r="M1810" s="128"/>
    </row>
    <row r="1811" spans="1:13">
      <c r="A1811" s="130" t="s">
        <v>6440</v>
      </c>
      <c r="B1811" s="131">
        <v>2736</v>
      </c>
      <c r="C1811" s="131">
        <v>1525</v>
      </c>
      <c r="D1811" s="166">
        <v>104</v>
      </c>
      <c r="E1811" s="166">
        <v>251</v>
      </c>
      <c r="F1811" s="167">
        <v>4521913.507509999</v>
      </c>
      <c r="G1811" s="132">
        <v>8.9332999999999993E-5</v>
      </c>
      <c r="H1811" s="167">
        <v>604491.80000000005</v>
      </c>
      <c r="I1811" s="131">
        <v>358.74</v>
      </c>
      <c r="J1811" s="131">
        <v>3</v>
      </c>
      <c r="K1811" s="131">
        <v>1685</v>
      </c>
      <c r="L1811" s="130" t="s">
        <v>7</v>
      </c>
      <c r="M1811" s="128"/>
    </row>
    <row r="1812" spans="1:13">
      <c r="A1812" s="130" t="s">
        <v>6441</v>
      </c>
      <c r="B1812" s="131">
        <v>5125</v>
      </c>
      <c r="C1812" s="131">
        <v>5293</v>
      </c>
      <c r="D1812" s="166">
        <v>603</v>
      </c>
      <c r="E1812" s="166">
        <v>439</v>
      </c>
      <c r="F1812" s="167">
        <v>11595562.474496001</v>
      </c>
      <c r="G1812" s="132">
        <v>2.5222100000000001E-4</v>
      </c>
      <c r="H1812" s="167">
        <v>1706704.67</v>
      </c>
      <c r="I1812" s="131">
        <v>576.39</v>
      </c>
      <c r="J1812" s="131">
        <v>3</v>
      </c>
      <c r="K1812" s="131">
        <v>2961</v>
      </c>
      <c r="L1812" s="130" t="s">
        <v>7</v>
      </c>
      <c r="M1812" s="128"/>
    </row>
    <row r="1813" spans="1:13">
      <c r="A1813" s="130" t="s">
        <v>6442</v>
      </c>
      <c r="B1813" s="131">
        <v>1876</v>
      </c>
      <c r="C1813" s="131">
        <v>1562</v>
      </c>
      <c r="D1813" s="166">
        <v>281</v>
      </c>
      <c r="E1813" s="166">
        <v>276</v>
      </c>
      <c r="F1813" s="167">
        <v>9209830.8094100002</v>
      </c>
      <c r="G1813" s="132">
        <v>1.5764517319180255E-4</v>
      </c>
      <c r="H1813" s="167" t="s">
        <v>11</v>
      </c>
      <c r="I1813" s="131" t="s">
        <v>11</v>
      </c>
      <c r="J1813" s="131">
        <v>3</v>
      </c>
      <c r="K1813" s="131">
        <v>2606</v>
      </c>
      <c r="L1813" s="130" t="s">
        <v>12</v>
      </c>
      <c r="M1813" s="128"/>
    </row>
    <row r="1814" spans="1:13">
      <c r="A1814" s="130" t="s">
        <v>6443</v>
      </c>
      <c r="B1814" s="131">
        <v>2640</v>
      </c>
      <c r="C1814" s="131">
        <v>2097</v>
      </c>
      <c r="D1814" s="166">
        <v>361</v>
      </c>
      <c r="E1814" s="166">
        <v>546</v>
      </c>
      <c r="F1814" s="167">
        <v>3305306.3463780005</v>
      </c>
      <c r="G1814" s="132">
        <v>9.4385756383110535E-5</v>
      </c>
      <c r="H1814" s="167" t="s">
        <v>11</v>
      </c>
      <c r="I1814" s="131" t="s">
        <v>11</v>
      </c>
      <c r="J1814" s="131">
        <v>3</v>
      </c>
      <c r="K1814" s="131">
        <v>3598</v>
      </c>
      <c r="L1814" s="130" t="s">
        <v>12</v>
      </c>
      <c r="M1814" s="128"/>
    </row>
    <row r="1815" spans="1:13">
      <c r="A1815" s="130" t="s">
        <v>6444</v>
      </c>
      <c r="B1815" s="131">
        <v>5397</v>
      </c>
      <c r="C1815" s="131">
        <v>7023</v>
      </c>
      <c r="D1815" s="166">
        <v>628</v>
      </c>
      <c r="E1815" s="166">
        <v>785</v>
      </c>
      <c r="F1815" s="167">
        <v>11338160.945935</v>
      </c>
      <c r="G1815" s="132">
        <v>2.6989700000000001E-4</v>
      </c>
      <c r="H1815" s="167">
        <v>1826308.96</v>
      </c>
      <c r="I1815" s="131">
        <v>345.76</v>
      </c>
      <c r="J1815" s="131">
        <v>3</v>
      </c>
      <c r="K1815" s="131">
        <v>5282</v>
      </c>
      <c r="L1815" s="130" t="s">
        <v>7</v>
      </c>
      <c r="M1815" s="128"/>
    </row>
    <row r="1816" spans="1:13">
      <c r="A1816" s="130" t="s">
        <v>6445</v>
      </c>
      <c r="B1816" s="131">
        <v>36547</v>
      </c>
      <c r="C1816" s="131">
        <v>39476</v>
      </c>
      <c r="D1816" s="166">
        <v>6091</v>
      </c>
      <c r="E1816" s="166">
        <v>5424</v>
      </c>
      <c r="F1816" s="167">
        <v>61457958.367134996</v>
      </c>
      <c r="G1816" s="132">
        <v>1.5733050000000001E-3</v>
      </c>
      <c r="H1816" s="167">
        <v>10646072.27</v>
      </c>
      <c r="I1816" s="131">
        <v>926.31</v>
      </c>
      <c r="J1816" s="131">
        <v>3</v>
      </c>
      <c r="K1816" s="131">
        <v>11493</v>
      </c>
      <c r="L1816" s="130" t="s">
        <v>7</v>
      </c>
      <c r="M1816" s="128"/>
    </row>
    <row r="1817" spans="1:13">
      <c r="A1817" s="130" t="s">
        <v>6446</v>
      </c>
      <c r="B1817" s="131">
        <v>59211</v>
      </c>
      <c r="C1817" s="131">
        <v>55667</v>
      </c>
      <c r="D1817" s="166">
        <v>6472</v>
      </c>
      <c r="E1817" s="166">
        <v>5505</v>
      </c>
      <c r="F1817" s="167">
        <v>34422357.750044003</v>
      </c>
      <c r="G1817" s="132">
        <v>1.5683750000000001E-3</v>
      </c>
      <c r="H1817" s="167">
        <v>10612718.810000001</v>
      </c>
      <c r="I1817" s="131">
        <v>2478.4499999999998</v>
      </c>
      <c r="J1817" s="131">
        <v>3</v>
      </c>
      <c r="K1817" s="131">
        <v>4282</v>
      </c>
      <c r="L1817" s="130" t="s">
        <v>7</v>
      </c>
      <c r="M1817" s="128"/>
    </row>
    <row r="1818" spans="1:13">
      <c r="A1818" s="130" t="s">
        <v>6447</v>
      </c>
      <c r="B1818" s="131">
        <v>11078</v>
      </c>
      <c r="C1818" s="131">
        <v>9711</v>
      </c>
      <c r="D1818" s="166">
        <v>3504</v>
      </c>
      <c r="E1818" s="166">
        <v>4317</v>
      </c>
      <c r="F1818" s="167">
        <v>21460146.519864</v>
      </c>
      <c r="G1818" s="132">
        <v>5.3213800000000003E-4</v>
      </c>
      <c r="H1818" s="167">
        <v>3600814.37</v>
      </c>
      <c r="I1818" s="131">
        <v>1112.4000000000001</v>
      </c>
      <c r="J1818" s="131">
        <v>3</v>
      </c>
      <c r="K1818" s="131">
        <v>3237</v>
      </c>
      <c r="L1818" s="130" t="s">
        <v>7</v>
      </c>
      <c r="M1818" s="128"/>
    </row>
    <row r="1819" spans="1:13">
      <c r="A1819" s="130" t="s">
        <v>6448</v>
      </c>
      <c r="B1819" s="131">
        <v>2356</v>
      </c>
      <c r="C1819" s="131">
        <v>3729</v>
      </c>
      <c r="D1819" s="166">
        <v>317</v>
      </c>
      <c r="E1819" s="166">
        <v>460</v>
      </c>
      <c r="F1819" s="167">
        <v>5489428.9849959994</v>
      </c>
      <c r="G1819" s="132">
        <v>1.3407612974865372E-4</v>
      </c>
      <c r="H1819" s="167" t="s">
        <v>11</v>
      </c>
      <c r="I1819" s="131" t="s">
        <v>11</v>
      </c>
      <c r="J1819" s="131">
        <v>3</v>
      </c>
      <c r="K1819" s="131">
        <v>3540</v>
      </c>
      <c r="L1819" s="130" t="s">
        <v>12</v>
      </c>
      <c r="M1819" s="128"/>
    </row>
    <row r="1820" spans="1:13">
      <c r="A1820" s="130" t="s">
        <v>6449</v>
      </c>
      <c r="B1820" s="131">
        <v>8682</v>
      </c>
      <c r="C1820" s="131">
        <v>7996</v>
      </c>
      <c r="D1820" s="166">
        <v>1968</v>
      </c>
      <c r="E1820" s="166">
        <v>2043</v>
      </c>
      <c r="F1820" s="167">
        <v>11906565.729127059</v>
      </c>
      <c r="G1820" s="132">
        <v>3.3775999999999999E-4</v>
      </c>
      <c r="H1820" s="167">
        <v>2285519.14</v>
      </c>
      <c r="I1820" s="131">
        <v>750.09</v>
      </c>
      <c r="J1820" s="131">
        <v>3</v>
      </c>
      <c r="K1820" s="131">
        <v>3047</v>
      </c>
      <c r="L1820" s="130" t="s">
        <v>7</v>
      </c>
      <c r="M1820" s="128"/>
    </row>
    <row r="1821" spans="1:13">
      <c r="A1821" s="130" t="s">
        <v>6450</v>
      </c>
      <c r="B1821" s="131">
        <v>7311</v>
      </c>
      <c r="C1821" s="131">
        <v>7371</v>
      </c>
      <c r="D1821" s="166">
        <v>3147</v>
      </c>
      <c r="E1821" s="166">
        <v>3128</v>
      </c>
      <c r="F1821" s="167">
        <v>7620821.7412299998</v>
      </c>
      <c r="G1821" s="132">
        <v>2.8427500000000001E-4</v>
      </c>
      <c r="H1821" s="167">
        <v>1923605.32</v>
      </c>
      <c r="I1821" s="131">
        <v>327.02999999999997</v>
      </c>
      <c r="J1821" s="131">
        <v>3</v>
      </c>
      <c r="K1821" s="131">
        <v>5882</v>
      </c>
      <c r="L1821" s="130" t="s">
        <v>7</v>
      </c>
      <c r="M1821" s="128"/>
    </row>
    <row r="1822" spans="1:13">
      <c r="A1822" s="130" t="s">
        <v>6451</v>
      </c>
      <c r="B1822" s="131">
        <v>16006</v>
      </c>
      <c r="C1822" s="131">
        <v>15033</v>
      </c>
      <c r="D1822" s="166">
        <v>3553</v>
      </c>
      <c r="E1822" s="166">
        <v>4205</v>
      </c>
      <c r="F1822" s="167">
        <v>31238736.943103999</v>
      </c>
      <c r="G1822" s="132">
        <v>7.4944499999999995E-4</v>
      </c>
      <c r="H1822" s="167">
        <v>5071265.16</v>
      </c>
      <c r="I1822" s="131">
        <v>1054.98</v>
      </c>
      <c r="J1822" s="131">
        <v>3</v>
      </c>
      <c r="K1822" s="131">
        <v>4807</v>
      </c>
      <c r="L1822" s="130" t="s">
        <v>7</v>
      </c>
      <c r="M1822" s="128"/>
    </row>
    <row r="1823" spans="1:13">
      <c r="A1823" s="130" t="s">
        <v>6452</v>
      </c>
      <c r="B1823" s="131">
        <v>4301</v>
      </c>
      <c r="C1823" s="131">
        <v>3970</v>
      </c>
      <c r="D1823" s="166">
        <v>951</v>
      </c>
      <c r="E1823" s="166">
        <v>1036</v>
      </c>
      <c r="F1823" s="167">
        <v>10787365.812651001</v>
      </c>
      <c r="G1823" s="132">
        <v>2.3464886233735097E-4</v>
      </c>
      <c r="H1823" s="167" t="s">
        <v>11</v>
      </c>
      <c r="I1823" s="131" t="s">
        <v>11</v>
      </c>
      <c r="J1823" s="131">
        <v>3</v>
      </c>
      <c r="K1823" s="131">
        <v>5093</v>
      </c>
      <c r="L1823" s="130" t="s">
        <v>12</v>
      </c>
      <c r="M1823" s="128"/>
    </row>
    <row r="1824" spans="1:13">
      <c r="A1824" s="130" t="s">
        <v>6453</v>
      </c>
      <c r="B1824" s="131">
        <v>5384</v>
      </c>
      <c r="C1824" s="131">
        <v>4249</v>
      </c>
      <c r="D1824" s="166">
        <v>520</v>
      </c>
      <c r="E1824" s="166">
        <v>589</v>
      </c>
      <c r="F1824" s="167">
        <v>2133340.3375200005</v>
      </c>
      <c r="G1824" s="132">
        <v>1.22648E-4</v>
      </c>
      <c r="H1824" s="167">
        <v>829921.1</v>
      </c>
      <c r="I1824" s="131">
        <v>231.31</v>
      </c>
      <c r="J1824" s="131">
        <v>3</v>
      </c>
      <c r="K1824" s="131">
        <v>3588</v>
      </c>
      <c r="L1824" s="130" t="s">
        <v>7</v>
      </c>
      <c r="M1824" s="128"/>
    </row>
    <row r="1825" spans="1:13">
      <c r="A1825" s="130" t="s">
        <v>6454</v>
      </c>
      <c r="B1825" s="131">
        <v>3201</v>
      </c>
      <c r="C1825" s="131">
        <v>3217</v>
      </c>
      <c r="D1825" s="166">
        <v>1440</v>
      </c>
      <c r="E1825" s="166">
        <v>1696</v>
      </c>
      <c r="F1825" s="167">
        <v>12732857.634679999</v>
      </c>
      <c r="G1825" s="132">
        <v>2.5405793936138395E-4</v>
      </c>
      <c r="H1825" s="167" t="s">
        <v>11</v>
      </c>
      <c r="I1825" s="131" t="s">
        <v>11</v>
      </c>
      <c r="J1825" s="131">
        <v>3</v>
      </c>
      <c r="K1825" s="131">
        <v>10090</v>
      </c>
      <c r="L1825" s="130" t="s">
        <v>12</v>
      </c>
      <c r="M1825" s="128"/>
    </row>
    <row r="1826" spans="1:13">
      <c r="A1826" s="130" t="s">
        <v>6455</v>
      </c>
      <c r="B1826" s="131">
        <v>45197</v>
      </c>
      <c r="C1826" s="131">
        <v>44059</v>
      </c>
      <c r="D1826" s="166">
        <v>5309</v>
      </c>
      <c r="E1826" s="166">
        <v>5231</v>
      </c>
      <c r="F1826" s="167">
        <v>24121380.567417003</v>
      </c>
      <c r="G1826" s="132">
        <v>1.1952219999999999E-3</v>
      </c>
      <c r="H1826" s="167">
        <v>8087703.7599999998</v>
      </c>
      <c r="I1826" s="131">
        <v>1144.27</v>
      </c>
      <c r="J1826" s="131">
        <v>3</v>
      </c>
      <c r="K1826" s="131">
        <v>7068</v>
      </c>
      <c r="L1826" s="130" t="s">
        <v>7</v>
      </c>
      <c r="M1826" s="128"/>
    </row>
    <row r="1827" spans="1:13">
      <c r="A1827" s="130" t="s">
        <v>6456</v>
      </c>
      <c r="B1827" s="131">
        <v>15137</v>
      </c>
      <c r="C1827" s="131">
        <v>13349</v>
      </c>
      <c r="D1827" s="166">
        <v>2330</v>
      </c>
      <c r="E1827" s="166">
        <v>2864</v>
      </c>
      <c r="F1827" s="167">
        <v>16855653.594000001</v>
      </c>
      <c r="G1827" s="132">
        <v>5.1692999999999997E-4</v>
      </c>
      <c r="H1827" s="167">
        <v>3497908.25</v>
      </c>
      <c r="I1827" s="131">
        <v>261.12</v>
      </c>
      <c r="J1827" s="131">
        <v>3</v>
      </c>
      <c r="K1827" s="131">
        <v>13396</v>
      </c>
      <c r="L1827" s="130" t="s">
        <v>7</v>
      </c>
      <c r="M1827" s="128"/>
    </row>
    <row r="1828" spans="1:13">
      <c r="A1828" s="130" t="s">
        <v>6457</v>
      </c>
      <c r="B1828" s="131">
        <v>11093</v>
      </c>
      <c r="C1828" s="131">
        <v>8889</v>
      </c>
      <c r="D1828" s="166">
        <v>3068</v>
      </c>
      <c r="E1828" s="166">
        <v>3433</v>
      </c>
      <c r="F1828" s="167">
        <v>21869006.105595</v>
      </c>
      <c r="G1828" s="132">
        <v>5.1872500000000005E-4</v>
      </c>
      <c r="H1828" s="167">
        <v>3510057.07</v>
      </c>
      <c r="I1828" s="131">
        <v>1583.96</v>
      </c>
      <c r="J1828" s="131">
        <v>3</v>
      </c>
      <c r="K1828" s="131">
        <v>2216</v>
      </c>
      <c r="L1828" s="130" t="s">
        <v>7</v>
      </c>
      <c r="M1828" s="128"/>
    </row>
    <row r="1829" spans="1:13">
      <c r="A1829" s="130" t="s">
        <v>6458</v>
      </c>
      <c r="B1829" s="131">
        <v>2950</v>
      </c>
      <c r="C1829" s="131">
        <v>3153</v>
      </c>
      <c r="D1829" s="166">
        <v>524</v>
      </c>
      <c r="E1829" s="166">
        <v>729</v>
      </c>
      <c r="F1829" s="167">
        <v>3416247.8866359997</v>
      </c>
      <c r="G1829" s="132">
        <v>1.1111314205147344E-4</v>
      </c>
      <c r="H1829" s="167" t="s">
        <v>11</v>
      </c>
      <c r="I1829" s="131" t="s">
        <v>11</v>
      </c>
      <c r="J1829" s="131">
        <v>3</v>
      </c>
      <c r="K1829" s="131">
        <v>5077</v>
      </c>
      <c r="L1829" s="130" t="s">
        <v>12</v>
      </c>
      <c r="M1829" s="128"/>
    </row>
    <row r="1830" spans="1:13">
      <c r="A1830" s="130" t="s">
        <v>6459</v>
      </c>
      <c r="B1830" s="131">
        <v>61261</v>
      </c>
      <c r="C1830" s="131">
        <v>63594</v>
      </c>
      <c r="D1830" s="166">
        <v>8735</v>
      </c>
      <c r="E1830" s="166">
        <v>8506</v>
      </c>
      <c r="F1830" s="167">
        <v>63047155.223808005</v>
      </c>
      <c r="G1830" s="132">
        <v>2.0756239999999999E-3</v>
      </c>
      <c r="H1830" s="167">
        <v>14045117.07</v>
      </c>
      <c r="I1830" s="131">
        <v>1607.17</v>
      </c>
      <c r="J1830" s="131">
        <v>3</v>
      </c>
      <c r="K1830" s="131">
        <v>8739</v>
      </c>
      <c r="L1830" s="130" t="s">
        <v>7</v>
      </c>
      <c r="M1830" s="128"/>
    </row>
    <row r="1831" spans="1:13">
      <c r="A1831" s="130" t="s">
        <v>6460</v>
      </c>
      <c r="B1831" s="131">
        <v>4436</v>
      </c>
      <c r="C1831" s="131">
        <v>8367</v>
      </c>
      <c r="D1831" s="166">
        <v>1594</v>
      </c>
      <c r="E1831" s="166">
        <v>1512</v>
      </c>
      <c r="F1831" s="167">
        <v>7146848.1186549999</v>
      </c>
      <c r="G1831" s="132">
        <v>2.0902200000000001E-4</v>
      </c>
      <c r="H1831" s="167">
        <v>1414386.7</v>
      </c>
      <c r="I1831" s="131">
        <v>927.46</v>
      </c>
      <c r="J1831" s="131">
        <v>3</v>
      </c>
      <c r="K1831" s="131">
        <v>1525</v>
      </c>
      <c r="L1831" s="130" t="s">
        <v>7</v>
      </c>
      <c r="M1831" s="128"/>
    </row>
    <row r="1832" spans="1:13">
      <c r="A1832" s="130" t="s">
        <v>6461</v>
      </c>
      <c r="B1832" s="131">
        <v>20805</v>
      </c>
      <c r="C1832" s="131">
        <v>14314</v>
      </c>
      <c r="D1832" s="166">
        <v>2343</v>
      </c>
      <c r="E1832" s="166">
        <v>2468</v>
      </c>
      <c r="F1832" s="167">
        <v>10695050.473098001</v>
      </c>
      <c r="G1832" s="132">
        <v>4.9199599999999997E-4</v>
      </c>
      <c r="H1832" s="167">
        <v>3329185.55</v>
      </c>
      <c r="I1832" s="131">
        <v>260.87</v>
      </c>
      <c r="J1832" s="131">
        <v>3</v>
      </c>
      <c r="K1832" s="131">
        <v>12762</v>
      </c>
      <c r="L1832" s="130" t="s">
        <v>7</v>
      </c>
      <c r="M1832" s="128"/>
    </row>
    <row r="1833" spans="1:13">
      <c r="A1833" s="130" t="s">
        <v>6462</v>
      </c>
      <c r="B1833" s="131">
        <v>1624</v>
      </c>
      <c r="C1833" s="131">
        <v>1388</v>
      </c>
      <c r="D1833" s="166">
        <v>1144</v>
      </c>
      <c r="E1833" s="166">
        <v>785</v>
      </c>
      <c r="F1833" s="167">
        <v>5577483.393224</v>
      </c>
      <c r="G1833" s="132">
        <v>1.1629300000000001E-4</v>
      </c>
      <c r="H1833" s="167">
        <v>786921.21</v>
      </c>
      <c r="I1833" s="131">
        <v>265.94</v>
      </c>
      <c r="J1833" s="131">
        <v>3</v>
      </c>
      <c r="K1833" s="131">
        <v>2959</v>
      </c>
      <c r="L1833" s="130" t="s">
        <v>7</v>
      </c>
      <c r="M1833" s="128"/>
    </row>
    <row r="1834" spans="1:13">
      <c r="A1834" s="130" t="s">
        <v>6463</v>
      </c>
      <c r="B1834" s="131">
        <v>2671</v>
      </c>
      <c r="C1834" s="131">
        <v>3395</v>
      </c>
      <c r="D1834" s="166">
        <v>1012</v>
      </c>
      <c r="E1834" s="166">
        <v>1181</v>
      </c>
      <c r="F1834" s="167">
        <v>9485902.4665120002</v>
      </c>
      <c r="G1834" s="132">
        <v>1.96455E-4</v>
      </c>
      <c r="H1834" s="167">
        <v>1329354.04</v>
      </c>
      <c r="I1834" s="131">
        <v>501.07</v>
      </c>
      <c r="J1834" s="131">
        <v>3</v>
      </c>
      <c r="K1834" s="131">
        <v>2653</v>
      </c>
      <c r="L1834" s="130" t="s">
        <v>7</v>
      </c>
      <c r="M1834" s="128"/>
    </row>
    <row r="1835" spans="1:13">
      <c r="A1835" s="130" t="s">
        <v>6464</v>
      </c>
      <c r="B1835" s="131">
        <v>22341</v>
      </c>
      <c r="C1835" s="131">
        <v>24983</v>
      </c>
      <c r="D1835" s="166">
        <v>4376</v>
      </c>
      <c r="E1835" s="166">
        <v>3988</v>
      </c>
      <c r="F1835" s="167">
        <v>38632152.606495999</v>
      </c>
      <c r="G1835" s="132">
        <v>9.9479100000000008E-4</v>
      </c>
      <c r="H1835" s="167">
        <v>6731448.7699999996</v>
      </c>
      <c r="I1835" s="131">
        <v>2065.4899999999998</v>
      </c>
      <c r="J1835" s="131">
        <v>3</v>
      </c>
      <c r="K1835" s="131">
        <v>3259</v>
      </c>
      <c r="L1835" s="130" t="s">
        <v>7</v>
      </c>
      <c r="M1835" s="128"/>
    </row>
    <row r="1836" spans="1:13">
      <c r="A1836" s="130" t="s">
        <v>6465</v>
      </c>
      <c r="B1836" s="131">
        <v>2621</v>
      </c>
      <c r="C1836" s="131">
        <v>2218</v>
      </c>
      <c r="D1836" s="166">
        <v>643</v>
      </c>
      <c r="E1836" s="166">
        <v>527</v>
      </c>
      <c r="F1836" s="167">
        <v>1335889.8037609996</v>
      </c>
      <c r="G1836" s="132">
        <v>7.0463000000000006E-5</v>
      </c>
      <c r="H1836" s="167">
        <v>476799.6</v>
      </c>
      <c r="I1836" s="131">
        <v>129.21</v>
      </c>
      <c r="J1836" s="131">
        <v>3</v>
      </c>
      <c r="K1836" s="131">
        <v>3690</v>
      </c>
      <c r="L1836" s="130" t="s">
        <v>7</v>
      </c>
      <c r="M1836" s="128"/>
    </row>
    <row r="1837" spans="1:13">
      <c r="A1837" s="130" t="s">
        <v>6466</v>
      </c>
      <c r="B1837" s="131">
        <v>16564</v>
      </c>
      <c r="C1837" s="131">
        <v>20074</v>
      </c>
      <c r="D1837" s="166">
        <v>2309</v>
      </c>
      <c r="E1837" s="166">
        <v>2577</v>
      </c>
      <c r="F1837" s="167">
        <v>6484024.1318800002</v>
      </c>
      <c r="G1837" s="132">
        <v>3.9236000000000002E-4</v>
      </c>
      <c r="H1837" s="167">
        <v>2654979.7400000002</v>
      </c>
      <c r="I1837" s="131">
        <v>507.74</v>
      </c>
      <c r="J1837" s="131">
        <v>3</v>
      </c>
      <c r="K1837" s="131">
        <v>5229</v>
      </c>
      <c r="L1837" s="130" t="s">
        <v>7</v>
      </c>
      <c r="M1837" s="128"/>
    </row>
    <row r="1838" spans="1:13">
      <c r="A1838" s="130" t="s">
        <v>6467</v>
      </c>
      <c r="B1838" s="131">
        <v>424</v>
      </c>
      <c r="C1838" s="131">
        <v>524</v>
      </c>
      <c r="D1838" s="166">
        <v>335</v>
      </c>
      <c r="E1838" s="166">
        <v>358</v>
      </c>
      <c r="F1838" s="167">
        <v>5330776.3707390008</v>
      </c>
      <c r="G1838" s="132">
        <v>8.5220328688990631E-5</v>
      </c>
      <c r="H1838" s="167" t="s">
        <v>11</v>
      </c>
      <c r="I1838" s="131" t="s">
        <v>11</v>
      </c>
      <c r="J1838" s="131">
        <v>3</v>
      </c>
      <c r="K1838" s="131">
        <v>1842</v>
      </c>
      <c r="L1838" s="130" t="s">
        <v>12</v>
      </c>
      <c r="M1838" s="128"/>
    </row>
    <row r="1839" spans="1:13">
      <c r="A1839" s="130" t="s">
        <v>6468</v>
      </c>
      <c r="B1839" s="131">
        <v>19992</v>
      </c>
      <c r="C1839" s="131">
        <v>20750</v>
      </c>
      <c r="D1839" s="166">
        <v>2672</v>
      </c>
      <c r="E1839" s="166">
        <v>2332</v>
      </c>
      <c r="F1839" s="167">
        <v>8363065.9800400008</v>
      </c>
      <c r="G1839" s="132">
        <v>5.12759E-4</v>
      </c>
      <c r="H1839" s="167">
        <v>3469686.93</v>
      </c>
      <c r="I1839" s="131">
        <v>545.89</v>
      </c>
      <c r="J1839" s="131">
        <v>3</v>
      </c>
      <c r="K1839" s="131">
        <v>6356</v>
      </c>
      <c r="L1839" s="130" t="s">
        <v>7</v>
      </c>
      <c r="M1839" s="128"/>
    </row>
    <row r="1840" spans="1:13">
      <c r="A1840" s="130" t="s">
        <v>6469</v>
      </c>
      <c r="B1840" s="131">
        <v>3212</v>
      </c>
      <c r="C1840" s="131">
        <v>3547</v>
      </c>
      <c r="D1840" s="166">
        <v>628</v>
      </c>
      <c r="E1840" s="166">
        <v>1412</v>
      </c>
      <c r="F1840" s="167">
        <v>6139787.1067629997</v>
      </c>
      <c r="G1840" s="132">
        <v>1.57625E-4</v>
      </c>
      <c r="H1840" s="167">
        <v>1066601.19</v>
      </c>
      <c r="I1840" s="131">
        <v>218.52</v>
      </c>
      <c r="J1840" s="131">
        <v>3</v>
      </c>
      <c r="K1840" s="131">
        <v>4881</v>
      </c>
      <c r="L1840" s="130" t="s">
        <v>7</v>
      </c>
      <c r="M1840" s="128"/>
    </row>
    <row r="1841" spans="1:13">
      <c r="A1841" s="130" t="s">
        <v>6470</v>
      </c>
      <c r="B1841" s="131">
        <v>38238</v>
      </c>
      <c r="C1841" s="131">
        <v>38795</v>
      </c>
      <c r="D1841" s="166">
        <v>4991</v>
      </c>
      <c r="E1841" s="166">
        <v>6425</v>
      </c>
      <c r="F1841" s="167">
        <v>39002444.351554997</v>
      </c>
      <c r="G1841" s="132">
        <v>1.2888210000000001E-3</v>
      </c>
      <c r="H1841" s="167">
        <v>8721061.7699999996</v>
      </c>
      <c r="I1841" s="131">
        <v>847.94</v>
      </c>
      <c r="J1841" s="131">
        <v>3</v>
      </c>
      <c r="K1841" s="131">
        <v>10285</v>
      </c>
      <c r="L1841" s="130" t="s">
        <v>7</v>
      </c>
      <c r="M1841" s="128"/>
    </row>
    <row r="1842" spans="1:13">
      <c r="A1842" s="130" t="s">
        <v>6471</v>
      </c>
      <c r="B1842" s="131">
        <v>12965</v>
      </c>
      <c r="C1842" s="131">
        <v>14107</v>
      </c>
      <c r="D1842" s="166">
        <v>3940</v>
      </c>
      <c r="E1842" s="166">
        <v>4205</v>
      </c>
      <c r="F1842" s="167">
        <v>17531559.520348001</v>
      </c>
      <c r="G1842" s="132">
        <v>5.3922599999999996E-4</v>
      </c>
      <c r="H1842" s="167">
        <v>3648774.65</v>
      </c>
      <c r="I1842" s="131">
        <v>760.16</v>
      </c>
      <c r="J1842" s="131">
        <v>3</v>
      </c>
      <c r="K1842" s="131">
        <v>4800</v>
      </c>
      <c r="L1842" s="130" t="s">
        <v>7</v>
      </c>
      <c r="M1842" s="128"/>
    </row>
    <row r="1843" spans="1:13">
      <c r="A1843" s="130" t="s">
        <v>6472</v>
      </c>
      <c r="B1843" s="131">
        <v>8579</v>
      </c>
      <c r="C1843" s="131">
        <v>7687</v>
      </c>
      <c r="D1843" s="166">
        <v>1920</v>
      </c>
      <c r="E1843" s="166">
        <v>2187</v>
      </c>
      <c r="F1843" s="167">
        <v>17392985.611625001</v>
      </c>
      <c r="G1843" s="132">
        <v>3.96046E-4</v>
      </c>
      <c r="H1843" s="167">
        <v>2679922.21</v>
      </c>
      <c r="I1843" s="131">
        <v>1861.05</v>
      </c>
      <c r="J1843" s="131">
        <v>3</v>
      </c>
      <c r="K1843" s="131">
        <v>1440</v>
      </c>
      <c r="L1843" s="130" t="s">
        <v>7</v>
      </c>
      <c r="M1843" s="128"/>
    </row>
    <row r="1844" spans="1:13">
      <c r="A1844" s="130" t="s">
        <v>6473</v>
      </c>
      <c r="B1844" s="131">
        <v>10747</v>
      </c>
      <c r="C1844" s="131">
        <v>10437</v>
      </c>
      <c r="D1844" s="166">
        <v>2120</v>
      </c>
      <c r="E1844" s="166">
        <v>1976</v>
      </c>
      <c r="F1844" s="167">
        <v>27268814.273052998</v>
      </c>
      <c r="G1844" s="132">
        <v>5.8731935870568331E-4</v>
      </c>
      <c r="H1844" s="167" t="s">
        <v>11</v>
      </c>
      <c r="I1844" s="131" t="s">
        <v>11</v>
      </c>
      <c r="J1844" s="131">
        <v>3</v>
      </c>
      <c r="K1844" s="131">
        <v>11277</v>
      </c>
      <c r="L1844" s="130" t="s">
        <v>12</v>
      </c>
      <c r="M1844" s="128"/>
    </row>
    <row r="1845" spans="1:13">
      <c r="A1845" s="130" t="s">
        <v>6474</v>
      </c>
      <c r="B1845" s="131">
        <v>8914</v>
      </c>
      <c r="C1845" s="131">
        <v>11742</v>
      </c>
      <c r="D1845" s="166">
        <v>868</v>
      </c>
      <c r="E1845" s="166">
        <v>1111</v>
      </c>
      <c r="F1845" s="167">
        <v>12351234.157485001</v>
      </c>
      <c r="G1845" s="132">
        <v>3.6062399999999998E-4</v>
      </c>
      <c r="H1845" s="167">
        <v>2440230.9300000002</v>
      </c>
      <c r="I1845" s="131">
        <v>754.56</v>
      </c>
      <c r="J1845" s="131">
        <v>3</v>
      </c>
      <c r="K1845" s="131">
        <v>3234</v>
      </c>
      <c r="L1845" s="130" t="s">
        <v>7</v>
      </c>
      <c r="M1845" s="128"/>
    </row>
    <row r="1846" spans="1:13">
      <c r="A1846" s="130" t="s">
        <v>6475</v>
      </c>
      <c r="B1846" s="131">
        <v>6765</v>
      </c>
      <c r="C1846" s="131">
        <v>6463</v>
      </c>
      <c r="D1846" s="166">
        <v>2216</v>
      </c>
      <c r="E1846" s="166">
        <v>2398</v>
      </c>
      <c r="F1846" s="167">
        <v>9161874.5762800016</v>
      </c>
      <c r="G1846" s="132">
        <v>2.76858E-4</v>
      </c>
      <c r="H1846" s="167">
        <v>1873413.88</v>
      </c>
      <c r="I1846" s="131">
        <v>305.12</v>
      </c>
      <c r="J1846" s="131">
        <v>3</v>
      </c>
      <c r="K1846" s="131">
        <v>6140</v>
      </c>
      <c r="L1846" s="130" t="s">
        <v>7</v>
      </c>
      <c r="M1846" s="128"/>
    </row>
    <row r="1847" spans="1:13">
      <c r="A1847" s="130" t="s">
        <v>6476</v>
      </c>
      <c r="B1847" s="131">
        <v>3480</v>
      </c>
      <c r="C1847" s="131">
        <v>2833</v>
      </c>
      <c r="D1847" s="166">
        <v>1072</v>
      </c>
      <c r="E1847" s="166">
        <v>810</v>
      </c>
      <c r="F1847" s="167">
        <v>4463127.8102359995</v>
      </c>
      <c r="G1847" s="132">
        <v>1.3051E-4</v>
      </c>
      <c r="H1847" s="167">
        <v>883123.24</v>
      </c>
      <c r="I1847" s="131">
        <v>207.65</v>
      </c>
      <c r="J1847" s="131">
        <v>3</v>
      </c>
      <c r="K1847" s="131">
        <v>4253</v>
      </c>
      <c r="L1847" s="130" t="s">
        <v>7</v>
      </c>
      <c r="M1847" s="128"/>
    </row>
    <row r="1848" spans="1:13">
      <c r="A1848" s="130" t="s">
        <v>6477</v>
      </c>
      <c r="B1848" s="131">
        <v>4108</v>
      </c>
      <c r="C1848" s="131">
        <v>4333</v>
      </c>
      <c r="D1848" s="166">
        <v>1590</v>
      </c>
      <c r="E1848" s="166">
        <v>1419</v>
      </c>
      <c r="F1848" s="167">
        <v>8315924.4514473733</v>
      </c>
      <c r="G1848" s="132">
        <v>2.1263253784097261E-4</v>
      </c>
      <c r="H1848" s="167" t="s">
        <v>11</v>
      </c>
      <c r="I1848" s="131" t="s">
        <v>11</v>
      </c>
      <c r="J1848" s="131">
        <v>3</v>
      </c>
      <c r="K1848" s="131">
        <v>6088</v>
      </c>
      <c r="L1848" s="130" t="s">
        <v>12</v>
      </c>
      <c r="M1848" s="128"/>
    </row>
    <row r="1849" spans="1:13">
      <c r="A1849" s="130" t="s">
        <v>6478</v>
      </c>
      <c r="B1849" s="131">
        <v>7476</v>
      </c>
      <c r="C1849" s="131">
        <v>9920</v>
      </c>
      <c r="D1849" s="166">
        <v>856</v>
      </c>
      <c r="E1849" s="166">
        <v>1154</v>
      </c>
      <c r="F1849" s="167">
        <v>7920999.188209</v>
      </c>
      <c r="G1849" s="132">
        <v>2.7459300000000001E-4</v>
      </c>
      <c r="H1849" s="167">
        <v>1858085.39</v>
      </c>
      <c r="I1849" s="131">
        <v>329.86</v>
      </c>
      <c r="J1849" s="131">
        <v>3</v>
      </c>
      <c r="K1849" s="131">
        <v>5633</v>
      </c>
      <c r="L1849" s="130" t="s">
        <v>7</v>
      </c>
      <c r="M1849" s="128"/>
    </row>
    <row r="1850" spans="1:13">
      <c r="A1850" s="130" t="s">
        <v>6479</v>
      </c>
      <c r="B1850" s="131">
        <v>7210</v>
      </c>
      <c r="C1850" s="131">
        <v>6579</v>
      </c>
      <c r="D1850" s="166">
        <v>1702</v>
      </c>
      <c r="E1850" s="166">
        <v>1619</v>
      </c>
      <c r="F1850" s="167">
        <v>13609229.926475001</v>
      </c>
      <c r="G1850" s="132">
        <v>3.2834999999999999E-4</v>
      </c>
      <c r="H1850" s="167">
        <v>2221846.2799999998</v>
      </c>
      <c r="I1850" s="131">
        <v>280.43</v>
      </c>
      <c r="J1850" s="131">
        <v>3</v>
      </c>
      <c r="K1850" s="131">
        <v>7923</v>
      </c>
      <c r="L1850" s="130" t="s">
        <v>7</v>
      </c>
      <c r="M1850" s="128"/>
    </row>
    <row r="1851" spans="1:13">
      <c r="A1851" s="130" t="s">
        <v>6480</v>
      </c>
      <c r="B1851" s="131">
        <v>4139</v>
      </c>
      <c r="C1851" s="131">
        <v>4252</v>
      </c>
      <c r="D1851" s="166">
        <v>861</v>
      </c>
      <c r="E1851" s="166">
        <v>949</v>
      </c>
      <c r="F1851" s="167">
        <v>5926369.3512830008</v>
      </c>
      <c r="G1851" s="132">
        <v>1.6982402167818744E-4</v>
      </c>
      <c r="H1851" s="167" t="s">
        <v>11</v>
      </c>
      <c r="I1851" s="131" t="s">
        <v>11</v>
      </c>
      <c r="J1851" s="131">
        <v>3</v>
      </c>
      <c r="K1851" s="131">
        <v>7239</v>
      </c>
      <c r="L1851" s="130" t="s">
        <v>12</v>
      </c>
      <c r="M1851" s="128"/>
    </row>
    <row r="1852" spans="1:13">
      <c r="A1852" s="130" t="s">
        <v>6481</v>
      </c>
      <c r="B1852" s="131">
        <v>6146</v>
      </c>
      <c r="C1852" s="131">
        <v>6114</v>
      </c>
      <c r="D1852" s="166">
        <v>769</v>
      </c>
      <c r="E1852" s="166">
        <v>1131</v>
      </c>
      <c r="F1852" s="167">
        <v>4269445.0833359994</v>
      </c>
      <c r="G1852" s="132">
        <v>1.80607E-4</v>
      </c>
      <c r="H1852" s="167">
        <v>1222113.75</v>
      </c>
      <c r="I1852" s="131">
        <v>292.16000000000003</v>
      </c>
      <c r="J1852" s="131">
        <v>3</v>
      </c>
      <c r="K1852" s="131">
        <v>4183</v>
      </c>
      <c r="L1852" s="130" t="s">
        <v>7</v>
      </c>
      <c r="M1852" s="128"/>
    </row>
    <row r="1853" spans="1:13">
      <c r="A1853" s="130" t="s">
        <v>6482</v>
      </c>
      <c r="B1853" s="131">
        <v>12226</v>
      </c>
      <c r="C1853" s="131">
        <v>11192</v>
      </c>
      <c r="D1853" s="166">
        <v>1566</v>
      </c>
      <c r="E1853" s="166">
        <v>1391</v>
      </c>
      <c r="F1853" s="167">
        <v>7139955.5008119997</v>
      </c>
      <c r="G1853" s="132">
        <v>3.2587499999999999E-4</v>
      </c>
      <c r="H1853" s="167">
        <v>2205097.7000000002</v>
      </c>
      <c r="I1853" s="131">
        <v>348.52</v>
      </c>
      <c r="J1853" s="131">
        <v>3</v>
      </c>
      <c r="K1853" s="131">
        <v>6327</v>
      </c>
      <c r="L1853" s="130" t="s">
        <v>7</v>
      </c>
      <c r="M1853" s="128"/>
    </row>
    <row r="1854" spans="1:13">
      <c r="A1854" s="130" t="s">
        <v>6483</v>
      </c>
      <c r="B1854" s="131">
        <v>20977</v>
      </c>
      <c r="C1854" s="131">
        <v>2822</v>
      </c>
      <c r="D1854" s="166">
        <v>575</v>
      </c>
      <c r="E1854" s="166">
        <v>505</v>
      </c>
      <c r="F1854" s="167">
        <v>52295757.130282</v>
      </c>
      <c r="G1854" s="132">
        <v>9.0142E-4</v>
      </c>
      <c r="H1854" s="167">
        <v>6099635.9699999997</v>
      </c>
      <c r="I1854" s="131">
        <v>9269.9599999999991</v>
      </c>
      <c r="J1854" s="131">
        <v>3</v>
      </c>
      <c r="K1854" s="131">
        <v>658</v>
      </c>
      <c r="L1854" s="130" t="s">
        <v>7</v>
      </c>
      <c r="M1854" s="128"/>
    </row>
    <row r="1855" spans="1:13">
      <c r="A1855" s="130" t="s">
        <v>6484</v>
      </c>
      <c r="B1855" s="131">
        <v>2087</v>
      </c>
      <c r="C1855" s="131">
        <v>1574</v>
      </c>
      <c r="D1855" s="166">
        <v>508</v>
      </c>
      <c r="E1855" s="166">
        <v>412</v>
      </c>
      <c r="F1855" s="167">
        <v>5702225.8962439997</v>
      </c>
      <c r="G1855" s="132">
        <v>1.1029394791553088E-4</v>
      </c>
      <c r="H1855" s="167" t="s">
        <v>11</v>
      </c>
      <c r="I1855" s="131" t="s">
        <v>11</v>
      </c>
      <c r="J1855" s="131">
        <v>3</v>
      </c>
      <c r="K1855" s="131">
        <v>2468</v>
      </c>
      <c r="L1855" s="130" t="s">
        <v>12</v>
      </c>
      <c r="M1855" s="128"/>
    </row>
    <row r="1856" spans="1:13">
      <c r="A1856" s="130" t="s">
        <v>6485</v>
      </c>
      <c r="B1856" s="131">
        <v>2414</v>
      </c>
      <c r="C1856" s="131">
        <v>3738</v>
      </c>
      <c r="D1856" s="166">
        <v>891</v>
      </c>
      <c r="E1856" s="166">
        <v>890</v>
      </c>
      <c r="F1856" s="167">
        <v>2231314.2135880003</v>
      </c>
      <c r="G1856" s="132">
        <v>8.8157000000000003E-5</v>
      </c>
      <c r="H1856" s="167">
        <v>596530.53</v>
      </c>
      <c r="I1856" s="131">
        <v>274.52</v>
      </c>
      <c r="J1856" s="131">
        <v>3</v>
      </c>
      <c r="K1856" s="131">
        <v>2173</v>
      </c>
      <c r="L1856" s="130" t="s">
        <v>7</v>
      </c>
      <c r="M1856" s="128"/>
    </row>
    <row r="1857" spans="1:13">
      <c r="A1857" s="130" t="s">
        <v>6486</v>
      </c>
      <c r="B1857" s="131">
        <v>34270</v>
      </c>
      <c r="C1857" s="131">
        <v>32335</v>
      </c>
      <c r="D1857" s="166">
        <v>4499</v>
      </c>
      <c r="E1857" s="166">
        <v>4718</v>
      </c>
      <c r="F1857" s="167">
        <v>50803694.153282002</v>
      </c>
      <c r="G1857" s="132">
        <v>1.3312020000000001E-3</v>
      </c>
      <c r="H1857" s="167">
        <v>9007837.2300000004</v>
      </c>
      <c r="I1857" s="131">
        <v>828.01</v>
      </c>
      <c r="J1857" s="131">
        <v>3</v>
      </c>
      <c r="K1857" s="131">
        <v>10879</v>
      </c>
      <c r="L1857" s="130" t="s">
        <v>7</v>
      </c>
      <c r="M1857" s="128"/>
    </row>
    <row r="1858" spans="1:13">
      <c r="A1858" s="130" t="s">
        <v>6487</v>
      </c>
      <c r="B1858" s="131">
        <v>837</v>
      </c>
      <c r="C1858" s="131">
        <v>749</v>
      </c>
      <c r="D1858" s="166">
        <v>207</v>
      </c>
      <c r="E1858" s="166">
        <v>182</v>
      </c>
      <c r="F1858" s="167">
        <v>945280.26382500003</v>
      </c>
      <c r="G1858" s="132">
        <v>3.0210317111720872E-5</v>
      </c>
      <c r="H1858" s="167" t="s">
        <v>11</v>
      </c>
      <c r="I1858" s="131" t="s">
        <v>11</v>
      </c>
      <c r="J1858" s="131">
        <v>3</v>
      </c>
      <c r="K1858" s="131">
        <v>1618</v>
      </c>
      <c r="L1858" s="130" t="s">
        <v>12</v>
      </c>
      <c r="M1858" s="128"/>
    </row>
    <row r="1859" spans="1:13">
      <c r="A1859" s="130" t="s">
        <v>6488</v>
      </c>
      <c r="B1859" s="131">
        <v>24470</v>
      </c>
      <c r="C1859" s="131">
        <v>24599</v>
      </c>
      <c r="D1859" s="166">
        <v>1094</v>
      </c>
      <c r="E1859" s="166">
        <v>1221</v>
      </c>
      <c r="F1859" s="167">
        <v>21643761.467017997</v>
      </c>
      <c r="G1859" s="132">
        <v>7.3554399999999998E-4</v>
      </c>
      <c r="H1859" s="167">
        <v>4977204.21</v>
      </c>
      <c r="I1859" s="131">
        <v>1277.51</v>
      </c>
      <c r="J1859" s="131">
        <v>3</v>
      </c>
      <c r="K1859" s="131">
        <v>3896</v>
      </c>
      <c r="L1859" s="130" t="s">
        <v>7</v>
      </c>
      <c r="M1859" s="128"/>
    </row>
    <row r="1860" spans="1:13">
      <c r="A1860" s="130" t="s">
        <v>6489</v>
      </c>
      <c r="B1860" s="131">
        <v>23883</v>
      </c>
      <c r="C1860" s="131">
        <v>22328</v>
      </c>
      <c r="D1860" s="166">
        <v>2710</v>
      </c>
      <c r="E1860" s="166">
        <v>3532</v>
      </c>
      <c r="F1860" s="167">
        <v>16514280.514925998</v>
      </c>
      <c r="G1860" s="132">
        <v>6.7818700000000002E-4</v>
      </c>
      <c r="H1860" s="167">
        <v>4589084.3</v>
      </c>
      <c r="I1860" s="131">
        <v>465.57</v>
      </c>
      <c r="J1860" s="131">
        <v>3</v>
      </c>
      <c r="K1860" s="131">
        <v>9857</v>
      </c>
      <c r="L1860" s="130" t="s">
        <v>7</v>
      </c>
      <c r="M1860" s="128"/>
    </row>
    <row r="1861" spans="1:13">
      <c r="A1861" s="130" t="s">
        <v>6490</v>
      </c>
      <c r="B1861" s="131">
        <v>30952</v>
      </c>
      <c r="C1861" s="131">
        <v>29070</v>
      </c>
      <c r="D1861" s="166">
        <v>4186</v>
      </c>
      <c r="E1861" s="166">
        <v>4789</v>
      </c>
      <c r="F1861" s="167">
        <v>38700414.178622998</v>
      </c>
      <c r="G1861" s="132">
        <v>1.1132690000000001E-3</v>
      </c>
      <c r="H1861" s="167">
        <v>7533152.9400000004</v>
      </c>
      <c r="I1861" s="131">
        <v>2285.5500000000002</v>
      </c>
      <c r="J1861" s="131">
        <v>3</v>
      </c>
      <c r="K1861" s="131">
        <v>3296</v>
      </c>
      <c r="L1861" s="130" t="s">
        <v>7</v>
      </c>
      <c r="M1861" s="128"/>
    </row>
    <row r="1862" spans="1:13">
      <c r="A1862" s="130" t="s">
        <v>6491</v>
      </c>
      <c r="B1862" s="131">
        <v>22655</v>
      </c>
      <c r="C1862" s="131">
        <v>24006</v>
      </c>
      <c r="D1862" s="166">
        <v>1056</v>
      </c>
      <c r="E1862" s="166">
        <v>1225</v>
      </c>
      <c r="F1862" s="167">
        <v>27336091.753791999</v>
      </c>
      <c r="G1862" s="132">
        <v>7.8810600000000001E-4</v>
      </c>
      <c r="H1862" s="167">
        <v>5332872</v>
      </c>
      <c r="I1862" s="131">
        <v>1431.26</v>
      </c>
      <c r="J1862" s="131">
        <v>3</v>
      </c>
      <c r="K1862" s="131">
        <v>3726</v>
      </c>
      <c r="L1862" s="130" t="s">
        <v>7</v>
      </c>
      <c r="M1862" s="128"/>
    </row>
    <row r="1863" spans="1:13">
      <c r="A1863" s="130" t="s">
        <v>6492</v>
      </c>
      <c r="B1863" s="131">
        <v>23687</v>
      </c>
      <c r="C1863" s="131">
        <v>22896</v>
      </c>
      <c r="D1863" s="166">
        <v>4521</v>
      </c>
      <c r="E1863" s="166">
        <v>4359</v>
      </c>
      <c r="F1863" s="167">
        <v>22853412.548613999</v>
      </c>
      <c r="G1863" s="132">
        <v>7.8734499999999995E-4</v>
      </c>
      <c r="H1863" s="167">
        <v>5327726.9000000004</v>
      </c>
      <c r="I1863" s="131">
        <v>668.72</v>
      </c>
      <c r="J1863" s="131">
        <v>3</v>
      </c>
      <c r="K1863" s="131">
        <v>7967</v>
      </c>
      <c r="L1863" s="130" t="s">
        <v>7</v>
      </c>
      <c r="M1863" s="128"/>
    </row>
    <row r="1864" spans="1:13">
      <c r="A1864" s="130" t="s">
        <v>6493</v>
      </c>
      <c r="B1864" s="131">
        <v>6793</v>
      </c>
      <c r="C1864" s="131">
        <v>6432</v>
      </c>
      <c r="D1864" s="166">
        <v>1082</v>
      </c>
      <c r="E1864" s="166">
        <v>961</v>
      </c>
      <c r="F1864" s="167">
        <v>2478104.9790060003</v>
      </c>
      <c r="G1864" s="132">
        <v>1.67076E-4</v>
      </c>
      <c r="H1864" s="167">
        <v>1130549.67</v>
      </c>
      <c r="I1864" s="131">
        <v>276.22000000000003</v>
      </c>
      <c r="J1864" s="131">
        <v>3</v>
      </c>
      <c r="K1864" s="131">
        <v>4093</v>
      </c>
      <c r="L1864" s="130" t="s">
        <v>7</v>
      </c>
      <c r="M1864" s="128"/>
    </row>
    <row r="1865" spans="1:13">
      <c r="A1865" s="130" t="s">
        <v>6494</v>
      </c>
      <c r="B1865" s="131">
        <v>8831</v>
      </c>
      <c r="C1865" s="131">
        <v>8044</v>
      </c>
      <c r="D1865" s="166">
        <v>3140</v>
      </c>
      <c r="E1865" s="166">
        <v>2465</v>
      </c>
      <c r="F1865" s="167">
        <v>6427265.3203100003</v>
      </c>
      <c r="G1865" s="132">
        <v>2.8221499999999999E-4</v>
      </c>
      <c r="H1865" s="167">
        <v>1909662.33</v>
      </c>
      <c r="I1865" s="131">
        <v>1104.49</v>
      </c>
      <c r="J1865" s="131">
        <v>3</v>
      </c>
      <c r="K1865" s="131">
        <v>1729</v>
      </c>
      <c r="L1865" s="130" t="s">
        <v>7</v>
      </c>
      <c r="M1865" s="128"/>
    </row>
    <row r="1866" spans="1:13">
      <c r="A1866" s="130" t="s">
        <v>6495</v>
      </c>
      <c r="B1866" s="131">
        <v>13184</v>
      </c>
      <c r="C1866" s="131">
        <v>13017</v>
      </c>
      <c r="D1866" s="166">
        <v>1871</v>
      </c>
      <c r="E1866" s="166">
        <v>1512</v>
      </c>
      <c r="F1866" s="167">
        <v>11088467.926218672</v>
      </c>
      <c r="G1866" s="132">
        <v>4.05621E-4</v>
      </c>
      <c r="H1866" s="167">
        <v>2744712.85</v>
      </c>
      <c r="I1866" s="131">
        <v>1139.83</v>
      </c>
      <c r="J1866" s="131">
        <v>3</v>
      </c>
      <c r="K1866" s="131">
        <v>2408</v>
      </c>
      <c r="L1866" s="130" t="s">
        <v>7</v>
      </c>
      <c r="M1866" s="128"/>
    </row>
    <row r="1867" spans="1:13">
      <c r="A1867" s="130" t="s">
        <v>6496</v>
      </c>
      <c r="B1867" s="131">
        <v>22747</v>
      </c>
      <c r="C1867" s="131">
        <v>20406</v>
      </c>
      <c r="D1867" s="166">
        <v>4499</v>
      </c>
      <c r="E1867" s="166">
        <v>4266</v>
      </c>
      <c r="F1867" s="167">
        <v>14092038.466769001</v>
      </c>
      <c r="G1867" s="132">
        <v>6.4196299999999995E-4</v>
      </c>
      <c r="H1867" s="167">
        <v>4343966.99</v>
      </c>
      <c r="I1867" s="131">
        <v>402.48</v>
      </c>
      <c r="J1867" s="131">
        <v>3</v>
      </c>
      <c r="K1867" s="131">
        <v>10793</v>
      </c>
      <c r="L1867" s="130" t="s">
        <v>7</v>
      </c>
      <c r="M1867" s="128"/>
    </row>
    <row r="1868" spans="1:13">
      <c r="A1868" s="130" t="s">
        <v>6497</v>
      </c>
      <c r="B1868" s="131">
        <v>2455</v>
      </c>
      <c r="C1868" s="131">
        <v>2570</v>
      </c>
      <c r="D1868" s="166">
        <v>658</v>
      </c>
      <c r="E1868" s="166">
        <v>558</v>
      </c>
      <c r="F1868" s="167">
        <v>2392082.1065720003</v>
      </c>
      <c r="G1868" s="132">
        <v>8.6254000000000005E-5</v>
      </c>
      <c r="H1868" s="167">
        <v>583656.9</v>
      </c>
      <c r="I1868" s="131">
        <v>327.52999999999997</v>
      </c>
      <c r="J1868" s="131">
        <v>3</v>
      </c>
      <c r="K1868" s="131">
        <v>1782</v>
      </c>
      <c r="L1868" s="130" t="s">
        <v>7</v>
      </c>
      <c r="M1868" s="128"/>
    </row>
    <row r="1869" spans="1:13">
      <c r="A1869" s="130" t="s">
        <v>6498</v>
      </c>
      <c r="B1869" s="131">
        <v>13950</v>
      </c>
      <c r="C1869" s="131">
        <v>13637</v>
      </c>
      <c r="D1869" s="166">
        <v>3141</v>
      </c>
      <c r="E1869" s="166">
        <v>3134</v>
      </c>
      <c r="F1869" s="167">
        <v>22727182.173473001</v>
      </c>
      <c r="G1869" s="132">
        <v>5.9499900000000003E-4</v>
      </c>
      <c r="H1869" s="167">
        <v>4026177.67</v>
      </c>
      <c r="I1869" s="131">
        <v>1405.29</v>
      </c>
      <c r="J1869" s="131">
        <v>3</v>
      </c>
      <c r="K1869" s="131">
        <v>2865</v>
      </c>
      <c r="L1869" s="130" t="s">
        <v>7</v>
      </c>
      <c r="M1869" s="128"/>
    </row>
    <row r="1870" spans="1:13">
      <c r="A1870" s="130" t="s">
        <v>6499</v>
      </c>
      <c r="B1870" s="131">
        <v>11508</v>
      </c>
      <c r="C1870" s="131">
        <v>9358</v>
      </c>
      <c r="D1870" s="166">
        <v>4363</v>
      </c>
      <c r="E1870" s="166">
        <v>3723</v>
      </c>
      <c r="F1870" s="167">
        <v>17019671.798</v>
      </c>
      <c r="G1870" s="132">
        <v>4.7737499999999999E-4</v>
      </c>
      <c r="H1870" s="167">
        <v>3230251.4</v>
      </c>
      <c r="I1870" s="131">
        <v>1196.3900000000001</v>
      </c>
      <c r="J1870" s="131">
        <v>3</v>
      </c>
      <c r="K1870" s="131">
        <v>2700</v>
      </c>
      <c r="L1870" s="130" t="s">
        <v>7</v>
      </c>
      <c r="M1870" s="128"/>
    </row>
    <row r="1871" spans="1:13">
      <c r="A1871" s="130" t="s">
        <v>6500</v>
      </c>
      <c r="B1871" s="131">
        <v>8053</v>
      </c>
      <c r="C1871" s="131">
        <v>10006</v>
      </c>
      <c r="D1871" s="166">
        <v>3708</v>
      </c>
      <c r="E1871" s="166">
        <v>3195</v>
      </c>
      <c r="F1871" s="167">
        <v>15465470.696028002</v>
      </c>
      <c r="G1871" s="132">
        <v>4.2178300000000001E-4</v>
      </c>
      <c r="H1871" s="167">
        <v>2854075.92</v>
      </c>
      <c r="I1871" s="131">
        <v>431</v>
      </c>
      <c r="J1871" s="131">
        <v>3</v>
      </c>
      <c r="K1871" s="131">
        <v>6622</v>
      </c>
      <c r="L1871" s="130" t="s">
        <v>7</v>
      </c>
      <c r="M1871" s="128"/>
    </row>
    <row r="1872" spans="1:13">
      <c r="A1872" s="130" t="s">
        <v>6501</v>
      </c>
      <c r="B1872" s="131">
        <v>4490</v>
      </c>
      <c r="C1872" s="131">
        <v>7229</v>
      </c>
      <c r="D1872" s="166">
        <v>1331</v>
      </c>
      <c r="E1872" s="166">
        <v>1308</v>
      </c>
      <c r="F1872" s="167">
        <v>7768496.8313079998</v>
      </c>
      <c r="G1872" s="132">
        <v>2.2786799999999999E-4</v>
      </c>
      <c r="H1872" s="167">
        <v>1541915.44</v>
      </c>
      <c r="I1872" s="131">
        <v>370.21</v>
      </c>
      <c r="J1872" s="131">
        <v>3</v>
      </c>
      <c r="K1872" s="131">
        <v>4165</v>
      </c>
      <c r="L1872" s="130" t="s">
        <v>7</v>
      </c>
      <c r="M1872" s="128"/>
    </row>
    <row r="1873" spans="1:13">
      <c r="A1873" s="130" t="s">
        <v>6502</v>
      </c>
      <c r="B1873" s="131">
        <v>4755</v>
      </c>
      <c r="C1873" s="131">
        <v>4987</v>
      </c>
      <c r="D1873" s="166">
        <v>1249</v>
      </c>
      <c r="E1873" s="166">
        <v>1190</v>
      </c>
      <c r="F1873" s="167">
        <v>9016484.7556100003</v>
      </c>
      <c r="G1873" s="132">
        <v>2.2844825854391175E-4</v>
      </c>
      <c r="H1873" s="167" t="s">
        <v>11</v>
      </c>
      <c r="I1873" s="131" t="s">
        <v>11</v>
      </c>
      <c r="J1873" s="131">
        <v>3</v>
      </c>
      <c r="K1873" s="131">
        <v>5379</v>
      </c>
      <c r="L1873" s="130" t="s">
        <v>12</v>
      </c>
      <c r="M1873" s="128"/>
    </row>
    <row r="1874" spans="1:13">
      <c r="A1874" s="130" t="s">
        <v>6503</v>
      </c>
      <c r="B1874" s="131">
        <v>2126</v>
      </c>
      <c r="C1874" s="131">
        <v>3021</v>
      </c>
      <c r="D1874" s="166">
        <v>692</v>
      </c>
      <c r="E1874" s="166">
        <v>1037</v>
      </c>
      <c r="F1874" s="167">
        <v>3115799.1086550001</v>
      </c>
      <c r="G1874" s="132">
        <v>1.0281170724868453E-4</v>
      </c>
      <c r="H1874" s="167" t="s">
        <v>11</v>
      </c>
      <c r="I1874" s="131" t="s">
        <v>11</v>
      </c>
      <c r="J1874" s="131">
        <v>3</v>
      </c>
      <c r="K1874" s="131">
        <v>3502</v>
      </c>
      <c r="L1874" s="130" t="s">
        <v>12</v>
      </c>
      <c r="M1874" s="128"/>
    </row>
    <row r="1875" spans="1:13">
      <c r="A1875" s="130" t="s">
        <v>6504</v>
      </c>
      <c r="B1875" s="131">
        <v>2052</v>
      </c>
      <c r="C1875" s="131">
        <v>2199</v>
      </c>
      <c r="D1875" s="166">
        <v>250</v>
      </c>
      <c r="E1875" s="166">
        <v>225</v>
      </c>
      <c r="F1875" s="167">
        <v>2811462.6536329999</v>
      </c>
      <c r="G1875" s="132">
        <v>7.9547581802406656E-5</v>
      </c>
      <c r="H1875" s="167" t="s">
        <v>11</v>
      </c>
      <c r="I1875" s="131" t="s">
        <v>11</v>
      </c>
      <c r="J1875" s="131">
        <v>3</v>
      </c>
      <c r="K1875" s="131">
        <v>3338</v>
      </c>
      <c r="L1875" s="130" t="s">
        <v>12</v>
      </c>
      <c r="M1875" s="128"/>
    </row>
    <row r="1876" spans="1:13">
      <c r="A1876" s="130" t="s">
        <v>6505</v>
      </c>
      <c r="B1876" s="131">
        <v>1354</v>
      </c>
      <c r="C1876" s="131">
        <v>1157</v>
      </c>
      <c r="D1876" s="166">
        <v>202</v>
      </c>
      <c r="E1876" s="166">
        <v>295</v>
      </c>
      <c r="F1876" s="167">
        <v>614303.55055199994</v>
      </c>
      <c r="G1876" s="132">
        <v>3.5091227337469352E-5</v>
      </c>
      <c r="H1876" s="167" t="s">
        <v>11</v>
      </c>
      <c r="I1876" s="131" t="s">
        <v>11</v>
      </c>
      <c r="J1876" s="131">
        <v>3</v>
      </c>
      <c r="K1876" s="131">
        <v>1744</v>
      </c>
      <c r="L1876" s="130" t="s">
        <v>12</v>
      </c>
      <c r="M1876" s="128"/>
    </row>
    <row r="1877" spans="1:13">
      <c r="A1877" s="130" t="s">
        <v>6506</v>
      </c>
      <c r="B1877" s="131">
        <v>3323</v>
      </c>
      <c r="C1877" s="131">
        <v>4723</v>
      </c>
      <c r="D1877" s="166">
        <v>646</v>
      </c>
      <c r="E1877" s="166">
        <v>689</v>
      </c>
      <c r="F1877" s="167">
        <v>1303072.9682800001</v>
      </c>
      <c r="G1877" s="132">
        <v>9.9743999999999999E-5</v>
      </c>
      <c r="H1877" s="167">
        <v>674939.68</v>
      </c>
      <c r="I1877" s="131">
        <v>890.42</v>
      </c>
      <c r="J1877" s="131">
        <v>3</v>
      </c>
      <c r="K1877" s="131">
        <v>758</v>
      </c>
      <c r="L1877" s="130" t="s">
        <v>7</v>
      </c>
      <c r="M1877" s="128"/>
    </row>
    <row r="1878" spans="1:13">
      <c r="A1878" s="130" t="s">
        <v>6507</v>
      </c>
      <c r="B1878" s="131">
        <v>43908</v>
      </c>
      <c r="C1878" s="131">
        <v>43774</v>
      </c>
      <c r="D1878" s="166">
        <v>4713</v>
      </c>
      <c r="E1878" s="166">
        <v>5043</v>
      </c>
      <c r="F1878" s="167">
        <v>92043560.189999998</v>
      </c>
      <c r="G1878" s="132">
        <v>2.0602659999999998E-3</v>
      </c>
      <c r="H1878" s="167">
        <v>13941188.720000001</v>
      </c>
      <c r="I1878" s="131">
        <v>6325.4</v>
      </c>
      <c r="J1878" s="131">
        <v>3</v>
      </c>
      <c r="K1878" s="131">
        <v>2204</v>
      </c>
      <c r="L1878" s="130" t="s">
        <v>7</v>
      </c>
      <c r="M1878" s="128"/>
    </row>
    <row r="1879" spans="1:13">
      <c r="A1879" s="130" t="s">
        <v>6508</v>
      </c>
      <c r="B1879" s="131"/>
      <c r="C1879" s="131">
        <v>740</v>
      </c>
      <c r="D1879" s="166">
        <v>103</v>
      </c>
      <c r="E1879" s="166">
        <v>188</v>
      </c>
      <c r="F1879" s="167">
        <v>1486724.1961440002</v>
      </c>
      <c r="G1879" s="132">
        <v>2.8588314442498249E-5</v>
      </c>
      <c r="H1879" s="167" t="s">
        <v>11</v>
      </c>
      <c r="I1879" s="131" t="s">
        <v>11</v>
      </c>
      <c r="J1879" s="131">
        <v>3</v>
      </c>
      <c r="K1879" s="131">
        <v>1677</v>
      </c>
      <c r="L1879" s="130" t="s">
        <v>12</v>
      </c>
      <c r="M1879" s="128"/>
    </row>
    <row r="1880" spans="1:13">
      <c r="A1880" s="130" t="s">
        <v>6509</v>
      </c>
      <c r="B1880" s="131">
        <v>70211</v>
      </c>
      <c r="C1880" s="131">
        <v>70798</v>
      </c>
      <c r="D1880" s="166">
        <v>4090</v>
      </c>
      <c r="E1880" s="166">
        <v>4835</v>
      </c>
      <c r="F1880" s="167">
        <v>62714209.253393993</v>
      </c>
      <c r="G1880" s="132">
        <v>2.1421999999999999E-3</v>
      </c>
      <c r="H1880" s="167">
        <v>14495615.449999999</v>
      </c>
      <c r="I1880" s="131">
        <v>4005.42</v>
      </c>
      <c r="J1880" s="131">
        <v>3</v>
      </c>
      <c r="K1880" s="131">
        <v>3619</v>
      </c>
      <c r="L1880" s="130" t="s">
        <v>7</v>
      </c>
      <c r="M1880" s="128"/>
    </row>
    <row r="1881" spans="1:13">
      <c r="A1881" s="130" t="s">
        <v>6510</v>
      </c>
      <c r="B1881" s="131">
        <v>9741</v>
      </c>
      <c r="C1881" s="131">
        <v>10247</v>
      </c>
      <c r="D1881" s="166">
        <v>1373</v>
      </c>
      <c r="E1881" s="166">
        <v>1614</v>
      </c>
      <c r="F1881" s="167">
        <v>16290209.934504</v>
      </c>
      <c r="G1881" s="132">
        <v>4.2164205887995767E-4</v>
      </c>
      <c r="H1881" s="167" t="s">
        <v>11</v>
      </c>
      <c r="I1881" s="131">
        <v>861.97</v>
      </c>
      <c r="J1881" s="131">
        <v>3</v>
      </c>
      <c r="K1881" s="131">
        <v>3310</v>
      </c>
      <c r="L1881" s="130" t="s">
        <v>15</v>
      </c>
      <c r="M1881" s="128"/>
    </row>
    <row r="1882" spans="1:13">
      <c r="A1882" s="130" t="s">
        <v>6511</v>
      </c>
      <c r="B1882" s="131">
        <v>1805</v>
      </c>
      <c r="C1882" s="131">
        <v>1837</v>
      </c>
      <c r="D1882" s="166">
        <v>441</v>
      </c>
      <c r="E1882" s="166">
        <v>366</v>
      </c>
      <c r="F1882" s="167">
        <v>512509.16667000001</v>
      </c>
      <c r="G1882" s="132">
        <v>4.6704267192217955E-5</v>
      </c>
      <c r="H1882" s="167" t="s">
        <v>11</v>
      </c>
      <c r="I1882" s="131">
        <v>587.41999999999996</v>
      </c>
      <c r="J1882" s="131">
        <v>3</v>
      </c>
      <c r="K1882" s="131">
        <v>538</v>
      </c>
      <c r="L1882" s="130" t="s">
        <v>15</v>
      </c>
      <c r="M1882" s="128"/>
    </row>
    <row r="1883" spans="1:13">
      <c r="A1883" s="130" t="s">
        <v>6512</v>
      </c>
      <c r="B1883" s="131">
        <v>1926</v>
      </c>
      <c r="C1883" s="131">
        <v>2156</v>
      </c>
      <c r="D1883" s="166">
        <v>279</v>
      </c>
      <c r="E1883" s="166">
        <v>236</v>
      </c>
      <c r="F1883" s="167">
        <v>2317256.0953899999</v>
      </c>
      <c r="G1883" s="132">
        <v>7.189702499956422E-5</v>
      </c>
      <c r="H1883" s="167" t="s">
        <v>11</v>
      </c>
      <c r="I1883" s="131">
        <v>401.74</v>
      </c>
      <c r="J1883" s="131">
        <v>3</v>
      </c>
      <c r="K1883" s="131">
        <v>1211</v>
      </c>
      <c r="L1883" s="130" t="s">
        <v>15</v>
      </c>
      <c r="M1883" s="128"/>
    </row>
    <row r="1884" spans="1:13">
      <c r="A1884" s="130" t="s">
        <v>6513</v>
      </c>
      <c r="B1884" s="131">
        <v>10179</v>
      </c>
      <c r="C1884" s="131">
        <v>10988</v>
      </c>
      <c r="D1884" s="166">
        <v>3082</v>
      </c>
      <c r="E1884" s="166">
        <v>3019</v>
      </c>
      <c r="F1884" s="167">
        <v>13239245.576369999</v>
      </c>
      <c r="G1884" s="132">
        <v>4.1977360435029048E-4</v>
      </c>
      <c r="H1884" s="167" t="s">
        <v>11</v>
      </c>
      <c r="I1884" s="131">
        <v>732.65</v>
      </c>
      <c r="J1884" s="131">
        <v>3</v>
      </c>
      <c r="K1884" s="131">
        <v>3877</v>
      </c>
      <c r="L1884" s="130" t="s">
        <v>15</v>
      </c>
      <c r="M1884" s="128"/>
    </row>
    <row r="1885" spans="1:13">
      <c r="A1885" s="130" t="s">
        <v>6514</v>
      </c>
      <c r="B1885" s="131">
        <v>5139</v>
      </c>
      <c r="C1885" s="131">
        <v>6806</v>
      </c>
      <c r="D1885" s="166">
        <v>1353</v>
      </c>
      <c r="E1885" s="166">
        <v>1078</v>
      </c>
      <c r="F1885" s="167">
        <v>2319846.6119919997</v>
      </c>
      <c r="G1885" s="132">
        <v>1.5720900000000001E-4</v>
      </c>
      <c r="H1885" s="167">
        <v>1063785.96</v>
      </c>
      <c r="I1885" s="131">
        <v>591.65</v>
      </c>
      <c r="J1885" s="131">
        <v>3</v>
      </c>
      <c r="K1885" s="131">
        <v>1798</v>
      </c>
      <c r="L1885" s="130" t="s">
        <v>7</v>
      </c>
      <c r="M1885" s="128"/>
    </row>
    <row r="1886" spans="1:13">
      <c r="A1886" s="130" t="s">
        <v>6515</v>
      </c>
      <c r="B1886" s="131">
        <v>5347</v>
      </c>
      <c r="C1886" s="131">
        <v>5336</v>
      </c>
      <c r="D1886" s="166">
        <v>2709</v>
      </c>
      <c r="E1886" s="166">
        <v>2689</v>
      </c>
      <c r="F1886" s="167">
        <v>1439349.4673299999</v>
      </c>
      <c r="G1886" s="132">
        <v>1.6084000000000001E-4</v>
      </c>
      <c r="H1886" s="167">
        <v>1088355.1000000001</v>
      </c>
      <c r="I1886" s="131">
        <v>312.12</v>
      </c>
      <c r="J1886" s="131">
        <v>3</v>
      </c>
      <c r="K1886" s="131">
        <v>3487</v>
      </c>
      <c r="L1886" s="130" t="s">
        <v>7</v>
      </c>
      <c r="M1886" s="128"/>
    </row>
    <row r="1887" spans="1:13">
      <c r="A1887" s="130" t="s">
        <v>6516</v>
      </c>
      <c r="B1887" s="131">
        <v>2508</v>
      </c>
      <c r="C1887" s="131">
        <v>2656</v>
      </c>
      <c r="D1887" s="166">
        <v>429</v>
      </c>
      <c r="E1887" s="166">
        <v>398</v>
      </c>
      <c r="F1887" s="167">
        <v>2145940.782075</v>
      </c>
      <c r="G1887" s="132">
        <v>8.20831161317474E-5</v>
      </c>
      <c r="H1887" s="167" t="s">
        <v>11</v>
      </c>
      <c r="I1887" s="131">
        <v>824.08</v>
      </c>
      <c r="J1887" s="131">
        <v>3</v>
      </c>
      <c r="K1887" s="131">
        <v>674</v>
      </c>
      <c r="L1887" s="130" t="s">
        <v>15</v>
      </c>
      <c r="M1887" s="128"/>
    </row>
    <row r="1888" spans="1:13">
      <c r="A1888" s="130" t="s">
        <v>6517</v>
      </c>
      <c r="B1888" s="131">
        <v>2676</v>
      </c>
      <c r="C1888" s="131">
        <v>2468</v>
      </c>
      <c r="D1888" s="166">
        <v>278</v>
      </c>
      <c r="E1888" s="166">
        <v>240</v>
      </c>
      <c r="F1888" s="167">
        <v>1530317.7517039999</v>
      </c>
      <c r="G1888" s="132">
        <v>7.1064445256568712E-5</v>
      </c>
      <c r="H1888" s="167" t="s">
        <v>11</v>
      </c>
      <c r="I1888" s="131">
        <v>742.09</v>
      </c>
      <c r="J1888" s="131">
        <v>3</v>
      </c>
      <c r="K1888" s="131">
        <v>648</v>
      </c>
      <c r="L1888" s="130" t="s">
        <v>15</v>
      </c>
      <c r="M1888" s="128"/>
    </row>
    <row r="1889" spans="1:13">
      <c r="A1889" s="130" t="s">
        <v>6518</v>
      </c>
      <c r="B1889" s="131">
        <v>1829</v>
      </c>
      <c r="C1889" s="131">
        <v>2038</v>
      </c>
      <c r="D1889" s="166">
        <v>191</v>
      </c>
      <c r="E1889" s="166">
        <v>103</v>
      </c>
      <c r="F1889" s="167">
        <v>3261459.2902429998</v>
      </c>
      <c r="G1889" s="132">
        <v>7.9259999999999997E-5</v>
      </c>
      <c r="H1889" s="167">
        <v>536327.22</v>
      </c>
      <c r="I1889" s="131">
        <v>668.74</v>
      </c>
      <c r="J1889" s="131">
        <v>3</v>
      </c>
      <c r="K1889" s="131">
        <v>802</v>
      </c>
      <c r="L1889" s="130" t="s">
        <v>7</v>
      </c>
      <c r="M1889" s="128"/>
    </row>
    <row r="1890" spans="1:13">
      <c r="A1890" s="130" t="s">
        <v>6519</v>
      </c>
      <c r="B1890" s="131">
        <v>16313</v>
      </c>
      <c r="C1890" s="131">
        <v>15686</v>
      </c>
      <c r="D1890" s="166">
        <v>278</v>
      </c>
      <c r="E1890" s="166">
        <v>371</v>
      </c>
      <c r="F1890" s="167">
        <v>938573.44949200004</v>
      </c>
      <c r="G1890" s="132">
        <v>3.00842E-4</v>
      </c>
      <c r="H1890" s="167">
        <v>2035708.26</v>
      </c>
      <c r="I1890" s="131">
        <v>3195.77</v>
      </c>
      <c r="J1890" s="131">
        <v>3</v>
      </c>
      <c r="K1890" s="131">
        <v>637</v>
      </c>
      <c r="L1890" s="130" t="s">
        <v>7</v>
      </c>
      <c r="M1890" s="128"/>
    </row>
    <row r="1891" spans="1:13">
      <c r="A1891" s="130" t="s">
        <v>6520</v>
      </c>
      <c r="B1891" s="131">
        <v>15210</v>
      </c>
      <c r="C1891" s="131">
        <v>14176</v>
      </c>
      <c r="D1891" s="166">
        <v>2471</v>
      </c>
      <c r="E1891" s="166">
        <v>2531</v>
      </c>
      <c r="F1891" s="167">
        <v>5110584.9109879993</v>
      </c>
      <c r="G1891" s="132">
        <v>3.7016600000000001E-4</v>
      </c>
      <c r="H1891" s="167">
        <v>2504801.94</v>
      </c>
      <c r="I1891" s="131">
        <v>1083.3900000000001</v>
      </c>
      <c r="J1891" s="131">
        <v>3</v>
      </c>
      <c r="K1891" s="131">
        <v>2312</v>
      </c>
      <c r="L1891" s="130" t="s">
        <v>7</v>
      </c>
      <c r="M1891" s="128"/>
    </row>
    <row r="1892" spans="1:13">
      <c r="A1892" s="130" t="s">
        <v>6521</v>
      </c>
      <c r="B1892" s="131">
        <v>48303</v>
      </c>
      <c r="C1892" s="131">
        <v>48305</v>
      </c>
      <c r="D1892" s="166">
        <v>5752</v>
      </c>
      <c r="E1892" s="166">
        <v>5807</v>
      </c>
      <c r="F1892" s="167">
        <v>23320377.17343</v>
      </c>
      <c r="G1892" s="132">
        <v>1.2586450000000001E-3</v>
      </c>
      <c r="H1892" s="167">
        <v>8516869.5800000001</v>
      </c>
      <c r="I1892" s="131">
        <v>1073.19</v>
      </c>
      <c r="J1892" s="131">
        <v>3</v>
      </c>
      <c r="K1892" s="131">
        <v>7936</v>
      </c>
      <c r="L1892" s="130" t="s">
        <v>7</v>
      </c>
      <c r="M1892" s="128"/>
    </row>
    <row r="1893" spans="1:13">
      <c r="A1893" s="130" t="s">
        <v>6522</v>
      </c>
      <c r="B1893" s="131">
        <v>6504</v>
      </c>
      <c r="C1893" s="131">
        <v>5553</v>
      </c>
      <c r="D1893" s="166">
        <v>475</v>
      </c>
      <c r="E1893" s="166">
        <v>546</v>
      </c>
      <c r="F1893" s="167">
        <v>4118583.9016960002</v>
      </c>
      <c r="G1893" s="132">
        <v>1.6912599999999999E-4</v>
      </c>
      <c r="H1893" s="167">
        <v>1144422.77</v>
      </c>
      <c r="I1893" s="131">
        <v>1043.23</v>
      </c>
      <c r="J1893" s="131">
        <v>3</v>
      </c>
      <c r="K1893" s="131">
        <v>1097</v>
      </c>
      <c r="L1893" s="130" t="s">
        <v>7</v>
      </c>
      <c r="M1893" s="128"/>
    </row>
    <row r="1894" spans="1:13">
      <c r="A1894" s="130" t="s">
        <v>6523</v>
      </c>
      <c r="B1894" s="131">
        <v>196</v>
      </c>
      <c r="C1894" s="131">
        <v>196</v>
      </c>
      <c r="D1894" s="166">
        <v>97</v>
      </c>
      <c r="E1894" s="166">
        <v>113</v>
      </c>
      <c r="F1894" s="167">
        <v>3584768.6527760001</v>
      </c>
      <c r="G1894" s="132">
        <v>5.2823434707824342E-5</v>
      </c>
      <c r="H1894" s="167" t="s">
        <v>11</v>
      </c>
      <c r="I1894" s="131">
        <v>973.95</v>
      </c>
      <c r="J1894" s="131">
        <v>3</v>
      </c>
      <c r="K1894" s="131">
        <v>367</v>
      </c>
      <c r="L1894" s="130" t="s">
        <v>15</v>
      </c>
      <c r="M1894" s="128"/>
    </row>
    <row r="1895" spans="1:13">
      <c r="A1895" s="130" t="s">
        <v>6524</v>
      </c>
      <c r="B1895" s="131">
        <v>377</v>
      </c>
      <c r="C1895" s="131">
        <v>261</v>
      </c>
      <c r="D1895" s="166">
        <v>16</v>
      </c>
      <c r="E1895" s="166">
        <v>41</v>
      </c>
      <c r="F1895" s="167">
        <v>907199.80761599995</v>
      </c>
      <c r="G1895" s="132">
        <v>1.8232659792285342E-5</v>
      </c>
      <c r="H1895" s="167" t="s">
        <v>11</v>
      </c>
      <c r="I1895" s="131">
        <v>343.66</v>
      </c>
      <c r="J1895" s="131">
        <v>3</v>
      </c>
      <c r="K1895" s="131">
        <v>359</v>
      </c>
      <c r="L1895" s="130" t="s">
        <v>15</v>
      </c>
      <c r="M1895" s="128"/>
    </row>
    <row r="1896" spans="1:13">
      <c r="A1896" s="130" t="s">
        <v>6525</v>
      </c>
      <c r="B1896" s="131">
        <v>3089</v>
      </c>
      <c r="C1896" s="131">
        <v>3089</v>
      </c>
      <c r="D1896" s="166">
        <v>645</v>
      </c>
      <c r="E1896" s="166">
        <v>885</v>
      </c>
      <c r="F1896" s="167">
        <v>2442605.653469</v>
      </c>
      <c r="G1896" s="132">
        <v>1.0139405047846074E-4</v>
      </c>
      <c r="H1896" s="167" t="s">
        <v>11</v>
      </c>
      <c r="I1896" s="131">
        <v>868.48</v>
      </c>
      <c r="J1896" s="131">
        <v>3</v>
      </c>
      <c r="K1896" s="131">
        <v>790</v>
      </c>
      <c r="L1896" s="130" t="s">
        <v>15</v>
      </c>
      <c r="M1896" s="128"/>
    </row>
    <row r="1897" spans="1:13">
      <c r="A1897" s="130" t="s">
        <v>6526</v>
      </c>
      <c r="B1897" s="131">
        <v>126</v>
      </c>
      <c r="C1897" s="131">
        <v>127</v>
      </c>
      <c r="D1897" s="166">
        <v>6</v>
      </c>
      <c r="E1897" s="166">
        <v>0</v>
      </c>
      <c r="F1897" s="167" t="s">
        <v>11</v>
      </c>
      <c r="G1897" s="132">
        <v>3.4039999999999999E-6</v>
      </c>
      <c r="H1897" s="167">
        <v>23032.92</v>
      </c>
      <c r="I1897" s="131">
        <v>2559.21</v>
      </c>
      <c r="J1897" s="131">
        <v>2</v>
      </c>
      <c r="K1897" s="131">
        <v>9</v>
      </c>
      <c r="L1897" s="130" t="s">
        <v>7</v>
      </c>
      <c r="M1897" s="128"/>
    </row>
    <row r="1898" spans="1:13">
      <c r="A1898" s="130" t="s">
        <v>6527</v>
      </c>
      <c r="B1898" s="131">
        <v>193</v>
      </c>
      <c r="C1898" s="131">
        <v>255</v>
      </c>
      <c r="D1898" s="166">
        <v>6</v>
      </c>
      <c r="E1898" s="166">
        <v>0</v>
      </c>
      <c r="F1898" s="167" t="s">
        <v>11</v>
      </c>
      <c r="G1898" s="132">
        <v>6.2500000000000003E-6</v>
      </c>
      <c r="H1898" s="167">
        <v>42289.43</v>
      </c>
      <c r="I1898" s="131">
        <v>8457.8799999999992</v>
      </c>
      <c r="J1898" s="131">
        <v>2</v>
      </c>
      <c r="K1898" s="131">
        <v>5</v>
      </c>
      <c r="L1898" s="130" t="s">
        <v>7</v>
      </c>
      <c r="M1898" s="128"/>
    </row>
    <row r="1899" spans="1:13">
      <c r="A1899" s="130" t="s">
        <v>6528</v>
      </c>
      <c r="B1899" s="131">
        <v>2392</v>
      </c>
      <c r="C1899" s="131">
        <v>3522</v>
      </c>
      <c r="D1899" s="166">
        <v>984</v>
      </c>
      <c r="E1899" s="166">
        <v>777</v>
      </c>
      <c r="F1899" s="167" t="s">
        <v>11</v>
      </c>
      <c r="G1899" s="132">
        <v>1.05548E-4</v>
      </c>
      <c r="H1899" s="167">
        <v>714214.17</v>
      </c>
      <c r="I1899" s="131">
        <v>1264.0999999999999</v>
      </c>
      <c r="J1899" s="131">
        <v>2</v>
      </c>
      <c r="K1899" s="131">
        <v>565</v>
      </c>
      <c r="L1899" s="130" t="s">
        <v>7</v>
      </c>
      <c r="M1899" s="128"/>
    </row>
    <row r="1900" spans="1:13">
      <c r="A1900" s="130" t="s">
        <v>6529</v>
      </c>
      <c r="B1900" s="131">
        <v>744</v>
      </c>
      <c r="C1900" s="131">
        <v>1039</v>
      </c>
      <c r="D1900" s="166">
        <v>193</v>
      </c>
      <c r="E1900" s="166">
        <v>229</v>
      </c>
      <c r="F1900" s="167" t="s">
        <v>11</v>
      </c>
      <c r="G1900" s="132">
        <v>3.0611000000000002E-5</v>
      </c>
      <c r="H1900" s="167">
        <v>207137.65</v>
      </c>
      <c r="I1900" s="131">
        <v>1972.74</v>
      </c>
      <c r="J1900" s="131">
        <v>2</v>
      </c>
      <c r="K1900" s="131">
        <v>105</v>
      </c>
      <c r="L1900" s="130" t="s">
        <v>7</v>
      </c>
      <c r="M1900" s="128"/>
    </row>
    <row r="1901" spans="1:13">
      <c r="A1901" s="130" t="s">
        <v>6530</v>
      </c>
      <c r="B1901" s="131">
        <v>4601</v>
      </c>
      <c r="C1901" s="131">
        <v>6129</v>
      </c>
      <c r="D1901" s="166">
        <v>1027</v>
      </c>
      <c r="E1901" s="166">
        <v>1038</v>
      </c>
      <c r="F1901" s="167" t="s">
        <v>11</v>
      </c>
      <c r="G1901" s="132">
        <v>1.75961E-4</v>
      </c>
      <c r="H1901" s="167">
        <v>1190674.99</v>
      </c>
      <c r="I1901" s="131">
        <v>1450.27</v>
      </c>
      <c r="J1901" s="131">
        <v>2</v>
      </c>
      <c r="K1901" s="131">
        <v>821</v>
      </c>
      <c r="L1901" s="130" t="s">
        <v>7</v>
      </c>
      <c r="M1901" s="128"/>
    </row>
    <row r="1902" spans="1:13">
      <c r="A1902" s="130" t="s">
        <v>6531</v>
      </c>
      <c r="B1902" s="131">
        <v>746</v>
      </c>
      <c r="C1902" s="131">
        <v>788</v>
      </c>
      <c r="D1902" s="166">
        <v>273</v>
      </c>
      <c r="E1902" s="166">
        <v>180</v>
      </c>
      <c r="F1902" s="167" t="s">
        <v>11</v>
      </c>
      <c r="G1902" s="132">
        <v>2.6058999999999999E-5</v>
      </c>
      <c r="H1902" s="167">
        <v>176330.53</v>
      </c>
      <c r="I1902" s="131">
        <v>1520.1</v>
      </c>
      <c r="J1902" s="131">
        <v>2</v>
      </c>
      <c r="K1902" s="131">
        <v>116</v>
      </c>
      <c r="L1902" s="130" t="s">
        <v>7</v>
      </c>
      <c r="M1902" s="128"/>
    </row>
    <row r="1903" spans="1:13">
      <c r="A1903" s="130" t="s">
        <v>6532</v>
      </c>
      <c r="B1903" s="131">
        <v>2650</v>
      </c>
      <c r="C1903" s="131">
        <v>3060</v>
      </c>
      <c r="D1903" s="166">
        <v>274</v>
      </c>
      <c r="E1903" s="166">
        <v>299</v>
      </c>
      <c r="F1903" s="167">
        <v>2837714.7130629998</v>
      </c>
      <c r="G1903" s="132">
        <v>9.3904689695941066E-5</v>
      </c>
      <c r="H1903" s="167" t="s">
        <v>11</v>
      </c>
      <c r="I1903" s="131">
        <v>686.2</v>
      </c>
      <c r="J1903" s="131">
        <v>3</v>
      </c>
      <c r="K1903" s="131">
        <v>926</v>
      </c>
      <c r="L1903" s="130" t="s">
        <v>15</v>
      </c>
      <c r="M1903" s="128"/>
    </row>
    <row r="1904" spans="1:13">
      <c r="A1904" s="130" t="s">
        <v>6533</v>
      </c>
      <c r="B1904" s="131">
        <v>3664</v>
      </c>
      <c r="C1904" s="131">
        <v>3000</v>
      </c>
      <c r="D1904" s="166">
        <v>261</v>
      </c>
      <c r="E1904" s="166">
        <v>285</v>
      </c>
      <c r="F1904" s="167">
        <v>7055818.5567739997</v>
      </c>
      <c r="G1904" s="132">
        <v>1.579793275785118E-4</v>
      </c>
      <c r="H1904" s="167" t="s">
        <v>11</v>
      </c>
      <c r="I1904" s="131">
        <v>1336.25</v>
      </c>
      <c r="J1904" s="131">
        <v>3</v>
      </c>
      <c r="K1904" s="131">
        <v>800</v>
      </c>
      <c r="L1904" s="130" t="s">
        <v>15</v>
      </c>
      <c r="M1904" s="128"/>
    </row>
    <row r="1905" spans="1:13">
      <c r="A1905" s="130" t="s">
        <v>6534</v>
      </c>
      <c r="B1905" s="131">
        <v>59</v>
      </c>
      <c r="C1905" s="131">
        <v>50</v>
      </c>
      <c r="D1905" s="166">
        <v>87</v>
      </c>
      <c r="E1905" s="166">
        <v>33</v>
      </c>
      <c r="F1905" s="167">
        <v>252498.30369400003</v>
      </c>
      <c r="G1905" s="132">
        <v>5.3945257356185387E-6</v>
      </c>
      <c r="H1905" s="167" t="s">
        <v>11</v>
      </c>
      <c r="I1905" s="131">
        <v>331.85</v>
      </c>
      <c r="J1905" s="131">
        <v>3</v>
      </c>
      <c r="K1905" s="131">
        <v>110</v>
      </c>
      <c r="L1905" s="130" t="s">
        <v>15</v>
      </c>
      <c r="M1905" s="128"/>
    </row>
    <row r="1906" spans="1:13">
      <c r="A1906" s="130" t="s">
        <v>6535</v>
      </c>
      <c r="B1906" s="131">
        <v>106</v>
      </c>
      <c r="C1906" s="131">
        <v>146</v>
      </c>
      <c r="D1906" s="166">
        <v>45</v>
      </c>
      <c r="E1906" s="166">
        <v>18</v>
      </c>
      <c r="F1906" s="167" t="s">
        <v>11</v>
      </c>
      <c r="G1906" s="132">
        <v>4.2230000000000001E-6</v>
      </c>
      <c r="H1906" s="167">
        <v>28577.25</v>
      </c>
      <c r="I1906" s="131">
        <v>446.52</v>
      </c>
      <c r="J1906" s="131">
        <v>2</v>
      </c>
      <c r="K1906" s="131">
        <v>64</v>
      </c>
      <c r="L1906" s="130" t="s">
        <v>7</v>
      </c>
      <c r="M1906" s="128"/>
    </row>
    <row r="1907" spans="1:13">
      <c r="A1907" s="130" t="s">
        <v>6536</v>
      </c>
      <c r="B1907" s="131">
        <v>1119</v>
      </c>
      <c r="C1907" s="131">
        <v>1003</v>
      </c>
      <c r="D1907" s="166">
        <v>222</v>
      </c>
      <c r="E1907" s="166">
        <v>151</v>
      </c>
      <c r="F1907" s="167">
        <v>566523.73218000005</v>
      </c>
      <c r="G1907" s="132">
        <v>2.9410000000000001E-5</v>
      </c>
      <c r="H1907" s="167">
        <v>199011.02</v>
      </c>
      <c r="I1907" s="131">
        <v>418.97</v>
      </c>
      <c r="J1907" s="131">
        <v>3</v>
      </c>
      <c r="K1907" s="131">
        <v>475</v>
      </c>
      <c r="L1907" s="130" t="s">
        <v>7</v>
      </c>
      <c r="M1907" s="128"/>
    </row>
    <row r="1908" spans="1:13">
      <c r="A1908" s="130" t="s">
        <v>6537</v>
      </c>
      <c r="B1908" s="131">
        <v>328</v>
      </c>
      <c r="C1908" s="131">
        <v>282</v>
      </c>
      <c r="D1908" s="166">
        <v>105</v>
      </c>
      <c r="E1908" s="166">
        <v>131</v>
      </c>
      <c r="F1908" s="167">
        <v>428212.13138500002</v>
      </c>
      <c r="G1908" s="132">
        <v>1.3056E-5</v>
      </c>
      <c r="H1908" s="167">
        <v>88345.59</v>
      </c>
      <c r="I1908" s="131">
        <v>277.82</v>
      </c>
      <c r="J1908" s="131">
        <v>3</v>
      </c>
      <c r="K1908" s="131">
        <v>318</v>
      </c>
      <c r="L1908" s="130" t="s">
        <v>7</v>
      </c>
      <c r="M1908" s="128"/>
    </row>
    <row r="1909" spans="1:13">
      <c r="A1909" s="130" t="s">
        <v>6538</v>
      </c>
      <c r="B1909" s="131">
        <v>6763</v>
      </c>
      <c r="C1909" s="131">
        <v>7097</v>
      </c>
      <c r="D1909" s="166">
        <v>2110</v>
      </c>
      <c r="E1909" s="166">
        <v>2183</v>
      </c>
      <c r="F1909" s="167">
        <v>2771628.4880499998</v>
      </c>
      <c r="G1909" s="132">
        <v>1.9650900000000001E-4</v>
      </c>
      <c r="H1909" s="167">
        <v>1329717.54</v>
      </c>
      <c r="I1909" s="131">
        <v>405.52</v>
      </c>
      <c r="J1909" s="131">
        <v>3</v>
      </c>
      <c r="K1909" s="131">
        <v>3279</v>
      </c>
      <c r="L1909" s="130" t="s">
        <v>7</v>
      </c>
      <c r="M1909" s="128"/>
    </row>
    <row r="1910" spans="1:13">
      <c r="A1910" s="130" t="s">
        <v>6539</v>
      </c>
      <c r="B1910" s="131">
        <v>2068</v>
      </c>
      <c r="C1910" s="131">
        <v>2008</v>
      </c>
      <c r="D1910" s="166">
        <v>146</v>
      </c>
      <c r="E1910" s="166">
        <v>152</v>
      </c>
      <c r="F1910" s="167">
        <v>534630.65191299992</v>
      </c>
      <c r="G1910" s="132">
        <v>4.727E-5</v>
      </c>
      <c r="H1910" s="167">
        <v>319858.78999999998</v>
      </c>
      <c r="I1910" s="131">
        <v>530.45000000000005</v>
      </c>
      <c r="J1910" s="131">
        <v>3</v>
      </c>
      <c r="K1910" s="131">
        <v>603</v>
      </c>
      <c r="L1910" s="130" t="s">
        <v>7</v>
      </c>
      <c r="M1910" s="128"/>
    </row>
    <row r="1911" spans="1:13">
      <c r="A1911" s="130" t="s">
        <v>6540</v>
      </c>
      <c r="B1911" s="131">
        <v>834</v>
      </c>
      <c r="C1911" s="131">
        <v>2533</v>
      </c>
      <c r="D1911" s="166">
        <v>408</v>
      </c>
      <c r="E1911" s="166">
        <v>489</v>
      </c>
      <c r="F1911" s="167">
        <v>2863015.4681660002</v>
      </c>
      <c r="G1911" s="132">
        <v>7.6001999999999995E-5</v>
      </c>
      <c r="H1911" s="167">
        <v>514280.44</v>
      </c>
      <c r="I1911" s="131">
        <v>608.62</v>
      </c>
      <c r="J1911" s="131">
        <v>3</v>
      </c>
      <c r="K1911" s="131">
        <v>845</v>
      </c>
      <c r="L1911" s="130" t="s">
        <v>7</v>
      </c>
      <c r="M1911" s="128"/>
    </row>
    <row r="1912" spans="1:13">
      <c r="A1912" s="130" t="s">
        <v>6541</v>
      </c>
      <c r="B1912" s="131">
        <v>2500</v>
      </c>
      <c r="C1912" s="131">
        <v>3074</v>
      </c>
      <c r="D1912" s="166">
        <v>669</v>
      </c>
      <c r="E1912" s="166">
        <v>543</v>
      </c>
      <c r="F1912" s="167">
        <v>1681181.4244949999</v>
      </c>
      <c r="G1912" s="132">
        <v>7.2825999999999997E-5</v>
      </c>
      <c r="H1912" s="167">
        <v>492792.31</v>
      </c>
      <c r="I1912" s="131">
        <v>447.59</v>
      </c>
      <c r="J1912" s="131">
        <v>3</v>
      </c>
      <c r="K1912" s="131">
        <v>1101</v>
      </c>
      <c r="L1912" s="130" t="s">
        <v>7</v>
      </c>
      <c r="M1912" s="128"/>
    </row>
    <row r="1913" spans="1:13">
      <c r="A1913" s="130" t="s">
        <v>6542</v>
      </c>
      <c r="B1913" s="131">
        <v>6118</v>
      </c>
      <c r="C1913" s="131">
        <v>6193</v>
      </c>
      <c r="D1913" s="166">
        <v>1596</v>
      </c>
      <c r="E1913" s="166">
        <v>1495</v>
      </c>
      <c r="F1913" s="167">
        <v>3655289.3757440001</v>
      </c>
      <c r="G1913" s="132">
        <v>1.8358099999999999E-4</v>
      </c>
      <c r="H1913" s="167">
        <v>1242234.1100000001</v>
      </c>
      <c r="I1913" s="131">
        <v>334.11</v>
      </c>
      <c r="J1913" s="131">
        <v>3</v>
      </c>
      <c r="K1913" s="131">
        <v>3718</v>
      </c>
      <c r="L1913" s="130" t="s">
        <v>7</v>
      </c>
      <c r="M1913" s="128"/>
    </row>
    <row r="1914" spans="1:13">
      <c r="A1914" s="130" t="s">
        <v>6543</v>
      </c>
      <c r="B1914" s="131">
        <v>81272</v>
      </c>
      <c r="C1914" s="131">
        <v>87913</v>
      </c>
      <c r="D1914" s="166">
        <v>10190</v>
      </c>
      <c r="E1914" s="166">
        <v>9546</v>
      </c>
      <c r="F1914" s="167">
        <v>10981413.769304</v>
      </c>
      <c r="G1914" s="132">
        <v>1.8105879999999999E-3</v>
      </c>
      <c r="H1914" s="167">
        <v>12251696.84</v>
      </c>
      <c r="I1914" s="131">
        <v>1327.37</v>
      </c>
      <c r="J1914" s="131">
        <v>3</v>
      </c>
      <c r="K1914" s="131">
        <v>9230</v>
      </c>
      <c r="L1914" s="130" t="s">
        <v>7</v>
      </c>
      <c r="M1914" s="128"/>
    </row>
    <row r="1915" spans="1:13">
      <c r="A1915" s="130" t="s">
        <v>6544</v>
      </c>
      <c r="B1915" s="131">
        <v>16205</v>
      </c>
      <c r="C1915" s="131">
        <v>15795</v>
      </c>
      <c r="D1915" s="166">
        <v>3492</v>
      </c>
      <c r="E1915" s="166">
        <v>3808</v>
      </c>
      <c r="F1915" s="167">
        <v>11803950.259339999</v>
      </c>
      <c r="G1915" s="132">
        <v>5.0069700000000003E-4</v>
      </c>
      <c r="H1915" s="167">
        <v>3388065.97</v>
      </c>
      <c r="I1915" s="131">
        <v>2401.1799999999998</v>
      </c>
      <c r="J1915" s="131">
        <v>3</v>
      </c>
      <c r="K1915" s="131">
        <v>1411</v>
      </c>
      <c r="L1915" s="130" t="s">
        <v>7</v>
      </c>
      <c r="M1915" s="128"/>
    </row>
    <row r="1916" spans="1:13">
      <c r="A1916" s="130" t="s">
        <v>6545</v>
      </c>
      <c r="B1916" s="131">
        <v>683</v>
      </c>
      <c r="C1916" s="131">
        <v>431</v>
      </c>
      <c r="D1916" s="166">
        <v>156</v>
      </c>
      <c r="E1916" s="166">
        <v>249</v>
      </c>
      <c r="F1916" s="167">
        <v>1822926.569286</v>
      </c>
      <c r="G1916" s="132">
        <v>3.77337231973339E-5</v>
      </c>
      <c r="H1916" s="167" t="s">
        <v>11</v>
      </c>
      <c r="I1916" s="131">
        <v>528.64</v>
      </c>
      <c r="J1916" s="131">
        <v>3</v>
      </c>
      <c r="K1916" s="131">
        <v>483</v>
      </c>
      <c r="L1916" s="130" t="s">
        <v>15</v>
      </c>
      <c r="M1916" s="128"/>
    </row>
    <row r="1917" spans="1:13">
      <c r="A1917" s="130" t="s">
        <v>6546</v>
      </c>
      <c r="B1917" s="131">
        <v>89143</v>
      </c>
      <c r="C1917" s="131">
        <v>85722</v>
      </c>
      <c r="D1917" s="166">
        <v>14896</v>
      </c>
      <c r="E1917" s="166">
        <v>15371</v>
      </c>
      <c r="F1917" s="167">
        <v>42649639.286173001</v>
      </c>
      <c r="G1917" s="132">
        <v>2.366501E-3</v>
      </c>
      <c r="H1917" s="167">
        <v>16013390.439999999</v>
      </c>
      <c r="I1917" s="131">
        <v>7107.59</v>
      </c>
      <c r="J1917" s="131">
        <v>3</v>
      </c>
      <c r="K1917" s="131">
        <v>2253</v>
      </c>
      <c r="L1917" s="130" t="s">
        <v>7</v>
      </c>
      <c r="M1917" s="128"/>
    </row>
    <row r="1918" spans="1:13">
      <c r="A1918" s="130" t="s">
        <v>6547</v>
      </c>
      <c r="B1918" s="131">
        <v>6361</v>
      </c>
      <c r="C1918" s="131">
        <v>7690</v>
      </c>
      <c r="D1918" s="166">
        <v>1292</v>
      </c>
      <c r="E1918" s="166">
        <v>1851</v>
      </c>
      <c r="F1918" s="167">
        <v>10113203.126143999</v>
      </c>
      <c r="G1918" s="132">
        <v>2.83472E-4</v>
      </c>
      <c r="H1918" s="167">
        <v>1918171.03</v>
      </c>
      <c r="I1918" s="131">
        <v>541.4</v>
      </c>
      <c r="J1918" s="131">
        <v>3</v>
      </c>
      <c r="K1918" s="131">
        <v>3543</v>
      </c>
      <c r="L1918" s="130" t="s">
        <v>7</v>
      </c>
      <c r="M1918" s="128"/>
    </row>
    <row r="1919" spans="1:13">
      <c r="A1919" s="130" t="s">
        <v>6548</v>
      </c>
      <c r="B1919" s="131">
        <v>52079</v>
      </c>
      <c r="C1919" s="131">
        <v>49413</v>
      </c>
      <c r="D1919" s="166">
        <v>5467</v>
      </c>
      <c r="E1919" s="166">
        <v>7753</v>
      </c>
      <c r="F1919" s="167">
        <v>8734470.2461079992</v>
      </c>
      <c r="G1919" s="132">
        <v>1.1264210000000001E-3</v>
      </c>
      <c r="H1919" s="167">
        <v>7622144.1900000004</v>
      </c>
      <c r="I1919" s="131">
        <v>876.72</v>
      </c>
      <c r="J1919" s="131">
        <v>3</v>
      </c>
      <c r="K1919" s="131">
        <v>8694</v>
      </c>
      <c r="L1919" s="130" t="s">
        <v>7</v>
      </c>
      <c r="M1919" s="128"/>
    </row>
    <row r="1920" spans="1:13">
      <c r="A1920" s="130" t="s">
        <v>6549</v>
      </c>
      <c r="B1920" s="131">
        <v>45419</v>
      </c>
      <c r="C1920" s="131">
        <v>44376</v>
      </c>
      <c r="D1920" s="166">
        <v>7430</v>
      </c>
      <c r="E1920" s="166">
        <v>7686</v>
      </c>
      <c r="F1920" s="167">
        <v>26128879.176129997</v>
      </c>
      <c r="G1920" s="132">
        <v>1.266515E-3</v>
      </c>
      <c r="H1920" s="167">
        <v>8570117.8100000005</v>
      </c>
      <c r="I1920" s="131">
        <v>3326.91</v>
      </c>
      <c r="J1920" s="131">
        <v>3</v>
      </c>
      <c r="K1920" s="131">
        <v>2576</v>
      </c>
      <c r="L1920" s="130" t="s">
        <v>7</v>
      </c>
      <c r="M1920" s="128"/>
    </row>
    <row r="1921" spans="1:13">
      <c r="A1921" s="130" t="s">
        <v>6550</v>
      </c>
      <c r="B1921" s="131">
        <v>6866</v>
      </c>
      <c r="C1921" s="131">
        <v>7079</v>
      </c>
      <c r="D1921" s="166">
        <v>14741</v>
      </c>
      <c r="E1921" s="166">
        <v>13878</v>
      </c>
      <c r="F1921" s="167">
        <v>1977370.1469300003</v>
      </c>
      <c r="G1921" s="132">
        <v>4.0151400000000001E-4</v>
      </c>
      <c r="H1921" s="167">
        <v>2716919.9</v>
      </c>
      <c r="I1921" s="131">
        <v>720.86</v>
      </c>
      <c r="J1921" s="131">
        <v>3</v>
      </c>
      <c r="K1921" s="131">
        <v>3769</v>
      </c>
      <c r="L1921" s="130" t="s">
        <v>7</v>
      </c>
      <c r="M1921" s="128"/>
    </row>
    <row r="1922" spans="1:13">
      <c r="A1922" s="130" t="s">
        <v>6551</v>
      </c>
      <c r="B1922" s="131">
        <v>15197</v>
      </c>
      <c r="C1922" s="131">
        <v>14942</v>
      </c>
      <c r="D1922" s="166">
        <v>2379</v>
      </c>
      <c r="E1922" s="166">
        <v>2478</v>
      </c>
      <c r="F1922" s="167">
        <v>13024063.923583999</v>
      </c>
      <c r="G1922" s="132">
        <v>4.7859999999999998E-4</v>
      </c>
      <c r="H1922" s="167">
        <v>3238541.02</v>
      </c>
      <c r="I1922" s="131">
        <v>411.34</v>
      </c>
      <c r="J1922" s="131">
        <v>3</v>
      </c>
      <c r="K1922" s="131">
        <v>7873</v>
      </c>
      <c r="L1922" s="130" t="s">
        <v>7</v>
      </c>
      <c r="M1922" s="128"/>
    </row>
    <row r="1923" spans="1:13">
      <c r="A1923" s="130" t="s">
        <v>6552</v>
      </c>
      <c r="B1923" s="131">
        <v>88182</v>
      </c>
      <c r="C1923" s="131">
        <v>91154</v>
      </c>
      <c r="D1923" s="166">
        <v>24538</v>
      </c>
      <c r="E1923" s="166">
        <v>25187</v>
      </c>
      <c r="F1923" s="167">
        <v>38407081.832252003</v>
      </c>
      <c r="G1923" s="132">
        <v>2.522275E-3</v>
      </c>
      <c r="H1923" s="167">
        <v>17067462.800000001</v>
      </c>
      <c r="I1923" s="131">
        <v>1208.32</v>
      </c>
      <c r="J1923" s="131">
        <v>3</v>
      </c>
      <c r="K1923" s="131">
        <v>14125</v>
      </c>
      <c r="L1923" s="130" t="s">
        <v>7</v>
      </c>
      <c r="M1923" s="128"/>
    </row>
    <row r="1924" spans="1:13">
      <c r="A1924" s="130" t="s">
        <v>6553</v>
      </c>
      <c r="B1924" s="131">
        <v>43232</v>
      </c>
      <c r="C1924" s="131">
        <v>45086</v>
      </c>
      <c r="D1924" s="166">
        <v>2380</v>
      </c>
      <c r="E1924" s="166">
        <v>2241</v>
      </c>
      <c r="F1924" s="167">
        <v>35981273.281525001</v>
      </c>
      <c r="G1924" s="132">
        <v>1.289108E-3</v>
      </c>
      <c r="H1924" s="167">
        <v>8722998.4299999997</v>
      </c>
      <c r="I1924" s="131">
        <v>2763.07</v>
      </c>
      <c r="J1924" s="131">
        <v>3</v>
      </c>
      <c r="K1924" s="131">
        <v>3157</v>
      </c>
      <c r="L1924" s="130" t="s">
        <v>7</v>
      </c>
      <c r="M1924" s="128"/>
    </row>
    <row r="1925" spans="1:13">
      <c r="A1925" s="130" t="s">
        <v>6554</v>
      </c>
      <c r="B1925" s="131">
        <v>32095</v>
      </c>
      <c r="C1925" s="131">
        <v>25242</v>
      </c>
      <c r="D1925" s="166">
        <v>4094</v>
      </c>
      <c r="E1925" s="166">
        <v>3883</v>
      </c>
      <c r="F1925" s="167">
        <v>12798591.531975999</v>
      </c>
      <c r="G1925" s="132">
        <v>7.4349699999999997E-4</v>
      </c>
      <c r="H1925" s="167">
        <v>5031020.66</v>
      </c>
      <c r="I1925" s="131">
        <v>1970.63</v>
      </c>
      <c r="J1925" s="131">
        <v>3</v>
      </c>
      <c r="K1925" s="131">
        <v>2553</v>
      </c>
      <c r="L1925" s="130" t="s">
        <v>7</v>
      </c>
      <c r="M1925" s="128"/>
    </row>
    <row r="1926" spans="1:13">
      <c r="A1926" s="130" t="s">
        <v>6555</v>
      </c>
      <c r="B1926" s="131">
        <v>2881</v>
      </c>
      <c r="C1926" s="131">
        <v>3608</v>
      </c>
      <c r="D1926" s="166">
        <v>1124</v>
      </c>
      <c r="E1926" s="166">
        <v>1115</v>
      </c>
      <c r="F1926" s="167">
        <v>4011975.202935</v>
      </c>
      <c r="G1926" s="132">
        <v>1.2929099999999999E-4</v>
      </c>
      <c r="H1926" s="167">
        <v>874870.1</v>
      </c>
      <c r="I1926" s="131">
        <v>652.88</v>
      </c>
      <c r="J1926" s="131">
        <v>3</v>
      </c>
      <c r="K1926" s="131">
        <v>1340</v>
      </c>
      <c r="L1926" s="130" t="s">
        <v>7</v>
      </c>
      <c r="M1926" s="128"/>
    </row>
    <row r="1927" spans="1:13">
      <c r="A1927" s="130" t="s">
        <v>6556</v>
      </c>
      <c r="B1927" s="131">
        <v>1331</v>
      </c>
      <c r="C1927" s="131">
        <v>1372</v>
      </c>
      <c r="D1927" s="166">
        <v>252</v>
      </c>
      <c r="E1927" s="166">
        <v>256</v>
      </c>
      <c r="F1927" s="167">
        <v>2719252.9468080001</v>
      </c>
      <c r="G1927" s="132">
        <v>6.3768000000000003E-5</v>
      </c>
      <c r="H1927" s="167">
        <v>431499.88</v>
      </c>
      <c r="I1927" s="131">
        <v>769.16</v>
      </c>
      <c r="J1927" s="131">
        <v>3</v>
      </c>
      <c r="K1927" s="131">
        <v>561</v>
      </c>
      <c r="L1927" s="130" t="s">
        <v>7</v>
      </c>
      <c r="M1927" s="128"/>
    </row>
    <row r="1928" spans="1:13">
      <c r="A1928" s="130" t="s">
        <v>6557</v>
      </c>
      <c r="B1928" s="131">
        <v>20814</v>
      </c>
      <c r="C1928" s="131">
        <v>22254</v>
      </c>
      <c r="D1928" s="166">
        <v>2621</v>
      </c>
      <c r="E1928" s="166">
        <v>2561</v>
      </c>
      <c r="F1928" s="167">
        <v>8260746.3718839996</v>
      </c>
      <c r="G1928" s="132">
        <v>5.3350299999999995E-4</v>
      </c>
      <c r="H1928" s="167">
        <v>3610049.31</v>
      </c>
      <c r="I1928" s="131">
        <v>732.7</v>
      </c>
      <c r="J1928" s="131">
        <v>3</v>
      </c>
      <c r="K1928" s="131">
        <v>4927</v>
      </c>
      <c r="L1928" s="130" t="s">
        <v>7</v>
      </c>
      <c r="M1928" s="128"/>
    </row>
    <row r="1929" spans="1:13">
      <c r="A1929" s="130" t="s">
        <v>6558</v>
      </c>
      <c r="B1929" s="131">
        <v>14645</v>
      </c>
      <c r="C1929" s="131">
        <v>16535</v>
      </c>
      <c r="D1929" s="166">
        <v>3487</v>
      </c>
      <c r="E1929" s="166">
        <v>2831</v>
      </c>
      <c r="F1929" s="167">
        <v>3229415.8322959999</v>
      </c>
      <c r="G1929" s="132">
        <v>3.7304900000000003E-4</v>
      </c>
      <c r="H1929" s="167">
        <v>2524308.83</v>
      </c>
      <c r="I1929" s="131">
        <v>549.48</v>
      </c>
      <c r="J1929" s="131">
        <v>3</v>
      </c>
      <c r="K1929" s="131">
        <v>4594</v>
      </c>
      <c r="L1929" s="130" t="s">
        <v>7</v>
      </c>
      <c r="M1929" s="128"/>
    </row>
    <row r="1930" spans="1:13">
      <c r="A1930" s="130" t="s">
        <v>6559</v>
      </c>
      <c r="B1930" s="131">
        <v>9104</v>
      </c>
      <c r="C1930" s="131">
        <v>8321</v>
      </c>
      <c r="D1930" s="166">
        <v>1267</v>
      </c>
      <c r="E1930" s="166">
        <v>1146</v>
      </c>
      <c r="F1930" s="167">
        <v>2885806.1998719997</v>
      </c>
      <c r="G1930" s="132">
        <v>2.1274099999999999E-4</v>
      </c>
      <c r="H1930" s="167">
        <v>1439553.09</v>
      </c>
      <c r="I1930" s="131">
        <v>217.95</v>
      </c>
      <c r="J1930" s="131">
        <v>3</v>
      </c>
      <c r="K1930" s="131">
        <v>6605</v>
      </c>
      <c r="L1930" s="130" t="s">
        <v>7</v>
      </c>
      <c r="M1930" s="128"/>
    </row>
    <row r="1931" spans="1:13">
      <c r="A1931" s="130" t="s">
        <v>6560</v>
      </c>
      <c r="B1931" s="131">
        <v>86782</v>
      </c>
      <c r="C1931" s="131">
        <v>76270</v>
      </c>
      <c r="D1931" s="166">
        <v>16376</v>
      </c>
      <c r="E1931" s="166">
        <v>15546</v>
      </c>
      <c r="F1931" s="167">
        <v>24531689.289139997</v>
      </c>
      <c r="G1931" s="132">
        <v>2.0410490000000001E-3</v>
      </c>
      <c r="H1931" s="167">
        <v>13811159.140000001</v>
      </c>
      <c r="I1931" s="131">
        <v>2059.83</v>
      </c>
      <c r="J1931" s="131">
        <v>3</v>
      </c>
      <c r="K1931" s="131">
        <v>6705</v>
      </c>
      <c r="L1931" s="130" t="s">
        <v>7</v>
      </c>
      <c r="M1931" s="128"/>
    </row>
    <row r="1932" spans="1:13">
      <c r="A1932" s="130" t="s">
        <v>6561</v>
      </c>
      <c r="B1932" s="131">
        <v>5858</v>
      </c>
      <c r="C1932" s="131">
        <v>6778</v>
      </c>
      <c r="D1932" s="166">
        <v>1075</v>
      </c>
      <c r="E1932" s="166">
        <v>1116</v>
      </c>
      <c r="F1932" s="167">
        <v>2108281.5066940002</v>
      </c>
      <c r="G1932" s="132">
        <v>1.5846400000000001E-4</v>
      </c>
      <c r="H1932" s="167">
        <v>1072280.8799999999</v>
      </c>
      <c r="I1932" s="131">
        <v>569.15</v>
      </c>
      <c r="J1932" s="131">
        <v>3</v>
      </c>
      <c r="K1932" s="131">
        <v>1884</v>
      </c>
      <c r="L1932" s="130" t="s">
        <v>7</v>
      </c>
      <c r="M1932" s="128"/>
    </row>
    <row r="1933" spans="1:13">
      <c r="A1933" s="130" t="s">
        <v>6562</v>
      </c>
      <c r="B1933" s="131">
        <v>969</v>
      </c>
      <c r="C1933" s="131">
        <v>1231</v>
      </c>
      <c r="D1933" s="166">
        <v>297</v>
      </c>
      <c r="E1933" s="166">
        <v>377</v>
      </c>
      <c r="F1933" s="167">
        <v>1824836.8120320002</v>
      </c>
      <c r="G1933" s="132">
        <v>4.9132999999999999E-5</v>
      </c>
      <c r="H1933" s="167">
        <v>332467.28000000003</v>
      </c>
      <c r="I1933" s="131">
        <v>228.03</v>
      </c>
      <c r="J1933" s="131">
        <v>3</v>
      </c>
      <c r="K1933" s="131">
        <v>1458</v>
      </c>
      <c r="L1933" s="130" t="s">
        <v>7</v>
      </c>
      <c r="M1933" s="128"/>
    </row>
    <row r="1934" spans="1:13">
      <c r="A1934" s="130" t="s">
        <v>6563</v>
      </c>
      <c r="B1934" s="131">
        <v>62169</v>
      </c>
      <c r="C1934" s="131">
        <v>57584</v>
      </c>
      <c r="D1934" s="166">
        <v>16638</v>
      </c>
      <c r="E1934" s="166">
        <v>17693</v>
      </c>
      <c r="F1934" s="167">
        <v>12744180.893885998</v>
      </c>
      <c r="G1934" s="132">
        <v>1.5263049999999999E-3</v>
      </c>
      <c r="H1934" s="167">
        <v>10328042.68</v>
      </c>
      <c r="I1934" s="131">
        <v>1462.69</v>
      </c>
      <c r="J1934" s="131">
        <v>3</v>
      </c>
      <c r="K1934" s="131">
        <v>7061</v>
      </c>
      <c r="L1934" s="130" t="s">
        <v>7</v>
      </c>
      <c r="M1934" s="128"/>
    </row>
    <row r="1935" spans="1:13">
      <c r="A1935" s="130" t="s">
        <v>6564</v>
      </c>
      <c r="B1935" s="131">
        <v>40001</v>
      </c>
      <c r="C1935" s="131">
        <v>39170</v>
      </c>
      <c r="D1935" s="166">
        <v>9925</v>
      </c>
      <c r="E1935" s="166">
        <v>8729</v>
      </c>
      <c r="F1935" s="167">
        <v>5092306.4305889998</v>
      </c>
      <c r="G1935" s="132">
        <v>9.2995100000000004E-4</v>
      </c>
      <c r="H1935" s="167">
        <v>6292693.6699999999</v>
      </c>
      <c r="I1935" s="131">
        <v>2464.8200000000002</v>
      </c>
      <c r="J1935" s="131">
        <v>3</v>
      </c>
      <c r="K1935" s="131">
        <v>2553</v>
      </c>
      <c r="L1935" s="130" t="s">
        <v>7</v>
      </c>
      <c r="M1935" s="128"/>
    </row>
    <row r="1936" spans="1:13">
      <c r="A1936" s="130" t="s">
        <v>6565</v>
      </c>
      <c r="B1936" s="131">
        <v>18238</v>
      </c>
      <c r="C1936" s="131">
        <v>40713</v>
      </c>
      <c r="D1936" s="166">
        <v>2944</v>
      </c>
      <c r="E1936" s="166">
        <v>3738</v>
      </c>
      <c r="F1936" s="167">
        <v>1596637.532499</v>
      </c>
      <c r="G1936" s="132">
        <v>4.8075499999999997E-4</v>
      </c>
      <c r="H1936" s="167">
        <v>3253125.57</v>
      </c>
      <c r="I1936" s="131">
        <v>473.39</v>
      </c>
      <c r="J1936" s="131">
        <v>3</v>
      </c>
      <c r="K1936" s="131">
        <v>6872</v>
      </c>
      <c r="L1936" s="130" t="s">
        <v>7</v>
      </c>
      <c r="M1936" s="128"/>
    </row>
    <row r="1937" spans="1:13">
      <c r="A1937" s="130" t="s">
        <v>6566</v>
      </c>
      <c r="B1937" s="131">
        <v>2838</v>
      </c>
      <c r="C1937" s="131">
        <v>1991</v>
      </c>
      <c r="D1937" s="166">
        <v>785</v>
      </c>
      <c r="E1937" s="166">
        <v>1022</v>
      </c>
      <c r="F1937" s="167">
        <v>2311205.6074639997</v>
      </c>
      <c r="G1937" s="132">
        <v>8.8706000000000001E-5</v>
      </c>
      <c r="H1937" s="167">
        <v>600245.56999999995</v>
      </c>
      <c r="I1937" s="131">
        <v>425.41</v>
      </c>
      <c r="J1937" s="131">
        <v>3</v>
      </c>
      <c r="K1937" s="131">
        <v>1411</v>
      </c>
      <c r="L1937" s="130" t="s">
        <v>7</v>
      </c>
      <c r="M1937" s="128"/>
    </row>
    <row r="1938" spans="1:13">
      <c r="A1938" s="130" t="s">
        <v>6567</v>
      </c>
      <c r="B1938" s="131">
        <v>233002</v>
      </c>
      <c r="C1938" s="131">
        <v>241604</v>
      </c>
      <c r="D1938" s="166">
        <v>44683</v>
      </c>
      <c r="E1938" s="166">
        <v>44431</v>
      </c>
      <c r="F1938" s="167">
        <v>37121046.047272004</v>
      </c>
      <c r="G1938" s="132">
        <v>5.4595950000000002E-3</v>
      </c>
      <c r="H1938" s="167">
        <v>36943416.609999999</v>
      </c>
      <c r="I1938" s="131">
        <v>2501.92</v>
      </c>
      <c r="J1938" s="131">
        <v>3</v>
      </c>
      <c r="K1938" s="131">
        <v>14766</v>
      </c>
      <c r="L1938" s="130" t="s">
        <v>7</v>
      </c>
      <c r="M1938" s="128"/>
    </row>
    <row r="1939" spans="1:13">
      <c r="A1939" s="130" t="s">
        <v>6568</v>
      </c>
      <c r="B1939" s="131">
        <v>6405</v>
      </c>
      <c r="C1939" s="131">
        <v>7422</v>
      </c>
      <c r="D1939" s="166">
        <v>1463</v>
      </c>
      <c r="E1939" s="166">
        <v>1735</v>
      </c>
      <c r="F1939" s="167">
        <v>3178253.1556839999</v>
      </c>
      <c r="G1939" s="132">
        <v>1.9165499999999999E-4</v>
      </c>
      <c r="H1939" s="167">
        <v>1296870.1000000001</v>
      </c>
      <c r="I1939" s="131">
        <v>418.48</v>
      </c>
      <c r="J1939" s="131">
        <v>3</v>
      </c>
      <c r="K1939" s="131">
        <v>3099</v>
      </c>
      <c r="L1939" s="130" t="s">
        <v>7</v>
      </c>
      <c r="M1939" s="128"/>
    </row>
    <row r="1940" spans="1:13">
      <c r="A1940" s="130" t="s">
        <v>6569</v>
      </c>
      <c r="B1940" s="131">
        <v>12172</v>
      </c>
      <c r="C1940" s="131">
        <v>9762</v>
      </c>
      <c r="D1940" s="166">
        <v>2391</v>
      </c>
      <c r="E1940" s="166">
        <v>2804</v>
      </c>
      <c r="F1940" s="167">
        <v>1665385.1836960001</v>
      </c>
      <c r="G1940" s="132">
        <v>2.6123599999999998E-4</v>
      </c>
      <c r="H1940" s="167">
        <v>1767702.09</v>
      </c>
      <c r="I1940" s="131">
        <v>1591.09</v>
      </c>
      <c r="J1940" s="131">
        <v>3</v>
      </c>
      <c r="K1940" s="131">
        <v>1111</v>
      </c>
      <c r="L1940" s="130" t="s">
        <v>7</v>
      </c>
      <c r="M1940" s="128"/>
    </row>
    <row r="1941" spans="1:13">
      <c r="A1941" s="130" t="s">
        <v>6570</v>
      </c>
      <c r="B1941" s="131">
        <v>6489</v>
      </c>
      <c r="C1941" s="131">
        <v>6912</v>
      </c>
      <c r="D1941" s="166">
        <v>644</v>
      </c>
      <c r="E1941" s="166">
        <v>697</v>
      </c>
      <c r="F1941" s="167">
        <v>3255246.8890420003</v>
      </c>
      <c r="G1941" s="132">
        <v>1.72528E-4</v>
      </c>
      <c r="H1941" s="167">
        <v>1167446.83</v>
      </c>
      <c r="I1941" s="131">
        <v>1292.8599999999999</v>
      </c>
      <c r="J1941" s="131">
        <v>3</v>
      </c>
      <c r="K1941" s="131">
        <v>903</v>
      </c>
      <c r="L1941" s="130" t="s">
        <v>7</v>
      </c>
      <c r="M1941" s="128"/>
    </row>
    <row r="1942" spans="1:13">
      <c r="A1942" s="130" t="s">
        <v>6571</v>
      </c>
      <c r="B1942" s="131">
        <v>1448</v>
      </c>
      <c r="C1942" s="131">
        <v>1906</v>
      </c>
      <c r="D1942" s="166">
        <v>424</v>
      </c>
      <c r="E1942" s="166">
        <v>537</v>
      </c>
      <c r="F1942" s="167">
        <v>1797587.247552</v>
      </c>
      <c r="G1942" s="132">
        <v>6.243885628787203E-5</v>
      </c>
      <c r="H1942" s="167" t="s">
        <v>11</v>
      </c>
      <c r="I1942" s="131" t="s">
        <v>11</v>
      </c>
      <c r="J1942" s="131">
        <v>3</v>
      </c>
      <c r="K1942" s="131">
        <v>1265</v>
      </c>
      <c r="L1942" s="130" t="s">
        <v>12</v>
      </c>
      <c r="M1942" s="128"/>
    </row>
    <row r="1943" spans="1:13">
      <c r="A1943" s="130" t="s">
        <v>6572</v>
      </c>
      <c r="B1943" s="131">
        <v>22039</v>
      </c>
      <c r="C1943" s="131">
        <v>21122</v>
      </c>
      <c r="D1943" s="166">
        <v>2733</v>
      </c>
      <c r="E1943" s="166">
        <v>2528</v>
      </c>
      <c r="F1943" s="167">
        <v>5492366.4733760003</v>
      </c>
      <c r="G1943" s="132">
        <v>4.9903000000000002E-4</v>
      </c>
      <c r="H1943" s="167">
        <v>3376781.41</v>
      </c>
      <c r="I1943" s="131">
        <v>1237.82</v>
      </c>
      <c r="J1943" s="131">
        <v>3</v>
      </c>
      <c r="K1943" s="131">
        <v>2728</v>
      </c>
      <c r="L1943" s="130" t="s">
        <v>7</v>
      </c>
      <c r="M1943" s="128"/>
    </row>
    <row r="1944" spans="1:13">
      <c r="A1944" s="130" t="s">
        <v>6573</v>
      </c>
      <c r="B1944" s="131">
        <v>1746</v>
      </c>
      <c r="C1944" s="131">
        <v>1418</v>
      </c>
      <c r="D1944" s="166">
        <v>325</v>
      </c>
      <c r="E1944" s="166">
        <v>324</v>
      </c>
      <c r="F1944" s="167">
        <v>1474719.78134</v>
      </c>
      <c r="G1944" s="132">
        <v>5.3694995418669324E-5</v>
      </c>
      <c r="H1944" s="167" t="s">
        <v>11</v>
      </c>
      <c r="I1944" s="131">
        <v>461.67</v>
      </c>
      <c r="J1944" s="131">
        <v>3</v>
      </c>
      <c r="K1944" s="131">
        <v>787</v>
      </c>
      <c r="L1944" s="130" t="s">
        <v>15</v>
      </c>
      <c r="M1944" s="128"/>
    </row>
    <row r="1945" spans="1:13">
      <c r="A1945" s="130" t="s">
        <v>6574</v>
      </c>
      <c r="B1945" s="131">
        <v>56996</v>
      </c>
      <c r="C1945" s="131">
        <v>56391</v>
      </c>
      <c r="D1945" s="166">
        <v>8984</v>
      </c>
      <c r="E1945" s="166">
        <v>9419</v>
      </c>
      <c r="F1945" s="167" t="s">
        <v>11</v>
      </c>
      <c r="G1945" s="132">
        <v>1.743786E-3</v>
      </c>
      <c r="H1945" s="167">
        <v>11799667.789999999</v>
      </c>
      <c r="I1945" s="131">
        <v>6872.26</v>
      </c>
      <c r="J1945" s="131">
        <v>2</v>
      </c>
      <c r="K1945" s="131">
        <v>1717</v>
      </c>
      <c r="L1945" s="130" t="s">
        <v>7</v>
      </c>
      <c r="M1945" s="128"/>
    </row>
    <row r="1946" spans="1:13">
      <c r="A1946" s="130" t="s">
        <v>6575</v>
      </c>
      <c r="B1946" s="131">
        <v>2205</v>
      </c>
      <c r="C1946" s="131">
        <v>1851</v>
      </c>
      <c r="D1946" s="166">
        <v>432</v>
      </c>
      <c r="E1946" s="166">
        <v>379</v>
      </c>
      <c r="F1946" s="167">
        <v>1233899.839984</v>
      </c>
      <c r="G1946" s="132">
        <v>5.9959300053824743E-5</v>
      </c>
      <c r="H1946" s="167" t="s">
        <v>11</v>
      </c>
      <c r="I1946" s="131">
        <v>527.6</v>
      </c>
      <c r="J1946" s="131">
        <v>3</v>
      </c>
      <c r="K1946" s="131">
        <v>769</v>
      </c>
      <c r="L1946" s="130" t="s">
        <v>15</v>
      </c>
      <c r="M1946" s="128"/>
    </row>
    <row r="1947" spans="1:13">
      <c r="A1947" s="130" t="s">
        <v>6576</v>
      </c>
      <c r="B1947" s="131">
        <v>1918</v>
      </c>
      <c r="C1947" s="131">
        <v>1984</v>
      </c>
      <c r="D1947" s="166">
        <v>416</v>
      </c>
      <c r="E1947" s="166">
        <v>592</v>
      </c>
      <c r="F1947" s="167">
        <v>2128945.0172159998</v>
      </c>
      <c r="G1947" s="132">
        <v>7.2165049232606122E-5</v>
      </c>
      <c r="H1947" s="167" t="s">
        <v>11</v>
      </c>
      <c r="I1947" s="131">
        <v>405.92</v>
      </c>
      <c r="J1947" s="131">
        <v>3</v>
      </c>
      <c r="K1947" s="131">
        <v>1203</v>
      </c>
      <c r="L1947" s="130" t="s">
        <v>15</v>
      </c>
      <c r="M1947" s="128"/>
    </row>
    <row r="1948" spans="1:13">
      <c r="A1948" s="130" t="s">
        <v>6577</v>
      </c>
      <c r="B1948" s="131">
        <v>3560</v>
      </c>
      <c r="C1948" s="131">
        <v>3305</v>
      </c>
      <c r="D1948" s="166">
        <v>1043</v>
      </c>
      <c r="E1948" s="166">
        <v>1503</v>
      </c>
      <c r="F1948" s="167">
        <v>4087854.7901499998</v>
      </c>
      <c r="G1948" s="132">
        <v>1.3451000000000001E-4</v>
      </c>
      <c r="H1948" s="167">
        <v>910187.5</v>
      </c>
      <c r="I1948" s="131">
        <v>1146.33</v>
      </c>
      <c r="J1948" s="131">
        <v>3</v>
      </c>
      <c r="K1948" s="131">
        <v>794</v>
      </c>
      <c r="L1948" s="130" t="s">
        <v>7</v>
      </c>
      <c r="M1948" s="128"/>
    </row>
    <row r="1949" spans="1:13">
      <c r="A1949" s="130" t="s">
        <v>6578</v>
      </c>
      <c r="B1949" s="131">
        <v>6416</v>
      </c>
      <c r="C1949" s="131">
        <v>5882</v>
      </c>
      <c r="D1949" s="166">
        <v>211</v>
      </c>
      <c r="E1949" s="166">
        <v>56</v>
      </c>
      <c r="F1949" s="167">
        <v>1223653.5905799998</v>
      </c>
      <c r="G1949" s="132">
        <v>1.2687899999999999E-4</v>
      </c>
      <c r="H1949" s="167">
        <v>858550.28</v>
      </c>
      <c r="I1949" s="131">
        <v>1341.49</v>
      </c>
      <c r="J1949" s="131">
        <v>3</v>
      </c>
      <c r="K1949" s="131">
        <v>640</v>
      </c>
      <c r="L1949" s="130" t="s">
        <v>7</v>
      </c>
      <c r="M1949" s="128"/>
    </row>
    <row r="1950" spans="1:13">
      <c r="A1950" s="130" t="s">
        <v>6579</v>
      </c>
      <c r="B1950" s="131">
        <v>12080</v>
      </c>
      <c r="C1950" s="131">
        <v>11821</v>
      </c>
      <c r="D1950" s="166">
        <v>2157</v>
      </c>
      <c r="E1950" s="166">
        <v>2039</v>
      </c>
      <c r="F1950" s="167">
        <v>40919.261720000039</v>
      </c>
      <c r="G1950" s="132">
        <v>2.48571E-4</v>
      </c>
      <c r="H1950" s="167">
        <v>1682005.27</v>
      </c>
      <c r="I1950" s="131">
        <v>446.63</v>
      </c>
      <c r="J1950" s="131">
        <v>3</v>
      </c>
      <c r="K1950" s="131">
        <v>3766</v>
      </c>
      <c r="L1950" s="130" t="s">
        <v>7</v>
      </c>
      <c r="M1950" s="128"/>
    </row>
    <row r="1951" spans="1:13">
      <c r="A1951" s="130" t="s">
        <v>6580</v>
      </c>
      <c r="B1951" s="131">
        <v>4250</v>
      </c>
      <c r="C1951" s="131">
        <v>4840</v>
      </c>
      <c r="D1951" s="166">
        <v>1468</v>
      </c>
      <c r="E1951" s="166">
        <v>1698</v>
      </c>
      <c r="F1951" s="167">
        <v>2628513.6299680001</v>
      </c>
      <c r="G1951" s="132">
        <v>1.4240800000000001E-4</v>
      </c>
      <c r="H1951" s="167">
        <v>963634.87</v>
      </c>
      <c r="I1951" s="131">
        <v>421.72</v>
      </c>
      <c r="J1951" s="131">
        <v>3</v>
      </c>
      <c r="K1951" s="131">
        <v>2285</v>
      </c>
      <c r="L1951" s="130" t="s">
        <v>7</v>
      </c>
      <c r="M1951" s="128"/>
    </row>
    <row r="1952" spans="1:13">
      <c r="A1952" s="130" t="s">
        <v>6581</v>
      </c>
      <c r="B1952" s="131">
        <v>1420</v>
      </c>
      <c r="C1952" s="131">
        <v>1465</v>
      </c>
      <c r="D1952" s="166">
        <v>196</v>
      </c>
      <c r="E1952" s="166">
        <v>314</v>
      </c>
      <c r="F1952" s="167">
        <v>622307.38407999999</v>
      </c>
      <c r="G1952" s="132">
        <v>3.8071999999999997E-5</v>
      </c>
      <c r="H1952" s="167">
        <v>257619.19</v>
      </c>
      <c r="I1952" s="131">
        <v>457.58</v>
      </c>
      <c r="J1952" s="131">
        <v>3</v>
      </c>
      <c r="K1952" s="131">
        <v>563</v>
      </c>
      <c r="L1952" s="130" t="s">
        <v>7</v>
      </c>
      <c r="M1952" s="128"/>
    </row>
    <row r="1953" spans="1:13">
      <c r="A1953" s="160" t="s">
        <v>6582</v>
      </c>
      <c r="B1953" s="161">
        <v>567</v>
      </c>
      <c r="C1953" s="161">
        <v>466</v>
      </c>
      <c r="D1953" s="162">
        <v>48</v>
      </c>
      <c r="E1953" s="162">
        <v>48</v>
      </c>
      <c r="F1953" s="163">
        <v>5116494.4961249996</v>
      </c>
      <c r="G1953" s="164">
        <v>7.6623000000000001E-5</v>
      </c>
      <c r="H1953" s="163">
        <v>518483.96</v>
      </c>
      <c r="I1953" s="161">
        <v>18517.29</v>
      </c>
      <c r="J1953" s="161">
        <v>3</v>
      </c>
      <c r="K1953" s="161">
        <v>28</v>
      </c>
      <c r="L1953" s="160" t="s">
        <v>7</v>
      </c>
      <c r="M1953" s="165"/>
    </row>
    <row r="1954" spans="1:13">
      <c r="A1954" s="130" t="s">
        <v>6583</v>
      </c>
      <c r="B1954" s="133">
        <v>202868</v>
      </c>
      <c r="C1954" s="133">
        <v>202949</v>
      </c>
      <c r="D1954" s="166">
        <v>45268</v>
      </c>
      <c r="E1954" s="166">
        <v>44408</v>
      </c>
      <c r="F1954" s="167">
        <v>60615329.941408008</v>
      </c>
      <c r="G1954" s="132">
        <v>5.2553560000000001E-3</v>
      </c>
      <c r="H1954" s="167">
        <v>35561392.93</v>
      </c>
      <c r="I1954" s="131">
        <v>1385.55</v>
      </c>
      <c r="J1954" s="131">
        <v>3</v>
      </c>
      <c r="K1954" s="131">
        <v>25666</v>
      </c>
      <c r="L1954" s="130" t="s">
        <v>7</v>
      </c>
      <c r="M1954" s="128"/>
    </row>
    <row r="1955" spans="1:13">
      <c r="A1955" s="168" t="s">
        <v>6584</v>
      </c>
      <c r="B1955" s="169">
        <v>2448</v>
      </c>
      <c r="C1955" s="169">
        <v>2959</v>
      </c>
      <c r="D1955" s="170">
        <v>875</v>
      </c>
      <c r="E1955" s="170">
        <v>1010</v>
      </c>
      <c r="F1955" s="171">
        <v>2641067.8845000002</v>
      </c>
      <c r="G1955" s="172">
        <v>9.8757000000000003E-5</v>
      </c>
      <c r="H1955" s="171">
        <v>668260.29</v>
      </c>
      <c r="I1955" s="169">
        <v>389.66</v>
      </c>
      <c r="J1955" s="169">
        <v>3</v>
      </c>
      <c r="K1955" s="169">
        <v>1715</v>
      </c>
      <c r="L1955" s="168" t="s">
        <v>7</v>
      </c>
      <c r="M1955" s="173"/>
    </row>
    <row r="1956" spans="1:13">
      <c r="A1956" s="130" t="s">
        <v>6585</v>
      </c>
      <c r="B1956" s="131">
        <v>4209</v>
      </c>
      <c r="C1956" s="131">
        <v>4554</v>
      </c>
      <c r="D1956" s="166">
        <v>929</v>
      </c>
      <c r="E1956" s="166">
        <v>819</v>
      </c>
      <c r="F1956" s="167">
        <v>2026291.9742149999</v>
      </c>
      <c r="G1956" s="132">
        <v>1.19176E-4</v>
      </c>
      <c r="H1956" s="167">
        <v>806429.38</v>
      </c>
      <c r="I1956" s="131">
        <v>483.76</v>
      </c>
      <c r="J1956" s="131">
        <v>3</v>
      </c>
      <c r="K1956" s="131">
        <v>1667</v>
      </c>
      <c r="L1956" s="130" t="s">
        <v>7</v>
      </c>
      <c r="M1956" s="128"/>
    </row>
    <row r="1957" spans="1:13">
      <c r="A1957" s="130" t="s">
        <v>6586</v>
      </c>
      <c r="B1957" s="131">
        <v>17351</v>
      </c>
      <c r="C1957" s="131">
        <v>15407</v>
      </c>
      <c r="D1957" s="166">
        <v>2210</v>
      </c>
      <c r="E1957" s="166">
        <v>2890</v>
      </c>
      <c r="F1957" s="167">
        <v>5490784.4462560005</v>
      </c>
      <c r="G1957" s="132">
        <v>4.05759E-4</v>
      </c>
      <c r="H1957" s="167">
        <v>2745648.46</v>
      </c>
      <c r="I1957" s="131">
        <v>650.32000000000005</v>
      </c>
      <c r="J1957" s="131">
        <v>3</v>
      </c>
      <c r="K1957" s="131">
        <v>4222</v>
      </c>
      <c r="L1957" s="130" t="s">
        <v>7</v>
      </c>
      <c r="M1957" s="128"/>
    </row>
    <row r="1958" spans="1:13">
      <c r="A1958" s="130" t="s">
        <v>6587</v>
      </c>
      <c r="B1958" s="131">
        <v>44314</v>
      </c>
      <c r="C1958" s="131">
        <v>45621</v>
      </c>
      <c r="D1958" s="166">
        <v>8082</v>
      </c>
      <c r="E1958" s="166">
        <v>9734</v>
      </c>
      <c r="F1958" s="167">
        <v>18987512.241605002</v>
      </c>
      <c r="G1958" s="132">
        <v>1.198443E-3</v>
      </c>
      <c r="H1958" s="167">
        <v>8109500.1799999997</v>
      </c>
      <c r="I1958" s="131">
        <v>550.05999999999995</v>
      </c>
      <c r="J1958" s="131">
        <v>3</v>
      </c>
      <c r="K1958" s="131">
        <v>14743</v>
      </c>
      <c r="L1958" s="130" t="s">
        <v>7</v>
      </c>
      <c r="M1958" s="128"/>
    </row>
    <row r="1959" spans="1:13">
      <c r="A1959" s="130" t="s">
        <v>6588</v>
      </c>
      <c r="B1959" s="131">
        <v>4829</v>
      </c>
      <c r="C1959" s="131">
        <v>4612</v>
      </c>
      <c r="D1959" s="166">
        <v>570</v>
      </c>
      <c r="E1959" s="166">
        <v>842</v>
      </c>
      <c r="F1959" s="167">
        <v>9638388.6149039995</v>
      </c>
      <c r="G1959" s="132">
        <v>2.2136500000000001E-4</v>
      </c>
      <c r="H1959" s="167">
        <v>1497909.28</v>
      </c>
      <c r="I1959" s="131">
        <v>441.21</v>
      </c>
      <c r="J1959" s="131">
        <v>3</v>
      </c>
      <c r="K1959" s="131">
        <v>3395</v>
      </c>
      <c r="L1959" s="130" t="s">
        <v>7</v>
      </c>
      <c r="M1959" s="128"/>
    </row>
    <row r="1960" spans="1:13">
      <c r="A1960" s="130" t="s">
        <v>6589</v>
      </c>
      <c r="B1960" s="131">
        <v>5354</v>
      </c>
      <c r="C1960" s="131">
        <v>4546</v>
      </c>
      <c r="D1960" s="166">
        <v>191</v>
      </c>
      <c r="E1960" s="166">
        <v>355</v>
      </c>
      <c r="F1960" s="167">
        <v>1278756.6381320001</v>
      </c>
      <c r="G1960" s="132">
        <v>1.0889E-4</v>
      </c>
      <c r="H1960" s="167">
        <v>736824.14</v>
      </c>
      <c r="I1960" s="131">
        <v>2253.2800000000002</v>
      </c>
      <c r="J1960" s="131">
        <v>3</v>
      </c>
      <c r="K1960" s="131">
        <v>327</v>
      </c>
      <c r="L1960" s="130" t="s">
        <v>7</v>
      </c>
      <c r="M1960" s="128"/>
    </row>
    <row r="1961" spans="1:13">
      <c r="A1961" s="130" t="s">
        <v>6590</v>
      </c>
      <c r="B1961" s="131">
        <v>265</v>
      </c>
      <c r="C1961" s="131">
        <v>142</v>
      </c>
      <c r="D1961" s="166">
        <v>88</v>
      </c>
      <c r="E1961" s="166">
        <v>116</v>
      </c>
      <c r="F1961" s="167">
        <v>218552.49619199999</v>
      </c>
      <c r="G1961" s="132">
        <v>8.3705005481174958E-6</v>
      </c>
      <c r="H1961" s="167" t="s">
        <v>11</v>
      </c>
      <c r="I1961" s="131" t="s">
        <v>11</v>
      </c>
      <c r="J1961" s="131">
        <v>3</v>
      </c>
      <c r="K1961" s="131">
        <v>275</v>
      </c>
      <c r="L1961" s="130" t="s">
        <v>12</v>
      </c>
      <c r="M1961" s="128"/>
    </row>
    <row r="1962" spans="1:13">
      <c r="A1962" s="130" t="s">
        <v>6591</v>
      </c>
      <c r="B1962" s="131">
        <v>2685</v>
      </c>
      <c r="C1962" s="131">
        <v>2602</v>
      </c>
      <c r="D1962" s="166">
        <v>301</v>
      </c>
      <c r="E1962" s="166">
        <v>361</v>
      </c>
      <c r="F1962" s="167">
        <v>1815408.261128</v>
      </c>
      <c r="G1962" s="132">
        <v>7.6165E-5</v>
      </c>
      <c r="H1962" s="167">
        <v>515387.8</v>
      </c>
      <c r="I1962" s="131">
        <v>599.99</v>
      </c>
      <c r="J1962" s="131">
        <v>3</v>
      </c>
      <c r="K1962" s="131">
        <v>859</v>
      </c>
      <c r="L1962" s="130" t="s">
        <v>7</v>
      </c>
      <c r="M1962" s="128"/>
    </row>
    <row r="1963" spans="1:13">
      <c r="A1963" s="130" t="s">
        <v>6592</v>
      </c>
      <c r="B1963" s="131">
        <v>17063</v>
      </c>
      <c r="C1963" s="131">
        <v>19710</v>
      </c>
      <c r="D1963" s="166">
        <v>6507</v>
      </c>
      <c r="E1963" s="166">
        <v>5298</v>
      </c>
      <c r="F1963" s="167">
        <v>14750478.769239999</v>
      </c>
      <c r="G1963" s="132">
        <v>6.2093900000000004E-4</v>
      </c>
      <c r="H1963" s="167">
        <v>4201708.17</v>
      </c>
      <c r="I1963" s="131">
        <v>638.16999999999996</v>
      </c>
      <c r="J1963" s="131">
        <v>3</v>
      </c>
      <c r="K1963" s="131">
        <v>6584</v>
      </c>
      <c r="L1963" s="130" t="s">
        <v>7</v>
      </c>
      <c r="M1963" s="128"/>
    </row>
    <row r="1964" spans="1:13">
      <c r="A1964" s="130" t="s">
        <v>6593</v>
      </c>
      <c r="B1964" s="131">
        <v>26109</v>
      </c>
      <c r="C1964" s="131">
        <v>25516</v>
      </c>
      <c r="D1964" s="166">
        <v>7197</v>
      </c>
      <c r="E1964" s="166">
        <v>7903</v>
      </c>
      <c r="F1964" s="167">
        <v>22511766.166848004</v>
      </c>
      <c r="G1964" s="132">
        <v>8.8227900000000003E-4</v>
      </c>
      <c r="H1964" s="167">
        <v>5970115.1600000001</v>
      </c>
      <c r="I1964" s="131">
        <v>1047.02</v>
      </c>
      <c r="J1964" s="131">
        <v>3</v>
      </c>
      <c r="K1964" s="131">
        <v>5702</v>
      </c>
      <c r="L1964" s="130" t="s">
        <v>7</v>
      </c>
      <c r="M1964" s="128"/>
    </row>
    <row r="1965" spans="1:13">
      <c r="A1965" s="130" t="s">
        <v>6594</v>
      </c>
      <c r="B1965" s="131">
        <v>12532</v>
      </c>
      <c r="C1965" s="131">
        <v>12438</v>
      </c>
      <c r="D1965" s="166">
        <v>2707</v>
      </c>
      <c r="E1965" s="166">
        <v>3033</v>
      </c>
      <c r="F1965" s="167">
        <v>14150301.079105001</v>
      </c>
      <c r="G1965" s="132">
        <v>4.5542599999999999E-4</v>
      </c>
      <c r="H1965" s="167">
        <v>3081727.09</v>
      </c>
      <c r="I1965" s="131">
        <v>404.79</v>
      </c>
      <c r="J1965" s="131">
        <v>3</v>
      </c>
      <c r="K1965" s="131">
        <v>7613</v>
      </c>
      <c r="L1965" s="130" t="s">
        <v>7</v>
      </c>
      <c r="M1965" s="128"/>
    </row>
    <row r="1966" spans="1:13">
      <c r="A1966" s="130" t="s">
        <v>6595</v>
      </c>
      <c r="B1966" s="131">
        <v>60404</v>
      </c>
      <c r="C1966" s="131">
        <v>60350</v>
      </c>
      <c r="D1966" s="166">
        <v>7724</v>
      </c>
      <c r="E1966" s="166">
        <v>6922</v>
      </c>
      <c r="F1966" s="167" t="s">
        <v>11</v>
      </c>
      <c r="G1966" s="132">
        <v>1.788616E-3</v>
      </c>
      <c r="H1966" s="167">
        <v>12103020.720000001</v>
      </c>
      <c r="I1966" s="131">
        <v>5915.45</v>
      </c>
      <c r="J1966" s="131">
        <v>2</v>
      </c>
      <c r="K1966" s="131">
        <v>2046</v>
      </c>
      <c r="L1966" s="130" t="s">
        <v>7</v>
      </c>
      <c r="M1966" s="128"/>
    </row>
    <row r="1967" spans="1:13">
      <c r="A1967" s="130" t="s">
        <v>6596</v>
      </c>
      <c r="B1967" s="131">
        <v>67460</v>
      </c>
      <c r="C1967" s="131">
        <v>62357</v>
      </c>
      <c r="D1967" s="166">
        <v>5904</v>
      </c>
      <c r="E1967" s="166">
        <v>6717</v>
      </c>
      <c r="F1967" s="167" t="s">
        <v>11</v>
      </c>
      <c r="G1967" s="132">
        <v>1.866876E-3</v>
      </c>
      <c r="H1967" s="167">
        <v>12632583.1</v>
      </c>
      <c r="I1967" s="131">
        <v>6620.85</v>
      </c>
      <c r="J1967" s="131">
        <v>2</v>
      </c>
      <c r="K1967" s="131">
        <v>1908</v>
      </c>
      <c r="L1967" s="130" t="s">
        <v>7</v>
      </c>
      <c r="M1967" s="128"/>
    </row>
    <row r="1968" spans="1:13">
      <c r="A1968" s="130" t="s">
        <v>6597</v>
      </c>
      <c r="B1968" s="131">
        <v>488</v>
      </c>
      <c r="C1968" s="131">
        <v>345</v>
      </c>
      <c r="D1968" s="166">
        <v>77</v>
      </c>
      <c r="E1968" s="166">
        <v>71</v>
      </c>
      <c r="F1968" s="167">
        <v>1324490.0606399998</v>
      </c>
      <c r="G1968" s="132">
        <v>2.6317805009973905E-5</v>
      </c>
      <c r="H1968" s="167" t="s">
        <v>11</v>
      </c>
      <c r="I1968" s="131" t="s">
        <v>11</v>
      </c>
      <c r="J1968" s="131">
        <v>3</v>
      </c>
      <c r="K1968" s="131">
        <v>226</v>
      </c>
      <c r="L1968" s="130" t="s">
        <v>12</v>
      </c>
      <c r="M1968" s="128"/>
    </row>
    <row r="1969" spans="1:13">
      <c r="A1969" s="130" t="s">
        <v>6598</v>
      </c>
      <c r="B1969" s="131">
        <v>7007</v>
      </c>
      <c r="C1969" s="131">
        <v>5248</v>
      </c>
      <c r="D1969" s="166">
        <v>681</v>
      </c>
      <c r="E1969" s="166">
        <v>403</v>
      </c>
      <c r="F1969" s="167">
        <v>4129296.0768870004</v>
      </c>
      <c r="G1969" s="132">
        <v>1.7160299999999999E-4</v>
      </c>
      <c r="H1969" s="167">
        <v>1161185.8999999999</v>
      </c>
      <c r="I1969" s="131">
        <v>921.57</v>
      </c>
      <c r="J1969" s="131">
        <v>3</v>
      </c>
      <c r="K1969" s="131">
        <v>1260</v>
      </c>
      <c r="L1969" s="130" t="s">
        <v>7</v>
      </c>
      <c r="M1969" s="128"/>
    </row>
    <row r="1970" spans="1:13">
      <c r="A1970" s="130" t="s">
        <v>6599</v>
      </c>
      <c r="B1970" s="131">
        <v>6132</v>
      </c>
      <c r="C1970" s="131">
        <v>6892</v>
      </c>
      <c r="D1970" s="166">
        <v>1828</v>
      </c>
      <c r="E1970" s="166">
        <v>2064</v>
      </c>
      <c r="F1970" s="167">
        <v>4625918.0924040005</v>
      </c>
      <c r="G1970" s="132">
        <v>2.1278816360015599E-4</v>
      </c>
      <c r="H1970" s="167" t="s">
        <v>11</v>
      </c>
      <c r="I1970" s="131">
        <v>399.85</v>
      </c>
      <c r="J1970" s="131">
        <v>3</v>
      </c>
      <c r="K1970" s="131">
        <v>3601</v>
      </c>
      <c r="L1970" s="130" t="s">
        <v>15</v>
      </c>
      <c r="M1970" s="128"/>
    </row>
    <row r="1971" spans="1:13">
      <c r="A1971" s="130" t="s">
        <v>6600</v>
      </c>
      <c r="B1971" s="131">
        <v>22976</v>
      </c>
      <c r="C1971" s="131">
        <v>21357</v>
      </c>
      <c r="D1971" s="166">
        <v>5101</v>
      </c>
      <c r="E1971" s="166">
        <v>5042</v>
      </c>
      <c r="F1971" s="167">
        <v>7449452.00031</v>
      </c>
      <c r="G1971" s="132">
        <v>5.7798300000000001E-4</v>
      </c>
      <c r="H1971" s="167">
        <v>3911035.48</v>
      </c>
      <c r="I1971" s="131">
        <v>435.33</v>
      </c>
      <c r="J1971" s="131">
        <v>3</v>
      </c>
      <c r="K1971" s="131">
        <v>8984</v>
      </c>
      <c r="L1971" s="130" t="s">
        <v>7</v>
      </c>
      <c r="M1971" s="128"/>
    </row>
    <row r="1972" spans="1:13">
      <c r="A1972" s="130" t="s">
        <v>6601</v>
      </c>
      <c r="B1972" s="131">
        <v>14025</v>
      </c>
      <c r="C1972" s="131">
        <v>13769</v>
      </c>
      <c r="D1972" s="166">
        <v>3767</v>
      </c>
      <c r="E1972" s="166">
        <v>3167</v>
      </c>
      <c r="F1972" s="167">
        <v>8150221.2514239997</v>
      </c>
      <c r="G1972" s="132">
        <v>4.12762E-4</v>
      </c>
      <c r="H1972" s="167">
        <v>2793035.58</v>
      </c>
      <c r="I1972" s="131">
        <v>490.44</v>
      </c>
      <c r="J1972" s="131">
        <v>3</v>
      </c>
      <c r="K1972" s="131">
        <v>5695</v>
      </c>
      <c r="L1972" s="130" t="s">
        <v>7</v>
      </c>
      <c r="M1972" s="128"/>
    </row>
    <row r="1973" spans="1:13">
      <c r="A1973" s="130" t="s">
        <v>6602</v>
      </c>
      <c r="B1973" s="131">
        <v>238</v>
      </c>
      <c r="C1973" s="131">
        <v>141</v>
      </c>
      <c r="D1973" s="166">
        <v>101</v>
      </c>
      <c r="E1973" s="166">
        <v>154</v>
      </c>
      <c r="F1973" s="167">
        <v>530003.43840400001</v>
      </c>
      <c r="G1973" s="132">
        <v>1.2502E-5</v>
      </c>
      <c r="H1973" s="167">
        <v>84599.99</v>
      </c>
      <c r="I1973" s="131">
        <v>349.59</v>
      </c>
      <c r="J1973" s="131">
        <v>3</v>
      </c>
      <c r="K1973" s="131">
        <v>242</v>
      </c>
      <c r="L1973" s="130" t="s">
        <v>7</v>
      </c>
      <c r="M1973" s="128"/>
    </row>
    <row r="1974" spans="1:13">
      <c r="A1974" s="130" t="s">
        <v>6603</v>
      </c>
      <c r="B1974" s="131">
        <v>5092</v>
      </c>
      <c r="C1974" s="131">
        <v>4966</v>
      </c>
      <c r="D1974" s="166">
        <v>306</v>
      </c>
      <c r="E1974" s="166">
        <v>223</v>
      </c>
      <c r="F1974" s="167">
        <v>887490.52464800002</v>
      </c>
      <c r="G1974" s="132">
        <v>1.05025E-4</v>
      </c>
      <c r="H1974" s="167">
        <v>710670.04</v>
      </c>
      <c r="I1974" s="131">
        <v>1741.84</v>
      </c>
      <c r="J1974" s="131">
        <v>3</v>
      </c>
      <c r="K1974" s="131">
        <v>408</v>
      </c>
      <c r="L1974" s="130" t="s">
        <v>7</v>
      </c>
      <c r="M1974" s="128"/>
    </row>
    <row r="1975" spans="1:13">
      <c r="A1975" s="130" t="s">
        <v>6604</v>
      </c>
      <c r="B1975" s="131">
        <v>22778</v>
      </c>
      <c r="C1975" s="131">
        <v>21092</v>
      </c>
      <c r="D1975" s="166">
        <v>4018</v>
      </c>
      <c r="E1975" s="166">
        <v>4074</v>
      </c>
      <c r="F1975" s="167">
        <v>4403481.2336800005</v>
      </c>
      <c r="G1975" s="132">
        <v>5.1610899999999995E-4</v>
      </c>
      <c r="H1975" s="167">
        <v>3492350.7</v>
      </c>
      <c r="I1975" s="131">
        <v>741.79</v>
      </c>
      <c r="J1975" s="131">
        <v>3</v>
      </c>
      <c r="K1975" s="131">
        <v>4708</v>
      </c>
      <c r="L1975" s="130" t="s">
        <v>7</v>
      </c>
      <c r="M1975" s="128"/>
    </row>
    <row r="1976" spans="1:13">
      <c r="A1976" s="130" t="s">
        <v>6605</v>
      </c>
      <c r="B1976" s="131">
        <v>7915</v>
      </c>
      <c r="C1976" s="131">
        <v>8882</v>
      </c>
      <c r="D1976" s="166">
        <v>4101</v>
      </c>
      <c r="E1976" s="166">
        <v>4573</v>
      </c>
      <c r="F1976" s="166">
        <v>0</v>
      </c>
      <c r="G1976" s="132">
        <v>3.4240005600316432E-4</v>
      </c>
      <c r="H1976" s="167" t="s">
        <v>11</v>
      </c>
      <c r="I1976" s="131" t="s">
        <v>11</v>
      </c>
      <c r="J1976" s="131">
        <v>2</v>
      </c>
      <c r="K1976" s="131">
        <v>0</v>
      </c>
      <c r="L1976" s="130" t="s">
        <v>12</v>
      </c>
      <c r="M1976" s="128"/>
    </row>
    <row r="1977" spans="1:13">
      <c r="A1977" s="130" t="s">
        <v>6606</v>
      </c>
      <c r="B1977" s="131">
        <v>5225</v>
      </c>
      <c r="C1977" s="131">
        <v>5605</v>
      </c>
      <c r="D1977" s="166">
        <v>1542</v>
      </c>
      <c r="E1977" s="166">
        <v>1576</v>
      </c>
      <c r="F1977" s="167">
        <v>5117553.5457099993</v>
      </c>
      <c r="G1977" s="132">
        <v>1.9270503188840605E-4</v>
      </c>
      <c r="H1977" s="167" t="s">
        <v>11</v>
      </c>
      <c r="I1977" s="131">
        <v>549.74</v>
      </c>
      <c r="J1977" s="131">
        <v>3</v>
      </c>
      <c r="K1977" s="131">
        <v>2372</v>
      </c>
      <c r="L1977" s="130" t="s">
        <v>15</v>
      </c>
      <c r="M1977" s="128"/>
    </row>
    <row r="1978" spans="1:13">
      <c r="A1978" s="130" t="s">
        <v>6607</v>
      </c>
      <c r="B1978" s="131">
        <v>19564</v>
      </c>
      <c r="C1978" s="131">
        <v>19924</v>
      </c>
      <c r="D1978" s="166">
        <v>2221</v>
      </c>
      <c r="E1978" s="166">
        <v>1942</v>
      </c>
      <c r="F1978" s="167">
        <v>3775855.5477919998</v>
      </c>
      <c r="G1978" s="132">
        <v>4.3451699999999999E-4</v>
      </c>
      <c r="H1978" s="167">
        <v>2940244.23</v>
      </c>
      <c r="I1978" s="131">
        <v>589.92999999999995</v>
      </c>
      <c r="J1978" s="131">
        <v>3</v>
      </c>
      <c r="K1978" s="131">
        <v>4984</v>
      </c>
      <c r="L1978" s="130" t="s">
        <v>7</v>
      </c>
      <c r="M1978" s="128"/>
    </row>
    <row r="1979" spans="1:13">
      <c r="A1979" s="130" t="s">
        <v>6608</v>
      </c>
      <c r="B1979" s="131">
        <v>45500</v>
      </c>
      <c r="C1979" s="131">
        <v>54955</v>
      </c>
      <c r="D1979" s="166">
        <v>9158</v>
      </c>
      <c r="E1979" s="166">
        <v>9175</v>
      </c>
      <c r="F1979" s="167">
        <v>23100690.292960003</v>
      </c>
      <c r="G1979" s="132">
        <v>1.349266E-3</v>
      </c>
      <c r="H1979" s="167">
        <v>9130071.0700000003</v>
      </c>
      <c r="I1979" s="131">
        <v>1117.92</v>
      </c>
      <c r="J1979" s="131">
        <v>3</v>
      </c>
      <c r="K1979" s="131">
        <v>8167</v>
      </c>
      <c r="L1979" s="130" t="s">
        <v>7</v>
      </c>
      <c r="M1979" s="128"/>
    </row>
    <row r="1980" spans="1:13">
      <c r="A1980" s="130" t="s">
        <v>6609</v>
      </c>
      <c r="B1980" s="131">
        <v>4708</v>
      </c>
      <c r="C1980" s="131">
        <v>3374</v>
      </c>
      <c r="D1980" s="166">
        <v>469</v>
      </c>
      <c r="E1980" s="166">
        <v>542</v>
      </c>
      <c r="F1980" s="167">
        <v>6059179.8527349997</v>
      </c>
      <c r="G1980" s="132">
        <v>1.6169258544982546E-4</v>
      </c>
      <c r="H1980" s="167" t="s">
        <v>11</v>
      </c>
      <c r="I1980" s="131" t="s">
        <v>11</v>
      </c>
      <c r="J1980" s="131">
        <v>3</v>
      </c>
      <c r="K1980" s="131">
        <v>2891</v>
      </c>
      <c r="L1980" s="130" t="s">
        <v>12</v>
      </c>
      <c r="M1980" s="128"/>
    </row>
    <row r="1981" spans="1:13">
      <c r="A1981" s="130" t="s">
        <v>6610</v>
      </c>
      <c r="B1981" s="131">
        <v>9639</v>
      </c>
      <c r="C1981" s="131">
        <v>13075</v>
      </c>
      <c r="D1981" s="166">
        <v>1132</v>
      </c>
      <c r="E1981" s="166">
        <v>991</v>
      </c>
      <c r="F1981" s="167">
        <v>1520250.5232580001</v>
      </c>
      <c r="G1981" s="132">
        <v>2.38958E-4</v>
      </c>
      <c r="H1981" s="167">
        <v>1616954.79</v>
      </c>
      <c r="I1981" s="131">
        <v>1272.19</v>
      </c>
      <c r="J1981" s="131">
        <v>3</v>
      </c>
      <c r="K1981" s="131">
        <v>1271</v>
      </c>
      <c r="L1981" s="130" t="s">
        <v>7</v>
      </c>
      <c r="M1981" s="128"/>
    </row>
    <row r="1982" spans="1:13">
      <c r="A1982" s="130" t="s">
        <v>6611</v>
      </c>
      <c r="B1982" s="131">
        <v>17816</v>
      </c>
      <c r="C1982" s="131">
        <v>17395</v>
      </c>
      <c r="D1982" s="166">
        <v>2415</v>
      </c>
      <c r="E1982" s="166">
        <v>3372</v>
      </c>
      <c r="F1982" s="167">
        <v>8162060.8935129996</v>
      </c>
      <c r="G1982" s="132">
        <v>4.6822399999999999E-4</v>
      </c>
      <c r="H1982" s="167">
        <v>3168331.55</v>
      </c>
      <c r="I1982" s="131">
        <v>1043.5899999999999</v>
      </c>
      <c r="J1982" s="131">
        <v>3</v>
      </c>
      <c r="K1982" s="131">
        <v>3036</v>
      </c>
      <c r="L1982" s="130" t="s">
        <v>7</v>
      </c>
      <c r="M1982" s="128"/>
    </row>
    <row r="1983" spans="1:13">
      <c r="A1983" s="130" t="s">
        <v>6612</v>
      </c>
      <c r="B1983" s="131">
        <v>23</v>
      </c>
      <c r="C1983" s="131">
        <v>18</v>
      </c>
      <c r="D1983" s="166">
        <v>7</v>
      </c>
      <c r="E1983" s="166">
        <v>0</v>
      </c>
      <c r="F1983" s="167">
        <v>456451.840845</v>
      </c>
      <c r="G1983" s="132">
        <v>6.4684936019525893E-6</v>
      </c>
      <c r="H1983" s="167" t="s">
        <v>11</v>
      </c>
      <c r="I1983" s="131" t="s">
        <v>11</v>
      </c>
      <c r="J1983" s="131">
        <v>3</v>
      </c>
      <c r="K1983" s="131">
        <v>6</v>
      </c>
      <c r="L1983" s="130" t="s">
        <v>12</v>
      </c>
      <c r="M1983" s="128"/>
    </row>
    <row r="1984" spans="1:13">
      <c r="A1984" s="130" t="s">
        <v>6613</v>
      </c>
      <c r="B1984" s="131">
        <v>26178</v>
      </c>
      <c r="C1984" s="131">
        <v>29575</v>
      </c>
      <c r="D1984" s="166">
        <v>3340</v>
      </c>
      <c r="E1984" s="166">
        <v>3240</v>
      </c>
      <c r="F1984" s="167">
        <v>9837308.7167759985</v>
      </c>
      <c r="G1984" s="132">
        <v>6.78303E-4</v>
      </c>
      <c r="H1984" s="167">
        <v>4589869.32</v>
      </c>
      <c r="I1984" s="131">
        <v>527.94000000000005</v>
      </c>
      <c r="J1984" s="131">
        <v>3</v>
      </c>
      <c r="K1984" s="131">
        <v>8694</v>
      </c>
      <c r="L1984" s="130" t="s">
        <v>7</v>
      </c>
      <c r="M1984" s="128"/>
    </row>
    <row r="1985" spans="1:13">
      <c r="A1985" s="130" t="s">
        <v>6614</v>
      </c>
      <c r="B1985" s="131">
        <v>102119</v>
      </c>
      <c r="C1985" s="131">
        <v>94813</v>
      </c>
      <c r="D1985" s="166">
        <v>27704</v>
      </c>
      <c r="E1985" s="166">
        <v>27134</v>
      </c>
      <c r="F1985" s="167">
        <v>19368332.40628</v>
      </c>
      <c r="G1985" s="132">
        <v>2.4750520000000002E-3</v>
      </c>
      <c r="H1985" s="167">
        <v>16747925.380000001</v>
      </c>
      <c r="I1985" s="131">
        <v>1540.46</v>
      </c>
      <c r="J1985" s="131">
        <v>3</v>
      </c>
      <c r="K1985" s="131">
        <v>10872</v>
      </c>
      <c r="L1985" s="130" t="s">
        <v>7</v>
      </c>
      <c r="M1985" s="128"/>
    </row>
    <row r="1986" spans="1:13">
      <c r="A1986" s="130" t="s">
        <v>6615</v>
      </c>
      <c r="B1986" s="131">
        <v>3251</v>
      </c>
      <c r="C1986" s="131">
        <v>2791</v>
      </c>
      <c r="D1986" s="166">
        <v>668</v>
      </c>
      <c r="E1986" s="166">
        <v>648</v>
      </c>
      <c r="F1986" s="167">
        <v>1760136.6087499999</v>
      </c>
      <c r="G1986" s="132">
        <v>8.9250541810909371E-5</v>
      </c>
      <c r="H1986" s="167" t="s">
        <v>11</v>
      </c>
      <c r="I1986" s="131">
        <v>455.8</v>
      </c>
      <c r="J1986" s="131">
        <v>3</v>
      </c>
      <c r="K1986" s="131">
        <v>1325</v>
      </c>
      <c r="L1986" s="130" t="s">
        <v>15</v>
      </c>
      <c r="M1986" s="128"/>
    </row>
    <row r="1987" spans="1:13">
      <c r="A1987" s="130" t="s">
        <v>6616</v>
      </c>
      <c r="B1987" s="131">
        <v>858</v>
      </c>
      <c r="C1987" s="131">
        <v>172</v>
      </c>
      <c r="D1987" s="166"/>
      <c r="E1987" s="166"/>
      <c r="F1987" s="166">
        <v>0</v>
      </c>
      <c r="G1987" s="132">
        <v>1.6358249805412522E-5</v>
      </c>
      <c r="H1987" s="167" t="s">
        <v>11</v>
      </c>
      <c r="I1987" s="131" t="s">
        <v>11</v>
      </c>
      <c r="J1987" s="131">
        <v>2</v>
      </c>
      <c r="K1987" s="131">
        <v>0</v>
      </c>
      <c r="L1987" s="130" t="s">
        <v>12</v>
      </c>
      <c r="M1987" s="128"/>
    </row>
    <row r="1988" spans="1:13">
      <c r="A1988" s="130" t="s">
        <v>6617</v>
      </c>
      <c r="B1988" s="131">
        <v>3492</v>
      </c>
      <c r="C1988" s="131">
        <v>5584</v>
      </c>
      <c r="D1988" s="166">
        <v>1299</v>
      </c>
      <c r="E1988" s="166">
        <v>1469</v>
      </c>
      <c r="F1988" s="167">
        <v>3141329.891822</v>
      </c>
      <c r="G1988" s="132">
        <v>1.2912399999999999E-4</v>
      </c>
      <c r="H1988" s="167">
        <v>873744.78</v>
      </c>
      <c r="I1988" s="131">
        <v>487.86</v>
      </c>
      <c r="J1988" s="131">
        <v>3</v>
      </c>
      <c r="K1988" s="131">
        <v>1791</v>
      </c>
      <c r="L1988" s="130" t="s">
        <v>7</v>
      </c>
      <c r="M1988" s="128"/>
    </row>
    <row r="1989" spans="1:13">
      <c r="A1989" s="130" t="s">
        <v>6618</v>
      </c>
      <c r="B1989" s="131">
        <v>2028</v>
      </c>
      <c r="C1989" s="131">
        <v>2178</v>
      </c>
      <c r="D1989" s="166">
        <v>330</v>
      </c>
      <c r="E1989" s="166">
        <v>304</v>
      </c>
      <c r="F1989" s="167">
        <v>3608335.7797880005</v>
      </c>
      <c r="G1989" s="132">
        <v>9.1110303461787586E-5</v>
      </c>
      <c r="H1989" s="167" t="s">
        <v>11</v>
      </c>
      <c r="I1989" s="131" t="s">
        <v>11</v>
      </c>
      <c r="J1989" s="131">
        <v>3</v>
      </c>
      <c r="K1989" s="131">
        <v>1844</v>
      </c>
      <c r="L1989" s="130" t="s">
        <v>12</v>
      </c>
      <c r="M1989" s="128"/>
    </row>
    <row r="1990" spans="1:13">
      <c r="A1990" s="130" t="s">
        <v>6619</v>
      </c>
      <c r="B1990" s="131">
        <v>2742</v>
      </c>
      <c r="C1990" s="131">
        <v>3066</v>
      </c>
      <c r="D1990" s="166">
        <v>2375</v>
      </c>
      <c r="E1990" s="166">
        <v>2294</v>
      </c>
      <c r="F1990" s="167">
        <v>2038315.3080549999</v>
      </c>
      <c r="G1990" s="132">
        <v>1.2086599308533989E-4</v>
      </c>
      <c r="H1990" s="167" t="s">
        <v>11</v>
      </c>
      <c r="I1990" s="131" t="s">
        <v>11</v>
      </c>
      <c r="J1990" s="131">
        <v>3</v>
      </c>
      <c r="K1990" s="131">
        <v>8330</v>
      </c>
      <c r="L1990" s="130" t="s">
        <v>12</v>
      </c>
      <c r="M1990" s="128"/>
    </row>
    <row r="1991" spans="1:13">
      <c r="A1991" s="130" t="s">
        <v>6620</v>
      </c>
      <c r="B1991" s="131">
        <v>11960</v>
      </c>
      <c r="C1991" s="131">
        <v>7823</v>
      </c>
      <c r="D1991" s="166">
        <v>1954</v>
      </c>
      <c r="E1991" s="166">
        <v>1939</v>
      </c>
      <c r="F1991" s="167">
        <v>9818886.5134599991</v>
      </c>
      <c r="G1991" s="132">
        <v>3.32496E-4</v>
      </c>
      <c r="H1991" s="167">
        <v>2249899.5299999998</v>
      </c>
      <c r="I1991" s="131">
        <v>878.53</v>
      </c>
      <c r="J1991" s="131">
        <v>3</v>
      </c>
      <c r="K1991" s="131">
        <v>2561</v>
      </c>
      <c r="L1991" s="130" t="s">
        <v>7</v>
      </c>
      <c r="M1991" s="128"/>
    </row>
    <row r="1992" spans="1:13">
      <c r="A1992" s="130" t="s">
        <v>6621</v>
      </c>
      <c r="B1992" s="131">
        <v>3631</v>
      </c>
      <c r="C1992" s="131">
        <v>4044</v>
      </c>
      <c r="D1992" s="166">
        <v>1367</v>
      </c>
      <c r="E1992" s="166">
        <v>1334</v>
      </c>
      <c r="F1992" s="167">
        <v>6361280.3676750008</v>
      </c>
      <c r="G1992" s="132">
        <v>1.7714028086795344E-4</v>
      </c>
      <c r="H1992" s="167" t="s">
        <v>11</v>
      </c>
      <c r="I1992" s="131" t="s">
        <v>11</v>
      </c>
      <c r="J1992" s="131">
        <v>3</v>
      </c>
      <c r="K1992" s="131">
        <v>5266</v>
      </c>
      <c r="L1992" s="130" t="s">
        <v>12</v>
      </c>
      <c r="M1992" s="128"/>
    </row>
    <row r="1993" spans="1:13">
      <c r="A1993" s="130" t="s">
        <v>6622</v>
      </c>
      <c r="B1993" s="131">
        <v>7439</v>
      </c>
      <c r="C1993" s="131">
        <v>8382</v>
      </c>
      <c r="D1993" s="166">
        <v>989</v>
      </c>
      <c r="E1993" s="166">
        <v>856</v>
      </c>
      <c r="F1993" s="167">
        <v>1571568.5382400001</v>
      </c>
      <c r="G1993" s="132">
        <v>1.7639700000000001E-4</v>
      </c>
      <c r="H1993" s="167">
        <v>1193622.46</v>
      </c>
      <c r="I1993" s="131">
        <v>958.73</v>
      </c>
      <c r="J1993" s="131">
        <v>3</v>
      </c>
      <c r="K1993" s="131">
        <v>1245</v>
      </c>
      <c r="L1993" s="130" t="s">
        <v>7</v>
      </c>
      <c r="M1993" s="128"/>
    </row>
    <row r="1994" spans="1:13">
      <c r="A1994" s="130" t="s">
        <v>6623</v>
      </c>
      <c r="B1994" s="131">
        <v>10220</v>
      </c>
      <c r="C1994" s="131">
        <v>9648</v>
      </c>
      <c r="D1994" s="166">
        <v>1975</v>
      </c>
      <c r="E1994" s="166">
        <v>2025</v>
      </c>
      <c r="F1994" s="167">
        <v>8698226.0650400016</v>
      </c>
      <c r="G1994" s="132">
        <v>3.2402400000000001E-4</v>
      </c>
      <c r="H1994" s="167">
        <v>2192574.36</v>
      </c>
      <c r="I1994" s="131">
        <v>587.98</v>
      </c>
      <c r="J1994" s="131">
        <v>3</v>
      </c>
      <c r="K1994" s="131">
        <v>3729</v>
      </c>
      <c r="L1994" s="130" t="s">
        <v>7</v>
      </c>
      <c r="M1994" s="128"/>
    </row>
    <row r="1995" spans="1:13">
      <c r="A1995" s="130" t="s">
        <v>6624</v>
      </c>
      <c r="B1995" s="131">
        <v>36679</v>
      </c>
      <c r="C1995" s="131">
        <v>39702</v>
      </c>
      <c r="D1995" s="166">
        <v>6000</v>
      </c>
      <c r="E1995" s="166">
        <v>6581</v>
      </c>
      <c r="F1995" s="167">
        <v>10694510.787008001</v>
      </c>
      <c r="G1995" s="132">
        <v>9.24529E-4</v>
      </c>
      <c r="H1995" s="167">
        <v>6256007.5099999998</v>
      </c>
      <c r="I1995" s="131">
        <v>2373.29</v>
      </c>
      <c r="J1995" s="131">
        <v>3</v>
      </c>
      <c r="K1995" s="131">
        <v>2636</v>
      </c>
      <c r="L1995" s="130" t="s">
        <v>7</v>
      </c>
      <c r="M1995" s="128"/>
    </row>
    <row r="1996" spans="1:13">
      <c r="A1996" s="160" t="s">
        <v>6625</v>
      </c>
      <c r="B1996" s="161">
        <v>83912</v>
      </c>
      <c r="C1996" s="161">
        <v>86155</v>
      </c>
      <c r="D1996" s="162">
        <v>23412</v>
      </c>
      <c r="E1996" s="162">
        <v>22890</v>
      </c>
      <c r="F1996" s="163">
        <v>20840763.997934002</v>
      </c>
      <c r="G1996" s="164">
        <v>2.181451E-3</v>
      </c>
      <c r="H1996" s="163">
        <v>14761211.859999999</v>
      </c>
      <c r="I1996" s="161">
        <v>1660.06</v>
      </c>
      <c r="J1996" s="161">
        <v>3</v>
      </c>
      <c r="K1996" s="161">
        <v>8892</v>
      </c>
      <c r="L1996" s="160" t="s">
        <v>7</v>
      </c>
      <c r="M1996" s="165"/>
    </row>
    <row r="1997" spans="1:13">
      <c r="A1997" s="130" t="s">
        <v>6626</v>
      </c>
      <c r="B1997" s="133">
        <v>109100</v>
      </c>
      <c r="C1997" s="133">
        <v>110387</v>
      </c>
      <c r="D1997" s="166">
        <v>19741</v>
      </c>
      <c r="E1997" s="166">
        <v>19029</v>
      </c>
      <c r="F1997" s="167">
        <v>22214345.683375999</v>
      </c>
      <c r="G1997" s="132">
        <v>2.569146E-3</v>
      </c>
      <c r="H1997" s="167">
        <v>17384625.379999999</v>
      </c>
      <c r="I1997" s="131">
        <v>1890.25</v>
      </c>
      <c r="J1997" s="131">
        <v>3</v>
      </c>
      <c r="K1997" s="131">
        <v>9197</v>
      </c>
      <c r="L1997" s="130" t="s">
        <v>7</v>
      </c>
      <c r="M1997" s="128"/>
    </row>
    <row r="1998" spans="1:13">
      <c r="A1998" s="168" t="s">
        <v>6627</v>
      </c>
      <c r="B1998" s="169">
        <v>22016</v>
      </c>
      <c r="C1998" s="169">
        <v>38106</v>
      </c>
      <c r="D1998" s="170">
        <v>19437</v>
      </c>
      <c r="E1998" s="170">
        <v>18891</v>
      </c>
      <c r="F1998" s="171" t="s">
        <v>11</v>
      </c>
      <c r="G1998" s="172">
        <v>1.3706269999999999E-3</v>
      </c>
      <c r="H1998" s="171">
        <v>9274618.0800000001</v>
      </c>
      <c r="I1998" s="169">
        <v>2509.37</v>
      </c>
      <c r="J1998" s="169">
        <v>2</v>
      </c>
      <c r="K1998" s="169">
        <v>3696</v>
      </c>
      <c r="L1998" s="168" t="s">
        <v>7</v>
      </c>
      <c r="M1998" s="173"/>
    </row>
    <row r="1999" spans="1:13">
      <c r="A1999" s="130" t="s">
        <v>6628</v>
      </c>
      <c r="B1999" s="131">
        <v>7924</v>
      </c>
      <c r="C1999" s="131">
        <v>7251</v>
      </c>
      <c r="D1999" s="166">
        <v>804</v>
      </c>
      <c r="E1999" s="166">
        <v>850</v>
      </c>
      <c r="F1999" s="167">
        <v>2283231.1665340001</v>
      </c>
      <c r="G1999" s="132">
        <v>1.8106765143157438E-4</v>
      </c>
      <c r="H1999" s="167" t="s">
        <v>11</v>
      </c>
      <c r="I1999" s="131">
        <v>786.41</v>
      </c>
      <c r="J1999" s="131">
        <v>3</v>
      </c>
      <c r="K1999" s="131">
        <v>1558</v>
      </c>
      <c r="L1999" s="130" t="s">
        <v>15</v>
      </c>
      <c r="M1999" s="128"/>
    </row>
    <row r="2000" spans="1:13">
      <c r="A2000" s="130" t="s">
        <v>6629</v>
      </c>
      <c r="B2000" s="131">
        <v>14927</v>
      </c>
      <c r="C2000" s="131">
        <v>13445</v>
      </c>
      <c r="D2000" s="166">
        <v>3103</v>
      </c>
      <c r="E2000" s="166">
        <v>3147</v>
      </c>
      <c r="F2000" s="167">
        <v>6354445.2149250004</v>
      </c>
      <c r="G2000" s="132">
        <v>3.8844900000000002E-4</v>
      </c>
      <c r="H2000" s="167">
        <v>2628518.94</v>
      </c>
      <c r="I2000" s="131">
        <v>360.86</v>
      </c>
      <c r="J2000" s="131">
        <v>3</v>
      </c>
      <c r="K2000" s="131">
        <v>7284</v>
      </c>
      <c r="L2000" s="130" t="s">
        <v>7</v>
      </c>
      <c r="M2000" s="128"/>
    </row>
    <row r="2001" spans="1:13">
      <c r="A2001" s="130" t="s">
        <v>6630</v>
      </c>
      <c r="B2001" s="131">
        <v>32416</v>
      </c>
      <c r="C2001" s="131">
        <v>28508</v>
      </c>
      <c r="D2001" s="166">
        <v>2957</v>
      </c>
      <c r="E2001" s="166">
        <v>4011</v>
      </c>
      <c r="F2001" s="167" t="s">
        <v>11</v>
      </c>
      <c r="G2001" s="132">
        <v>8.8630399999999998E-4</v>
      </c>
      <c r="H2001" s="167">
        <v>5997346.3300000001</v>
      </c>
      <c r="I2001" s="131">
        <v>8148.57</v>
      </c>
      <c r="J2001" s="131">
        <v>2</v>
      </c>
      <c r="K2001" s="131">
        <v>736</v>
      </c>
      <c r="L2001" s="130" t="s">
        <v>7</v>
      </c>
      <c r="M2001" s="128"/>
    </row>
    <row r="2002" spans="1:13">
      <c r="A2002" s="130" t="s">
        <v>6631</v>
      </c>
      <c r="B2002" s="131">
        <v>13074</v>
      </c>
      <c r="C2002" s="131">
        <v>13528</v>
      </c>
      <c r="D2002" s="166">
        <v>5636</v>
      </c>
      <c r="E2002" s="166">
        <v>5704</v>
      </c>
      <c r="F2002" s="167">
        <v>5710844.927511001</v>
      </c>
      <c r="G2002" s="132">
        <v>4.0931499999999999E-4</v>
      </c>
      <c r="H2002" s="167">
        <v>2769711.98</v>
      </c>
      <c r="I2002" s="131">
        <v>1334.16</v>
      </c>
      <c r="J2002" s="131">
        <v>3</v>
      </c>
      <c r="K2002" s="131">
        <v>2076</v>
      </c>
      <c r="L2002" s="130" t="s">
        <v>7</v>
      </c>
      <c r="M2002" s="128"/>
    </row>
    <row r="2003" spans="1:13">
      <c r="A2003" s="130" t="s">
        <v>6632</v>
      </c>
      <c r="B2003" s="131">
        <v>80203</v>
      </c>
      <c r="C2003" s="131">
        <v>80920</v>
      </c>
      <c r="D2003" s="166">
        <v>7793</v>
      </c>
      <c r="E2003" s="166">
        <v>8100</v>
      </c>
      <c r="F2003" s="167" t="s">
        <v>11</v>
      </c>
      <c r="G2003" s="132">
        <v>2.3477609999999999E-3</v>
      </c>
      <c r="H2003" s="167">
        <v>15886585.640000001</v>
      </c>
      <c r="I2003" s="131">
        <v>8596.6299999999992</v>
      </c>
      <c r="J2003" s="131">
        <v>2</v>
      </c>
      <c r="K2003" s="131">
        <v>1848</v>
      </c>
      <c r="L2003" s="130" t="s">
        <v>7</v>
      </c>
      <c r="M2003" s="128"/>
    </row>
    <row r="2004" spans="1:13">
      <c r="A2004" s="130" t="s">
        <v>6633</v>
      </c>
      <c r="B2004" s="131">
        <v>45296</v>
      </c>
      <c r="C2004" s="131">
        <v>43218</v>
      </c>
      <c r="D2004" s="166">
        <v>2679</v>
      </c>
      <c r="E2004" s="166">
        <v>2930</v>
      </c>
      <c r="F2004" s="167">
        <v>5518690.8052899996</v>
      </c>
      <c r="G2004" s="132">
        <v>9.0282000000000003E-4</v>
      </c>
      <c r="H2004" s="167">
        <v>6109108.1699999999</v>
      </c>
      <c r="I2004" s="131">
        <v>1149.19</v>
      </c>
      <c r="J2004" s="131">
        <v>3</v>
      </c>
      <c r="K2004" s="131">
        <v>5316</v>
      </c>
      <c r="L2004" s="130" t="s">
        <v>7</v>
      </c>
      <c r="M2004" s="128"/>
    </row>
    <row r="2005" spans="1:13">
      <c r="A2005" s="130" t="s">
        <v>6634</v>
      </c>
      <c r="B2005" s="131">
        <v>54982</v>
      </c>
      <c r="C2005" s="131">
        <v>76153</v>
      </c>
      <c r="D2005" s="166">
        <v>8122</v>
      </c>
      <c r="E2005" s="166">
        <v>7014</v>
      </c>
      <c r="F2005" s="167" t="s">
        <v>11</v>
      </c>
      <c r="G2005" s="132">
        <v>2.0236960000000002E-3</v>
      </c>
      <c r="H2005" s="167">
        <v>13693730.91</v>
      </c>
      <c r="I2005" s="131">
        <v>6833.2</v>
      </c>
      <c r="J2005" s="131">
        <v>2</v>
      </c>
      <c r="K2005" s="131">
        <v>2004</v>
      </c>
      <c r="L2005" s="130" t="s">
        <v>7</v>
      </c>
      <c r="M2005" s="128"/>
    </row>
    <row r="2006" spans="1:13">
      <c r="A2006" s="130" t="s">
        <v>6635</v>
      </c>
      <c r="B2006" s="131">
        <v>1084</v>
      </c>
      <c r="C2006" s="131">
        <v>1041</v>
      </c>
      <c r="D2006" s="166">
        <v>204</v>
      </c>
      <c r="E2006" s="166">
        <v>134</v>
      </c>
      <c r="F2006" s="167">
        <v>991777.71075600001</v>
      </c>
      <c r="G2006" s="132">
        <v>3.5199568468556848E-5</v>
      </c>
      <c r="H2006" s="167" t="s">
        <v>11</v>
      </c>
      <c r="I2006" s="131" t="s">
        <v>11</v>
      </c>
      <c r="J2006" s="131">
        <v>3</v>
      </c>
      <c r="K2006" s="131">
        <v>980</v>
      </c>
      <c r="L2006" s="130" t="s">
        <v>12</v>
      </c>
      <c r="M2006" s="128"/>
    </row>
    <row r="2007" spans="1:13">
      <c r="A2007" s="130" t="s">
        <v>6636</v>
      </c>
      <c r="B2007" s="131">
        <v>46395</v>
      </c>
      <c r="C2007" s="131">
        <v>45249</v>
      </c>
      <c r="D2007" s="166">
        <v>5543</v>
      </c>
      <c r="E2007" s="166">
        <v>4886</v>
      </c>
      <c r="F2007" s="167">
        <v>6386538.5122579988</v>
      </c>
      <c r="G2007" s="132">
        <v>9.8430400000000008E-4</v>
      </c>
      <c r="H2007" s="167">
        <v>6660484.21</v>
      </c>
      <c r="I2007" s="131">
        <v>1568.65</v>
      </c>
      <c r="J2007" s="131">
        <v>3</v>
      </c>
      <c r="K2007" s="131">
        <v>4246</v>
      </c>
      <c r="L2007" s="130" t="s">
        <v>7</v>
      </c>
      <c r="M2007" s="128"/>
    </row>
    <row r="2008" spans="1:13">
      <c r="A2008" s="130" t="s">
        <v>6637</v>
      </c>
      <c r="B2008" s="131">
        <v>2232</v>
      </c>
      <c r="C2008" s="131">
        <v>2016</v>
      </c>
      <c r="D2008" s="166">
        <v>382</v>
      </c>
      <c r="E2008" s="166">
        <v>322</v>
      </c>
      <c r="F2008" s="167">
        <v>1507640.7454000001</v>
      </c>
      <c r="G2008" s="132">
        <v>6.4338327655822077E-5</v>
      </c>
      <c r="H2008" s="167" t="s">
        <v>11</v>
      </c>
      <c r="I2008" s="131">
        <v>469.14</v>
      </c>
      <c r="J2008" s="131">
        <v>3</v>
      </c>
      <c r="K2008" s="131">
        <v>928</v>
      </c>
      <c r="L2008" s="130" t="s">
        <v>15</v>
      </c>
      <c r="M2008" s="128"/>
    </row>
    <row r="2009" spans="1:13">
      <c r="A2009" s="160" t="s">
        <v>6638</v>
      </c>
      <c r="B2009" s="161">
        <v>1071</v>
      </c>
      <c r="C2009" s="161">
        <v>1062</v>
      </c>
      <c r="D2009" s="162">
        <v>84</v>
      </c>
      <c r="E2009" s="162"/>
      <c r="F2009" s="162">
        <v>0</v>
      </c>
      <c r="G2009" s="164">
        <v>2.9812257621107686E-5</v>
      </c>
      <c r="H2009" s="163" t="s">
        <v>11</v>
      </c>
      <c r="I2009" s="161" t="s">
        <v>11</v>
      </c>
      <c r="J2009" s="161">
        <v>2</v>
      </c>
      <c r="K2009" s="161">
        <v>0</v>
      </c>
      <c r="L2009" s="160" t="s">
        <v>12</v>
      </c>
      <c r="M2009" s="165"/>
    </row>
    <row r="2010" spans="1:13">
      <c r="A2010" s="130" t="s">
        <v>6639</v>
      </c>
      <c r="B2010" s="133">
        <v>70916</v>
      </c>
      <c r="C2010" s="133">
        <v>67364</v>
      </c>
      <c r="D2010" s="166">
        <v>15285</v>
      </c>
      <c r="E2010" s="166">
        <v>16475</v>
      </c>
      <c r="F2010" s="167">
        <v>35717334.558466002</v>
      </c>
      <c r="G2010" s="132">
        <v>1.9664000000000001E-3</v>
      </c>
      <c r="H2010" s="167">
        <v>13306026.51</v>
      </c>
      <c r="I2010" s="131">
        <v>1300.3</v>
      </c>
      <c r="J2010" s="131">
        <v>3</v>
      </c>
      <c r="K2010" s="131">
        <v>10233</v>
      </c>
      <c r="L2010" s="130" t="s">
        <v>7</v>
      </c>
      <c r="M2010" s="128"/>
    </row>
    <row r="2011" spans="1:13">
      <c r="A2011" s="168" t="s">
        <v>6640</v>
      </c>
      <c r="B2011" s="169">
        <v>4303</v>
      </c>
      <c r="C2011" s="169">
        <v>3870</v>
      </c>
      <c r="D2011" s="170">
        <v>782</v>
      </c>
      <c r="E2011" s="170">
        <v>651</v>
      </c>
      <c r="F2011" s="171">
        <v>2288635.0817200001</v>
      </c>
      <c r="G2011" s="172">
        <v>1.14628E-4</v>
      </c>
      <c r="H2011" s="171">
        <v>775654.47</v>
      </c>
      <c r="I2011" s="169">
        <v>614.62</v>
      </c>
      <c r="J2011" s="169">
        <v>3</v>
      </c>
      <c r="K2011" s="169">
        <v>1262</v>
      </c>
      <c r="L2011" s="168" t="s">
        <v>7</v>
      </c>
      <c r="M2011" s="173"/>
    </row>
    <row r="2012" spans="1:13">
      <c r="A2012" s="130" t="s">
        <v>6641</v>
      </c>
      <c r="B2012" s="131">
        <v>4119</v>
      </c>
      <c r="C2012" s="131">
        <v>4220</v>
      </c>
      <c r="D2012" s="166">
        <v>897</v>
      </c>
      <c r="E2012" s="166">
        <v>608</v>
      </c>
      <c r="F2012" s="167">
        <v>2265682.2529499996</v>
      </c>
      <c r="G2012" s="132">
        <v>1.1821245059100004E-4</v>
      </c>
      <c r="H2012" s="167" t="s">
        <v>11</v>
      </c>
      <c r="I2012" s="131">
        <v>556.65</v>
      </c>
      <c r="J2012" s="131">
        <v>3</v>
      </c>
      <c r="K2012" s="131">
        <v>1437</v>
      </c>
      <c r="L2012" s="130" t="s">
        <v>15</v>
      </c>
      <c r="M2012" s="128"/>
    </row>
    <row r="2013" spans="1:13">
      <c r="A2013" s="130" t="s">
        <v>6642</v>
      </c>
      <c r="B2013" s="131">
        <v>27555</v>
      </c>
      <c r="C2013" s="131">
        <v>27044</v>
      </c>
      <c r="D2013" s="166">
        <v>5245</v>
      </c>
      <c r="E2013" s="166">
        <v>5960</v>
      </c>
      <c r="F2013" s="167">
        <v>22655164.062617</v>
      </c>
      <c r="G2013" s="132">
        <v>8.7601499999999995E-4</v>
      </c>
      <c r="H2013" s="167">
        <v>5927723.6200000001</v>
      </c>
      <c r="I2013" s="131">
        <v>2096.08</v>
      </c>
      <c r="J2013" s="131">
        <v>3</v>
      </c>
      <c r="K2013" s="131">
        <v>2828</v>
      </c>
      <c r="L2013" s="130" t="s">
        <v>7</v>
      </c>
      <c r="M2013" s="128"/>
    </row>
    <row r="2014" spans="1:13">
      <c r="A2014" s="130" t="s">
        <v>6643</v>
      </c>
      <c r="B2014" s="131">
        <v>36422</v>
      </c>
      <c r="C2014" s="131">
        <v>31510</v>
      </c>
      <c r="D2014" s="166">
        <v>9101</v>
      </c>
      <c r="E2014" s="166">
        <v>7627</v>
      </c>
      <c r="F2014" s="167">
        <v>6548521.4336779993</v>
      </c>
      <c r="G2014" s="132">
        <v>8.3283399999999996E-4</v>
      </c>
      <c r="H2014" s="167">
        <v>5635533.9800000004</v>
      </c>
      <c r="I2014" s="131">
        <v>2560.44</v>
      </c>
      <c r="J2014" s="131">
        <v>3</v>
      </c>
      <c r="K2014" s="131">
        <v>2201</v>
      </c>
      <c r="L2014" s="130" t="s">
        <v>7</v>
      </c>
      <c r="M2014" s="128"/>
    </row>
    <row r="2015" spans="1:13">
      <c r="A2015" s="130" t="s">
        <v>6644</v>
      </c>
      <c r="B2015" s="131">
        <v>6291</v>
      </c>
      <c r="C2015" s="131">
        <v>6180</v>
      </c>
      <c r="D2015" s="166">
        <v>1416</v>
      </c>
      <c r="E2015" s="166">
        <v>1374</v>
      </c>
      <c r="F2015" s="167">
        <v>5332097.1744900001</v>
      </c>
      <c r="G2015" s="132">
        <v>2.04184E-4</v>
      </c>
      <c r="H2015" s="167">
        <v>1381649.46</v>
      </c>
      <c r="I2015" s="131">
        <v>500.96</v>
      </c>
      <c r="J2015" s="131">
        <v>3</v>
      </c>
      <c r="K2015" s="131">
        <v>2758</v>
      </c>
      <c r="L2015" s="130" t="s">
        <v>7</v>
      </c>
      <c r="M2015" s="128"/>
    </row>
    <row r="2016" spans="1:13">
      <c r="A2016" s="130" t="s">
        <v>6645</v>
      </c>
      <c r="B2016" s="131">
        <v>1794</v>
      </c>
      <c r="C2016" s="131">
        <v>2149</v>
      </c>
      <c r="D2016" s="166">
        <v>341</v>
      </c>
      <c r="E2016" s="166">
        <v>401</v>
      </c>
      <c r="F2016" s="167">
        <v>350965.08632499998</v>
      </c>
      <c r="G2016" s="132">
        <v>4.662423075515328E-5</v>
      </c>
      <c r="H2016" s="167" t="s">
        <v>11</v>
      </c>
      <c r="I2016" s="131">
        <v>363.89</v>
      </c>
      <c r="J2016" s="131">
        <v>3</v>
      </c>
      <c r="K2016" s="131">
        <v>867</v>
      </c>
      <c r="L2016" s="130" t="s">
        <v>15</v>
      </c>
      <c r="M2016" s="128"/>
    </row>
    <row r="2017" spans="1:13">
      <c r="A2017" s="130" t="s">
        <v>6646</v>
      </c>
      <c r="B2017" s="131">
        <v>4134</v>
      </c>
      <c r="C2017" s="131">
        <v>4842</v>
      </c>
      <c r="D2017" s="166">
        <v>290</v>
      </c>
      <c r="E2017" s="166">
        <v>257</v>
      </c>
      <c r="F2017" s="167">
        <v>612115.52647499996</v>
      </c>
      <c r="G2017" s="132">
        <v>9.2019000000000001E-5</v>
      </c>
      <c r="H2017" s="167">
        <v>622664.71</v>
      </c>
      <c r="I2017" s="131">
        <v>1237.9000000000001</v>
      </c>
      <c r="J2017" s="131">
        <v>3</v>
      </c>
      <c r="K2017" s="131">
        <v>503</v>
      </c>
      <c r="L2017" s="130" t="s">
        <v>7</v>
      </c>
      <c r="M2017" s="128"/>
    </row>
    <row r="2018" spans="1:13">
      <c r="A2018" s="130" t="s">
        <v>6647</v>
      </c>
      <c r="B2018" s="131">
        <v>17724</v>
      </c>
      <c r="C2018" s="131">
        <v>18923</v>
      </c>
      <c r="D2018" s="166">
        <v>1884</v>
      </c>
      <c r="E2018" s="166">
        <v>1980</v>
      </c>
      <c r="F2018" s="167">
        <v>10611414.272128001</v>
      </c>
      <c r="G2018" s="132">
        <v>4.9581099999999997E-4</v>
      </c>
      <c r="H2018" s="167">
        <v>3355005.09</v>
      </c>
      <c r="I2018" s="131">
        <v>1254.67</v>
      </c>
      <c r="J2018" s="131">
        <v>3</v>
      </c>
      <c r="K2018" s="131">
        <v>2674</v>
      </c>
      <c r="L2018" s="130" t="s">
        <v>7</v>
      </c>
      <c r="M2018" s="128"/>
    </row>
    <row r="2019" spans="1:13">
      <c r="A2019" s="130" t="s">
        <v>6648</v>
      </c>
      <c r="B2019" s="131">
        <v>2667</v>
      </c>
      <c r="C2019" s="131">
        <v>2344</v>
      </c>
      <c r="D2019" s="166">
        <v>352</v>
      </c>
      <c r="E2019" s="166">
        <v>368</v>
      </c>
      <c r="F2019" s="167">
        <v>1817705.178148</v>
      </c>
      <c r="G2019" s="132">
        <v>7.4278999999999998E-5</v>
      </c>
      <c r="H2019" s="167">
        <v>502624.53</v>
      </c>
      <c r="I2019" s="131">
        <v>801.63</v>
      </c>
      <c r="J2019" s="131">
        <v>3</v>
      </c>
      <c r="K2019" s="131">
        <v>627</v>
      </c>
      <c r="L2019" s="130" t="s">
        <v>7</v>
      </c>
      <c r="M2019" s="128"/>
    </row>
    <row r="2020" spans="1:13">
      <c r="A2020" s="130" t="s">
        <v>6649</v>
      </c>
      <c r="B2020" s="131">
        <v>38192</v>
      </c>
      <c r="C2020" s="131">
        <v>38488</v>
      </c>
      <c r="D2020" s="166">
        <v>4525</v>
      </c>
      <c r="E2020" s="166">
        <v>4300</v>
      </c>
      <c r="F2020" s="167" t="s">
        <v>11</v>
      </c>
      <c r="G2020" s="132">
        <v>1.132189E-3</v>
      </c>
      <c r="H2020" s="167">
        <v>7661180.9199999999</v>
      </c>
      <c r="I2020" s="131">
        <v>6816</v>
      </c>
      <c r="J2020" s="131">
        <v>2</v>
      </c>
      <c r="K2020" s="131">
        <v>1124</v>
      </c>
      <c r="L2020" s="130" t="s">
        <v>7</v>
      </c>
      <c r="M2020" s="128"/>
    </row>
    <row r="2021" spans="1:13">
      <c r="A2021" s="130" t="s">
        <v>6650</v>
      </c>
      <c r="B2021" s="131">
        <v>7371</v>
      </c>
      <c r="C2021" s="131">
        <v>10634</v>
      </c>
      <c r="D2021" s="166">
        <v>1251</v>
      </c>
      <c r="E2021" s="166">
        <v>1132</v>
      </c>
      <c r="F2021" s="167">
        <v>2785068.0603019996</v>
      </c>
      <c r="G2021" s="132">
        <v>1.8515099999999999E-4</v>
      </c>
      <c r="H2021" s="167">
        <v>1252863.3500000001</v>
      </c>
      <c r="I2021" s="131">
        <v>1090.3900000000001</v>
      </c>
      <c r="J2021" s="131">
        <v>3</v>
      </c>
      <c r="K2021" s="131">
        <v>1149</v>
      </c>
      <c r="L2021" s="130" t="s">
        <v>7</v>
      </c>
      <c r="M2021" s="128"/>
    </row>
    <row r="2022" spans="1:13">
      <c r="A2022" s="160" t="s">
        <v>6651</v>
      </c>
      <c r="B2022" s="161">
        <v>38275</v>
      </c>
      <c r="C2022" s="161">
        <v>37325</v>
      </c>
      <c r="D2022" s="162">
        <v>8637</v>
      </c>
      <c r="E2022" s="162">
        <v>6638</v>
      </c>
      <c r="F2022" s="163">
        <v>18581950</v>
      </c>
      <c r="G2022" s="164">
        <v>1.0443589999999999E-3</v>
      </c>
      <c r="H2022" s="163">
        <v>7066858.5300000003</v>
      </c>
      <c r="I2022" s="161">
        <v>3872.25</v>
      </c>
      <c r="J2022" s="161">
        <v>3</v>
      </c>
      <c r="K2022" s="161">
        <v>1825</v>
      </c>
      <c r="L2022" s="160" t="s">
        <v>7</v>
      </c>
      <c r="M2022" s="165"/>
    </row>
    <row r="2023" spans="1:13">
      <c r="A2023" s="130" t="s">
        <v>6652</v>
      </c>
      <c r="B2023" s="133">
        <v>76776</v>
      </c>
      <c r="C2023" s="133">
        <v>75434</v>
      </c>
      <c r="D2023" s="166">
        <v>5153</v>
      </c>
      <c r="E2023" s="166">
        <v>5738</v>
      </c>
      <c r="F2023" s="167">
        <v>31716238.846944001</v>
      </c>
      <c r="G2023" s="132">
        <v>1.890339E-3</v>
      </c>
      <c r="H2023" s="167">
        <v>12791348.9</v>
      </c>
      <c r="I2023" s="131">
        <v>2450.92</v>
      </c>
      <c r="J2023" s="131">
        <v>3</v>
      </c>
      <c r="K2023" s="131">
        <v>5219</v>
      </c>
      <c r="L2023" s="130" t="s">
        <v>7</v>
      </c>
      <c r="M2023" s="128"/>
    </row>
    <row r="2024" spans="1:13">
      <c r="A2024" s="168" t="s">
        <v>6653</v>
      </c>
      <c r="B2024" s="169">
        <v>2221</v>
      </c>
      <c r="C2024" s="169">
        <v>2706</v>
      </c>
      <c r="D2024" s="170">
        <v>834</v>
      </c>
      <c r="E2024" s="170">
        <v>853</v>
      </c>
      <c r="F2024" s="171">
        <v>2871737.9501800002</v>
      </c>
      <c r="G2024" s="172">
        <v>9.7256667438721511E-5</v>
      </c>
      <c r="H2024" s="171" t="s">
        <v>11</v>
      </c>
      <c r="I2024" s="169">
        <v>322.60000000000002</v>
      </c>
      <c r="J2024" s="169">
        <v>3</v>
      </c>
      <c r="K2024" s="169">
        <v>2040</v>
      </c>
      <c r="L2024" s="168" t="s">
        <v>15</v>
      </c>
      <c r="M2024" s="173"/>
    </row>
    <row r="2025" spans="1:13">
      <c r="A2025" s="130" t="s">
        <v>6654</v>
      </c>
      <c r="B2025" s="131">
        <v>52854</v>
      </c>
      <c r="C2025" s="131">
        <v>61088</v>
      </c>
      <c r="D2025" s="166">
        <v>18626</v>
      </c>
      <c r="E2025" s="166">
        <v>18369</v>
      </c>
      <c r="F2025" s="167">
        <v>12533496.90625</v>
      </c>
      <c r="G2025" s="132">
        <v>1.495445E-3</v>
      </c>
      <c r="H2025" s="167">
        <v>10119217.970000001</v>
      </c>
      <c r="I2025" s="131">
        <v>1260.02</v>
      </c>
      <c r="J2025" s="131">
        <v>3</v>
      </c>
      <c r="K2025" s="131">
        <v>8031</v>
      </c>
      <c r="L2025" s="130" t="s">
        <v>7</v>
      </c>
      <c r="M2025" s="128"/>
    </row>
    <row r="2026" spans="1:13">
      <c r="A2026" s="130" t="s">
        <v>6655</v>
      </c>
      <c r="B2026" s="131">
        <v>1334</v>
      </c>
      <c r="C2026" s="131">
        <v>1414</v>
      </c>
      <c r="D2026" s="166">
        <v>275</v>
      </c>
      <c r="E2026" s="166">
        <v>231</v>
      </c>
      <c r="F2026" s="167">
        <v>598251.14976199996</v>
      </c>
      <c r="G2026" s="132">
        <v>3.6517000000000003E-5</v>
      </c>
      <c r="H2026" s="167">
        <v>247101.3</v>
      </c>
      <c r="I2026" s="131">
        <v>428.25</v>
      </c>
      <c r="J2026" s="131">
        <v>3</v>
      </c>
      <c r="K2026" s="131">
        <v>577</v>
      </c>
      <c r="L2026" s="130" t="s">
        <v>7</v>
      </c>
      <c r="M2026" s="128"/>
    </row>
    <row r="2027" spans="1:13">
      <c r="A2027" s="130" t="s">
        <v>6656</v>
      </c>
      <c r="B2027" s="131">
        <v>8146</v>
      </c>
      <c r="C2027" s="131">
        <v>7344</v>
      </c>
      <c r="D2027" s="166">
        <v>954</v>
      </c>
      <c r="E2027" s="166">
        <v>839</v>
      </c>
      <c r="F2027" s="167">
        <v>2925403.8422099994</v>
      </c>
      <c r="G2027" s="132">
        <v>1.9070299999999999E-4</v>
      </c>
      <c r="H2027" s="167">
        <v>1290427.9099999999</v>
      </c>
      <c r="I2027" s="131">
        <v>735.71</v>
      </c>
      <c r="J2027" s="131">
        <v>3</v>
      </c>
      <c r="K2027" s="131">
        <v>1754</v>
      </c>
      <c r="L2027" s="130" t="s">
        <v>7</v>
      </c>
      <c r="M2027" s="128"/>
    </row>
    <row r="2028" spans="1:13">
      <c r="A2028" s="160" t="s">
        <v>6657</v>
      </c>
      <c r="B2028" s="161">
        <v>32153</v>
      </c>
      <c r="C2028" s="161">
        <v>29807</v>
      </c>
      <c r="D2028" s="162">
        <v>4065</v>
      </c>
      <c r="E2028" s="162">
        <v>4149</v>
      </c>
      <c r="F2028" s="163" t="s">
        <v>11</v>
      </c>
      <c r="G2028" s="164">
        <v>9.1906500000000005E-4</v>
      </c>
      <c r="H2028" s="163">
        <v>6219033.5099999998</v>
      </c>
      <c r="I2028" s="161">
        <v>5716.03</v>
      </c>
      <c r="J2028" s="161">
        <v>2</v>
      </c>
      <c r="K2028" s="161">
        <v>1088</v>
      </c>
      <c r="L2028" s="160" t="s">
        <v>7</v>
      </c>
      <c r="M2028" s="165"/>
    </row>
    <row r="2029" spans="1:13">
      <c r="A2029" s="130" t="s">
        <v>6658</v>
      </c>
      <c r="B2029" s="133">
        <v>39576</v>
      </c>
      <c r="C2029" s="133">
        <v>44737</v>
      </c>
      <c r="D2029" s="166">
        <v>7042</v>
      </c>
      <c r="E2029" s="166">
        <v>7682</v>
      </c>
      <c r="F2029" s="167">
        <v>33709387.562976003</v>
      </c>
      <c r="G2029" s="132">
        <v>1.313222E-3</v>
      </c>
      <c r="H2029" s="167">
        <v>8886175.1300000008</v>
      </c>
      <c r="I2029" s="131">
        <v>1295.93</v>
      </c>
      <c r="J2029" s="131">
        <v>3</v>
      </c>
      <c r="K2029" s="131">
        <v>6857</v>
      </c>
      <c r="L2029" s="130" t="s">
        <v>7</v>
      </c>
      <c r="M2029" s="128"/>
    </row>
    <row r="2030" spans="1:13">
      <c r="A2030" s="168" t="s">
        <v>6659</v>
      </c>
      <c r="B2030" s="169">
        <v>8233</v>
      </c>
      <c r="C2030" s="169">
        <v>7070</v>
      </c>
      <c r="D2030" s="170">
        <v>2087</v>
      </c>
      <c r="E2030" s="170">
        <v>2479</v>
      </c>
      <c r="F2030" s="171">
        <v>3507400.61589</v>
      </c>
      <c r="G2030" s="172">
        <v>2.21108E-4</v>
      </c>
      <c r="H2030" s="171">
        <v>1496172.86</v>
      </c>
      <c r="I2030" s="169">
        <v>399.19</v>
      </c>
      <c r="J2030" s="169">
        <v>3</v>
      </c>
      <c r="K2030" s="169">
        <v>3748</v>
      </c>
      <c r="L2030" s="168" t="s">
        <v>7</v>
      </c>
      <c r="M2030" s="173"/>
    </row>
    <row r="2031" spans="1:13">
      <c r="A2031" s="130" t="s">
        <v>6660</v>
      </c>
      <c r="B2031" s="131">
        <v>12843</v>
      </c>
      <c r="C2031" s="131">
        <v>13176</v>
      </c>
      <c r="D2031" s="166">
        <v>1098</v>
      </c>
      <c r="E2031" s="166">
        <v>1049</v>
      </c>
      <c r="F2031" s="167">
        <v>2090673.036017</v>
      </c>
      <c r="G2031" s="132">
        <v>2.7586400000000001E-4</v>
      </c>
      <c r="H2031" s="167">
        <v>1866684.63</v>
      </c>
      <c r="I2031" s="131">
        <v>841.61</v>
      </c>
      <c r="J2031" s="131">
        <v>3</v>
      </c>
      <c r="K2031" s="131">
        <v>2218</v>
      </c>
      <c r="L2031" s="130" t="s">
        <v>7</v>
      </c>
      <c r="M2031" s="128"/>
    </row>
    <row r="2032" spans="1:13">
      <c r="A2032" s="130" t="s">
        <v>6661</v>
      </c>
      <c r="B2032" s="131">
        <v>9642</v>
      </c>
      <c r="C2032" s="131">
        <v>11801</v>
      </c>
      <c r="D2032" s="166">
        <v>2909</v>
      </c>
      <c r="E2032" s="166">
        <v>3063</v>
      </c>
      <c r="F2032" s="167">
        <v>2586314.8127000001</v>
      </c>
      <c r="G2032" s="132">
        <v>2.7987731307322028E-4</v>
      </c>
      <c r="H2032" s="167" t="s">
        <v>11</v>
      </c>
      <c r="I2032" s="131">
        <v>445.93</v>
      </c>
      <c r="J2032" s="131">
        <v>3</v>
      </c>
      <c r="K2032" s="131">
        <v>4247</v>
      </c>
      <c r="L2032" s="130" t="s">
        <v>15</v>
      </c>
      <c r="M2032" s="128"/>
    </row>
    <row r="2033" spans="1:13">
      <c r="A2033" s="130" t="s">
        <v>6662</v>
      </c>
      <c r="B2033" s="131">
        <v>10103</v>
      </c>
      <c r="C2033" s="131">
        <v>9252</v>
      </c>
      <c r="D2033" s="166">
        <v>1488</v>
      </c>
      <c r="E2033" s="166">
        <v>1713</v>
      </c>
      <c r="F2033" s="167">
        <v>5904577.2270250004</v>
      </c>
      <c r="G2033" s="132">
        <v>2.7605199999999999E-4</v>
      </c>
      <c r="H2033" s="167">
        <v>1867961.38</v>
      </c>
      <c r="I2033" s="131">
        <v>655.89</v>
      </c>
      <c r="J2033" s="131">
        <v>3</v>
      </c>
      <c r="K2033" s="131">
        <v>2848</v>
      </c>
      <c r="L2033" s="130" t="s">
        <v>7</v>
      </c>
      <c r="M2033" s="128"/>
    </row>
    <row r="2034" spans="1:13">
      <c r="A2034" s="130" t="s">
        <v>6663</v>
      </c>
      <c r="B2034" s="131">
        <v>14492</v>
      </c>
      <c r="C2034" s="131">
        <v>14910</v>
      </c>
      <c r="D2034" s="166">
        <v>1974</v>
      </c>
      <c r="E2034" s="166">
        <v>1818</v>
      </c>
      <c r="F2034" s="167">
        <v>3943577.3041049996</v>
      </c>
      <c r="G2034" s="132">
        <v>3.4438699999999998E-4</v>
      </c>
      <c r="H2034" s="167">
        <v>2330363.2799999998</v>
      </c>
      <c r="I2034" s="131">
        <v>902.89</v>
      </c>
      <c r="J2034" s="131">
        <v>3</v>
      </c>
      <c r="K2034" s="131">
        <v>2581</v>
      </c>
      <c r="L2034" s="130" t="s">
        <v>7</v>
      </c>
      <c r="M2034" s="128"/>
    </row>
    <row r="2035" spans="1:13">
      <c r="A2035" s="130" t="s">
        <v>6664</v>
      </c>
      <c r="B2035" s="131">
        <v>973</v>
      </c>
      <c r="C2035" s="131">
        <v>936</v>
      </c>
      <c r="D2035" s="166">
        <v>33</v>
      </c>
      <c r="E2035" s="166"/>
      <c r="F2035" s="166">
        <v>0</v>
      </c>
      <c r="G2035" s="132">
        <v>2.6113790982524371E-5</v>
      </c>
      <c r="H2035" s="167" t="s">
        <v>11</v>
      </c>
      <c r="I2035" s="131" t="s">
        <v>11</v>
      </c>
      <c r="J2035" s="131">
        <v>2</v>
      </c>
      <c r="K2035" s="131">
        <v>0</v>
      </c>
      <c r="L2035" s="130" t="s">
        <v>12</v>
      </c>
      <c r="M2035" s="128"/>
    </row>
    <row r="2036" spans="1:13">
      <c r="A2036" s="130" t="s">
        <v>6665</v>
      </c>
      <c r="B2036" s="131">
        <v>10308</v>
      </c>
      <c r="C2036" s="131">
        <v>10704</v>
      </c>
      <c r="D2036" s="166">
        <v>1650</v>
      </c>
      <c r="E2036" s="166">
        <v>1892</v>
      </c>
      <c r="F2036" s="167">
        <v>4927749.1582479998</v>
      </c>
      <c r="G2036" s="132">
        <v>2.8092699999999999E-4</v>
      </c>
      <c r="H2036" s="167">
        <v>1900950.13</v>
      </c>
      <c r="I2036" s="131">
        <v>501.7</v>
      </c>
      <c r="J2036" s="131">
        <v>3</v>
      </c>
      <c r="K2036" s="131">
        <v>3789</v>
      </c>
      <c r="L2036" s="130" t="s">
        <v>7</v>
      </c>
      <c r="M2036" s="128"/>
    </row>
    <row r="2037" spans="1:13">
      <c r="A2037" s="130" t="s">
        <v>6666</v>
      </c>
      <c r="B2037" s="131">
        <v>5354</v>
      </c>
      <c r="C2037" s="131">
        <v>6039</v>
      </c>
      <c r="D2037" s="166">
        <v>591</v>
      </c>
      <c r="E2037" s="166">
        <v>562</v>
      </c>
      <c r="F2037" s="167">
        <v>1034943.34759</v>
      </c>
      <c r="G2037" s="132">
        <v>1.24213E-4</v>
      </c>
      <c r="H2037" s="167">
        <v>840514.72</v>
      </c>
      <c r="I2037" s="131">
        <v>1398.53</v>
      </c>
      <c r="J2037" s="131">
        <v>3</v>
      </c>
      <c r="K2037" s="131">
        <v>601</v>
      </c>
      <c r="L2037" s="130" t="s">
        <v>7</v>
      </c>
      <c r="M2037" s="128"/>
    </row>
    <row r="2038" spans="1:13">
      <c r="A2038" s="130" t="s">
        <v>6667</v>
      </c>
      <c r="B2038" s="131">
        <v>4415</v>
      </c>
      <c r="C2038" s="131">
        <v>3946</v>
      </c>
      <c r="D2038" s="166">
        <v>1070</v>
      </c>
      <c r="E2038" s="166">
        <v>1003</v>
      </c>
      <c r="F2038" s="167">
        <v>3076421.8785590003</v>
      </c>
      <c r="G2038" s="132">
        <v>1.32199E-4</v>
      </c>
      <c r="H2038" s="167">
        <v>894552.4</v>
      </c>
      <c r="I2038" s="131">
        <v>270.01</v>
      </c>
      <c r="J2038" s="131">
        <v>3</v>
      </c>
      <c r="K2038" s="131">
        <v>3313</v>
      </c>
      <c r="L2038" s="130" t="s">
        <v>7</v>
      </c>
      <c r="M2038" s="128"/>
    </row>
    <row r="2039" spans="1:13">
      <c r="A2039" s="130" t="s">
        <v>6668</v>
      </c>
      <c r="B2039" s="131">
        <v>356</v>
      </c>
      <c r="C2039" s="131">
        <v>95</v>
      </c>
      <c r="D2039" s="166">
        <v>76</v>
      </c>
      <c r="E2039" s="166">
        <v>81</v>
      </c>
      <c r="F2039" s="167">
        <v>784497.47069099999</v>
      </c>
      <c r="G2039" s="132">
        <v>1.5834632684815106E-5</v>
      </c>
      <c r="H2039" s="167" t="s">
        <v>11</v>
      </c>
      <c r="I2039" s="131" t="s">
        <v>11</v>
      </c>
      <c r="J2039" s="131">
        <v>3</v>
      </c>
      <c r="K2039" s="131">
        <v>280</v>
      </c>
      <c r="L2039" s="130" t="s">
        <v>12</v>
      </c>
      <c r="M2039" s="128"/>
    </row>
    <row r="2040" spans="1:13">
      <c r="A2040" s="130" t="s">
        <v>6669</v>
      </c>
      <c r="B2040" s="131">
        <v>1128</v>
      </c>
      <c r="C2040" s="131">
        <v>1085</v>
      </c>
      <c r="D2040" s="166">
        <v>560</v>
      </c>
      <c r="E2040" s="166">
        <v>594</v>
      </c>
      <c r="F2040" s="167">
        <v>4681039.2274719998</v>
      </c>
      <c r="G2040" s="132">
        <v>9.2100598946095089E-5</v>
      </c>
      <c r="H2040" s="167" t="s">
        <v>11</v>
      </c>
      <c r="I2040" s="131" t="s">
        <v>11</v>
      </c>
      <c r="J2040" s="131">
        <v>3</v>
      </c>
      <c r="K2040" s="131">
        <v>5747</v>
      </c>
      <c r="L2040" s="130" t="s">
        <v>12</v>
      </c>
      <c r="M2040" s="128"/>
    </row>
    <row r="2041" spans="1:13">
      <c r="A2041" s="130" t="s">
        <v>6670</v>
      </c>
      <c r="B2041" s="131">
        <v>4858</v>
      </c>
      <c r="C2041" s="131">
        <v>1665</v>
      </c>
      <c r="D2041" s="166">
        <v>288</v>
      </c>
      <c r="E2041" s="166">
        <v>437</v>
      </c>
      <c r="F2041" s="167">
        <v>3533657.4077709997</v>
      </c>
      <c r="G2041" s="132">
        <v>1.1180045269057503E-4</v>
      </c>
      <c r="H2041" s="167" t="s">
        <v>11</v>
      </c>
      <c r="I2041" s="131" t="s">
        <v>11</v>
      </c>
      <c r="J2041" s="131">
        <v>3</v>
      </c>
      <c r="K2041" s="131">
        <v>2658</v>
      </c>
      <c r="L2041" s="130" t="s">
        <v>12</v>
      </c>
      <c r="M2041" s="128"/>
    </row>
    <row r="2042" spans="1:13">
      <c r="A2042" s="130" t="s">
        <v>6671</v>
      </c>
      <c r="B2042" s="131">
        <v>2646</v>
      </c>
      <c r="C2042" s="131">
        <v>2501</v>
      </c>
      <c r="D2042" s="166">
        <v>539</v>
      </c>
      <c r="E2042" s="166">
        <v>429</v>
      </c>
      <c r="F2042" s="167">
        <v>2873322.8180740001</v>
      </c>
      <c r="G2042" s="132">
        <v>9.1419E-5</v>
      </c>
      <c r="H2042" s="167">
        <v>618605.79</v>
      </c>
      <c r="I2042" s="131">
        <v>748.01</v>
      </c>
      <c r="J2042" s="131">
        <v>3</v>
      </c>
      <c r="K2042" s="131">
        <v>827</v>
      </c>
      <c r="L2042" s="130" t="s">
        <v>7</v>
      </c>
      <c r="M2042" s="128"/>
    </row>
    <row r="2043" spans="1:13">
      <c r="A2043" s="130" t="s">
        <v>6672</v>
      </c>
      <c r="B2043" s="131">
        <v>2638</v>
      </c>
      <c r="C2043" s="131">
        <v>2749</v>
      </c>
      <c r="D2043" s="166">
        <v>418</v>
      </c>
      <c r="E2043" s="166">
        <v>415</v>
      </c>
      <c r="F2043" s="167">
        <v>3431935.9446079996</v>
      </c>
      <c r="G2043" s="132">
        <v>9.9612999999999996E-5</v>
      </c>
      <c r="H2043" s="167">
        <v>674048.52</v>
      </c>
      <c r="I2043" s="131">
        <v>418.14</v>
      </c>
      <c r="J2043" s="131">
        <v>3</v>
      </c>
      <c r="K2043" s="131">
        <v>1612</v>
      </c>
      <c r="L2043" s="130" t="s">
        <v>7</v>
      </c>
      <c r="M2043" s="128"/>
    </row>
    <row r="2044" spans="1:13">
      <c r="A2044" s="130" t="s">
        <v>6673</v>
      </c>
      <c r="B2044" s="131">
        <v>14419</v>
      </c>
      <c r="C2044" s="131">
        <v>17861</v>
      </c>
      <c r="D2044" s="166">
        <v>2368</v>
      </c>
      <c r="E2044" s="166">
        <v>2043</v>
      </c>
      <c r="F2044" s="167">
        <v>5954811.5678000003</v>
      </c>
      <c r="G2044" s="132">
        <v>4.0137499999999998E-4</v>
      </c>
      <c r="H2044" s="167">
        <v>2715979.26</v>
      </c>
      <c r="I2044" s="131">
        <v>751.31</v>
      </c>
      <c r="J2044" s="131">
        <v>3</v>
      </c>
      <c r="K2044" s="131">
        <v>3615</v>
      </c>
      <c r="L2044" s="130" t="s">
        <v>7</v>
      </c>
      <c r="M2044" s="128"/>
    </row>
    <row r="2045" spans="1:13">
      <c r="A2045" s="130" t="s">
        <v>6674</v>
      </c>
      <c r="B2045" s="131">
        <v>73045</v>
      </c>
      <c r="C2045" s="131">
        <v>77587</v>
      </c>
      <c r="D2045" s="166">
        <v>8646</v>
      </c>
      <c r="E2045" s="166">
        <v>8913</v>
      </c>
      <c r="F2045" s="167">
        <v>34256078.906525001</v>
      </c>
      <c r="G2045" s="132">
        <v>1.9308319999999999E-3</v>
      </c>
      <c r="H2045" s="167">
        <v>13065352.300000001</v>
      </c>
      <c r="I2045" s="131">
        <v>2039.23</v>
      </c>
      <c r="J2045" s="131">
        <v>3</v>
      </c>
      <c r="K2045" s="131">
        <v>6407</v>
      </c>
      <c r="L2045" s="130" t="s">
        <v>7</v>
      </c>
      <c r="M2045" s="128"/>
    </row>
    <row r="2046" spans="1:13">
      <c r="A2046" s="130" t="s">
        <v>6675</v>
      </c>
      <c r="B2046" s="131">
        <v>24432</v>
      </c>
      <c r="C2046" s="131">
        <v>22209</v>
      </c>
      <c r="D2046" s="166">
        <v>2990</v>
      </c>
      <c r="E2046" s="166">
        <v>3375</v>
      </c>
      <c r="F2046" s="167">
        <v>8322250.6364280004</v>
      </c>
      <c r="G2046" s="132">
        <v>5.7638100000000005E-4</v>
      </c>
      <c r="H2046" s="167">
        <v>3900197.54</v>
      </c>
      <c r="I2046" s="131">
        <v>568.88</v>
      </c>
      <c r="J2046" s="131">
        <v>3</v>
      </c>
      <c r="K2046" s="131">
        <v>6856</v>
      </c>
      <c r="L2046" s="130" t="s">
        <v>7</v>
      </c>
      <c r="M2046" s="128"/>
    </row>
    <row r="2047" spans="1:13">
      <c r="A2047" s="130" t="s">
        <v>6676</v>
      </c>
      <c r="B2047" s="131">
        <v>10004</v>
      </c>
      <c r="C2047" s="131">
        <v>9738</v>
      </c>
      <c r="D2047" s="166">
        <v>1822</v>
      </c>
      <c r="E2047" s="166">
        <v>1946</v>
      </c>
      <c r="F2047" s="167">
        <v>4996499.487164</v>
      </c>
      <c r="G2047" s="132">
        <v>2.7263E-4</v>
      </c>
      <c r="H2047" s="167">
        <v>1844803.12</v>
      </c>
      <c r="I2047" s="131">
        <v>375.57</v>
      </c>
      <c r="J2047" s="131">
        <v>3</v>
      </c>
      <c r="K2047" s="131">
        <v>4912</v>
      </c>
      <c r="L2047" s="130" t="s">
        <v>7</v>
      </c>
      <c r="M2047" s="128"/>
    </row>
    <row r="2048" spans="1:13">
      <c r="A2048" s="130" t="s">
        <v>6677</v>
      </c>
      <c r="B2048" s="131">
        <v>3324</v>
      </c>
      <c r="C2048" s="131">
        <v>3551</v>
      </c>
      <c r="D2048" s="166">
        <v>604</v>
      </c>
      <c r="E2048" s="166">
        <v>615</v>
      </c>
      <c r="F2048" s="167">
        <v>2780762.2015950005</v>
      </c>
      <c r="G2048" s="132">
        <v>1.0932711539306073E-4</v>
      </c>
      <c r="H2048" s="167" t="s">
        <v>11</v>
      </c>
      <c r="I2048" s="131">
        <v>385.5</v>
      </c>
      <c r="J2048" s="131">
        <v>3</v>
      </c>
      <c r="K2048" s="131">
        <v>1919</v>
      </c>
      <c r="L2048" s="130" t="s">
        <v>15</v>
      </c>
      <c r="M2048" s="128"/>
    </row>
    <row r="2049" spans="1:13">
      <c r="A2049" s="130" t="s">
        <v>6678</v>
      </c>
      <c r="B2049" s="131">
        <v>3970</v>
      </c>
      <c r="C2049" s="131">
        <v>4245</v>
      </c>
      <c r="D2049" s="166">
        <v>1063</v>
      </c>
      <c r="E2049" s="166">
        <v>1030</v>
      </c>
      <c r="F2049" s="167">
        <v>1155790.0005690001</v>
      </c>
      <c r="G2049" s="132">
        <v>1.0767725249785951E-4</v>
      </c>
      <c r="H2049" s="167" t="s">
        <v>11</v>
      </c>
      <c r="I2049" s="131" t="s">
        <v>11</v>
      </c>
      <c r="J2049" s="131">
        <v>3</v>
      </c>
      <c r="K2049" s="131">
        <v>4025</v>
      </c>
      <c r="L2049" s="130" t="s">
        <v>12</v>
      </c>
      <c r="M2049" s="128"/>
    </row>
    <row r="2050" spans="1:13">
      <c r="A2050" s="130" t="s">
        <v>6679</v>
      </c>
      <c r="B2050" s="131">
        <v>1424</v>
      </c>
      <c r="C2050" s="131">
        <v>1485</v>
      </c>
      <c r="D2050" s="166">
        <v>674</v>
      </c>
      <c r="E2050" s="166">
        <v>745</v>
      </c>
      <c r="F2050" s="167">
        <v>1145060.0060000001</v>
      </c>
      <c r="G2050" s="132">
        <v>5.3936838553194384E-5</v>
      </c>
      <c r="H2050" s="167" t="s">
        <v>11</v>
      </c>
      <c r="I2050" s="131" t="s">
        <v>11</v>
      </c>
      <c r="J2050" s="131">
        <v>3</v>
      </c>
      <c r="K2050" s="131">
        <v>2863</v>
      </c>
      <c r="L2050" s="130" t="s">
        <v>12</v>
      </c>
      <c r="M2050" s="128"/>
    </row>
    <row r="2051" spans="1:13">
      <c r="A2051" s="160" t="s">
        <v>6680</v>
      </c>
      <c r="B2051" s="161">
        <v>3056</v>
      </c>
      <c r="C2051" s="161">
        <v>3072</v>
      </c>
      <c r="D2051" s="162">
        <v>239</v>
      </c>
      <c r="E2051" s="162">
        <v>203</v>
      </c>
      <c r="F2051" s="163">
        <v>6466907.9934970001</v>
      </c>
      <c r="G2051" s="164">
        <v>1.4224300000000001E-4</v>
      </c>
      <c r="H2051" s="163">
        <v>962516.91</v>
      </c>
      <c r="I2051" s="161">
        <v>423.83</v>
      </c>
      <c r="J2051" s="161">
        <v>3</v>
      </c>
      <c r="K2051" s="161">
        <v>2271</v>
      </c>
      <c r="L2051" s="160" t="s">
        <v>7</v>
      </c>
      <c r="M2051" s="165"/>
    </row>
    <row r="2052" spans="1:13">
      <c r="A2052" s="130" t="s">
        <v>6681</v>
      </c>
      <c r="B2052" s="133">
        <v>62133</v>
      </c>
      <c r="C2052" s="133">
        <v>48008</v>
      </c>
      <c r="D2052" s="166">
        <v>7029</v>
      </c>
      <c r="E2052" s="166">
        <v>7514</v>
      </c>
      <c r="F2052" s="167">
        <v>16147948.062235001</v>
      </c>
      <c r="G2052" s="132">
        <v>1.311413E-3</v>
      </c>
      <c r="H2052" s="167">
        <v>8873929.2100000009</v>
      </c>
      <c r="I2052" s="131">
        <v>3752.19</v>
      </c>
      <c r="J2052" s="131">
        <v>3</v>
      </c>
      <c r="K2052" s="131">
        <v>2365</v>
      </c>
      <c r="L2052" s="130" t="s">
        <v>7</v>
      </c>
      <c r="M2052" s="128"/>
    </row>
    <row r="2053" spans="1:13">
      <c r="A2053" s="168" t="s">
        <v>6682</v>
      </c>
      <c r="B2053" s="169">
        <v>4474</v>
      </c>
      <c r="C2053" s="169">
        <v>5048</v>
      </c>
      <c r="D2053" s="170">
        <v>779</v>
      </c>
      <c r="E2053" s="170">
        <v>536</v>
      </c>
      <c r="F2053" s="170">
        <v>0</v>
      </c>
      <c r="G2053" s="172">
        <v>1.4585336132475195E-4</v>
      </c>
      <c r="H2053" s="171" t="s">
        <v>11</v>
      </c>
      <c r="I2053" s="169" t="s">
        <v>11</v>
      </c>
      <c r="J2053" s="169">
        <v>2</v>
      </c>
      <c r="K2053" s="169">
        <v>0</v>
      </c>
      <c r="L2053" s="168" t="s">
        <v>12</v>
      </c>
      <c r="M2053" s="173"/>
    </row>
    <row r="2054" spans="1:13">
      <c r="A2054" s="130" t="s">
        <v>6683</v>
      </c>
      <c r="B2054" s="131">
        <v>20696</v>
      </c>
      <c r="C2054" s="131">
        <v>12116</v>
      </c>
      <c r="D2054" s="166">
        <v>1948</v>
      </c>
      <c r="E2054" s="166">
        <v>2205</v>
      </c>
      <c r="F2054" s="167" t="s">
        <v>11</v>
      </c>
      <c r="G2054" s="132">
        <v>4.53058E-4</v>
      </c>
      <c r="H2054" s="167">
        <v>3065708.56</v>
      </c>
      <c r="I2054" s="131">
        <v>5987.71</v>
      </c>
      <c r="J2054" s="131">
        <v>2</v>
      </c>
      <c r="K2054" s="131">
        <v>512</v>
      </c>
      <c r="L2054" s="130" t="s">
        <v>7</v>
      </c>
      <c r="M2054" s="128"/>
    </row>
    <row r="2055" spans="1:13">
      <c r="A2055" s="130" t="s">
        <v>6684</v>
      </c>
      <c r="B2055" s="131">
        <v>5172</v>
      </c>
      <c r="C2055" s="131">
        <v>4544</v>
      </c>
      <c r="D2055" s="166">
        <v>793</v>
      </c>
      <c r="E2055" s="166">
        <v>520</v>
      </c>
      <c r="F2055" s="167">
        <v>7260786.7791900001</v>
      </c>
      <c r="G2055" s="132">
        <v>1.9492996836140502E-4</v>
      </c>
      <c r="H2055" s="167" t="s">
        <v>11</v>
      </c>
      <c r="I2055" s="131">
        <v>910.3</v>
      </c>
      <c r="J2055" s="131">
        <v>3</v>
      </c>
      <c r="K2055" s="131">
        <v>1449</v>
      </c>
      <c r="L2055" s="130" t="s">
        <v>15</v>
      </c>
      <c r="M2055" s="128"/>
    </row>
    <row r="2056" spans="1:13">
      <c r="A2056" s="130" t="s">
        <v>6685</v>
      </c>
      <c r="B2056" s="131"/>
      <c r="C2056" s="131"/>
      <c r="D2056" s="166"/>
      <c r="E2056" s="166"/>
      <c r="F2056" s="166">
        <v>0</v>
      </c>
      <c r="G2056" s="132">
        <v>0</v>
      </c>
      <c r="H2056" s="167" t="s">
        <v>11</v>
      </c>
      <c r="I2056" s="131" t="s">
        <v>11</v>
      </c>
      <c r="J2056" s="131">
        <v>1</v>
      </c>
      <c r="K2056" s="131">
        <v>0</v>
      </c>
      <c r="L2056" s="130" t="s">
        <v>12</v>
      </c>
      <c r="M2056" s="128"/>
    </row>
    <row r="2057" spans="1:13">
      <c r="A2057" s="130" t="s">
        <v>6686</v>
      </c>
      <c r="B2057" s="131">
        <v>46605</v>
      </c>
      <c r="C2057" s="131">
        <v>42482</v>
      </c>
      <c r="D2057" s="166">
        <v>3383</v>
      </c>
      <c r="E2057" s="166">
        <v>3386</v>
      </c>
      <c r="F2057" s="167">
        <v>60119861.722313002</v>
      </c>
      <c r="G2057" s="132">
        <v>1.629487E-3</v>
      </c>
      <c r="H2057" s="167">
        <v>11026238.42</v>
      </c>
      <c r="I2057" s="131">
        <v>1116.25</v>
      </c>
      <c r="J2057" s="131">
        <v>3</v>
      </c>
      <c r="K2057" s="131">
        <v>9878</v>
      </c>
      <c r="L2057" s="130" t="s">
        <v>7</v>
      </c>
      <c r="M2057" s="128"/>
    </row>
    <row r="2058" spans="1:13">
      <c r="A2058" s="130" t="s">
        <v>6687</v>
      </c>
      <c r="B2058" s="131">
        <v>18737</v>
      </c>
      <c r="C2058" s="131">
        <v>19886</v>
      </c>
      <c r="D2058" s="166">
        <v>2735</v>
      </c>
      <c r="E2058" s="166">
        <v>3219</v>
      </c>
      <c r="F2058" s="167">
        <v>17332518.032334998</v>
      </c>
      <c r="G2058" s="132">
        <v>6.1925200000000004E-4</v>
      </c>
      <c r="H2058" s="167">
        <v>4190287.03</v>
      </c>
      <c r="I2058" s="131">
        <v>817.93</v>
      </c>
      <c r="J2058" s="131">
        <v>3</v>
      </c>
      <c r="K2058" s="131">
        <v>5123</v>
      </c>
      <c r="L2058" s="130" t="s">
        <v>7</v>
      </c>
      <c r="M2058" s="128"/>
    </row>
    <row r="2059" spans="1:13">
      <c r="A2059" s="130" t="s">
        <v>6688</v>
      </c>
      <c r="B2059" s="131">
        <v>27327</v>
      </c>
      <c r="C2059" s="131">
        <v>21263</v>
      </c>
      <c r="D2059" s="166">
        <v>6033</v>
      </c>
      <c r="E2059" s="166">
        <v>5949</v>
      </c>
      <c r="F2059" s="167">
        <v>6273571.2187940013</v>
      </c>
      <c r="G2059" s="132">
        <v>6.1660800000000004E-4</v>
      </c>
      <c r="H2059" s="167">
        <v>4172396.44</v>
      </c>
      <c r="I2059" s="131">
        <v>1751.64</v>
      </c>
      <c r="J2059" s="131">
        <v>3</v>
      </c>
      <c r="K2059" s="131">
        <v>2382</v>
      </c>
      <c r="L2059" s="130" t="s">
        <v>7</v>
      </c>
      <c r="M2059" s="128"/>
    </row>
    <row r="2060" spans="1:13">
      <c r="A2060" s="130" t="s">
        <v>6689</v>
      </c>
      <c r="B2060" s="131">
        <v>43943</v>
      </c>
      <c r="C2060" s="131">
        <v>38342</v>
      </c>
      <c r="D2060" s="166">
        <v>5094</v>
      </c>
      <c r="E2060" s="166">
        <v>5098</v>
      </c>
      <c r="F2060" s="167" t="s">
        <v>11</v>
      </c>
      <c r="G2060" s="132">
        <v>1.19977E-3</v>
      </c>
      <c r="H2060" s="167">
        <v>8118476.3099999996</v>
      </c>
      <c r="I2060" s="131">
        <v>9596.31</v>
      </c>
      <c r="J2060" s="131">
        <v>2</v>
      </c>
      <c r="K2060" s="131">
        <v>846</v>
      </c>
      <c r="L2060" s="130" t="s">
        <v>7</v>
      </c>
      <c r="M2060" s="128"/>
    </row>
    <row r="2061" spans="1:13">
      <c r="A2061" s="130" t="s">
        <v>6690</v>
      </c>
      <c r="B2061" s="131">
        <v>24426</v>
      </c>
      <c r="C2061" s="131">
        <v>23104</v>
      </c>
      <c r="D2061" s="166">
        <v>4416</v>
      </c>
      <c r="E2061" s="166">
        <v>4249</v>
      </c>
      <c r="F2061" s="167">
        <v>8637085.3896570001</v>
      </c>
      <c r="G2061" s="132">
        <v>6.0862399999999999E-4</v>
      </c>
      <c r="H2061" s="167">
        <v>4118370.87</v>
      </c>
      <c r="I2061" s="131">
        <v>4637.8</v>
      </c>
      <c r="J2061" s="131">
        <v>3</v>
      </c>
      <c r="K2061" s="131">
        <v>888</v>
      </c>
      <c r="L2061" s="130" t="s">
        <v>7</v>
      </c>
      <c r="M2061" s="128"/>
    </row>
    <row r="2062" spans="1:13">
      <c r="A2062" s="130" t="s">
        <v>6691</v>
      </c>
      <c r="B2062" s="131">
        <v>49285</v>
      </c>
      <c r="C2062" s="131">
        <v>47470</v>
      </c>
      <c r="D2062" s="166">
        <v>9176</v>
      </c>
      <c r="E2062" s="166">
        <v>8689</v>
      </c>
      <c r="F2062" s="167">
        <v>15660595.389669999</v>
      </c>
      <c r="G2062" s="132">
        <v>1.215893E-3</v>
      </c>
      <c r="H2062" s="167">
        <v>8227574.6500000004</v>
      </c>
      <c r="I2062" s="131">
        <v>6126.27</v>
      </c>
      <c r="J2062" s="131">
        <v>3</v>
      </c>
      <c r="K2062" s="131">
        <v>1343</v>
      </c>
      <c r="L2062" s="130" t="s">
        <v>7</v>
      </c>
      <c r="M2062" s="128"/>
    </row>
    <row r="2063" spans="1:13">
      <c r="A2063" s="130" t="s">
        <v>6692</v>
      </c>
      <c r="B2063" s="131">
        <v>5140</v>
      </c>
      <c r="C2063" s="131">
        <v>4976</v>
      </c>
      <c r="D2063" s="166">
        <v>675</v>
      </c>
      <c r="E2063" s="166">
        <v>727</v>
      </c>
      <c r="F2063" s="167">
        <v>1709471.365702</v>
      </c>
      <c r="G2063" s="132">
        <v>1.2585760940997552E-4</v>
      </c>
      <c r="H2063" s="167" t="s">
        <v>11</v>
      </c>
      <c r="I2063" s="131" t="s">
        <v>11</v>
      </c>
      <c r="J2063" s="131">
        <v>3</v>
      </c>
      <c r="K2063" s="131">
        <v>4080</v>
      </c>
      <c r="L2063" s="130" t="s">
        <v>12</v>
      </c>
      <c r="M2063" s="128"/>
    </row>
    <row r="2064" spans="1:13">
      <c r="A2064" s="130" t="s">
        <v>6693</v>
      </c>
      <c r="B2064" s="131">
        <v>4</v>
      </c>
      <c r="C2064" s="131"/>
      <c r="D2064" s="166">
        <v>4</v>
      </c>
      <c r="E2064" s="166">
        <v>0</v>
      </c>
      <c r="F2064" s="166">
        <v>0</v>
      </c>
      <c r="G2064" s="132">
        <v>2.1299999999999999E-7</v>
      </c>
      <c r="H2064" s="167">
        <v>1438.34</v>
      </c>
      <c r="I2064" s="131">
        <v>95.89</v>
      </c>
      <c r="J2064" s="131">
        <v>1</v>
      </c>
      <c r="K2064" s="131">
        <v>15</v>
      </c>
      <c r="L2064" s="130" t="s">
        <v>7</v>
      </c>
      <c r="M2064" s="128"/>
    </row>
    <row r="2065" spans="1:13">
      <c r="A2065" s="130" t="s">
        <v>6694</v>
      </c>
      <c r="B2065" s="131">
        <v>7</v>
      </c>
      <c r="C2065" s="131"/>
      <c r="D2065" s="166">
        <v>40</v>
      </c>
      <c r="E2065" s="166">
        <v>21</v>
      </c>
      <c r="F2065" s="166">
        <v>0</v>
      </c>
      <c r="G2065" s="132">
        <v>9.1543279380354903E-7</v>
      </c>
      <c r="H2065" s="167" t="s">
        <v>11</v>
      </c>
      <c r="I2065" s="131" t="s">
        <v>11</v>
      </c>
      <c r="J2065" s="131">
        <v>2</v>
      </c>
      <c r="K2065" s="131">
        <v>359</v>
      </c>
      <c r="L2065" s="130" t="s">
        <v>12</v>
      </c>
      <c r="M2065" s="128"/>
    </row>
    <row r="2066" spans="1:13">
      <c r="A2066" s="130" t="s">
        <v>6695</v>
      </c>
      <c r="B2066" s="131">
        <v>93</v>
      </c>
      <c r="C2066" s="131">
        <v>181</v>
      </c>
      <c r="D2066" s="166">
        <v>138</v>
      </c>
      <c r="E2066" s="166">
        <v>150</v>
      </c>
      <c r="F2066" s="167">
        <v>187679.39706700001</v>
      </c>
      <c r="G2066" s="132">
        <v>6.9810929210342261E-6</v>
      </c>
      <c r="H2066" s="167" t="s">
        <v>11</v>
      </c>
      <c r="I2066" s="131" t="s">
        <v>11</v>
      </c>
      <c r="J2066" s="131">
        <v>3</v>
      </c>
      <c r="K2066" s="131">
        <v>378</v>
      </c>
      <c r="L2066" s="130" t="s">
        <v>12</v>
      </c>
      <c r="M2066" s="128"/>
    </row>
    <row r="2067" spans="1:13">
      <c r="A2067" s="130" t="s">
        <v>6696</v>
      </c>
      <c r="B2067" s="131"/>
      <c r="C2067" s="131"/>
      <c r="D2067" s="166"/>
      <c r="E2067" s="166"/>
      <c r="F2067" s="166">
        <v>0</v>
      </c>
      <c r="G2067" s="132">
        <v>0</v>
      </c>
      <c r="H2067" s="167" t="s">
        <v>11</v>
      </c>
      <c r="I2067" s="131" t="s">
        <v>11</v>
      </c>
      <c r="J2067" s="131">
        <v>1</v>
      </c>
      <c r="K2067" s="131">
        <v>0</v>
      </c>
      <c r="L2067" s="130" t="s">
        <v>12</v>
      </c>
      <c r="M2067" s="128"/>
    </row>
    <row r="2068" spans="1:13">
      <c r="A2068" s="130" t="s">
        <v>6697</v>
      </c>
      <c r="B2068" s="131"/>
      <c r="C2068" s="131"/>
      <c r="D2068" s="166">
        <v>13</v>
      </c>
      <c r="E2068" s="166">
        <v>13</v>
      </c>
      <c r="F2068" s="166">
        <v>0</v>
      </c>
      <c r="G2068" s="132">
        <v>3.4400000000000001E-7</v>
      </c>
      <c r="H2068" s="167">
        <v>2329.6</v>
      </c>
      <c r="I2068" s="131">
        <v>194.13</v>
      </c>
      <c r="J2068" s="131">
        <v>2</v>
      </c>
      <c r="K2068" s="131">
        <v>12</v>
      </c>
      <c r="L2068" s="130" t="s">
        <v>7</v>
      </c>
      <c r="M2068" s="128"/>
    </row>
    <row r="2069" spans="1:13">
      <c r="A2069" s="130" t="s">
        <v>6698</v>
      </c>
      <c r="B2069" s="131">
        <v>22260</v>
      </c>
      <c r="C2069" s="131">
        <v>19678</v>
      </c>
      <c r="D2069" s="166">
        <v>2691</v>
      </c>
      <c r="E2069" s="166">
        <v>2497</v>
      </c>
      <c r="F2069" s="167">
        <v>34298679.024953999</v>
      </c>
      <c r="G2069" s="132">
        <v>8.6290399999999995E-4</v>
      </c>
      <c r="H2069" s="167">
        <v>5839005.4000000004</v>
      </c>
      <c r="I2069" s="131">
        <v>782.5</v>
      </c>
      <c r="J2069" s="131">
        <v>3</v>
      </c>
      <c r="K2069" s="131">
        <v>7462</v>
      </c>
      <c r="L2069" s="130" t="s">
        <v>7</v>
      </c>
      <c r="M2069" s="128"/>
    </row>
    <row r="2070" spans="1:13">
      <c r="A2070" s="130" t="s">
        <v>6699</v>
      </c>
      <c r="B2070" s="131">
        <v>44421</v>
      </c>
      <c r="C2070" s="131">
        <v>46752</v>
      </c>
      <c r="D2070" s="166">
        <v>6031</v>
      </c>
      <c r="E2070" s="166">
        <v>6227</v>
      </c>
      <c r="F2070" s="167">
        <v>30901447.075199999</v>
      </c>
      <c r="G2070" s="132">
        <v>1.315526E-3</v>
      </c>
      <c r="H2070" s="167">
        <v>8901765.9499999993</v>
      </c>
      <c r="I2070" s="131">
        <v>596.79999999999995</v>
      </c>
      <c r="J2070" s="131">
        <v>3</v>
      </c>
      <c r="K2070" s="131">
        <v>14916</v>
      </c>
      <c r="L2070" s="130" t="s">
        <v>7</v>
      </c>
      <c r="M2070" s="128"/>
    </row>
    <row r="2071" spans="1:13">
      <c r="A2071" s="130" t="s">
        <v>6700</v>
      </c>
      <c r="B2071" s="131">
        <v>2540</v>
      </c>
      <c r="C2071" s="131">
        <v>2215</v>
      </c>
      <c r="D2071" s="166">
        <v>802</v>
      </c>
      <c r="E2071" s="166">
        <v>867</v>
      </c>
      <c r="F2071" s="167">
        <v>5738396.365526</v>
      </c>
      <c r="G2071" s="132">
        <v>1.31471E-4</v>
      </c>
      <c r="H2071" s="167">
        <v>889624.07</v>
      </c>
      <c r="I2071" s="131">
        <v>629.6</v>
      </c>
      <c r="J2071" s="131">
        <v>3</v>
      </c>
      <c r="K2071" s="131">
        <v>1413</v>
      </c>
      <c r="L2071" s="130" t="s">
        <v>7</v>
      </c>
      <c r="M2071" s="128"/>
    </row>
    <row r="2072" spans="1:13">
      <c r="A2072" s="130" t="s">
        <v>6701</v>
      </c>
      <c r="B2072" s="131">
        <v>12468</v>
      </c>
      <c r="C2072" s="131">
        <v>11678</v>
      </c>
      <c r="D2072" s="166">
        <v>2631</v>
      </c>
      <c r="E2072" s="166">
        <v>2388</v>
      </c>
      <c r="F2072" s="167">
        <v>27236612.399254844</v>
      </c>
      <c r="G2072" s="132">
        <v>4.6047599999999997E-4</v>
      </c>
      <c r="H2072" s="167">
        <v>3115901.67</v>
      </c>
      <c r="I2072" s="131">
        <v>770.12</v>
      </c>
      <c r="J2072" s="131">
        <v>3</v>
      </c>
      <c r="K2072" s="131">
        <v>4046</v>
      </c>
      <c r="L2072" s="130" t="s">
        <v>7</v>
      </c>
      <c r="M2072" s="128"/>
    </row>
    <row r="2073" spans="1:13">
      <c r="A2073" s="130" t="s">
        <v>6702</v>
      </c>
      <c r="B2073" s="131">
        <v>6169</v>
      </c>
      <c r="C2073" s="131">
        <v>5865</v>
      </c>
      <c r="D2073" s="166">
        <v>1379</v>
      </c>
      <c r="E2073" s="166">
        <v>1485</v>
      </c>
      <c r="F2073" s="167">
        <v>6421178.9279200006</v>
      </c>
      <c r="G2073" s="132">
        <v>2.1516800000000001E-4</v>
      </c>
      <c r="H2073" s="167">
        <v>1455979.08</v>
      </c>
      <c r="I2073" s="131">
        <v>704.73</v>
      </c>
      <c r="J2073" s="131">
        <v>3</v>
      </c>
      <c r="K2073" s="131">
        <v>2066</v>
      </c>
      <c r="L2073" s="130" t="s">
        <v>7</v>
      </c>
      <c r="M2073" s="128"/>
    </row>
    <row r="2074" spans="1:13">
      <c r="A2074" s="130" t="s">
        <v>6703</v>
      </c>
      <c r="B2074" s="131">
        <v>8660</v>
      </c>
      <c r="C2074" s="131">
        <v>8640</v>
      </c>
      <c r="D2074" s="166">
        <v>3380</v>
      </c>
      <c r="E2074" s="166">
        <v>3173</v>
      </c>
      <c r="F2074" s="167">
        <v>19752027.323155001</v>
      </c>
      <c r="G2074" s="132">
        <v>4.7509056350689138E-4</v>
      </c>
      <c r="H2074" s="167" t="s">
        <v>11</v>
      </c>
      <c r="I2074" s="131">
        <v>730.8</v>
      </c>
      <c r="J2074" s="131">
        <v>3</v>
      </c>
      <c r="K2074" s="131">
        <v>4399</v>
      </c>
      <c r="L2074" s="130" t="s">
        <v>15</v>
      </c>
      <c r="M2074" s="128"/>
    </row>
    <row r="2075" spans="1:13">
      <c r="A2075" s="130" t="s">
        <v>6704</v>
      </c>
      <c r="B2075" s="131">
        <v>1273</v>
      </c>
      <c r="C2075" s="131">
        <v>1007</v>
      </c>
      <c r="D2075" s="166">
        <v>357</v>
      </c>
      <c r="E2075" s="166">
        <v>28</v>
      </c>
      <c r="F2075" s="166">
        <v>0</v>
      </c>
      <c r="G2075" s="132">
        <v>3.5858043498079861E-5</v>
      </c>
      <c r="H2075" s="167" t="s">
        <v>11</v>
      </c>
      <c r="I2075" s="131" t="s">
        <v>11</v>
      </c>
      <c r="J2075" s="131">
        <v>2</v>
      </c>
      <c r="K2075" s="131">
        <v>0</v>
      </c>
      <c r="L2075" s="130" t="s">
        <v>12</v>
      </c>
      <c r="M2075" s="128"/>
    </row>
    <row r="2076" spans="1:13">
      <c r="A2076" s="130" t="s">
        <v>6705</v>
      </c>
      <c r="B2076" s="131">
        <v>3757</v>
      </c>
      <c r="C2076" s="131">
        <v>4375</v>
      </c>
      <c r="D2076" s="166">
        <v>907</v>
      </c>
      <c r="E2076" s="166">
        <v>916</v>
      </c>
      <c r="F2076" s="167">
        <v>7804437.3796393052</v>
      </c>
      <c r="G2076" s="132">
        <v>1.4889499999999999E-4</v>
      </c>
      <c r="H2076" s="167">
        <v>1007528.92</v>
      </c>
      <c r="I2076" s="131">
        <v>501.76</v>
      </c>
      <c r="J2076" s="131">
        <v>3</v>
      </c>
      <c r="K2076" s="131">
        <v>2008</v>
      </c>
      <c r="L2076" s="130" t="s">
        <v>7</v>
      </c>
      <c r="M2076" s="128"/>
    </row>
    <row r="2077" spans="1:13">
      <c r="A2077" s="130" t="s">
        <v>6706</v>
      </c>
      <c r="B2077" s="131">
        <v>50193</v>
      </c>
      <c r="C2077" s="131">
        <v>50217</v>
      </c>
      <c r="D2077" s="166">
        <v>5733</v>
      </c>
      <c r="E2077" s="166">
        <v>6292</v>
      </c>
      <c r="F2077" s="167">
        <v>56961525.272654995</v>
      </c>
      <c r="G2077" s="132">
        <v>1.7345570000000001E-3</v>
      </c>
      <c r="H2077" s="167">
        <v>11737215.26</v>
      </c>
      <c r="I2077" s="131">
        <v>1206.6600000000001</v>
      </c>
      <c r="J2077" s="131">
        <v>3</v>
      </c>
      <c r="K2077" s="131">
        <v>9727</v>
      </c>
      <c r="L2077" s="130" t="s">
        <v>7</v>
      </c>
      <c r="M2077" s="128"/>
    </row>
    <row r="2078" spans="1:13">
      <c r="A2078" s="130" t="s">
        <v>6707</v>
      </c>
      <c r="B2078" s="131">
        <v>6575</v>
      </c>
      <c r="C2078" s="131">
        <v>7154</v>
      </c>
      <c r="D2078" s="166">
        <v>1655</v>
      </c>
      <c r="E2078" s="166">
        <v>1410</v>
      </c>
      <c r="F2078" s="167">
        <v>13196093.756255999</v>
      </c>
      <c r="G2078" s="132">
        <v>3.2014800000000003E-4</v>
      </c>
      <c r="H2078" s="167">
        <v>2166345.1800000002</v>
      </c>
      <c r="I2078" s="131">
        <v>729.4</v>
      </c>
      <c r="J2078" s="131">
        <v>3</v>
      </c>
      <c r="K2078" s="131">
        <v>2970</v>
      </c>
      <c r="L2078" s="130" t="s">
        <v>7</v>
      </c>
      <c r="M2078" s="128"/>
    </row>
    <row r="2079" spans="1:13">
      <c r="A2079" s="130" t="s">
        <v>6708</v>
      </c>
      <c r="B2079" s="131">
        <v>3635</v>
      </c>
      <c r="C2079" s="131">
        <v>3415</v>
      </c>
      <c r="D2079" s="166">
        <v>516</v>
      </c>
      <c r="E2079" s="166">
        <v>621</v>
      </c>
      <c r="F2079" s="167">
        <v>8779659.1705185138</v>
      </c>
      <c r="G2079" s="132">
        <v>1.34676E-4</v>
      </c>
      <c r="H2079" s="167">
        <v>911311.41</v>
      </c>
      <c r="I2079" s="131">
        <v>623.76</v>
      </c>
      <c r="J2079" s="131">
        <v>3</v>
      </c>
      <c r="K2079" s="131">
        <v>1461</v>
      </c>
      <c r="L2079" s="130" t="s">
        <v>7</v>
      </c>
      <c r="M2079" s="128"/>
    </row>
    <row r="2080" spans="1:13">
      <c r="A2080" s="130" t="s">
        <v>6709</v>
      </c>
      <c r="B2080" s="131">
        <v>4304</v>
      </c>
      <c r="C2080" s="131">
        <v>4380</v>
      </c>
      <c r="D2080" s="166">
        <v>994</v>
      </c>
      <c r="E2080" s="166">
        <v>1082</v>
      </c>
      <c r="F2080" s="167">
        <v>9326171.2554369997</v>
      </c>
      <c r="G2080" s="132">
        <v>2.16474E-4</v>
      </c>
      <c r="H2080" s="167">
        <v>1464810.23</v>
      </c>
      <c r="I2080" s="131">
        <v>433.63</v>
      </c>
      <c r="J2080" s="131">
        <v>3</v>
      </c>
      <c r="K2080" s="131">
        <v>3378</v>
      </c>
      <c r="L2080" s="130" t="s">
        <v>7</v>
      </c>
      <c r="M2080" s="128"/>
    </row>
    <row r="2081" spans="1:13">
      <c r="A2081" s="130" t="s">
        <v>6710</v>
      </c>
      <c r="B2081" s="131">
        <v>4493</v>
      </c>
      <c r="C2081" s="131">
        <v>4423</v>
      </c>
      <c r="D2081" s="166">
        <v>914</v>
      </c>
      <c r="E2081" s="166">
        <v>775</v>
      </c>
      <c r="F2081" s="167">
        <v>3129330.8323020004</v>
      </c>
      <c r="G2081" s="132">
        <v>1.3449499999999999E-4</v>
      </c>
      <c r="H2081" s="167">
        <v>910085.37</v>
      </c>
      <c r="I2081" s="131">
        <v>440.29</v>
      </c>
      <c r="J2081" s="131">
        <v>3</v>
      </c>
      <c r="K2081" s="131">
        <v>2067</v>
      </c>
      <c r="L2081" s="130" t="s">
        <v>7</v>
      </c>
      <c r="M2081" s="128"/>
    </row>
    <row r="2082" spans="1:13">
      <c r="A2082" s="130" t="s">
        <v>6711</v>
      </c>
      <c r="B2082" s="131">
        <v>7454</v>
      </c>
      <c r="C2082" s="131">
        <v>7692</v>
      </c>
      <c r="D2082" s="166">
        <v>1447</v>
      </c>
      <c r="E2082" s="166">
        <v>1071</v>
      </c>
      <c r="F2082" s="167">
        <v>14257921.268073998</v>
      </c>
      <c r="G2082" s="132">
        <v>3.41675E-4</v>
      </c>
      <c r="H2082" s="167">
        <v>2312007.67</v>
      </c>
      <c r="I2082" s="131">
        <v>730.72</v>
      </c>
      <c r="J2082" s="131">
        <v>3</v>
      </c>
      <c r="K2082" s="131">
        <v>3164</v>
      </c>
      <c r="L2082" s="130" t="s">
        <v>7</v>
      </c>
      <c r="M2082" s="128"/>
    </row>
    <row r="2083" spans="1:13">
      <c r="A2083" s="130" t="s">
        <v>6712</v>
      </c>
      <c r="B2083" s="131">
        <v>3588</v>
      </c>
      <c r="C2083" s="131">
        <v>3325</v>
      </c>
      <c r="D2083" s="166">
        <v>503</v>
      </c>
      <c r="E2083" s="166">
        <v>433</v>
      </c>
      <c r="F2083" s="167">
        <v>6605839.4741169997</v>
      </c>
      <c r="G2083" s="132">
        <v>1.55353E-4</v>
      </c>
      <c r="H2083" s="167">
        <v>1051224.46</v>
      </c>
      <c r="I2083" s="131">
        <v>772.39</v>
      </c>
      <c r="J2083" s="131">
        <v>3</v>
      </c>
      <c r="K2083" s="131">
        <v>1361</v>
      </c>
      <c r="L2083" s="130" t="s">
        <v>7</v>
      </c>
      <c r="M2083" s="128"/>
    </row>
    <row r="2084" spans="1:13">
      <c r="A2084" s="130" t="s">
        <v>6713</v>
      </c>
      <c r="B2084" s="131">
        <v>3524</v>
      </c>
      <c r="C2084" s="131">
        <v>3181</v>
      </c>
      <c r="D2084" s="166">
        <v>839</v>
      </c>
      <c r="E2084" s="166">
        <v>831</v>
      </c>
      <c r="F2084" s="167">
        <v>5955903.7787519991</v>
      </c>
      <c r="G2084" s="132">
        <v>1.5153000000000001E-4</v>
      </c>
      <c r="H2084" s="167">
        <v>1025355.05</v>
      </c>
      <c r="I2084" s="131">
        <v>743.55</v>
      </c>
      <c r="J2084" s="131">
        <v>3</v>
      </c>
      <c r="K2084" s="131">
        <v>1379</v>
      </c>
      <c r="L2084" s="130" t="s">
        <v>7</v>
      </c>
      <c r="M2084" s="128"/>
    </row>
    <row r="2085" spans="1:13">
      <c r="A2085" s="130" t="s">
        <v>6714</v>
      </c>
      <c r="B2085" s="131">
        <v>6639</v>
      </c>
      <c r="C2085" s="131">
        <v>6297</v>
      </c>
      <c r="D2085" s="166">
        <v>2048</v>
      </c>
      <c r="E2085" s="166">
        <v>2080</v>
      </c>
      <c r="F2085" s="167">
        <v>11385099.538996</v>
      </c>
      <c r="G2085" s="132">
        <v>2.9895799999999999E-4</v>
      </c>
      <c r="H2085" s="167">
        <v>2022958.97</v>
      </c>
      <c r="I2085" s="131">
        <v>724.04</v>
      </c>
      <c r="J2085" s="131">
        <v>3</v>
      </c>
      <c r="K2085" s="131">
        <v>2794</v>
      </c>
      <c r="L2085" s="130" t="s">
        <v>7</v>
      </c>
      <c r="M2085" s="128"/>
    </row>
    <row r="2086" spans="1:13">
      <c r="A2086" s="130" t="s">
        <v>6715</v>
      </c>
      <c r="B2086" s="131">
        <v>53046</v>
      </c>
      <c r="C2086" s="131">
        <v>54350</v>
      </c>
      <c r="D2086" s="166">
        <v>10943</v>
      </c>
      <c r="E2086" s="166">
        <v>10672</v>
      </c>
      <c r="F2086" s="167">
        <v>46734592.450355999</v>
      </c>
      <c r="G2086" s="132">
        <v>1.74764E-3</v>
      </c>
      <c r="H2086" s="167">
        <v>11825747.33</v>
      </c>
      <c r="I2086" s="131">
        <v>1152.71</v>
      </c>
      <c r="J2086" s="131">
        <v>3</v>
      </c>
      <c r="K2086" s="131">
        <v>10259</v>
      </c>
      <c r="L2086" s="130" t="s">
        <v>7</v>
      </c>
      <c r="M2086" s="128"/>
    </row>
    <row r="2087" spans="1:13">
      <c r="A2087" s="130" t="s">
        <v>6716</v>
      </c>
      <c r="B2087" s="131">
        <v>73118</v>
      </c>
      <c r="C2087" s="131">
        <v>74646</v>
      </c>
      <c r="D2087" s="166">
        <v>6794</v>
      </c>
      <c r="E2087" s="166">
        <v>6483</v>
      </c>
      <c r="F2087" s="167">
        <v>83078026.012688011</v>
      </c>
      <c r="G2087" s="132">
        <v>2.5056060000000001E-3</v>
      </c>
      <c r="H2087" s="167">
        <v>16954669.550000001</v>
      </c>
      <c r="I2087" s="131">
        <v>1386.89</v>
      </c>
      <c r="J2087" s="131">
        <v>3</v>
      </c>
      <c r="K2087" s="131">
        <v>12225</v>
      </c>
      <c r="L2087" s="130" t="s">
        <v>7</v>
      </c>
      <c r="M2087" s="128"/>
    </row>
    <row r="2088" spans="1:13">
      <c r="A2088" s="130" t="s">
        <v>6717</v>
      </c>
      <c r="B2088" s="131">
        <v>21515</v>
      </c>
      <c r="C2088" s="131">
        <v>20033</v>
      </c>
      <c r="D2088" s="166">
        <v>3730</v>
      </c>
      <c r="E2088" s="166">
        <v>3486</v>
      </c>
      <c r="F2088" s="167">
        <v>19735315.751284998</v>
      </c>
      <c r="G2088" s="132">
        <v>6.8813499999999998E-4</v>
      </c>
      <c r="H2088" s="167">
        <v>4656398.71</v>
      </c>
      <c r="I2088" s="131">
        <v>644.48</v>
      </c>
      <c r="J2088" s="131">
        <v>3</v>
      </c>
      <c r="K2088" s="131">
        <v>7225</v>
      </c>
      <c r="L2088" s="130" t="s">
        <v>7</v>
      </c>
      <c r="M2088" s="128"/>
    </row>
    <row r="2089" spans="1:13">
      <c r="A2089" s="130" t="s">
        <v>6718</v>
      </c>
      <c r="B2089" s="131">
        <v>847</v>
      </c>
      <c r="C2089" s="131">
        <v>998</v>
      </c>
      <c r="D2089" s="166">
        <v>235</v>
      </c>
      <c r="E2089" s="166">
        <v>323</v>
      </c>
      <c r="F2089" s="167">
        <v>5122981.2439240003</v>
      </c>
      <c r="G2089" s="132">
        <v>8.7943999999999997E-5</v>
      </c>
      <c r="H2089" s="167">
        <v>595088.74</v>
      </c>
      <c r="I2089" s="131">
        <v>799.85</v>
      </c>
      <c r="J2089" s="131">
        <v>3</v>
      </c>
      <c r="K2089" s="131">
        <v>744</v>
      </c>
      <c r="L2089" s="130" t="s">
        <v>7</v>
      </c>
      <c r="M2089" s="128"/>
    </row>
    <row r="2090" spans="1:13">
      <c r="A2090" s="130" t="s">
        <v>6719</v>
      </c>
      <c r="B2090" s="131">
        <v>5837</v>
      </c>
      <c r="C2090" s="131">
        <v>5284</v>
      </c>
      <c r="D2090" s="166">
        <v>1434</v>
      </c>
      <c r="E2090" s="166">
        <v>1033</v>
      </c>
      <c r="F2090" s="167">
        <v>14657358.117875002</v>
      </c>
      <c r="G2090" s="132">
        <v>3.1092099999999997E-4</v>
      </c>
      <c r="H2090" s="167">
        <v>2103907.12</v>
      </c>
      <c r="I2090" s="131">
        <v>644.98</v>
      </c>
      <c r="J2090" s="131">
        <v>3</v>
      </c>
      <c r="K2090" s="131">
        <v>3262</v>
      </c>
      <c r="L2090" s="130" t="s">
        <v>7</v>
      </c>
      <c r="M2090" s="128"/>
    </row>
    <row r="2091" spans="1:13">
      <c r="A2091" s="130" t="s">
        <v>6720</v>
      </c>
      <c r="B2091" s="131">
        <v>70657</v>
      </c>
      <c r="C2091" s="131">
        <v>72059</v>
      </c>
      <c r="D2091" s="166">
        <v>10870</v>
      </c>
      <c r="E2091" s="166">
        <v>11816</v>
      </c>
      <c r="F2091" s="167">
        <v>61490870.507202998</v>
      </c>
      <c r="G2091" s="132">
        <v>2.2610780000000001E-3</v>
      </c>
      <c r="H2091" s="167">
        <v>15300022.48</v>
      </c>
      <c r="I2091" s="131">
        <v>974.15</v>
      </c>
      <c r="J2091" s="131">
        <v>3</v>
      </c>
      <c r="K2091" s="131">
        <v>15706</v>
      </c>
      <c r="L2091" s="130" t="s">
        <v>7</v>
      </c>
      <c r="M2091" s="128"/>
    </row>
    <row r="2092" spans="1:13">
      <c r="A2092" s="130" t="s">
        <v>6721</v>
      </c>
      <c r="B2092" s="131">
        <v>3920</v>
      </c>
      <c r="C2092" s="131">
        <v>4564</v>
      </c>
      <c r="D2092" s="166">
        <v>608</v>
      </c>
      <c r="E2092" s="166">
        <v>491</v>
      </c>
      <c r="F2092" s="167">
        <v>10394878.533551326</v>
      </c>
      <c r="G2092" s="132">
        <v>1.62051E-4</v>
      </c>
      <c r="H2092" s="167">
        <v>1096546.8600000001</v>
      </c>
      <c r="I2092" s="131">
        <v>742.92</v>
      </c>
      <c r="J2092" s="131">
        <v>3</v>
      </c>
      <c r="K2092" s="131">
        <v>1476</v>
      </c>
      <c r="L2092" s="130" t="s">
        <v>7</v>
      </c>
      <c r="M2092" s="128"/>
    </row>
    <row r="2093" spans="1:13">
      <c r="A2093" s="130" t="s">
        <v>6722</v>
      </c>
      <c r="B2093" s="131">
        <v>8638</v>
      </c>
      <c r="C2093" s="131">
        <v>9770</v>
      </c>
      <c r="D2093" s="166">
        <v>1338</v>
      </c>
      <c r="E2093" s="166">
        <v>1298</v>
      </c>
      <c r="F2093" s="167">
        <v>15714378.348864</v>
      </c>
      <c r="G2093" s="132">
        <v>3.9646346922424068E-4</v>
      </c>
      <c r="H2093" s="167" t="s">
        <v>11</v>
      </c>
      <c r="I2093" s="131">
        <v>1069.25</v>
      </c>
      <c r="J2093" s="131">
        <v>3</v>
      </c>
      <c r="K2093" s="131">
        <v>2509</v>
      </c>
      <c r="L2093" s="130" t="s">
        <v>15</v>
      </c>
      <c r="M2093" s="128"/>
    </row>
    <row r="2094" spans="1:13">
      <c r="A2094" s="130" t="s">
        <v>6723</v>
      </c>
      <c r="B2094" s="131">
        <v>57678</v>
      </c>
      <c r="C2094" s="131">
        <v>55689</v>
      </c>
      <c r="D2094" s="166">
        <v>7863</v>
      </c>
      <c r="E2094" s="166">
        <v>8921</v>
      </c>
      <c r="F2094" s="167">
        <v>102484821.41170502</v>
      </c>
      <c r="G2094" s="132">
        <v>2.4854310000000002E-3</v>
      </c>
      <c r="H2094" s="167">
        <v>16818150.75</v>
      </c>
      <c r="I2094" s="131">
        <v>1605.4</v>
      </c>
      <c r="J2094" s="131">
        <v>3</v>
      </c>
      <c r="K2094" s="131">
        <v>10476</v>
      </c>
      <c r="L2094" s="130" t="s">
        <v>7</v>
      </c>
      <c r="M2094" s="128"/>
    </row>
    <row r="2095" spans="1:13">
      <c r="A2095" s="130" t="s">
        <v>6724</v>
      </c>
      <c r="B2095" s="131">
        <v>167</v>
      </c>
      <c r="C2095" s="131">
        <v>127</v>
      </c>
      <c r="D2095" s="166">
        <v>42</v>
      </c>
      <c r="E2095" s="166">
        <v>73</v>
      </c>
      <c r="F2095" s="167">
        <v>515638.85330499994</v>
      </c>
      <c r="G2095" s="132">
        <v>1.0487147354057236E-5</v>
      </c>
      <c r="H2095" s="167" t="s">
        <v>11</v>
      </c>
      <c r="I2095" s="131" t="s">
        <v>11</v>
      </c>
      <c r="J2095" s="131">
        <v>3</v>
      </c>
      <c r="K2095" s="131">
        <v>555</v>
      </c>
      <c r="L2095" s="130" t="s">
        <v>12</v>
      </c>
      <c r="M2095" s="128"/>
    </row>
    <row r="2096" spans="1:13">
      <c r="A2096" s="130" t="s">
        <v>6725</v>
      </c>
      <c r="B2096" s="131">
        <v>19702</v>
      </c>
      <c r="C2096" s="131">
        <v>18527</v>
      </c>
      <c r="D2096" s="166">
        <v>6702</v>
      </c>
      <c r="E2096" s="166">
        <v>6154</v>
      </c>
      <c r="F2096" s="167">
        <v>16924743.984200001</v>
      </c>
      <c r="G2096" s="132">
        <v>6.8183000012772348E-4</v>
      </c>
      <c r="H2096" s="167" t="s">
        <v>11</v>
      </c>
      <c r="I2096" s="131">
        <v>824.91</v>
      </c>
      <c r="J2096" s="131">
        <v>3</v>
      </c>
      <c r="K2096" s="131">
        <v>5593</v>
      </c>
      <c r="L2096" s="130" t="s">
        <v>15</v>
      </c>
      <c r="M2096" s="128"/>
    </row>
    <row r="2097" spans="1:13">
      <c r="A2097" s="160" t="s">
        <v>6726</v>
      </c>
      <c r="B2097" s="161">
        <v>2812</v>
      </c>
      <c r="C2097" s="161">
        <v>3018</v>
      </c>
      <c r="D2097" s="162">
        <v>527</v>
      </c>
      <c r="E2097" s="162">
        <v>746</v>
      </c>
      <c r="F2097" s="163">
        <v>5671880.3554159999</v>
      </c>
      <c r="G2097" s="164">
        <v>1.3868210702045123E-4</v>
      </c>
      <c r="H2097" s="163" t="s">
        <v>11</v>
      </c>
      <c r="I2097" s="161">
        <v>528.09</v>
      </c>
      <c r="J2097" s="161">
        <v>3</v>
      </c>
      <c r="K2097" s="161">
        <v>1777</v>
      </c>
      <c r="L2097" s="160" t="s">
        <v>15</v>
      </c>
      <c r="M2097" s="165"/>
    </row>
    <row r="2098" spans="1:13">
      <c r="A2098" s="130" t="s">
        <v>6727</v>
      </c>
      <c r="B2098" s="133">
        <v>46280</v>
      </c>
      <c r="C2098" s="133">
        <v>40930</v>
      </c>
      <c r="D2098" s="166">
        <v>4053</v>
      </c>
      <c r="E2098" s="166">
        <v>3982</v>
      </c>
      <c r="F2098" s="167">
        <v>33694806.680774003</v>
      </c>
      <c r="G2098" s="132">
        <v>1.2935900000000001E-3</v>
      </c>
      <c r="H2098" s="167">
        <v>8753331.2899999991</v>
      </c>
      <c r="I2098" s="131">
        <v>1330.29</v>
      </c>
      <c r="J2098" s="131">
        <v>3</v>
      </c>
      <c r="K2098" s="131">
        <v>6580</v>
      </c>
      <c r="L2098" s="130" t="s">
        <v>7</v>
      </c>
      <c r="M2098" s="128"/>
    </row>
    <row r="2099" spans="1:13">
      <c r="A2099" s="168" t="s">
        <v>6728</v>
      </c>
      <c r="B2099" s="169">
        <v>3391</v>
      </c>
      <c r="C2099" s="169">
        <v>3068</v>
      </c>
      <c r="D2099" s="170">
        <v>593</v>
      </c>
      <c r="E2099" s="170">
        <v>367</v>
      </c>
      <c r="F2099" s="171">
        <v>6676583.6766720004</v>
      </c>
      <c r="G2099" s="172">
        <v>1.52485E-4</v>
      </c>
      <c r="H2099" s="171">
        <v>1031818.03</v>
      </c>
      <c r="I2099" s="169">
        <v>995</v>
      </c>
      <c r="J2099" s="169">
        <v>3</v>
      </c>
      <c r="K2099" s="169">
        <v>1037</v>
      </c>
      <c r="L2099" s="168" t="s">
        <v>7</v>
      </c>
      <c r="M2099" s="173"/>
    </row>
    <row r="2100" spans="1:13">
      <c r="A2100" s="130" t="s">
        <v>6729</v>
      </c>
      <c r="B2100" s="131">
        <v>70752</v>
      </c>
      <c r="C2100" s="131">
        <v>71051</v>
      </c>
      <c r="D2100" s="166">
        <v>5981</v>
      </c>
      <c r="E2100" s="166">
        <v>5726</v>
      </c>
      <c r="F2100" s="167">
        <v>58686643.552979998</v>
      </c>
      <c r="G2100" s="132">
        <v>2.1213550000000001E-3</v>
      </c>
      <c r="H2100" s="167">
        <v>14354560.75</v>
      </c>
      <c r="I2100" s="131">
        <v>1766.07</v>
      </c>
      <c r="J2100" s="131">
        <v>3</v>
      </c>
      <c r="K2100" s="131">
        <v>8128</v>
      </c>
      <c r="L2100" s="130" t="s">
        <v>7</v>
      </c>
      <c r="M2100" s="128"/>
    </row>
    <row r="2101" spans="1:13">
      <c r="A2101" s="130" t="s">
        <v>6730</v>
      </c>
      <c r="B2101" s="131">
        <v>3107</v>
      </c>
      <c r="C2101" s="131">
        <v>2866</v>
      </c>
      <c r="D2101" s="166">
        <v>788</v>
      </c>
      <c r="E2101" s="166">
        <v>909</v>
      </c>
      <c r="F2101" s="167">
        <v>5238263.4809160009</v>
      </c>
      <c r="G2101" s="132">
        <v>1.3595100000000001E-4</v>
      </c>
      <c r="H2101" s="167">
        <v>919936.67</v>
      </c>
      <c r="I2101" s="131">
        <v>613.29</v>
      </c>
      <c r="J2101" s="131">
        <v>3</v>
      </c>
      <c r="K2101" s="131">
        <v>1500</v>
      </c>
      <c r="L2101" s="130" t="s">
        <v>7</v>
      </c>
      <c r="M2101" s="128"/>
    </row>
    <row r="2102" spans="1:13">
      <c r="A2102" s="130" t="s">
        <v>6731</v>
      </c>
      <c r="B2102" s="131">
        <v>4491</v>
      </c>
      <c r="C2102" s="131">
        <v>4525</v>
      </c>
      <c r="D2102" s="166">
        <v>1753</v>
      </c>
      <c r="E2102" s="166">
        <v>1827</v>
      </c>
      <c r="F2102" s="167">
        <v>3974468.7748999996</v>
      </c>
      <c r="G2102" s="132">
        <v>1.62965E-4</v>
      </c>
      <c r="H2102" s="167">
        <v>1102732.3400000001</v>
      </c>
      <c r="I2102" s="131">
        <v>528.13</v>
      </c>
      <c r="J2102" s="131">
        <v>3</v>
      </c>
      <c r="K2102" s="131">
        <v>2088</v>
      </c>
      <c r="L2102" s="130" t="s">
        <v>7</v>
      </c>
      <c r="M2102" s="128"/>
    </row>
    <row r="2103" spans="1:13">
      <c r="A2103" s="130" t="s">
        <v>6732</v>
      </c>
      <c r="B2103" s="131">
        <v>48906</v>
      </c>
      <c r="C2103" s="131">
        <v>48398</v>
      </c>
      <c r="D2103" s="166">
        <v>6065</v>
      </c>
      <c r="E2103" s="166">
        <v>6402</v>
      </c>
      <c r="F2103" s="167">
        <v>43339921.160273999</v>
      </c>
      <c r="G2103" s="132">
        <v>1.5336099999999999E-3</v>
      </c>
      <c r="H2103" s="167">
        <v>10377473.880000001</v>
      </c>
      <c r="I2103" s="131">
        <v>1212.75</v>
      </c>
      <c r="J2103" s="131">
        <v>3</v>
      </c>
      <c r="K2103" s="131">
        <v>8557</v>
      </c>
      <c r="L2103" s="130" t="s">
        <v>7</v>
      </c>
      <c r="M2103" s="128"/>
    </row>
    <row r="2104" spans="1:13">
      <c r="A2104" s="130" t="s">
        <v>6733</v>
      </c>
      <c r="B2104" s="131">
        <v>8466</v>
      </c>
      <c r="C2104" s="131">
        <v>6518</v>
      </c>
      <c r="D2104" s="166">
        <v>1451</v>
      </c>
      <c r="E2104" s="166">
        <v>1640</v>
      </c>
      <c r="F2104" s="167">
        <v>14617845.174213</v>
      </c>
      <c r="G2104" s="132">
        <v>3.6936899999999998E-4</v>
      </c>
      <c r="H2104" s="167">
        <v>2499405.84</v>
      </c>
      <c r="I2104" s="131">
        <v>877.6</v>
      </c>
      <c r="J2104" s="131">
        <v>3</v>
      </c>
      <c r="K2104" s="131">
        <v>2848</v>
      </c>
      <c r="L2104" s="130" t="s">
        <v>7</v>
      </c>
      <c r="M2104" s="128"/>
    </row>
    <row r="2105" spans="1:13">
      <c r="A2105" s="130" t="s">
        <v>6734</v>
      </c>
      <c r="B2105" s="131">
        <v>6720</v>
      </c>
      <c r="C2105" s="131">
        <v>6660</v>
      </c>
      <c r="D2105" s="166">
        <v>2038</v>
      </c>
      <c r="E2105" s="166">
        <v>1708</v>
      </c>
      <c r="F2105" s="167">
        <v>18634885.008104</v>
      </c>
      <c r="G2105" s="132">
        <v>3.9395199999999998E-4</v>
      </c>
      <c r="H2105" s="167">
        <v>2665755.65</v>
      </c>
      <c r="I2105" s="131">
        <v>937.66</v>
      </c>
      <c r="J2105" s="131">
        <v>3</v>
      </c>
      <c r="K2105" s="131">
        <v>2843</v>
      </c>
      <c r="L2105" s="130" t="s">
        <v>7</v>
      </c>
      <c r="M2105" s="128"/>
    </row>
    <row r="2106" spans="1:13">
      <c r="A2106" s="160" t="s">
        <v>6735</v>
      </c>
      <c r="B2106" s="161">
        <v>3489</v>
      </c>
      <c r="C2106" s="161">
        <v>3291</v>
      </c>
      <c r="D2106" s="162">
        <v>1069</v>
      </c>
      <c r="E2106" s="162">
        <v>925</v>
      </c>
      <c r="F2106" s="163">
        <v>21312084.854394</v>
      </c>
      <c r="G2106" s="164">
        <v>3.6065951777117911E-4</v>
      </c>
      <c r="H2106" s="163" t="s">
        <v>11</v>
      </c>
      <c r="I2106" s="161" t="s">
        <v>11</v>
      </c>
      <c r="J2106" s="161">
        <v>3</v>
      </c>
      <c r="K2106" s="161">
        <v>3561</v>
      </c>
      <c r="L2106" s="160" t="s">
        <v>12</v>
      </c>
      <c r="M2106" s="165"/>
    </row>
    <row r="2107" spans="1:13">
      <c r="A2107" s="130" t="s">
        <v>6736</v>
      </c>
      <c r="B2107" s="133">
        <v>9210</v>
      </c>
      <c r="C2107" s="133">
        <v>8399</v>
      </c>
      <c r="D2107" s="166">
        <v>1360</v>
      </c>
      <c r="E2107" s="166">
        <v>1458</v>
      </c>
      <c r="F2107" s="167">
        <v>10475989.084754001</v>
      </c>
      <c r="G2107" s="132">
        <v>3.1745999999999999E-4</v>
      </c>
      <c r="H2107" s="167">
        <v>2148157.0499999998</v>
      </c>
      <c r="I2107" s="131">
        <v>757.2</v>
      </c>
      <c r="J2107" s="131">
        <v>3</v>
      </c>
      <c r="K2107" s="131">
        <v>2837</v>
      </c>
      <c r="L2107" s="130" t="s">
        <v>7</v>
      </c>
      <c r="M2107" s="128"/>
    </row>
    <row r="2108" spans="1:13">
      <c r="A2108" s="168" t="s">
        <v>6737</v>
      </c>
      <c r="B2108" s="169">
        <v>256</v>
      </c>
      <c r="C2108" s="169">
        <v>177</v>
      </c>
      <c r="D2108" s="170">
        <v>51</v>
      </c>
      <c r="E2108" s="170">
        <v>52</v>
      </c>
      <c r="F2108" s="171">
        <v>3485581.4876220003</v>
      </c>
      <c r="G2108" s="172">
        <v>5.0141E-5</v>
      </c>
      <c r="H2108" s="171">
        <v>339290.66</v>
      </c>
      <c r="I2108" s="169">
        <v>2976.24</v>
      </c>
      <c r="J2108" s="169">
        <v>3</v>
      </c>
      <c r="K2108" s="169">
        <v>114</v>
      </c>
      <c r="L2108" s="168" t="s">
        <v>7</v>
      </c>
      <c r="M2108" s="173"/>
    </row>
    <row r="2109" spans="1:13">
      <c r="A2109" s="130" t="s">
        <v>6738</v>
      </c>
      <c r="B2109" s="131">
        <v>3443</v>
      </c>
      <c r="C2109" s="131">
        <v>3048</v>
      </c>
      <c r="D2109" s="166">
        <v>264</v>
      </c>
      <c r="E2109" s="166">
        <v>328</v>
      </c>
      <c r="F2109" s="167">
        <v>10320269.609692</v>
      </c>
      <c r="G2109" s="132">
        <v>1.9697900000000001E-4</v>
      </c>
      <c r="H2109" s="167">
        <v>1332899.98</v>
      </c>
      <c r="I2109" s="131">
        <v>2007.38</v>
      </c>
      <c r="J2109" s="131">
        <v>3</v>
      </c>
      <c r="K2109" s="131">
        <v>664</v>
      </c>
      <c r="L2109" s="130" t="s">
        <v>7</v>
      </c>
      <c r="M2109" s="128"/>
    </row>
    <row r="2110" spans="1:13">
      <c r="A2110" s="130" t="s">
        <v>6739</v>
      </c>
      <c r="B2110" s="131">
        <v>1372</v>
      </c>
      <c r="C2110" s="131">
        <v>1401</v>
      </c>
      <c r="D2110" s="166">
        <v>429</v>
      </c>
      <c r="E2110" s="166">
        <v>350</v>
      </c>
      <c r="F2110" s="167">
        <v>4541292.4711199999</v>
      </c>
      <c r="G2110" s="132">
        <v>9.0517000000000001E-5</v>
      </c>
      <c r="H2110" s="167">
        <v>612502.68000000005</v>
      </c>
      <c r="I2110" s="131">
        <v>727.44</v>
      </c>
      <c r="J2110" s="131">
        <v>3</v>
      </c>
      <c r="K2110" s="131">
        <v>842</v>
      </c>
      <c r="L2110" s="130" t="s">
        <v>7</v>
      </c>
      <c r="M2110" s="128"/>
    </row>
    <row r="2111" spans="1:13">
      <c r="A2111" s="130" t="s">
        <v>6740</v>
      </c>
      <c r="B2111" s="131">
        <v>8510</v>
      </c>
      <c r="C2111" s="131">
        <v>7646</v>
      </c>
      <c r="D2111" s="166">
        <v>1957</v>
      </c>
      <c r="E2111" s="166">
        <v>2179</v>
      </c>
      <c r="F2111" s="167">
        <v>23284145.703202769</v>
      </c>
      <c r="G2111" s="132">
        <v>3.5268099999999998E-4</v>
      </c>
      <c r="H2111" s="167">
        <v>2386483.5699999998</v>
      </c>
      <c r="I2111" s="131">
        <v>704.39</v>
      </c>
      <c r="J2111" s="131">
        <v>3</v>
      </c>
      <c r="K2111" s="131">
        <v>3388</v>
      </c>
      <c r="L2111" s="130" t="s">
        <v>7</v>
      </c>
      <c r="M2111" s="128"/>
    </row>
    <row r="2112" spans="1:13">
      <c r="A2112" s="130" t="s">
        <v>6741</v>
      </c>
      <c r="B2112" s="131">
        <v>59138</v>
      </c>
      <c r="C2112" s="131">
        <v>59993</v>
      </c>
      <c r="D2112" s="166">
        <v>6539</v>
      </c>
      <c r="E2112" s="166">
        <v>6830</v>
      </c>
      <c r="F2112" s="167">
        <v>73758609.676173002</v>
      </c>
      <c r="G2112" s="132">
        <v>2.1304840000000002E-3</v>
      </c>
      <c r="H2112" s="167">
        <v>14416334.24</v>
      </c>
      <c r="I2112" s="131">
        <v>1254.47</v>
      </c>
      <c r="J2112" s="131">
        <v>3</v>
      </c>
      <c r="K2112" s="131">
        <v>11492</v>
      </c>
      <c r="L2112" s="130" t="s">
        <v>7</v>
      </c>
      <c r="M2112" s="128"/>
    </row>
    <row r="2113" spans="1:13">
      <c r="A2113" s="130" t="s">
        <v>6742</v>
      </c>
      <c r="B2113" s="131">
        <v>2929</v>
      </c>
      <c r="C2113" s="131">
        <v>3760</v>
      </c>
      <c r="D2113" s="166">
        <v>224</v>
      </c>
      <c r="E2113" s="166">
        <v>404</v>
      </c>
      <c r="F2113" s="167">
        <v>3743913.2187960004</v>
      </c>
      <c r="G2113" s="132">
        <v>1.13405E-4</v>
      </c>
      <c r="H2113" s="167">
        <v>767378.15</v>
      </c>
      <c r="I2113" s="131">
        <v>986.35</v>
      </c>
      <c r="J2113" s="131">
        <v>3</v>
      </c>
      <c r="K2113" s="131">
        <v>778</v>
      </c>
      <c r="L2113" s="130" t="s">
        <v>7</v>
      </c>
      <c r="M2113" s="128"/>
    </row>
    <row r="2114" spans="1:13">
      <c r="A2114" s="130" t="s">
        <v>6743</v>
      </c>
      <c r="B2114" s="131">
        <v>2628</v>
      </c>
      <c r="C2114" s="131">
        <v>2428</v>
      </c>
      <c r="D2114" s="166">
        <v>630</v>
      </c>
      <c r="E2114" s="166">
        <v>812</v>
      </c>
      <c r="F2114" s="167">
        <v>3115508.6208479996</v>
      </c>
      <c r="G2114" s="132">
        <v>9.7948000000000005E-5</v>
      </c>
      <c r="H2114" s="167">
        <v>662785.78</v>
      </c>
      <c r="I2114" s="131">
        <v>454.27</v>
      </c>
      <c r="J2114" s="131">
        <v>3</v>
      </c>
      <c r="K2114" s="131">
        <v>1459</v>
      </c>
      <c r="L2114" s="130" t="s">
        <v>7</v>
      </c>
      <c r="M2114" s="128"/>
    </row>
    <row r="2115" spans="1:13">
      <c r="A2115" s="130" t="s">
        <v>6744</v>
      </c>
      <c r="B2115" s="131">
        <v>12132</v>
      </c>
      <c r="C2115" s="131">
        <v>12959</v>
      </c>
      <c r="D2115" s="166">
        <v>998</v>
      </c>
      <c r="E2115" s="166">
        <v>1087</v>
      </c>
      <c r="F2115" s="167">
        <v>22952411.961167999</v>
      </c>
      <c r="G2115" s="132">
        <v>5.3887599999999998E-4</v>
      </c>
      <c r="H2115" s="167">
        <v>3646411.7</v>
      </c>
      <c r="I2115" s="131">
        <v>698.55</v>
      </c>
      <c r="J2115" s="131">
        <v>3</v>
      </c>
      <c r="K2115" s="131">
        <v>5220</v>
      </c>
      <c r="L2115" s="130" t="s">
        <v>7</v>
      </c>
      <c r="M2115" s="128"/>
    </row>
    <row r="2116" spans="1:13">
      <c r="A2116" s="130" t="s">
        <v>6745</v>
      </c>
      <c r="B2116" s="131">
        <v>3779</v>
      </c>
      <c r="C2116" s="131">
        <v>3368</v>
      </c>
      <c r="D2116" s="166">
        <v>1091</v>
      </c>
      <c r="E2116" s="166">
        <v>1026</v>
      </c>
      <c r="F2116" s="167">
        <v>7716505.0558519997</v>
      </c>
      <c r="G2116" s="132">
        <v>1.8512498125499289E-4</v>
      </c>
      <c r="H2116" s="167" t="s">
        <v>11</v>
      </c>
      <c r="I2116" s="131">
        <v>797.38</v>
      </c>
      <c r="J2116" s="131">
        <v>3</v>
      </c>
      <c r="K2116" s="131">
        <v>1571</v>
      </c>
      <c r="L2116" s="130" t="s">
        <v>15</v>
      </c>
      <c r="M2116" s="128"/>
    </row>
    <row r="2117" spans="1:13">
      <c r="A2117" s="130" t="s">
        <v>6746</v>
      </c>
      <c r="B2117" s="131">
        <v>2891</v>
      </c>
      <c r="C2117" s="131">
        <v>1937</v>
      </c>
      <c r="D2117" s="166">
        <v>895</v>
      </c>
      <c r="E2117" s="166">
        <v>686</v>
      </c>
      <c r="F2117" s="167">
        <v>3675823.0551240002</v>
      </c>
      <c r="G2117" s="132">
        <v>1.0449499999999999E-4</v>
      </c>
      <c r="H2117" s="167">
        <v>707088.03</v>
      </c>
      <c r="I2117" s="131">
        <v>848.85</v>
      </c>
      <c r="J2117" s="131">
        <v>3</v>
      </c>
      <c r="K2117" s="131">
        <v>833</v>
      </c>
      <c r="L2117" s="130" t="s">
        <v>7</v>
      </c>
      <c r="M2117" s="128"/>
    </row>
    <row r="2118" spans="1:13">
      <c r="A2118" s="130" t="s">
        <v>6747</v>
      </c>
      <c r="B2118" s="131">
        <v>4719</v>
      </c>
      <c r="C2118" s="131">
        <v>4014</v>
      </c>
      <c r="D2118" s="166">
        <v>879</v>
      </c>
      <c r="E2118" s="166">
        <v>1165</v>
      </c>
      <c r="F2118" s="167">
        <v>7417507.9868320003</v>
      </c>
      <c r="G2118" s="132">
        <v>1.91776E-4</v>
      </c>
      <c r="H2118" s="167">
        <v>1297689.82</v>
      </c>
      <c r="I2118" s="131">
        <v>784.58</v>
      </c>
      <c r="J2118" s="131">
        <v>3</v>
      </c>
      <c r="K2118" s="131">
        <v>1654</v>
      </c>
      <c r="L2118" s="130" t="s">
        <v>7</v>
      </c>
      <c r="M2118" s="128"/>
    </row>
    <row r="2119" spans="1:13">
      <c r="A2119" s="130" t="s">
        <v>6748</v>
      </c>
      <c r="B2119" s="131">
        <v>2998</v>
      </c>
      <c r="C2119" s="131">
        <v>3727</v>
      </c>
      <c r="D2119" s="166">
        <v>1177</v>
      </c>
      <c r="E2119" s="166">
        <v>1056</v>
      </c>
      <c r="F2119" s="167">
        <v>11868422.457886958</v>
      </c>
      <c r="G2119" s="132">
        <v>2.3727109186494531E-4</v>
      </c>
      <c r="H2119" s="167" t="s">
        <v>11</v>
      </c>
      <c r="I2119" s="131">
        <v>606.09</v>
      </c>
      <c r="J2119" s="131">
        <v>3</v>
      </c>
      <c r="K2119" s="131">
        <v>2649</v>
      </c>
      <c r="L2119" s="130" t="s">
        <v>15</v>
      </c>
      <c r="M2119" s="128"/>
    </row>
    <row r="2120" spans="1:13">
      <c r="A2120" s="130" t="s">
        <v>6749</v>
      </c>
      <c r="B2120" s="131">
        <v>93464</v>
      </c>
      <c r="C2120" s="131">
        <v>95171</v>
      </c>
      <c r="D2120" s="166">
        <v>7412</v>
      </c>
      <c r="E2120" s="166">
        <v>8485</v>
      </c>
      <c r="F2120" s="167">
        <v>96971039.756991997</v>
      </c>
      <c r="G2120" s="132">
        <v>3.0686939999999998E-3</v>
      </c>
      <c r="H2120" s="167">
        <v>20764917.530000001</v>
      </c>
      <c r="I2120" s="131">
        <v>1465.62</v>
      </c>
      <c r="J2120" s="131">
        <v>3</v>
      </c>
      <c r="K2120" s="131">
        <v>14168</v>
      </c>
      <c r="L2120" s="130" t="s">
        <v>7</v>
      </c>
      <c r="M2120" s="128"/>
    </row>
    <row r="2121" spans="1:13">
      <c r="A2121" s="130" t="s">
        <v>6750</v>
      </c>
      <c r="B2121" s="131">
        <v>10117</v>
      </c>
      <c r="C2121" s="131">
        <v>11485</v>
      </c>
      <c r="D2121" s="166">
        <v>2834</v>
      </c>
      <c r="E2121" s="166">
        <v>2714</v>
      </c>
      <c r="F2121" s="167">
        <v>17121918.305360001</v>
      </c>
      <c r="G2121" s="132">
        <v>4.700605630157742E-4</v>
      </c>
      <c r="H2121" s="167" t="s">
        <v>11</v>
      </c>
      <c r="I2121" s="131" t="s">
        <v>11</v>
      </c>
      <c r="J2121" s="131">
        <v>3</v>
      </c>
      <c r="K2121" s="131">
        <v>8928</v>
      </c>
      <c r="L2121" s="130" t="s">
        <v>12</v>
      </c>
      <c r="M2121" s="128"/>
    </row>
    <row r="2122" spans="1:13">
      <c r="A2122" s="130" t="s">
        <v>6751</v>
      </c>
      <c r="B2122" s="131">
        <v>17111</v>
      </c>
      <c r="C2122" s="131">
        <v>15151</v>
      </c>
      <c r="D2122" s="166">
        <v>3971</v>
      </c>
      <c r="E2122" s="166">
        <v>4580</v>
      </c>
      <c r="F2122" s="167">
        <v>22250440.145844001</v>
      </c>
      <c r="G2122" s="132">
        <v>6.5017899999999997E-4</v>
      </c>
      <c r="H2122" s="167">
        <v>4399561.3499999996</v>
      </c>
      <c r="I2122" s="131">
        <v>405.12</v>
      </c>
      <c r="J2122" s="131">
        <v>3</v>
      </c>
      <c r="K2122" s="131">
        <v>10860</v>
      </c>
      <c r="L2122" s="130" t="s">
        <v>7</v>
      </c>
      <c r="M2122" s="128"/>
    </row>
    <row r="2123" spans="1:13">
      <c r="A2123" s="130" t="s">
        <v>6752</v>
      </c>
      <c r="B2123" s="131">
        <v>5916</v>
      </c>
      <c r="C2123" s="131">
        <v>4890</v>
      </c>
      <c r="D2123" s="166">
        <v>1099</v>
      </c>
      <c r="E2123" s="166">
        <v>815</v>
      </c>
      <c r="F2123" s="167">
        <v>5385886.7462249994</v>
      </c>
      <c r="G2123" s="132">
        <v>1.8544230716927319E-4</v>
      </c>
      <c r="H2123" s="167" t="s">
        <v>11</v>
      </c>
      <c r="I2123" s="131" t="s">
        <v>11</v>
      </c>
      <c r="J2123" s="131">
        <v>3</v>
      </c>
      <c r="K2123" s="131">
        <v>3537</v>
      </c>
      <c r="L2123" s="130" t="s">
        <v>12</v>
      </c>
      <c r="M2123" s="128"/>
    </row>
    <row r="2124" spans="1:13">
      <c r="A2124" s="130" t="s">
        <v>6753</v>
      </c>
      <c r="B2124" s="131">
        <v>3224</v>
      </c>
      <c r="C2124" s="131">
        <v>3155</v>
      </c>
      <c r="D2124" s="166">
        <v>212</v>
      </c>
      <c r="E2124" s="166">
        <v>421</v>
      </c>
      <c r="F2124" s="167">
        <v>5554495.6235600002</v>
      </c>
      <c r="G2124" s="132">
        <v>1.3425399999999999E-4</v>
      </c>
      <c r="H2124" s="167">
        <v>908457.13</v>
      </c>
      <c r="I2124" s="131">
        <v>638.86</v>
      </c>
      <c r="J2124" s="131">
        <v>3</v>
      </c>
      <c r="K2124" s="131">
        <v>1422</v>
      </c>
      <c r="L2124" s="130" t="s">
        <v>7</v>
      </c>
      <c r="M2124" s="128"/>
    </row>
    <row r="2125" spans="1:13">
      <c r="A2125" s="130" t="s">
        <v>6754</v>
      </c>
      <c r="B2125" s="131">
        <v>2554</v>
      </c>
      <c r="C2125" s="131">
        <v>3024</v>
      </c>
      <c r="D2125" s="166">
        <v>409</v>
      </c>
      <c r="E2125" s="166">
        <v>603</v>
      </c>
      <c r="F2125" s="167">
        <v>5403254.3783919998</v>
      </c>
      <c r="G2125" s="132">
        <v>1.2854300000000001E-4</v>
      </c>
      <c r="H2125" s="167">
        <v>869814.14</v>
      </c>
      <c r="I2125" s="131">
        <v>974.04</v>
      </c>
      <c r="J2125" s="131">
        <v>3</v>
      </c>
      <c r="K2125" s="131">
        <v>893</v>
      </c>
      <c r="L2125" s="130" t="s">
        <v>7</v>
      </c>
      <c r="M2125" s="128"/>
    </row>
    <row r="2126" spans="1:13">
      <c r="A2126" s="130" t="s">
        <v>6755</v>
      </c>
      <c r="B2126" s="131">
        <v>4870</v>
      </c>
      <c r="C2126" s="131">
        <v>4623</v>
      </c>
      <c r="D2126" s="166">
        <v>695</v>
      </c>
      <c r="E2126" s="166">
        <v>704</v>
      </c>
      <c r="F2126" s="167">
        <v>11888806.239505999</v>
      </c>
      <c r="G2126" s="132">
        <v>2.5103400000000002E-4</v>
      </c>
      <c r="H2126" s="167">
        <v>1698673.79</v>
      </c>
      <c r="I2126" s="131">
        <v>1169.8900000000001</v>
      </c>
      <c r="J2126" s="131">
        <v>3</v>
      </c>
      <c r="K2126" s="131">
        <v>1452</v>
      </c>
      <c r="L2126" s="130" t="s">
        <v>7</v>
      </c>
      <c r="M2126" s="128"/>
    </row>
    <row r="2127" spans="1:13">
      <c r="A2127" s="130" t="s">
        <v>6756</v>
      </c>
      <c r="B2127" s="131">
        <v>6380</v>
      </c>
      <c r="C2127" s="131">
        <v>6683</v>
      </c>
      <c r="D2127" s="166">
        <v>2303</v>
      </c>
      <c r="E2127" s="166">
        <v>2157</v>
      </c>
      <c r="F2127" s="167">
        <v>15266171.159237357</v>
      </c>
      <c r="G2127" s="132">
        <v>2.9535800000000001E-4</v>
      </c>
      <c r="H2127" s="167">
        <v>1998596.43</v>
      </c>
      <c r="I2127" s="131">
        <v>593.76</v>
      </c>
      <c r="J2127" s="131">
        <v>3</v>
      </c>
      <c r="K2127" s="131">
        <v>3366</v>
      </c>
      <c r="L2127" s="130" t="s">
        <v>7</v>
      </c>
      <c r="M2127" s="128"/>
    </row>
    <row r="2128" spans="1:13">
      <c r="A2128" s="130" t="s">
        <v>6757</v>
      </c>
      <c r="B2128" s="131">
        <v>1442</v>
      </c>
      <c r="C2128" s="131">
        <v>1368</v>
      </c>
      <c r="D2128" s="166">
        <v>436</v>
      </c>
      <c r="E2128" s="166">
        <v>485</v>
      </c>
      <c r="F2128" s="167">
        <v>4562437.5660720002</v>
      </c>
      <c r="G2128" s="132">
        <v>9.2372000000000003E-5</v>
      </c>
      <c r="H2128" s="167">
        <v>625053.94999999995</v>
      </c>
      <c r="I2128" s="131">
        <v>746.78</v>
      </c>
      <c r="J2128" s="131">
        <v>3</v>
      </c>
      <c r="K2128" s="131">
        <v>837</v>
      </c>
      <c r="L2128" s="130" t="s">
        <v>7</v>
      </c>
      <c r="M2128" s="128"/>
    </row>
    <row r="2129" spans="1:13">
      <c r="A2129" s="130" t="s">
        <v>6758</v>
      </c>
      <c r="B2129" s="131">
        <v>3627</v>
      </c>
      <c r="C2129" s="131">
        <v>3391</v>
      </c>
      <c r="D2129" s="166">
        <v>318</v>
      </c>
      <c r="E2129" s="166">
        <v>229</v>
      </c>
      <c r="F2129" s="167">
        <v>4691061.8767650006</v>
      </c>
      <c r="G2129" s="132">
        <v>1.2790100000000001E-4</v>
      </c>
      <c r="H2129" s="167">
        <v>865468.67</v>
      </c>
      <c r="I2129" s="131">
        <v>543.29</v>
      </c>
      <c r="J2129" s="131">
        <v>3</v>
      </c>
      <c r="K2129" s="131">
        <v>1593</v>
      </c>
      <c r="L2129" s="130" t="s">
        <v>7</v>
      </c>
      <c r="M2129" s="128"/>
    </row>
    <row r="2130" spans="1:13">
      <c r="A2130" s="130" t="s">
        <v>6759</v>
      </c>
      <c r="B2130" s="131">
        <v>9374</v>
      </c>
      <c r="C2130" s="131">
        <v>7433</v>
      </c>
      <c r="D2130" s="166">
        <v>1011</v>
      </c>
      <c r="E2130" s="166">
        <v>1089</v>
      </c>
      <c r="F2130" s="167">
        <v>15966809.642608002</v>
      </c>
      <c r="G2130" s="132">
        <v>3.7495999999999997E-4</v>
      </c>
      <c r="H2130" s="167">
        <v>2537237.27</v>
      </c>
      <c r="I2130" s="131">
        <v>804.7</v>
      </c>
      <c r="J2130" s="131">
        <v>3</v>
      </c>
      <c r="K2130" s="131">
        <v>3153</v>
      </c>
      <c r="L2130" s="130" t="s">
        <v>7</v>
      </c>
      <c r="M2130" s="128"/>
    </row>
    <row r="2131" spans="1:13">
      <c r="A2131" s="130" t="s">
        <v>6760</v>
      </c>
      <c r="B2131" s="131">
        <v>9045</v>
      </c>
      <c r="C2131" s="131">
        <v>8556</v>
      </c>
      <c r="D2131" s="166">
        <v>2512</v>
      </c>
      <c r="E2131" s="166">
        <v>2249</v>
      </c>
      <c r="F2131" s="167">
        <v>9670983.997428</v>
      </c>
      <c r="G2131" s="132">
        <v>3.2839071317268049E-4</v>
      </c>
      <c r="H2131" s="167" t="s">
        <v>11</v>
      </c>
      <c r="I2131" s="131">
        <v>370.6</v>
      </c>
      <c r="J2131" s="131">
        <v>3</v>
      </c>
      <c r="K2131" s="131">
        <v>5996</v>
      </c>
      <c r="L2131" s="130" t="s">
        <v>15</v>
      </c>
      <c r="M2131" s="128"/>
    </row>
    <row r="2132" spans="1:13">
      <c r="A2132" s="130" t="s">
        <v>6761</v>
      </c>
      <c r="B2132" s="131">
        <v>4991</v>
      </c>
      <c r="C2132" s="131">
        <v>5523</v>
      </c>
      <c r="D2132" s="166">
        <v>1897</v>
      </c>
      <c r="E2132" s="166">
        <v>1975</v>
      </c>
      <c r="F2132" s="167">
        <v>7028854.9784520008</v>
      </c>
      <c r="G2132" s="132">
        <v>2.1854099999999999E-4</v>
      </c>
      <c r="H2132" s="167">
        <v>1478803.51</v>
      </c>
      <c r="I2132" s="131">
        <v>671.58</v>
      </c>
      <c r="J2132" s="131">
        <v>3</v>
      </c>
      <c r="K2132" s="131">
        <v>2202</v>
      </c>
      <c r="L2132" s="130" t="s">
        <v>7</v>
      </c>
      <c r="M2132" s="128"/>
    </row>
    <row r="2133" spans="1:13">
      <c r="A2133" s="130" t="s">
        <v>6762</v>
      </c>
      <c r="B2133" s="131">
        <v>1489</v>
      </c>
      <c r="C2133" s="131">
        <v>1212</v>
      </c>
      <c r="D2133" s="166">
        <v>279</v>
      </c>
      <c r="E2133" s="166">
        <v>348</v>
      </c>
      <c r="F2133" s="167">
        <v>1893210.72976</v>
      </c>
      <c r="G2133" s="132">
        <v>5.4082999999999997E-5</v>
      </c>
      <c r="H2133" s="167">
        <v>365961.73</v>
      </c>
      <c r="I2133" s="131">
        <v>508.99</v>
      </c>
      <c r="J2133" s="131">
        <v>3</v>
      </c>
      <c r="K2133" s="131">
        <v>719</v>
      </c>
      <c r="L2133" s="130" t="s">
        <v>7</v>
      </c>
      <c r="M2133" s="128"/>
    </row>
    <row r="2134" spans="1:13">
      <c r="A2134" s="130" t="s">
        <v>6763</v>
      </c>
      <c r="B2134" s="131">
        <v>37694</v>
      </c>
      <c r="C2134" s="131">
        <v>38664</v>
      </c>
      <c r="D2134" s="166">
        <v>5391</v>
      </c>
      <c r="E2134" s="166">
        <v>5875</v>
      </c>
      <c r="F2134" s="167">
        <v>36889129.914399996</v>
      </c>
      <c r="G2134" s="132">
        <v>1.2733397292110735E-3</v>
      </c>
      <c r="H2134" s="167" t="s">
        <v>11</v>
      </c>
      <c r="I2134" s="131">
        <v>544.1</v>
      </c>
      <c r="J2134" s="131">
        <v>3</v>
      </c>
      <c r="K2134" s="131">
        <v>15836</v>
      </c>
      <c r="L2134" s="130" t="s">
        <v>15</v>
      </c>
      <c r="M2134" s="128"/>
    </row>
    <row r="2135" spans="1:13">
      <c r="A2135" s="130" t="s">
        <v>6764</v>
      </c>
      <c r="B2135" s="131">
        <v>3133</v>
      </c>
      <c r="C2135" s="131">
        <v>3206</v>
      </c>
      <c r="D2135" s="166">
        <v>592</v>
      </c>
      <c r="E2135" s="166">
        <v>943</v>
      </c>
      <c r="F2135" s="167">
        <v>9378755.3620079998</v>
      </c>
      <c r="G2135" s="132">
        <v>1.946270921657764E-4</v>
      </c>
      <c r="H2135" s="167" t="s">
        <v>11</v>
      </c>
      <c r="I2135" s="131">
        <v>491.04</v>
      </c>
      <c r="J2135" s="131">
        <v>3</v>
      </c>
      <c r="K2135" s="131">
        <v>2682</v>
      </c>
      <c r="L2135" s="130" t="s">
        <v>15</v>
      </c>
      <c r="M2135" s="128"/>
    </row>
    <row r="2136" spans="1:13">
      <c r="A2136" s="130" t="s">
        <v>6765</v>
      </c>
      <c r="B2136" s="131">
        <v>12275</v>
      </c>
      <c r="C2136" s="131">
        <v>12655</v>
      </c>
      <c r="D2136" s="166">
        <v>707</v>
      </c>
      <c r="E2136" s="166">
        <v>672</v>
      </c>
      <c r="F2136" s="167">
        <v>14252741.6197</v>
      </c>
      <c r="G2136" s="132">
        <v>4.1820799999999999E-4</v>
      </c>
      <c r="H2136" s="167">
        <v>2829886.85</v>
      </c>
      <c r="I2136" s="131">
        <v>1182.56</v>
      </c>
      <c r="J2136" s="131">
        <v>3</v>
      </c>
      <c r="K2136" s="131">
        <v>2393</v>
      </c>
      <c r="L2136" s="130" t="s">
        <v>7</v>
      </c>
      <c r="M2136" s="128"/>
    </row>
    <row r="2137" spans="1:13">
      <c r="A2137" s="130" t="s">
        <v>6766</v>
      </c>
      <c r="B2137" s="131">
        <v>3776</v>
      </c>
      <c r="C2137" s="131">
        <v>3640</v>
      </c>
      <c r="D2137" s="166">
        <v>644</v>
      </c>
      <c r="E2137" s="166">
        <v>849</v>
      </c>
      <c r="F2137" s="167">
        <v>4582996.9453680003</v>
      </c>
      <c r="G2137" s="132">
        <v>1.3834599999999999E-4</v>
      </c>
      <c r="H2137" s="167">
        <v>936146.24</v>
      </c>
      <c r="I2137" s="131">
        <v>936.15</v>
      </c>
      <c r="J2137" s="131">
        <v>3</v>
      </c>
      <c r="K2137" s="131">
        <v>1000</v>
      </c>
      <c r="L2137" s="130" t="s">
        <v>7</v>
      </c>
      <c r="M2137" s="128"/>
    </row>
    <row r="2138" spans="1:13">
      <c r="A2138" s="130" t="s">
        <v>6767</v>
      </c>
      <c r="B2138" s="131">
        <v>3384</v>
      </c>
      <c r="C2138" s="131">
        <v>3651</v>
      </c>
      <c r="D2138" s="166">
        <v>874</v>
      </c>
      <c r="E2138" s="166">
        <v>927</v>
      </c>
      <c r="F2138" s="167">
        <v>10982932.316992</v>
      </c>
      <c r="G2138" s="132">
        <v>2.2106799999999999E-4</v>
      </c>
      <c r="H2138" s="167">
        <v>1495898.25</v>
      </c>
      <c r="I2138" s="131">
        <v>836.63</v>
      </c>
      <c r="J2138" s="131">
        <v>3</v>
      </c>
      <c r="K2138" s="131">
        <v>1788</v>
      </c>
      <c r="L2138" s="130" t="s">
        <v>7</v>
      </c>
      <c r="M2138" s="128"/>
    </row>
    <row r="2139" spans="1:13">
      <c r="A2139" s="130" t="s">
        <v>6768</v>
      </c>
      <c r="B2139" s="131">
        <v>14894</v>
      </c>
      <c r="C2139" s="131">
        <v>15437</v>
      </c>
      <c r="D2139" s="166">
        <v>5120</v>
      </c>
      <c r="E2139" s="166">
        <v>4992</v>
      </c>
      <c r="F2139" s="167">
        <v>14876891.517138999</v>
      </c>
      <c r="G2139" s="132">
        <v>5.5080400000000001E-4</v>
      </c>
      <c r="H2139" s="167">
        <v>3727124.02</v>
      </c>
      <c r="I2139" s="131">
        <v>721.61</v>
      </c>
      <c r="J2139" s="131">
        <v>3</v>
      </c>
      <c r="K2139" s="131">
        <v>5165</v>
      </c>
      <c r="L2139" s="130" t="s">
        <v>7</v>
      </c>
      <c r="M2139" s="128"/>
    </row>
    <row r="2140" spans="1:13">
      <c r="A2140" s="130" t="s">
        <v>6769</v>
      </c>
      <c r="B2140" s="131">
        <v>96</v>
      </c>
      <c r="C2140" s="131">
        <v>170</v>
      </c>
      <c r="D2140" s="166">
        <v>32</v>
      </c>
      <c r="E2140" s="166">
        <v>71</v>
      </c>
      <c r="F2140" s="167">
        <v>1368627.8794500001</v>
      </c>
      <c r="G2140" s="132">
        <v>2.1408228315566044E-5</v>
      </c>
      <c r="H2140" s="167" t="s">
        <v>11</v>
      </c>
      <c r="I2140" s="131" t="s">
        <v>11</v>
      </c>
      <c r="J2140" s="131">
        <v>3</v>
      </c>
      <c r="K2140" s="131">
        <v>196</v>
      </c>
      <c r="L2140" s="130" t="s">
        <v>12</v>
      </c>
      <c r="M2140" s="128"/>
    </row>
    <row r="2141" spans="1:13">
      <c r="A2141" s="130" t="s">
        <v>6770</v>
      </c>
      <c r="B2141" s="131">
        <v>5096</v>
      </c>
      <c r="C2141" s="131">
        <v>4339</v>
      </c>
      <c r="D2141" s="166">
        <v>1982</v>
      </c>
      <c r="E2141" s="166">
        <v>2127</v>
      </c>
      <c r="F2141" s="167">
        <v>6149895.4621099997</v>
      </c>
      <c r="G2141" s="132">
        <v>2.0276987420802923E-4</v>
      </c>
      <c r="H2141" s="167" t="s">
        <v>11</v>
      </c>
      <c r="I2141" s="131">
        <v>553.48</v>
      </c>
      <c r="J2141" s="131">
        <v>3</v>
      </c>
      <c r="K2141" s="131">
        <v>2479</v>
      </c>
      <c r="L2141" s="130" t="s">
        <v>15</v>
      </c>
      <c r="M2141" s="128"/>
    </row>
    <row r="2142" spans="1:13">
      <c r="A2142" s="130" t="s">
        <v>6771</v>
      </c>
      <c r="B2142" s="131">
        <v>13563</v>
      </c>
      <c r="C2142" s="131">
        <v>12883</v>
      </c>
      <c r="D2142" s="166">
        <v>2840</v>
      </c>
      <c r="E2142" s="166">
        <v>2485</v>
      </c>
      <c r="F2142" s="167">
        <v>29476671.642719001</v>
      </c>
      <c r="G2142" s="132">
        <v>6.6481600000000004E-4</v>
      </c>
      <c r="H2142" s="167">
        <v>4498609.9000000004</v>
      </c>
      <c r="I2142" s="131">
        <v>976.05</v>
      </c>
      <c r="J2142" s="131">
        <v>3</v>
      </c>
      <c r="K2142" s="131">
        <v>4609</v>
      </c>
      <c r="L2142" s="130" t="s">
        <v>7</v>
      </c>
      <c r="M2142" s="128"/>
    </row>
    <row r="2143" spans="1:13">
      <c r="A2143" s="130" t="s">
        <v>6772</v>
      </c>
      <c r="B2143" s="131">
        <v>78</v>
      </c>
      <c r="C2143" s="131">
        <v>194</v>
      </c>
      <c r="D2143" s="166">
        <v>89</v>
      </c>
      <c r="E2143" s="166">
        <v>8</v>
      </c>
      <c r="F2143" s="167" t="s">
        <v>11</v>
      </c>
      <c r="G2143" s="132">
        <v>5.1111365135037905E-6</v>
      </c>
      <c r="H2143" s="167" t="s">
        <v>11</v>
      </c>
      <c r="I2143" s="131" t="s">
        <v>11</v>
      </c>
      <c r="J2143" s="131">
        <v>2</v>
      </c>
      <c r="K2143" s="131">
        <v>101</v>
      </c>
      <c r="L2143" s="130" t="s">
        <v>12</v>
      </c>
      <c r="M2143" s="128"/>
    </row>
    <row r="2144" spans="1:13">
      <c r="A2144" s="130" t="s">
        <v>6773</v>
      </c>
      <c r="B2144" s="131">
        <v>2486</v>
      </c>
      <c r="C2144" s="131">
        <v>2802</v>
      </c>
      <c r="D2144" s="166">
        <v>649</v>
      </c>
      <c r="E2144" s="166">
        <v>584</v>
      </c>
      <c r="F2144" s="167">
        <v>5740499.0623199996</v>
      </c>
      <c r="G2144" s="132">
        <v>1.3234E-4</v>
      </c>
      <c r="H2144" s="167">
        <v>895502.63</v>
      </c>
      <c r="I2144" s="131">
        <v>431.15</v>
      </c>
      <c r="J2144" s="131">
        <v>3</v>
      </c>
      <c r="K2144" s="131">
        <v>2077</v>
      </c>
      <c r="L2144" s="130" t="s">
        <v>7</v>
      </c>
      <c r="M2144" s="128"/>
    </row>
    <row r="2145" spans="1:13">
      <c r="A2145" s="130" t="s">
        <v>6774</v>
      </c>
      <c r="B2145" s="131">
        <v>961</v>
      </c>
      <c r="C2145" s="131">
        <v>649</v>
      </c>
      <c r="D2145" s="166">
        <v>415</v>
      </c>
      <c r="E2145" s="166">
        <v>401</v>
      </c>
      <c r="F2145" s="167">
        <v>2762762.4704160001</v>
      </c>
      <c r="G2145" s="132">
        <v>5.3776000000000001E-5</v>
      </c>
      <c r="H2145" s="167">
        <v>363886.49</v>
      </c>
      <c r="I2145" s="131">
        <v>590.72</v>
      </c>
      <c r="J2145" s="131">
        <v>3</v>
      </c>
      <c r="K2145" s="131">
        <v>616</v>
      </c>
      <c r="L2145" s="130" t="s">
        <v>7</v>
      </c>
      <c r="M2145" s="128"/>
    </row>
    <row r="2146" spans="1:13">
      <c r="A2146" s="130" t="s">
        <v>6775</v>
      </c>
      <c r="B2146" s="131">
        <v>1504</v>
      </c>
      <c r="C2146" s="131">
        <v>1483</v>
      </c>
      <c r="D2146" s="166">
        <v>457</v>
      </c>
      <c r="E2146" s="166">
        <v>29</v>
      </c>
      <c r="F2146" s="166">
        <v>0</v>
      </c>
      <c r="G2146" s="132">
        <v>4.6769276595256335E-5</v>
      </c>
      <c r="H2146" s="167" t="s">
        <v>11</v>
      </c>
      <c r="I2146" s="131" t="s">
        <v>11</v>
      </c>
      <c r="J2146" s="131">
        <v>2</v>
      </c>
      <c r="K2146" s="131">
        <v>0</v>
      </c>
      <c r="L2146" s="130" t="s">
        <v>12</v>
      </c>
      <c r="M2146" s="128"/>
    </row>
    <row r="2147" spans="1:13">
      <c r="A2147" s="130" t="s">
        <v>6776</v>
      </c>
      <c r="B2147" s="131">
        <v>4061</v>
      </c>
      <c r="C2147" s="131">
        <v>5334</v>
      </c>
      <c r="D2147" s="166">
        <v>807</v>
      </c>
      <c r="E2147" s="166">
        <v>623</v>
      </c>
      <c r="F2147" s="167">
        <v>18509346.008003</v>
      </c>
      <c r="G2147" s="132">
        <v>3.36652E-4</v>
      </c>
      <c r="H2147" s="167">
        <v>2278018.29</v>
      </c>
      <c r="I2147" s="131">
        <v>1634.16</v>
      </c>
      <c r="J2147" s="131">
        <v>3</v>
      </c>
      <c r="K2147" s="131">
        <v>1394</v>
      </c>
      <c r="L2147" s="130" t="s">
        <v>7</v>
      </c>
      <c r="M2147" s="128"/>
    </row>
    <row r="2148" spans="1:13">
      <c r="A2148" s="130" t="s">
        <v>6777</v>
      </c>
      <c r="B2148" s="131">
        <v>365</v>
      </c>
      <c r="C2148" s="131">
        <v>1</v>
      </c>
      <c r="D2148" s="166">
        <v>188</v>
      </c>
      <c r="E2148" s="166">
        <v>237</v>
      </c>
      <c r="F2148" s="167">
        <v>905357.53850100003</v>
      </c>
      <c r="G2148" s="132">
        <v>1.8785999999999999E-5</v>
      </c>
      <c r="H2148" s="167">
        <v>127119.54</v>
      </c>
      <c r="I2148" s="131">
        <v>655.26</v>
      </c>
      <c r="J2148" s="131">
        <v>3</v>
      </c>
      <c r="K2148" s="131">
        <v>194</v>
      </c>
      <c r="L2148" s="130" t="s">
        <v>7</v>
      </c>
      <c r="M2148" s="128"/>
    </row>
    <row r="2149" spans="1:13">
      <c r="A2149" s="130" t="s">
        <v>6778</v>
      </c>
      <c r="B2149" s="131">
        <v>4716</v>
      </c>
      <c r="C2149" s="131">
        <v>4539</v>
      </c>
      <c r="D2149" s="166">
        <v>752</v>
      </c>
      <c r="E2149" s="166">
        <v>753</v>
      </c>
      <c r="F2149" s="167">
        <v>9601830.9457859993</v>
      </c>
      <c r="G2149" s="132">
        <v>2.20075E-4</v>
      </c>
      <c r="H2149" s="167">
        <v>1489177.11</v>
      </c>
      <c r="I2149" s="131">
        <v>497.39</v>
      </c>
      <c r="J2149" s="131">
        <v>3</v>
      </c>
      <c r="K2149" s="131">
        <v>2994</v>
      </c>
      <c r="L2149" s="130" t="s">
        <v>7</v>
      </c>
      <c r="M2149" s="128"/>
    </row>
    <row r="2150" spans="1:13">
      <c r="A2150" s="130" t="s">
        <v>6779</v>
      </c>
      <c r="B2150" s="131">
        <v>4238</v>
      </c>
      <c r="C2150" s="131">
        <v>4384</v>
      </c>
      <c r="D2150" s="166">
        <v>948</v>
      </c>
      <c r="E2150" s="166">
        <v>809</v>
      </c>
      <c r="F2150" s="167">
        <v>8677390.6246109996</v>
      </c>
      <c r="G2150" s="132">
        <v>2.0781545148280047E-4</v>
      </c>
      <c r="H2150" s="167" t="s">
        <v>11</v>
      </c>
      <c r="I2150" s="131" t="s">
        <v>11</v>
      </c>
      <c r="J2150" s="131">
        <v>3</v>
      </c>
      <c r="K2150" s="131">
        <v>3327</v>
      </c>
      <c r="L2150" s="130" t="s">
        <v>12</v>
      </c>
      <c r="M2150" s="128"/>
    </row>
    <row r="2151" spans="1:13">
      <c r="A2151" s="130" t="s">
        <v>6780</v>
      </c>
      <c r="B2151" s="131">
        <v>2517</v>
      </c>
      <c r="C2151" s="131">
        <v>2555</v>
      </c>
      <c r="D2151" s="166">
        <v>399</v>
      </c>
      <c r="E2151" s="166">
        <v>403</v>
      </c>
      <c r="F2151" s="167">
        <v>6131283.9537319997</v>
      </c>
      <c r="G2151" s="132">
        <v>1.3172499999999999E-4</v>
      </c>
      <c r="H2151" s="167">
        <v>891344.68</v>
      </c>
      <c r="I2151" s="131">
        <v>444.78</v>
      </c>
      <c r="J2151" s="131">
        <v>3</v>
      </c>
      <c r="K2151" s="131">
        <v>2004</v>
      </c>
      <c r="L2151" s="130" t="s">
        <v>7</v>
      </c>
      <c r="M2151" s="128"/>
    </row>
    <row r="2152" spans="1:13">
      <c r="A2152" s="130" t="s">
        <v>6781</v>
      </c>
      <c r="B2152" s="131">
        <v>2834</v>
      </c>
      <c r="C2152" s="131">
        <v>2506</v>
      </c>
      <c r="D2152" s="166">
        <v>711</v>
      </c>
      <c r="E2152" s="166">
        <v>670</v>
      </c>
      <c r="F2152" s="167">
        <v>10043087.093148557</v>
      </c>
      <c r="G2152" s="132">
        <v>1.30722E-4</v>
      </c>
      <c r="H2152" s="167">
        <v>884556.58</v>
      </c>
      <c r="I2152" s="131">
        <v>412.38</v>
      </c>
      <c r="J2152" s="131">
        <v>3</v>
      </c>
      <c r="K2152" s="131">
        <v>2145</v>
      </c>
      <c r="L2152" s="130" t="s">
        <v>7</v>
      </c>
      <c r="M2152" s="128"/>
    </row>
    <row r="2153" spans="1:13">
      <c r="A2153" s="130" t="s">
        <v>6782</v>
      </c>
      <c r="B2153" s="131"/>
      <c r="C2153" s="131">
        <v>1469</v>
      </c>
      <c r="D2153" s="166">
        <v>649</v>
      </c>
      <c r="E2153" s="166">
        <v>652</v>
      </c>
      <c r="F2153" s="167">
        <v>4963925.4083919991</v>
      </c>
      <c r="G2153" s="132">
        <v>8.9074999999999997E-5</v>
      </c>
      <c r="H2153" s="167">
        <v>602746.37</v>
      </c>
      <c r="I2153" s="131">
        <v>439</v>
      </c>
      <c r="J2153" s="131">
        <v>3</v>
      </c>
      <c r="K2153" s="131">
        <v>1373</v>
      </c>
      <c r="L2153" s="130" t="s">
        <v>7</v>
      </c>
      <c r="M2153" s="128"/>
    </row>
    <row r="2154" spans="1:13">
      <c r="A2154" s="130" t="s">
        <v>6783</v>
      </c>
      <c r="B2154" s="131"/>
      <c r="C2154" s="131"/>
      <c r="D2154" s="166">
        <v>0</v>
      </c>
      <c r="E2154" s="166">
        <v>0</v>
      </c>
      <c r="F2154" s="166">
        <v>0</v>
      </c>
      <c r="G2154" s="132">
        <v>0</v>
      </c>
      <c r="H2154" s="167" t="s">
        <v>11</v>
      </c>
      <c r="I2154" s="131" t="s">
        <v>11</v>
      </c>
      <c r="J2154" s="131">
        <v>1</v>
      </c>
      <c r="K2154" s="131">
        <v>0</v>
      </c>
      <c r="L2154" s="130" t="s">
        <v>12</v>
      </c>
      <c r="M2154" s="128"/>
    </row>
    <row r="2155" spans="1:13">
      <c r="A2155" s="130" t="s">
        <v>6784</v>
      </c>
      <c r="B2155" s="131"/>
      <c r="C2155" s="131"/>
      <c r="D2155" s="166"/>
      <c r="E2155" s="166">
        <v>62</v>
      </c>
      <c r="F2155" s="166">
        <v>0</v>
      </c>
      <c r="G2155" s="132"/>
      <c r="H2155" s="167" t="s">
        <v>11</v>
      </c>
      <c r="I2155" s="131" t="s">
        <v>11</v>
      </c>
      <c r="J2155" s="131"/>
      <c r="K2155" s="131">
        <v>179</v>
      </c>
      <c r="L2155" s="130" t="s">
        <v>12</v>
      </c>
      <c r="M2155" s="128" t="s">
        <v>5181</v>
      </c>
    </row>
    <row r="2156" spans="1:13">
      <c r="A2156" s="130" t="s">
        <v>6785</v>
      </c>
      <c r="B2156" s="131">
        <v>7295</v>
      </c>
      <c r="C2156" s="131">
        <v>6382</v>
      </c>
      <c r="D2156" s="166">
        <v>686</v>
      </c>
      <c r="E2156" s="166">
        <v>700</v>
      </c>
      <c r="F2156" s="167">
        <v>3821104.5814570002</v>
      </c>
      <c r="G2156" s="132">
        <v>1.8295099999999999E-4</v>
      </c>
      <c r="H2156" s="167">
        <v>1237972.3799999999</v>
      </c>
      <c r="I2156" s="131">
        <v>319.48</v>
      </c>
      <c r="J2156" s="131">
        <v>3</v>
      </c>
      <c r="K2156" s="131">
        <v>3875</v>
      </c>
      <c r="L2156" s="130" t="s">
        <v>7</v>
      </c>
      <c r="M2156" s="128"/>
    </row>
    <row r="2157" spans="1:13">
      <c r="A2157" s="130" t="s">
        <v>6786</v>
      </c>
      <c r="B2157" s="131">
        <v>3867</v>
      </c>
      <c r="C2157" s="131">
        <v>6038</v>
      </c>
      <c r="D2157" s="166">
        <v>559</v>
      </c>
      <c r="E2157" s="166">
        <v>628</v>
      </c>
      <c r="F2157" s="167">
        <v>8174315.2640019991</v>
      </c>
      <c r="G2157" s="132">
        <v>2.0758456385573234E-4</v>
      </c>
      <c r="H2157" s="167" t="s">
        <v>11</v>
      </c>
      <c r="I2157" s="131">
        <v>479.73</v>
      </c>
      <c r="J2157" s="131">
        <v>3</v>
      </c>
      <c r="K2157" s="131">
        <v>2928</v>
      </c>
      <c r="L2157" s="130" t="s">
        <v>15</v>
      </c>
      <c r="M2157" s="128"/>
    </row>
    <row r="2158" spans="1:13">
      <c r="A2158" s="130" t="s">
        <v>6787</v>
      </c>
      <c r="B2158" s="131">
        <v>23094</v>
      </c>
      <c r="C2158" s="131">
        <v>22892</v>
      </c>
      <c r="D2158" s="166">
        <v>2311</v>
      </c>
      <c r="E2158" s="166">
        <v>3013</v>
      </c>
      <c r="F2158" s="167">
        <v>20834612.081319999</v>
      </c>
      <c r="G2158" s="132">
        <v>7.2490100000000002E-4</v>
      </c>
      <c r="H2158" s="167">
        <v>4905183.9000000004</v>
      </c>
      <c r="I2158" s="131">
        <v>589.35</v>
      </c>
      <c r="J2158" s="131">
        <v>3</v>
      </c>
      <c r="K2158" s="131">
        <v>8323</v>
      </c>
      <c r="L2158" s="130" t="s">
        <v>7</v>
      </c>
      <c r="M2158" s="128"/>
    </row>
    <row r="2159" spans="1:13">
      <c r="A2159" s="130" t="s">
        <v>6788</v>
      </c>
      <c r="B2159" s="131">
        <v>6988</v>
      </c>
      <c r="C2159" s="131">
        <v>11406</v>
      </c>
      <c r="D2159" s="166">
        <v>1400</v>
      </c>
      <c r="E2159" s="166">
        <v>1165</v>
      </c>
      <c r="F2159" s="167">
        <v>13546819.097932</v>
      </c>
      <c r="G2159" s="132">
        <v>3.2810499999999998E-4</v>
      </c>
      <c r="H2159" s="167">
        <v>2220186.17</v>
      </c>
      <c r="I2159" s="131">
        <v>643.35</v>
      </c>
      <c r="J2159" s="131">
        <v>3</v>
      </c>
      <c r="K2159" s="131">
        <v>3451</v>
      </c>
      <c r="L2159" s="130" t="s">
        <v>7</v>
      </c>
      <c r="M2159" s="128"/>
    </row>
    <row r="2160" spans="1:13">
      <c r="A2160" s="130" t="s">
        <v>6789</v>
      </c>
      <c r="B2160" s="131">
        <v>9857</v>
      </c>
      <c r="C2160" s="131">
        <v>7679</v>
      </c>
      <c r="D2160" s="166">
        <v>939</v>
      </c>
      <c r="E2160" s="166">
        <v>1011</v>
      </c>
      <c r="F2160" s="167">
        <v>7459877.2726440011</v>
      </c>
      <c r="G2160" s="132">
        <v>2.7340355144365671E-4</v>
      </c>
      <c r="H2160" s="167" t="s">
        <v>11</v>
      </c>
      <c r="I2160" s="131">
        <v>396.75</v>
      </c>
      <c r="J2160" s="131">
        <v>3</v>
      </c>
      <c r="K2160" s="131">
        <v>4663</v>
      </c>
      <c r="L2160" s="130" t="s">
        <v>15</v>
      </c>
      <c r="M2160" s="128"/>
    </row>
    <row r="2161" spans="1:13">
      <c r="A2161" s="130" t="s">
        <v>6790</v>
      </c>
      <c r="B2161" s="131">
        <v>502</v>
      </c>
      <c r="C2161" s="131">
        <v>1215</v>
      </c>
      <c r="D2161" s="166">
        <v>93</v>
      </c>
      <c r="E2161" s="166">
        <v>74</v>
      </c>
      <c r="F2161" s="167" t="s">
        <v>11</v>
      </c>
      <c r="G2161" s="132">
        <v>2.7951999999999999E-5</v>
      </c>
      <c r="H2161" s="167">
        <v>189141.87</v>
      </c>
      <c r="I2161" s="131">
        <v>1401.05</v>
      </c>
      <c r="J2161" s="131">
        <v>2</v>
      </c>
      <c r="K2161" s="131">
        <v>135</v>
      </c>
      <c r="L2161" s="130" t="s">
        <v>7</v>
      </c>
      <c r="M2161" s="128"/>
    </row>
    <row r="2162" spans="1:13">
      <c r="A2162" s="130" t="s">
        <v>6791</v>
      </c>
      <c r="B2162" s="131"/>
      <c r="C2162" s="131">
        <v>5</v>
      </c>
      <c r="D2162" s="166">
        <v>17</v>
      </c>
      <c r="E2162" s="166">
        <v>8</v>
      </c>
      <c r="F2162" s="167" t="s">
        <v>11</v>
      </c>
      <c r="G2162" s="132">
        <v>3.7899999999999999E-7</v>
      </c>
      <c r="H2162" s="167">
        <v>2566.75</v>
      </c>
      <c r="I2162" s="131">
        <v>427.79</v>
      </c>
      <c r="J2162" s="131">
        <v>2</v>
      </c>
      <c r="K2162" s="131">
        <v>6</v>
      </c>
      <c r="L2162" s="130" t="s">
        <v>7</v>
      </c>
      <c r="M2162" s="128"/>
    </row>
    <row r="2163" spans="1:13">
      <c r="A2163" s="130" t="s">
        <v>6792</v>
      </c>
      <c r="B2163" s="131">
        <v>5442</v>
      </c>
      <c r="C2163" s="131">
        <v>6560</v>
      </c>
      <c r="D2163" s="166">
        <v>559</v>
      </c>
      <c r="E2163" s="166">
        <v>707</v>
      </c>
      <c r="F2163" s="167">
        <v>9174020.5069999993</v>
      </c>
      <c r="G2163" s="132">
        <v>2.36732E-4</v>
      </c>
      <c r="H2163" s="167">
        <v>1601890.17</v>
      </c>
      <c r="I2163" s="131">
        <v>483.66</v>
      </c>
      <c r="J2163" s="131">
        <v>3</v>
      </c>
      <c r="K2163" s="131">
        <v>3312</v>
      </c>
      <c r="L2163" s="130" t="s">
        <v>7</v>
      </c>
      <c r="M2163" s="128"/>
    </row>
    <row r="2164" spans="1:13">
      <c r="A2164" s="130" t="s">
        <v>6793</v>
      </c>
      <c r="B2164" s="131">
        <v>9026</v>
      </c>
      <c r="C2164" s="131">
        <v>9105</v>
      </c>
      <c r="D2164" s="166">
        <v>945</v>
      </c>
      <c r="E2164" s="166">
        <v>1126</v>
      </c>
      <c r="F2164" s="167">
        <v>6302832.261736</v>
      </c>
      <c r="G2164" s="132">
        <v>2.60435E-4</v>
      </c>
      <c r="H2164" s="167">
        <v>1762281.14</v>
      </c>
      <c r="I2164" s="131">
        <v>515.59</v>
      </c>
      <c r="J2164" s="131">
        <v>3</v>
      </c>
      <c r="K2164" s="131">
        <v>3418</v>
      </c>
      <c r="L2164" s="130" t="s">
        <v>7</v>
      </c>
      <c r="M2164" s="128"/>
    </row>
    <row r="2165" spans="1:13">
      <c r="A2165" s="130" t="s">
        <v>6794</v>
      </c>
      <c r="B2165" s="131">
        <v>1305</v>
      </c>
      <c r="C2165" s="131">
        <v>1444</v>
      </c>
      <c r="D2165" s="166">
        <v>92</v>
      </c>
      <c r="E2165" s="166">
        <v>127</v>
      </c>
      <c r="F2165" s="167">
        <v>2557899.8976849997</v>
      </c>
      <c r="G2165" s="132">
        <v>5.9517E-5</v>
      </c>
      <c r="H2165" s="167">
        <v>402735.78</v>
      </c>
      <c r="I2165" s="131">
        <v>436.8</v>
      </c>
      <c r="J2165" s="131">
        <v>3</v>
      </c>
      <c r="K2165" s="131">
        <v>922</v>
      </c>
      <c r="L2165" s="130" t="s">
        <v>7</v>
      </c>
      <c r="M2165" s="128"/>
    </row>
    <row r="2166" spans="1:13">
      <c r="A2166" s="130" t="s">
        <v>6795</v>
      </c>
      <c r="B2166" s="131">
        <v>47331</v>
      </c>
      <c r="C2166" s="131">
        <v>51385</v>
      </c>
      <c r="D2166" s="166">
        <v>6443</v>
      </c>
      <c r="E2166" s="166">
        <v>6326</v>
      </c>
      <c r="F2166" s="167">
        <v>24586826.798627999</v>
      </c>
      <c r="G2166" s="132">
        <v>1.305472E-3</v>
      </c>
      <c r="H2166" s="167">
        <v>8833728.2300000004</v>
      </c>
      <c r="I2166" s="131">
        <v>1514.18</v>
      </c>
      <c r="J2166" s="131">
        <v>3</v>
      </c>
      <c r="K2166" s="131">
        <v>5834</v>
      </c>
      <c r="L2166" s="130" t="s">
        <v>7</v>
      </c>
      <c r="M2166" s="128"/>
    </row>
    <row r="2167" spans="1:13">
      <c r="A2167" s="130" t="s">
        <v>6796</v>
      </c>
      <c r="B2167" s="131">
        <v>26597</v>
      </c>
      <c r="C2167" s="131">
        <v>29766</v>
      </c>
      <c r="D2167" s="166">
        <v>4007</v>
      </c>
      <c r="E2167" s="166">
        <v>4280</v>
      </c>
      <c r="F2167" s="167">
        <v>20998140.657496002</v>
      </c>
      <c r="G2167" s="132">
        <v>8.4479300000000004E-4</v>
      </c>
      <c r="H2167" s="167">
        <v>5716458.4000000004</v>
      </c>
      <c r="I2167" s="131">
        <v>450.43</v>
      </c>
      <c r="J2167" s="131">
        <v>3</v>
      </c>
      <c r="K2167" s="131">
        <v>12691</v>
      </c>
      <c r="L2167" s="130" t="s">
        <v>7</v>
      </c>
      <c r="M2167" s="128"/>
    </row>
    <row r="2168" spans="1:13">
      <c r="A2168" s="130" t="s">
        <v>6797</v>
      </c>
      <c r="B2168" s="131">
        <v>8796</v>
      </c>
      <c r="C2168" s="131">
        <v>9067</v>
      </c>
      <c r="D2168" s="166">
        <v>3312</v>
      </c>
      <c r="E2168" s="166">
        <v>3579</v>
      </c>
      <c r="F2168" s="167">
        <v>5935812.3464930002</v>
      </c>
      <c r="G2168" s="132">
        <v>3.006006178237166E-4</v>
      </c>
      <c r="H2168" s="167" t="s">
        <v>11</v>
      </c>
      <c r="I2168" s="131">
        <v>465.04</v>
      </c>
      <c r="J2168" s="131">
        <v>3</v>
      </c>
      <c r="K2168" s="131">
        <v>4374</v>
      </c>
      <c r="L2168" s="130" t="s">
        <v>15</v>
      </c>
      <c r="M2168" s="128"/>
    </row>
    <row r="2169" spans="1:13">
      <c r="A2169" s="130" t="s">
        <v>6798</v>
      </c>
      <c r="B2169" s="131">
        <v>5348</v>
      </c>
      <c r="C2169" s="131">
        <v>5090</v>
      </c>
      <c r="D2169" s="166">
        <v>830</v>
      </c>
      <c r="E2169" s="166">
        <v>590</v>
      </c>
      <c r="F2169" s="167">
        <v>6675228.164028001</v>
      </c>
      <c r="G2169" s="132">
        <v>1.9165100000000001E-4</v>
      </c>
      <c r="H2169" s="167">
        <v>1296844.1499999999</v>
      </c>
      <c r="I2169" s="131">
        <v>528.46</v>
      </c>
      <c r="J2169" s="131">
        <v>3</v>
      </c>
      <c r="K2169" s="131">
        <v>2454</v>
      </c>
      <c r="L2169" s="130" t="s">
        <v>7</v>
      </c>
      <c r="M2169" s="128"/>
    </row>
    <row r="2170" spans="1:13">
      <c r="A2170" s="130" t="s">
        <v>6799</v>
      </c>
      <c r="B2170" s="131">
        <v>3280</v>
      </c>
      <c r="C2170" s="131">
        <v>3360</v>
      </c>
      <c r="D2170" s="166">
        <v>591</v>
      </c>
      <c r="E2170" s="166">
        <v>484</v>
      </c>
      <c r="F2170" s="167">
        <v>4186954.5484539997</v>
      </c>
      <c r="G2170" s="132">
        <v>1.2265E-4</v>
      </c>
      <c r="H2170" s="167">
        <v>829932.13</v>
      </c>
      <c r="I2170" s="131">
        <v>401.52</v>
      </c>
      <c r="J2170" s="131">
        <v>3</v>
      </c>
      <c r="K2170" s="131">
        <v>2067</v>
      </c>
      <c r="L2170" s="130" t="s">
        <v>7</v>
      </c>
      <c r="M2170" s="128"/>
    </row>
    <row r="2171" spans="1:13">
      <c r="A2171" s="130" t="s">
        <v>6800</v>
      </c>
      <c r="B2171" s="131">
        <v>5458</v>
      </c>
      <c r="C2171" s="131">
        <v>5551</v>
      </c>
      <c r="D2171" s="166">
        <v>839</v>
      </c>
      <c r="E2171" s="166">
        <v>737</v>
      </c>
      <c r="F2171" s="167">
        <v>9223859.9394880012</v>
      </c>
      <c r="G2171" s="132">
        <v>2.31389E-4</v>
      </c>
      <c r="H2171" s="167">
        <v>1565737.57</v>
      </c>
      <c r="I2171" s="131">
        <v>636.22</v>
      </c>
      <c r="J2171" s="131">
        <v>3</v>
      </c>
      <c r="K2171" s="131">
        <v>2461</v>
      </c>
      <c r="L2171" s="130" t="s">
        <v>7</v>
      </c>
      <c r="M2171" s="128"/>
    </row>
    <row r="2172" spans="1:13">
      <c r="A2172" s="130" t="s">
        <v>6801</v>
      </c>
      <c r="B2172" s="131">
        <v>14587</v>
      </c>
      <c r="C2172" s="131">
        <v>16234</v>
      </c>
      <c r="D2172" s="166">
        <v>1202</v>
      </c>
      <c r="E2172" s="166">
        <v>1142</v>
      </c>
      <c r="F2172" s="167">
        <v>7741000.0299260002</v>
      </c>
      <c r="G2172" s="132">
        <v>3.9391699999999998E-4</v>
      </c>
      <c r="H2172" s="167">
        <v>2665514.0499999998</v>
      </c>
      <c r="I2172" s="131">
        <v>824.21</v>
      </c>
      <c r="J2172" s="131">
        <v>3</v>
      </c>
      <c r="K2172" s="131">
        <v>3234</v>
      </c>
      <c r="L2172" s="130" t="s">
        <v>7</v>
      </c>
      <c r="M2172" s="128"/>
    </row>
    <row r="2173" spans="1:13">
      <c r="A2173" s="160" t="s">
        <v>6802</v>
      </c>
      <c r="B2173" s="161">
        <v>1832</v>
      </c>
      <c r="C2173" s="161">
        <v>1710</v>
      </c>
      <c r="D2173" s="162">
        <v>129</v>
      </c>
      <c r="E2173" s="162">
        <v>86</v>
      </c>
      <c r="F2173" s="163">
        <v>2402397.416979</v>
      </c>
      <c r="G2173" s="164">
        <v>6.4466000000000002E-5</v>
      </c>
      <c r="H2173" s="163">
        <v>436224.48</v>
      </c>
      <c r="I2173" s="161">
        <v>595.12</v>
      </c>
      <c r="J2173" s="161">
        <v>3</v>
      </c>
      <c r="K2173" s="161">
        <v>733</v>
      </c>
      <c r="L2173" s="160" t="s">
        <v>7</v>
      </c>
      <c r="M2173" s="165"/>
    </row>
    <row r="2174" spans="1:13">
      <c r="A2174" s="130" t="s">
        <v>6803</v>
      </c>
      <c r="B2174" s="133">
        <v>9210</v>
      </c>
      <c r="C2174" s="133">
        <v>8399</v>
      </c>
      <c r="D2174" s="166">
        <v>1360</v>
      </c>
      <c r="E2174" s="166">
        <v>1458</v>
      </c>
      <c r="F2174" s="167">
        <v>10475989.084754001</v>
      </c>
      <c r="G2174" s="132">
        <v>1.1091883679363716E-4</v>
      </c>
      <c r="H2174" s="167" t="s">
        <v>11</v>
      </c>
      <c r="I2174" s="131">
        <v>916.43</v>
      </c>
      <c r="J2174" s="131">
        <v>3</v>
      </c>
      <c r="K2174" s="131">
        <v>819</v>
      </c>
      <c r="L2174" s="130" t="s">
        <v>15</v>
      </c>
      <c r="M2174" s="128"/>
    </row>
    <row r="2175" spans="1:13">
      <c r="A2175" s="168" t="s">
        <v>6804</v>
      </c>
      <c r="B2175" s="169">
        <v>3428</v>
      </c>
      <c r="C2175" s="169">
        <v>3955</v>
      </c>
      <c r="D2175" s="170">
        <v>1271</v>
      </c>
      <c r="E2175" s="170">
        <v>1265</v>
      </c>
      <c r="F2175" s="171">
        <v>7813576.1729589999</v>
      </c>
      <c r="G2175" s="172">
        <v>1.8933399999999999E-4</v>
      </c>
      <c r="H2175" s="171">
        <v>1281167.01</v>
      </c>
      <c r="I2175" s="169">
        <v>380.74</v>
      </c>
      <c r="J2175" s="169">
        <v>3</v>
      </c>
      <c r="K2175" s="169">
        <v>3365</v>
      </c>
      <c r="L2175" s="168" t="s">
        <v>7</v>
      </c>
      <c r="M2175" s="173"/>
    </row>
    <row r="2176" spans="1:13">
      <c r="A2176" s="160" t="s">
        <v>6805</v>
      </c>
      <c r="B2176" s="161">
        <v>28816</v>
      </c>
      <c r="C2176" s="161">
        <v>28968</v>
      </c>
      <c r="D2176" s="162">
        <v>4529</v>
      </c>
      <c r="E2176" s="162">
        <v>4767</v>
      </c>
      <c r="F2176" s="163">
        <v>14232662.013829999</v>
      </c>
      <c r="G2176" s="164">
        <v>7.7825099999999999E-4</v>
      </c>
      <c r="H2176" s="163">
        <v>5266187.1399999997</v>
      </c>
      <c r="I2176" s="161">
        <v>1095.98</v>
      </c>
      <c r="J2176" s="161">
        <v>3</v>
      </c>
      <c r="K2176" s="161">
        <v>4805</v>
      </c>
      <c r="L2176" s="160" t="s">
        <v>7</v>
      </c>
      <c r="M2176" s="165"/>
    </row>
    <row r="2177" spans="1:13">
      <c r="A2177" s="130" t="s">
        <v>6806</v>
      </c>
      <c r="B2177" s="133">
        <v>29749</v>
      </c>
      <c r="C2177" s="133">
        <v>27666</v>
      </c>
      <c r="D2177" s="166">
        <v>4956</v>
      </c>
      <c r="E2177" s="166">
        <v>4860</v>
      </c>
      <c r="F2177" s="167">
        <v>24034690.963577002</v>
      </c>
      <c r="G2177" s="132">
        <v>9.0665199999999998E-4</v>
      </c>
      <c r="H2177" s="167">
        <v>6135040.4400000004</v>
      </c>
      <c r="I2177" s="131">
        <v>869.23</v>
      </c>
      <c r="J2177" s="131">
        <v>3</v>
      </c>
      <c r="K2177" s="131">
        <v>7058</v>
      </c>
      <c r="L2177" s="130" t="s">
        <v>7</v>
      </c>
      <c r="M2177" s="128"/>
    </row>
    <row r="2178" spans="1:13">
      <c r="A2178" s="168" t="s">
        <v>6807</v>
      </c>
      <c r="B2178" s="169">
        <v>6638</v>
      </c>
      <c r="C2178" s="169">
        <v>6140</v>
      </c>
      <c r="D2178" s="170">
        <v>1607</v>
      </c>
      <c r="E2178" s="170">
        <v>1423</v>
      </c>
      <c r="F2178" s="171">
        <v>2364200.8215680001</v>
      </c>
      <c r="G2178" s="172">
        <v>1.70364E-4</v>
      </c>
      <c r="H2178" s="171">
        <v>1152804.3</v>
      </c>
      <c r="I2178" s="169">
        <v>303.77</v>
      </c>
      <c r="J2178" s="169">
        <v>3</v>
      </c>
      <c r="K2178" s="169">
        <v>3795</v>
      </c>
      <c r="L2178" s="168" t="s">
        <v>7</v>
      </c>
      <c r="M2178" s="173"/>
    </row>
    <row r="2179" spans="1:13">
      <c r="A2179" s="130" t="s">
        <v>6808</v>
      </c>
      <c r="B2179" s="131">
        <v>1546</v>
      </c>
      <c r="C2179" s="131">
        <v>1016</v>
      </c>
      <c r="D2179" s="166">
        <v>265</v>
      </c>
      <c r="E2179" s="166">
        <v>345</v>
      </c>
      <c r="F2179" s="167">
        <v>2352276.2938779998</v>
      </c>
      <c r="G2179" s="132">
        <v>5.8658E-5</v>
      </c>
      <c r="H2179" s="167">
        <v>396918.59</v>
      </c>
      <c r="I2179" s="131">
        <v>515.48</v>
      </c>
      <c r="J2179" s="131">
        <v>3</v>
      </c>
      <c r="K2179" s="131">
        <v>770</v>
      </c>
      <c r="L2179" s="130" t="s">
        <v>7</v>
      </c>
      <c r="M2179" s="128"/>
    </row>
    <row r="2180" spans="1:13">
      <c r="A2180" s="130" t="s">
        <v>6809</v>
      </c>
      <c r="B2180" s="131">
        <v>17320</v>
      </c>
      <c r="C2180" s="131">
        <v>16897</v>
      </c>
      <c r="D2180" s="166">
        <v>2811</v>
      </c>
      <c r="E2180" s="166">
        <v>3350</v>
      </c>
      <c r="F2180" s="167">
        <v>6990652.7374549992</v>
      </c>
      <c r="G2180" s="132">
        <v>4.4750299999999997E-4</v>
      </c>
      <c r="H2180" s="167">
        <v>3028118.84</v>
      </c>
      <c r="I2180" s="131">
        <v>462.31</v>
      </c>
      <c r="J2180" s="131">
        <v>3</v>
      </c>
      <c r="K2180" s="131">
        <v>6550</v>
      </c>
      <c r="L2180" s="130" t="s">
        <v>7</v>
      </c>
      <c r="M2180" s="128"/>
    </row>
    <row r="2181" spans="1:13">
      <c r="A2181" s="130" t="s">
        <v>6810</v>
      </c>
      <c r="B2181" s="131">
        <v>1453</v>
      </c>
      <c r="C2181" s="131">
        <v>1338</v>
      </c>
      <c r="D2181" s="166">
        <v>200</v>
      </c>
      <c r="E2181" s="166">
        <v>147</v>
      </c>
      <c r="F2181" s="167">
        <v>3060072.2352170004</v>
      </c>
      <c r="G2181" s="132">
        <v>6.7605000000000001E-5</v>
      </c>
      <c r="H2181" s="167">
        <v>457464.78</v>
      </c>
      <c r="I2181" s="131">
        <v>525.22</v>
      </c>
      <c r="J2181" s="131">
        <v>3</v>
      </c>
      <c r="K2181" s="131">
        <v>871</v>
      </c>
      <c r="L2181" s="130" t="s">
        <v>7</v>
      </c>
      <c r="M2181" s="128"/>
    </row>
    <row r="2182" spans="1:13">
      <c r="A2182" s="130" t="s">
        <v>6811</v>
      </c>
      <c r="B2182" s="131">
        <v>804</v>
      </c>
      <c r="C2182" s="131">
        <v>450</v>
      </c>
      <c r="D2182" s="166">
        <v>56</v>
      </c>
      <c r="E2182" s="166">
        <v>72</v>
      </c>
      <c r="F2182" s="167">
        <v>7680435.824732</v>
      </c>
      <c r="G2182" s="132">
        <v>1.1226399999999999E-4</v>
      </c>
      <c r="H2182" s="167">
        <v>759657.82</v>
      </c>
      <c r="I2182" s="131">
        <v>1235.21</v>
      </c>
      <c r="J2182" s="131">
        <v>3</v>
      </c>
      <c r="K2182" s="131">
        <v>615</v>
      </c>
      <c r="L2182" s="130" t="s">
        <v>7</v>
      </c>
      <c r="M2182" s="128"/>
    </row>
    <row r="2183" spans="1:13">
      <c r="A2183" s="130" t="s">
        <v>6812</v>
      </c>
      <c r="B2183" s="131">
        <v>28942</v>
      </c>
      <c r="C2183" s="131">
        <v>32631</v>
      </c>
      <c r="D2183" s="166">
        <v>3972</v>
      </c>
      <c r="E2183" s="166">
        <v>4073</v>
      </c>
      <c r="F2183" s="167">
        <v>18644661.348294999</v>
      </c>
      <c r="G2183" s="132">
        <v>8.58032E-4</v>
      </c>
      <c r="H2183" s="167">
        <v>5806041.7400000002</v>
      </c>
      <c r="I2183" s="131">
        <v>748.39</v>
      </c>
      <c r="J2183" s="131">
        <v>3</v>
      </c>
      <c r="K2183" s="131">
        <v>7758</v>
      </c>
      <c r="L2183" s="130" t="s">
        <v>7</v>
      </c>
      <c r="M2183" s="128"/>
    </row>
    <row r="2184" spans="1:13">
      <c r="A2184" s="130" t="s">
        <v>6813</v>
      </c>
      <c r="B2184" s="131">
        <v>3602</v>
      </c>
      <c r="C2184" s="131">
        <v>3389</v>
      </c>
      <c r="D2184" s="166">
        <v>288</v>
      </c>
      <c r="E2184" s="166">
        <v>312</v>
      </c>
      <c r="F2184" s="167">
        <v>3336843.5842440003</v>
      </c>
      <c r="G2184" s="132">
        <v>1.10485E-4</v>
      </c>
      <c r="H2184" s="167">
        <v>747618.88</v>
      </c>
      <c r="I2184" s="131">
        <v>442.9</v>
      </c>
      <c r="J2184" s="131">
        <v>3</v>
      </c>
      <c r="K2184" s="131">
        <v>1688</v>
      </c>
      <c r="L2184" s="130" t="s">
        <v>7</v>
      </c>
      <c r="M2184" s="128"/>
    </row>
    <row r="2185" spans="1:13">
      <c r="A2185" s="130" t="s">
        <v>6814</v>
      </c>
      <c r="B2185" s="131">
        <v>7986</v>
      </c>
      <c r="C2185" s="131">
        <v>7814</v>
      </c>
      <c r="D2185" s="166">
        <v>2203</v>
      </c>
      <c r="E2185" s="166">
        <v>1972</v>
      </c>
      <c r="F2185" s="167">
        <v>9410380.3703829981</v>
      </c>
      <c r="G2185" s="132">
        <v>2.9893299999999998E-4</v>
      </c>
      <c r="H2185" s="167">
        <v>2022786.78</v>
      </c>
      <c r="I2185" s="131">
        <v>1220.76</v>
      </c>
      <c r="J2185" s="131">
        <v>3</v>
      </c>
      <c r="K2185" s="131">
        <v>1657</v>
      </c>
      <c r="L2185" s="130" t="s">
        <v>7</v>
      </c>
      <c r="M2185" s="128"/>
    </row>
    <row r="2186" spans="1:13">
      <c r="A2186" s="130" t="s">
        <v>6815</v>
      </c>
      <c r="B2186" s="131">
        <v>13571</v>
      </c>
      <c r="C2186" s="131">
        <v>14573</v>
      </c>
      <c r="D2186" s="166">
        <v>2491</v>
      </c>
      <c r="E2186" s="166">
        <v>2286</v>
      </c>
      <c r="F2186" s="167">
        <v>12123458.197985001</v>
      </c>
      <c r="G2186" s="132">
        <v>4.5543145783042034E-4</v>
      </c>
      <c r="H2186" s="167" t="s">
        <v>11</v>
      </c>
      <c r="I2186" s="131">
        <v>572.82000000000005</v>
      </c>
      <c r="J2186" s="131">
        <v>3</v>
      </c>
      <c r="K2186" s="131">
        <v>5380</v>
      </c>
      <c r="L2186" s="130" t="s">
        <v>15</v>
      </c>
      <c r="M2186" s="128"/>
    </row>
    <row r="2187" spans="1:13">
      <c r="A2187" s="130" t="s">
        <v>6816</v>
      </c>
      <c r="B2187" s="131">
        <v>1832</v>
      </c>
      <c r="C2187" s="131">
        <v>1687</v>
      </c>
      <c r="D2187" s="166">
        <v>219</v>
      </c>
      <c r="E2187" s="166">
        <v>384</v>
      </c>
      <c r="F2187" s="167">
        <v>3175134.4497779999</v>
      </c>
      <c r="G2187" s="132">
        <v>7.8947256174630948E-5</v>
      </c>
      <c r="H2187" s="167" t="s">
        <v>11</v>
      </c>
      <c r="I2187" s="131">
        <v>430.82</v>
      </c>
      <c r="J2187" s="131">
        <v>3</v>
      </c>
      <c r="K2187" s="131">
        <v>1240</v>
      </c>
      <c r="L2187" s="130" t="s">
        <v>15</v>
      </c>
      <c r="M2187" s="128"/>
    </row>
    <row r="2188" spans="1:13">
      <c r="A2188" s="130" t="s">
        <v>6817</v>
      </c>
      <c r="B2188" s="131">
        <v>2748</v>
      </c>
      <c r="C2188" s="131">
        <v>2436</v>
      </c>
      <c r="D2188" s="166">
        <v>617</v>
      </c>
      <c r="E2188" s="166">
        <v>647</v>
      </c>
      <c r="F2188" s="167">
        <v>1966280.8337600001</v>
      </c>
      <c r="G2188" s="132">
        <v>8.3814739287713344E-5</v>
      </c>
      <c r="H2188" s="167" t="s">
        <v>11</v>
      </c>
      <c r="I2188" s="131" t="s">
        <v>11</v>
      </c>
      <c r="J2188" s="131">
        <v>3</v>
      </c>
      <c r="K2188" s="131">
        <v>4298</v>
      </c>
      <c r="L2188" s="130" t="s">
        <v>12</v>
      </c>
      <c r="M2188" s="128"/>
    </row>
    <row r="2189" spans="1:13">
      <c r="A2189" s="130" t="s">
        <v>6818</v>
      </c>
      <c r="B2189" s="131">
        <v>669</v>
      </c>
      <c r="C2189" s="131">
        <v>1067</v>
      </c>
      <c r="D2189" s="166">
        <v>79</v>
      </c>
      <c r="E2189" s="166">
        <v>99</v>
      </c>
      <c r="F2189" s="167">
        <v>2654764.2663500002</v>
      </c>
      <c r="G2189" s="132">
        <v>5.1468000000000003E-5</v>
      </c>
      <c r="H2189" s="167">
        <v>348267.52000000002</v>
      </c>
      <c r="I2189" s="131">
        <v>418.09</v>
      </c>
      <c r="J2189" s="131">
        <v>3</v>
      </c>
      <c r="K2189" s="131">
        <v>833</v>
      </c>
      <c r="L2189" s="130" t="s">
        <v>7</v>
      </c>
      <c r="M2189" s="128"/>
    </row>
    <row r="2190" spans="1:13">
      <c r="A2190" s="130" t="s">
        <v>6819</v>
      </c>
      <c r="B2190" s="131">
        <v>1316</v>
      </c>
      <c r="C2190" s="131">
        <v>1314</v>
      </c>
      <c r="D2190" s="166">
        <v>132</v>
      </c>
      <c r="E2190" s="166">
        <v>126</v>
      </c>
      <c r="F2190" s="167">
        <v>1731283.7763439999</v>
      </c>
      <c r="G2190" s="132">
        <v>4.8047999999999998E-5</v>
      </c>
      <c r="H2190" s="167">
        <v>325125.84000000003</v>
      </c>
      <c r="I2190" s="131">
        <v>595.47</v>
      </c>
      <c r="J2190" s="131">
        <v>3</v>
      </c>
      <c r="K2190" s="131">
        <v>546</v>
      </c>
      <c r="L2190" s="130" t="s">
        <v>7</v>
      </c>
      <c r="M2190" s="128"/>
    </row>
    <row r="2191" spans="1:13">
      <c r="A2191" s="130" t="s">
        <v>6820</v>
      </c>
      <c r="B2191" s="131">
        <v>9787</v>
      </c>
      <c r="C2191" s="131">
        <v>8604</v>
      </c>
      <c r="D2191" s="166">
        <v>2447</v>
      </c>
      <c r="E2191" s="166">
        <v>2460</v>
      </c>
      <c r="F2191" s="167">
        <v>7417452.1828920022</v>
      </c>
      <c r="G2191" s="132">
        <v>3.0256599999999999E-4</v>
      </c>
      <c r="H2191" s="167">
        <v>2047370.73</v>
      </c>
      <c r="I2191" s="131">
        <v>571.41</v>
      </c>
      <c r="J2191" s="131">
        <v>3</v>
      </c>
      <c r="K2191" s="131">
        <v>3583</v>
      </c>
      <c r="L2191" s="130" t="s">
        <v>7</v>
      </c>
      <c r="M2191" s="128"/>
    </row>
    <row r="2192" spans="1:13">
      <c r="A2192" s="130" t="s">
        <v>6821</v>
      </c>
      <c r="B2192" s="131">
        <v>55204</v>
      </c>
      <c r="C2192" s="131">
        <v>50732</v>
      </c>
      <c r="D2192" s="166">
        <v>4936</v>
      </c>
      <c r="E2192" s="166">
        <v>4659</v>
      </c>
      <c r="F2192" s="167">
        <v>24822393.102954</v>
      </c>
      <c r="G2192" s="132">
        <v>1.3433589999999999E-3</v>
      </c>
      <c r="H2192" s="167">
        <v>9090098.4399999995</v>
      </c>
      <c r="I2192" s="131">
        <v>1218.19</v>
      </c>
      <c r="J2192" s="131">
        <v>3</v>
      </c>
      <c r="K2192" s="131">
        <v>7462</v>
      </c>
      <c r="L2192" s="130" t="s">
        <v>7</v>
      </c>
      <c r="M2192" s="128"/>
    </row>
    <row r="2193" spans="1:13">
      <c r="A2193" s="130" t="s">
        <v>6822</v>
      </c>
      <c r="B2193" s="131">
        <v>14557</v>
      </c>
      <c r="C2193" s="131">
        <v>13089</v>
      </c>
      <c r="D2193" s="166">
        <v>2272</v>
      </c>
      <c r="E2193" s="166">
        <v>1821</v>
      </c>
      <c r="F2193" s="167">
        <v>9635640.4857399985</v>
      </c>
      <c r="G2193" s="132">
        <v>4.05759E-4</v>
      </c>
      <c r="H2193" s="167">
        <v>2745644.47</v>
      </c>
      <c r="I2193" s="131">
        <v>648.02</v>
      </c>
      <c r="J2193" s="131">
        <v>3</v>
      </c>
      <c r="K2193" s="131">
        <v>4237</v>
      </c>
      <c r="L2193" s="130" t="s">
        <v>7</v>
      </c>
      <c r="M2193" s="128"/>
    </row>
    <row r="2194" spans="1:13">
      <c r="A2194" s="130" t="s">
        <v>6823</v>
      </c>
      <c r="B2194" s="131">
        <v>4653</v>
      </c>
      <c r="C2194" s="131">
        <v>4614</v>
      </c>
      <c r="D2194" s="166">
        <v>831</v>
      </c>
      <c r="E2194" s="166">
        <v>693</v>
      </c>
      <c r="F2194" s="167">
        <v>3506697.3313520001</v>
      </c>
      <c r="G2194" s="132">
        <v>1.41061E-4</v>
      </c>
      <c r="H2194" s="167">
        <v>954514.67</v>
      </c>
      <c r="I2194" s="131">
        <v>599.19000000000005</v>
      </c>
      <c r="J2194" s="131">
        <v>3</v>
      </c>
      <c r="K2194" s="131">
        <v>1593</v>
      </c>
      <c r="L2194" s="130" t="s">
        <v>7</v>
      </c>
      <c r="M2194" s="128"/>
    </row>
    <row r="2195" spans="1:13">
      <c r="A2195" s="130" t="s">
        <v>6824</v>
      </c>
      <c r="B2195" s="131">
        <v>8506</v>
      </c>
      <c r="C2195" s="131">
        <v>7644</v>
      </c>
      <c r="D2195" s="166">
        <v>1499</v>
      </c>
      <c r="E2195" s="166">
        <v>1163</v>
      </c>
      <c r="F2195" s="167">
        <v>2496378.2475000001</v>
      </c>
      <c r="G2195" s="132">
        <v>1.98619E-4</v>
      </c>
      <c r="H2195" s="167">
        <v>1343996.33</v>
      </c>
      <c r="I2195" s="131">
        <v>513.76</v>
      </c>
      <c r="J2195" s="131">
        <v>3</v>
      </c>
      <c r="K2195" s="131">
        <v>2616</v>
      </c>
      <c r="L2195" s="130" t="s">
        <v>7</v>
      </c>
      <c r="M2195" s="128"/>
    </row>
    <row r="2196" spans="1:13">
      <c r="A2196" s="130" t="s">
        <v>6825</v>
      </c>
      <c r="B2196" s="131">
        <v>9360</v>
      </c>
      <c r="C2196" s="131">
        <v>9442</v>
      </c>
      <c r="D2196" s="166">
        <v>871</v>
      </c>
      <c r="E2196" s="166">
        <v>776</v>
      </c>
      <c r="F2196" s="167">
        <v>8451401.5301980004</v>
      </c>
      <c r="G2196" s="132">
        <v>2.90613E-4</v>
      </c>
      <c r="H2196" s="167">
        <v>1966488.14</v>
      </c>
      <c r="I2196" s="131">
        <v>508.79</v>
      </c>
      <c r="J2196" s="131">
        <v>3</v>
      </c>
      <c r="K2196" s="131">
        <v>3865</v>
      </c>
      <c r="L2196" s="130" t="s">
        <v>7</v>
      </c>
      <c r="M2196" s="128"/>
    </row>
    <row r="2197" spans="1:13">
      <c r="A2197" s="130" t="s">
        <v>6826</v>
      </c>
      <c r="B2197" s="131">
        <v>727</v>
      </c>
      <c r="C2197" s="131">
        <v>571</v>
      </c>
      <c r="D2197" s="166">
        <v>59</v>
      </c>
      <c r="E2197" s="166">
        <v>42</v>
      </c>
      <c r="F2197" s="167">
        <v>2196607.0044249999</v>
      </c>
      <c r="G2197" s="132">
        <v>4.1619503852974184E-5</v>
      </c>
      <c r="H2197" s="167" t="s">
        <v>11</v>
      </c>
      <c r="I2197" s="131" t="s">
        <v>11</v>
      </c>
      <c r="J2197" s="131">
        <v>3</v>
      </c>
      <c r="K2197" s="131">
        <v>639</v>
      </c>
      <c r="L2197" s="130" t="s">
        <v>12</v>
      </c>
      <c r="M2197" s="128"/>
    </row>
    <row r="2198" spans="1:13">
      <c r="A2198" s="130" t="s">
        <v>6827</v>
      </c>
      <c r="B2198" s="131">
        <v>51698</v>
      </c>
      <c r="C2198" s="131">
        <v>61184</v>
      </c>
      <c r="D2198" s="166">
        <v>4315</v>
      </c>
      <c r="E2198" s="166">
        <v>4589</v>
      </c>
      <c r="F2198" s="167">
        <v>35282785.618032001</v>
      </c>
      <c r="G2198" s="132">
        <v>1.534421E-3</v>
      </c>
      <c r="H2198" s="167">
        <v>10382960.890000001</v>
      </c>
      <c r="I2198" s="131">
        <v>2447.66</v>
      </c>
      <c r="J2198" s="131">
        <v>3</v>
      </c>
      <c r="K2198" s="131">
        <v>4242</v>
      </c>
      <c r="L2198" s="130" t="s">
        <v>7</v>
      </c>
      <c r="M2198" s="128"/>
    </row>
    <row r="2199" spans="1:13">
      <c r="A2199" s="130" t="s">
        <v>6828</v>
      </c>
      <c r="B2199" s="131">
        <v>15938</v>
      </c>
      <c r="C2199" s="131">
        <v>16743</v>
      </c>
      <c r="D2199" s="166">
        <v>3298</v>
      </c>
      <c r="E2199" s="166">
        <v>3187</v>
      </c>
      <c r="F2199" s="167">
        <v>8662817.599312</v>
      </c>
      <c r="G2199" s="132">
        <v>4.5857100000000001E-4</v>
      </c>
      <c r="H2199" s="167">
        <v>3103011.44</v>
      </c>
      <c r="I2199" s="131">
        <v>627.25</v>
      </c>
      <c r="J2199" s="131">
        <v>3</v>
      </c>
      <c r="K2199" s="131">
        <v>4947</v>
      </c>
      <c r="L2199" s="130" t="s">
        <v>7</v>
      </c>
      <c r="M2199" s="128"/>
    </row>
    <row r="2200" spans="1:13">
      <c r="A2200" s="130" t="s">
        <v>6829</v>
      </c>
      <c r="B2200" s="131">
        <v>3162</v>
      </c>
      <c r="C2200" s="131">
        <v>2886</v>
      </c>
      <c r="D2200" s="166">
        <v>211</v>
      </c>
      <c r="E2200" s="166">
        <v>288</v>
      </c>
      <c r="F2200" s="167">
        <v>3133605.2105999999</v>
      </c>
      <c r="G2200" s="132">
        <v>9.8622000000000005E-5</v>
      </c>
      <c r="H2200" s="167">
        <v>667343.68000000005</v>
      </c>
      <c r="I2200" s="131">
        <v>442.83</v>
      </c>
      <c r="J2200" s="131">
        <v>3</v>
      </c>
      <c r="K2200" s="131">
        <v>1507</v>
      </c>
      <c r="L2200" s="130" t="s">
        <v>7</v>
      </c>
      <c r="M2200" s="128"/>
    </row>
    <row r="2201" spans="1:13">
      <c r="A2201" s="130" t="s">
        <v>6830</v>
      </c>
      <c r="B2201" s="131">
        <v>14098</v>
      </c>
      <c r="C2201" s="131">
        <v>12454</v>
      </c>
      <c r="D2201" s="166">
        <v>1706</v>
      </c>
      <c r="E2201" s="166">
        <v>1909</v>
      </c>
      <c r="F2201" s="167">
        <v>9024137.7227030005</v>
      </c>
      <c r="G2201" s="132">
        <v>3.8390199999999998E-4</v>
      </c>
      <c r="H2201" s="167">
        <v>2597744.77</v>
      </c>
      <c r="I2201" s="131">
        <v>415.17</v>
      </c>
      <c r="J2201" s="131">
        <v>3</v>
      </c>
      <c r="K2201" s="131">
        <v>6257</v>
      </c>
      <c r="L2201" s="130" t="s">
        <v>7</v>
      </c>
      <c r="M2201" s="128"/>
    </row>
    <row r="2202" spans="1:13">
      <c r="A2202" s="130" t="s">
        <v>6831</v>
      </c>
      <c r="B2202" s="131">
        <v>44260</v>
      </c>
      <c r="C2202" s="131">
        <v>41806</v>
      </c>
      <c r="D2202" s="166">
        <v>3256</v>
      </c>
      <c r="E2202" s="166">
        <v>3240</v>
      </c>
      <c r="F2202" s="167">
        <v>14411496.281208999</v>
      </c>
      <c r="G2202" s="132">
        <v>1.0049080000000001E-3</v>
      </c>
      <c r="H2202" s="167">
        <v>6799903.2599999998</v>
      </c>
      <c r="I2202" s="131">
        <v>935.98</v>
      </c>
      <c r="J2202" s="131">
        <v>3</v>
      </c>
      <c r="K2202" s="131">
        <v>7265</v>
      </c>
      <c r="L2202" s="130" t="s">
        <v>7</v>
      </c>
      <c r="M2202" s="128"/>
    </row>
    <row r="2203" spans="1:13">
      <c r="A2203" s="130" t="s">
        <v>6832</v>
      </c>
      <c r="B2203" s="131">
        <v>11445</v>
      </c>
      <c r="C2203" s="131">
        <v>11283</v>
      </c>
      <c r="D2203" s="166">
        <v>2013</v>
      </c>
      <c r="E2203" s="166">
        <v>1915</v>
      </c>
      <c r="F2203" s="167">
        <v>9667447.2181800008</v>
      </c>
      <c r="G2203" s="132">
        <v>3.6125399999999998E-4</v>
      </c>
      <c r="H2203" s="167">
        <v>2444496.81</v>
      </c>
      <c r="I2203" s="131">
        <v>622.79999999999995</v>
      </c>
      <c r="J2203" s="131">
        <v>3</v>
      </c>
      <c r="K2203" s="131">
        <v>3925</v>
      </c>
      <c r="L2203" s="130" t="s">
        <v>7</v>
      </c>
      <c r="M2203" s="128"/>
    </row>
    <row r="2204" spans="1:13">
      <c r="A2204" s="130" t="s">
        <v>6833</v>
      </c>
      <c r="B2204" s="131">
        <v>518</v>
      </c>
      <c r="C2204" s="131">
        <v>572</v>
      </c>
      <c r="D2204" s="166">
        <v>91</v>
      </c>
      <c r="E2204" s="166">
        <v>33</v>
      </c>
      <c r="F2204" s="167">
        <v>1000606.930015</v>
      </c>
      <c r="G2204" s="132">
        <v>2.3751999999999999E-5</v>
      </c>
      <c r="H2204" s="167">
        <v>160721.62</v>
      </c>
      <c r="I2204" s="131">
        <v>347.13</v>
      </c>
      <c r="J2204" s="131">
        <v>3</v>
      </c>
      <c r="K2204" s="131">
        <v>463</v>
      </c>
      <c r="L2204" s="130" t="s">
        <v>7</v>
      </c>
      <c r="M2204" s="128"/>
    </row>
    <row r="2205" spans="1:13">
      <c r="A2205" s="130" t="s">
        <v>6834</v>
      </c>
      <c r="B2205" s="131">
        <v>6212</v>
      </c>
      <c r="C2205" s="131">
        <v>6343</v>
      </c>
      <c r="D2205" s="166">
        <v>1250</v>
      </c>
      <c r="E2205" s="166">
        <v>1129</v>
      </c>
      <c r="F2205" s="167">
        <v>2592758.2977050007</v>
      </c>
      <c r="G2205" s="132">
        <v>1.65606E-4</v>
      </c>
      <c r="H2205" s="167">
        <v>1120608.45</v>
      </c>
      <c r="I2205" s="131">
        <v>326.61</v>
      </c>
      <c r="J2205" s="131">
        <v>3</v>
      </c>
      <c r="K2205" s="131">
        <v>3431</v>
      </c>
      <c r="L2205" s="130" t="s">
        <v>7</v>
      </c>
      <c r="M2205" s="128"/>
    </row>
    <row r="2206" spans="1:13">
      <c r="A2206" s="130" t="s">
        <v>6835</v>
      </c>
      <c r="B2206" s="131">
        <v>4502</v>
      </c>
      <c r="C2206" s="131">
        <v>5091</v>
      </c>
      <c r="D2206" s="166">
        <v>573</v>
      </c>
      <c r="E2206" s="166">
        <v>617</v>
      </c>
      <c r="F2206" s="167">
        <v>5296858.0246249996</v>
      </c>
      <c r="G2206" s="132">
        <v>1.64172E-4</v>
      </c>
      <c r="H2206" s="167">
        <v>1110902.6100000001</v>
      </c>
      <c r="I2206" s="131">
        <v>524.5</v>
      </c>
      <c r="J2206" s="131">
        <v>3</v>
      </c>
      <c r="K2206" s="131">
        <v>2118</v>
      </c>
      <c r="L2206" s="130" t="s">
        <v>7</v>
      </c>
      <c r="M2206" s="128"/>
    </row>
    <row r="2207" spans="1:13">
      <c r="A2207" s="130" t="s">
        <v>6836</v>
      </c>
      <c r="B2207" s="131">
        <v>2622</v>
      </c>
      <c r="C2207" s="131">
        <v>4130</v>
      </c>
      <c r="D2207" s="166">
        <v>972</v>
      </c>
      <c r="E2207" s="166">
        <v>902</v>
      </c>
      <c r="F2207" s="167">
        <v>3944242.718413</v>
      </c>
      <c r="G2207" s="132">
        <v>1.2748699999999999E-4</v>
      </c>
      <c r="H2207" s="167">
        <v>862664.44</v>
      </c>
      <c r="I2207" s="131">
        <v>470.89</v>
      </c>
      <c r="J2207" s="131">
        <v>3</v>
      </c>
      <c r="K2207" s="131">
        <v>1832</v>
      </c>
      <c r="L2207" s="130" t="s">
        <v>7</v>
      </c>
      <c r="M2207" s="128"/>
    </row>
    <row r="2208" spans="1:13">
      <c r="A2208" s="130" t="s">
        <v>6837</v>
      </c>
      <c r="B2208" s="131">
        <v>8305</v>
      </c>
      <c r="C2208" s="131">
        <v>7144</v>
      </c>
      <c r="D2208" s="166">
        <v>1155</v>
      </c>
      <c r="E2208" s="166">
        <v>1016</v>
      </c>
      <c r="F2208" s="167">
        <v>9465959.0307839997</v>
      </c>
      <c r="G2208" s="132">
        <v>2.7889400000000002E-4</v>
      </c>
      <c r="H2208" s="167">
        <v>1887191.54</v>
      </c>
      <c r="I2208" s="131">
        <v>769.65</v>
      </c>
      <c r="J2208" s="131">
        <v>3</v>
      </c>
      <c r="K2208" s="131">
        <v>2452</v>
      </c>
      <c r="L2208" s="130" t="s">
        <v>7</v>
      </c>
      <c r="M2208" s="128"/>
    </row>
    <row r="2209" spans="1:13">
      <c r="A2209" s="130" t="s">
        <v>6838</v>
      </c>
      <c r="B2209" s="131">
        <v>21573</v>
      </c>
      <c r="C2209" s="131">
        <v>22259</v>
      </c>
      <c r="D2209" s="166">
        <v>1939</v>
      </c>
      <c r="E2209" s="166">
        <v>1389</v>
      </c>
      <c r="F2209" s="167">
        <v>11478704.472520001</v>
      </c>
      <c r="G2209" s="132">
        <v>5.6583800000000004E-4</v>
      </c>
      <c r="H2209" s="167">
        <v>3828852.7</v>
      </c>
      <c r="I2209" s="131">
        <v>650.05999999999995</v>
      </c>
      <c r="J2209" s="131">
        <v>3</v>
      </c>
      <c r="K2209" s="131">
        <v>5890</v>
      </c>
      <c r="L2209" s="130" t="s">
        <v>7</v>
      </c>
      <c r="M2209" s="128"/>
    </row>
    <row r="2210" spans="1:13">
      <c r="A2210" s="130" t="s">
        <v>6839</v>
      </c>
      <c r="B2210" s="131">
        <v>4100</v>
      </c>
      <c r="C2210" s="131">
        <v>3620</v>
      </c>
      <c r="D2210" s="166">
        <v>585</v>
      </c>
      <c r="E2210" s="166">
        <v>538</v>
      </c>
      <c r="F2210" s="167">
        <v>5086750.5131299999</v>
      </c>
      <c r="G2210" s="132">
        <v>1.4434300000000001E-4</v>
      </c>
      <c r="H2210" s="167">
        <v>976728.03</v>
      </c>
      <c r="I2210" s="131">
        <v>594.84</v>
      </c>
      <c r="J2210" s="131">
        <v>3</v>
      </c>
      <c r="K2210" s="131">
        <v>1642</v>
      </c>
      <c r="L2210" s="130" t="s">
        <v>7</v>
      </c>
      <c r="M2210" s="128"/>
    </row>
    <row r="2211" spans="1:13">
      <c r="A2211" s="130" t="s">
        <v>6840</v>
      </c>
      <c r="B2211" s="131">
        <v>8845</v>
      </c>
      <c r="C2211" s="131">
        <v>13550</v>
      </c>
      <c r="D2211" s="166">
        <v>1482</v>
      </c>
      <c r="E2211" s="166">
        <v>1510</v>
      </c>
      <c r="F2211" s="167">
        <v>7538533.3334289994</v>
      </c>
      <c r="G2211" s="132">
        <v>3.2217200000000002E-4</v>
      </c>
      <c r="H2211" s="167">
        <v>2180043.06</v>
      </c>
      <c r="I2211" s="131">
        <v>366.64</v>
      </c>
      <c r="J2211" s="131">
        <v>3</v>
      </c>
      <c r="K2211" s="131">
        <v>5946</v>
      </c>
      <c r="L2211" s="130" t="s">
        <v>7</v>
      </c>
      <c r="M2211" s="128"/>
    </row>
    <row r="2212" spans="1:13">
      <c r="A2212" s="130" t="s">
        <v>6841</v>
      </c>
      <c r="B2212" s="131">
        <v>2555</v>
      </c>
      <c r="C2212" s="131">
        <v>2359</v>
      </c>
      <c r="D2212" s="166">
        <v>453</v>
      </c>
      <c r="E2212" s="166">
        <v>588</v>
      </c>
      <c r="F2212" s="167">
        <v>2373856.7069250001</v>
      </c>
      <c r="G2212" s="132">
        <v>8.3493999999999997E-5</v>
      </c>
      <c r="H2212" s="167">
        <v>564981.62</v>
      </c>
      <c r="I2212" s="131">
        <v>639.12</v>
      </c>
      <c r="J2212" s="131">
        <v>3</v>
      </c>
      <c r="K2212" s="131">
        <v>884</v>
      </c>
      <c r="L2212" s="130" t="s">
        <v>7</v>
      </c>
      <c r="M2212" s="128"/>
    </row>
    <row r="2213" spans="1:13">
      <c r="A2213" s="130" t="s">
        <v>6842</v>
      </c>
      <c r="B2213" s="131">
        <v>4899</v>
      </c>
      <c r="C2213" s="131">
        <v>4939</v>
      </c>
      <c r="D2213" s="166">
        <v>1181</v>
      </c>
      <c r="E2213" s="166">
        <v>1053</v>
      </c>
      <c r="F2213" s="167">
        <v>4281209.9079599995</v>
      </c>
      <c r="G2213" s="132">
        <v>1.6234100000000001E-4</v>
      </c>
      <c r="H2213" s="167">
        <v>1098510.45</v>
      </c>
      <c r="I2213" s="131">
        <v>541.4</v>
      </c>
      <c r="J2213" s="131">
        <v>3</v>
      </c>
      <c r="K2213" s="131">
        <v>2029</v>
      </c>
      <c r="L2213" s="130" t="s">
        <v>7</v>
      </c>
      <c r="M2213" s="128"/>
    </row>
    <row r="2214" spans="1:13">
      <c r="A2214" s="130" t="s">
        <v>6843</v>
      </c>
      <c r="B2214" s="131">
        <v>3431</v>
      </c>
      <c r="C2214" s="131">
        <v>3243</v>
      </c>
      <c r="D2214" s="166">
        <v>1280</v>
      </c>
      <c r="E2214" s="166">
        <v>765</v>
      </c>
      <c r="F2214" s="167">
        <v>4859550.3638460003</v>
      </c>
      <c r="G2214" s="132">
        <v>1.4029400000000001E-4</v>
      </c>
      <c r="H2214" s="167">
        <v>949327.89</v>
      </c>
      <c r="I2214" s="131">
        <v>549.69000000000005</v>
      </c>
      <c r="J2214" s="131">
        <v>3</v>
      </c>
      <c r="K2214" s="131">
        <v>1727</v>
      </c>
      <c r="L2214" s="130" t="s">
        <v>7</v>
      </c>
      <c r="M2214" s="128"/>
    </row>
    <row r="2215" spans="1:13">
      <c r="A2215" s="130" t="s">
        <v>6844</v>
      </c>
      <c r="B2215" s="131">
        <v>17458</v>
      </c>
      <c r="C2215" s="131">
        <v>17730</v>
      </c>
      <c r="D2215" s="166">
        <v>2012</v>
      </c>
      <c r="E2215" s="166">
        <v>1815</v>
      </c>
      <c r="F2215" s="167">
        <v>12483760.04909</v>
      </c>
      <c r="G2215" s="132">
        <v>5.0698799999999999E-4</v>
      </c>
      <c r="H2215" s="167">
        <v>3430634.16</v>
      </c>
      <c r="I2215" s="131">
        <v>634.83000000000004</v>
      </c>
      <c r="J2215" s="131">
        <v>3</v>
      </c>
      <c r="K2215" s="131">
        <v>5404</v>
      </c>
      <c r="L2215" s="130" t="s">
        <v>7</v>
      </c>
      <c r="M2215" s="128"/>
    </row>
    <row r="2216" spans="1:13">
      <c r="A2216" s="130" t="s">
        <v>6845</v>
      </c>
      <c r="B2216" s="131">
        <v>70651</v>
      </c>
      <c r="C2216" s="131">
        <v>80466</v>
      </c>
      <c r="D2216" s="166">
        <v>8767</v>
      </c>
      <c r="E2216" s="166">
        <v>10000</v>
      </c>
      <c r="F2216" s="167">
        <v>24373054.593677998</v>
      </c>
      <c r="G2216" s="132">
        <v>1.8185650000000001E-3</v>
      </c>
      <c r="H2216" s="167">
        <v>12305674.5</v>
      </c>
      <c r="I2216" s="131">
        <v>1197.4000000000001</v>
      </c>
      <c r="J2216" s="131">
        <v>3</v>
      </c>
      <c r="K2216" s="131">
        <v>10277</v>
      </c>
      <c r="L2216" s="130" t="s">
        <v>7</v>
      </c>
      <c r="M2216" s="128"/>
    </row>
    <row r="2217" spans="1:13">
      <c r="A2217" s="130" t="s">
        <v>6846</v>
      </c>
      <c r="B2217" s="131">
        <v>12089</v>
      </c>
      <c r="C2217" s="131">
        <v>13465</v>
      </c>
      <c r="D2217" s="166">
        <v>1934</v>
      </c>
      <c r="E2217" s="166">
        <v>1947</v>
      </c>
      <c r="F2217" s="167">
        <v>8892496.3981120009</v>
      </c>
      <c r="G2217" s="132">
        <v>3.7564199999999998E-4</v>
      </c>
      <c r="H2217" s="167">
        <v>2541856.89</v>
      </c>
      <c r="I2217" s="131">
        <v>715.01</v>
      </c>
      <c r="J2217" s="131">
        <v>3</v>
      </c>
      <c r="K2217" s="131">
        <v>3555</v>
      </c>
      <c r="L2217" s="130" t="s">
        <v>7</v>
      </c>
      <c r="M2217" s="128"/>
    </row>
    <row r="2218" spans="1:13">
      <c r="A2218" s="130" t="s">
        <v>6847</v>
      </c>
      <c r="B2218" s="131">
        <v>2764</v>
      </c>
      <c r="C2218" s="131">
        <v>3469</v>
      </c>
      <c r="D2218" s="166">
        <v>973</v>
      </c>
      <c r="E2218" s="166">
        <v>586</v>
      </c>
      <c r="F2218" s="167">
        <v>2770606.2896659998</v>
      </c>
      <c r="G2218" s="132">
        <v>1.04868E-4</v>
      </c>
      <c r="H2218" s="167">
        <v>709610.63</v>
      </c>
      <c r="I2218" s="131">
        <v>633.58000000000004</v>
      </c>
      <c r="J2218" s="131">
        <v>3</v>
      </c>
      <c r="K2218" s="131">
        <v>1120</v>
      </c>
      <c r="L2218" s="130" t="s">
        <v>7</v>
      </c>
      <c r="M2218" s="128"/>
    </row>
    <row r="2219" spans="1:13">
      <c r="A2219" s="130" t="s">
        <v>6848</v>
      </c>
      <c r="B2219" s="131">
        <v>1018</v>
      </c>
      <c r="C2219" s="131">
        <v>1064</v>
      </c>
      <c r="D2219" s="166">
        <v>96</v>
      </c>
      <c r="E2219" s="166">
        <v>68</v>
      </c>
      <c r="F2219" s="167">
        <v>1847608.6913549998</v>
      </c>
      <c r="G2219" s="132">
        <v>4.3894999999999999E-5</v>
      </c>
      <c r="H2219" s="167">
        <v>297026.17</v>
      </c>
      <c r="I2219" s="131">
        <v>378.38</v>
      </c>
      <c r="J2219" s="131">
        <v>3</v>
      </c>
      <c r="K2219" s="131">
        <v>785</v>
      </c>
      <c r="L2219" s="130" t="s">
        <v>7</v>
      </c>
      <c r="M2219" s="128"/>
    </row>
    <row r="2220" spans="1:13">
      <c r="A2220" s="130" t="s">
        <v>6849</v>
      </c>
      <c r="B2220" s="131">
        <v>3492</v>
      </c>
      <c r="C2220" s="131">
        <v>4433</v>
      </c>
      <c r="D2220" s="166">
        <v>608</v>
      </c>
      <c r="E2220" s="166">
        <v>627</v>
      </c>
      <c r="F2220" s="167">
        <v>4883406.73924</v>
      </c>
      <c r="G2220" s="132">
        <v>1.4667434223059183E-4</v>
      </c>
      <c r="H2220" s="167" t="s">
        <v>11</v>
      </c>
      <c r="I2220" s="131" t="s">
        <v>11</v>
      </c>
      <c r="J2220" s="131">
        <v>3</v>
      </c>
      <c r="K2220" s="131">
        <v>3521</v>
      </c>
      <c r="L2220" s="130" t="s">
        <v>12</v>
      </c>
      <c r="M2220" s="128"/>
    </row>
    <row r="2221" spans="1:13">
      <c r="A2221" s="130" t="s">
        <v>6850</v>
      </c>
      <c r="B2221" s="131">
        <v>2825</v>
      </c>
      <c r="C2221" s="131">
        <v>2055</v>
      </c>
      <c r="D2221" s="166">
        <v>247</v>
      </c>
      <c r="E2221" s="166">
        <v>192</v>
      </c>
      <c r="F2221" s="167">
        <v>4015746.2552169999</v>
      </c>
      <c r="G2221" s="132">
        <v>1.0082111819362118E-4</v>
      </c>
      <c r="H2221" s="167" t="s">
        <v>11</v>
      </c>
      <c r="I2221" s="131" t="s">
        <v>11</v>
      </c>
      <c r="J2221" s="131">
        <v>3</v>
      </c>
      <c r="K2221" s="131">
        <v>2180</v>
      </c>
      <c r="L2221" s="130" t="s">
        <v>12</v>
      </c>
      <c r="M2221" s="128"/>
    </row>
    <row r="2222" spans="1:13">
      <c r="A2222" s="130" t="s">
        <v>6851</v>
      </c>
      <c r="B2222" s="131">
        <v>1413</v>
      </c>
      <c r="C2222" s="131">
        <v>1472</v>
      </c>
      <c r="D2222" s="166">
        <v>62</v>
      </c>
      <c r="E2222" s="166">
        <v>45</v>
      </c>
      <c r="F2222" s="167">
        <v>2891191.9643550003</v>
      </c>
      <c r="G2222" s="132">
        <v>6.4074999999999999E-5</v>
      </c>
      <c r="H2222" s="167">
        <v>433575.54</v>
      </c>
      <c r="I2222" s="131">
        <v>957.12</v>
      </c>
      <c r="J2222" s="131">
        <v>3</v>
      </c>
      <c r="K2222" s="131">
        <v>453</v>
      </c>
      <c r="L2222" s="130" t="s">
        <v>7</v>
      </c>
      <c r="M2222" s="128"/>
    </row>
    <row r="2223" spans="1:13">
      <c r="A2223" s="130" t="s">
        <v>6852</v>
      </c>
      <c r="B2223" s="131">
        <v>4350</v>
      </c>
      <c r="C2223" s="131">
        <v>4520</v>
      </c>
      <c r="D2223" s="166">
        <v>476</v>
      </c>
      <c r="E2223" s="166">
        <v>349</v>
      </c>
      <c r="F2223" s="167">
        <v>7398165.3246799996</v>
      </c>
      <c r="G2223" s="132">
        <v>1.8195900000000001E-4</v>
      </c>
      <c r="H2223" s="167">
        <v>1231262.19</v>
      </c>
      <c r="I2223" s="131">
        <v>461.84</v>
      </c>
      <c r="J2223" s="131">
        <v>3</v>
      </c>
      <c r="K2223" s="131">
        <v>2666</v>
      </c>
      <c r="L2223" s="130" t="s">
        <v>7</v>
      </c>
      <c r="M2223" s="128"/>
    </row>
    <row r="2224" spans="1:13">
      <c r="A2224" s="130" t="s">
        <v>6853</v>
      </c>
      <c r="B2224" s="131">
        <v>3969</v>
      </c>
      <c r="C2224" s="131">
        <v>2364</v>
      </c>
      <c r="D2224" s="166">
        <v>686</v>
      </c>
      <c r="E2224" s="166">
        <v>567</v>
      </c>
      <c r="F2224" s="167">
        <v>3893157.620352</v>
      </c>
      <c r="G2224" s="132">
        <v>1.1773300000000001E-4</v>
      </c>
      <c r="H2224" s="167">
        <v>796663.09</v>
      </c>
      <c r="I2224" s="131">
        <v>516.98</v>
      </c>
      <c r="J2224" s="131">
        <v>3</v>
      </c>
      <c r="K2224" s="131">
        <v>1541</v>
      </c>
      <c r="L2224" s="130" t="s">
        <v>7</v>
      </c>
      <c r="M2224" s="128"/>
    </row>
    <row r="2225" spans="1:13">
      <c r="A2225" s="130" t="s">
        <v>6854</v>
      </c>
      <c r="B2225" s="131">
        <v>8734</v>
      </c>
      <c r="C2225" s="131">
        <v>8068</v>
      </c>
      <c r="D2225" s="166">
        <v>994</v>
      </c>
      <c r="E2225" s="166">
        <v>626</v>
      </c>
      <c r="F2225" s="167">
        <v>10777673.937655002</v>
      </c>
      <c r="G2225" s="132">
        <v>3.0305399999999998E-4</v>
      </c>
      <c r="H2225" s="167">
        <v>2050674.32</v>
      </c>
      <c r="I2225" s="131">
        <v>345.58</v>
      </c>
      <c r="J2225" s="131">
        <v>3</v>
      </c>
      <c r="K2225" s="131">
        <v>5934</v>
      </c>
      <c r="L2225" s="130" t="s">
        <v>7</v>
      </c>
      <c r="M2225" s="128"/>
    </row>
    <row r="2226" spans="1:13">
      <c r="A2226" s="130" t="s">
        <v>6855</v>
      </c>
      <c r="B2226" s="131">
        <v>1359</v>
      </c>
      <c r="C2226" s="131">
        <v>1519</v>
      </c>
      <c r="D2226" s="166">
        <v>134</v>
      </c>
      <c r="E2226" s="166">
        <v>105</v>
      </c>
      <c r="F2226" s="167">
        <v>1026872.4047349999</v>
      </c>
      <c r="G2226" s="132">
        <v>4.0889000000000001E-5</v>
      </c>
      <c r="H2226" s="167">
        <v>276682.57</v>
      </c>
      <c r="I2226" s="131">
        <v>526.01</v>
      </c>
      <c r="J2226" s="131">
        <v>3</v>
      </c>
      <c r="K2226" s="131">
        <v>526</v>
      </c>
      <c r="L2226" s="130" t="s">
        <v>7</v>
      </c>
      <c r="M2226" s="128"/>
    </row>
    <row r="2227" spans="1:13">
      <c r="A2227" s="130" t="s">
        <v>6856</v>
      </c>
      <c r="B2227" s="131">
        <v>1647</v>
      </c>
      <c r="C2227" s="131">
        <v>1415</v>
      </c>
      <c r="D2227" s="166">
        <v>257</v>
      </c>
      <c r="E2227" s="166">
        <v>216</v>
      </c>
      <c r="F2227" s="167">
        <v>2021508.5582669999</v>
      </c>
      <c r="G2227" s="132">
        <v>5.8434338740148029E-5</v>
      </c>
      <c r="H2227" s="167" t="s">
        <v>11</v>
      </c>
      <c r="I2227" s="131">
        <v>494.88</v>
      </c>
      <c r="J2227" s="131">
        <v>3</v>
      </c>
      <c r="K2227" s="131">
        <v>799</v>
      </c>
      <c r="L2227" s="130" t="s">
        <v>15</v>
      </c>
      <c r="M2227" s="128"/>
    </row>
    <row r="2228" spans="1:13">
      <c r="A2228" s="130" t="s">
        <v>6857</v>
      </c>
      <c r="B2228" s="131">
        <v>27613</v>
      </c>
      <c r="C2228" s="131">
        <v>28179</v>
      </c>
      <c r="D2228" s="166">
        <v>5046</v>
      </c>
      <c r="E2228" s="166">
        <v>3888</v>
      </c>
      <c r="F2228" s="167">
        <v>11682568.637370002</v>
      </c>
      <c r="G2228" s="132">
        <v>7.2357900000000002E-4</v>
      </c>
      <c r="H2228" s="167">
        <v>4896240.74</v>
      </c>
      <c r="I2228" s="131">
        <v>1160.8</v>
      </c>
      <c r="J2228" s="131">
        <v>3</v>
      </c>
      <c r="K2228" s="131">
        <v>4218</v>
      </c>
      <c r="L2228" s="130" t="s">
        <v>7</v>
      </c>
      <c r="M2228" s="128"/>
    </row>
    <row r="2229" spans="1:13">
      <c r="A2229" s="130" t="s">
        <v>6858</v>
      </c>
      <c r="B2229" s="131">
        <v>10515</v>
      </c>
      <c r="C2229" s="131">
        <v>10055</v>
      </c>
      <c r="D2229" s="166">
        <v>1607</v>
      </c>
      <c r="E2229" s="166">
        <v>2050</v>
      </c>
      <c r="F2229" s="167">
        <v>5411922.5601280006</v>
      </c>
      <c r="G2229" s="132">
        <v>2.84367E-4</v>
      </c>
      <c r="H2229" s="167">
        <v>1924227.19</v>
      </c>
      <c r="I2229" s="131">
        <v>423.84</v>
      </c>
      <c r="J2229" s="131">
        <v>3</v>
      </c>
      <c r="K2229" s="131">
        <v>4540</v>
      </c>
      <c r="L2229" s="130" t="s">
        <v>7</v>
      </c>
      <c r="M2229" s="128"/>
    </row>
    <row r="2230" spans="1:13">
      <c r="A2230" s="130" t="s">
        <v>6859</v>
      </c>
      <c r="B2230" s="131">
        <v>1236</v>
      </c>
      <c r="C2230" s="131">
        <v>1227</v>
      </c>
      <c r="D2230" s="166">
        <v>50</v>
      </c>
      <c r="E2230" s="166">
        <v>83</v>
      </c>
      <c r="F2230" s="167">
        <v>2532053.9378190003</v>
      </c>
      <c r="G2230" s="132">
        <v>5.5900999999999999E-5</v>
      </c>
      <c r="H2230" s="167">
        <v>378266.3</v>
      </c>
      <c r="I2230" s="131">
        <v>476.4</v>
      </c>
      <c r="J2230" s="131">
        <v>3</v>
      </c>
      <c r="K2230" s="131">
        <v>794</v>
      </c>
      <c r="L2230" s="130" t="s">
        <v>7</v>
      </c>
      <c r="M2230" s="128"/>
    </row>
    <row r="2231" spans="1:13">
      <c r="A2231" s="130" t="s">
        <v>6860</v>
      </c>
      <c r="B2231" s="131">
        <v>3604</v>
      </c>
      <c r="C2231" s="131">
        <v>3722</v>
      </c>
      <c r="D2231" s="166">
        <v>630</v>
      </c>
      <c r="E2231" s="166">
        <v>628</v>
      </c>
      <c r="F2231" s="167">
        <v>3295782.1782880006</v>
      </c>
      <c r="G2231" s="132">
        <v>1.2053546844447074E-4</v>
      </c>
      <c r="H2231" s="167" t="s">
        <v>11</v>
      </c>
      <c r="I2231" s="131" t="s">
        <v>11</v>
      </c>
      <c r="J2231" s="131">
        <v>3</v>
      </c>
      <c r="K2231" s="131">
        <v>3708</v>
      </c>
      <c r="L2231" s="130" t="s">
        <v>12</v>
      </c>
      <c r="M2231" s="128"/>
    </row>
    <row r="2232" spans="1:13">
      <c r="A2232" s="130" t="s">
        <v>6861</v>
      </c>
      <c r="B2232" s="131">
        <v>3235</v>
      </c>
      <c r="C2232" s="131">
        <v>3469</v>
      </c>
      <c r="D2232" s="166">
        <v>610</v>
      </c>
      <c r="E2232" s="166">
        <v>634</v>
      </c>
      <c r="F2232" s="167">
        <v>3517745.1558339996</v>
      </c>
      <c r="G2232" s="132">
        <v>1.1776657335449277E-4</v>
      </c>
      <c r="H2232" s="167" t="s">
        <v>11</v>
      </c>
      <c r="I2232" s="131">
        <v>400.45</v>
      </c>
      <c r="J2232" s="131">
        <v>3</v>
      </c>
      <c r="K2232" s="131">
        <v>1990</v>
      </c>
      <c r="L2232" s="130" t="s">
        <v>15</v>
      </c>
      <c r="M2232" s="128"/>
    </row>
    <row r="2233" spans="1:13">
      <c r="A2233" s="130" t="s">
        <v>6862</v>
      </c>
      <c r="B2233" s="131">
        <v>2360</v>
      </c>
      <c r="C2233" s="131">
        <v>2002</v>
      </c>
      <c r="D2233" s="166">
        <v>303</v>
      </c>
      <c r="E2233" s="166">
        <v>238</v>
      </c>
      <c r="F2233" s="167">
        <v>3872221.3274269998</v>
      </c>
      <c r="G2233" s="132">
        <v>9.3738000000000003E-5</v>
      </c>
      <c r="H2233" s="167">
        <v>634296.44999999995</v>
      </c>
      <c r="I2233" s="131">
        <v>713.49</v>
      </c>
      <c r="J2233" s="131">
        <v>3</v>
      </c>
      <c r="K2233" s="131">
        <v>889</v>
      </c>
      <c r="L2233" s="130" t="s">
        <v>7</v>
      </c>
      <c r="M2233" s="128"/>
    </row>
    <row r="2234" spans="1:13">
      <c r="A2234" s="130" t="s">
        <v>6863</v>
      </c>
      <c r="B2234" s="131">
        <v>7258</v>
      </c>
      <c r="C2234" s="131">
        <v>7512</v>
      </c>
      <c r="D2234" s="166">
        <v>1166</v>
      </c>
      <c r="E2234" s="166">
        <v>1174</v>
      </c>
      <c r="F2234" s="167">
        <v>4377945.645184</v>
      </c>
      <c r="G2234" s="132">
        <v>2.0806399999999999E-4</v>
      </c>
      <c r="H2234" s="167">
        <v>1407904.58</v>
      </c>
      <c r="I2234" s="131">
        <v>579.86</v>
      </c>
      <c r="J2234" s="131">
        <v>3</v>
      </c>
      <c r="K2234" s="131">
        <v>2428</v>
      </c>
      <c r="L2234" s="130" t="s">
        <v>7</v>
      </c>
      <c r="M2234" s="128"/>
    </row>
    <row r="2235" spans="1:13">
      <c r="A2235" s="130" t="s">
        <v>6864</v>
      </c>
      <c r="B2235" s="131">
        <v>11622</v>
      </c>
      <c r="C2235" s="131">
        <v>13363</v>
      </c>
      <c r="D2235" s="166">
        <v>2494</v>
      </c>
      <c r="E2235" s="166">
        <v>2276</v>
      </c>
      <c r="F2235" s="167">
        <v>7836224.7493799999</v>
      </c>
      <c r="G2235" s="132">
        <v>3.6470300000000002E-4</v>
      </c>
      <c r="H2235" s="167">
        <v>2467833.42</v>
      </c>
      <c r="I2235" s="131">
        <v>889.95</v>
      </c>
      <c r="J2235" s="131">
        <v>3</v>
      </c>
      <c r="K2235" s="131">
        <v>2773</v>
      </c>
      <c r="L2235" s="130" t="s">
        <v>7</v>
      </c>
      <c r="M2235" s="128"/>
    </row>
    <row r="2236" spans="1:13">
      <c r="A2236" s="130" t="s">
        <v>6865</v>
      </c>
      <c r="B2236" s="131">
        <v>31248</v>
      </c>
      <c r="C2236" s="131">
        <v>31887</v>
      </c>
      <c r="D2236" s="166">
        <v>2034</v>
      </c>
      <c r="E2236" s="166">
        <v>2211</v>
      </c>
      <c r="F2236" s="167">
        <v>20276951.251321003</v>
      </c>
      <c r="G2236" s="132">
        <v>8.5968899999999996E-4</v>
      </c>
      <c r="H2236" s="167">
        <v>5817253.96</v>
      </c>
      <c r="I2236" s="131">
        <v>1302.8499999999999</v>
      </c>
      <c r="J2236" s="131">
        <v>3</v>
      </c>
      <c r="K2236" s="131">
        <v>4465</v>
      </c>
      <c r="L2236" s="130" t="s">
        <v>7</v>
      </c>
      <c r="M2236" s="128"/>
    </row>
    <row r="2237" spans="1:13">
      <c r="A2237" s="130" t="s">
        <v>6866</v>
      </c>
      <c r="B2237" s="131">
        <v>41535</v>
      </c>
      <c r="C2237" s="131">
        <v>46862</v>
      </c>
      <c r="D2237" s="166">
        <v>7387</v>
      </c>
      <c r="E2237" s="166">
        <v>7903</v>
      </c>
      <c r="F2237" s="167">
        <v>15762778.13582</v>
      </c>
      <c r="G2237" s="132">
        <v>1.1204749999999999E-3</v>
      </c>
      <c r="H2237" s="167">
        <v>7581910.71</v>
      </c>
      <c r="I2237" s="131">
        <v>975.04</v>
      </c>
      <c r="J2237" s="131">
        <v>3</v>
      </c>
      <c r="K2237" s="131">
        <v>7776</v>
      </c>
      <c r="L2237" s="130" t="s">
        <v>7</v>
      </c>
      <c r="M2237" s="128"/>
    </row>
    <row r="2238" spans="1:13">
      <c r="A2238" s="130" t="s">
        <v>6867</v>
      </c>
      <c r="B2238" s="131">
        <v>7317</v>
      </c>
      <c r="C2238" s="131">
        <v>7762</v>
      </c>
      <c r="D2238" s="166">
        <v>1042</v>
      </c>
      <c r="E2238" s="166">
        <v>1104</v>
      </c>
      <c r="F2238" s="167">
        <v>1091503.13849</v>
      </c>
      <c r="G2238" s="132">
        <v>1.6625900000000001E-4</v>
      </c>
      <c r="H2238" s="167">
        <v>1125021.6000000001</v>
      </c>
      <c r="I2238" s="131">
        <v>772.68</v>
      </c>
      <c r="J2238" s="131">
        <v>3</v>
      </c>
      <c r="K2238" s="131">
        <v>1456</v>
      </c>
      <c r="L2238" s="130" t="s">
        <v>7</v>
      </c>
      <c r="M2238" s="128"/>
    </row>
    <row r="2239" spans="1:13">
      <c r="A2239" s="130" t="s">
        <v>6868</v>
      </c>
      <c r="B2239" s="131">
        <v>3709</v>
      </c>
      <c r="C2239" s="131">
        <v>3709</v>
      </c>
      <c r="D2239" s="166">
        <v>1371</v>
      </c>
      <c r="E2239" s="166">
        <v>878</v>
      </c>
      <c r="F2239" s="167">
        <v>4864631.3283000002</v>
      </c>
      <c r="G2239" s="132">
        <v>1.4872299999999999E-4</v>
      </c>
      <c r="H2239" s="167">
        <v>1006361.39</v>
      </c>
      <c r="I2239" s="131">
        <v>369.31</v>
      </c>
      <c r="J2239" s="131">
        <v>3</v>
      </c>
      <c r="K2239" s="131">
        <v>2725</v>
      </c>
      <c r="L2239" s="130" t="s">
        <v>7</v>
      </c>
      <c r="M2239" s="128"/>
    </row>
    <row r="2240" spans="1:13">
      <c r="A2240" s="130" t="s">
        <v>6869</v>
      </c>
      <c r="B2240" s="131">
        <v>4666</v>
      </c>
      <c r="C2240" s="131">
        <v>4191</v>
      </c>
      <c r="D2240" s="166">
        <v>1777</v>
      </c>
      <c r="E2240" s="166">
        <v>1090</v>
      </c>
      <c r="F2240" s="167">
        <v>4424172.3034029994</v>
      </c>
      <c r="G2240" s="132">
        <v>1.61163E-4</v>
      </c>
      <c r="H2240" s="167">
        <v>1090537.69</v>
      </c>
      <c r="I2240" s="131">
        <v>415.44</v>
      </c>
      <c r="J2240" s="131">
        <v>3</v>
      </c>
      <c r="K2240" s="131">
        <v>2625</v>
      </c>
      <c r="L2240" s="130" t="s">
        <v>7</v>
      </c>
      <c r="M2240" s="128"/>
    </row>
    <row r="2241" spans="1:13">
      <c r="A2241" s="130" t="s">
        <v>6870</v>
      </c>
      <c r="B2241" s="131">
        <v>7277</v>
      </c>
      <c r="C2241" s="131">
        <v>7522</v>
      </c>
      <c r="D2241" s="166">
        <v>1400</v>
      </c>
      <c r="E2241" s="166">
        <v>1165</v>
      </c>
      <c r="F2241" s="167">
        <v>11863844.092444999</v>
      </c>
      <c r="G2241" s="132">
        <v>3.0783399999999999E-4</v>
      </c>
      <c r="H2241" s="167">
        <v>2083017.66</v>
      </c>
      <c r="I2241" s="131">
        <v>513.30999999999995</v>
      </c>
      <c r="J2241" s="131">
        <v>3</v>
      </c>
      <c r="K2241" s="131">
        <v>4058</v>
      </c>
      <c r="L2241" s="130" t="s">
        <v>7</v>
      </c>
      <c r="M2241" s="128"/>
    </row>
    <row r="2242" spans="1:13">
      <c r="A2242" s="130" t="s">
        <v>6871</v>
      </c>
      <c r="B2242" s="131">
        <v>4722</v>
      </c>
      <c r="C2242" s="131">
        <v>4672</v>
      </c>
      <c r="D2242" s="166">
        <v>1429</v>
      </c>
      <c r="E2242" s="166">
        <v>1807</v>
      </c>
      <c r="F2242" s="167">
        <v>12887777.799900001</v>
      </c>
      <c r="G2242" s="132">
        <v>2.7937399999999999E-4</v>
      </c>
      <c r="H2242" s="167">
        <v>1890438.89</v>
      </c>
      <c r="I2242" s="131">
        <v>430.23</v>
      </c>
      <c r="J2242" s="131">
        <v>3</v>
      </c>
      <c r="K2242" s="131">
        <v>4394</v>
      </c>
      <c r="L2242" s="130" t="s">
        <v>7</v>
      </c>
      <c r="M2242" s="128"/>
    </row>
    <row r="2243" spans="1:13">
      <c r="A2243" s="130" t="s">
        <v>6872</v>
      </c>
      <c r="B2243" s="131">
        <v>461</v>
      </c>
      <c r="C2243" s="131">
        <v>368</v>
      </c>
      <c r="D2243" s="166">
        <v>58</v>
      </c>
      <c r="E2243" s="166">
        <v>84</v>
      </c>
      <c r="F2243" s="167">
        <v>923455.78759999992</v>
      </c>
      <c r="G2243" s="132">
        <v>2.0920907158530497E-5</v>
      </c>
      <c r="H2243" s="167" t="s">
        <v>11</v>
      </c>
      <c r="I2243" s="131" t="s">
        <v>11</v>
      </c>
      <c r="J2243" s="131">
        <v>3</v>
      </c>
      <c r="K2243" s="131">
        <v>323</v>
      </c>
      <c r="L2243" s="130" t="s">
        <v>12</v>
      </c>
      <c r="M2243" s="128"/>
    </row>
    <row r="2244" spans="1:13">
      <c r="A2244" s="130" t="s">
        <v>6873</v>
      </c>
      <c r="B2244" s="131">
        <v>996</v>
      </c>
      <c r="C2244" s="131">
        <v>1086</v>
      </c>
      <c r="D2244" s="166">
        <v>429</v>
      </c>
      <c r="E2244" s="166">
        <v>597</v>
      </c>
      <c r="F2244" s="167">
        <v>2600076.0375200002</v>
      </c>
      <c r="G2244" s="132">
        <v>6.1299999999999999E-5</v>
      </c>
      <c r="H2244" s="167">
        <v>414799.72</v>
      </c>
      <c r="I2244" s="131">
        <v>400.78</v>
      </c>
      <c r="J2244" s="131">
        <v>3</v>
      </c>
      <c r="K2244" s="131">
        <v>1035</v>
      </c>
      <c r="L2244" s="130" t="s">
        <v>7</v>
      </c>
      <c r="M2244" s="128"/>
    </row>
    <row r="2245" spans="1:13">
      <c r="A2245" s="130" t="s">
        <v>6874</v>
      </c>
      <c r="B2245" s="131">
        <v>2139</v>
      </c>
      <c r="C2245" s="131">
        <v>2533</v>
      </c>
      <c r="D2245" s="166">
        <v>439</v>
      </c>
      <c r="E2245" s="166">
        <v>771</v>
      </c>
      <c r="F2245" s="167">
        <v>1276344.8287880002</v>
      </c>
      <c r="G2245" s="132">
        <v>6.8583000000000004E-5</v>
      </c>
      <c r="H2245" s="167">
        <v>464078.26</v>
      </c>
      <c r="I2245" s="131">
        <v>336.54</v>
      </c>
      <c r="J2245" s="131">
        <v>3</v>
      </c>
      <c r="K2245" s="131">
        <v>1379</v>
      </c>
      <c r="L2245" s="130" t="s">
        <v>7</v>
      </c>
      <c r="M2245" s="128"/>
    </row>
    <row r="2246" spans="1:13">
      <c r="A2246" s="130" t="s">
        <v>6875</v>
      </c>
      <c r="B2246" s="131">
        <v>9586</v>
      </c>
      <c r="C2246" s="131">
        <v>9516</v>
      </c>
      <c r="D2246" s="166">
        <v>1645</v>
      </c>
      <c r="E2246" s="166">
        <v>1795</v>
      </c>
      <c r="F2246" s="167">
        <v>9408071.9857999999</v>
      </c>
      <c r="G2246" s="132">
        <v>3.2177900000000001E-4</v>
      </c>
      <c r="H2246" s="167">
        <v>2177381.2400000002</v>
      </c>
      <c r="I2246" s="131">
        <v>1008.98</v>
      </c>
      <c r="J2246" s="131">
        <v>3</v>
      </c>
      <c r="K2246" s="131">
        <v>2158</v>
      </c>
      <c r="L2246" s="130" t="s">
        <v>7</v>
      </c>
      <c r="M2246" s="128"/>
    </row>
    <row r="2247" spans="1:13">
      <c r="A2247" s="130" t="s">
        <v>6876</v>
      </c>
      <c r="B2247" s="131">
        <v>909</v>
      </c>
      <c r="C2247" s="131">
        <v>1790</v>
      </c>
      <c r="D2247" s="166">
        <v>498</v>
      </c>
      <c r="E2247" s="166">
        <v>368</v>
      </c>
      <c r="F2247" s="167">
        <v>457608.84404400003</v>
      </c>
      <c r="G2247" s="132">
        <v>3.7410000000000003E-5</v>
      </c>
      <c r="H2247" s="167">
        <v>253139.34</v>
      </c>
      <c r="I2247" s="131">
        <v>1993.23</v>
      </c>
      <c r="J2247" s="131">
        <v>3</v>
      </c>
      <c r="K2247" s="131">
        <v>127</v>
      </c>
      <c r="L2247" s="130" t="s">
        <v>7</v>
      </c>
      <c r="M2247" s="128"/>
    </row>
    <row r="2248" spans="1:13">
      <c r="A2248" s="130" t="s">
        <v>6877</v>
      </c>
      <c r="B2248" s="131">
        <v>4812</v>
      </c>
      <c r="C2248" s="131">
        <v>5391</v>
      </c>
      <c r="D2248" s="166">
        <v>684</v>
      </c>
      <c r="E2248" s="166">
        <v>641</v>
      </c>
      <c r="F2248" s="167">
        <v>6317837.1379650002</v>
      </c>
      <c r="G2248" s="132">
        <v>1.8688695008544257E-4</v>
      </c>
      <c r="H2248" s="167" t="s">
        <v>11</v>
      </c>
      <c r="I2248" s="131" t="s">
        <v>11</v>
      </c>
      <c r="J2248" s="131">
        <v>3</v>
      </c>
      <c r="K2248" s="131">
        <v>5089</v>
      </c>
      <c r="L2248" s="130" t="s">
        <v>12</v>
      </c>
      <c r="M2248" s="128"/>
    </row>
    <row r="2249" spans="1:13">
      <c r="A2249" s="130" t="s">
        <v>6878</v>
      </c>
      <c r="B2249" s="131">
        <v>1579</v>
      </c>
      <c r="C2249" s="131">
        <v>1581</v>
      </c>
      <c r="D2249" s="166">
        <v>80</v>
      </c>
      <c r="E2249" s="166">
        <v>120</v>
      </c>
      <c r="F2249" s="167">
        <v>2182470.9871900002</v>
      </c>
      <c r="G2249" s="132">
        <v>5.8091000000000003E-5</v>
      </c>
      <c r="H2249" s="167">
        <v>393082.74</v>
      </c>
      <c r="I2249" s="131">
        <v>654.04999999999995</v>
      </c>
      <c r="J2249" s="131">
        <v>3</v>
      </c>
      <c r="K2249" s="131">
        <v>601</v>
      </c>
      <c r="L2249" s="130" t="s">
        <v>7</v>
      </c>
      <c r="M2249" s="128"/>
    </row>
    <row r="2250" spans="1:13">
      <c r="A2250" s="130" t="s">
        <v>6879</v>
      </c>
      <c r="B2250" s="131">
        <v>10347</v>
      </c>
      <c r="C2250" s="131">
        <v>8860</v>
      </c>
      <c r="D2250" s="166">
        <v>1799</v>
      </c>
      <c r="E2250" s="166">
        <v>1655</v>
      </c>
      <c r="F2250" s="167">
        <v>7559225.7781520002</v>
      </c>
      <c r="G2250" s="132">
        <v>2.9856400000000002E-4</v>
      </c>
      <c r="H2250" s="167">
        <v>2020291.11</v>
      </c>
      <c r="I2250" s="131">
        <v>605.05999999999995</v>
      </c>
      <c r="J2250" s="131">
        <v>3</v>
      </c>
      <c r="K2250" s="131">
        <v>3339</v>
      </c>
      <c r="L2250" s="130" t="s">
        <v>7</v>
      </c>
      <c r="M2250" s="128"/>
    </row>
    <row r="2251" spans="1:13">
      <c r="A2251" s="130" t="s">
        <v>6880</v>
      </c>
      <c r="B2251" s="131">
        <v>6426</v>
      </c>
      <c r="C2251" s="131">
        <v>6381</v>
      </c>
      <c r="D2251" s="166">
        <v>1186</v>
      </c>
      <c r="E2251" s="166">
        <v>1255</v>
      </c>
      <c r="F2251" s="167">
        <v>4395330.8097379999</v>
      </c>
      <c r="G2251" s="132">
        <v>1.9186E-4</v>
      </c>
      <c r="H2251" s="167">
        <v>1298260.8799999999</v>
      </c>
      <c r="I2251" s="131">
        <v>579.84</v>
      </c>
      <c r="J2251" s="131">
        <v>3</v>
      </c>
      <c r="K2251" s="131">
        <v>2239</v>
      </c>
      <c r="L2251" s="130" t="s">
        <v>7</v>
      </c>
      <c r="M2251" s="128"/>
    </row>
    <row r="2252" spans="1:13">
      <c r="A2252" s="130" t="s">
        <v>6881</v>
      </c>
      <c r="B2252" s="131">
        <v>11833</v>
      </c>
      <c r="C2252" s="131">
        <v>11597</v>
      </c>
      <c r="D2252" s="166">
        <v>2599</v>
      </c>
      <c r="E2252" s="166">
        <v>2105</v>
      </c>
      <c r="F2252" s="167">
        <v>28952789.257851999</v>
      </c>
      <c r="G2252" s="132">
        <v>6.2583300000000001E-4</v>
      </c>
      <c r="H2252" s="167">
        <v>4234819.5</v>
      </c>
      <c r="I2252" s="131">
        <v>628.30999999999995</v>
      </c>
      <c r="J2252" s="131">
        <v>3</v>
      </c>
      <c r="K2252" s="131">
        <v>6740</v>
      </c>
      <c r="L2252" s="130" t="s">
        <v>7</v>
      </c>
      <c r="M2252" s="128"/>
    </row>
    <row r="2253" spans="1:13">
      <c r="A2253" s="130" t="s">
        <v>6882</v>
      </c>
      <c r="B2253" s="131">
        <v>1971</v>
      </c>
      <c r="C2253" s="131">
        <v>1837</v>
      </c>
      <c r="D2253" s="166">
        <v>159</v>
      </c>
      <c r="E2253" s="166">
        <v>172</v>
      </c>
      <c r="F2253" s="167">
        <v>1346093.5730539998</v>
      </c>
      <c r="G2253" s="132">
        <v>5.4076999999999997E-5</v>
      </c>
      <c r="H2253" s="167">
        <v>365919.4</v>
      </c>
      <c r="I2253" s="131">
        <v>581.75</v>
      </c>
      <c r="J2253" s="131">
        <v>3</v>
      </c>
      <c r="K2253" s="131">
        <v>629</v>
      </c>
      <c r="L2253" s="130" t="s">
        <v>7</v>
      </c>
      <c r="M2253" s="128"/>
    </row>
    <row r="2254" spans="1:13">
      <c r="A2254" s="130" t="s">
        <v>6883</v>
      </c>
      <c r="B2254" s="131">
        <v>10090</v>
      </c>
      <c r="C2254" s="131">
        <v>9603</v>
      </c>
      <c r="D2254" s="166">
        <v>2509</v>
      </c>
      <c r="E2254" s="166">
        <v>1906</v>
      </c>
      <c r="F2254" s="167">
        <v>5935715.5699199997</v>
      </c>
      <c r="G2254" s="132">
        <v>2.90172E-4</v>
      </c>
      <c r="H2254" s="167">
        <v>1963503.82</v>
      </c>
      <c r="I2254" s="131">
        <v>500.89</v>
      </c>
      <c r="J2254" s="131">
        <v>3</v>
      </c>
      <c r="K2254" s="131">
        <v>3920</v>
      </c>
      <c r="L2254" s="130" t="s">
        <v>7</v>
      </c>
      <c r="M2254" s="128"/>
    </row>
    <row r="2255" spans="1:13">
      <c r="A2255" s="130" t="s">
        <v>6884</v>
      </c>
      <c r="B2255" s="131">
        <v>6563</v>
      </c>
      <c r="C2255" s="131">
        <v>6149</v>
      </c>
      <c r="D2255" s="166">
        <v>389</v>
      </c>
      <c r="E2255" s="166">
        <v>431</v>
      </c>
      <c r="F2255" s="167">
        <v>5955000.973549</v>
      </c>
      <c r="G2255" s="132">
        <v>1.97042E-4</v>
      </c>
      <c r="H2255" s="167">
        <v>1333323.73</v>
      </c>
      <c r="I2255" s="131">
        <v>676.81</v>
      </c>
      <c r="J2255" s="131">
        <v>3</v>
      </c>
      <c r="K2255" s="131">
        <v>1970</v>
      </c>
      <c r="L2255" s="130" t="s">
        <v>7</v>
      </c>
      <c r="M2255" s="128"/>
    </row>
    <row r="2256" spans="1:13">
      <c r="A2256" s="130" t="s">
        <v>6885</v>
      </c>
      <c r="B2256" s="131">
        <v>2736</v>
      </c>
      <c r="C2256" s="131">
        <v>2350</v>
      </c>
      <c r="D2256" s="166">
        <v>336</v>
      </c>
      <c r="E2256" s="166">
        <v>332</v>
      </c>
      <c r="F2256" s="167">
        <v>3913867.5583099998</v>
      </c>
      <c r="G2256" s="132">
        <v>1.01792E-4</v>
      </c>
      <c r="H2256" s="167">
        <v>688794.05</v>
      </c>
      <c r="I2256" s="131">
        <v>633.08000000000004</v>
      </c>
      <c r="J2256" s="131">
        <v>3</v>
      </c>
      <c r="K2256" s="131">
        <v>1088</v>
      </c>
      <c r="L2256" s="130" t="s">
        <v>7</v>
      </c>
      <c r="M2256" s="128"/>
    </row>
    <row r="2257" spans="1:13">
      <c r="A2257" s="130" t="s">
        <v>6886</v>
      </c>
      <c r="B2257" s="131">
        <v>12899</v>
      </c>
      <c r="C2257" s="131">
        <v>13917</v>
      </c>
      <c r="D2257" s="166">
        <v>1532</v>
      </c>
      <c r="E2257" s="166">
        <v>1499</v>
      </c>
      <c r="F2257" s="167">
        <v>25968047.832650002</v>
      </c>
      <c r="G2257" s="132">
        <v>6.0204799999999999E-4</v>
      </c>
      <c r="H2257" s="167">
        <v>4073875.01</v>
      </c>
      <c r="I2257" s="131">
        <v>647.58000000000004</v>
      </c>
      <c r="J2257" s="131">
        <v>3</v>
      </c>
      <c r="K2257" s="131">
        <v>6291</v>
      </c>
      <c r="L2257" s="130" t="s">
        <v>7</v>
      </c>
      <c r="M2257" s="128"/>
    </row>
    <row r="2258" spans="1:13">
      <c r="A2258" s="130" t="s">
        <v>6887</v>
      </c>
      <c r="B2258" s="131">
        <v>48202</v>
      </c>
      <c r="C2258" s="131">
        <v>48392</v>
      </c>
      <c r="D2258" s="166">
        <v>9390</v>
      </c>
      <c r="E2258" s="166">
        <v>8981</v>
      </c>
      <c r="F2258" s="167">
        <v>56556668.504518002</v>
      </c>
      <c r="G2258" s="132">
        <v>1.7516389999999999E-3</v>
      </c>
      <c r="H2258" s="167">
        <v>11852810.01</v>
      </c>
      <c r="I2258" s="131">
        <v>767.37</v>
      </c>
      <c r="J2258" s="131">
        <v>3</v>
      </c>
      <c r="K2258" s="131">
        <v>15446</v>
      </c>
      <c r="L2258" s="130" t="s">
        <v>7</v>
      </c>
      <c r="M2258" s="128"/>
    </row>
    <row r="2259" spans="1:13">
      <c r="A2259" s="130" t="s">
        <v>6888</v>
      </c>
      <c r="B2259" s="131">
        <v>2475</v>
      </c>
      <c r="C2259" s="131">
        <v>2903</v>
      </c>
      <c r="D2259" s="166">
        <v>380</v>
      </c>
      <c r="E2259" s="166">
        <v>345</v>
      </c>
      <c r="F2259" s="167">
        <v>1804607.1517340001</v>
      </c>
      <c r="G2259" s="132">
        <v>7.7434000000000004E-5</v>
      </c>
      <c r="H2259" s="167">
        <v>523971.96</v>
      </c>
      <c r="I2259" s="131">
        <v>351.19</v>
      </c>
      <c r="J2259" s="131">
        <v>3</v>
      </c>
      <c r="K2259" s="131">
        <v>1492</v>
      </c>
      <c r="L2259" s="130" t="s">
        <v>7</v>
      </c>
      <c r="M2259" s="128"/>
    </row>
    <row r="2260" spans="1:13">
      <c r="A2260" s="130" t="s">
        <v>6889</v>
      </c>
      <c r="B2260" s="131">
        <v>1243</v>
      </c>
      <c r="C2260" s="131">
        <v>977</v>
      </c>
      <c r="D2260" s="166">
        <v>110</v>
      </c>
      <c r="E2260" s="166">
        <v>132</v>
      </c>
      <c r="F2260" s="167">
        <v>2193520.095923</v>
      </c>
      <c r="G2260" s="132">
        <v>5.0315999999999997E-5</v>
      </c>
      <c r="H2260" s="167">
        <v>340472.8</v>
      </c>
      <c r="I2260" s="131">
        <v>1182.2</v>
      </c>
      <c r="J2260" s="131">
        <v>3</v>
      </c>
      <c r="K2260" s="131">
        <v>288</v>
      </c>
      <c r="L2260" s="130" t="s">
        <v>7</v>
      </c>
      <c r="M2260" s="128"/>
    </row>
    <row r="2261" spans="1:13">
      <c r="A2261" s="130" t="s">
        <v>6890</v>
      </c>
      <c r="B2261" s="131">
        <v>2719</v>
      </c>
      <c r="C2261" s="131">
        <v>3651</v>
      </c>
      <c r="D2261" s="166">
        <v>453</v>
      </c>
      <c r="E2261" s="166">
        <v>424</v>
      </c>
      <c r="F2261" s="167">
        <v>2894375.2535379999</v>
      </c>
      <c r="G2261" s="132">
        <v>1.01652E-4</v>
      </c>
      <c r="H2261" s="167">
        <v>687850.9</v>
      </c>
      <c r="I2261" s="131">
        <v>301.02999999999997</v>
      </c>
      <c r="J2261" s="131">
        <v>3</v>
      </c>
      <c r="K2261" s="131">
        <v>2285</v>
      </c>
      <c r="L2261" s="130" t="s">
        <v>7</v>
      </c>
      <c r="M2261" s="128"/>
    </row>
    <row r="2262" spans="1:13">
      <c r="A2262" s="130" t="s">
        <v>6891</v>
      </c>
      <c r="B2262" s="131">
        <v>1240</v>
      </c>
      <c r="C2262" s="131">
        <v>1263</v>
      </c>
      <c r="D2262" s="166">
        <v>94</v>
      </c>
      <c r="E2262" s="166">
        <v>108</v>
      </c>
      <c r="F2262" s="167">
        <v>2846421.6883820002</v>
      </c>
      <c r="G2262" s="132">
        <v>6.1897298138256413E-5</v>
      </c>
      <c r="H2262" s="167" t="s">
        <v>11</v>
      </c>
      <c r="I2262" s="131">
        <v>591.58000000000004</v>
      </c>
      <c r="J2262" s="131">
        <v>3</v>
      </c>
      <c r="K2262" s="131">
        <v>708</v>
      </c>
      <c r="L2262" s="130" t="s">
        <v>15</v>
      </c>
      <c r="M2262" s="128"/>
    </row>
    <row r="2263" spans="1:13">
      <c r="A2263" s="130" t="s">
        <v>6892</v>
      </c>
      <c r="B2263" s="131">
        <v>2166</v>
      </c>
      <c r="C2263" s="131">
        <v>2309</v>
      </c>
      <c r="D2263" s="166">
        <v>733</v>
      </c>
      <c r="E2263" s="166">
        <v>545</v>
      </c>
      <c r="F2263" s="167">
        <v>2406632.7003889997</v>
      </c>
      <c r="G2263" s="132">
        <v>8.3403004497473534E-5</v>
      </c>
      <c r="H2263" s="167" t="s">
        <v>11</v>
      </c>
      <c r="I2263" s="131">
        <v>395.77</v>
      </c>
      <c r="J2263" s="131">
        <v>3</v>
      </c>
      <c r="K2263" s="131">
        <v>1426</v>
      </c>
      <c r="L2263" s="130" t="s">
        <v>15</v>
      </c>
      <c r="M2263" s="128"/>
    </row>
    <row r="2264" spans="1:13">
      <c r="A2264" s="130" t="s">
        <v>6893</v>
      </c>
      <c r="B2264" s="131">
        <v>1631</v>
      </c>
      <c r="C2264" s="131">
        <v>1921</v>
      </c>
      <c r="D2264" s="166">
        <v>198</v>
      </c>
      <c r="E2264" s="166">
        <v>199</v>
      </c>
      <c r="F2264" s="167">
        <v>2751660.2689160006</v>
      </c>
      <c r="G2264" s="132">
        <v>7.0733000000000002E-5</v>
      </c>
      <c r="H2264" s="167">
        <v>478630.88</v>
      </c>
      <c r="I2264" s="131">
        <v>633.95000000000005</v>
      </c>
      <c r="J2264" s="131">
        <v>3</v>
      </c>
      <c r="K2264" s="131">
        <v>755</v>
      </c>
      <c r="L2264" s="130" t="s">
        <v>7</v>
      </c>
      <c r="M2264" s="128"/>
    </row>
    <row r="2265" spans="1:13">
      <c r="A2265" s="130" t="s">
        <v>6894</v>
      </c>
      <c r="B2265" s="131">
        <v>5912</v>
      </c>
      <c r="C2265" s="131">
        <v>6308</v>
      </c>
      <c r="D2265" s="166">
        <v>1530</v>
      </c>
      <c r="E2265" s="166">
        <v>1553</v>
      </c>
      <c r="F2265" s="167">
        <v>4063986.4546749997</v>
      </c>
      <c r="G2265" s="132">
        <v>1.88018E-4</v>
      </c>
      <c r="H2265" s="167">
        <v>1272259.79</v>
      </c>
      <c r="I2265" s="131">
        <v>347.8</v>
      </c>
      <c r="J2265" s="131">
        <v>3</v>
      </c>
      <c r="K2265" s="131">
        <v>3658</v>
      </c>
      <c r="L2265" s="130" t="s">
        <v>7</v>
      </c>
      <c r="M2265" s="128"/>
    </row>
    <row r="2266" spans="1:13">
      <c r="A2266" s="130" t="s">
        <v>6895</v>
      </c>
      <c r="B2266" s="131">
        <v>6065</v>
      </c>
      <c r="C2266" s="131">
        <v>6109</v>
      </c>
      <c r="D2266" s="166">
        <v>715</v>
      </c>
      <c r="E2266" s="166">
        <v>806</v>
      </c>
      <c r="F2266" s="167">
        <v>8076476.6021949993</v>
      </c>
      <c r="G2266" s="132">
        <v>2.2610299999999999E-4</v>
      </c>
      <c r="H2266" s="167">
        <v>1529970.8</v>
      </c>
      <c r="I2266" s="131">
        <v>619.67999999999995</v>
      </c>
      <c r="J2266" s="131">
        <v>3</v>
      </c>
      <c r="K2266" s="131">
        <v>2469</v>
      </c>
      <c r="L2266" s="130" t="s">
        <v>7</v>
      </c>
      <c r="M2266" s="128"/>
    </row>
    <row r="2267" spans="1:13">
      <c r="A2267" s="130" t="s">
        <v>6896</v>
      </c>
      <c r="B2267" s="131">
        <v>11623</v>
      </c>
      <c r="C2267" s="131">
        <v>15457</v>
      </c>
      <c r="D2267" s="166">
        <v>2449</v>
      </c>
      <c r="E2267" s="166">
        <v>1650</v>
      </c>
      <c r="F2267" s="167">
        <v>9646519.7492280006</v>
      </c>
      <c r="G2267" s="132">
        <v>4.0081200000000001E-4</v>
      </c>
      <c r="H2267" s="167">
        <v>2712174.64</v>
      </c>
      <c r="I2267" s="131">
        <v>372.25</v>
      </c>
      <c r="J2267" s="131">
        <v>3</v>
      </c>
      <c r="K2267" s="131">
        <v>7286</v>
      </c>
      <c r="L2267" s="130" t="s">
        <v>7</v>
      </c>
      <c r="M2267" s="128"/>
    </row>
    <row r="2268" spans="1:13">
      <c r="A2268" s="130" t="s">
        <v>6897</v>
      </c>
      <c r="B2268" s="131">
        <v>6791</v>
      </c>
      <c r="C2268" s="131">
        <v>3855</v>
      </c>
      <c r="D2268" s="166">
        <v>1316</v>
      </c>
      <c r="E2268" s="166">
        <v>1766</v>
      </c>
      <c r="F2268" s="167">
        <v>9772336.5292380005</v>
      </c>
      <c r="G2268" s="132">
        <v>2.4856299999999998E-4</v>
      </c>
      <c r="H2268" s="167">
        <v>1681951.68</v>
      </c>
      <c r="I2268" s="131">
        <v>454.1</v>
      </c>
      <c r="J2268" s="131">
        <v>3</v>
      </c>
      <c r="K2268" s="131">
        <v>3704</v>
      </c>
      <c r="L2268" s="130" t="s">
        <v>7</v>
      </c>
      <c r="M2268" s="128"/>
    </row>
    <row r="2269" spans="1:13">
      <c r="A2269" s="130" t="s">
        <v>6898</v>
      </c>
      <c r="B2269" s="131">
        <v>4085</v>
      </c>
      <c r="C2269" s="131">
        <v>4160</v>
      </c>
      <c r="D2269" s="166">
        <v>924</v>
      </c>
      <c r="E2269" s="166">
        <v>1102</v>
      </c>
      <c r="F2269" s="167">
        <v>4619347.5861479994</v>
      </c>
      <c r="G2269" s="132">
        <v>1.5083699999999999E-4</v>
      </c>
      <c r="H2269" s="167">
        <v>1020670.87</v>
      </c>
      <c r="I2269" s="131">
        <v>497.89</v>
      </c>
      <c r="J2269" s="131">
        <v>3</v>
      </c>
      <c r="K2269" s="131">
        <v>2050</v>
      </c>
      <c r="L2269" s="130" t="s">
        <v>7</v>
      </c>
      <c r="M2269" s="128"/>
    </row>
    <row r="2270" spans="1:13">
      <c r="A2270" s="130" t="s">
        <v>6899</v>
      </c>
      <c r="B2270" s="131">
        <v>6604</v>
      </c>
      <c r="C2270" s="131">
        <v>6202</v>
      </c>
      <c r="D2270" s="166">
        <v>955</v>
      </c>
      <c r="E2270" s="166">
        <v>969</v>
      </c>
      <c r="F2270" s="167">
        <v>3498867.7714340002</v>
      </c>
      <c r="G2270" s="132">
        <v>1.7562099999999999E-4</v>
      </c>
      <c r="H2270" s="167">
        <v>1188376.1299999999</v>
      </c>
      <c r="I2270" s="131">
        <v>579.98</v>
      </c>
      <c r="J2270" s="131">
        <v>3</v>
      </c>
      <c r="K2270" s="131">
        <v>2049</v>
      </c>
      <c r="L2270" s="130" t="s">
        <v>7</v>
      </c>
      <c r="M2270" s="128"/>
    </row>
    <row r="2271" spans="1:13">
      <c r="A2271" s="130" t="s">
        <v>6900</v>
      </c>
      <c r="B2271" s="131"/>
      <c r="C2271" s="131"/>
      <c r="D2271" s="166"/>
      <c r="E2271" s="166"/>
      <c r="F2271" s="166">
        <v>0</v>
      </c>
      <c r="G2271" s="132">
        <v>0</v>
      </c>
      <c r="H2271" s="167" t="s">
        <v>11</v>
      </c>
      <c r="I2271" s="131" t="s">
        <v>11</v>
      </c>
      <c r="J2271" s="131">
        <v>1</v>
      </c>
      <c r="K2271" s="131">
        <v>0</v>
      </c>
      <c r="L2271" s="130" t="s">
        <v>12</v>
      </c>
      <c r="M2271" s="128"/>
    </row>
    <row r="2272" spans="1:13">
      <c r="A2272" s="130" t="s">
        <v>6901</v>
      </c>
      <c r="B2272" s="131">
        <v>10626</v>
      </c>
      <c r="C2272" s="131">
        <v>13341</v>
      </c>
      <c r="D2272" s="166">
        <v>2213</v>
      </c>
      <c r="E2272" s="166">
        <v>2439</v>
      </c>
      <c r="F2272" s="166">
        <v>0</v>
      </c>
      <c r="G2272" s="132">
        <v>3.8505014999552496E-4</v>
      </c>
      <c r="H2272" s="167" t="s">
        <v>11</v>
      </c>
      <c r="I2272" s="131" t="s">
        <v>11</v>
      </c>
      <c r="J2272" s="131">
        <v>2</v>
      </c>
      <c r="K2272" s="131">
        <v>0</v>
      </c>
      <c r="L2272" s="130" t="s">
        <v>12</v>
      </c>
      <c r="M2272" s="128"/>
    </row>
    <row r="2273" spans="1:13">
      <c r="A2273" s="130" t="s">
        <v>6902</v>
      </c>
      <c r="B2273" s="131">
        <v>1156</v>
      </c>
      <c r="C2273" s="131">
        <v>1809</v>
      </c>
      <c r="D2273" s="166">
        <v>555</v>
      </c>
      <c r="E2273" s="166">
        <v>575</v>
      </c>
      <c r="F2273" s="167">
        <v>1944889.6658899998</v>
      </c>
      <c r="G2273" s="132">
        <v>6.1465999999999997E-5</v>
      </c>
      <c r="H2273" s="167">
        <v>415918.96</v>
      </c>
      <c r="I2273" s="131">
        <v>1354.78</v>
      </c>
      <c r="J2273" s="131">
        <v>3</v>
      </c>
      <c r="K2273" s="131">
        <v>307</v>
      </c>
      <c r="L2273" s="130" t="s">
        <v>7</v>
      </c>
      <c r="M2273" s="128"/>
    </row>
    <row r="2274" spans="1:13">
      <c r="A2274" s="130" t="s">
        <v>6903</v>
      </c>
      <c r="B2274" s="131"/>
      <c r="C2274" s="131"/>
      <c r="D2274" s="166">
        <v>574</v>
      </c>
      <c r="E2274" s="166">
        <v>545</v>
      </c>
      <c r="F2274" s="167">
        <v>75008.928692999994</v>
      </c>
      <c r="G2274" s="132">
        <v>1.0856000000000001E-5</v>
      </c>
      <c r="H2274" s="167">
        <v>73459.3</v>
      </c>
      <c r="I2274" s="131">
        <v>161.81</v>
      </c>
      <c r="J2274" s="131">
        <v>3</v>
      </c>
      <c r="K2274" s="131">
        <v>454</v>
      </c>
      <c r="L2274" s="130" t="s">
        <v>7</v>
      </c>
      <c r="M2274" s="128"/>
    </row>
    <row r="2275" spans="1:13">
      <c r="A2275" s="130" t="s">
        <v>6904</v>
      </c>
      <c r="B2275" s="131">
        <v>2944</v>
      </c>
      <c r="C2275" s="131">
        <v>2959</v>
      </c>
      <c r="D2275" s="166">
        <v>293</v>
      </c>
      <c r="E2275" s="166">
        <v>367</v>
      </c>
      <c r="F2275" s="167">
        <v>2581942.0628499999</v>
      </c>
      <c r="G2275" s="132">
        <v>9.1568000000000001E-5</v>
      </c>
      <c r="H2275" s="167">
        <v>619612.77</v>
      </c>
      <c r="I2275" s="131">
        <v>681.64</v>
      </c>
      <c r="J2275" s="131">
        <v>3</v>
      </c>
      <c r="K2275" s="131">
        <v>909</v>
      </c>
      <c r="L2275" s="130" t="s">
        <v>7</v>
      </c>
      <c r="M2275" s="128"/>
    </row>
    <row r="2276" spans="1:13">
      <c r="A2276" s="130" t="s">
        <v>6905</v>
      </c>
      <c r="B2276" s="131">
        <v>9</v>
      </c>
      <c r="C2276" s="131">
        <v>2</v>
      </c>
      <c r="D2276" s="166">
        <v>2</v>
      </c>
      <c r="E2276" s="166">
        <v>4</v>
      </c>
      <c r="F2276" s="167">
        <v>22606.024686000001</v>
      </c>
      <c r="G2276" s="132">
        <v>4.5155739339394626E-7</v>
      </c>
      <c r="H2276" s="167" t="s">
        <v>11</v>
      </c>
      <c r="I2276" s="131" t="s">
        <v>11</v>
      </c>
      <c r="J2276" s="131">
        <v>3</v>
      </c>
      <c r="K2276" s="131">
        <v>39</v>
      </c>
      <c r="L2276" s="130" t="s">
        <v>12</v>
      </c>
      <c r="M2276" s="128"/>
    </row>
    <row r="2277" spans="1:13">
      <c r="A2277" s="130" t="s">
        <v>6906</v>
      </c>
      <c r="B2277" s="131">
        <v>2192</v>
      </c>
      <c r="C2277" s="131">
        <v>2032</v>
      </c>
      <c r="D2277" s="166">
        <v>724</v>
      </c>
      <c r="E2277" s="166">
        <v>859</v>
      </c>
      <c r="F2277" s="167">
        <v>3805847.6920180004</v>
      </c>
      <c r="G2277" s="132">
        <v>1.0084199999999999E-4</v>
      </c>
      <c r="H2277" s="167">
        <v>682365.75</v>
      </c>
      <c r="I2277" s="131">
        <v>393.52</v>
      </c>
      <c r="J2277" s="131">
        <v>3</v>
      </c>
      <c r="K2277" s="131">
        <v>1734</v>
      </c>
      <c r="L2277" s="130" t="s">
        <v>7</v>
      </c>
      <c r="M2277" s="128"/>
    </row>
    <row r="2278" spans="1:13">
      <c r="A2278" s="130" t="s">
        <v>6907</v>
      </c>
      <c r="B2278" s="131">
        <v>41</v>
      </c>
      <c r="C2278" s="131">
        <v>40</v>
      </c>
      <c r="D2278" s="166">
        <v>15</v>
      </c>
      <c r="E2278" s="166">
        <v>23</v>
      </c>
      <c r="F2278" s="167">
        <v>65313.230860999996</v>
      </c>
      <c r="G2278" s="132">
        <v>1.9304047819350567E-6</v>
      </c>
      <c r="H2278" s="167" t="s">
        <v>11</v>
      </c>
      <c r="I2278" s="131" t="s">
        <v>11</v>
      </c>
      <c r="J2278" s="131">
        <v>3</v>
      </c>
      <c r="K2278" s="131">
        <v>321</v>
      </c>
      <c r="L2278" s="130" t="s">
        <v>12</v>
      </c>
      <c r="M2278" s="128"/>
    </row>
    <row r="2279" spans="1:13">
      <c r="A2279" s="130" t="s">
        <v>6908</v>
      </c>
      <c r="B2279" s="131">
        <v>132</v>
      </c>
      <c r="C2279" s="131">
        <v>134</v>
      </c>
      <c r="D2279" s="166">
        <v>129</v>
      </c>
      <c r="E2279" s="166">
        <v>79</v>
      </c>
      <c r="F2279" s="167">
        <v>351776.28685399995</v>
      </c>
      <c r="G2279" s="132">
        <v>8.9033763928140072E-6</v>
      </c>
      <c r="H2279" s="167" t="s">
        <v>11</v>
      </c>
      <c r="I2279" s="131" t="s">
        <v>11</v>
      </c>
      <c r="J2279" s="131">
        <v>3</v>
      </c>
      <c r="K2279" s="131">
        <v>1477</v>
      </c>
      <c r="L2279" s="130" t="s">
        <v>12</v>
      </c>
      <c r="M2279" s="128"/>
    </row>
    <row r="2280" spans="1:13">
      <c r="A2280" s="130" t="s">
        <v>6909</v>
      </c>
      <c r="B2280" s="131">
        <v>202</v>
      </c>
      <c r="C2280" s="131">
        <v>186</v>
      </c>
      <c r="D2280" s="166">
        <v>82</v>
      </c>
      <c r="E2280" s="166">
        <v>104</v>
      </c>
      <c r="F2280" s="167">
        <v>906536.85864800005</v>
      </c>
      <c r="G2280" s="132">
        <v>1.7136432390504765E-5</v>
      </c>
      <c r="H2280" s="167" t="s">
        <v>11</v>
      </c>
      <c r="I2280" s="131" t="s">
        <v>11</v>
      </c>
      <c r="J2280" s="131">
        <v>3</v>
      </c>
      <c r="K2280" s="131">
        <v>588</v>
      </c>
      <c r="L2280" s="130" t="s">
        <v>12</v>
      </c>
      <c r="M2280" s="128"/>
    </row>
    <row r="2281" spans="1:13">
      <c r="A2281" s="130" t="s">
        <v>6910</v>
      </c>
      <c r="B2281" s="131">
        <v>33</v>
      </c>
      <c r="C2281" s="131">
        <v>38</v>
      </c>
      <c r="D2281" s="166">
        <v>20</v>
      </c>
      <c r="E2281" s="166">
        <v>7</v>
      </c>
      <c r="F2281" s="167">
        <v>95129.597238000002</v>
      </c>
      <c r="G2281" s="132">
        <v>2.1370230831687057E-6</v>
      </c>
      <c r="H2281" s="167" t="s">
        <v>11</v>
      </c>
      <c r="I2281" s="131" t="s">
        <v>11</v>
      </c>
      <c r="J2281" s="131">
        <v>3</v>
      </c>
      <c r="K2281" s="131">
        <v>102</v>
      </c>
      <c r="L2281" s="130" t="s">
        <v>12</v>
      </c>
      <c r="M2281" s="128"/>
    </row>
    <row r="2282" spans="1:13">
      <c r="A2282" s="130" t="s">
        <v>6911</v>
      </c>
      <c r="B2282" s="131">
        <v>2102</v>
      </c>
      <c r="C2282" s="131">
        <v>2594</v>
      </c>
      <c r="D2282" s="166">
        <v>983</v>
      </c>
      <c r="E2282" s="166">
        <v>1138</v>
      </c>
      <c r="F2282" s="167">
        <v>3333053.7170199994</v>
      </c>
      <c r="G2282" s="132">
        <v>1.0357900000000001E-4</v>
      </c>
      <c r="H2282" s="167">
        <v>700886.22</v>
      </c>
      <c r="I2282" s="131">
        <v>223.85</v>
      </c>
      <c r="J2282" s="131">
        <v>3</v>
      </c>
      <c r="K2282" s="131">
        <v>3131</v>
      </c>
      <c r="L2282" s="130" t="s">
        <v>7</v>
      </c>
      <c r="M2282" s="128"/>
    </row>
    <row r="2283" spans="1:13">
      <c r="A2283" s="130" t="s">
        <v>6912</v>
      </c>
      <c r="B2283" s="131">
        <v>52</v>
      </c>
      <c r="C2283" s="131"/>
      <c r="D2283" s="166"/>
      <c r="E2283" s="166"/>
      <c r="F2283" s="166">
        <v>0</v>
      </c>
      <c r="G2283" s="132">
        <v>1.4029288189530072E-6</v>
      </c>
      <c r="H2283" s="167" t="s">
        <v>11</v>
      </c>
      <c r="I2283" s="131" t="s">
        <v>11</v>
      </c>
      <c r="J2283" s="131">
        <v>1</v>
      </c>
      <c r="K2283" s="131">
        <v>0</v>
      </c>
      <c r="L2283" s="130" t="s">
        <v>12</v>
      </c>
      <c r="M2283" s="128"/>
    </row>
    <row r="2284" spans="1:13">
      <c r="A2284" s="130" t="s">
        <v>6913</v>
      </c>
      <c r="B2284" s="131">
        <v>2123</v>
      </c>
      <c r="C2284" s="131">
        <v>2506</v>
      </c>
      <c r="D2284" s="166">
        <v>126</v>
      </c>
      <c r="E2284" s="166">
        <v>176</v>
      </c>
      <c r="F2284" s="167">
        <v>3268727.012228</v>
      </c>
      <c r="G2284" s="132">
        <v>8.6150999999999996E-5</v>
      </c>
      <c r="H2284" s="167">
        <v>582960.76</v>
      </c>
      <c r="I2284" s="131">
        <v>470.51</v>
      </c>
      <c r="J2284" s="131">
        <v>3</v>
      </c>
      <c r="K2284" s="131">
        <v>1239</v>
      </c>
      <c r="L2284" s="130" t="s">
        <v>7</v>
      </c>
      <c r="M2284" s="128"/>
    </row>
    <row r="2285" spans="1:13">
      <c r="A2285" s="130" t="s">
        <v>6914</v>
      </c>
      <c r="B2285" s="131">
        <v>384</v>
      </c>
      <c r="C2285" s="131">
        <v>442</v>
      </c>
      <c r="D2285" s="166">
        <v>146</v>
      </c>
      <c r="E2285" s="166">
        <v>166</v>
      </c>
      <c r="F2285" s="167">
        <v>1811749.2867179997</v>
      </c>
      <c r="G2285" s="132">
        <v>3.4163754651677572E-5</v>
      </c>
      <c r="H2285" s="167" t="s">
        <v>11</v>
      </c>
      <c r="I2285" s="131" t="s">
        <v>11</v>
      </c>
      <c r="J2285" s="131">
        <v>3</v>
      </c>
      <c r="K2285" s="131">
        <v>897</v>
      </c>
      <c r="L2285" s="130" t="s">
        <v>12</v>
      </c>
      <c r="M2285" s="128"/>
    </row>
    <row r="2286" spans="1:13">
      <c r="A2286" s="130" t="s">
        <v>6915</v>
      </c>
      <c r="B2286" s="131">
        <v>128</v>
      </c>
      <c r="C2286" s="131">
        <v>73</v>
      </c>
      <c r="D2286" s="166">
        <v>33</v>
      </c>
      <c r="E2286" s="166">
        <v>15</v>
      </c>
      <c r="F2286" s="167">
        <v>455451.10416799999</v>
      </c>
      <c r="G2286" s="132">
        <v>8.2587272724616237E-6</v>
      </c>
      <c r="H2286" s="167" t="s">
        <v>11</v>
      </c>
      <c r="I2286" s="131" t="s">
        <v>11</v>
      </c>
      <c r="J2286" s="131">
        <v>3</v>
      </c>
      <c r="K2286" s="131">
        <v>295</v>
      </c>
      <c r="L2286" s="130" t="s">
        <v>12</v>
      </c>
      <c r="M2286" s="128"/>
    </row>
    <row r="2287" spans="1:13">
      <c r="A2287" s="130" t="s">
        <v>6916</v>
      </c>
      <c r="B2287" s="131">
        <v>2080</v>
      </c>
      <c r="C2287" s="131">
        <v>3185</v>
      </c>
      <c r="D2287" s="166">
        <v>691</v>
      </c>
      <c r="E2287" s="166">
        <v>676</v>
      </c>
      <c r="F2287" s="167">
        <v>4995837.9665639997</v>
      </c>
      <c r="G2287" s="132">
        <v>1.23647E-4</v>
      </c>
      <c r="H2287" s="167">
        <v>836684.14</v>
      </c>
      <c r="I2287" s="131">
        <v>269.89999999999998</v>
      </c>
      <c r="J2287" s="131">
        <v>3</v>
      </c>
      <c r="K2287" s="131">
        <v>3100</v>
      </c>
      <c r="L2287" s="130" t="s">
        <v>7</v>
      </c>
      <c r="M2287" s="128"/>
    </row>
    <row r="2288" spans="1:13">
      <c r="A2288" s="130" t="s">
        <v>6917</v>
      </c>
      <c r="B2288" s="131">
        <v>107</v>
      </c>
      <c r="C2288" s="131">
        <v>43</v>
      </c>
      <c r="D2288" s="166">
        <v>18</v>
      </c>
      <c r="E2288" s="166">
        <v>24</v>
      </c>
      <c r="F2288" s="167">
        <v>341973.44255199999</v>
      </c>
      <c r="G2288" s="132">
        <v>6.2462943957260867E-6</v>
      </c>
      <c r="H2288" s="167" t="s">
        <v>11</v>
      </c>
      <c r="I2288" s="131" t="s">
        <v>11</v>
      </c>
      <c r="J2288" s="131">
        <v>3</v>
      </c>
      <c r="K2288" s="131">
        <v>147</v>
      </c>
      <c r="L2288" s="130" t="s">
        <v>12</v>
      </c>
      <c r="M2288" s="128"/>
    </row>
    <row r="2289" spans="1:13">
      <c r="A2289" s="130" t="s">
        <v>6918</v>
      </c>
      <c r="B2289" s="131">
        <v>1</v>
      </c>
      <c r="C2289" s="131">
        <v>1</v>
      </c>
      <c r="D2289" s="166">
        <v>2</v>
      </c>
      <c r="E2289" s="166">
        <v>3</v>
      </c>
      <c r="F2289" s="167">
        <v>1102682.0957300002</v>
      </c>
      <c r="G2289" s="132">
        <v>1.4426999999999999E-5</v>
      </c>
      <c r="H2289" s="167">
        <v>97620.71</v>
      </c>
      <c r="I2289" s="131">
        <v>16270.12</v>
      </c>
      <c r="J2289" s="131">
        <v>3</v>
      </c>
      <c r="K2289" s="131">
        <v>6</v>
      </c>
      <c r="L2289" s="130" t="s">
        <v>7</v>
      </c>
      <c r="M2289" s="128"/>
    </row>
    <row r="2290" spans="1:13">
      <c r="A2290" s="130" t="s">
        <v>6919</v>
      </c>
      <c r="B2290" s="131">
        <v>1394</v>
      </c>
      <c r="C2290" s="131">
        <v>1388</v>
      </c>
      <c r="D2290" s="166">
        <v>847</v>
      </c>
      <c r="E2290" s="166">
        <v>891</v>
      </c>
      <c r="F2290" s="167">
        <v>3605229.0989200003</v>
      </c>
      <c r="G2290" s="132">
        <v>8.8203436576156041E-5</v>
      </c>
      <c r="H2290" s="167" t="s">
        <v>11</v>
      </c>
      <c r="I2290" s="131" t="s">
        <v>11</v>
      </c>
      <c r="J2290" s="131">
        <v>3</v>
      </c>
      <c r="K2290" s="131">
        <v>3381</v>
      </c>
      <c r="L2290" s="130" t="s">
        <v>12</v>
      </c>
      <c r="M2290" s="128"/>
    </row>
    <row r="2291" spans="1:13">
      <c r="A2291" s="130" t="s">
        <v>6920</v>
      </c>
      <c r="B2291" s="131">
        <v>944</v>
      </c>
      <c r="C2291" s="131">
        <v>2802</v>
      </c>
      <c r="D2291" s="166">
        <v>408</v>
      </c>
      <c r="E2291" s="166">
        <v>476</v>
      </c>
      <c r="F2291" s="167">
        <v>4746873.23936</v>
      </c>
      <c r="G2291" s="132">
        <v>1.05461E-4</v>
      </c>
      <c r="H2291" s="167">
        <v>713625.08</v>
      </c>
      <c r="I2291" s="131">
        <v>436.73</v>
      </c>
      <c r="J2291" s="131">
        <v>3</v>
      </c>
      <c r="K2291" s="131">
        <v>1634</v>
      </c>
      <c r="L2291" s="130" t="s">
        <v>7</v>
      </c>
      <c r="M2291" s="128"/>
    </row>
    <row r="2292" spans="1:13">
      <c r="A2292" s="130" t="s">
        <v>6921</v>
      </c>
      <c r="B2292" s="131"/>
      <c r="C2292" s="131">
        <v>41</v>
      </c>
      <c r="D2292" s="166">
        <v>22</v>
      </c>
      <c r="E2292" s="166">
        <v>39</v>
      </c>
      <c r="F2292" s="167">
        <v>6625995.592983</v>
      </c>
      <c r="G2292" s="132">
        <v>8.7692E-5</v>
      </c>
      <c r="H2292" s="167">
        <v>593385.86</v>
      </c>
      <c r="I2292" s="131">
        <v>8990.69</v>
      </c>
      <c r="J2292" s="131">
        <v>3</v>
      </c>
      <c r="K2292" s="131">
        <v>66</v>
      </c>
      <c r="L2292" s="130" t="s">
        <v>7</v>
      </c>
      <c r="M2292" s="128"/>
    </row>
    <row r="2293" spans="1:13">
      <c r="A2293" s="130" t="s">
        <v>6922</v>
      </c>
      <c r="B2293" s="131"/>
      <c r="C2293" s="131">
        <v>5</v>
      </c>
      <c r="D2293" s="166">
        <v>5</v>
      </c>
      <c r="E2293" s="166">
        <v>0</v>
      </c>
      <c r="F2293" s="167">
        <v>1150845.277452</v>
      </c>
      <c r="G2293" s="132">
        <v>1.5303943863332431E-5</v>
      </c>
      <c r="H2293" s="167" t="s">
        <v>11</v>
      </c>
      <c r="I2293" s="131" t="s">
        <v>11</v>
      </c>
      <c r="J2293" s="131">
        <v>3</v>
      </c>
      <c r="K2293" s="131">
        <v>152</v>
      </c>
      <c r="L2293" s="130" t="s">
        <v>12</v>
      </c>
      <c r="M2293" s="128"/>
    </row>
    <row r="2294" spans="1:13">
      <c r="A2294" s="130" t="s">
        <v>6923</v>
      </c>
      <c r="B2294" s="131"/>
      <c r="C2294" s="131"/>
      <c r="D2294" s="166"/>
      <c r="E2294" s="166">
        <v>0</v>
      </c>
      <c r="F2294" s="166">
        <v>0</v>
      </c>
      <c r="G2294" s="132">
        <v>0</v>
      </c>
      <c r="H2294" s="167" t="s">
        <v>11</v>
      </c>
      <c r="I2294" s="131" t="s">
        <v>11</v>
      </c>
      <c r="J2294" s="131">
        <v>1</v>
      </c>
      <c r="K2294" s="131">
        <v>2</v>
      </c>
      <c r="L2294" s="130" t="s">
        <v>12</v>
      </c>
      <c r="M2294" s="128"/>
    </row>
    <row r="2295" spans="1:13">
      <c r="A2295" s="130" t="s">
        <v>6924</v>
      </c>
      <c r="B2295" s="131"/>
      <c r="C2295" s="131"/>
      <c r="D2295" s="166"/>
      <c r="E2295" s="166"/>
      <c r="F2295" s="166">
        <v>0</v>
      </c>
      <c r="G2295" s="132"/>
      <c r="H2295" s="167" t="s">
        <v>11</v>
      </c>
      <c r="I2295" s="131" t="s">
        <v>11</v>
      </c>
      <c r="J2295" s="131"/>
      <c r="K2295" s="131">
        <v>0</v>
      </c>
      <c r="L2295" s="130" t="s">
        <v>12</v>
      </c>
      <c r="M2295" s="128" t="s">
        <v>5181</v>
      </c>
    </row>
    <row r="2296" spans="1:13">
      <c r="A2296" s="130" t="s">
        <v>6925</v>
      </c>
      <c r="B2296" s="131"/>
      <c r="C2296" s="131"/>
      <c r="D2296" s="166"/>
      <c r="E2296" s="166"/>
      <c r="F2296" s="166">
        <v>0</v>
      </c>
      <c r="G2296" s="132"/>
      <c r="H2296" s="167" t="s">
        <v>11</v>
      </c>
      <c r="I2296" s="131" t="s">
        <v>11</v>
      </c>
      <c r="J2296" s="131"/>
      <c r="K2296" s="131">
        <v>0</v>
      </c>
      <c r="L2296" s="130" t="s">
        <v>12</v>
      </c>
      <c r="M2296" s="128" t="s">
        <v>5181</v>
      </c>
    </row>
    <row r="2297" spans="1:13">
      <c r="A2297" s="130" t="s">
        <v>6926</v>
      </c>
      <c r="B2297" s="131">
        <v>49131</v>
      </c>
      <c r="C2297" s="131">
        <v>48872</v>
      </c>
      <c r="D2297" s="166">
        <v>4402</v>
      </c>
      <c r="E2297" s="166">
        <v>4780</v>
      </c>
      <c r="F2297" s="167">
        <v>12001900.862126</v>
      </c>
      <c r="G2297" s="132">
        <v>1.1037219999999999E-3</v>
      </c>
      <c r="H2297" s="167">
        <v>7468552.4800000004</v>
      </c>
      <c r="I2297" s="131">
        <v>1067.0899999999999</v>
      </c>
      <c r="J2297" s="131">
        <v>3</v>
      </c>
      <c r="K2297" s="131">
        <v>6999</v>
      </c>
      <c r="L2297" s="130" t="s">
        <v>7</v>
      </c>
      <c r="M2297" s="128"/>
    </row>
    <row r="2298" spans="1:13">
      <c r="A2298" s="130" t="s">
        <v>6927</v>
      </c>
      <c r="B2298" s="131">
        <v>1028</v>
      </c>
      <c r="C2298" s="131">
        <v>1197</v>
      </c>
      <c r="D2298" s="166">
        <v>79</v>
      </c>
      <c r="E2298" s="166">
        <v>39</v>
      </c>
      <c r="F2298" s="167">
        <v>2153407.6652199998</v>
      </c>
      <c r="G2298" s="132">
        <v>4.8758999999999999E-5</v>
      </c>
      <c r="H2298" s="167">
        <v>329934.71999999997</v>
      </c>
      <c r="I2298" s="131">
        <v>592.35</v>
      </c>
      <c r="J2298" s="131">
        <v>3</v>
      </c>
      <c r="K2298" s="131">
        <v>557</v>
      </c>
      <c r="L2298" s="130" t="s">
        <v>7</v>
      </c>
      <c r="M2298" s="128"/>
    </row>
    <row r="2299" spans="1:13">
      <c r="A2299" s="130" t="s">
        <v>6928</v>
      </c>
      <c r="B2299" s="131">
        <v>1997</v>
      </c>
      <c r="C2299" s="131">
        <v>1838</v>
      </c>
      <c r="D2299" s="166">
        <v>289</v>
      </c>
      <c r="E2299" s="166">
        <v>224</v>
      </c>
      <c r="F2299" s="167">
        <v>2098329.6558499997</v>
      </c>
      <c r="G2299" s="132">
        <v>6.5767999999999998E-5</v>
      </c>
      <c r="H2299" s="167">
        <v>445034.16</v>
      </c>
      <c r="I2299" s="131">
        <v>563.33000000000004</v>
      </c>
      <c r="J2299" s="131">
        <v>3</v>
      </c>
      <c r="K2299" s="131">
        <v>790</v>
      </c>
      <c r="L2299" s="130" t="s">
        <v>7</v>
      </c>
      <c r="M2299" s="128"/>
    </row>
    <row r="2300" spans="1:13">
      <c r="A2300" s="130" t="s">
        <v>6929</v>
      </c>
      <c r="B2300" s="131">
        <v>3322</v>
      </c>
      <c r="C2300" s="131">
        <v>3041</v>
      </c>
      <c r="D2300" s="166">
        <v>144</v>
      </c>
      <c r="E2300" s="166">
        <v>214</v>
      </c>
      <c r="F2300" s="167">
        <v>2522465.15362</v>
      </c>
      <c r="G2300" s="132">
        <v>9.2275999999999995E-5</v>
      </c>
      <c r="H2300" s="167">
        <v>624406.26</v>
      </c>
      <c r="I2300" s="131">
        <v>540.61</v>
      </c>
      <c r="J2300" s="131">
        <v>3</v>
      </c>
      <c r="K2300" s="131">
        <v>1155</v>
      </c>
      <c r="L2300" s="130" t="s">
        <v>7</v>
      </c>
      <c r="M2300" s="128"/>
    </row>
    <row r="2301" spans="1:13">
      <c r="A2301" s="130" t="s">
        <v>6930</v>
      </c>
      <c r="B2301" s="131">
        <v>231</v>
      </c>
      <c r="C2301" s="131">
        <v>130</v>
      </c>
      <c r="D2301" s="166">
        <v>22</v>
      </c>
      <c r="E2301" s="166">
        <v>1</v>
      </c>
      <c r="F2301" s="166">
        <v>0</v>
      </c>
      <c r="G2301" s="132">
        <v>5.1683994778311427E-6</v>
      </c>
      <c r="H2301" s="167" t="s">
        <v>11</v>
      </c>
      <c r="I2301" s="131" t="s">
        <v>11</v>
      </c>
      <c r="J2301" s="131">
        <v>2</v>
      </c>
      <c r="K2301" s="131">
        <v>67</v>
      </c>
      <c r="L2301" s="130" t="s">
        <v>12</v>
      </c>
      <c r="M2301" s="128"/>
    </row>
    <row r="2302" spans="1:13">
      <c r="A2302" s="130" t="s">
        <v>6931</v>
      </c>
      <c r="B2302" s="131">
        <v>14264</v>
      </c>
      <c r="C2302" s="131">
        <v>14073</v>
      </c>
      <c r="D2302" s="166">
        <v>1150</v>
      </c>
      <c r="E2302" s="166">
        <v>1266</v>
      </c>
      <c r="F2302" s="167">
        <v>15992680.526975</v>
      </c>
      <c r="G2302" s="132">
        <v>4.80161E-4</v>
      </c>
      <c r="H2302" s="167">
        <v>3249101.53</v>
      </c>
      <c r="I2302" s="131">
        <v>545.42999999999995</v>
      </c>
      <c r="J2302" s="131">
        <v>3</v>
      </c>
      <c r="K2302" s="131">
        <v>5957</v>
      </c>
      <c r="L2302" s="130" t="s">
        <v>7</v>
      </c>
      <c r="M2302" s="128"/>
    </row>
    <row r="2303" spans="1:13">
      <c r="A2303" s="130" t="s">
        <v>6932</v>
      </c>
      <c r="B2303" s="131">
        <v>236</v>
      </c>
      <c r="C2303" s="131">
        <v>298</v>
      </c>
      <c r="D2303" s="166">
        <v>88</v>
      </c>
      <c r="E2303" s="166">
        <v>54</v>
      </c>
      <c r="F2303" s="167">
        <v>1433593.5474979999</v>
      </c>
      <c r="G2303" s="132">
        <v>2.4651000000000002E-5</v>
      </c>
      <c r="H2303" s="167">
        <v>166807.06</v>
      </c>
      <c r="I2303" s="131">
        <v>779.47</v>
      </c>
      <c r="J2303" s="131">
        <v>3</v>
      </c>
      <c r="K2303" s="131">
        <v>214</v>
      </c>
      <c r="L2303" s="130" t="s">
        <v>7</v>
      </c>
      <c r="M2303" s="128"/>
    </row>
    <row r="2304" spans="1:13">
      <c r="A2304" s="130" t="s">
        <v>6933</v>
      </c>
      <c r="B2304" s="131">
        <v>17064</v>
      </c>
      <c r="C2304" s="131">
        <v>17796</v>
      </c>
      <c r="D2304" s="166">
        <v>1165</v>
      </c>
      <c r="E2304" s="166">
        <v>1086</v>
      </c>
      <c r="F2304" s="167">
        <v>19576024.460726999</v>
      </c>
      <c r="G2304" s="132">
        <v>5.8301700000000002E-4</v>
      </c>
      <c r="H2304" s="167">
        <v>3945097.05</v>
      </c>
      <c r="I2304" s="131">
        <v>721.75</v>
      </c>
      <c r="J2304" s="131">
        <v>3</v>
      </c>
      <c r="K2304" s="131">
        <v>5466</v>
      </c>
      <c r="L2304" s="130" t="s">
        <v>7</v>
      </c>
      <c r="M2304" s="128"/>
    </row>
    <row r="2305" spans="1:13">
      <c r="A2305" s="130" t="s">
        <v>6934</v>
      </c>
      <c r="B2305" s="131">
        <v>8309</v>
      </c>
      <c r="C2305" s="131">
        <v>7237</v>
      </c>
      <c r="D2305" s="166">
        <v>1949</v>
      </c>
      <c r="E2305" s="166">
        <v>1639</v>
      </c>
      <c r="F2305" s="167">
        <v>4531159.891032001</v>
      </c>
      <c r="G2305" s="132">
        <v>2.27975E-4</v>
      </c>
      <c r="H2305" s="167">
        <v>1542635.24</v>
      </c>
      <c r="I2305" s="131">
        <v>597.23</v>
      </c>
      <c r="J2305" s="131">
        <v>3</v>
      </c>
      <c r="K2305" s="131">
        <v>2583</v>
      </c>
      <c r="L2305" s="130" t="s">
        <v>7</v>
      </c>
      <c r="M2305" s="128"/>
    </row>
    <row r="2306" spans="1:13">
      <c r="A2306" s="130" t="s">
        <v>6935</v>
      </c>
      <c r="B2306" s="131">
        <v>137</v>
      </c>
      <c r="C2306" s="131">
        <v>171</v>
      </c>
      <c r="D2306" s="166">
        <v>102</v>
      </c>
      <c r="E2306" s="166">
        <v>62</v>
      </c>
      <c r="F2306" s="167">
        <v>1637845.3918080002</v>
      </c>
      <c r="G2306" s="132">
        <v>2.5896171963029185E-5</v>
      </c>
      <c r="H2306" s="167" t="s">
        <v>11</v>
      </c>
      <c r="I2306" s="131" t="s">
        <v>11</v>
      </c>
      <c r="J2306" s="131">
        <v>3</v>
      </c>
      <c r="K2306" s="131">
        <v>318</v>
      </c>
      <c r="L2306" s="130" t="s">
        <v>12</v>
      </c>
      <c r="M2306" s="128"/>
    </row>
    <row r="2307" spans="1:13">
      <c r="A2307" s="130" t="s">
        <v>6936</v>
      </c>
      <c r="B2307" s="131">
        <v>19393</v>
      </c>
      <c r="C2307" s="131">
        <v>16520</v>
      </c>
      <c r="D2307" s="166">
        <v>272</v>
      </c>
      <c r="E2307" s="166">
        <v>368</v>
      </c>
      <c r="F2307" s="167">
        <v>2342533.6951319999</v>
      </c>
      <c r="G2307" s="132">
        <v>3.5374000000000001E-4</v>
      </c>
      <c r="H2307" s="167">
        <v>2393649.59</v>
      </c>
      <c r="I2307" s="131">
        <v>1733.27</v>
      </c>
      <c r="J2307" s="131">
        <v>3</v>
      </c>
      <c r="K2307" s="131">
        <v>1381</v>
      </c>
      <c r="L2307" s="130" t="s">
        <v>7</v>
      </c>
      <c r="M2307" s="128"/>
    </row>
    <row r="2308" spans="1:13">
      <c r="A2308" s="130" t="s">
        <v>6937</v>
      </c>
      <c r="B2308" s="131">
        <v>2985</v>
      </c>
      <c r="C2308" s="131">
        <v>2797</v>
      </c>
      <c r="D2308" s="166">
        <v>407</v>
      </c>
      <c r="E2308" s="166">
        <v>350</v>
      </c>
      <c r="F2308" s="167">
        <v>9352112.1315310001</v>
      </c>
      <c r="G2308" s="132">
        <v>1.79562E-4</v>
      </c>
      <c r="H2308" s="167">
        <v>1215043.8700000001</v>
      </c>
      <c r="I2308" s="131">
        <v>533.85</v>
      </c>
      <c r="J2308" s="131">
        <v>3</v>
      </c>
      <c r="K2308" s="131">
        <v>2276</v>
      </c>
      <c r="L2308" s="130" t="s">
        <v>7</v>
      </c>
      <c r="M2308" s="128"/>
    </row>
    <row r="2309" spans="1:13">
      <c r="A2309" s="130" t="s">
        <v>6938</v>
      </c>
      <c r="B2309" s="131">
        <v>2362</v>
      </c>
      <c r="C2309" s="131">
        <v>1578</v>
      </c>
      <c r="D2309" s="166">
        <v>244</v>
      </c>
      <c r="E2309" s="166">
        <v>234</v>
      </c>
      <c r="F2309" s="167">
        <v>2411353.0096469996</v>
      </c>
      <c r="G2309" s="132">
        <v>7.0489999999999998E-5</v>
      </c>
      <c r="H2309" s="167">
        <v>476981.36</v>
      </c>
      <c r="I2309" s="131">
        <v>692.28</v>
      </c>
      <c r="J2309" s="131">
        <v>3</v>
      </c>
      <c r="K2309" s="131">
        <v>689</v>
      </c>
      <c r="L2309" s="130" t="s">
        <v>7</v>
      </c>
      <c r="M2309" s="128"/>
    </row>
    <row r="2310" spans="1:13">
      <c r="A2310" s="130" t="s">
        <v>6939</v>
      </c>
      <c r="B2310" s="131">
        <v>3170</v>
      </c>
      <c r="C2310" s="131">
        <v>4906</v>
      </c>
      <c r="D2310" s="166">
        <v>335</v>
      </c>
      <c r="E2310" s="166">
        <v>477</v>
      </c>
      <c r="F2310" s="167">
        <v>5863623.3096040003</v>
      </c>
      <c r="G2310" s="132">
        <v>1.3632299999999999E-4</v>
      </c>
      <c r="H2310" s="167">
        <v>922457.89</v>
      </c>
      <c r="I2310" s="131">
        <v>770</v>
      </c>
      <c r="J2310" s="131">
        <v>3</v>
      </c>
      <c r="K2310" s="131">
        <v>1198</v>
      </c>
      <c r="L2310" s="130" t="s">
        <v>7</v>
      </c>
      <c r="M2310" s="128"/>
    </row>
    <row r="2311" spans="1:13">
      <c r="A2311" s="130" t="s">
        <v>6940</v>
      </c>
      <c r="B2311" s="131">
        <v>2319</v>
      </c>
      <c r="C2311" s="131">
        <v>1914</v>
      </c>
      <c r="D2311" s="166">
        <v>481</v>
      </c>
      <c r="E2311" s="166">
        <v>369</v>
      </c>
      <c r="F2311" s="167">
        <v>3374286.7058319999</v>
      </c>
      <c r="G2311" s="132">
        <v>9.0265414342923813E-5</v>
      </c>
      <c r="H2311" s="167" t="s">
        <v>11</v>
      </c>
      <c r="I2311" s="131">
        <v>502.3</v>
      </c>
      <c r="J2311" s="131">
        <v>3</v>
      </c>
      <c r="K2311" s="131">
        <v>1216</v>
      </c>
      <c r="L2311" s="130" t="s">
        <v>15</v>
      </c>
      <c r="M2311" s="128"/>
    </row>
    <row r="2312" spans="1:13">
      <c r="A2312" s="130" t="s">
        <v>6941</v>
      </c>
      <c r="B2312" s="131">
        <v>2034</v>
      </c>
      <c r="C2312" s="131">
        <v>2086</v>
      </c>
      <c r="D2312" s="166">
        <v>355</v>
      </c>
      <c r="E2312" s="166">
        <v>432</v>
      </c>
      <c r="F2312" s="167">
        <v>5561286.1957489997</v>
      </c>
      <c r="G2312" s="132">
        <v>1.1759806157586276E-4</v>
      </c>
      <c r="H2312" s="167" t="s">
        <v>11</v>
      </c>
      <c r="I2312" s="131">
        <v>475.64</v>
      </c>
      <c r="J2312" s="131">
        <v>3</v>
      </c>
      <c r="K2312" s="131">
        <v>1673</v>
      </c>
      <c r="L2312" s="130" t="s">
        <v>15</v>
      </c>
      <c r="M2312" s="128"/>
    </row>
    <row r="2313" spans="1:13">
      <c r="A2313" s="130" t="s">
        <v>6942</v>
      </c>
      <c r="B2313" s="131">
        <v>6743</v>
      </c>
      <c r="C2313" s="131">
        <v>6895</v>
      </c>
      <c r="D2313" s="166">
        <v>1608</v>
      </c>
      <c r="E2313" s="166">
        <v>1668</v>
      </c>
      <c r="F2313" s="167">
        <v>9761312.9090400003</v>
      </c>
      <c r="G2313" s="132">
        <v>2.7646499999999999E-4</v>
      </c>
      <c r="H2313" s="167">
        <v>1870757.13</v>
      </c>
      <c r="I2313" s="131">
        <v>533.9</v>
      </c>
      <c r="J2313" s="131">
        <v>3</v>
      </c>
      <c r="K2313" s="131">
        <v>3504</v>
      </c>
      <c r="L2313" s="130" t="s">
        <v>7</v>
      </c>
      <c r="M2313" s="128"/>
    </row>
    <row r="2314" spans="1:13">
      <c r="A2314" s="130" t="s">
        <v>6943</v>
      </c>
      <c r="B2314" s="131">
        <v>2097</v>
      </c>
      <c r="C2314" s="131">
        <v>2298</v>
      </c>
      <c r="D2314" s="166">
        <v>447</v>
      </c>
      <c r="E2314" s="166">
        <v>400</v>
      </c>
      <c r="F2314" s="167">
        <v>2677927.4177719997</v>
      </c>
      <c r="G2314" s="132">
        <v>8.1155000000000005E-5</v>
      </c>
      <c r="H2314" s="167">
        <v>549153.6</v>
      </c>
      <c r="I2314" s="131">
        <v>245.71</v>
      </c>
      <c r="J2314" s="131">
        <v>3</v>
      </c>
      <c r="K2314" s="131">
        <v>2235</v>
      </c>
      <c r="L2314" s="130" t="s">
        <v>7</v>
      </c>
      <c r="M2314" s="128"/>
    </row>
    <row r="2315" spans="1:13">
      <c r="A2315" s="130" t="s">
        <v>6944</v>
      </c>
      <c r="B2315" s="131">
        <v>57517</v>
      </c>
      <c r="C2315" s="131">
        <v>59534</v>
      </c>
      <c r="D2315" s="166">
        <v>3311</v>
      </c>
      <c r="E2315" s="166">
        <v>3201</v>
      </c>
      <c r="F2315" s="167">
        <v>16217274.405058999</v>
      </c>
      <c r="G2315" s="132">
        <v>1.303366E-3</v>
      </c>
      <c r="H2315" s="167">
        <v>8819478.4900000002</v>
      </c>
      <c r="I2315" s="131">
        <v>1190.8599999999999</v>
      </c>
      <c r="J2315" s="131">
        <v>3</v>
      </c>
      <c r="K2315" s="131">
        <v>7406</v>
      </c>
      <c r="L2315" s="130" t="s">
        <v>7</v>
      </c>
      <c r="M2315" s="128"/>
    </row>
    <row r="2316" spans="1:13">
      <c r="A2316" s="130" t="s">
        <v>6945</v>
      </c>
      <c r="B2316" s="131">
        <v>1508</v>
      </c>
      <c r="C2316" s="131">
        <v>1518</v>
      </c>
      <c r="D2316" s="166">
        <v>94</v>
      </c>
      <c r="E2316" s="166">
        <v>72</v>
      </c>
      <c r="F2316" s="167">
        <v>1668980.2484289999</v>
      </c>
      <c r="G2316" s="132">
        <v>4.9954999999999999E-5</v>
      </c>
      <c r="H2316" s="167">
        <v>338033.12</v>
      </c>
      <c r="I2316" s="131">
        <v>838.79</v>
      </c>
      <c r="J2316" s="131">
        <v>3</v>
      </c>
      <c r="K2316" s="131">
        <v>403</v>
      </c>
      <c r="L2316" s="130" t="s">
        <v>7</v>
      </c>
      <c r="M2316" s="128"/>
    </row>
    <row r="2317" spans="1:13">
      <c r="A2317" s="130" t="s">
        <v>6946</v>
      </c>
      <c r="B2317" s="131">
        <v>337</v>
      </c>
      <c r="C2317" s="131">
        <v>337</v>
      </c>
      <c r="D2317" s="166">
        <v>130</v>
      </c>
      <c r="E2317" s="166">
        <v>70</v>
      </c>
      <c r="F2317" s="167">
        <v>322043.84119999997</v>
      </c>
      <c r="G2317" s="132">
        <v>1.1921E-5</v>
      </c>
      <c r="H2317" s="167">
        <v>80667.149999999994</v>
      </c>
      <c r="I2317" s="131">
        <v>302.13</v>
      </c>
      <c r="J2317" s="131">
        <v>3</v>
      </c>
      <c r="K2317" s="131">
        <v>267</v>
      </c>
      <c r="L2317" s="130" t="s">
        <v>7</v>
      </c>
      <c r="M2317" s="128"/>
    </row>
    <row r="2318" spans="1:13">
      <c r="A2318" s="130" t="s">
        <v>6947</v>
      </c>
      <c r="B2318" s="131">
        <v>9276</v>
      </c>
      <c r="C2318" s="131">
        <v>8883</v>
      </c>
      <c r="D2318" s="166">
        <v>619</v>
      </c>
      <c r="E2318" s="166">
        <v>563</v>
      </c>
      <c r="F2318" s="167">
        <v>5194601.3851680001</v>
      </c>
      <c r="G2318" s="132">
        <v>2.3841800000000001E-4</v>
      </c>
      <c r="H2318" s="167">
        <v>1613298.95</v>
      </c>
      <c r="I2318" s="131">
        <v>846.43</v>
      </c>
      <c r="J2318" s="131">
        <v>3</v>
      </c>
      <c r="K2318" s="131">
        <v>1906</v>
      </c>
      <c r="L2318" s="130" t="s">
        <v>7</v>
      </c>
      <c r="M2318" s="128"/>
    </row>
    <row r="2319" spans="1:13">
      <c r="A2319" s="130" t="s">
        <v>6948</v>
      </c>
      <c r="B2319" s="131">
        <v>3837</v>
      </c>
      <c r="C2319" s="131">
        <v>3313</v>
      </c>
      <c r="D2319" s="166">
        <v>760</v>
      </c>
      <c r="E2319" s="166">
        <v>849</v>
      </c>
      <c r="F2319" s="167">
        <v>3516385.8722080002</v>
      </c>
      <c r="G2319" s="132">
        <v>1.2513745194914881E-4</v>
      </c>
      <c r="H2319" s="167" t="s">
        <v>11</v>
      </c>
      <c r="I2319" s="131">
        <v>423.17</v>
      </c>
      <c r="J2319" s="131">
        <v>3</v>
      </c>
      <c r="K2319" s="131">
        <v>2001</v>
      </c>
      <c r="L2319" s="130" t="s">
        <v>15</v>
      </c>
      <c r="M2319" s="128"/>
    </row>
    <row r="2320" spans="1:13">
      <c r="A2320" s="130" t="s">
        <v>6949</v>
      </c>
      <c r="B2320" s="131">
        <v>182</v>
      </c>
      <c r="C2320" s="131">
        <v>111</v>
      </c>
      <c r="D2320" s="166">
        <v>180</v>
      </c>
      <c r="E2320" s="166">
        <v>111</v>
      </c>
      <c r="F2320" s="166">
        <v>0</v>
      </c>
      <c r="G2320" s="132">
        <v>7.7389999999999999E-6</v>
      </c>
      <c r="H2320" s="167">
        <v>52367.75</v>
      </c>
      <c r="I2320" s="131">
        <v>251.77</v>
      </c>
      <c r="J2320" s="131">
        <v>2</v>
      </c>
      <c r="K2320" s="131">
        <v>208</v>
      </c>
      <c r="L2320" s="130" t="s">
        <v>7</v>
      </c>
      <c r="M2320" s="128"/>
    </row>
    <row r="2321" spans="1:13">
      <c r="A2321" s="130" t="s">
        <v>6950</v>
      </c>
      <c r="B2321" s="131">
        <v>60537</v>
      </c>
      <c r="C2321" s="131">
        <v>36268</v>
      </c>
      <c r="D2321" s="166">
        <v>3479</v>
      </c>
      <c r="E2321" s="166">
        <v>3305</v>
      </c>
      <c r="F2321" s="167">
        <v>26006528.046528004</v>
      </c>
      <c r="G2321" s="132">
        <v>1.253941E-3</v>
      </c>
      <c r="H2321" s="167">
        <v>8485036.4600000009</v>
      </c>
      <c r="I2321" s="131">
        <v>1406.67</v>
      </c>
      <c r="J2321" s="131">
        <v>3</v>
      </c>
      <c r="K2321" s="131">
        <v>6032</v>
      </c>
      <c r="L2321" s="130" t="s">
        <v>7</v>
      </c>
      <c r="M2321" s="128"/>
    </row>
    <row r="2322" spans="1:13">
      <c r="A2322" s="130" t="s">
        <v>6951</v>
      </c>
      <c r="B2322" s="131">
        <v>2586</v>
      </c>
      <c r="C2322" s="131">
        <v>3023</v>
      </c>
      <c r="D2322" s="166">
        <v>289</v>
      </c>
      <c r="E2322" s="166">
        <v>189</v>
      </c>
      <c r="F2322" s="167">
        <v>3867138.5150970002</v>
      </c>
      <c r="G2322" s="132">
        <v>1.04101E-4</v>
      </c>
      <c r="H2322" s="167">
        <v>704422.42</v>
      </c>
      <c r="I2322" s="131">
        <v>821.96</v>
      </c>
      <c r="J2322" s="131">
        <v>3</v>
      </c>
      <c r="K2322" s="131">
        <v>857</v>
      </c>
      <c r="L2322" s="130" t="s">
        <v>7</v>
      </c>
      <c r="M2322" s="128"/>
    </row>
    <row r="2323" spans="1:13">
      <c r="A2323" s="130" t="s">
        <v>6952</v>
      </c>
      <c r="B2323" s="131">
        <v>63</v>
      </c>
      <c r="C2323" s="131">
        <v>78</v>
      </c>
      <c r="D2323" s="166">
        <v>39</v>
      </c>
      <c r="E2323" s="166">
        <v>31</v>
      </c>
      <c r="F2323" s="167">
        <v>959574.65957197954</v>
      </c>
      <c r="G2323" s="132">
        <v>1.458422937407859E-5</v>
      </c>
      <c r="H2323" s="167" t="s">
        <v>11</v>
      </c>
      <c r="I2323" s="131" t="s">
        <v>11</v>
      </c>
      <c r="J2323" s="131">
        <v>3</v>
      </c>
      <c r="K2323" s="131">
        <v>365</v>
      </c>
      <c r="L2323" s="130" t="s">
        <v>12</v>
      </c>
      <c r="M2323" s="128"/>
    </row>
    <row r="2324" spans="1:13">
      <c r="A2324" s="130" t="s">
        <v>6953</v>
      </c>
      <c r="B2324" s="131">
        <v>5959</v>
      </c>
      <c r="C2324" s="131">
        <v>5239</v>
      </c>
      <c r="D2324" s="166">
        <v>1352</v>
      </c>
      <c r="E2324" s="166">
        <v>1224</v>
      </c>
      <c r="F2324" s="167">
        <v>13438578.10795</v>
      </c>
      <c r="G2324" s="132">
        <v>3.0139617883813554E-4</v>
      </c>
      <c r="H2324" s="167" t="s">
        <v>11</v>
      </c>
      <c r="I2324" s="131">
        <v>663.67</v>
      </c>
      <c r="J2324" s="131">
        <v>3</v>
      </c>
      <c r="K2324" s="131">
        <v>3073</v>
      </c>
      <c r="L2324" s="130" t="s">
        <v>15</v>
      </c>
      <c r="M2324" s="128"/>
    </row>
    <row r="2325" spans="1:13">
      <c r="A2325" s="130" t="s">
        <v>6954</v>
      </c>
      <c r="B2325" s="131">
        <v>1667</v>
      </c>
      <c r="C2325" s="131">
        <v>1609</v>
      </c>
      <c r="D2325" s="166">
        <v>283</v>
      </c>
      <c r="E2325" s="166">
        <v>187</v>
      </c>
      <c r="F2325" s="167">
        <v>1561369.631479</v>
      </c>
      <c r="G2325" s="132">
        <v>5.3457E-5</v>
      </c>
      <c r="H2325" s="167">
        <v>361727.27</v>
      </c>
      <c r="I2325" s="131">
        <v>748.91</v>
      </c>
      <c r="J2325" s="131">
        <v>3</v>
      </c>
      <c r="K2325" s="131">
        <v>483</v>
      </c>
      <c r="L2325" s="130" t="s">
        <v>7</v>
      </c>
      <c r="M2325" s="128"/>
    </row>
    <row r="2326" spans="1:13">
      <c r="A2326" s="130" t="s">
        <v>6955</v>
      </c>
      <c r="B2326" s="131">
        <v>3311</v>
      </c>
      <c r="C2326" s="131">
        <v>3156</v>
      </c>
      <c r="D2326" s="166">
        <v>281</v>
      </c>
      <c r="E2326" s="166">
        <v>263</v>
      </c>
      <c r="F2326" s="167">
        <v>4992766.0553680006</v>
      </c>
      <c r="G2326" s="132">
        <v>1.2889194270519611E-4</v>
      </c>
      <c r="H2326" s="167" t="s">
        <v>11</v>
      </c>
      <c r="I2326" s="131">
        <v>581.05999999999995</v>
      </c>
      <c r="J2326" s="131">
        <v>3</v>
      </c>
      <c r="K2326" s="131">
        <v>1501</v>
      </c>
      <c r="L2326" s="130" t="s">
        <v>15</v>
      </c>
      <c r="M2326" s="128"/>
    </row>
    <row r="2327" spans="1:13">
      <c r="A2327" s="130" t="s">
        <v>6956</v>
      </c>
      <c r="B2327" s="131">
        <v>225</v>
      </c>
      <c r="C2327" s="131">
        <v>272</v>
      </c>
      <c r="D2327" s="166">
        <v>65</v>
      </c>
      <c r="E2327" s="166">
        <v>38</v>
      </c>
      <c r="F2327" s="167">
        <v>617400.9155</v>
      </c>
      <c r="G2327" s="132">
        <v>1.3339000000000001E-5</v>
      </c>
      <c r="H2327" s="167">
        <v>90260.62</v>
      </c>
      <c r="I2327" s="131">
        <v>733.83</v>
      </c>
      <c r="J2327" s="131">
        <v>3</v>
      </c>
      <c r="K2327" s="131">
        <v>123</v>
      </c>
      <c r="L2327" s="130" t="s">
        <v>7</v>
      </c>
      <c r="M2327" s="128"/>
    </row>
    <row r="2328" spans="1:13">
      <c r="A2328" s="130" t="s">
        <v>6957</v>
      </c>
      <c r="B2328" s="131">
        <v>1430</v>
      </c>
      <c r="C2328" s="131">
        <v>1418</v>
      </c>
      <c r="D2328" s="166">
        <v>225</v>
      </c>
      <c r="E2328" s="166">
        <v>148</v>
      </c>
      <c r="F2328" s="167">
        <v>1947807.169028</v>
      </c>
      <c r="G2328" s="132">
        <v>5.463943389274916E-5</v>
      </c>
      <c r="H2328" s="167" t="s">
        <v>11</v>
      </c>
      <c r="I2328" s="131">
        <v>619.30999999999995</v>
      </c>
      <c r="J2328" s="131">
        <v>3</v>
      </c>
      <c r="K2328" s="131">
        <v>597</v>
      </c>
      <c r="L2328" s="130" t="s">
        <v>15</v>
      </c>
      <c r="M2328" s="128"/>
    </row>
    <row r="2329" spans="1:13">
      <c r="A2329" s="130" t="s">
        <v>6958</v>
      </c>
      <c r="B2329" s="131">
        <v>8290</v>
      </c>
      <c r="C2329" s="131">
        <v>8502</v>
      </c>
      <c r="D2329" s="166">
        <v>1397</v>
      </c>
      <c r="E2329" s="166">
        <v>1384</v>
      </c>
      <c r="F2329" s="167">
        <v>15948996.123212</v>
      </c>
      <c r="G2329" s="132">
        <v>3.8075000000000001E-4</v>
      </c>
      <c r="H2329" s="167">
        <v>2576420.5099999998</v>
      </c>
      <c r="I2329" s="131">
        <v>706.06</v>
      </c>
      <c r="J2329" s="131">
        <v>3</v>
      </c>
      <c r="K2329" s="131">
        <v>3649</v>
      </c>
      <c r="L2329" s="130" t="s">
        <v>7</v>
      </c>
      <c r="M2329" s="128"/>
    </row>
    <row r="2330" spans="1:13">
      <c r="A2330" s="130" t="s">
        <v>6959</v>
      </c>
      <c r="B2330" s="131">
        <v>281</v>
      </c>
      <c r="C2330" s="131">
        <v>247</v>
      </c>
      <c r="D2330" s="166">
        <v>107</v>
      </c>
      <c r="E2330" s="166">
        <v>101</v>
      </c>
      <c r="F2330" s="166">
        <v>0</v>
      </c>
      <c r="G2330" s="132">
        <v>9.7610000000000002E-6</v>
      </c>
      <c r="H2330" s="167">
        <v>66046.600000000006</v>
      </c>
      <c r="I2330" s="131">
        <v>248.3</v>
      </c>
      <c r="J2330" s="131">
        <v>2</v>
      </c>
      <c r="K2330" s="131">
        <v>266</v>
      </c>
      <c r="L2330" s="130" t="s">
        <v>7</v>
      </c>
      <c r="M2330" s="128"/>
    </row>
    <row r="2331" spans="1:13">
      <c r="A2331" s="130" t="s">
        <v>6960</v>
      </c>
      <c r="B2331" s="131">
        <v>708</v>
      </c>
      <c r="C2331" s="131">
        <v>594</v>
      </c>
      <c r="D2331" s="166">
        <v>202</v>
      </c>
      <c r="E2331" s="166">
        <v>236</v>
      </c>
      <c r="F2331" s="167">
        <v>1369136.950287</v>
      </c>
      <c r="G2331" s="132">
        <v>3.3198000000000003E-5</v>
      </c>
      <c r="H2331" s="167">
        <v>224642.66</v>
      </c>
      <c r="I2331" s="131">
        <v>396.2</v>
      </c>
      <c r="J2331" s="131">
        <v>3</v>
      </c>
      <c r="K2331" s="131">
        <v>567</v>
      </c>
      <c r="L2331" s="130" t="s">
        <v>7</v>
      </c>
      <c r="M2331" s="128"/>
    </row>
    <row r="2332" spans="1:13">
      <c r="A2332" s="130" t="s">
        <v>6961</v>
      </c>
      <c r="B2332" s="131">
        <v>184</v>
      </c>
      <c r="C2332" s="131">
        <v>61</v>
      </c>
      <c r="D2332" s="166">
        <v>45</v>
      </c>
      <c r="E2332" s="166">
        <v>30</v>
      </c>
      <c r="F2332" s="167">
        <v>46910.233257</v>
      </c>
      <c r="G2332" s="132">
        <v>3.4489999999999999E-6</v>
      </c>
      <c r="H2332" s="167">
        <v>23337</v>
      </c>
      <c r="I2332" s="131">
        <v>256.45</v>
      </c>
      <c r="J2332" s="131">
        <v>3</v>
      </c>
      <c r="K2332" s="131">
        <v>91</v>
      </c>
      <c r="L2332" s="130" t="s">
        <v>7</v>
      </c>
      <c r="M2332" s="128"/>
    </row>
    <row r="2333" spans="1:13">
      <c r="A2333" s="130" t="s">
        <v>6962</v>
      </c>
      <c r="B2333" s="131">
        <v>13071</v>
      </c>
      <c r="C2333" s="131">
        <v>4086</v>
      </c>
      <c r="D2333" s="166">
        <v>1181</v>
      </c>
      <c r="E2333" s="166">
        <v>1920</v>
      </c>
      <c r="F2333" s="167">
        <v>15486290.206967603</v>
      </c>
      <c r="G2333" s="132">
        <v>3.5522E-4</v>
      </c>
      <c r="H2333" s="167">
        <v>2403664.9</v>
      </c>
      <c r="I2333" s="131">
        <v>1069.25</v>
      </c>
      <c r="J2333" s="131">
        <v>3</v>
      </c>
      <c r="K2333" s="131">
        <v>2248</v>
      </c>
      <c r="L2333" s="130" t="s">
        <v>7</v>
      </c>
      <c r="M2333" s="128"/>
    </row>
    <row r="2334" spans="1:13">
      <c r="A2334" s="130" t="s">
        <v>6963</v>
      </c>
      <c r="B2334" s="131">
        <v>42</v>
      </c>
      <c r="C2334" s="131">
        <v>64</v>
      </c>
      <c r="D2334" s="166">
        <v>13</v>
      </c>
      <c r="E2334" s="166">
        <v>8</v>
      </c>
      <c r="F2334" s="167">
        <v>799191.77354199998</v>
      </c>
      <c r="G2334" s="132">
        <v>1.1709473387730614E-5</v>
      </c>
      <c r="H2334" s="167" t="s">
        <v>11</v>
      </c>
      <c r="I2334" s="131" t="s">
        <v>11</v>
      </c>
      <c r="J2334" s="131">
        <v>3</v>
      </c>
      <c r="K2334" s="131">
        <v>139</v>
      </c>
      <c r="L2334" s="130" t="s">
        <v>12</v>
      </c>
      <c r="M2334" s="128"/>
    </row>
    <row r="2335" spans="1:13">
      <c r="A2335" s="130" t="s">
        <v>6964</v>
      </c>
      <c r="B2335" s="131">
        <v>101</v>
      </c>
      <c r="C2335" s="131">
        <v>302</v>
      </c>
      <c r="D2335" s="166">
        <v>117</v>
      </c>
      <c r="E2335" s="166">
        <v>169</v>
      </c>
      <c r="F2335" s="167">
        <v>835210.29436200007</v>
      </c>
      <c r="G2335" s="132">
        <v>1.6954999999999999E-5</v>
      </c>
      <c r="H2335" s="167">
        <v>114731.02</v>
      </c>
      <c r="I2335" s="131">
        <v>390.24</v>
      </c>
      <c r="J2335" s="131">
        <v>3</v>
      </c>
      <c r="K2335" s="131">
        <v>294</v>
      </c>
      <c r="L2335" s="130" t="s">
        <v>7</v>
      </c>
      <c r="M2335" s="128"/>
    </row>
    <row r="2336" spans="1:13">
      <c r="A2336" s="130" t="s">
        <v>6965</v>
      </c>
      <c r="B2336" s="131">
        <v>2689</v>
      </c>
      <c r="C2336" s="131">
        <v>2257</v>
      </c>
      <c r="D2336" s="166">
        <v>645</v>
      </c>
      <c r="E2336" s="166">
        <v>605</v>
      </c>
      <c r="F2336" s="167">
        <v>13917517.477794999</v>
      </c>
      <c r="G2336" s="132">
        <v>2.3971403756361859E-4</v>
      </c>
      <c r="H2336" s="167" t="s">
        <v>11</v>
      </c>
      <c r="I2336" s="131">
        <v>1005.62</v>
      </c>
      <c r="J2336" s="131">
        <v>3</v>
      </c>
      <c r="K2336" s="131">
        <v>1613</v>
      </c>
      <c r="L2336" s="130" t="s">
        <v>15</v>
      </c>
      <c r="M2336" s="128"/>
    </row>
    <row r="2337" spans="1:13">
      <c r="A2337" s="130" t="s">
        <v>6966</v>
      </c>
      <c r="B2337" s="131">
        <v>56307</v>
      </c>
      <c r="C2337" s="131">
        <v>52910</v>
      </c>
      <c r="D2337" s="166">
        <v>5176</v>
      </c>
      <c r="E2337" s="166">
        <v>5222</v>
      </c>
      <c r="F2337" s="167">
        <v>42555734.728320003</v>
      </c>
      <c r="G2337" s="132">
        <v>1.6117499999999999E-3</v>
      </c>
      <c r="H2337" s="167">
        <v>10906217.789999999</v>
      </c>
      <c r="I2337" s="131">
        <v>927.08</v>
      </c>
      <c r="J2337" s="131">
        <v>3</v>
      </c>
      <c r="K2337" s="131">
        <v>11764</v>
      </c>
      <c r="L2337" s="130" t="s">
        <v>7</v>
      </c>
      <c r="M2337" s="128"/>
    </row>
    <row r="2338" spans="1:13">
      <c r="A2338" s="130" t="s">
        <v>6967</v>
      </c>
      <c r="B2338" s="131">
        <v>85129</v>
      </c>
      <c r="C2338" s="131">
        <v>83605</v>
      </c>
      <c r="D2338" s="166">
        <v>4452</v>
      </c>
      <c r="E2338" s="166">
        <v>4833</v>
      </c>
      <c r="F2338" s="167">
        <v>67881383.538078994</v>
      </c>
      <c r="G2338" s="132">
        <v>2.4578709999999999E-3</v>
      </c>
      <c r="H2338" s="167">
        <v>16631661.01</v>
      </c>
      <c r="I2338" s="131">
        <v>2734.13</v>
      </c>
      <c r="J2338" s="131">
        <v>3</v>
      </c>
      <c r="K2338" s="131">
        <v>6083</v>
      </c>
      <c r="L2338" s="130" t="s">
        <v>7</v>
      </c>
      <c r="M2338" s="128"/>
    </row>
    <row r="2339" spans="1:13">
      <c r="A2339" s="130" t="s">
        <v>6968</v>
      </c>
      <c r="B2339" s="131">
        <v>6822</v>
      </c>
      <c r="C2339" s="131">
        <v>6084</v>
      </c>
      <c r="D2339" s="166">
        <v>2008</v>
      </c>
      <c r="E2339" s="166">
        <v>1938</v>
      </c>
      <c r="F2339" s="167">
        <v>12034512.719513999</v>
      </c>
      <c r="G2339" s="132">
        <v>3.0572999999999999E-4</v>
      </c>
      <c r="H2339" s="167">
        <v>2068779.12</v>
      </c>
      <c r="I2339" s="131">
        <v>582.59</v>
      </c>
      <c r="J2339" s="131">
        <v>3</v>
      </c>
      <c r="K2339" s="131">
        <v>3551</v>
      </c>
      <c r="L2339" s="130" t="s">
        <v>7</v>
      </c>
      <c r="M2339" s="128"/>
    </row>
    <row r="2340" spans="1:13">
      <c r="A2340" s="130" t="s">
        <v>6969</v>
      </c>
      <c r="B2340" s="131">
        <v>17489</v>
      </c>
      <c r="C2340" s="131">
        <v>17959</v>
      </c>
      <c r="D2340" s="166">
        <v>661</v>
      </c>
      <c r="E2340" s="166">
        <v>551</v>
      </c>
      <c r="F2340" s="167">
        <v>2645782.7313649999</v>
      </c>
      <c r="G2340" s="132">
        <v>3.58074E-4</v>
      </c>
      <c r="H2340" s="167">
        <v>2422977.0299999998</v>
      </c>
      <c r="I2340" s="131">
        <v>1958.75</v>
      </c>
      <c r="J2340" s="131">
        <v>3</v>
      </c>
      <c r="K2340" s="131">
        <v>1237</v>
      </c>
      <c r="L2340" s="130" t="s">
        <v>7</v>
      </c>
      <c r="M2340" s="128"/>
    </row>
    <row r="2341" spans="1:13">
      <c r="A2341" s="130" t="s">
        <v>6970</v>
      </c>
      <c r="B2341" s="131">
        <v>1144</v>
      </c>
      <c r="C2341" s="131">
        <v>912</v>
      </c>
      <c r="D2341" s="166">
        <v>201</v>
      </c>
      <c r="E2341" s="166">
        <v>189</v>
      </c>
      <c r="F2341" s="167">
        <v>1036142.62892</v>
      </c>
      <c r="G2341" s="132">
        <v>3.5097E-5</v>
      </c>
      <c r="H2341" s="167">
        <v>237492.83</v>
      </c>
      <c r="I2341" s="131">
        <v>368.78</v>
      </c>
      <c r="J2341" s="131">
        <v>3</v>
      </c>
      <c r="K2341" s="131">
        <v>644</v>
      </c>
      <c r="L2341" s="130" t="s">
        <v>7</v>
      </c>
      <c r="M2341" s="128"/>
    </row>
    <row r="2342" spans="1:13">
      <c r="A2342" s="130" t="s">
        <v>6971</v>
      </c>
      <c r="B2342" s="131">
        <v>686</v>
      </c>
      <c r="C2342" s="131">
        <v>816</v>
      </c>
      <c r="D2342" s="166">
        <v>566</v>
      </c>
      <c r="E2342" s="166">
        <v>495</v>
      </c>
      <c r="F2342" s="167">
        <v>1287155.5067999999</v>
      </c>
      <c r="G2342" s="132">
        <v>3.9409000000000002E-5</v>
      </c>
      <c r="H2342" s="167">
        <v>266668.74</v>
      </c>
      <c r="I2342" s="131">
        <v>365.3</v>
      </c>
      <c r="J2342" s="131">
        <v>3</v>
      </c>
      <c r="K2342" s="131">
        <v>730</v>
      </c>
      <c r="L2342" s="130" t="s">
        <v>7</v>
      </c>
      <c r="M2342" s="128"/>
    </row>
    <row r="2343" spans="1:13">
      <c r="A2343" s="130" t="s">
        <v>6972</v>
      </c>
      <c r="B2343" s="131">
        <v>127</v>
      </c>
      <c r="C2343" s="131">
        <v>202</v>
      </c>
      <c r="D2343" s="166">
        <v>77</v>
      </c>
      <c r="E2343" s="166">
        <v>50</v>
      </c>
      <c r="F2343" s="167">
        <v>844157.52412500011</v>
      </c>
      <c r="G2343" s="132">
        <v>1.5021000000000001E-5</v>
      </c>
      <c r="H2343" s="167">
        <v>101642.37</v>
      </c>
      <c r="I2343" s="131">
        <v>741.91</v>
      </c>
      <c r="J2343" s="131">
        <v>3</v>
      </c>
      <c r="K2343" s="131">
        <v>137</v>
      </c>
      <c r="L2343" s="130" t="s">
        <v>7</v>
      </c>
      <c r="M2343" s="128"/>
    </row>
    <row r="2344" spans="1:13">
      <c r="A2344" s="130" t="s">
        <v>6973</v>
      </c>
      <c r="B2344" s="131">
        <v>11096</v>
      </c>
      <c r="C2344" s="131">
        <v>11699</v>
      </c>
      <c r="D2344" s="166">
        <v>2717</v>
      </c>
      <c r="E2344" s="166">
        <v>2364</v>
      </c>
      <c r="F2344" s="167">
        <v>12788421.033617001</v>
      </c>
      <c r="G2344" s="132">
        <v>4.1293200000000002E-4</v>
      </c>
      <c r="H2344" s="167">
        <v>2794186.18</v>
      </c>
      <c r="I2344" s="131">
        <v>810.38</v>
      </c>
      <c r="J2344" s="131">
        <v>3</v>
      </c>
      <c r="K2344" s="131">
        <v>3448</v>
      </c>
      <c r="L2344" s="130" t="s">
        <v>7</v>
      </c>
      <c r="M2344" s="128"/>
    </row>
    <row r="2345" spans="1:13">
      <c r="A2345" s="130" t="s">
        <v>6974</v>
      </c>
      <c r="B2345" s="131">
        <v>355</v>
      </c>
      <c r="C2345" s="131">
        <v>273</v>
      </c>
      <c r="D2345" s="166">
        <v>155</v>
      </c>
      <c r="E2345" s="166">
        <v>153</v>
      </c>
      <c r="F2345" s="167">
        <v>1974431.3019390001</v>
      </c>
      <c r="G2345" s="132">
        <v>3.3995000000000002E-5</v>
      </c>
      <c r="H2345" s="167">
        <v>230035.33</v>
      </c>
      <c r="I2345" s="131">
        <v>749.3</v>
      </c>
      <c r="J2345" s="131">
        <v>3</v>
      </c>
      <c r="K2345" s="131">
        <v>307</v>
      </c>
      <c r="L2345" s="130" t="s">
        <v>7</v>
      </c>
      <c r="M2345" s="128"/>
    </row>
    <row r="2346" spans="1:13">
      <c r="A2346" s="130" t="s">
        <v>6975</v>
      </c>
      <c r="B2346" s="131">
        <v>1929</v>
      </c>
      <c r="C2346" s="131">
        <v>1527</v>
      </c>
      <c r="D2346" s="166">
        <v>234</v>
      </c>
      <c r="E2346" s="166">
        <v>312</v>
      </c>
      <c r="F2346" s="167">
        <v>1790190.2709080002</v>
      </c>
      <c r="G2346" s="132">
        <v>5.8702999999999997E-5</v>
      </c>
      <c r="H2346" s="167">
        <v>397223.36</v>
      </c>
      <c r="I2346" s="131">
        <v>398.02</v>
      </c>
      <c r="J2346" s="131">
        <v>3</v>
      </c>
      <c r="K2346" s="131">
        <v>998</v>
      </c>
      <c r="L2346" s="130" t="s">
        <v>7</v>
      </c>
      <c r="M2346" s="128"/>
    </row>
    <row r="2347" spans="1:13">
      <c r="A2347" s="130" t="s">
        <v>6976</v>
      </c>
      <c r="B2347" s="131">
        <v>20398</v>
      </c>
      <c r="C2347" s="131">
        <v>19963</v>
      </c>
      <c r="D2347" s="166">
        <v>4498</v>
      </c>
      <c r="E2347" s="166">
        <v>4551</v>
      </c>
      <c r="F2347" s="167">
        <v>21306564.933784001</v>
      </c>
      <c r="G2347" s="132">
        <v>7.13745E-4</v>
      </c>
      <c r="H2347" s="167">
        <v>4829692.58</v>
      </c>
      <c r="I2347" s="131">
        <v>472.21</v>
      </c>
      <c r="J2347" s="131">
        <v>3</v>
      </c>
      <c r="K2347" s="131">
        <v>10228</v>
      </c>
      <c r="L2347" s="130" t="s">
        <v>7</v>
      </c>
      <c r="M2347" s="128"/>
    </row>
    <row r="2348" spans="1:13">
      <c r="A2348" s="130" t="s">
        <v>6977</v>
      </c>
      <c r="B2348" s="131">
        <v>1100</v>
      </c>
      <c r="C2348" s="131">
        <v>960</v>
      </c>
      <c r="D2348" s="166">
        <v>16</v>
      </c>
      <c r="E2348" s="166">
        <v>20</v>
      </c>
      <c r="F2348" s="167">
        <v>561533.65804799995</v>
      </c>
      <c r="G2348" s="132">
        <v>2.6246407926226088E-5</v>
      </c>
      <c r="H2348" s="167" t="s">
        <v>11</v>
      </c>
      <c r="I2348" s="131">
        <v>1096.31</v>
      </c>
      <c r="J2348" s="131">
        <v>3</v>
      </c>
      <c r="K2348" s="131">
        <v>162</v>
      </c>
      <c r="L2348" s="130" t="s">
        <v>15</v>
      </c>
      <c r="M2348" s="128"/>
    </row>
    <row r="2349" spans="1:13">
      <c r="A2349" s="130" t="s">
        <v>6978</v>
      </c>
      <c r="B2349" s="131">
        <v>38</v>
      </c>
      <c r="C2349" s="131">
        <v>25</v>
      </c>
      <c r="D2349" s="166">
        <v>12</v>
      </c>
      <c r="E2349" s="166">
        <v>22</v>
      </c>
      <c r="F2349" s="167">
        <v>349555.621239</v>
      </c>
      <c r="G2349" s="132">
        <v>5.4934281627566046E-6</v>
      </c>
      <c r="H2349" s="167" t="s">
        <v>11</v>
      </c>
      <c r="I2349" s="131" t="s">
        <v>11</v>
      </c>
      <c r="J2349" s="131">
        <v>3</v>
      </c>
      <c r="K2349" s="131">
        <v>181</v>
      </c>
      <c r="L2349" s="130" t="s">
        <v>12</v>
      </c>
      <c r="M2349" s="128"/>
    </row>
    <row r="2350" spans="1:13">
      <c r="A2350" s="130" t="s">
        <v>6979</v>
      </c>
      <c r="B2350" s="131">
        <v>2637</v>
      </c>
      <c r="C2350" s="131">
        <v>4928</v>
      </c>
      <c r="D2350" s="166">
        <v>435</v>
      </c>
      <c r="E2350" s="166">
        <v>313</v>
      </c>
      <c r="F2350" s="167">
        <v>5201326.8460260006</v>
      </c>
      <c r="G2350" s="132">
        <v>1.64177E-4</v>
      </c>
      <c r="H2350" s="167">
        <v>1110936.29</v>
      </c>
      <c r="I2350" s="131">
        <v>728.96</v>
      </c>
      <c r="J2350" s="131">
        <v>3</v>
      </c>
      <c r="K2350" s="131">
        <v>1524</v>
      </c>
      <c r="L2350" s="130" t="s">
        <v>7</v>
      </c>
      <c r="M2350" s="128"/>
    </row>
    <row r="2351" spans="1:13">
      <c r="A2351" s="130" t="s">
        <v>6980</v>
      </c>
      <c r="B2351" s="131">
        <v>379</v>
      </c>
      <c r="C2351" s="131">
        <v>251</v>
      </c>
      <c r="D2351" s="166">
        <v>140</v>
      </c>
      <c r="E2351" s="166">
        <v>117</v>
      </c>
      <c r="F2351" s="167">
        <v>983029.66952400003</v>
      </c>
      <c r="G2351" s="132">
        <v>2.0649000000000002E-5</v>
      </c>
      <c r="H2351" s="167">
        <v>139728.35999999999</v>
      </c>
      <c r="I2351" s="131">
        <v>348.45</v>
      </c>
      <c r="J2351" s="131">
        <v>3</v>
      </c>
      <c r="K2351" s="131">
        <v>401</v>
      </c>
      <c r="L2351" s="130" t="s">
        <v>7</v>
      </c>
      <c r="M2351" s="128"/>
    </row>
    <row r="2352" spans="1:13">
      <c r="A2352" s="130" t="s">
        <v>6981</v>
      </c>
      <c r="B2352" s="131">
        <v>340</v>
      </c>
      <c r="C2352" s="131">
        <v>190</v>
      </c>
      <c r="D2352" s="166">
        <v>64</v>
      </c>
      <c r="E2352" s="166">
        <v>43</v>
      </c>
      <c r="F2352" s="166">
        <v>0</v>
      </c>
      <c r="G2352" s="132">
        <v>8.5857159195460377E-6</v>
      </c>
      <c r="H2352" s="167" t="s">
        <v>11</v>
      </c>
      <c r="I2352" s="131" t="s">
        <v>11</v>
      </c>
      <c r="J2352" s="131">
        <v>2</v>
      </c>
      <c r="K2352" s="131">
        <v>332</v>
      </c>
      <c r="L2352" s="130" t="s">
        <v>12</v>
      </c>
      <c r="M2352" s="128"/>
    </row>
    <row r="2353" spans="1:13">
      <c r="A2353" s="130" t="s">
        <v>6982</v>
      </c>
      <c r="B2353" s="131">
        <v>256</v>
      </c>
      <c r="C2353" s="131">
        <v>161</v>
      </c>
      <c r="D2353" s="166">
        <v>50</v>
      </c>
      <c r="E2353" s="166">
        <v>73</v>
      </c>
      <c r="F2353" s="166">
        <v>0</v>
      </c>
      <c r="G2353" s="132">
        <v>7.2771261057454376E-6</v>
      </c>
      <c r="H2353" s="167" t="s">
        <v>11</v>
      </c>
      <c r="I2353" s="131" t="s">
        <v>11</v>
      </c>
      <c r="J2353" s="131">
        <v>2</v>
      </c>
      <c r="K2353" s="131">
        <v>396</v>
      </c>
      <c r="L2353" s="130" t="s">
        <v>12</v>
      </c>
      <c r="M2353" s="128"/>
    </row>
    <row r="2354" spans="1:13">
      <c r="A2354" s="130" t="s">
        <v>6983</v>
      </c>
      <c r="B2354" s="131">
        <v>3191</v>
      </c>
      <c r="C2354" s="131">
        <v>3005</v>
      </c>
      <c r="D2354" s="166">
        <v>1078</v>
      </c>
      <c r="E2354" s="166">
        <v>1139</v>
      </c>
      <c r="F2354" s="167">
        <v>3070610.7153689996</v>
      </c>
      <c r="G2354" s="132">
        <v>1.14271E-4</v>
      </c>
      <c r="H2354" s="167">
        <v>773238.18</v>
      </c>
      <c r="I2354" s="131">
        <v>1122.26</v>
      </c>
      <c r="J2354" s="131">
        <v>3</v>
      </c>
      <c r="K2354" s="131">
        <v>689</v>
      </c>
      <c r="L2354" s="130" t="s">
        <v>7</v>
      </c>
      <c r="M2354" s="128"/>
    </row>
    <row r="2355" spans="1:13">
      <c r="A2355" s="130" t="s">
        <v>6984</v>
      </c>
      <c r="B2355" s="131">
        <v>30</v>
      </c>
      <c r="C2355" s="131">
        <v>20</v>
      </c>
      <c r="D2355" s="166">
        <v>16</v>
      </c>
      <c r="E2355" s="166">
        <v>20</v>
      </c>
      <c r="F2355" s="167">
        <v>685231.59686799999</v>
      </c>
      <c r="G2355" s="132">
        <v>9.6860000000000001E-6</v>
      </c>
      <c r="H2355" s="167">
        <v>65542.240000000005</v>
      </c>
      <c r="I2355" s="131">
        <v>923.13</v>
      </c>
      <c r="J2355" s="131">
        <v>3</v>
      </c>
      <c r="K2355" s="131">
        <v>71</v>
      </c>
      <c r="L2355" s="130" t="s">
        <v>7</v>
      </c>
      <c r="M2355" s="128"/>
    </row>
    <row r="2356" spans="1:13">
      <c r="A2356" s="130" t="s">
        <v>6985</v>
      </c>
      <c r="B2356" s="131">
        <v>352</v>
      </c>
      <c r="C2356" s="131">
        <v>429</v>
      </c>
      <c r="D2356" s="166">
        <v>64</v>
      </c>
      <c r="E2356" s="166">
        <v>10</v>
      </c>
      <c r="F2356" s="167" t="s">
        <v>11</v>
      </c>
      <c r="G2356" s="132">
        <v>1.1409E-5</v>
      </c>
      <c r="H2356" s="167">
        <v>77203.53</v>
      </c>
      <c r="I2356" s="131">
        <v>1286.73</v>
      </c>
      <c r="J2356" s="131">
        <v>2</v>
      </c>
      <c r="K2356" s="131">
        <v>60</v>
      </c>
      <c r="L2356" s="130" t="s">
        <v>7</v>
      </c>
      <c r="M2356" s="128"/>
    </row>
    <row r="2357" spans="1:13">
      <c r="A2357" s="130" t="s">
        <v>6986</v>
      </c>
      <c r="B2357" s="131">
        <v>2524</v>
      </c>
      <c r="C2357" s="131">
        <v>2606</v>
      </c>
      <c r="D2357" s="166">
        <v>97</v>
      </c>
      <c r="E2357" s="166">
        <v>103</v>
      </c>
      <c r="F2357" s="167" t="s">
        <v>11</v>
      </c>
      <c r="G2357" s="132">
        <v>7.0883000000000006E-5</v>
      </c>
      <c r="H2357" s="167">
        <v>479642.88</v>
      </c>
      <c r="I2357" s="131">
        <v>1394.31</v>
      </c>
      <c r="J2357" s="131">
        <v>2</v>
      </c>
      <c r="K2357" s="131">
        <v>344</v>
      </c>
      <c r="L2357" s="130" t="s">
        <v>7</v>
      </c>
      <c r="M2357" s="128"/>
    </row>
    <row r="2358" spans="1:13">
      <c r="A2358" s="130" t="s">
        <v>6987</v>
      </c>
      <c r="B2358" s="131">
        <v>1267</v>
      </c>
      <c r="C2358" s="131">
        <v>1782</v>
      </c>
      <c r="D2358" s="166">
        <v>39</v>
      </c>
      <c r="E2358" s="166">
        <v>48</v>
      </c>
      <c r="F2358" s="167" t="s">
        <v>11</v>
      </c>
      <c r="G2358" s="132">
        <v>4.3769000000000001E-5</v>
      </c>
      <c r="H2358" s="167">
        <v>296170.23</v>
      </c>
      <c r="I2358" s="131">
        <v>1534.56</v>
      </c>
      <c r="J2358" s="131">
        <v>2</v>
      </c>
      <c r="K2358" s="131">
        <v>193</v>
      </c>
      <c r="L2358" s="130" t="s">
        <v>7</v>
      </c>
      <c r="M2358" s="128"/>
    </row>
    <row r="2359" spans="1:13">
      <c r="A2359" s="130" t="s">
        <v>6988</v>
      </c>
      <c r="B2359" s="131">
        <v>436</v>
      </c>
      <c r="C2359" s="131">
        <v>885</v>
      </c>
      <c r="D2359" s="166">
        <v>13</v>
      </c>
      <c r="E2359" s="166">
        <v>20</v>
      </c>
      <c r="F2359" s="167" t="s">
        <v>11</v>
      </c>
      <c r="G2359" s="132">
        <v>1.9902E-5</v>
      </c>
      <c r="H2359" s="167">
        <v>134668.54999999999</v>
      </c>
      <c r="I2359" s="131">
        <v>1160.94</v>
      </c>
      <c r="J2359" s="131">
        <v>2</v>
      </c>
      <c r="K2359" s="131">
        <v>116</v>
      </c>
      <c r="L2359" s="130" t="s">
        <v>7</v>
      </c>
      <c r="M2359" s="128"/>
    </row>
    <row r="2360" spans="1:13">
      <c r="A2360" s="130" t="s">
        <v>6989</v>
      </c>
      <c r="B2360" s="131">
        <v>1254</v>
      </c>
      <c r="C2360" s="131">
        <v>1420</v>
      </c>
      <c r="D2360" s="166">
        <v>560</v>
      </c>
      <c r="E2360" s="166">
        <v>539</v>
      </c>
      <c r="F2360" s="166">
        <v>0</v>
      </c>
      <c r="G2360" s="132">
        <v>4.9993000000000001E-5</v>
      </c>
      <c r="H2360" s="167">
        <v>338286.79</v>
      </c>
      <c r="I2360" s="131">
        <v>402.24</v>
      </c>
      <c r="J2360" s="131">
        <v>2</v>
      </c>
      <c r="K2360" s="131">
        <v>841</v>
      </c>
      <c r="L2360" s="130" t="s">
        <v>7</v>
      </c>
      <c r="M2360" s="128"/>
    </row>
    <row r="2361" spans="1:13">
      <c r="A2361" s="130" t="s">
        <v>6990</v>
      </c>
      <c r="B2361" s="131">
        <v>2331</v>
      </c>
      <c r="C2361" s="131">
        <v>2492</v>
      </c>
      <c r="D2361" s="166">
        <v>147</v>
      </c>
      <c r="E2361" s="166">
        <v>306</v>
      </c>
      <c r="F2361" s="167" t="s">
        <v>11</v>
      </c>
      <c r="G2361" s="132">
        <v>7.1181999999999997E-5</v>
      </c>
      <c r="H2361" s="167">
        <v>481670.15</v>
      </c>
      <c r="I2361" s="131">
        <v>888.69</v>
      </c>
      <c r="J2361" s="131">
        <v>2</v>
      </c>
      <c r="K2361" s="131">
        <v>542</v>
      </c>
      <c r="L2361" s="130" t="s">
        <v>7</v>
      </c>
      <c r="M2361" s="128"/>
    </row>
    <row r="2362" spans="1:13">
      <c r="A2362" s="130" t="s">
        <v>6991</v>
      </c>
      <c r="B2362" s="131">
        <v>545</v>
      </c>
      <c r="C2362" s="131">
        <v>465</v>
      </c>
      <c r="D2362" s="166">
        <v>113</v>
      </c>
      <c r="E2362" s="166">
        <v>94</v>
      </c>
      <c r="F2362" s="167">
        <v>472387.93169599993</v>
      </c>
      <c r="G2362" s="132">
        <v>1.6900000000000001E-5</v>
      </c>
      <c r="H2362" s="167">
        <v>114356.43</v>
      </c>
      <c r="I2362" s="131">
        <v>589.47</v>
      </c>
      <c r="J2362" s="131">
        <v>3</v>
      </c>
      <c r="K2362" s="131">
        <v>194</v>
      </c>
      <c r="L2362" s="130" t="s">
        <v>7</v>
      </c>
      <c r="M2362" s="128"/>
    </row>
    <row r="2363" spans="1:13">
      <c r="A2363" s="130" t="s">
        <v>6992</v>
      </c>
      <c r="B2363" s="131"/>
      <c r="C2363" s="131"/>
      <c r="D2363" s="166">
        <v>24</v>
      </c>
      <c r="E2363" s="166">
        <v>13</v>
      </c>
      <c r="F2363" s="167">
        <v>18691090.854695998</v>
      </c>
      <c r="G2363" s="132">
        <v>2.4757547350507379E-4</v>
      </c>
      <c r="H2363" s="167" t="s">
        <v>11</v>
      </c>
      <c r="I2363" s="131" t="s">
        <v>11</v>
      </c>
      <c r="J2363" s="131">
        <v>3</v>
      </c>
      <c r="K2363" s="131">
        <v>134</v>
      </c>
      <c r="L2363" s="130" t="s">
        <v>12</v>
      </c>
      <c r="M2363" s="128"/>
    </row>
    <row r="2364" spans="1:13">
      <c r="A2364" s="130" t="s">
        <v>6993</v>
      </c>
      <c r="B2364" s="131">
        <v>6</v>
      </c>
      <c r="C2364" s="131">
        <v>3</v>
      </c>
      <c r="D2364" s="166">
        <v>3</v>
      </c>
      <c r="E2364" s="166">
        <v>2</v>
      </c>
      <c r="F2364" s="167">
        <v>114977.91893699999</v>
      </c>
      <c r="G2364" s="132">
        <v>1.6465216220327674E-6</v>
      </c>
      <c r="H2364" s="167" t="s">
        <v>11</v>
      </c>
      <c r="I2364" s="131" t="s">
        <v>11</v>
      </c>
      <c r="J2364" s="131">
        <v>3</v>
      </c>
      <c r="K2364" s="131">
        <v>87</v>
      </c>
      <c r="L2364" s="130" t="s">
        <v>12</v>
      </c>
      <c r="M2364" s="128"/>
    </row>
    <row r="2365" spans="1:13">
      <c r="A2365" s="130" t="s">
        <v>6994</v>
      </c>
      <c r="B2365" s="131">
        <v>686</v>
      </c>
      <c r="C2365" s="131">
        <v>1125</v>
      </c>
      <c r="D2365" s="166">
        <v>0</v>
      </c>
      <c r="E2365" s="166">
        <v>0</v>
      </c>
      <c r="F2365" s="167">
        <v>210587.13155600001</v>
      </c>
      <c r="G2365" s="132">
        <v>1.5435E-5</v>
      </c>
      <c r="H2365" s="167">
        <v>104446.82</v>
      </c>
      <c r="I2365" s="131">
        <v>11605.2</v>
      </c>
      <c r="J2365" s="131">
        <v>3</v>
      </c>
      <c r="K2365" s="131">
        <v>9</v>
      </c>
      <c r="L2365" s="130" t="s">
        <v>7</v>
      </c>
      <c r="M2365" s="128"/>
    </row>
    <row r="2366" spans="1:13">
      <c r="A2366" s="130" t="s">
        <v>6995</v>
      </c>
      <c r="B2366" s="131">
        <v>50</v>
      </c>
      <c r="C2366" s="131">
        <v>65</v>
      </c>
      <c r="D2366" s="166">
        <v>4</v>
      </c>
      <c r="E2366" s="166">
        <v>0</v>
      </c>
      <c r="F2366" s="167">
        <v>164042.37660799999</v>
      </c>
      <c r="G2366" s="132">
        <v>3.1870000000000001E-6</v>
      </c>
      <c r="H2366" s="167">
        <v>21566.62</v>
      </c>
      <c r="I2366" s="131">
        <v>552.99</v>
      </c>
      <c r="J2366" s="131">
        <v>3</v>
      </c>
      <c r="K2366" s="131">
        <v>39</v>
      </c>
      <c r="L2366" s="130" t="s">
        <v>7</v>
      </c>
      <c r="M2366" s="128"/>
    </row>
    <row r="2367" spans="1:13">
      <c r="A2367" s="130" t="s">
        <v>6996</v>
      </c>
      <c r="B2367" s="131">
        <v>9984</v>
      </c>
      <c r="C2367" s="131">
        <v>7513</v>
      </c>
      <c r="D2367" s="166">
        <v>742</v>
      </c>
      <c r="E2367" s="166">
        <v>1009</v>
      </c>
      <c r="F2367" s="167">
        <v>3163191.095344</v>
      </c>
      <c r="G2367" s="132">
        <v>2.11184E-4</v>
      </c>
      <c r="H2367" s="167">
        <v>1429019.02</v>
      </c>
      <c r="I2367" s="131">
        <v>628.97</v>
      </c>
      <c r="J2367" s="131">
        <v>3</v>
      </c>
      <c r="K2367" s="131">
        <v>2272</v>
      </c>
      <c r="L2367" s="130" t="s">
        <v>7</v>
      </c>
      <c r="M2367" s="128"/>
    </row>
    <row r="2368" spans="1:13">
      <c r="A2368" s="130" t="s">
        <v>6997</v>
      </c>
      <c r="B2368" s="131">
        <v>126</v>
      </c>
      <c r="C2368" s="131">
        <v>278</v>
      </c>
      <c r="D2368" s="166">
        <v>82</v>
      </c>
      <c r="E2368" s="166">
        <v>100</v>
      </c>
      <c r="F2368" s="167">
        <v>2337747.1698540002</v>
      </c>
      <c r="G2368" s="132">
        <v>3.6171012311846471E-5</v>
      </c>
      <c r="H2368" s="167" t="s">
        <v>11</v>
      </c>
      <c r="I2368" s="131" t="s">
        <v>11</v>
      </c>
      <c r="J2368" s="131">
        <v>3</v>
      </c>
      <c r="K2368" s="131">
        <v>603</v>
      </c>
      <c r="L2368" s="130" t="s">
        <v>12</v>
      </c>
      <c r="M2368" s="128"/>
    </row>
    <row r="2369" spans="1:13">
      <c r="A2369" s="130" t="s">
        <v>6998</v>
      </c>
      <c r="B2369" s="131">
        <v>25</v>
      </c>
      <c r="C2369" s="131">
        <v>68</v>
      </c>
      <c r="D2369" s="166">
        <v>21</v>
      </c>
      <c r="E2369" s="166">
        <v>24</v>
      </c>
      <c r="F2369" s="167">
        <v>662319.575984</v>
      </c>
      <c r="G2369" s="132">
        <v>9.99668373411258E-6</v>
      </c>
      <c r="H2369" s="167" t="s">
        <v>11</v>
      </c>
      <c r="I2369" s="131" t="s">
        <v>11</v>
      </c>
      <c r="J2369" s="131">
        <v>3</v>
      </c>
      <c r="K2369" s="131">
        <v>443</v>
      </c>
      <c r="L2369" s="130" t="s">
        <v>12</v>
      </c>
      <c r="M2369" s="128"/>
    </row>
    <row r="2370" spans="1:13">
      <c r="A2370" s="130" t="s">
        <v>6999</v>
      </c>
      <c r="B2370" s="131">
        <v>237</v>
      </c>
      <c r="C2370" s="131">
        <v>242</v>
      </c>
      <c r="D2370" s="166">
        <v>87</v>
      </c>
      <c r="E2370" s="166">
        <v>142</v>
      </c>
      <c r="F2370" s="167">
        <v>467379.23277500004</v>
      </c>
      <c r="G2370" s="132">
        <v>1.2526817226528379E-5</v>
      </c>
      <c r="H2370" s="167" t="s">
        <v>11</v>
      </c>
      <c r="I2370" s="131" t="s">
        <v>11</v>
      </c>
      <c r="J2370" s="131">
        <v>3</v>
      </c>
      <c r="K2370" s="131">
        <v>1375</v>
      </c>
      <c r="L2370" s="130" t="s">
        <v>12</v>
      </c>
      <c r="M2370" s="128"/>
    </row>
    <row r="2371" spans="1:13">
      <c r="A2371" s="130" t="s">
        <v>7000</v>
      </c>
      <c r="B2371" s="131">
        <v>3369</v>
      </c>
      <c r="C2371" s="131">
        <v>2602</v>
      </c>
      <c r="D2371" s="166">
        <v>109</v>
      </c>
      <c r="E2371" s="166">
        <v>90</v>
      </c>
      <c r="F2371" s="167">
        <v>1940802.1489239999</v>
      </c>
      <c r="G2371" s="132">
        <v>7.9851999999999994E-5</v>
      </c>
      <c r="H2371" s="167">
        <v>540332.51</v>
      </c>
      <c r="I2371" s="131">
        <v>783.09</v>
      </c>
      <c r="J2371" s="131">
        <v>3</v>
      </c>
      <c r="K2371" s="131">
        <v>690</v>
      </c>
      <c r="L2371" s="130" t="s">
        <v>7</v>
      </c>
      <c r="M2371" s="128"/>
    </row>
    <row r="2372" spans="1:13">
      <c r="A2372" s="130" t="s">
        <v>7001</v>
      </c>
      <c r="B2372" s="131"/>
      <c r="C2372" s="131"/>
      <c r="D2372" s="166">
        <v>40</v>
      </c>
      <c r="E2372" s="166">
        <v>31</v>
      </c>
      <c r="F2372" s="167">
        <v>619411.31262999994</v>
      </c>
      <c r="G2372" s="132">
        <v>8.8301734753613648E-6</v>
      </c>
      <c r="H2372" s="167" t="s">
        <v>11</v>
      </c>
      <c r="I2372" s="131" t="s">
        <v>11</v>
      </c>
      <c r="J2372" s="131">
        <v>3</v>
      </c>
      <c r="K2372" s="131">
        <v>244</v>
      </c>
      <c r="L2372" s="130" t="s">
        <v>12</v>
      </c>
      <c r="M2372" s="128"/>
    </row>
    <row r="2373" spans="1:13">
      <c r="A2373" s="130" t="s">
        <v>7002</v>
      </c>
      <c r="B2373" s="131">
        <v>3106</v>
      </c>
      <c r="C2373" s="131">
        <v>2501</v>
      </c>
      <c r="D2373" s="166">
        <v>9</v>
      </c>
      <c r="E2373" s="166">
        <v>0</v>
      </c>
      <c r="F2373" s="167">
        <v>395045.66322400002</v>
      </c>
      <c r="G2373" s="132">
        <v>5.4818999999999998E-5</v>
      </c>
      <c r="H2373" s="167">
        <v>370946.03</v>
      </c>
      <c r="I2373" s="131">
        <v>14267.15</v>
      </c>
      <c r="J2373" s="131">
        <v>3</v>
      </c>
      <c r="K2373" s="131">
        <v>26</v>
      </c>
      <c r="L2373" s="130" t="s">
        <v>7</v>
      </c>
      <c r="M2373" s="128"/>
    </row>
    <row r="2374" spans="1:13">
      <c r="A2374" s="130" t="s">
        <v>7003</v>
      </c>
      <c r="B2374" s="131">
        <v>1137</v>
      </c>
      <c r="C2374" s="131">
        <v>937</v>
      </c>
      <c r="D2374" s="166">
        <v>472</v>
      </c>
      <c r="E2374" s="166">
        <v>652</v>
      </c>
      <c r="F2374" s="167">
        <v>10482735.222703001</v>
      </c>
      <c r="G2374" s="132">
        <v>1.6733022877020169E-4</v>
      </c>
      <c r="H2374" s="167" t="s">
        <v>11</v>
      </c>
      <c r="I2374" s="131" t="s">
        <v>11</v>
      </c>
      <c r="J2374" s="131">
        <v>3</v>
      </c>
      <c r="K2374" s="131">
        <v>3705</v>
      </c>
      <c r="L2374" s="130" t="s">
        <v>12</v>
      </c>
      <c r="M2374" s="128"/>
    </row>
    <row r="2375" spans="1:13">
      <c r="A2375" s="130" t="s">
        <v>7004</v>
      </c>
      <c r="B2375" s="131">
        <v>262</v>
      </c>
      <c r="C2375" s="131">
        <v>354</v>
      </c>
      <c r="D2375" s="166">
        <v>104</v>
      </c>
      <c r="E2375" s="166">
        <v>65</v>
      </c>
      <c r="F2375" s="167">
        <v>72814.651140000016</v>
      </c>
      <c r="G2375" s="132">
        <v>7.9979615296370086E-6</v>
      </c>
      <c r="H2375" s="167" t="s">
        <v>11</v>
      </c>
      <c r="I2375" s="131" t="s">
        <v>11</v>
      </c>
      <c r="J2375" s="131">
        <v>3</v>
      </c>
      <c r="K2375" s="131">
        <v>510</v>
      </c>
      <c r="L2375" s="130" t="s">
        <v>12</v>
      </c>
      <c r="M2375" s="128"/>
    </row>
    <row r="2376" spans="1:13">
      <c r="A2376" s="130" t="s">
        <v>7005</v>
      </c>
      <c r="B2376" s="131">
        <v>3318</v>
      </c>
      <c r="C2376" s="131">
        <v>5161</v>
      </c>
      <c r="D2376" s="166">
        <v>289</v>
      </c>
      <c r="E2376" s="166">
        <v>331</v>
      </c>
      <c r="F2376" s="167">
        <v>4016136.0359300002</v>
      </c>
      <c r="G2376" s="132">
        <v>1.3266499999999999E-4</v>
      </c>
      <c r="H2376" s="167">
        <v>897706.84</v>
      </c>
      <c r="I2376" s="131">
        <v>684.23</v>
      </c>
      <c r="J2376" s="131">
        <v>3</v>
      </c>
      <c r="K2376" s="131">
        <v>1312</v>
      </c>
      <c r="L2376" s="130" t="s">
        <v>7</v>
      </c>
      <c r="M2376" s="128"/>
    </row>
    <row r="2377" spans="1:13">
      <c r="A2377" s="130" t="s">
        <v>7006</v>
      </c>
      <c r="B2377" s="131">
        <v>6</v>
      </c>
      <c r="C2377" s="131"/>
      <c r="D2377" s="166">
        <v>18</v>
      </c>
      <c r="E2377" s="166">
        <v>29</v>
      </c>
      <c r="F2377" s="167">
        <v>62118.760464000006</v>
      </c>
      <c r="G2377" s="132">
        <v>1.2966168883967043E-6</v>
      </c>
      <c r="H2377" s="167" t="s">
        <v>11</v>
      </c>
      <c r="I2377" s="131" t="s">
        <v>11</v>
      </c>
      <c r="J2377" s="131">
        <v>3</v>
      </c>
      <c r="K2377" s="131">
        <v>80</v>
      </c>
      <c r="L2377" s="130" t="s">
        <v>12</v>
      </c>
      <c r="M2377" s="128"/>
    </row>
    <row r="2378" spans="1:13">
      <c r="A2378" s="130" t="s">
        <v>7007</v>
      </c>
      <c r="B2378" s="131">
        <v>105</v>
      </c>
      <c r="C2378" s="131">
        <v>128</v>
      </c>
      <c r="D2378" s="166">
        <v>73</v>
      </c>
      <c r="E2378" s="166">
        <v>64</v>
      </c>
      <c r="F2378" s="167">
        <v>339070.11553800001</v>
      </c>
      <c r="G2378" s="132">
        <v>7.8012593732226444E-6</v>
      </c>
      <c r="H2378" s="167" t="s">
        <v>11</v>
      </c>
      <c r="I2378" s="131" t="s">
        <v>11</v>
      </c>
      <c r="J2378" s="131">
        <v>3</v>
      </c>
      <c r="K2378" s="131">
        <v>1673</v>
      </c>
      <c r="L2378" s="130" t="s">
        <v>12</v>
      </c>
      <c r="M2378" s="128"/>
    </row>
    <row r="2379" spans="1:13">
      <c r="A2379" s="130" t="s">
        <v>7008</v>
      </c>
      <c r="B2379" s="131">
        <v>54</v>
      </c>
      <c r="C2379" s="131">
        <v>36</v>
      </c>
      <c r="D2379" s="166">
        <v>33</v>
      </c>
      <c r="E2379" s="166">
        <v>12</v>
      </c>
      <c r="F2379" s="167">
        <v>253766.19150000002</v>
      </c>
      <c r="G2379" s="132">
        <v>4.5680169299153013E-6</v>
      </c>
      <c r="H2379" s="167" t="s">
        <v>11</v>
      </c>
      <c r="I2379" s="131" t="s">
        <v>11</v>
      </c>
      <c r="J2379" s="131">
        <v>3</v>
      </c>
      <c r="K2379" s="131">
        <v>59</v>
      </c>
      <c r="L2379" s="130" t="s">
        <v>12</v>
      </c>
      <c r="M2379" s="128"/>
    </row>
    <row r="2380" spans="1:13">
      <c r="A2380" s="130" t="s">
        <v>7009</v>
      </c>
      <c r="B2380" s="131">
        <v>630</v>
      </c>
      <c r="C2380" s="131">
        <v>862</v>
      </c>
      <c r="D2380" s="166">
        <v>110</v>
      </c>
      <c r="E2380" s="166">
        <v>75</v>
      </c>
      <c r="F2380" s="167">
        <v>1796913.946006</v>
      </c>
      <c r="G2380" s="132">
        <v>3.8207000000000002E-5</v>
      </c>
      <c r="H2380" s="167">
        <v>258533.83</v>
      </c>
      <c r="I2380" s="131">
        <v>627.5</v>
      </c>
      <c r="J2380" s="131">
        <v>3</v>
      </c>
      <c r="K2380" s="131">
        <v>412</v>
      </c>
      <c r="L2380" s="130" t="s">
        <v>7</v>
      </c>
      <c r="M2380" s="128"/>
    </row>
    <row r="2381" spans="1:13">
      <c r="A2381" s="130" t="s">
        <v>7010</v>
      </c>
      <c r="B2381" s="131">
        <v>819</v>
      </c>
      <c r="C2381" s="131">
        <v>903</v>
      </c>
      <c r="D2381" s="166">
        <v>60</v>
      </c>
      <c r="E2381" s="166">
        <v>70</v>
      </c>
      <c r="F2381" s="167">
        <v>936104.73431199999</v>
      </c>
      <c r="G2381" s="132">
        <v>2.8541E-5</v>
      </c>
      <c r="H2381" s="167">
        <v>193126.1</v>
      </c>
      <c r="I2381" s="131">
        <v>687.28</v>
      </c>
      <c r="J2381" s="131">
        <v>3</v>
      </c>
      <c r="K2381" s="131">
        <v>281</v>
      </c>
      <c r="L2381" s="130" t="s">
        <v>7</v>
      </c>
      <c r="M2381" s="128"/>
    </row>
    <row r="2382" spans="1:13">
      <c r="A2382" s="130" t="s">
        <v>7011</v>
      </c>
      <c r="B2382" s="131">
        <v>225</v>
      </c>
      <c r="C2382" s="131">
        <v>304</v>
      </c>
      <c r="D2382" s="166">
        <v>92</v>
      </c>
      <c r="E2382" s="166">
        <v>115</v>
      </c>
      <c r="F2382" s="167">
        <v>1408573.2958500001</v>
      </c>
      <c r="G2382" s="132">
        <v>2.4853000000000001E-5</v>
      </c>
      <c r="H2382" s="167">
        <v>168170.87</v>
      </c>
      <c r="I2382" s="131">
        <v>453.29</v>
      </c>
      <c r="J2382" s="131">
        <v>3</v>
      </c>
      <c r="K2382" s="131">
        <v>371</v>
      </c>
      <c r="L2382" s="130" t="s">
        <v>7</v>
      </c>
      <c r="M2382" s="128"/>
    </row>
    <row r="2383" spans="1:13">
      <c r="A2383" s="130" t="s">
        <v>7012</v>
      </c>
      <c r="B2383" s="131"/>
      <c r="C2383" s="131">
        <v>1</v>
      </c>
      <c r="D2383" s="166">
        <v>0</v>
      </c>
      <c r="E2383" s="166">
        <v>0</v>
      </c>
      <c r="F2383" s="166">
        <v>0</v>
      </c>
      <c r="G2383" s="132">
        <v>2.6801608117928362E-8</v>
      </c>
      <c r="H2383" s="167" t="s">
        <v>11</v>
      </c>
      <c r="I2383" s="131" t="s">
        <v>11</v>
      </c>
      <c r="J2383" s="131">
        <v>1</v>
      </c>
      <c r="K2383" s="131">
        <v>2</v>
      </c>
      <c r="L2383" s="130" t="s">
        <v>12</v>
      </c>
      <c r="M2383" s="128"/>
    </row>
    <row r="2384" spans="1:13">
      <c r="A2384" s="130" t="s">
        <v>7013</v>
      </c>
      <c r="B2384" s="131">
        <v>766</v>
      </c>
      <c r="C2384" s="131">
        <v>1003</v>
      </c>
      <c r="D2384" s="166">
        <v>506</v>
      </c>
      <c r="E2384" s="166">
        <v>513</v>
      </c>
      <c r="F2384" s="167">
        <v>6864089.2223279998</v>
      </c>
      <c r="G2384" s="132">
        <v>1.1578035699125442E-4</v>
      </c>
      <c r="H2384" s="167" t="s">
        <v>11</v>
      </c>
      <c r="I2384" s="131" t="s">
        <v>11</v>
      </c>
      <c r="J2384" s="131">
        <v>3</v>
      </c>
      <c r="K2384" s="131">
        <v>2066</v>
      </c>
      <c r="L2384" s="130" t="s">
        <v>12</v>
      </c>
      <c r="M2384" s="128"/>
    </row>
    <row r="2385" spans="1:13">
      <c r="A2385" s="130" t="s">
        <v>7014</v>
      </c>
      <c r="B2385" s="131">
        <v>208</v>
      </c>
      <c r="C2385" s="131">
        <v>164</v>
      </c>
      <c r="D2385" s="166">
        <v>90</v>
      </c>
      <c r="E2385" s="166">
        <v>110</v>
      </c>
      <c r="F2385" s="167">
        <v>3195366.1785540003</v>
      </c>
      <c r="G2385" s="132">
        <v>4.7395752852751964E-5</v>
      </c>
      <c r="H2385" s="167" t="s">
        <v>11</v>
      </c>
      <c r="I2385" s="131" t="s">
        <v>11</v>
      </c>
      <c r="J2385" s="131">
        <v>3</v>
      </c>
      <c r="K2385" s="131">
        <v>1092</v>
      </c>
      <c r="L2385" s="130" t="s">
        <v>12</v>
      </c>
      <c r="M2385" s="128"/>
    </row>
    <row r="2386" spans="1:13">
      <c r="A2386" s="130" t="s">
        <v>7015</v>
      </c>
      <c r="B2386" s="131">
        <v>1072</v>
      </c>
      <c r="C2386" s="131">
        <v>987</v>
      </c>
      <c r="D2386" s="166">
        <v>86</v>
      </c>
      <c r="E2386" s="166">
        <v>193</v>
      </c>
      <c r="F2386" s="167">
        <v>1333417.6123649999</v>
      </c>
      <c r="G2386" s="132">
        <v>3.4192000000000001E-5</v>
      </c>
      <c r="H2386" s="167">
        <v>231364.15</v>
      </c>
      <c r="I2386" s="131">
        <v>335.32</v>
      </c>
      <c r="J2386" s="131">
        <v>3</v>
      </c>
      <c r="K2386" s="131">
        <v>690</v>
      </c>
      <c r="L2386" s="130" t="s">
        <v>7</v>
      </c>
      <c r="M2386" s="128"/>
    </row>
    <row r="2387" spans="1:13">
      <c r="A2387" s="130" t="s">
        <v>7016</v>
      </c>
      <c r="B2387" s="131"/>
      <c r="C2387" s="131"/>
      <c r="D2387" s="166"/>
      <c r="E2387" s="166"/>
      <c r="F2387" s="166">
        <v>0</v>
      </c>
      <c r="G2387" s="132"/>
      <c r="H2387" s="167" t="s">
        <v>11</v>
      </c>
      <c r="I2387" s="131" t="s">
        <v>11</v>
      </c>
      <c r="J2387" s="131"/>
      <c r="K2387" s="131">
        <v>0</v>
      </c>
      <c r="L2387" s="130" t="s">
        <v>12</v>
      </c>
      <c r="M2387" s="128" t="s">
        <v>5181</v>
      </c>
    </row>
    <row r="2388" spans="1:13">
      <c r="A2388" s="130" t="s">
        <v>7017</v>
      </c>
      <c r="B2388" s="131">
        <v>1517</v>
      </c>
      <c r="C2388" s="131">
        <v>1497</v>
      </c>
      <c r="D2388" s="166">
        <v>212</v>
      </c>
      <c r="E2388" s="166">
        <v>186</v>
      </c>
      <c r="F2388" s="167">
        <v>2889250.2249400001</v>
      </c>
      <c r="G2388" s="132">
        <v>6.8803483732355142E-5</v>
      </c>
      <c r="H2388" s="167" t="s">
        <v>11</v>
      </c>
      <c r="I2388" s="131">
        <v>498.47</v>
      </c>
      <c r="J2388" s="131">
        <v>3</v>
      </c>
      <c r="K2388" s="131">
        <v>934</v>
      </c>
      <c r="L2388" s="130" t="s">
        <v>15</v>
      </c>
      <c r="M2388" s="128"/>
    </row>
    <row r="2389" spans="1:13">
      <c r="A2389" s="130" t="s">
        <v>7018</v>
      </c>
      <c r="B2389" s="131">
        <v>5171</v>
      </c>
      <c r="C2389" s="131">
        <v>5531</v>
      </c>
      <c r="D2389" s="166">
        <v>661</v>
      </c>
      <c r="E2389" s="166">
        <v>632</v>
      </c>
      <c r="F2389" s="167">
        <v>4895139.8350400003</v>
      </c>
      <c r="G2389" s="132">
        <v>1.6964700000000001E-4</v>
      </c>
      <c r="H2389" s="167">
        <v>1147946.93</v>
      </c>
      <c r="I2389" s="131">
        <v>488.07</v>
      </c>
      <c r="J2389" s="131">
        <v>3</v>
      </c>
      <c r="K2389" s="131">
        <v>2352</v>
      </c>
      <c r="L2389" s="130" t="s">
        <v>7</v>
      </c>
      <c r="M2389" s="128"/>
    </row>
    <row r="2390" spans="1:13">
      <c r="A2390" s="130" t="s">
        <v>7019</v>
      </c>
      <c r="B2390" s="131">
        <v>20724</v>
      </c>
      <c r="C2390" s="131">
        <v>25267</v>
      </c>
      <c r="D2390" s="166">
        <v>2625</v>
      </c>
      <c r="E2390" s="166">
        <v>3484</v>
      </c>
      <c r="F2390" s="167">
        <v>17251697.267251998</v>
      </c>
      <c r="G2390" s="132">
        <v>6.8449799999999996E-4</v>
      </c>
      <c r="H2390" s="167">
        <v>4631791.2</v>
      </c>
      <c r="I2390" s="131">
        <v>869.16</v>
      </c>
      <c r="J2390" s="131">
        <v>3</v>
      </c>
      <c r="K2390" s="131">
        <v>5329</v>
      </c>
      <c r="L2390" s="130" t="s">
        <v>7</v>
      </c>
      <c r="M2390" s="128"/>
    </row>
    <row r="2391" spans="1:13">
      <c r="A2391" s="130" t="s">
        <v>7020</v>
      </c>
      <c r="B2391" s="131">
        <v>921</v>
      </c>
      <c r="C2391" s="131">
        <v>1453</v>
      </c>
      <c r="D2391" s="166">
        <v>109</v>
      </c>
      <c r="E2391" s="166">
        <v>137</v>
      </c>
      <c r="F2391" s="166">
        <v>0</v>
      </c>
      <c r="G2391" s="132">
        <v>3.0993E-5</v>
      </c>
      <c r="H2391" s="167">
        <v>209717.74</v>
      </c>
      <c r="I2391" s="131">
        <v>483.22</v>
      </c>
      <c r="J2391" s="131">
        <v>2</v>
      </c>
      <c r="K2391" s="131">
        <v>434</v>
      </c>
      <c r="L2391" s="130" t="s">
        <v>7</v>
      </c>
      <c r="M2391" s="128"/>
    </row>
    <row r="2392" spans="1:13">
      <c r="A2392" s="130" t="s">
        <v>7021</v>
      </c>
      <c r="B2392" s="131">
        <v>39839</v>
      </c>
      <c r="C2392" s="131">
        <v>39439</v>
      </c>
      <c r="D2392" s="166">
        <v>2316</v>
      </c>
      <c r="E2392" s="166">
        <v>2716</v>
      </c>
      <c r="F2392" s="167">
        <v>9993927.838254001</v>
      </c>
      <c r="G2392" s="132">
        <v>8.7540700000000003E-4</v>
      </c>
      <c r="H2392" s="167">
        <v>5923615.54</v>
      </c>
      <c r="I2392" s="131">
        <v>2920.92</v>
      </c>
      <c r="J2392" s="131">
        <v>3</v>
      </c>
      <c r="K2392" s="131">
        <v>2028</v>
      </c>
      <c r="L2392" s="130" t="s">
        <v>7</v>
      </c>
      <c r="M2392" s="128"/>
    </row>
    <row r="2393" spans="1:13">
      <c r="A2393" s="130" t="s">
        <v>7022</v>
      </c>
      <c r="B2393" s="131">
        <v>51910</v>
      </c>
      <c r="C2393" s="131">
        <v>58177</v>
      </c>
      <c r="D2393" s="166">
        <v>4916</v>
      </c>
      <c r="E2393" s="166">
        <v>4939</v>
      </c>
      <c r="F2393" s="167">
        <v>18534386.916611999</v>
      </c>
      <c r="G2393" s="132">
        <v>1.301317E-3</v>
      </c>
      <c r="H2393" s="167">
        <v>8805616.4700000007</v>
      </c>
      <c r="I2393" s="131">
        <v>1599.28</v>
      </c>
      <c r="J2393" s="131">
        <v>3</v>
      </c>
      <c r="K2393" s="131">
        <v>5506</v>
      </c>
      <c r="L2393" s="130" t="s">
        <v>7</v>
      </c>
      <c r="M2393" s="128"/>
    </row>
    <row r="2394" spans="1:13">
      <c r="A2394" s="130" t="s">
        <v>7023</v>
      </c>
      <c r="B2394" s="131">
        <v>5253</v>
      </c>
      <c r="C2394" s="131">
        <v>5189</v>
      </c>
      <c r="D2394" s="166">
        <v>951</v>
      </c>
      <c r="E2394" s="166">
        <v>1176</v>
      </c>
      <c r="F2394" s="167">
        <v>5391278.0528880004</v>
      </c>
      <c r="G2394" s="132">
        <v>1.81182E-4</v>
      </c>
      <c r="H2394" s="167">
        <v>1226002.55</v>
      </c>
      <c r="I2394" s="131">
        <v>497.57</v>
      </c>
      <c r="J2394" s="131">
        <v>3</v>
      </c>
      <c r="K2394" s="131">
        <v>2464</v>
      </c>
      <c r="L2394" s="130" t="s">
        <v>7</v>
      </c>
      <c r="M2394" s="128"/>
    </row>
    <row r="2395" spans="1:13">
      <c r="A2395" s="130" t="s">
        <v>7024</v>
      </c>
      <c r="B2395" s="131">
        <v>4954</v>
      </c>
      <c r="C2395" s="131">
        <v>5215</v>
      </c>
      <c r="D2395" s="166">
        <v>1434</v>
      </c>
      <c r="E2395" s="166">
        <v>1453</v>
      </c>
      <c r="F2395" s="167">
        <v>4239695.356435</v>
      </c>
      <c r="G2395" s="132">
        <v>1.7059900000000001E-4</v>
      </c>
      <c r="H2395" s="167">
        <v>1154394.73</v>
      </c>
      <c r="I2395" s="131">
        <v>525.91999999999996</v>
      </c>
      <c r="J2395" s="131">
        <v>3</v>
      </c>
      <c r="K2395" s="131">
        <v>2195</v>
      </c>
      <c r="L2395" s="130" t="s">
        <v>7</v>
      </c>
      <c r="M2395" s="128"/>
    </row>
    <row r="2396" spans="1:13">
      <c r="A2396" s="130" t="s">
        <v>7025</v>
      </c>
      <c r="B2396" s="131">
        <v>15478</v>
      </c>
      <c r="C2396" s="131">
        <v>15670</v>
      </c>
      <c r="D2396" s="166">
        <v>2029</v>
      </c>
      <c r="E2396" s="166">
        <v>2287</v>
      </c>
      <c r="F2396" s="167">
        <v>9529942.6128640007</v>
      </c>
      <c r="G2396" s="132">
        <v>4.3719499999999998E-4</v>
      </c>
      <c r="H2396" s="167">
        <v>2958365.44</v>
      </c>
      <c r="I2396" s="131">
        <v>538.17999999999995</v>
      </c>
      <c r="J2396" s="131">
        <v>3</v>
      </c>
      <c r="K2396" s="131">
        <v>5497</v>
      </c>
      <c r="L2396" s="130" t="s">
        <v>7</v>
      </c>
      <c r="M2396" s="128"/>
    </row>
    <row r="2397" spans="1:13">
      <c r="A2397" s="130" t="s">
        <v>7026</v>
      </c>
      <c r="B2397" s="131">
        <v>3815</v>
      </c>
      <c r="C2397" s="131">
        <v>4008</v>
      </c>
      <c r="D2397" s="166">
        <v>605</v>
      </c>
      <c r="E2397" s="166">
        <v>826</v>
      </c>
      <c r="F2397" s="167">
        <v>2096171.0531539998</v>
      </c>
      <c r="G2397" s="132">
        <v>1.08985E-4</v>
      </c>
      <c r="H2397" s="167">
        <v>737469.32</v>
      </c>
      <c r="I2397" s="131">
        <v>419.25</v>
      </c>
      <c r="J2397" s="131">
        <v>3</v>
      </c>
      <c r="K2397" s="131">
        <v>1759</v>
      </c>
      <c r="L2397" s="130" t="s">
        <v>7</v>
      </c>
      <c r="M2397" s="128"/>
    </row>
    <row r="2398" spans="1:13">
      <c r="A2398" s="130" t="s">
        <v>7027</v>
      </c>
      <c r="B2398" s="131">
        <v>4507</v>
      </c>
      <c r="C2398" s="131">
        <v>3763</v>
      </c>
      <c r="D2398" s="166">
        <v>430</v>
      </c>
      <c r="E2398" s="166">
        <v>474</v>
      </c>
      <c r="F2398" s="167">
        <v>7920572.7265590001</v>
      </c>
      <c r="G2398" s="132">
        <v>1.8418699999999999E-4</v>
      </c>
      <c r="H2398" s="167">
        <v>1246338.76</v>
      </c>
      <c r="I2398" s="131">
        <v>1392.56</v>
      </c>
      <c r="J2398" s="131">
        <v>3</v>
      </c>
      <c r="K2398" s="131">
        <v>895</v>
      </c>
      <c r="L2398" s="130" t="s">
        <v>7</v>
      </c>
      <c r="M2398" s="128"/>
    </row>
    <row r="2399" spans="1:13">
      <c r="A2399" s="130" t="s">
        <v>7028</v>
      </c>
      <c r="B2399" s="131">
        <v>2957</v>
      </c>
      <c r="C2399" s="131">
        <v>2946</v>
      </c>
      <c r="D2399" s="166">
        <v>313</v>
      </c>
      <c r="E2399" s="166">
        <v>355</v>
      </c>
      <c r="F2399" s="167">
        <v>1364676.381488</v>
      </c>
      <c r="G2399" s="132">
        <v>7.5783000000000003E-5</v>
      </c>
      <c r="H2399" s="167">
        <v>512798.62</v>
      </c>
      <c r="I2399" s="131">
        <v>755.23</v>
      </c>
      <c r="J2399" s="131">
        <v>3</v>
      </c>
      <c r="K2399" s="131">
        <v>679</v>
      </c>
      <c r="L2399" s="130" t="s">
        <v>7</v>
      </c>
      <c r="M2399" s="128"/>
    </row>
    <row r="2400" spans="1:13">
      <c r="A2400" s="130" t="s">
        <v>7029</v>
      </c>
      <c r="B2400" s="131">
        <v>5116</v>
      </c>
      <c r="C2400" s="131">
        <v>5900</v>
      </c>
      <c r="D2400" s="166">
        <v>785</v>
      </c>
      <c r="E2400" s="166">
        <v>1089</v>
      </c>
      <c r="F2400" s="167">
        <v>10525090.229474001</v>
      </c>
      <c r="G2400" s="132">
        <v>2.5099200000000001E-4</v>
      </c>
      <c r="H2400" s="167">
        <v>1698384.69</v>
      </c>
      <c r="I2400" s="131">
        <v>1312.5</v>
      </c>
      <c r="J2400" s="131">
        <v>3</v>
      </c>
      <c r="K2400" s="131">
        <v>1294</v>
      </c>
      <c r="L2400" s="130" t="s">
        <v>7</v>
      </c>
      <c r="M2400" s="128"/>
    </row>
    <row r="2401" spans="1:13">
      <c r="A2401" s="130" t="s">
        <v>7030</v>
      </c>
      <c r="B2401" s="131">
        <v>5329</v>
      </c>
      <c r="C2401" s="131">
        <v>5823</v>
      </c>
      <c r="D2401" s="166">
        <v>1054</v>
      </c>
      <c r="E2401" s="166">
        <v>1168</v>
      </c>
      <c r="F2401" s="167">
        <v>2084059.0660800003</v>
      </c>
      <c r="G2401" s="132">
        <v>1.4756243093416594E-4</v>
      </c>
      <c r="H2401" s="167" t="s">
        <v>11</v>
      </c>
      <c r="I2401" s="131">
        <v>417.79</v>
      </c>
      <c r="J2401" s="131">
        <v>3</v>
      </c>
      <c r="K2401" s="131">
        <v>2390</v>
      </c>
      <c r="L2401" s="130" t="s">
        <v>15</v>
      </c>
      <c r="M2401" s="128"/>
    </row>
    <row r="2402" spans="1:13">
      <c r="A2402" s="130" t="s">
        <v>7031</v>
      </c>
      <c r="B2402" s="131">
        <v>4952</v>
      </c>
      <c r="C2402" s="131">
        <v>3793</v>
      </c>
      <c r="D2402" s="166">
        <v>67</v>
      </c>
      <c r="E2402" s="166">
        <v>83</v>
      </c>
      <c r="F2402" s="167">
        <v>3481560.124268</v>
      </c>
      <c r="G2402" s="132">
        <v>1.2390900000000001E-4</v>
      </c>
      <c r="H2402" s="167">
        <v>838456.3</v>
      </c>
      <c r="I2402" s="131">
        <v>2416.3000000000002</v>
      </c>
      <c r="J2402" s="131">
        <v>3</v>
      </c>
      <c r="K2402" s="131">
        <v>347</v>
      </c>
      <c r="L2402" s="130" t="s">
        <v>7</v>
      </c>
      <c r="M2402" s="128"/>
    </row>
    <row r="2403" spans="1:13">
      <c r="A2403" s="130" t="s">
        <v>7032</v>
      </c>
      <c r="B2403" s="131">
        <v>392</v>
      </c>
      <c r="C2403" s="131">
        <v>500</v>
      </c>
      <c r="D2403" s="166">
        <v>351</v>
      </c>
      <c r="E2403" s="166">
        <v>389</v>
      </c>
      <c r="F2403" s="167">
        <v>2747718.4664360001</v>
      </c>
      <c r="G2403" s="132">
        <v>5.0206E-5</v>
      </c>
      <c r="H2403" s="167">
        <v>339730.42</v>
      </c>
      <c r="I2403" s="131">
        <v>655.85</v>
      </c>
      <c r="J2403" s="131">
        <v>3</v>
      </c>
      <c r="K2403" s="131">
        <v>518</v>
      </c>
      <c r="L2403" s="130" t="s">
        <v>7</v>
      </c>
      <c r="M2403" s="128"/>
    </row>
    <row r="2404" spans="1:13">
      <c r="A2404" s="130" t="s">
        <v>7033</v>
      </c>
      <c r="B2404" s="131">
        <v>1410</v>
      </c>
      <c r="C2404" s="131">
        <v>1614</v>
      </c>
      <c r="D2404" s="166">
        <v>135</v>
      </c>
      <c r="E2404" s="166">
        <v>163</v>
      </c>
      <c r="F2404" s="167">
        <v>2759885.9586079996</v>
      </c>
      <c r="G2404" s="132">
        <v>6.5271999999999994E-5</v>
      </c>
      <c r="H2404" s="167">
        <v>441675.19</v>
      </c>
      <c r="I2404" s="131">
        <v>710.09</v>
      </c>
      <c r="J2404" s="131">
        <v>3</v>
      </c>
      <c r="K2404" s="131">
        <v>622</v>
      </c>
      <c r="L2404" s="130" t="s">
        <v>7</v>
      </c>
      <c r="M2404" s="128"/>
    </row>
    <row r="2405" spans="1:13">
      <c r="A2405" s="130" t="s">
        <v>7034</v>
      </c>
      <c r="B2405" s="131">
        <v>2710</v>
      </c>
      <c r="C2405" s="131">
        <v>3709</v>
      </c>
      <c r="D2405" s="166">
        <v>287</v>
      </c>
      <c r="E2405" s="166">
        <v>233</v>
      </c>
      <c r="F2405" s="167">
        <v>2889383.4953279998</v>
      </c>
      <c r="G2405" s="132">
        <v>9.8867000000000001E-5</v>
      </c>
      <c r="H2405" s="167">
        <v>669004.75</v>
      </c>
      <c r="I2405" s="131">
        <v>925.32</v>
      </c>
      <c r="J2405" s="131">
        <v>3</v>
      </c>
      <c r="K2405" s="131">
        <v>723</v>
      </c>
      <c r="L2405" s="130" t="s">
        <v>7</v>
      </c>
      <c r="M2405" s="128"/>
    </row>
    <row r="2406" spans="1:13">
      <c r="A2406" s="130" t="s">
        <v>7035</v>
      </c>
      <c r="B2406" s="131">
        <v>1725</v>
      </c>
      <c r="C2406" s="131">
        <v>1711</v>
      </c>
      <c r="D2406" s="166">
        <v>176</v>
      </c>
      <c r="E2406" s="166">
        <v>173</v>
      </c>
      <c r="F2406" s="167">
        <v>2019258.2394639999</v>
      </c>
      <c r="G2406" s="132">
        <v>6.0637861329203974E-5</v>
      </c>
      <c r="H2406" s="167" t="s">
        <v>11</v>
      </c>
      <c r="I2406" s="131">
        <v>483.87</v>
      </c>
      <c r="J2406" s="131">
        <v>3</v>
      </c>
      <c r="K2406" s="131">
        <v>848</v>
      </c>
      <c r="L2406" s="130" t="s">
        <v>15</v>
      </c>
      <c r="M2406" s="128"/>
    </row>
    <row r="2407" spans="1:13">
      <c r="A2407" s="130" t="s">
        <v>7036</v>
      </c>
      <c r="B2407" s="131">
        <v>11645</v>
      </c>
      <c r="C2407" s="131">
        <v>12032</v>
      </c>
      <c r="D2407" s="166">
        <v>1340</v>
      </c>
      <c r="E2407" s="166">
        <v>1310</v>
      </c>
      <c r="F2407" s="167">
        <v>8644282.714404</v>
      </c>
      <c r="G2407" s="132">
        <v>3.4500299999999998E-4</v>
      </c>
      <c r="H2407" s="167">
        <v>2334529.5499999998</v>
      </c>
      <c r="I2407" s="131">
        <v>475.65</v>
      </c>
      <c r="J2407" s="131">
        <v>3</v>
      </c>
      <c r="K2407" s="131">
        <v>4908</v>
      </c>
      <c r="L2407" s="130" t="s">
        <v>7</v>
      </c>
      <c r="M2407" s="128"/>
    </row>
    <row r="2408" spans="1:13">
      <c r="A2408" s="130" t="s">
        <v>7037</v>
      </c>
      <c r="B2408" s="131">
        <v>4895</v>
      </c>
      <c r="C2408" s="131">
        <v>4937</v>
      </c>
      <c r="D2408" s="166">
        <v>775</v>
      </c>
      <c r="E2408" s="166">
        <v>1035</v>
      </c>
      <c r="F2408" s="167">
        <v>6364499.2034680005</v>
      </c>
      <c r="G2408" s="132">
        <v>1.8853296325240627E-4</v>
      </c>
      <c r="H2408" s="167" t="s">
        <v>11</v>
      </c>
      <c r="I2408" s="131">
        <v>610.70000000000005</v>
      </c>
      <c r="J2408" s="131">
        <v>3</v>
      </c>
      <c r="K2408" s="131">
        <v>2089</v>
      </c>
      <c r="L2408" s="130" t="s">
        <v>15</v>
      </c>
      <c r="M2408" s="128"/>
    </row>
    <row r="2409" spans="1:13">
      <c r="A2409" s="130" t="s">
        <v>7038</v>
      </c>
      <c r="B2409" s="131">
        <v>19321</v>
      </c>
      <c r="C2409" s="131">
        <v>19391</v>
      </c>
      <c r="D2409" s="166">
        <v>3317</v>
      </c>
      <c r="E2409" s="166">
        <v>3487</v>
      </c>
      <c r="F2409" s="167">
        <v>21224041.676384002</v>
      </c>
      <c r="G2409" s="132">
        <v>6.7827700000000002E-4</v>
      </c>
      <c r="H2409" s="167">
        <v>4589694.1500000004</v>
      </c>
      <c r="I2409" s="131">
        <v>1012.29</v>
      </c>
      <c r="J2409" s="131">
        <v>3</v>
      </c>
      <c r="K2409" s="131">
        <v>4534</v>
      </c>
      <c r="L2409" s="130" t="s">
        <v>7</v>
      </c>
      <c r="M2409" s="128"/>
    </row>
    <row r="2410" spans="1:13">
      <c r="A2410" s="130" t="s">
        <v>7039</v>
      </c>
      <c r="B2410" s="131">
        <v>2436</v>
      </c>
      <c r="C2410" s="131">
        <v>2382</v>
      </c>
      <c r="D2410" s="166">
        <v>264</v>
      </c>
      <c r="E2410" s="166">
        <v>322</v>
      </c>
      <c r="F2410" s="167">
        <v>1681255.7295840001</v>
      </c>
      <c r="G2410" s="132">
        <v>7.0741043297107862E-5</v>
      </c>
      <c r="H2410" s="167" t="s">
        <v>11</v>
      </c>
      <c r="I2410" s="131">
        <v>545.82000000000005</v>
      </c>
      <c r="J2410" s="131">
        <v>3</v>
      </c>
      <c r="K2410" s="131">
        <v>877</v>
      </c>
      <c r="L2410" s="130" t="s">
        <v>15</v>
      </c>
      <c r="M2410" s="128"/>
    </row>
    <row r="2411" spans="1:13">
      <c r="A2411" s="130" t="s">
        <v>7040</v>
      </c>
      <c r="B2411" s="131">
        <v>557</v>
      </c>
      <c r="C2411" s="131">
        <v>521</v>
      </c>
      <c r="D2411" s="166">
        <v>48</v>
      </c>
      <c r="E2411" s="166">
        <v>150</v>
      </c>
      <c r="F2411" s="167">
        <v>1240792.2768000001</v>
      </c>
      <c r="G2411" s="132">
        <v>2.7426000000000001E-5</v>
      </c>
      <c r="H2411" s="167">
        <v>185583.89</v>
      </c>
      <c r="I2411" s="131">
        <v>692.47</v>
      </c>
      <c r="J2411" s="131">
        <v>3</v>
      </c>
      <c r="K2411" s="131">
        <v>268</v>
      </c>
      <c r="L2411" s="130" t="s">
        <v>7</v>
      </c>
      <c r="M2411" s="128"/>
    </row>
    <row r="2412" spans="1:13">
      <c r="A2412" s="130" t="s">
        <v>7041</v>
      </c>
      <c r="B2412" s="131">
        <v>7219</v>
      </c>
      <c r="C2412" s="131">
        <v>6876</v>
      </c>
      <c r="D2412" s="166">
        <v>1817</v>
      </c>
      <c r="E2412" s="166">
        <v>1761</v>
      </c>
      <c r="F2412" s="167">
        <v>2511130.9234750001</v>
      </c>
      <c r="G2412" s="132">
        <v>1.88734E-4</v>
      </c>
      <c r="H2412" s="167">
        <v>1277102.8999999999</v>
      </c>
      <c r="I2412" s="131">
        <v>649.27</v>
      </c>
      <c r="J2412" s="131">
        <v>3</v>
      </c>
      <c r="K2412" s="131">
        <v>1967</v>
      </c>
      <c r="L2412" s="130" t="s">
        <v>7</v>
      </c>
      <c r="M2412" s="128"/>
    </row>
    <row r="2413" spans="1:13">
      <c r="A2413" s="130" t="s">
        <v>7042</v>
      </c>
      <c r="B2413" s="131">
        <v>15678</v>
      </c>
      <c r="C2413" s="131">
        <v>19063</v>
      </c>
      <c r="D2413" s="166">
        <v>3432</v>
      </c>
      <c r="E2413" s="166">
        <v>3940</v>
      </c>
      <c r="F2413" s="167">
        <v>14092788.121920001</v>
      </c>
      <c r="G2413" s="132">
        <v>5.5522999999999998E-4</v>
      </c>
      <c r="H2413" s="167">
        <v>3757072</v>
      </c>
      <c r="I2413" s="131">
        <v>977.13</v>
      </c>
      <c r="J2413" s="131">
        <v>3</v>
      </c>
      <c r="K2413" s="131">
        <v>3845</v>
      </c>
      <c r="L2413" s="130" t="s">
        <v>7</v>
      </c>
      <c r="M2413" s="128"/>
    </row>
    <row r="2414" spans="1:13">
      <c r="A2414" s="130" t="s">
        <v>7043</v>
      </c>
      <c r="B2414" s="131">
        <v>2677</v>
      </c>
      <c r="C2414" s="131">
        <v>2407</v>
      </c>
      <c r="D2414" s="166">
        <v>336</v>
      </c>
      <c r="E2414" s="166">
        <v>321</v>
      </c>
      <c r="F2414" s="167">
        <v>1615799.4673860001</v>
      </c>
      <c r="G2414" s="132">
        <v>7.1736999999999994E-5</v>
      </c>
      <c r="H2414" s="167">
        <v>485419.28</v>
      </c>
      <c r="I2414" s="131">
        <v>471.74</v>
      </c>
      <c r="J2414" s="131">
        <v>3</v>
      </c>
      <c r="K2414" s="131">
        <v>1029</v>
      </c>
      <c r="L2414" s="130" t="s">
        <v>7</v>
      </c>
      <c r="M2414" s="128"/>
    </row>
    <row r="2415" spans="1:13">
      <c r="A2415" s="130" t="s">
        <v>7044</v>
      </c>
      <c r="B2415" s="131">
        <v>3862</v>
      </c>
      <c r="C2415" s="131">
        <v>4572</v>
      </c>
      <c r="D2415" s="166">
        <v>901</v>
      </c>
      <c r="E2415" s="166">
        <v>1252</v>
      </c>
      <c r="F2415" s="167">
        <v>5688267.2730919998</v>
      </c>
      <c r="G2415" s="132">
        <v>1.6752800000000001E-4</v>
      </c>
      <c r="H2415" s="167">
        <v>1133613.58</v>
      </c>
      <c r="I2415" s="131">
        <v>462.89</v>
      </c>
      <c r="J2415" s="131">
        <v>3</v>
      </c>
      <c r="K2415" s="131">
        <v>2449</v>
      </c>
      <c r="L2415" s="130" t="s">
        <v>7</v>
      </c>
      <c r="M2415" s="128"/>
    </row>
    <row r="2416" spans="1:13">
      <c r="A2416" s="130" t="s">
        <v>7045</v>
      </c>
      <c r="B2416" s="131">
        <v>1960</v>
      </c>
      <c r="C2416" s="131">
        <v>1219</v>
      </c>
      <c r="D2416" s="166">
        <v>379</v>
      </c>
      <c r="E2416" s="166">
        <v>396</v>
      </c>
      <c r="F2416" s="167">
        <v>3020839.4287</v>
      </c>
      <c r="G2416" s="132">
        <v>7.4277999999999996E-5</v>
      </c>
      <c r="H2416" s="167">
        <v>502618.73</v>
      </c>
      <c r="I2416" s="131">
        <v>778.05</v>
      </c>
      <c r="J2416" s="131">
        <v>3</v>
      </c>
      <c r="K2416" s="131">
        <v>646</v>
      </c>
      <c r="L2416" s="130" t="s">
        <v>7</v>
      </c>
      <c r="M2416" s="128"/>
    </row>
    <row r="2417" spans="1:13">
      <c r="A2417" s="130" t="s">
        <v>7046</v>
      </c>
      <c r="B2417" s="131">
        <v>2263</v>
      </c>
      <c r="C2417" s="131">
        <v>2944</v>
      </c>
      <c r="D2417" s="166">
        <v>520</v>
      </c>
      <c r="E2417" s="166">
        <v>506</v>
      </c>
      <c r="F2417" s="167">
        <v>2788801.4839550001</v>
      </c>
      <c r="G2417" s="132">
        <v>9.1385999999999995E-5</v>
      </c>
      <c r="H2417" s="167">
        <v>618381.17000000004</v>
      </c>
      <c r="I2417" s="131">
        <v>272.64999999999998</v>
      </c>
      <c r="J2417" s="131">
        <v>3</v>
      </c>
      <c r="K2417" s="131">
        <v>2268</v>
      </c>
      <c r="L2417" s="130" t="s">
        <v>7</v>
      </c>
      <c r="M2417" s="128"/>
    </row>
    <row r="2418" spans="1:13">
      <c r="A2418" s="130" t="s">
        <v>7047</v>
      </c>
      <c r="B2418" s="131">
        <v>4837</v>
      </c>
      <c r="C2418" s="131">
        <v>5965</v>
      </c>
      <c r="D2418" s="166">
        <v>1163</v>
      </c>
      <c r="E2418" s="166">
        <v>1180</v>
      </c>
      <c r="F2418" s="167">
        <v>5685336.2338840002</v>
      </c>
      <c r="G2418" s="132">
        <v>1.9311315085486077E-4</v>
      </c>
      <c r="H2418" s="167" t="s">
        <v>11</v>
      </c>
      <c r="I2418" s="131">
        <v>489.97</v>
      </c>
      <c r="J2418" s="131">
        <v>3</v>
      </c>
      <c r="K2418" s="131">
        <v>2667</v>
      </c>
      <c r="L2418" s="130" t="s">
        <v>15</v>
      </c>
      <c r="M2418" s="128"/>
    </row>
    <row r="2419" spans="1:13">
      <c r="A2419" s="130" t="s">
        <v>7048</v>
      </c>
      <c r="B2419" s="131">
        <v>1346</v>
      </c>
      <c r="C2419" s="131">
        <v>247</v>
      </c>
      <c r="D2419" s="166">
        <v>433</v>
      </c>
      <c r="E2419" s="166">
        <v>582</v>
      </c>
      <c r="F2419" s="167" t="s">
        <v>11</v>
      </c>
      <c r="G2419" s="132">
        <v>3.0811139835978917E-5</v>
      </c>
      <c r="H2419" s="167" t="s">
        <v>11</v>
      </c>
      <c r="I2419" s="131" t="s">
        <v>11</v>
      </c>
      <c r="J2419" s="131">
        <v>2</v>
      </c>
      <c r="K2419" s="131">
        <v>506</v>
      </c>
      <c r="L2419" s="130" t="s">
        <v>12</v>
      </c>
      <c r="M2419" s="128"/>
    </row>
    <row r="2420" spans="1:13">
      <c r="A2420" s="130" t="s">
        <v>7049</v>
      </c>
      <c r="B2420" s="131">
        <v>23464</v>
      </c>
      <c r="C2420" s="131">
        <v>28723</v>
      </c>
      <c r="D2420" s="166">
        <v>3363</v>
      </c>
      <c r="E2420" s="166">
        <v>3082</v>
      </c>
      <c r="F2420" s="167">
        <v>19588473.110208001</v>
      </c>
      <c r="G2420" s="132">
        <v>7.7318099999999996E-4</v>
      </c>
      <c r="H2420" s="167">
        <v>5231877.4000000004</v>
      </c>
      <c r="I2420" s="131">
        <v>834.69</v>
      </c>
      <c r="J2420" s="131">
        <v>3</v>
      </c>
      <c r="K2420" s="131">
        <v>6268</v>
      </c>
      <c r="L2420" s="130" t="s">
        <v>7</v>
      </c>
      <c r="M2420" s="128"/>
    </row>
    <row r="2421" spans="1:13">
      <c r="A2421" s="130" t="s">
        <v>7050</v>
      </c>
      <c r="B2421" s="131"/>
      <c r="C2421" s="131">
        <v>6</v>
      </c>
      <c r="D2421" s="166">
        <v>74</v>
      </c>
      <c r="E2421" s="166">
        <v>58</v>
      </c>
      <c r="F2421" s="167" t="s">
        <v>11</v>
      </c>
      <c r="G2421" s="132">
        <v>2.0234400202988996E-6</v>
      </c>
      <c r="H2421" s="167" t="s">
        <v>11</v>
      </c>
      <c r="I2421" s="131" t="s">
        <v>11</v>
      </c>
      <c r="J2421" s="131">
        <v>2</v>
      </c>
      <c r="K2421" s="131">
        <v>208</v>
      </c>
      <c r="L2421" s="130" t="s">
        <v>12</v>
      </c>
      <c r="M2421" s="128"/>
    </row>
    <row r="2422" spans="1:13">
      <c r="A2422" s="130" t="s">
        <v>7051</v>
      </c>
      <c r="B2422" s="131">
        <v>4898</v>
      </c>
      <c r="C2422" s="131">
        <v>5998</v>
      </c>
      <c r="D2422" s="166">
        <v>1535</v>
      </c>
      <c r="E2422" s="166">
        <v>1937</v>
      </c>
      <c r="F2422" s="167">
        <v>5556211.9783859998</v>
      </c>
      <c r="G2422" s="132">
        <v>1.99287E-4</v>
      </c>
      <c r="H2422" s="167">
        <v>1348516</v>
      </c>
      <c r="I2422" s="131">
        <v>282.29000000000002</v>
      </c>
      <c r="J2422" s="131">
        <v>3</v>
      </c>
      <c r="K2422" s="131">
        <v>4777</v>
      </c>
      <c r="L2422" s="130" t="s">
        <v>7</v>
      </c>
      <c r="M2422" s="128"/>
    </row>
    <row r="2423" spans="1:13">
      <c r="A2423" s="130" t="s">
        <v>7052</v>
      </c>
      <c r="B2423" s="131">
        <v>8946</v>
      </c>
      <c r="C2423" s="131">
        <v>8085</v>
      </c>
      <c r="D2423" s="166">
        <v>3491</v>
      </c>
      <c r="E2423" s="166">
        <v>3020</v>
      </c>
      <c r="F2423" s="167">
        <v>5625304.4496919997</v>
      </c>
      <c r="G2423" s="132">
        <v>2.8135999999999998E-4</v>
      </c>
      <c r="H2423" s="167">
        <v>1903877.76</v>
      </c>
      <c r="I2423" s="131">
        <v>1285.54</v>
      </c>
      <c r="J2423" s="131">
        <v>3</v>
      </c>
      <c r="K2423" s="131">
        <v>1481</v>
      </c>
      <c r="L2423" s="130" t="s">
        <v>7</v>
      </c>
      <c r="M2423" s="128"/>
    </row>
    <row r="2424" spans="1:13">
      <c r="A2424" s="130" t="s">
        <v>7053</v>
      </c>
      <c r="B2424" s="131">
        <v>821</v>
      </c>
      <c r="C2424" s="131">
        <v>950</v>
      </c>
      <c r="D2424" s="166">
        <v>110</v>
      </c>
      <c r="E2424" s="166">
        <v>154</v>
      </c>
      <c r="F2424" s="167">
        <v>1336060.0803</v>
      </c>
      <c r="G2424" s="132">
        <v>3.5382000000000001E-5</v>
      </c>
      <c r="H2424" s="167">
        <v>239418.09</v>
      </c>
      <c r="I2424" s="131">
        <v>490.61</v>
      </c>
      <c r="J2424" s="131">
        <v>3</v>
      </c>
      <c r="K2424" s="131">
        <v>488</v>
      </c>
      <c r="L2424" s="130" t="s">
        <v>7</v>
      </c>
      <c r="M2424" s="128"/>
    </row>
    <row r="2425" spans="1:13">
      <c r="A2425" s="160" t="s">
        <v>7054</v>
      </c>
      <c r="B2425" s="161">
        <v>5536</v>
      </c>
      <c r="C2425" s="161">
        <v>7594</v>
      </c>
      <c r="D2425" s="162">
        <v>822</v>
      </c>
      <c r="E2425" s="162">
        <v>847</v>
      </c>
      <c r="F2425" s="163">
        <v>3898832.8594399998</v>
      </c>
      <c r="G2425" s="164">
        <v>1.81502E-4</v>
      </c>
      <c r="H2425" s="163">
        <v>1228166.1399999999</v>
      </c>
      <c r="I2425" s="161">
        <v>351.1</v>
      </c>
      <c r="J2425" s="161">
        <v>3</v>
      </c>
      <c r="K2425" s="161">
        <v>3498</v>
      </c>
      <c r="L2425" s="160" t="s">
        <v>7</v>
      </c>
      <c r="M2425" s="165"/>
    </row>
    <row r="2426" spans="1:13">
      <c r="A2426" s="130" t="s">
        <v>7055</v>
      </c>
      <c r="B2426" s="133">
        <v>35193</v>
      </c>
      <c r="C2426" s="133">
        <v>35975</v>
      </c>
      <c r="D2426" s="166">
        <v>3588</v>
      </c>
      <c r="E2426" s="166">
        <v>3144</v>
      </c>
      <c r="F2426" s="167">
        <v>13333517.754000001</v>
      </c>
      <c r="G2426" s="132">
        <v>8.6220399999999999E-4</v>
      </c>
      <c r="H2426" s="167">
        <v>5834268.7999999998</v>
      </c>
      <c r="I2426" s="131">
        <v>739.36</v>
      </c>
      <c r="J2426" s="131">
        <v>3</v>
      </c>
      <c r="K2426" s="131">
        <v>7891</v>
      </c>
      <c r="L2426" s="130" t="s">
        <v>7</v>
      </c>
      <c r="M2426" s="128"/>
    </row>
    <row r="2427" spans="1:13">
      <c r="A2427" s="168" t="s">
        <v>7056</v>
      </c>
      <c r="B2427" s="169">
        <v>884</v>
      </c>
      <c r="C2427" s="169">
        <v>455</v>
      </c>
      <c r="D2427" s="170">
        <v>151</v>
      </c>
      <c r="E2427" s="170">
        <v>100</v>
      </c>
      <c r="F2427" s="171">
        <v>588817.44603500003</v>
      </c>
      <c r="G2427" s="172">
        <v>2.2072983186729179E-5</v>
      </c>
      <c r="H2427" s="171" t="s">
        <v>11</v>
      </c>
      <c r="I2427" s="169" t="s">
        <v>11</v>
      </c>
      <c r="J2427" s="169">
        <v>3</v>
      </c>
      <c r="K2427" s="169">
        <v>378</v>
      </c>
      <c r="L2427" s="168" t="s">
        <v>12</v>
      </c>
      <c r="M2427" s="173"/>
    </row>
    <row r="2428" spans="1:13">
      <c r="A2428" s="130" t="s">
        <v>7057</v>
      </c>
      <c r="B2428" s="131">
        <v>14446</v>
      </c>
      <c r="C2428" s="131">
        <v>13761</v>
      </c>
      <c r="D2428" s="166">
        <v>2880</v>
      </c>
      <c r="E2428" s="166">
        <v>2878</v>
      </c>
      <c r="F2428" s="167">
        <v>3786503.6490499997</v>
      </c>
      <c r="G2428" s="132">
        <v>3.4952900000000001E-4</v>
      </c>
      <c r="H2428" s="167">
        <v>2365155.9700000002</v>
      </c>
      <c r="I2428" s="131">
        <v>555.99</v>
      </c>
      <c r="J2428" s="131">
        <v>3</v>
      </c>
      <c r="K2428" s="131">
        <v>4254</v>
      </c>
      <c r="L2428" s="130" t="s">
        <v>7</v>
      </c>
      <c r="M2428" s="128"/>
    </row>
    <row r="2429" spans="1:13">
      <c r="A2429" s="130" t="s">
        <v>7058</v>
      </c>
      <c r="B2429" s="131">
        <v>869</v>
      </c>
      <c r="C2429" s="131">
        <v>931</v>
      </c>
      <c r="D2429" s="166">
        <v>452</v>
      </c>
      <c r="E2429" s="166">
        <v>383</v>
      </c>
      <c r="F2429" s="167">
        <v>973695.81295499997</v>
      </c>
      <c r="G2429" s="132">
        <v>3.6516950787445846E-5</v>
      </c>
      <c r="H2429" s="167" t="s">
        <v>11</v>
      </c>
      <c r="I2429" s="131" t="s">
        <v>11</v>
      </c>
      <c r="J2429" s="131">
        <v>3</v>
      </c>
      <c r="K2429" s="131">
        <v>2464</v>
      </c>
      <c r="L2429" s="130" t="s">
        <v>12</v>
      </c>
      <c r="M2429" s="128"/>
    </row>
    <row r="2430" spans="1:13">
      <c r="A2430" s="130" t="s">
        <v>7059</v>
      </c>
      <c r="B2430" s="131">
        <v>3089</v>
      </c>
      <c r="C2430" s="131">
        <v>2637</v>
      </c>
      <c r="D2430" s="166">
        <v>312</v>
      </c>
      <c r="E2430" s="166">
        <v>327</v>
      </c>
      <c r="F2430" s="167">
        <v>3404954.0580059998</v>
      </c>
      <c r="G2430" s="132">
        <v>1.00628E-4</v>
      </c>
      <c r="H2430" s="167">
        <v>680918.42</v>
      </c>
      <c r="I2430" s="131">
        <v>347.05</v>
      </c>
      <c r="J2430" s="131">
        <v>3</v>
      </c>
      <c r="K2430" s="131">
        <v>1962</v>
      </c>
      <c r="L2430" s="130" t="s">
        <v>7</v>
      </c>
      <c r="M2430" s="128"/>
    </row>
    <row r="2431" spans="1:13">
      <c r="A2431" s="130" t="s">
        <v>7060</v>
      </c>
      <c r="B2431" s="131">
        <v>5906</v>
      </c>
      <c r="C2431" s="131">
        <v>4675</v>
      </c>
      <c r="D2431" s="166">
        <v>1764</v>
      </c>
      <c r="E2431" s="166">
        <v>1328</v>
      </c>
      <c r="F2431" s="167">
        <v>3990469.6762729995</v>
      </c>
      <c r="G2431" s="132">
        <v>1.72874E-4</v>
      </c>
      <c r="H2431" s="167">
        <v>1169784.8999999999</v>
      </c>
      <c r="I2431" s="131">
        <v>690.54</v>
      </c>
      <c r="J2431" s="131">
        <v>3</v>
      </c>
      <c r="K2431" s="131">
        <v>1694</v>
      </c>
      <c r="L2431" s="130" t="s">
        <v>7</v>
      </c>
      <c r="M2431" s="128"/>
    </row>
    <row r="2432" spans="1:13">
      <c r="A2432" s="130" t="s">
        <v>7061</v>
      </c>
      <c r="B2432" s="131">
        <v>4807</v>
      </c>
      <c r="C2432" s="131">
        <v>2722</v>
      </c>
      <c r="D2432" s="166">
        <v>56</v>
      </c>
      <c r="E2432" s="166">
        <v>46</v>
      </c>
      <c r="F2432" s="166">
        <v>0</v>
      </c>
      <c r="G2432" s="132">
        <v>1.01309E-4</v>
      </c>
      <c r="H2432" s="167">
        <v>685525.28</v>
      </c>
      <c r="I2432" s="131">
        <v>15942.45</v>
      </c>
      <c r="J2432" s="131">
        <v>2</v>
      </c>
      <c r="K2432" s="131">
        <v>43</v>
      </c>
      <c r="L2432" s="130" t="s">
        <v>7</v>
      </c>
      <c r="M2432" s="128"/>
    </row>
    <row r="2433" spans="1:13">
      <c r="A2433" s="130" t="s">
        <v>7062</v>
      </c>
      <c r="B2433" s="131">
        <v>2515</v>
      </c>
      <c r="C2433" s="131">
        <v>2695</v>
      </c>
      <c r="D2433" s="166">
        <v>1363</v>
      </c>
      <c r="E2433" s="166">
        <v>1034</v>
      </c>
      <c r="F2433" s="167">
        <v>1577498.63876</v>
      </c>
      <c r="G2433" s="132">
        <v>8.7768000000000004E-5</v>
      </c>
      <c r="H2433" s="167">
        <v>593897.82999999996</v>
      </c>
      <c r="I2433" s="131">
        <v>219.64</v>
      </c>
      <c r="J2433" s="131">
        <v>3</v>
      </c>
      <c r="K2433" s="131">
        <v>2704</v>
      </c>
      <c r="L2433" s="130" t="s">
        <v>7</v>
      </c>
      <c r="M2433" s="128"/>
    </row>
    <row r="2434" spans="1:13">
      <c r="A2434" s="130" t="s">
        <v>7063</v>
      </c>
      <c r="B2434" s="131">
        <v>72885</v>
      </c>
      <c r="C2434" s="131">
        <v>54811</v>
      </c>
      <c r="D2434" s="166">
        <v>13417</v>
      </c>
      <c r="E2434" s="166">
        <v>13686</v>
      </c>
      <c r="F2434" s="167">
        <v>19304501.012839001</v>
      </c>
      <c r="G2434" s="132">
        <v>1.620268E-3</v>
      </c>
      <c r="H2434" s="167">
        <v>10963857.140000001</v>
      </c>
      <c r="I2434" s="131">
        <v>2463.2399999999998</v>
      </c>
      <c r="J2434" s="131">
        <v>3</v>
      </c>
      <c r="K2434" s="131">
        <v>4451</v>
      </c>
      <c r="L2434" s="130" t="s">
        <v>7</v>
      </c>
      <c r="M2434" s="128"/>
    </row>
    <row r="2435" spans="1:13">
      <c r="A2435" s="130" t="s">
        <v>7064</v>
      </c>
      <c r="B2435" s="131">
        <v>22410</v>
      </c>
      <c r="C2435" s="131">
        <v>20704</v>
      </c>
      <c r="D2435" s="166">
        <v>5404</v>
      </c>
      <c r="E2435" s="166">
        <v>5229</v>
      </c>
      <c r="F2435" s="167">
        <v>11521492.156809002</v>
      </c>
      <c r="G2435" s="132">
        <v>6.2514099999999996E-4</v>
      </c>
      <c r="H2435" s="167">
        <v>4230141.1399999997</v>
      </c>
      <c r="I2435" s="131">
        <v>1265.75</v>
      </c>
      <c r="J2435" s="131">
        <v>3</v>
      </c>
      <c r="K2435" s="131">
        <v>3342</v>
      </c>
      <c r="L2435" s="130" t="s">
        <v>7</v>
      </c>
      <c r="M2435" s="128"/>
    </row>
    <row r="2436" spans="1:13">
      <c r="A2436" s="130" t="s">
        <v>7065</v>
      </c>
      <c r="B2436" s="131">
        <v>9345</v>
      </c>
      <c r="C2436" s="131">
        <v>9499</v>
      </c>
      <c r="D2436" s="166">
        <v>1342</v>
      </c>
      <c r="E2436" s="166">
        <v>956</v>
      </c>
      <c r="F2436" s="167">
        <v>2525324.9653960001</v>
      </c>
      <c r="G2436" s="132">
        <v>2.19767E-4</v>
      </c>
      <c r="H2436" s="167">
        <v>1487093.82</v>
      </c>
      <c r="I2436" s="131">
        <v>846.38</v>
      </c>
      <c r="J2436" s="131">
        <v>3</v>
      </c>
      <c r="K2436" s="131">
        <v>1757</v>
      </c>
      <c r="L2436" s="130" t="s">
        <v>7</v>
      </c>
      <c r="M2436" s="128"/>
    </row>
    <row r="2437" spans="1:13">
      <c r="A2437" s="130" t="s">
        <v>7066</v>
      </c>
      <c r="B2437" s="131">
        <v>767</v>
      </c>
      <c r="C2437" s="131">
        <v>833</v>
      </c>
      <c r="D2437" s="166">
        <v>626</v>
      </c>
      <c r="E2437" s="166">
        <v>673</v>
      </c>
      <c r="F2437" s="167">
        <v>1465227.8783999998</v>
      </c>
      <c r="G2437" s="132">
        <v>4.5381686321576039E-5</v>
      </c>
      <c r="H2437" s="167" t="s">
        <v>11</v>
      </c>
      <c r="I2437" s="131" t="s">
        <v>11</v>
      </c>
      <c r="J2437" s="131">
        <v>3</v>
      </c>
      <c r="K2437" s="131">
        <v>1772</v>
      </c>
      <c r="L2437" s="130" t="s">
        <v>12</v>
      </c>
      <c r="M2437" s="128"/>
    </row>
    <row r="2438" spans="1:13">
      <c r="A2438" s="130" t="s">
        <v>7067</v>
      </c>
      <c r="B2438" s="131">
        <v>1548</v>
      </c>
      <c r="C2438" s="131">
        <v>1554</v>
      </c>
      <c r="D2438" s="166">
        <v>827</v>
      </c>
      <c r="E2438" s="166">
        <v>615</v>
      </c>
      <c r="F2438" s="167">
        <v>3924733.6571420003</v>
      </c>
      <c r="G2438" s="132">
        <v>9.2688131190080491E-5</v>
      </c>
      <c r="H2438" s="167" t="s">
        <v>11</v>
      </c>
      <c r="I2438" s="131" t="s">
        <v>11</v>
      </c>
      <c r="J2438" s="131">
        <v>3</v>
      </c>
      <c r="K2438" s="131">
        <v>1210</v>
      </c>
      <c r="L2438" s="130" t="s">
        <v>12</v>
      </c>
      <c r="M2438" s="128"/>
    </row>
    <row r="2439" spans="1:13">
      <c r="A2439" s="130" t="s">
        <v>7068</v>
      </c>
      <c r="B2439" s="131">
        <v>511</v>
      </c>
      <c r="C2439" s="131">
        <v>519</v>
      </c>
      <c r="D2439" s="166">
        <v>92</v>
      </c>
      <c r="E2439" s="166">
        <v>265</v>
      </c>
      <c r="F2439" s="167">
        <v>1248350.0609399998</v>
      </c>
      <c r="G2439" s="132">
        <v>2.851E-5</v>
      </c>
      <c r="H2439" s="167">
        <v>192917.72</v>
      </c>
      <c r="I2439" s="131">
        <v>189.14</v>
      </c>
      <c r="J2439" s="131">
        <v>3</v>
      </c>
      <c r="K2439" s="131">
        <v>1020</v>
      </c>
      <c r="L2439" s="130" t="s">
        <v>7</v>
      </c>
      <c r="M2439" s="128"/>
    </row>
    <row r="2440" spans="1:13">
      <c r="A2440" s="130" t="s">
        <v>7069</v>
      </c>
      <c r="B2440" s="131">
        <v>6462</v>
      </c>
      <c r="C2440" s="131">
        <v>6370</v>
      </c>
      <c r="D2440" s="166">
        <v>1672</v>
      </c>
      <c r="E2440" s="166">
        <v>1394</v>
      </c>
      <c r="F2440" s="167">
        <v>6057345.3711720007</v>
      </c>
      <c r="G2440" s="132">
        <v>2.19421E-4</v>
      </c>
      <c r="H2440" s="167">
        <v>1484752.63</v>
      </c>
      <c r="I2440" s="131">
        <v>527.82000000000005</v>
      </c>
      <c r="J2440" s="131">
        <v>3</v>
      </c>
      <c r="K2440" s="131">
        <v>2813</v>
      </c>
      <c r="L2440" s="130" t="s">
        <v>7</v>
      </c>
      <c r="M2440" s="128"/>
    </row>
    <row r="2441" spans="1:13">
      <c r="A2441" s="130" t="s">
        <v>7070</v>
      </c>
      <c r="B2441" s="131">
        <v>3169</v>
      </c>
      <c r="C2441" s="131">
        <v>3149</v>
      </c>
      <c r="D2441" s="166">
        <v>564</v>
      </c>
      <c r="E2441" s="166">
        <v>608</v>
      </c>
      <c r="F2441" s="167">
        <v>3571271.225536</v>
      </c>
      <c r="G2441" s="132">
        <v>1.1445719821124873E-4</v>
      </c>
      <c r="H2441" s="167" t="s">
        <v>11</v>
      </c>
      <c r="I2441" s="131" t="s">
        <v>11</v>
      </c>
      <c r="J2441" s="131">
        <v>3</v>
      </c>
      <c r="K2441" s="131">
        <v>1300</v>
      </c>
      <c r="L2441" s="130" t="s">
        <v>12</v>
      </c>
      <c r="M2441" s="128"/>
    </row>
    <row r="2442" spans="1:13">
      <c r="A2442" s="130" t="s">
        <v>7071</v>
      </c>
      <c r="B2442" s="131">
        <v>2583</v>
      </c>
      <c r="C2442" s="131">
        <v>2773</v>
      </c>
      <c r="D2442" s="166">
        <v>433</v>
      </c>
      <c r="E2442" s="166">
        <v>512</v>
      </c>
      <c r="F2442" s="167">
        <v>761302.76428499992</v>
      </c>
      <c r="G2442" s="132">
        <v>6.6604424516264211E-5</v>
      </c>
      <c r="H2442" s="167" t="s">
        <v>11</v>
      </c>
      <c r="I2442" s="131">
        <v>668.68</v>
      </c>
      <c r="J2442" s="131">
        <v>3</v>
      </c>
      <c r="K2442" s="131">
        <v>674</v>
      </c>
      <c r="L2442" s="130" t="s">
        <v>15</v>
      </c>
      <c r="M2442" s="128"/>
    </row>
    <row r="2443" spans="1:13">
      <c r="A2443" s="130" t="s">
        <v>7072</v>
      </c>
      <c r="B2443" s="131">
        <v>7689</v>
      </c>
      <c r="C2443" s="131">
        <v>7704</v>
      </c>
      <c r="D2443" s="166">
        <v>2342</v>
      </c>
      <c r="E2443" s="166">
        <v>2485</v>
      </c>
      <c r="F2443" s="167">
        <v>3466170.4555279994</v>
      </c>
      <c r="G2443" s="132">
        <v>2.2382899999999999E-4</v>
      </c>
      <c r="H2443" s="167">
        <v>1514579.82</v>
      </c>
      <c r="I2443" s="131">
        <v>770.38</v>
      </c>
      <c r="J2443" s="131">
        <v>3</v>
      </c>
      <c r="K2443" s="131">
        <v>1966</v>
      </c>
      <c r="L2443" s="130" t="s">
        <v>7</v>
      </c>
      <c r="M2443" s="128"/>
    </row>
    <row r="2444" spans="1:13">
      <c r="A2444" s="130" t="s">
        <v>7073</v>
      </c>
      <c r="B2444" s="131">
        <v>6044</v>
      </c>
      <c r="C2444" s="131">
        <v>6970</v>
      </c>
      <c r="D2444" s="166">
        <v>1759</v>
      </c>
      <c r="E2444" s="166">
        <v>1709</v>
      </c>
      <c r="F2444" s="167">
        <v>10152936.445088001</v>
      </c>
      <c r="G2444" s="132">
        <v>2.7788500000000001E-4</v>
      </c>
      <c r="H2444" s="167">
        <v>1880362.19</v>
      </c>
      <c r="I2444" s="131">
        <v>765.93</v>
      </c>
      <c r="J2444" s="131">
        <v>3</v>
      </c>
      <c r="K2444" s="131">
        <v>2455</v>
      </c>
      <c r="L2444" s="130" t="s">
        <v>7</v>
      </c>
      <c r="M2444" s="128"/>
    </row>
    <row r="2445" spans="1:13">
      <c r="A2445" s="130" t="s">
        <v>7074</v>
      </c>
      <c r="B2445" s="131">
        <v>1408</v>
      </c>
      <c r="C2445" s="131">
        <v>1226</v>
      </c>
      <c r="D2445" s="166">
        <v>249</v>
      </c>
      <c r="E2445" s="166">
        <v>225</v>
      </c>
      <c r="F2445" s="166">
        <v>0</v>
      </c>
      <c r="G2445" s="132">
        <v>4.185095869225842E-5</v>
      </c>
      <c r="H2445" s="167" t="s">
        <v>11</v>
      </c>
      <c r="I2445" s="131" t="s">
        <v>11</v>
      </c>
      <c r="J2445" s="131">
        <v>2</v>
      </c>
      <c r="K2445" s="131">
        <v>614</v>
      </c>
      <c r="L2445" s="130" t="s">
        <v>12</v>
      </c>
      <c r="M2445" s="128"/>
    </row>
    <row r="2446" spans="1:13">
      <c r="A2446" s="130" t="s">
        <v>7075</v>
      </c>
      <c r="B2446" s="131">
        <v>26986</v>
      </c>
      <c r="C2446" s="131">
        <v>24833</v>
      </c>
      <c r="D2446" s="166">
        <v>4117</v>
      </c>
      <c r="E2446" s="166">
        <v>4292</v>
      </c>
      <c r="F2446" s="167">
        <v>20042277.870464999</v>
      </c>
      <c r="G2446" s="132">
        <v>7.9347300000000005E-4</v>
      </c>
      <c r="H2446" s="167">
        <v>5369187.9299999997</v>
      </c>
      <c r="I2446" s="131">
        <v>620.5</v>
      </c>
      <c r="J2446" s="131">
        <v>3</v>
      </c>
      <c r="K2446" s="131">
        <v>8653</v>
      </c>
      <c r="L2446" s="130" t="s">
        <v>7</v>
      </c>
      <c r="M2446" s="128"/>
    </row>
    <row r="2447" spans="1:13">
      <c r="A2447" s="130" t="s">
        <v>7076</v>
      </c>
      <c r="B2447" s="131">
        <v>7279</v>
      </c>
      <c r="C2447" s="131">
        <v>7338</v>
      </c>
      <c r="D2447" s="166">
        <v>1665</v>
      </c>
      <c r="E2447" s="166">
        <v>1598</v>
      </c>
      <c r="F2447" s="167">
        <v>5418172.0409250008</v>
      </c>
      <c r="G2447" s="132">
        <v>2.2859700000000001E-4</v>
      </c>
      <c r="H2447" s="167">
        <v>1546848.3</v>
      </c>
      <c r="I2447" s="131">
        <v>351.88</v>
      </c>
      <c r="J2447" s="131">
        <v>3</v>
      </c>
      <c r="K2447" s="131">
        <v>4396</v>
      </c>
      <c r="L2447" s="130" t="s">
        <v>7</v>
      </c>
      <c r="M2447" s="128"/>
    </row>
    <row r="2448" spans="1:13">
      <c r="A2448" s="130" t="s">
        <v>7077</v>
      </c>
      <c r="B2448" s="131">
        <v>24195</v>
      </c>
      <c r="C2448" s="131">
        <v>27869</v>
      </c>
      <c r="D2448" s="166">
        <v>3371</v>
      </c>
      <c r="E2448" s="166">
        <v>3499</v>
      </c>
      <c r="F2448" s="167">
        <v>14789057.716186</v>
      </c>
      <c r="G2448" s="132">
        <v>7.1337600000000005E-4</v>
      </c>
      <c r="H2448" s="167">
        <v>4827194.59</v>
      </c>
      <c r="I2448" s="131">
        <v>513.64</v>
      </c>
      <c r="J2448" s="131">
        <v>3</v>
      </c>
      <c r="K2448" s="131">
        <v>9398</v>
      </c>
      <c r="L2448" s="130" t="s">
        <v>7</v>
      </c>
      <c r="M2448" s="128"/>
    </row>
    <row r="2449" spans="1:13">
      <c r="A2449" s="130" t="s">
        <v>7078</v>
      </c>
      <c r="B2449" s="131">
        <v>2573</v>
      </c>
      <c r="C2449" s="131">
        <v>2782</v>
      </c>
      <c r="D2449" s="166">
        <v>649</v>
      </c>
      <c r="E2449" s="166">
        <v>606</v>
      </c>
      <c r="F2449" s="167">
        <v>2791249.7444470003</v>
      </c>
      <c r="G2449" s="132">
        <v>9.6229092651879851E-5</v>
      </c>
      <c r="H2449" s="167" t="s">
        <v>11</v>
      </c>
      <c r="I2449" s="131">
        <v>407.74</v>
      </c>
      <c r="J2449" s="131">
        <v>3</v>
      </c>
      <c r="K2449" s="131">
        <v>1597</v>
      </c>
      <c r="L2449" s="130" t="s">
        <v>15</v>
      </c>
      <c r="M2449" s="128"/>
    </row>
    <row r="2450" spans="1:13">
      <c r="A2450" s="130" t="s">
        <v>7079</v>
      </c>
      <c r="B2450" s="131">
        <v>20834</v>
      </c>
      <c r="C2450" s="131">
        <v>19053</v>
      </c>
      <c r="D2450" s="166">
        <v>3398</v>
      </c>
      <c r="E2450" s="166">
        <v>3812</v>
      </c>
      <c r="F2450" s="167">
        <v>10808168.959743001</v>
      </c>
      <c r="G2450" s="132">
        <v>5.5709499999999996E-4</v>
      </c>
      <c r="H2450" s="167">
        <v>3769693.82</v>
      </c>
      <c r="I2450" s="131">
        <v>426.1</v>
      </c>
      <c r="J2450" s="131">
        <v>3</v>
      </c>
      <c r="K2450" s="131">
        <v>8847</v>
      </c>
      <c r="L2450" s="130" t="s">
        <v>7</v>
      </c>
      <c r="M2450" s="128"/>
    </row>
    <row r="2451" spans="1:13">
      <c r="A2451" s="130" t="s">
        <v>7080</v>
      </c>
      <c r="B2451" s="131">
        <v>14886</v>
      </c>
      <c r="C2451" s="131">
        <v>15371</v>
      </c>
      <c r="D2451" s="166">
        <v>4888</v>
      </c>
      <c r="E2451" s="166">
        <v>4248</v>
      </c>
      <c r="F2451" s="167">
        <v>9209887.9886719994</v>
      </c>
      <c r="G2451" s="132">
        <v>4.6809E-4</v>
      </c>
      <c r="H2451" s="167">
        <v>3167420.61</v>
      </c>
      <c r="I2451" s="131">
        <v>606.20000000000005</v>
      </c>
      <c r="J2451" s="131">
        <v>3</v>
      </c>
      <c r="K2451" s="131">
        <v>5225</v>
      </c>
      <c r="L2451" s="130" t="s">
        <v>7</v>
      </c>
      <c r="M2451" s="128"/>
    </row>
    <row r="2452" spans="1:13">
      <c r="A2452" s="130" t="s">
        <v>7081</v>
      </c>
      <c r="B2452" s="131">
        <v>1485</v>
      </c>
      <c r="C2452" s="131">
        <v>1142</v>
      </c>
      <c r="D2452" s="166">
        <v>257</v>
      </c>
      <c r="E2452" s="166">
        <v>257</v>
      </c>
      <c r="F2452" s="167">
        <v>1094535.092432</v>
      </c>
      <c r="G2452" s="132">
        <v>4.2030999999999998E-5</v>
      </c>
      <c r="H2452" s="167">
        <v>284414.03999999998</v>
      </c>
      <c r="I2452" s="131">
        <v>374.23</v>
      </c>
      <c r="J2452" s="131">
        <v>3</v>
      </c>
      <c r="K2452" s="131">
        <v>760</v>
      </c>
      <c r="L2452" s="130" t="s">
        <v>7</v>
      </c>
      <c r="M2452" s="128"/>
    </row>
    <row r="2453" spans="1:13">
      <c r="A2453" s="130" t="s">
        <v>7082</v>
      </c>
      <c r="B2453" s="131">
        <v>1104</v>
      </c>
      <c r="C2453" s="131">
        <v>1281</v>
      </c>
      <c r="D2453" s="166">
        <v>200</v>
      </c>
      <c r="E2453" s="166">
        <v>282</v>
      </c>
      <c r="F2453" s="167">
        <v>980391.96996400016</v>
      </c>
      <c r="G2453" s="132">
        <v>3.8686170123733157E-5</v>
      </c>
      <c r="H2453" s="167" t="s">
        <v>11</v>
      </c>
      <c r="I2453" s="131">
        <v>393.65</v>
      </c>
      <c r="J2453" s="131">
        <v>3</v>
      </c>
      <c r="K2453" s="131">
        <v>665</v>
      </c>
      <c r="L2453" s="130" t="s">
        <v>15</v>
      </c>
      <c r="M2453" s="128"/>
    </row>
    <row r="2454" spans="1:13">
      <c r="A2454" s="130" t="s">
        <v>7083</v>
      </c>
      <c r="B2454" s="131">
        <v>3260</v>
      </c>
      <c r="C2454" s="131">
        <v>3229</v>
      </c>
      <c r="D2454" s="166">
        <v>457</v>
      </c>
      <c r="E2454" s="166">
        <v>233</v>
      </c>
      <c r="F2454" s="167">
        <v>2868151.9306610003</v>
      </c>
      <c r="G2454" s="132">
        <v>1.0237703921722102E-4</v>
      </c>
      <c r="H2454" s="167" t="s">
        <v>11</v>
      </c>
      <c r="I2454" s="131" t="s">
        <v>11</v>
      </c>
      <c r="J2454" s="131">
        <v>3</v>
      </c>
      <c r="K2454" s="131">
        <v>2608</v>
      </c>
      <c r="L2454" s="130" t="s">
        <v>12</v>
      </c>
      <c r="M2454" s="128"/>
    </row>
    <row r="2455" spans="1:13">
      <c r="A2455" s="130" t="s">
        <v>7084</v>
      </c>
      <c r="B2455" s="131">
        <v>1909</v>
      </c>
      <c r="C2455" s="131">
        <v>440</v>
      </c>
      <c r="D2455" s="166">
        <v>149</v>
      </c>
      <c r="E2455" s="166">
        <v>249</v>
      </c>
      <c r="F2455" s="167">
        <v>1885879.880163</v>
      </c>
      <c r="G2455" s="132">
        <v>4.8900999999999998E-5</v>
      </c>
      <c r="H2455" s="167">
        <v>330899.7</v>
      </c>
      <c r="I2455" s="131">
        <v>221.78</v>
      </c>
      <c r="J2455" s="131">
        <v>3</v>
      </c>
      <c r="K2455" s="131">
        <v>1492</v>
      </c>
      <c r="L2455" s="130" t="s">
        <v>7</v>
      </c>
      <c r="M2455" s="128"/>
    </row>
    <row r="2456" spans="1:13">
      <c r="A2456" s="130" t="s">
        <v>7085</v>
      </c>
      <c r="B2456" s="131">
        <v>3836</v>
      </c>
      <c r="C2456" s="131">
        <v>3260</v>
      </c>
      <c r="D2456" s="166">
        <v>943</v>
      </c>
      <c r="E2456" s="166">
        <v>717</v>
      </c>
      <c r="F2456" s="167">
        <v>1884989.8517839999</v>
      </c>
      <c r="G2456" s="132">
        <v>1.01971E-4</v>
      </c>
      <c r="H2456" s="167">
        <v>690005.67</v>
      </c>
      <c r="I2456" s="131">
        <v>527.12</v>
      </c>
      <c r="J2456" s="131">
        <v>3</v>
      </c>
      <c r="K2456" s="131">
        <v>1309</v>
      </c>
      <c r="L2456" s="130" t="s">
        <v>7</v>
      </c>
      <c r="M2456" s="128"/>
    </row>
    <row r="2457" spans="1:13">
      <c r="A2457" s="130" t="s">
        <v>7086</v>
      </c>
      <c r="B2457" s="131">
        <v>1699</v>
      </c>
      <c r="C2457" s="131">
        <v>1376</v>
      </c>
      <c r="D2457" s="166">
        <v>156</v>
      </c>
      <c r="E2457" s="166">
        <v>136</v>
      </c>
      <c r="F2457" s="167">
        <v>521342.09784</v>
      </c>
      <c r="G2457" s="132">
        <v>4.1307000000000003E-5</v>
      </c>
      <c r="H2457" s="167">
        <v>279508.99</v>
      </c>
      <c r="I2457" s="131">
        <v>645.52</v>
      </c>
      <c r="J2457" s="131">
        <v>3</v>
      </c>
      <c r="K2457" s="131">
        <v>433</v>
      </c>
      <c r="L2457" s="130" t="s">
        <v>7</v>
      </c>
      <c r="M2457" s="128"/>
    </row>
    <row r="2458" spans="1:13">
      <c r="A2458" s="130" t="s">
        <v>7087</v>
      </c>
      <c r="B2458" s="131">
        <v>18298</v>
      </c>
      <c r="C2458" s="131">
        <v>20181</v>
      </c>
      <c r="D2458" s="166">
        <v>3239</v>
      </c>
      <c r="E2458" s="166">
        <v>3426</v>
      </c>
      <c r="F2458" s="167">
        <v>8193870.4932960011</v>
      </c>
      <c r="G2458" s="132">
        <v>5.0563599999999995E-4</v>
      </c>
      <c r="H2458" s="167">
        <v>3421483.07</v>
      </c>
      <c r="I2458" s="131">
        <v>558.42999999999995</v>
      </c>
      <c r="J2458" s="131">
        <v>3</v>
      </c>
      <c r="K2458" s="131">
        <v>6127</v>
      </c>
      <c r="L2458" s="130" t="s">
        <v>7</v>
      </c>
      <c r="M2458" s="128"/>
    </row>
    <row r="2459" spans="1:13">
      <c r="A2459" s="130" t="s">
        <v>7088</v>
      </c>
      <c r="B2459" s="131">
        <v>2206</v>
      </c>
      <c r="C2459" s="131">
        <v>2542</v>
      </c>
      <c r="D2459" s="166">
        <v>330</v>
      </c>
      <c r="E2459" s="166">
        <v>443</v>
      </c>
      <c r="F2459" s="167">
        <v>3051238.0971809998</v>
      </c>
      <c r="G2459" s="132">
        <v>8.8525999999999999E-5</v>
      </c>
      <c r="H2459" s="167">
        <v>599028.28</v>
      </c>
      <c r="I2459" s="131">
        <v>312.49</v>
      </c>
      <c r="J2459" s="131">
        <v>3</v>
      </c>
      <c r="K2459" s="131">
        <v>1917</v>
      </c>
      <c r="L2459" s="130" t="s">
        <v>7</v>
      </c>
      <c r="M2459" s="128"/>
    </row>
    <row r="2460" spans="1:13">
      <c r="A2460" s="130" t="s">
        <v>7089</v>
      </c>
      <c r="B2460" s="131">
        <v>4534</v>
      </c>
      <c r="C2460" s="131">
        <v>4201</v>
      </c>
      <c r="D2460" s="166">
        <v>919</v>
      </c>
      <c r="E2460" s="166">
        <v>868</v>
      </c>
      <c r="F2460" s="167">
        <v>5572252.5395279992</v>
      </c>
      <c r="G2460" s="132">
        <v>1.65592E-4</v>
      </c>
      <c r="H2460" s="167">
        <v>1120508.5900000001</v>
      </c>
      <c r="I2460" s="131">
        <v>454.57</v>
      </c>
      <c r="J2460" s="131">
        <v>3</v>
      </c>
      <c r="K2460" s="131">
        <v>2465</v>
      </c>
      <c r="L2460" s="130" t="s">
        <v>7</v>
      </c>
      <c r="M2460" s="128"/>
    </row>
    <row r="2461" spans="1:13">
      <c r="A2461" s="130" t="s">
        <v>7090</v>
      </c>
      <c r="B2461" s="131">
        <v>25662</v>
      </c>
      <c r="C2461" s="131">
        <v>26719</v>
      </c>
      <c r="D2461" s="166">
        <v>3874</v>
      </c>
      <c r="E2461" s="166">
        <v>4484</v>
      </c>
      <c r="F2461" s="167">
        <v>20267270.010692999</v>
      </c>
      <c r="G2461" s="132">
        <v>8.0077299999999996E-4</v>
      </c>
      <c r="H2461" s="167">
        <v>5418585.4299999997</v>
      </c>
      <c r="I2461" s="131">
        <v>606.65</v>
      </c>
      <c r="J2461" s="131">
        <v>3</v>
      </c>
      <c r="K2461" s="131">
        <v>8932</v>
      </c>
      <c r="L2461" s="130" t="s">
        <v>7</v>
      </c>
      <c r="M2461" s="128"/>
    </row>
    <row r="2462" spans="1:13">
      <c r="A2462" s="130" t="s">
        <v>7091</v>
      </c>
      <c r="B2462" s="131">
        <v>2309</v>
      </c>
      <c r="C2462" s="131">
        <v>2226</v>
      </c>
      <c r="D2462" s="166">
        <v>276</v>
      </c>
      <c r="E2462" s="166">
        <v>156</v>
      </c>
      <c r="F2462" s="167">
        <v>1091415.2605109999</v>
      </c>
      <c r="G2462" s="132">
        <v>5.8124000000000001E-5</v>
      </c>
      <c r="H2462" s="167">
        <v>393304.07</v>
      </c>
      <c r="I2462" s="131">
        <v>680.46</v>
      </c>
      <c r="J2462" s="131">
        <v>3</v>
      </c>
      <c r="K2462" s="131">
        <v>578</v>
      </c>
      <c r="L2462" s="130" t="s">
        <v>7</v>
      </c>
      <c r="M2462" s="128"/>
    </row>
    <row r="2463" spans="1:13">
      <c r="A2463" s="130" t="s">
        <v>7092</v>
      </c>
      <c r="B2463" s="131">
        <v>1585</v>
      </c>
      <c r="C2463" s="131">
        <v>927</v>
      </c>
      <c r="D2463" s="166">
        <v>358</v>
      </c>
      <c r="E2463" s="166">
        <v>574</v>
      </c>
      <c r="F2463" s="167">
        <v>3517930.0877660001</v>
      </c>
      <c r="G2463" s="132">
        <v>1.15826E-4</v>
      </c>
      <c r="H2463" s="167">
        <v>783761.56</v>
      </c>
      <c r="I2463" s="131">
        <v>612.79</v>
      </c>
      <c r="J2463" s="131">
        <v>3</v>
      </c>
      <c r="K2463" s="131">
        <v>1279</v>
      </c>
      <c r="L2463" s="130" t="s">
        <v>7</v>
      </c>
      <c r="M2463" s="128"/>
    </row>
    <row r="2464" spans="1:13">
      <c r="A2464" s="130" t="s">
        <v>7093</v>
      </c>
      <c r="B2464" s="131">
        <v>819</v>
      </c>
      <c r="C2464" s="131">
        <v>802</v>
      </c>
      <c r="D2464" s="166">
        <v>220</v>
      </c>
      <c r="E2464" s="166">
        <v>176</v>
      </c>
      <c r="F2464" s="167">
        <v>515692.820076</v>
      </c>
      <c r="G2464" s="132">
        <v>2.4542999999999999E-5</v>
      </c>
      <c r="H2464" s="167">
        <v>166072.72</v>
      </c>
      <c r="I2464" s="131">
        <v>391.68</v>
      </c>
      <c r="J2464" s="131">
        <v>3</v>
      </c>
      <c r="K2464" s="131">
        <v>424</v>
      </c>
      <c r="L2464" s="130" t="s">
        <v>7</v>
      </c>
      <c r="M2464" s="128"/>
    </row>
    <row r="2465" spans="1:13">
      <c r="A2465" s="130" t="s">
        <v>7094</v>
      </c>
      <c r="B2465" s="131">
        <v>926</v>
      </c>
      <c r="C2465" s="131">
        <v>806</v>
      </c>
      <c r="D2465" s="166">
        <v>213</v>
      </c>
      <c r="E2465" s="166">
        <v>122</v>
      </c>
      <c r="F2465" s="167">
        <v>639967.57057999994</v>
      </c>
      <c r="G2465" s="132">
        <v>2.6616000000000001E-5</v>
      </c>
      <c r="H2465" s="167">
        <v>180103.91</v>
      </c>
      <c r="I2465" s="131">
        <v>282.29000000000002</v>
      </c>
      <c r="J2465" s="131">
        <v>3</v>
      </c>
      <c r="K2465" s="131">
        <v>638</v>
      </c>
      <c r="L2465" s="130" t="s">
        <v>7</v>
      </c>
      <c r="M2465" s="128"/>
    </row>
    <row r="2466" spans="1:13">
      <c r="A2466" s="130" t="s">
        <v>7095</v>
      </c>
      <c r="B2466" s="131">
        <v>13684</v>
      </c>
      <c r="C2466" s="131">
        <v>14672</v>
      </c>
      <c r="D2466" s="166">
        <v>3478</v>
      </c>
      <c r="E2466" s="166">
        <v>3412</v>
      </c>
      <c r="F2466" s="167">
        <v>11704766.921099</v>
      </c>
      <c r="G2466" s="132">
        <v>4.6391599999999998E-4</v>
      </c>
      <c r="H2466" s="167">
        <v>3139181.25</v>
      </c>
      <c r="I2466" s="131">
        <v>603.69000000000005</v>
      </c>
      <c r="J2466" s="131">
        <v>3</v>
      </c>
      <c r="K2466" s="131">
        <v>5200</v>
      </c>
      <c r="L2466" s="130" t="s">
        <v>7</v>
      </c>
      <c r="M2466" s="128"/>
    </row>
    <row r="2467" spans="1:13">
      <c r="A2467" s="130" t="s">
        <v>7096</v>
      </c>
      <c r="B2467" s="131">
        <v>5832</v>
      </c>
      <c r="C2467" s="131">
        <v>5248</v>
      </c>
      <c r="D2467" s="166">
        <v>1166</v>
      </c>
      <c r="E2467" s="166">
        <v>933</v>
      </c>
      <c r="F2467" s="167">
        <v>1597559.487619</v>
      </c>
      <c r="G2467" s="132">
        <v>1.37315E-4</v>
      </c>
      <c r="H2467" s="167">
        <v>929170.9</v>
      </c>
      <c r="I2467" s="131">
        <v>400.68</v>
      </c>
      <c r="J2467" s="131">
        <v>3</v>
      </c>
      <c r="K2467" s="131">
        <v>2319</v>
      </c>
      <c r="L2467" s="130" t="s">
        <v>7</v>
      </c>
      <c r="M2467" s="128"/>
    </row>
    <row r="2468" spans="1:13">
      <c r="A2468" s="130" t="s">
        <v>7097</v>
      </c>
      <c r="B2468" s="131">
        <v>10437</v>
      </c>
      <c r="C2468" s="131">
        <v>10164</v>
      </c>
      <c r="D2468" s="166">
        <v>2304</v>
      </c>
      <c r="E2468" s="166">
        <v>2620</v>
      </c>
      <c r="F2468" s="167">
        <v>6823736.339648</v>
      </c>
      <c r="G2468" s="132">
        <v>3.1447300000000001E-4</v>
      </c>
      <c r="H2468" s="167">
        <v>2127940.13</v>
      </c>
      <c r="I2468" s="131">
        <v>404.4</v>
      </c>
      <c r="J2468" s="131">
        <v>3</v>
      </c>
      <c r="K2468" s="131">
        <v>5262</v>
      </c>
      <c r="L2468" s="130" t="s">
        <v>7</v>
      </c>
      <c r="M2468" s="128"/>
    </row>
    <row r="2469" spans="1:13">
      <c r="A2469" s="130" t="s">
        <v>7098</v>
      </c>
      <c r="B2469" s="131">
        <v>3227</v>
      </c>
      <c r="C2469" s="131">
        <v>3357</v>
      </c>
      <c r="D2469" s="166">
        <v>3068</v>
      </c>
      <c r="E2469" s="166">
        <v>2817</v>
      </c>
      <c r="F2469" s="167">
        <v>3484206.1070460002</v>
      </c>
      <c r="G2469" s="132">
        <v>1.5554300000000001E-4</v>
      </c>
      <c r="H2469" s="167">
        <v>1052513.57</v>
      </c>
      <c r="I2469" s="131">
        <v>504.56</v>
      </c>
      <c r="J2469" s="131">
        <v>3</v>
      </c>
      <c r="K2469" s="131">
        <v>2086</v>
      </c>
      <c r="L2469" s="130" t="s">
        <v>7</v>
      </c>
      <c r="M2469" s="128"/>
    </row>
    <row r="2470" spans="1:13">
      <c r="A2470" s="130" t="s">
        <v>7099</v>
      </c>
      <c r="B2470" s="131">
        <v>9167</v>
      </c>
      <c r="C2470" s="131">
        <v>8549</v>
      </c>
      <c r="D2470" s="166">
        <v>1035</v>
      </c>
      <c r="E2470" s="166">
        <v>1121</v>
      </c>
      <c r="F2470" s="167">
        <v>4509785.0852400009</v>
      </c>
      <c r="G2470" s="132">
        <v>2.34408E-4</v>
      </c>
      <c r="H2470" s="167">
        <v>1586164.54</v>
      </c>
      <c r="I2470" s="131">
        <v>860.64</v>
      </c>
      <c r="J2470" s="131">
        <v>3</v>
      </c>
      <c r="K2470" s="131">
        <v>1843</v>
      </c>
      <c r="L2470" s="130" t="s">
        <v>7</v>
      </c>
      <c r="M2470" s="128"/>
    </row>
    <row r="2471" spans="1:13">
      <c r="A2471" s="130" t="s">
        <v>7100</v>
      </c>
      <c r="B2471" s="131">
        <v>1276</v>
      </c>
      <c r="C2471" s="131">
        <v>1780</v>
      </c>
      <c r="D2471" s="166">
        <v>442</v>
      </c>
      <c r="E2471" s="166">
        <v>597</v>
      </c>
      <c r="F2471" s="167">
        <v>359071.21716599999</v>
      </c>
      <c r="G2471" s="132">
        <v>4.0834000000000002E-5</v>
      </c>
      <c r="H2471" s="167">
        <v>276309.68</v>
      </c>
      <c r="I2471" s="131">
        <v>616.76</v>
      </c>
      <c r="J2471" s="131">
        <v>3</v>
      </c>
      <c r="K2471" s="131">
        <v>448</v>
      </c>
      <c r="L2471" s="130" t="s">
        <v>7</v>
      </c>
      <c r="M2471" s="128"/>
    </row>
    <row r="2472" spans="1:13">
      <c r="A2472" s="130" t="s">
        <v>7101</v>
      </c>
      <c r="B2472" s="131">
        <v>12204</v>
      </c>
      <c r="C2472" s="131">
        <v>13212</v>
      </c>
      <c r="D2472" s="166">
        <v>1396</v>
      </c>
      <c r="E2472" s="166">
        <v>1312</v>
      </c>
      <c r="F2472" s="167">
        <v>4852202.4105320005</v>
      </c>
      <c r="G2472" s="132">
        <v>3.1174099999999998E-4</v>
      </c>
      <c r="H2472" s="167">
        <v>2109459.35</v>
      </c>
      <c r="I2472" s="131">
        <v>732.7</v>
      </c>
      <c r="J2472" s="131">
        <v>3</v>
      </c>
      <c r="K2472" s="131">
        <v>2879</v>
      </c>
      <c r="L2472" s="130" t="s">
        <v>7</v>
      </c>
      <c r="M2472" s="128"/>
    </row>
    <row r="2473" spans="1:13">
      <c r="A2473" s="130" t="s">
        <v>7102</v>
      </c>
      <c r="B2473" s="131">
        <v>13496</v>
      </c>
      <c r="C2473" s="131">
        <v>14826</v>
      </c>
      <c r="D2473" s="166">
        <v>1228</v>
      </c>
      <c r="E2473" s="166">
        <v>1093</v>
      </c>
      <c r="F2473" s="167">
        <v>3018663.8311700001</v>
      </c>
      <c r="G2473" s="132">
        <v>3.1011999999999999E-4</v>
      </c>
      <c r="H2473" s="167">
        <v>2098484.84</v>
      </c>
      <c r="I2473" s="131">
        <v>1981.57</v>
      </c>
      <c r="J2473" s="131">
        <v>3</v>
      </c>
      <c r="K2473" s="131">
        <v>1059</v>
      </c>
      <c r="L2473" s="130" t="s">
        <v>7</v>
      </c>
      <c r="M2473" s="128"/>
    </row>
    <row r="2474" spans="1:13">
      <c r="A2474" s="130" t="s">
        <v>7103</v>
      </c>
      <c r="B2474" s="131">
        <v>3641</v>
      </c>
      <c r="C2474" s="131">
        <v>3108</v>
      </c>
      <c r="D2474" s="166">
        <v>971</v>
      </c>
      <c r="E2474" s="166">
        <v>1090</v>
      </c>
      <c r="F2474" s="167">
        <v>2772071.8291880004</v>
      </c>
      <c r="G2474" s="132">
        <v>1.13984E-4</v>
      </c>
      <c r="H2474" s="167">
        <v>771292.07</v>
      </c>
      <c r="I2474" s="131">
        <v>337.55</v>
      </c>
      <c r="J2474" s="131">
        <v>3</v>
      </c>
      <c r="K2474" s="131">
        <v>2285</v>
      </c>
      <c r="L2474" s="130" t="s">
        <v>7</v>
      </c>
      <c r="M2474" s="128"/>
    </row>
    <row r="2475" spans="1:13">
      <c r="A2475" s="130" t="s">
        <v>7104</v>
      </c>
      <c r="B2475" s="131">
        <v>943</v>
      </c>
      <c r="C2475" s="131">
        <v>958</v>
      </c>
      <c r="D2475" s="166">
        <v>253</v>
      </c>
      <c r="E2475" s="166">
        <v>357</v>
      </c>
      <c r="F2475" s="167">
        <v>965193.0292949999</v>
      </c>
      <c r="G2475" s="132">
        <v>3.5298262358931583E-5</v>
      </c>
      <c r="H2475" s="167" t="s">
        <v>11</v>
      </c>
      <c r="I2475" s="131">
        <v>295.61</v>
      </c>
      <c r="J2475" s="131">
        <v>3</v>
      </c>
      <c r="K2475" s="131">
        <v>808</v>
      </c>
      <c r="L2475" s="130" t="s">
        <v>15</v>
      </c>
      <c r="M2475" s="128"/>
    </row>
    <row r="2476" spans="1:13">
      <c r="A2476" s="130" t="s">
        <v>7105</v>
      </c>
      <c r="B2476" s="131">
        <v>7003</v>
      </c>
      <c r="C2476" s="131">
        <v>6689</v>
      </c>
      <c r="D2476" s="166">
        <v>1330</v>
      </c>
      <c r="E2476" s="166">
        <v>1295</v>
      </c>
      <c r="F2476" s="167">
        <v>3734713.2782760002</v>
      </c>
      <c r="G2476" s="132">
        <v>1.9286999999999999E-4</v>
      </c>
      <c r="H2476" s="167">
        <v>1305093.77</v>
      </c>
      <c r="I2476" s="131">
        <v>499.08</v>
      </c>
      <c r="J2476" s="131">
        <v>3</v>
      </c>
      <c r="K2476" s="131">
        <v>2615</v>
      </c>
      <c r="L2476" s="130" t="s">
        <v>7</v>
      </c>
      <c r="M2476" s="128"/>
    </row>
    <row r="2477" spans="1:13">
      <c r="A2477" s="130" t="s">
        <v>7106</v>
      </c>
      <c r="B2477" s="131">
        <v>8915</v>
      </c>
      <c r="C2477" s="131">
        <v>10508</v>
      </c>
      <c r="D2477" s="166">
        <v>2846</v>
      </c>
      <c r="E2477" s="166">
        <v>3138</v>
      </c>
      <c r="F2477" s="167">
        <v>725523.91258999996</v>
      </c>
      <c r="G2477" s="132">
        <v>2.3389E-4</v>
      </c>
      <c r="H2477" s="167">
        <v>1582663.36</v>
      </c>
      <c r="I2477" s="131">
        <v>546.88</v>
      </c>
      <c r="J2477" s="131">
        <v>3</v>
      </c>
      <c r="K2477" s="131">
        <v>2894</v>
      </c>
      <c r="L2477" s="130" t="s">
        <v>7</v>
      </c>
      <c r="M2477" s="128"/>
    </row>
    <row r="2478" spans="1:13">
      <c r="A2478" s="130" t="s">
        <v>7107</v>
      </c>
      <c r="B2478" s="131">
        <v>24487</v>
      </c>
      <c r="C2478" s="131">
        <v>24396</v>
      </c>
      <c r="D2478" s="166">
        <v>3684</v>
      </c>
      <c r="E2478" s="166">
        <v>3089</v>
      </c>
      <c r="F2478" s="167">
        <v>30055051.450889997</v>
      </c>
      <c r="G2478" s="132">
        <v>8.8345199999999996E-4</v>
      </c>
      <c r="H2478" s="167">
        <v>5978051.29</v>
      </c>
      <c r="I2478" s="131">
        <v>610.80999999999995</v>
      </c>
      <c r="J2478" s="131">
        <v>3</v>
      </c>
      <c r="K2478" s="131">
        <v>9787</v>
      </c>
      <c r="L2478" s="130" t="s">
        <v>7</v>
      </c>
      <c r="M2478" s="128"/>
    </row>
    <row r="2479" spans="1:13">
      <c r="A2479" s="130" t="s">
        <v>7108</v>
      </c>
      <c r="B2479" s="131">
        <v>2835</v>
      </c>
      <c r="C2479" s="131">
        <v>3096</v>
      </c>
      <c r="D2479" s="166">
        <v>480</v>
      </c>
      <c r="E2479" s="166">
        <v>514</v>
      </c>
      <c r="F2479" s="167">
        <v>2006511.03529</v>
      </c>
      <c r="G2479" s="132">
        <v>8.7331999999999997E-5</v>
      </c>
      <c r="H2479" s="167">
        <v>590950</v>
      </c>
      <c r="I2479" s="131">
        <v>426.98</v>
      </c>
      <c r="J2479" s="131">
        <v>3</v>
      </c>
      <c r="K2479" s="131">
        <v>1384</v>
      </c>
      <c r="L2479" s="130" t="s">
        <v>7</v>
      </c>
      <c r="M2479" s="128"/>
    </row>
    <row r="2480" spans="1:13">
      <c r="A2480" s="130" t="s">
        <v>7109</v>
      </c>
      <c r="B2480" s="131">
        <v>4322</v>
      </c>
      <c r="C2480" s="131">
        <v>4232</v>
      </c>
      <c r="D2480" s="166">
        <v>1695</v>
      </c>
      <c r="E2480" s="166">
        <v>1480</v>
      </c>
      <c r="F2480" s="167">
        <v>2900942.959694</v>
      </c>
      <c r="G2480" s="132">
        <v>1.4362318744655462E-4</v>
      </c>
      <c r="H2480" s="167" t="s">
        <v>11</v>
      </c>
      <c r="I2480" s="131" t="s">
        <v>11</v>
      </c>
      <c r="J2480" s="131">
        <v>3</v>
      </c>
      <c r="K2480" s="131">
        <v>2869</v>
      </c>
      <c r="L2480" s="130" t="s">
        <v>12</v>
      </c>
      <c r="M2480" s="128"/>
    </row>
    <row r="2481" spans="1:13">
      <c r="A2481" s="130" t="s">
        <v>7110</v>
      </c>
      <c r="B2481" s="131">
        <v>226</v>
      </c>
      <c r="C2481" s="131">
        <v>243</v>
      </c>
      <c r="D2481" s="166">
        <v>103</v>
      </c>
      <c r="E2481" s="166">
        <v>21</v>
      </c>
      <c r="F2481" s="167">
        <v>476717.10036400001</v>
      </c>
      <c r="G2481" s="132">
        <v>1.1632231921943138E-5</v>
      </c>
      <c r="H2481" s="167" t="s">
        <v>11</v>
      </c>
      <c r="I2481" s="131" t="s">
        <v>11</v>
      </c>
      <c r="J2481" s="131">
        <v>3</v>
      </c>
      <c r="K2481" s="131">
        <v>360</v>
      </c>
      <c r="L2481" s="130" t="s">
        <v>12</v>
      </c>
      <c r="M2481" s="128"/>
    </row>
    <row r="2482" spans="1:13">
      <c r="A2482" s="130" t="s">
        <v>7111</v>
      </c>
      <c r="B2482" s="131">
        <v>3330</v>
      </c>
      <c r="C2482" s="131">
        <v>2887</v>
      </c>
      <c r="D2482" s="166">
        <v>912</v>
      </c>
      <c r="E2482" s="166">
        <v>991</v>
      </c>
      <c r="F2482" s="167">
        <v>4092907.2757080002</v>
      </c>
      <c r="G2482" s="132">
        <v>1.2701584016041727E-4</v>
      </c>
      <c r="H2482" s="167" t="s">
        <v>11</v>
      </c>
      <c r="I2482" s="131" t="s">
        <v>11</v>
      </c>
      <c r="J2482" s="131">
        <v>3</v>
      </c>
      <c r="K2482" s="131">
        <v>3964</v>
      </c>
      <c r="L2482" s="130" t="s">
        <v>12</v>
      </c>
      <c r="M2482" s="128"/>
    </row>
    <row r="2483" spans="1:13">
      <c r="A2483" s="130" t="s">
        <v>7112</v>
      </c>
      <c r="B2483" s="131">
        <v>20031</v>
      </c>
      <c r="C2483" s="131">
        <v>18188</v>
      </c>
      <c r="D2483" s="166">
        <v>4213</v>
      </c>
      <c r="E2483" s="166">
        <v>4045</v>
      </c>
      <c r="F2483" s="167">
        <v>5273693.3355706939</v>
      </c>
      <c r="G2483" s="132">
        <v>4.79524E-4</v>
      </c>
      <c r="H2483" s="167">
        <v>3244795.78</v>
      </c>
      <c r="I2483" s="131">
        <v>680.25</v>
      </c>
      <c r="J2483" s="131">
        <v>3</v>
      </c>
      <c r="K2483" s="131">
        <v>4770</v>
      </c>
      <c r="L2483" s="130" t="s">
        <v>7</v>
      </c>
      <c r="M2483" s="128"/>
    </row>
    <row r="2484" spans="1:13">
      <c r="A2484" s="130" t="s">
        <v>7113</v>
      </c>
      <c r="B2484" s="131">
        <v>54280</v>
      </c>
      <c r="C2484" s="131">
        <v>52776</v>
      </c>
      <c r="D2484" s="166">
        <v>7391</v>
      </c>
      <c r="E2484" s="166">
        <v>6282</v>
      </c>
      <c r="F2484" s="167">
        <v>16456333.222521998</v>
      </c>
      <c r="G2484" s="132">
        <v>1.281515E-3</v>
      </c>
      <c r="H2484" s="167">
        <v>8671621.1099999994</v>
      </c>
      <c r="I2484" s="131">
        <v>1006.46</v>
      </c>
      <c r="J2484" s="131">
        <v>3</v>
      </c>
      <c r="K2484" s="131">
        <v>8616</v>
      </c>
      <c r="L2484" s="130" t="s">
        <v>7</v>
      </c>
      <c r="M2484" s="128"/>
    </row>
    <row r="2485" spans="1:13">
      <c r="A2485" s="130" t="s">
        <v>7114</v>
      </c>
      <c r="B2485" s="131">
        <v>617</v>
      </c>
      <c r="C2485" s="131">
        <v>259</v>
      </c>
      <c r="D2485" s="166">
        <v>115</v>
      </c>
      <c r="E2485" s="166">
        <v>94</v>
      </c>
      <c r="F2485" s="167">
        <v>656015.94383599993</v>
      </c>
      <c r="G2485" s="132">
        <v>1.8432315666788924E-5</v>
      </c>
      <c r="H2485" s="167" t="s">
        <v>11</v>
      </c>
      <c r="I2485" s="131" t="s">
        <v>11</v>
      </c>
      <c r="J2485" s="131">
        <v>3</v>
      </c>
      <c r="K2485" s="131">
        <v>311</v>
      </c>
      <c r="L2485" s="130" t="s">
        <v>12</v>
      </c>
      <c r="M2485" s="128"/>
    </row>
    <row r="2486" spans="1:13">
      <c r="A2486" s="130" t="s">
        <v>7115</v>
      </c>
      <c r="B2486" s="131">
        <v>6239</v>
      </c>
      <c r="C2486" s="131">
        <v>5872</v>
      </c>
      <c r="D2486" s="166">
        <v>1441</v>
      </c>
      <c r="E2486" s="166">
        <v>1235</v>
      </c>
      <c r="F2486" s="167">
        <v>3334938.7417079997</v>
      </c>
      <c r="G2486" s="132">
        <v>1.7682732571730185E-4</v>
      </c>
      <c r="H2486" s="167" t="s">
        <v>11</v>
      </c>
      <c r="I2486" s="131">
        <v>517.98</v>
      </c>
      <c r="J2486" s="131">
        <v>3</v>
      </c>
      <c r="K2486" s="131">
        <v>2310</v>
      </c>
      <c r="L2486" s="130" t="s">
        <v>15</v>
      </c>
      <c r="M2486" s="128"/>
    </row>
    <row r="2487" spans="1:13">
      <c r="A2487" s="130" t="s">
        <v>7116</v>
      </c>
      <c r="B2487" s="131">
        <v>43388</v>
      </c>
      <c r="C2487" s="131">
        <v>41578</v>
      </c>
      <c r="D2487" s="166">
        <v>1328</v>
      </c>
      <c r="E2487" s="166">
        <v>1307</v>
      </c>
      <c r="F2487" s="167">
        <v>7625086.334879999</v>
      </c>
      <c r="G2487" s="132">
        <v>8.7374100000000004E-4</v>
      </c>
      <c r="H2487" s="167">
        <v>5912342.0999999996</v>
      </c>
      <c r="I2487" s="131">
        <v>4347.3100000000004</v>
      </c>
      <c r="J2487" s="131">
        <v>3</v>
      </c>
      <c r="K2487" s="131">
        <v>1360</v>
      </c>
      <c r="L2487" s="130" t="s">
        <v>7</v>
      </c>
      <c r="M2487" s="128"/>
    </row>
    <row r="2488" spans="1:13">
      <c r="A2488" s="130" t="s">
        <v>7117</v>
      </c>
      <c r="B2488" s="131">
        <v>16923</v>
      </c>
      <c r="C2488" s="131">
        <v>17605</v>
      </c>
      <c r="D2488" s="166">
        <v>5973</v>
      </c>
      <c r="E2488" s="166">
        <v>6780</v>
      </c>
      <c r="F2488" s="167">
        <v>46776536.989517003</v>
      </c>
      <c r="G2488" s="132">
        <v>1.027107E-3</v>
      </c>
      <c r="H2488" s="167">
        <v>6950117.0499999998</v>
      </c>
      <c r="I2488" s="131">
        <v>1001.45</v>
      </c>
      <c r="J2488" s="131">
        <v>3</v>
      </c>
      <c r="K2488" s="131">
        <v>6940</v>
      </c>
      <c r="L2488" s="130" t="s">
        <v>7</v>
      </c>
      <c r="M2488" s="128"/>
    </row>
    <row r="2489" spans="1:13">
      <c r="A2489" s="130" t="s">
        <v>7118</v>
      </c>
      <c r="B2489" s="131">
        <v>2792</v>
      </c>
      <c r="C2489" s="131">
        <v>5773</v>
      </c>
      <c r="D2489" s="166">
        <v>781</v>
      </c>
      <c r="E2489" s="166">
        <v>807</v>
      </c>
      <c r="F2489" s="167">
        <v>1869248.993058</v>
      </c>
      <c r="G2489" s="132">
        <v>9.7048999999999999E-5</v>
      </c>
      <c r="H2489" s="167">
        <v>656702.59</v>
      </c>
      <c r="I2489" s="131">
        <v>478.29</v>
      </c>
      <c r="J2489" s="131">
        <v>3</v>
      </c>
      <c r="K2489" s="131">
        <v>1373</v>
      </c>
      <c r="L2489" s="130" t="s">
        <v>7</v>
      </c>
      <c r="M2489" s="128"/>
    </row>
    <row r="2490" spans="1:13">
      <c r="A2490" s="130" t="s">
        <v>7119</v>
      </c>
      <c r="B2490" s="131">
        <v>1083</v>
      </c>
      <c r="C2490" s="131">
        <v>1019</v>
      </c>
      <c r="D2490" s="166">
        <v>215</v>
      </c>
      <c r="E2490" s="166">
        <v>134</v>
      </c>
      <c r="F2490" s="167">
        <v>1528472.5143499998</v>
      </c>
      <c r="G2490" s="132">
        <v>4.221926823467719E-5</v>
      </c>
      <c r="H2490" s="167" t="s">
        <v>11</v>
      </c>
      <c r="I2490" s="131">
        <v>601.44000000000005</v>
      </c>
      <c r="J2490" s="131">
        <v>3</v>
      </c>
      <c r="K2490" s="131">
        <v>475</v>
      </c>
      <c r="L2490" s="130" t="s">
        <v>15</v>
      </c>
      <c r="M2490" s="128"/>
    </row>
    <row r="2491" spans="1:13">
      <c r="A2491" s="130" t="s">
        <v>7120</v>
      </c>
      <c r="B2491" s="131">
        <v>5924</v>
      </c>
      <c r="C2491" s="131">
        <v>5431</v>
      </c>
      <c r="D2491" s="166">
        <v>768</v>
      </c>
      <c r="E2491" s="166">
        <v>651</v>
      </c>
      <c r="F2491" s="167">
        <v>1191567.154715</v>
      </c>
      <c r="G2491" s="132">
        <v>1.2830299999999999E-4</v>
      </c>
      <c r="H2491" s="167">
        <v>868190.46</v>
      </c>
      <c r="I2491" s="131">
        <v>870.81</v>
      </c>
      <c r="J2491" s="131">
        <v>3</v>
      </c>
      <c r="K2491" s="131">
        <v>997</v>
      </c>
      <c r="L2491" s="130" t="s">
        <v>7</v>
      </c>
      <c r="M2491" s="128"/>
    </row>
    <row r="2492" spans="1:13">
      <c r="A2492" s="130" t="s">
        <v>7121</v>
      </c>
      <c r="B2492" s="131">
        <v>17489</v>
      </c>
      <c r="C2492" s="131">
        <v>11587</v>
      </c>
      <c r="D2492" s="166">
        <v>1066</v>
      </c>
      <c r="E2492" s="166">
        <v>1014</v>
      </c>
      <c r="F2492" s="167">
        <v>1295044.5594869999</v>
      </c>
      <c r="G2492" s="132">
        <v>2.40821E-4</v>
      </c>
      <c r="H2492" s="167">
        <v>1629564.31</v>
      </c>
      <c r="I2492" s="131">
        <v>650.01</v>
      </c>
      <c r="J2492" s="131">
        <v>3</v>
      </c>
      <c r="K2492" s="131">
        <v>2507</v>
      </c>
      <c r="L2492" s="130" t="s">
        <v>7</v>
      </c>
      <c r="M2492" s="128"/>
    </row>
    <row r="2493" spans="1:13">
      <c r="A2493" s="130" t="s">
        <v>7122</v>
      </c>
      <c r="B2493" s="131">
        <v>851</v>
      </c>
      <c r="C2493" s="131">
        <v>745</v>
      </c>
      <c r="D2493" s="166">
        <v>148</v>
      </c>
      <c r="E2493" s="166">
        <v>72</v>
      </c>
      <c r="F2493" s="166">
        <v>0</v>
      </c>
      <c r="G2493" s="132">
        <v>2.4451646798596429E-5</v>
      </c>
      <c r="H2493" s="167" t="s">
        <v>11</v>
      </c>
      <c r="I2493" s="131" t="s">
        <v>11</v>
      </c>
      <c r="J2493" s="131">
        <v>2</v>
      </c>
      <c r="K2493" s="131">
        <v>0</v>
      </c>
      <c r="L2493" s="130" t="s">
        <v>12</v>
      </c>
      <c r="M2493" s="128"/>
    </row>
    <row r="2494" spans="1:13">
      <c r="A2494" s="130" t="s">
        <v>7123</v>
      </c>
      <c r="B2494" s="131">
        <v>3922</v>
      </c>
      <c r="C2494" s="131">
        <v>4348</v>
      </c>
      <c r="D2494" s="166">
        <v>1055</v>
      </c>
      <c r="E2494" s="166">
        <v>1108</v>
      </c>
      <c r="F2494" s="167">
        <v>2639293.8830329999</v>
      </c>
      <c r="G2494" s="132">
        <v>1.2656399999999999E-4</v>
      </c>
      <c r="H2494" s="167">
        <v>856418.11</v>
      </c>
      <c r="I2494" s="131">
        <v>287.58</v>
      </c>
      <c r="J2494" s="131">
        <v>3</v>
      </c>
      <c r="K2494" s="131">
        <v>2978</v>
      </c>
      <c r="L2494" s="130" t="s">
        <v>7</v>
      </c>
      <c r="M2494" s="128"/>
    </row>
    <row r="2495" spans="1:13">
      <c r="A2495" s="130" t="s">
        <v>7124</v>
      </c>
      <c r="B2495" s="131">
        <v>2262</v>
      </c>
      <c r="C2495" s="131">
        <v>2359</v>
      </c>
      <c r="D2495" s="166">
        <v>292</v>
      </c>
      <c r="E2495" s="166">
        <v>327</v>
      </c>
      <c r="F2495" s="166">
        <v>0</v>
      </c>
      <c r="G2495" s="132">
        <v>7.052819216891335E-5</v>
      </c>
      <c r="H2495" s="167" t="s">
        <v>11</v>
      </c>
      <c r="I2495" s="131">
        <v>291</v>
      </c>
      <c r="J2495" s="131">
        <v>2</v>
      </c>
      <c r="K2495" s="131">
        <v>1640</v>
      </c>
      <c r="L2495" s="130" t="s">
        <v>15</v>
      </c>
      <c r="M2495" s="128"/>
    </row>
    <row r="2496" spans="1:13">
      <c r="A2496" s="130" t="s">
        <v>7125</v>
      </c>
      <c r="B2496" s="131">
        <v>3638</v>
      </c>
      <c r="C2496" s="131">
        <v>3863</v>
      </c>
      <c r="D2496" s="166">
        <v>554</v>
      </c>
      <c r="E2496" s="166">
        <v>662</v>
      </c>
      <c r="F2496" s="167">
        <v>1827251.7922149999</v>
      </c>
      <c r="G2496" s="132">
        <v>1.00832E-4</v>
      </c>
      <c r="H2496" s="167">
        <v>682302.34</v>
      </c>
      <c r="I2496" s="131">
        <v>291.70999999999998</v>
      </c>
      <c r="J2496" s="131">
        <v>3</v>
      </c>
      <c r="K2496" s="131">
        <v>2339</v>
      </c>
      <c r="L2496" s="130" t="s">
        <v>7</v>
      </c>
      <c r="M2496" s="128"/>
    </row>
    <row r="2497" spans="1:13">
      <c r="A2497" s="130" t="s">
        <v>7126</v>
      </c>
      <c r="B2497" s="131">
        <v>93</v>
      </c>
      <c r="C2497" s="131">
        <v>57</v>
      </c>
      <c r="D2497" s="166">
        <v>76</v>
      </c>
      <c r="E2497" s="166">
        <v>56</v>
      </c>
      <c r="F2497" s="167">
        <v>450091.43840013794</v>
      </c>
      <c r="G2497" s="132">
        <v>8.483122137628248E-6</v>
      </c>
      <c r="H2497" s="167" t="s">
        <v>11</v>
      </c>
      <c r="I2497" s="131" t="s">
        <v>11</v>
      </c>
      <c r="J2497" s="131">
        <v>3</v>
      </c>
      <c r="K2497" s="131">
        <v>216</v>
      </c>
      <c r="L2497" s="130" t="s">
        <v>12</v>
      </c>
      <c r="M2497" s="128"/>
    </row>
    <row r="2498" spans="1:13">
      <c r="A2498" s="130" t="s">
        <v>7127</v>
      </c>
      <c r="B2498" s="131">
        <v>38955</v>
      </c>
      <c r="C2498" s="131">
        <v>35889</v>
      </c>
      <c r="D2498" s="166">
        <v>4634</v>
      </c>
      <c r="E2498" s="166">
        <v>4166</v>
      </c>
      <c r="F2498" s="167">
        <v>14013466.272799999</v>
      </c>
      <c r="G2498" s="132">
        <v>9.2197700000000004E-4</v>
      </c>
      <c r="H2498" s="167">
        <v>6238738.4299999997</v>
      </c>
      <c r="I2498" s="131">
        <v>452.61</v>
      </c>
      <c r="J2498" s="131">
        <v>3</v>
      </c>
      <c r="K2498" s="131">
        <v>13784</v>
      </c>
      <c r="L2498" s="130" t="s">
        <v>7</v>
      </c>
      <c r="M2498" s="128"/>
    </row>
    <row r="2499" spans="1:13">
      <c r="A2499" s="130" t="s">
        <v>7128</v>
      </c>
      <c r="B2499" s="131">
        <v>10846</v>
      </c>
      <c r="C2499" s="131">
        <v>10341</v>
      </c>
      <c r="D2499" s="166">
        <v>2659</v>
      </c>
      <c r="E2499" s="166">
        <v>2632</v>
      </c>
      <c r="F2499" s="167">
        <v>2248271.782627</v>
      </c>
      <c r="G2499" s="132">
        <v>2.6330499999999997E-4</v>
      </c>
      <c r="H2499" s="167">
        <v>1781706.57</v>
      </c>
      <c r="I2499" s="131">
        <v>256.25</v>
      </c>
      <c r="J2499" s="131">
        <v>3</v>
      </c>
      <c r="K2499" s="131">
        <v>6953</v>
      </c>
      <c r="L2499" s="130" t="s">
        <v>7</v>
      </c>
      <c r="M2499" s="128"/>
    </row>
    <row r="2500" spans="1:13">
      <c r="A2500" s="130" t="s">
        <v>7129</v>
      </c>
      <c r="B2500" s="131">
        <v>1379</v>
      </c>
      <c r="C2500" s="131">
        <v>1367</v>
      </c>
      <c r="D2500" s="166">
        <v>224</v>
      </c>
      <c r="E2500" s="166">
        <v>187</v>
      </c>
      <c r="F2500" s="167">
        <v>2391163.1146839997</v>
      </c>
      <c r="G2500" s="132">
        <v>5.9055999999999998E-5</v>
      </c>
      <c r="H2500" s="167">
        <v>399611.06</v>
      </c>
      <c r="I2500" s="131">
        <v>375.57</v>
      </c>
      <c r="J2500" s="131">
        <v>3</v>
      </c>
      <c r="K2500" s="131">
        <v>1064</v>
      </c>
      <c r="L2500" s="130" t="s">
        <v>7</v>
      </c>
      <c r="M2500" s="128"/>
    </row>
    <row r="2501" spans="1:13">
      <c r="A2501" s="130" t="s">
        <v>7130</v>
      </c>
      <c r="B2501" s="131">
        <v>2753</v>
      </c>
      <c r="C2501" s="131">
        <v>2535</v>
      </c>
      <c r="D2501" s="166">
        <v>902</v>
      </c>
      <c r="E2501" s="166">
        <v>809</v>
      </c>
      <c r="F2501" s="167">
        <v>2545908.126195</v>
      </c>
      <c r="G2501" s="132">
        <v>9.6493673058729274E-5</v>
      </c>
      <c r="H2501" s="167" t="s">
        <v>11</v>
      </c>
      <c r="I2501" s="131" t="s">
        <v>11</v>
      </c>
      <c r="J2501" s="131">
        <v>3</v>
      </c>
      <c r="K2501" s="131">
        <v>4764</v>
      </c>
      <c r="L2501" s="130" t="s">
        <v>12</v>
      </c>
      <c r="M2501" s="128"/>
    </row>
    <row r="2502" spans="1:13">
      <c r="A2502" s="130" t="s">
        <v>7131</v>
      </c>
      <c r="B2502" s="131">
        <v>38690</v>
      </c>
      <c r="C2502" s="131">
        <v>38254</v>
      </c>
      <c r="D2502" s="166">
        <v>6872</v>
      </c>
      <c r="E2502" s="166">
        <v>7943</v>
      </c>
      <c r="F2502" s="167">
        <v>15183212.747220002</v>
      </c>
      <c r="G2502" s="132">
        <v>1.008721E-3</v>
      </c>
      <c r="H2502" s="167">
        <v>6825704.7599999998</v>
      </c>
      <c r="I2502" s="131">
        <v>1366.51</v>
      </c>
      <c r="J2502" s="131">
        <v>3</v>
      </c>
      <c r="K2502" s="131">
        <v>4995</v>
      </c>
      <c r="L2502" s="130" t="s">
        <v>7</v>
      </c>
      <c r="M2502" s="128"/>
    </row>
    <row r="2503" spans="1:13">
      <c r="A2503" s="130" t="s">
        <v>7132</v>
      </c>
      <c r="B2503" s="131">
        <v>11707</v>
      </c>
      <c r="C2503" s="131">
        <v>10387</v>
      </c>
      <c r="D2503" s="166">
        <v>2403</v>
      </c>
      <c r="E2503" s="166">
        <v>2331</v>
      </c>
      <c r="F2503" s="167">
        <v>5137498.7662979998</v>
      </c>
      <c r="G2503" s="132">
        <v>3.0407600000000002E-4</v>
      </c>
      <c r="H2503" s="167">
        <v>2057591.76</v>
      </c>
      <c r="I2503" s="131">
        <v>715.18</v>
      </c>
      <c r="J2503" s="131">
        <v>3</v>
      </c>
      <c r="K2503" s="131">
        <v>2877</v>
      </c>
      <c r="L2503" s="130" t="s">
        <v>7</v>
      </c>
      <c r="M2503" s="128"/>
    </row>
    <row r="2504" spans="1:13">
      <c r="A2504" s="130" t="s">
        <v>7133</v>
      </c>
      <c r="B2504" s="131">
        <v>2011</v>
      </c>
      <c r="C2504" s="131">
        <v>1390</v>
      </c>
      <c r="D2504" s="166">
        <v>147</v>
      </c>
      <c r="E2504" s="166">
        <v>170</v>
      </c>
      <c r="F2504" s="167">
        <v>1621794.9528709999</v>
      </c>
      <c r="G2504" s="132">
        <v>5.4018999999999999E-5</v>
      </c>
      <c r="H2504" s="167">
        <v>365528.91</v>
      </c>
      <c r="I2504" s="131">
        <v>400.36</v>
      </c>
      <c r="J2504" s="131">
        <v>3</v>
      </c>
      <c r="K2504" s="131">
        <v>913</v>
      </c>
      <c r="L2504" s="130" t="s">
        <v>7</v>
      </c>
      <c r="M2504" s="128"/>
    </row>
    <row r="2505" spans="1:13">
      <c r="A2505" s="130" t="s">
        <v>7134</v>
      </c>
      <c r="B2505" s="131">
        <v>2867</v>
      </c>
      <c r="C2505" s="131">
        <v>2732</v>
      </c>
      <c r="D2505" s="166">
        <v>1716</v>
      </c>
      <c r="E2505" s="166">
        <v>1396</v>
      </c>
      <c r="F2505" s="167">
        <v>1361913.2559139999</v>
      </c>
      <c r="G2505" s="132">
        <v>9.6181712991488745E-5</v>
      </c>
      <c r="H2505" s="167" t="s">
        <v>11</v>
      </c>
      <c r="I2505" s="131" t="s">
        <v>11</v>
      </c>
      <c r="J2505" s="131">
        <v>3</v>
      </c>
      <c r="K2505" s="131">
        <v>1765</v>
      </c>
      <c r="L2505" s="130" t="s">
        <v>12</v>
      </c>
      <c r="M2505" s="128"/>
    </row>
    <row r="2506" spans="1:13">
      <c r="A2506" s="130" t="s">
        <v>7135</v>
      </c>
      <c r="B2506" s="131">
        <v>1105</v>
      </c>
      <c r="C2506" s="131">
        <v>616</v>
      </c>
      <c r="D2506" s="166">
        <v>314</v>
      </c>
      <c r="E2506" s="166">
        <v>291</v>
      </c>
      <c r="F2506" s="167">
        <v>1000456.952173</v>
      </c>
      <c r="G2506" s="132">
        <v>3.3608000000000001E-5</v>
      </c>
      <c r="H2506" s="167">
        <v>227411.83</v>
      </c>
      <c r="I2506" s="131">
        <v>590.67999999999995</v>
      </c>
      <c r="J2506" s="131">
        <v>3</v>
      </c>
      <c r="K2506" s="131">
        <v>385</v>
      </c>
      <c r="L2506" s="130" t="s">
        <v>7</v>
      </c>
      <c r="M2506" s="128"/>
    </row>
    <row r="2507" spans="1:13">
      <c r="A2507" s="130" t="s">
        <v>7136</v>
      </c>
      <c r="B2507" s="131">
        <v>5361</v>
      </c>
      <c r="C2507" s="131">
        <v>5724</v>
      </c>
      <c r="D2507" s="166">
        <v>1218</v>
      </c>
      <c r="E2507" s="166">
        <v>1212</v>
      </c>
      <c r="F2507" s="167">
        <v>9107978.1697279997</v>
      </c>
      <c r="G2507" s="132">
        <v>2.3807799999999999E-4</v>
      </c>
      <c r="H2507" s="167">
        <v>1611002.06</v>
      </c>
      <c r="I2507" s="131">
        <v>314.95999999999998</v>
      </c>
      <c r="J2507" s="131">
        <v>3</v>
      </c>
      <c r="K2507" s="131">
        <v>5115</v>
      </c>
      <c r="L2507" s="130" t="s">
        <v>7</v>
      </c>
      <c r="M2507" s="128"/>
    </row>
    <row r="2508" spans="1:13">
      <c r="A2508" s="130" t="s">
        <v>7137</v>
      </c>
      <c r="B2508" s="131">
        <v>2158</v>
      </c>
      <c r="C2508" s="131">
        <v>1613</v>
      </c>
      <c r="D2508" s="166">
        <v>369</v>
      </c>
      <c r="E2508" s="166">
        <v>382</v>
      </c>
      <c r="F2508" s="167">
        <v>4540449.3631440001</v>
      </c>
      <c r="G2508" s="132">
        <v>1.0066319357403996E-4</v>
      </c>
      <c r="H2508" s="167" t="s">
        <v>11</v>
      </c>
      <c r="I2508" s="131" t="s">
        <v>11</v>
      </c>
      <c r="J2508" s="131">
        <v>3</v>
      </c>
      <c r="K2508" s="131">
        <v>4666</v>
      </c>
      <c r="L2508" s="130" t="s">
        <v>12</v>
      </c>
      <c r="M2508" s="128"/>
    </row>
    <row r="2509" spans="1:13">
      <c r="A2509" s="130" t="s">
        <v>7138</v>
      </c>
      <c r="B2509" s="131">
        <v>1443</v>
      </c>
      <c r="C2509" s="131">
        <v>1397</v>
      </c>
      <c r="D2509" s="166">
        <v>159</v>
      </c>
      <c r="E2509" s="166">
        <v>104</v>
      </c>
      <c r="F2509" s="166">
        <v>0</v>
      </c>
      <c r="G2509" s="132">
        <v>4.17790653851834E-5</v>
      </c>
      <c r="H2509" s="167" t="s">
        <v>11</v>
      </c>
      <c r="I2509" s="131" t="s">
        <v>11</v>
      </c>
      <c r="J2509" s="131">
        <v>2</v>
      </c>
      <c r="K2509" s="131">
        <v>400</v>
      </c>
      <c r="L2509" s="130" t="s">
        <v>12</v>
      </c>
      <c r="M2509" s="128"/>
    </row>
    <row r="2510" spans="1:13">
      <c r="A2510" s="130" t="s">
        <v>7139</v>
      </c>
      <c r="B2510" s="131">
        <v>19350</v>
      </c>
      <c r="C2510" s="131">
        <v>29489</v>
      </c>
      <c r="D2510" s="166">
        <v>5732</v>
      </c>
      <c r="E2510" s="166">
        <v>5785</v>
      </c>
      <c r="F2510" s="167">
        <v>8391872.3921249993</v>
      </c>
      <c r="G2510" s="132">
        <v>5.5580699999999996E-4</v>
      </c>
      <c r="H2510" s="167">
        <v>3760976.94</v>
      </c>
      <c r="I2510" s="131">
        <v>941.89</v>
      </c>
      <c r="J2510" s="131">
        <v>3</v>
      </c>
      <c r="K2510" s="131">
        <v>3993</v>
      </c>
      <c r="L2510" s="130" t="s">
        <v>7</v>
      </c>
      <c r="M2510" s="128"/>
    </row>
    <row r="2511" spans="1:13">
      <c r="A2511" s="130" t="s">
        <v>7140</v>
      </c>
      <c r="B2511" s="131">
        <v>1432</v>
      </c>
      <c r="C2511" s="131">
        <v>1056</v>
      </c>
      <c r="D2511" s="166">
        <v>541</v>
      </c>
      <c r="E2511" s="166">
        <v>607</v>
      </c>
      <c r="F2511" s="167">
        <v>1295893.8927540001</v>
      </c>
      <c r="G2511" s="132">
        <v>4.9778377864168825E-5</v>
      </c>
      <c r="H2511" s="167" t="s">
        <v>11</v>
      </c>
      <c r="I2511" s="131" t="s">
        <v>11</v>
      </c>
      <c r="J2511" s="131">
        <v>3</v>
      </c>
      <c r="K2511" s="131">
        <v>673</v>
      </c>
      <c r="L2511" s="130" t="s">
        <v>12</v>
      </c>
      <c r="M2511" s="128"/>
    </row>
    <row r="2512" spans="1:13">
      <c r="A2512" s="130" t="s">
        <v>7141</v>
      </c>
      <c r="B2512" s="131">
        <v>773</v>
      </c>
      <c r="C2512" s="131">
        <v>469</v>
      </c>
      <c r="D2512" s="166">
        <v>207</v>
      </c>
      <c r="E2512" s="166">
        <v>210</v>
      </c>
      <c r="F2512" s="167">
        <v>1298852.8182080002</v>
      </c>
      <c r="G2512" s="132">
        <v>3.2078422983505637E-5</v>
      </c>
      <c r="H2512" s="167" t="s">
        <v>11</v>
      </c>
      <c r="I2512" s="131" t="s">
        <v>11</v>
      </c>
      <c r="J2512" s="131">
        <v>3</v>
      </c>
      <c r="K2512" s="131">
        <v>680</v>
      </c>
      <c r="L2512" s="130" t="s">
        <v>12</v>
      </c>
      <c r="M2512" s="128"/>
    </row>
    <row r="2513" spans="1:13">
      <c r="A2513" s="130" t="s">
        <v>7142</v>
      </c>
      <c r="B2513" s="131">
        <v>4265</v>
      </c>
      <c r="C2513" s="131">
        <v>3565</v>
      </c>
      <c r="D2513" s="166">
        <v>1073</v>
      </c>
      <c r="E2513" s="166">
        <v>942</v>
      </c>
      <c r="F2513" s="167">
        <v>1768039.378736</v>
      </c>
      <c r="G2513" s="132">
        <v>1.1006999999999999E-4</v>
      </c>
      <c r="H2513" s="167">
        <v>744811.46</v>
      </c>
      <c r="I2513" s="131">
        <v>223.06</v>
      </c>
      <c r="J2513" s="131">
        <v>3</v>
      </c>
      <c r="K2513" s="131">
        <v>3339</v>
      </c>
      <c r="L2513" s="130" t="s">
        <v>7</v>
      </c>
      <c r="M2513" s="128"/>
    </row>
    <row r="2514" spans="1:13">
      <c r="A2514" s="130" t="s">
        <v>7143</v>
      </c>
      <c r="B2514" s="131">
        <v>4529</v>
      </c>
      <c r="C2514" s="131">
        <v>4057</v>
      </c>
      <c r="D2514" s="166">
        <v>953</v>
      </c>
      <c r="E2514" s="166">
        <v>1106</v>
      </c>
      <c r="F2514" s="167">
        <v>1085298.657993</v>
      </c>
      <c r="G2514" s="132">
        <v>1.08223E-4</v>
      </c>
      <c r="H2514" s="167">
        <v>732312.48</v>
      </c>
      <c r="I2514" s="131">
        <v>783.23</v>
      </c>
      <c r="J2514" s="131">
        <v>3</v>
      </c>
      <c r="K2514" s="131">
        <v>935</v>
      </c>
      <c r="L2514" s="130" t="s">
        <v>7</v>
      </c>
      <c r="M2514" s="128"/>
    </row>
    <row r="2515" spans="1:13">
      <c r="A2515" s="130" t="s">
        <v>7144</v>
      </c>
      <c r="B2515" s="131">
        <v>45736</v>
      </c>
      <c r="C2515" s="131">
        <v>46859</v>
      </c>
      <c r="D2515" s="166">
        <v>14397</v>
      </c>
      <c r="E2515" s="166">
        <v>15245</v>
      </c>
      <c r="F2515" s="167">
        <v>20691791.423818003</v>
      </c>
      <c r="G2515" s="132">
        <v>1.349657E-3</v>
      </c>
      <c r="H2515" s="167">
        <v>9132716.0500000007</v>
      </c>
      <c r="I2515" s="131">
        <v>690.61</v>
      </c>
      <c r="J2515" s="131">
        <v>3</v>
      </c>
      <c r="K2515" s="131">
        <v>13224</v>
      </c>
      <c r="L2515" s="130" t="s">
        <v>7</v>
      </c>
      <c r="M2515" s="128"/>
    </row>
    <row r="2516" spans="1:13">
      <c r="A2516" s="130" t="s">
        <v>7145</v>
      </c>
      <c r="B2516" s="131">
        <v>7003</v>
      </c>
      <c r="C2516" s="131">
        <v>7896</v>
      </c>
      <c r="D2516" s="166">
        <v>1343</v>
      </c>
      <c r="E2516" s="166">
        <v>1428</v>
      </c>
      <c r="F2516" s="167">
        <v>3199459.8287800001</v>
      </c>
      <c r="G2516" s="132">
        <v>1.9780199999999999E-4</v>
      </c>
      <c r="H2516" s="167">
        <v>1338467.5</v>
      </c>
      <c r="I2516" s="131">
        <v>582.70000000000005</v>
      </c>
      <c r="J2516" s="131">
        <v>3</v>
      </c>
      <c r="K2516" s="131">
        <v>2297</v>
      </c>
      <c r="L2516" s="130" t="s">
        <v>7</v>
      </c>
      <c r="M2516" s="128"/>
    </row>
    <row r="2517" spans="1:13">
      <c r="A2517" s="130" t="s">
        <v>7146</v>
      </c>
      <c r="B2517" s="131">
        <v>4575</v>
      </c>
      <c r="C2517" s="131">
        <v>2943</v>
      </c>
      <c r="D2517" s="166">
        <v>1001</v>
      </c>
      <c r="E2517" s="166">
        <v>1053</v>
      </c>
      <c r="F2517" s="167">
        <v>4859676.6461040005</v>
      </c>
      <c r="G2517" s="132">
        <v>1.5024558216064187E-4</v>
      </c>
      <c r="H2517" s="167" t="s">
        <v>11</v>
      </c>
      <c r="I2517" s="131">
        <v>553.74</v>
      </c>
      <c r="J2517" s="131">
        <v>3</v>
      </c>
      <c r="K2517" s="131">
        <v>1836</v>
      </c>
      <c r="L2517" s="130" t="s">
        <v>15</v>
      </c>
      <c r="M2517" s="128"/>
    </row>
    <row r="2518" spans="1:13">
      <c r="A2518" s="130" t="s">
        <v>7147</v>
      </c>
      <c r="B2518" s="131">
        <v>47463</v>
      </c>
      <c r="C2518" s="131">
        <v>43591</v>
      </c>
      <c r="D2518" s="166">
        <v>11207</v>
      </c>
      <c r="E2518" s="166">
        <v>10423</v>
      </c>
      <c r="F2518" s="167">
        <v>20777740.874880001</v>
      </c>
      <c r="G2518" s="132">
        <v>1.266685E-3</v>
      </c>
      <c r="H2518" s="167">
        <v>8571269.6099999994</v>
      </c>
      <c r="I2518" s="131">
        <v>740.37</v>
      </c>
      <c r="J2518" s="131">
        <v>3</v>
      </c>
      <c r="K2518" s="131">
        <v>11577</v>
      </c>
      <c r="L2518" s="130" t="s">
        <v>7</v>
      </c>
      <c r="M2518" s="128"/>
    </row>
    <row r="2519" spans="1:13">
      <c r="A2519" s="130" t="s">
        <v>7148</v>
      </c>
      <c r="B2519" s="131">
        <v>4111</v>
      </c>
      <c r="C2519" s="131">
        <v>3889</v>
      </c>
      <c r="D2519" s="166">
        <v>885</v>
      </c>
      <c r="E2519" s="166">
        <v>882</v>
      </c>
      <c r="F2519" s="167">
        <v>3431815.0516349995</v>
      </c>
      <c r="G2519" s="132">
        <v>1.3102900000000001E-4</v>
      </c>
      <c r="H2519" s="167">
        <v>886636.52</v>
      </c>
      <c r="I2519" s="131">
        <v>493.12</v>
      </c>
      <c r="J2519" s="131">
        <v>3</v>
      </c>
      <c r="K2519" s="131">
        <v>1798</v>
      </c>
      <c r="L2519" s="130" t="s">
        <v>7</v>
      </c>
      <c r="M2519" s="128"/>
    </row>
    <row r="2520" spans="1:13">
      <c r="A2520" s="130" t="s">
        <v>7149</v>
      </c>
      <c r="B2520" s="131">
        <v>8781</v>
      </c>
      <c r="C2520" s="131">
        <v>8019</v>
      </c>
      <c r="D2520" s="166">
        <v>808</v>
      </c>
      <c r="E2520" s="166">
        <v>703</v>
      </c>
      <c r="F2520" s="167">
        <v>7456616.2976560006</v>
      </c>
      <c r="G2520" s="132">
        <v>2.5901800000000002E-4</v>
      </c>
      <c r="H2520" s="167">
        <v>1752694</v>
      </c>
      <c r="I2520" s="131">
        <v>433.73</v>
      </c>
      <c r="J2520" s="131">
        <v>3</v>
      </c>
      <c r="K2520" s="131">
        <v>4041</v>
      </c>
      <c r="L2520" s="130" t="s">
        <v>7</v>
      </c>
      <c r="M2520" s="128"/>
    </row>
    <row r="2521" spans="1:13">
      <c r="A2521" s="130" t="s">
        <v>7150</v>
      </c>
      <c r="B2521" s="131">
        <v>19405</v>
      </c>
      <c r="C2521" s="131">
        <v>18760</v>
      </c>
      <c r="D2521" s="166">
        <v>2544</v>
      </c>
      <c r="E2521" s="166">
        <v>2443</v>
      </c>
      <c r="F2521" s="167">
        <v>9045914.3758979999</v>
      </c>
      <c r="G2521" s="132">
        <v>4.9925999999999996E-4</v>
      </c>
      <c r="H2521" s="167">
        <v>3378339.11</v>
      </c>
      <c r="I2521" s="131">
        <v>772.89</v>
      </c>
      <c r="J2521" s="131">
        <v>3</v>
      </c>
      <c r="K2521" s="131">
        <v>4371</v>
      </c>
      <c r="L2521" s="130" t="s">
        <v>7</v>
      </c>
      <c r="M2521" s="128"/>
    </row>
    <row r="2522" spans="1:13">
      <c r="A2522" s="130" t="s">
        <v>7151</v>
      </c>
      <c r="B2522" s="131">
        <v>568</v>
      </c>
      <c r="C2522" s="131">
        <v>601</v>
      </c>
      <c r="D2522" s="166">
        <v>281</v>
      </c>
      <c r="E2522" s="166">
        <v>383</v>
      </c>
      <c r="F2522" s="167">
        <v>1431551.6150400001</v>
      </c>
      <c r="G2522" s="132">
        <v>3.5380476399415749E-5</v>
      </c>
      <c r="H2522" s="167" t="s">
        <v>11</v>
      </c>
      <c r="I2522" s="131" t="s">
        <v>11</v>
      </c>
      <c r="J2522" s="131">
        <v>3</v>
      </c>
      <c r="K2522" s="131">
        <v>1049</v>
      </c>
      <c r="L2522" s="130" t="s">
        <v>12</v>
      </c>
      <c r="M2522" s="128"/>
    </row>
    <row r="2523" spans="1:13">
      <c r="A2523" s="130" t="s">
        <v>7152</v>
      </c>
      <c r="B2523" s="131">
        <v>1093</v>
      </c>
      <c r="C2523" s="131">
        <v>1068</v>
      </c>
      <c r="D2523" s="166">
        <v>289</v>
      </c>
      <c r="E2523" s="166">
        <v>411</v>
      </c>
      <c r="F2523" s="167">
        <v>944616.56256000011</v>
      </c>
      <c r="G2523" s="132">
        <v>3.7585E-5</v>
      </c>
      <c r="H2523" s="167">
        <v>254326.43</v>
      </c>
      <c r="I2523" s="131">
        <v>799.77</v>
      </c>
      <c r="J2523" s="131">
        <v>3</v>
      </c>
      <c r="K2523" s="131">
        <v>318</v>
      </c>
      <c r="L2523" s="130" t="s">
        <v>7</v>
      </c>
      <c r="M2523" s="128"/>
    </row>
    <row r="2524" spans="1:13">
      <c r="A2524" s="130" t="s">
        <v>7153</v>
      </c>
      <c r="B2524" s="131">
        <v>3841</v>
      </c>
      <c r="C2524" s="131">
        <v>4452</v>
      </c>
      <c r="D2524" s="166">
        <v>918</v>
      </c>
      <c r="E2524" s="166">
        <v>859</v>
      </c>
      <c r="F2524" s="167">
        <v>5131951.2303310102</v>
      </c>
      <c r="G2524" s="132">
        <v>1.3357000000000001E-4</v>
      </c>
      <c r="H2524" s="167">
        <v>903824.72</v>
      </c>
      <c r="I2524" s="131">
        <v>272.98</v>
      </c>
      <c r="J2524" s="131">
        <v>3</v>
      </c>
      <c r="K2524" s="131">
        <v>3311</v>
      </c>
      <c r="L2524" s="130" t="s">
        <v>7</v>
      </c>
      <c r="M2524" s="128"/>
    </row>
    <row r="2525" spans="1:13">
      <c r="A2525" s="160" t="s">
        <v>7154</v>
      </c>
      <c r="B2525" s="161">
        <v>198</v>
      </c>
      <c r="C2525" s="161">
        <v>288</v>
      </c>
      <c r="D2525" s="162">
        <v>133</v>
      </c>
      <c r="E2525" s="162">
        <v>48</v>
      </c>
      <c r="F2525" s="163">
        <v>266948.34171299997</v>
      </c>
      <c r="G2525" s="164">
        <v>9.51866089778173E-6</v>
      </c>
      <c r="H2525" s="163" t="s">
        <v>11</v>
      </c>
      <c r="I2525" s="161" t="s">
        <v>11</v>
      </c>
      <c r="J2525" s="161">
        <v>3</v>
      </c>
      <c r="K2525" s="161">
        <v>310</v>
      </c>
      <c r="L2525" s="160" t="s">
        <v>12</v>
      </c>
      <c r="M2525" s="165"/>
    </row>
    <row r="2526" spans="1:13">
      <c r="A2526" s="130" t="s">
        <v>7155</v>
      </c>
      <c r="B2526" s="133">
        <v>2542</v>
      </c>
      <c r="C2526" s="133">
        <v>2096</v>
      </c>
      <c r="D2526" s="166">
        <v>780</v>
      </c>
      <c r="E2526" s="166">
        <v>769</v>
      </c>
      <c r="F2526" s="167">
        <v>2612091.722699</v>
      </c>
      <c r="G2526" s="132">
        <v>8.9718999999999999E-5</v>
      </c>
      <c r="H2526" s="167">
        <v>607102.80000000005</v>
      </c>
      <c r="I2526" s="131">
        <v>514.05999999999995</v>
      </c>
      <c r="J2526" s="131">
        <v>3</v>
      </c>
      <c r="K2526" s="131">
        <v>1181</v>
      </c>
      <c r="L2526" s="130" t="s">
        <v>7</v>
      </c>
      <c r="M2526" s="128"/>
    </row>
    <row r="2527" spans="1:13">
      <c r="A2527" s="168" t="s">
        <v>7156</v>
      </c>
      <c r="B2527" s="169">
        <v>10549</v>
      </c>
      <c r="C2527" s="169">
        <v>12055</v>
      </c>
      <c r="D2527" s="170">
        <v>2158</v>
      </c>
      <c r="E2527" s="170">
        <v>2603</v>
      </c>
      <c r="F2527" s="171">
        <v>5370643.0067600003</v>
      </c>
      <c r="G2527" s="172">
        <v>3.1173000000000003E-4</v>
      </c>
      <c r="H2527" s="171">
        <v>2109380.5</v>
      </c>
      <c r="I2527" s="169">
        <v>379.59</v>
      </c>
      <c r="J2527" s="169">
        <v>3</v>
      </c>
      <c r="K2527" s="169">
        <v>5557</v>
      </c>
      <c r="L2527" s="168" t="s">
        <v>7</v>
      </c>
      <c r="M2527" s="173"/>
    </row>
    <row r="2528" spans="1:13">
      <c r="A2528" s="130" t="s">
        <v>7157</v>
      </c>
      <c r="B2528" s="131">
        <v>1040</v>
      </c>
      <c r="C2528" s="131">
        <v>963</v>
      </c>
      <c r="D2528" s="166">
        <v>461</v>
      </c>
      <c r="E2528" s="166">
        <v>421</v>
      </c>
      <c r="F2528" s="166">
        <v>0</v>
      </c>
      <c r="G2528" s="132">
        <v>3.8835221891696067E-5</v>
      </c>
      <c r="H2528" s="167" t="s">
        <v>11</v>
      </c>
      <c r="I2528" s="131" t="s">
        <v>11</v>
      </c>
      <c r="J2528" s="131">
        <v>2</v>
      </c>
      <c r="K2528" s="131">
        <v>0</v>
      </c>
      <c r="L2528" s="130" t="s">
        <v>12</v>
      </c>
      <c r="M2528" s="128"/>
    </row>
    <row r="2529" spans="1:13">
      <c r="A2529" s="130" t="s">
        <v>7158</v>
      </c>
      <c r="B2529" s="131">
        <v>9590</v>
      </c>
      <c r="C2529" s="131">
        <v>9551</v>
      </c>
      <c r="D2529" s="166">
        <v>1797</v>
      </c>
      <c r="E2529" s="166">
        <v>1506</v>
      </c>
      <c r="F2529" s="167">
        <v>1279774.3051999998</v>
      </c>
      <c r="G2529" s="132">
        <v>2.1503700000000001E-4</v>
      </c>
      <c r="H2529" s="167">
        <v>1455088.99</v>
      </c>
      <c r="I2529" s="131">
        <v>1280.8900000000001</v>
      </c>
      <c r="J2529" s="131">
        <v>3</v>
      </c>
      <c r="K2529" s="131">
        <v>1136</v>
      </c>
      <c r="L2529" s="130" t="s">
        <v>7</v>
      </c>
      <c r="M2529" s="128"/>
    </row>
    <row r="2530" spans="1:13">
      <c r="A2530" s="130" t="s">
        <v>7159</v>
      </c>
      <c r="B2530" s="131">
        <v>2082</v>
      </c>
      <c r="C2530" s="131">
        <v>10338</v>
      </c>
      <c r="D2530" s="166">
        <v>1747</v>
      </c>
      <c r="E2530" s="166">
        <v>1441</v>
      </c>
      <c r="F2530" s="167">
        <v>1111636.1728670001</v>
      </c>
      <c r="G2530" s="132">
        <v>1.5208299999999999E-4</v>
      </c>
      <c r="H2530" s="167">
        <v>1029097.58</v>
      </c>
      <c r="I2530" s="131">
        <v>993.34</v>
      </c>
      <c r="J2530" s="131">
        <v>3</v>
      </c>
      <c r="K2530" s="131">
        <v>1036</v>
      </c>
      <c r="L2530" s="130" t="s">
        <v>7</v>
      </c>
      <c r="M2530" s="128"/>
    </row>
    <row r="2531" spans="1:13">
      <c r="A2531" s="130" t="s">
        <v>7160</v>
      </c>
      <c r="B2531" s="131">
        <v>941</v>
      </c>
      <c r="C2531" s="131">
        <v>760</v>
      </c>
      <c r="D2531" s="166">
        <v>269</v>
      </c>
      <c r="E2531" s="166">
        <v>214</v>
      </c>
      <c r="F2531" s="167">
        <v>819625.91596800007</v>
      </c>
      <c r="G2531" s="132">
        <v>3.0452172576989756E-5</v>
      </c>
      <c r="H2531" s="167" t="s">
        <v>11</v>
      </c>
      <c r="I2531" s="131">
        <v>419.68</v>
      </c>
      <c r="J2531" s="131">
        <v>3</v>
      </c>
      <c r="K2531" s="131">
        <v>491</v>
      </c>
      <c r="L2531" s="130" t="s">
        <v>15</v>
      </c>
      <c r="M2531" s="128"/>
    </row>
    <row r="2532" spans="1:13">
      <c r="A2532" s="130" t="s">
        <v>7161</v>
      </c>
      <c r="B2532" s="131">
        <v>7250</v>
      </c>
      <c r="C2532" s="131">
        <v>7223</v>
      </c>
      <c r="D2532" s="166">
        <v>987</v>
      </c>
      <c r="E2532" s="166">
        <v>1236</v>
      </c>
      <c r="F2532" s="167">
        <v>7712276.4969199998</v>
      </c>
      <c r="G2532" s="132">
        <v>2.4802500000000002E-4</v>
      </c>
      <c r="H2532" s="167">
        <v>1678306.88</v>
      </c>
      <c r="I2532" s="131">
        <v>358.92</v>
      </c>
      <c r="J2532" s="131">
        <v>3</v>
      </c>
      <c r="K2532" s="131">
        <v>4676</v>
      </c>
      <c r="L2532" s="130" t="s">
        <v>7</v>
      </c>
      <c r="M2532" s="128"/>
    </row>
    <row r="2533" spans="1:13">
      <c r="A2533" s="130" t="s">
        <v>7162</v>
      </c>
      <c r="B2533" s="131">
        <v>3221</v>
      </c>
      <c r="C2533" s="131">
        <v>3433</v>
      </c>
      <c r="D2533" s="166">
        <v>774</v>
      </c>
      <c r="E2533" s="166">
        <v>758</v>
      </c>
      <c r="F2533" s="167">
        <v>1375397.2321019999</v>
      </c>
      <c r="G2533" s="132">
        <v>9.1643941754693478E-5</v>
      </c>
      <c r="H2533" s="167" t="s">
        <v>11</v>
      </c>
      <c r="I2533" s="131" t="s">
        <v>11</v>
      </c>
      <c r="J2533" s="131">
        <v>3</v>
      </c>
      <c r="K2533" s="131">
        <v>4466</v>
      </c>
      <c r="L2533" s="130" t="s">
        <v>12</v>
      </c>
      <c r="M2533" s="128"/>
    </row>
    <row r="2534" spans="1:13">
      <c r="A2534" s="130" t="s">
        <v>7163</v>
      </c>
      <c r="B2534" s="131">
        <v>5311</v>
      </c>
      <c r="C2534" s="131">
        <v>7803</v>
      </c>
      <c r="D2534" s="166">
        <v>3327</v>
      </c>
      <c r="E2534" s="166">
        <v>2713</v>
      </c>
      <c r="F2534" s="167">
        <v>4232099.9323810004</v>
      </c>
      <c r="G2534" s="132">
        <v>2.01399E-4</v>
      </c>
      <c r="H2534" s="167">
        <v>1362804.71</v>
      </c>
      <c r="I2534" s="131">
        <v>513.69000000000005</v>
      </c>
      <c r="J2534" s="131">
        <v>3</v>
      </c>
      <c r="K2534" s="131">
        <v>2653</v>
      </c>
      <c r="L2534" s="130" t="s">
        <v>7</v>
      </c>
      <c r="M2534" s="128"/>
    </row>
    <row r="2535" spans="1:13">
      <c r="A2535" s="130" t="s">
        <v>7164</v>
      </c>
      <c r="B2535" s="131">
        <v>7792</v>
      </c>
      <c r="C2535" s="131">
        <v>5790</v>
      </c>
      <c r="D2535" s="166">
        <v>1828</v>
      </c>
      <c r="E2535" s="166">
        <v>1290</v>
      </c>
      <c r="F2535" s="167">
        <v>2176993.7255646745</v>
      </c>
      <c r="G2535" s="132">
        <v>1.873E-4</v>
      </c>
      <c r="H2535" s="167">
        <v>1267399.67</v>
      </c>
      <c r="I2535" s="131">
        <v>473.97</v>
      </c>
      <c r="J2535" s="131">
        <v>3</v>
      </c>
      <c r="K2535" s="131">
        <v>2674</v>
      </c>
      <c r="L2535" s="130" t="s">
        <v>7</v>
      </c>
      <c r="M2535" s="128"/>
    </row>
    <row r="2536" spans="1:13">
      <c r="A2536" s="130" t="s">
        <v>7165</v>
      </c>
      <c r="B2536" s="131">
        <v>1100</v>
      </c>
      <c r="C2536" s="131">
        <v>968</v>
      </c>
      <c r="D2536" s="166">
        <v>555</v>
      </c>
      <c r="E2536" s="166">
        <v>492</v>
      </c>
      <c r="F2536" s="167">
        <v>1551243.8335199999</v>
      </c>
      <c r="G2536" s="132">
        <v>4.7738000000000003E-5</v>
      </c>
      <c r="H2536" s="167">
        <v>323031.25</v>
      </c>
      <c r="I2536" s="131">
        <v>573.77</v>
      </c>
      <c r="J2536" s="131">
        <v>3</v>
      </c>
      <c r="K2536" s="131">
        <v>563</v>
      </c>
      <c r="L2536" s="130" t="s">
        <v>7</v>
      </c>
      <c r="M2536" s="128"/>
    </row>
    <row r="2537" spans="1:13">
      <c r="A2537" s="130" t="s">
        <v>7166</v>
      </c>
      <c r="B2537" s="131">
        <v>3801</v>
      </c>
      <c r="C2537" s="131">
        <v>3322</v>
      </c>
      <c r="D2537" s="166">
        <v>694</v>
      </c>
      <c r="E2537" s="166">
        <v>876</v>
      </c>
      <c r="F2537" s="167">
        <v>2528555.741188</v>
      </c>
      <c r="G2537" s="132">
        <v>1.09775E-4</v>
      </c>
      <c r="H2537" s="167">
        <v>742813.94</v>
      </c>
      <c r="I2537" s="131">
        <v>550.64</v>
      </c>
      <c r="J2537" s="131">
        <v>3</v>
      </c>
      <c r="K2537" s="131">
        <v>1349</v>
      </c>
      <c r="L2537" s="130" t="s">
        <v>7</v>
      </c>
      <c r="M2537" s="128"/>
    </row>
    <row r="2538" spans="1:13">
      <c r="A2538" s="130" t="s">
        <v>7167</v>
      </c>
      <c r="B2538" s="131">
        <v>2003</v>
      </c>
      <c r="C2538" s="131">
        <v>1989</v>
      </c>
      <c r="D2538" s="166">
        <v>181</v>
      </c>
      <c r="E2538" s="166">
        <v>211</v>
      </c>
      <c r="F2538" s="167">
        <v>906531.61746400001</v>
      </c>
      <c r="G2538" s="132">
        <v>5.0553000000000002E-5</v>
      </c>
      <c r="H2538" s="167">
        <v>342078.71</v>
      </c>
      <c r="I2538" s="131">
        <v>292.62</v>
      </c>
      <c r="J2538" s="131">
        <v>3</v>
      </c>
      <c r="K2538" s="131">
        <v>1169</v>
      </c>
      <c r="L2538" s="130" t="s">
        <v>7</v>
      </c>
      <c r="M2538" s="128"/>
    </row>
    <row r="2539" spans="1:13">
      <c r="A2539" s="130" t="s">
        <v>7168</v>
      </c>
      <c r="B2539" s="131">
        <v>3435</v>
      </c>
      <c r="C2539" s="131">
        <v>2782</v>
      </c>
      <c r="D2539" s="166">
        <v>575</v>
      </c>
      <c r="E2539" s="166">
        <v>652</v>
      </c>
      <c r="F2539" s="167">
        <v>1820859.1557999998</v>
      </c>
      <c r="G2539" s="132">
        <v>9.0908416385528058E-5</v>
      </c>
      <c r="H2539" s="167" t="s">
        <v>11</v>
      </c>
      <c r="I2539" s="131" t="s">
        <v>11</v>
      </c>
      <c r="J2539" s="131">
        <v>3</v>
      </c>
      <c r="K2539" s="131">
        <v>3786</v>
      </c>
      <c r="L2539" s="130" t="s">
        <v>12</v>
      </c>
      <c r="M2539" s="128"/>
    </row>
    <row r="2540" spans="1:13">
      <c r="A2540" s="130" t="s">
        <v>7169</v>
      </c>
      <c r="B2540" s="131">
        <v>13015</v>
      </c>
      <c r="C2540" s="131">
        <v>14191</v>
      </c>
      <c r="D2540" s="166">
        <v>4228</v>
      </c>
      <c r="E2540" s="166">
        <v>5321</v>
      </c>
      <c r="F2540" s="167">
        <v>7641935.4406070001</v>
      </c>
      <c r="G2540" s="132">
        <v>4.2426200000000001E-4</v>
      </c>
      <c r="H2540" s="167">
        <v>2870849.17</v>
      </c>
      <c r="I2540" s="131">
        <v>636.55999999999995</v>
      </c>
      <c r="J2540" s="131">
        <v>3</v>
      </c>
      <c r="K2540" s="131">
        <v>4510</v>
      </c>
      <c r="L2540" s="130" t="s">
        <v>7</v>
      </c>
      <c r="M2540" s="128"/>
    </row>
    <row r="2541" spans="1:13">
      <c r="A2541" s="130" t="s">
        <v>7170</v>
      </c>
      <c r="B2541" s="131">
        <v>2542</v>
      </c>
      <c r="C2541" s="131">
        <v>2374</v>
      </c>
      <c r="D2541" s="166">
        <v>316</v>
      </c>
      <c r="E2541" s="166">
        <v>508</v>
      </c>
      <c r="F2541" s="167">
        <v>12611631.052596001</v>
      </c>
      <c r="G2541" s="132">
        <v>2.15026E-4</v>
      </c>
      <c r="H2541" s="167">
        <v>1455014.01</v>
      </c>
      <c r="I2541" s="131">
        <v>789.06</v>
      </c>
      <c r="J2541" s="131">
        <v>3</v>
      </c>
      <c r="K2541" s="131">
        <v>1844</v>
      </c>
      <c r="L2541" s="130" t="s">
        <v>7</v>
      </c>
      <c r="M2541" s="128"/>
    </row>
    <row r="2542" spans="1:13">
      <c r="A2542" s="130" t="s">
        <v>7171</v>
      </c>
      <c r="B2542" s="131">
        <v>25432</v>
      </c>
      <c r="C2542" s="131">
        <v>25063</v>
      </c>
      <c r="D2542" s="166">
        <v>3387</v>
      </c>
      <c r="E2542" s="166">
        <v>2869</v>
      </c>
      <c r="F2542" s="167">
        <v>8602853.8593759984</v>
      </c>
      <c r="G2542" s="132">
        <v>6.1368800000000004E-4</v>
      </c>
      <c r="H2542" s="167">
        <v>4152641.25</v>
      </c>
      <c r="I2542" s="131">
        <v>1188.8499999999999</v>
      </c>
      <c r="J2542" s="131">
        <v>3</v>
      </c>
      <c r="K2542" s="131">
        <v>3493</v>
      </c>
      <c r="L2542" s="130" t="s">
        <v>7</v>
      </c>
      <c r="M2542" s="128"/>
    </row>
    <row r="2543" spans="1:13">
      <c r="A2543" s="130" t="s">
        <v>7172</v>
      </c>
      <c r="B2543" s="131">
        <v>6142</v>
      </c>
      <c r="C2543" s="131">
        <v>6756</v>
      </c>
      <c r="D2543" s="166">
        <v>784</v>
      </c>
      <c r="E2543" s="166">
        <v>851</v>
      </c>
      <c r="F2543" s="167">
        <v>1948047.2977139999</v>
      </c>
      <c r="G2543" s="132">
        <v>1.5616780489272018E-4</v>
      </c>
      <c r="H2543" s="167" t="s">
        <v>11</v>
      </c>
      <c r="I2543" s="131" t="s">
        <v>11</v>
      </c>
      <c r="J2543" s="131">
        <v>3</v>
      </c>
      <c r="K2543" s="131">
        <v>3311</v>
      </c>
      <c r="L2543" s="130" t="s">
        <v>12</v>
      </c>
      <c r="M2543" s="128"/>
    </row>
    <row r="2544" spans="1:13">
      <c r="A2544" s="130" t="s">
        <v>7173</v>
      </c>
      <c r="B2544" s="131">
        <v>18699</v>
      </c>
      <c r="C2544" s="131">
        <v>19325</v>
      </c>
      <c r="D2544" s="166">
        <v>1774</v>
      </c>
      <c r="E2544" s="166">
        <v>1730</v>
      </c>
      <c r="F2544" s="167">
        <v>9484777.5548679996</v>
      </c>
      <c r="G2544" s="132">
        <v>4.9058499999999998E-4</v>
      </c>
      <c r="H2544" s="167">
        <v>3319636.61</v>
      </c>
      <c r="I2544" s="131">
        <v>386.46</v>
      </c>
      <c r="J2544" s="131">
        <v>3</v>
      </c>
      <c r="K2544" s="131">
        <v>8590</v>
      </c>
      <c r="L2544" s="130" t="s">
        <v>7</v>
      </c>
      <c r="M2544" s="128"/>
    </row>
    <row r="2545" spans="1:13">
      <c r="A2545" s="130" t="s">
        <v>7174</v>
      </c>
      <c r="B2545" s="131">
        <v>1899</v>
      </c>
      <c r="C2545" s="131">
        <v>2427</v>
      </c>
      <c r="D2545" s="166">
        <v>280</v>
      </c>
      <c r="E2545" s="166">
        <v>467</v>
      </c>
      <c r="F2545" s="167">
        <v>3660483.4657359999</v>
      </c>
      <c r="G2545" s="132">
        <v>9.3916055783131031E-5</v>
      </c>
      <c r="H2545" s="167" t="s">
        <v>11</v>
      </c>
      <c r="I2545" s="131" t="s">
        <v>11</v>
      </c>
      <c r="J2545" s="131">
        <v>3</v>
      </c>
      <c r="K2545" s="131">
        <v>2382</v>
      </c>
      <c r="L2545" s="130" t="s">
        <v>12</v>
      </c>
      <c r="M2545" s="128"/>
    </row>
    <row r="2546" spans="1:13">
      <c r="A2546" s="130" t="s">
        <v>7175</v>
      </c>
      <c r="B2546" s="131">
        <v>779</v>
      </c>
      <c r="C2546" s="131">
        <v>379</v>
      </c>
      <c r="D2546" s="166">
        <v>117</v>
      </c>
      <c r="E2546" s="166">
        <v>183</v>
      </c>
      <c r="F2546" s="166">
        <v>0</v>
      </c>
      <c r="G2546" s="132">
        <v>1.9347E-5</v>
      </c>
      <c r="H2546" s="167">
        <v>130915.23</v>
      </c>
      <c r="I2546" s="131">
        <v>346.34</v>
      </c>
      <c r="J2546" s="131">
        <v>2</v>
      </c>
      <c r="K2546" s="131">
        <v>378</v>
      </c>
      <c r="L2546" s="130" t="s">
        <v>7</v>
      </c>
      <c r="M2546" s="128"/>
    </row>
    <row r="2547" spans="1:13">
      <c r="A2547" s="130" t="s">
        <v>7176</v>
      </c>
      <c r="B2547" s="131">
        <v>3231</v>
      </c>
      <c r="C2547" s="131">
        <v>2942</v>
      </c>
      <c r="D2547" s="166">
        <v>1357</v>
      </c>
      <c r="E2547" s="166">
        <v>1458</v>
      </c>
      <c r="F2547" s="167">
        <v>1147480.6258940001</v>
      </c>
      <c r="G2547" s="132">
        <v>9.5829195265183546E-5</v>
      </c>
      <c r="H2547" s="167" t="s">
        <v>11</v>
      </c>
      <c r="I2547" s="131" t="s">
        <v>11</v>
      </c>
      <c r="J2547" s="131">
        <v>3</v>
      </c>
      <c r="K2547" s="131">
        <v>4626</v>
      </c>
      <c r="L2547" s="130" t="s">
        <v>12</v>
      </c>
      <c r="M2547" s="128"/>
    </row>
    <row r="2548" spans="1:13">
      <c r="A2548" s="130" t="s">
        <v>7177</v>
      </c>
      <c r="B2548" s="131">
        <v>38235</v>
      </c>
      <c r="C2548" s="131">
        <v>42213</v>
      </c>
      <c r="D2548" s="166">
        <v>2850</v>
      </c>
      <c r="E2548" s="166">
        <v>3548</v>
      </c>
      <c r="F2548" s="167">
        <v>13680645.942364998</v>
      </c>
      <c r="G2548" s="132">
        <v>9.4565000000000003E-4</v>
      </c>
      <c r="H2548" s="167">
        <v>6398924.54</v>
      </c>
      <c r="I2548" s="131">
        <v>992.38</v>
      </c>
      <c r="J2548" s="131">
        <v>3</v>
      </c>
      <c r="K2548" s="131">
        <v>6448</v>
      </c>
      <c r="L2548" s="130" t="s">
        <v>7</v>
      </c>
      <c r="M2548" s="128"/>
    </row>
    <row r="2549" spans="1:13">
      <c r="A2549" s="130" t="s">
        <v>7178</v>
      </c>
      <c r="B2549" s="131">
        <v>10272</v>
      </c>
      <c r="C2549" s="131">
        <v>20927</v>
      </c>
      <c r="D2549" s="166">
        <v>1540</v>
      </c>
      <c r="E2549" s="166">
        <v>1339</v>
      </c>
      <c r="F2549" s="167">
        <v>5092959.3647799995</v>
      </c>
      <c r="G2549" s="132">
        <v>3.1054322883390651E-4</v>
      </c>
      <c r="H2549" s="167" t="s">
        <v>11</v>
      </c>
      <c r="I2549" s="131" t="s">
        <v>11</v>
      </c>
      <c r="J2549" s="131">
        <v>3</v>
      </c>
      <c r="K2549" s="131">
        <v>7124</v>
      </c>
      <c r="L2549" s="130" t="s">
        <v>12</v>
      </c>
      <c r="M2549" s="128"/>
    </row>
    <row r="2550" spans="1:13">
      <c r="A2550" s="130" t="s">
        <v>7179</v>
      </c>
      <c r="B2550" s="131">
        <v>3206</v>
      </c>
      <c r="C2550" s="131">
        <v>2820</v>
      </c>
      <c r="D2550" s="166">
        <v>1107</v>
      </c>
      <c r="E2550" s="166">
        <v>1455</v>
      </c>
      <c r="F2550" s="167">
        <v>2986876.486296</v>
      </c>
      <c r="G2550" s="132">
        <v>1.1657065673288532E-4</v>
      </c>
      <c r="H2550" s="167" t="s">
        <v>11</v>
      </c>
      <c r="I2550" s="131" t="s">
        <v>11</v>
      </c>
      <c r="J2550" s="131">
        <v>3</v>
      </c>
      <c r="K2550" s="131">
        <v>4660</v>
      </c>
      <c r="L2550" s="130" t="s">
        <v>12</v>
      </c>
      <c r="M2550" s="128"/>
    </row>
    <row r="2551" spans="1:13">
      <c r="A2551" s="130" t="s">
        <v>7180</v>
      </c>
      <c r="B2551" s="131">
        <v>4664</v>
      </c>
      <c r="C2551" s="131">
        <v>3767</v>
      </c>
      <c r="D2551" s="166">
        <v>1263</v>
      </c>
      <c r="E2551" s="166">
        <v>963</v>
      </c>
      <c r="F2551" s="167">
        <v>6547389.5942210006</v>
      </c>
      <c r="G2551" s="132">
        <v>1.8228449557003453E-4</v>
      </c>
      <c r="H2551" s="167" t="s">
        <v>11</v>
      </c>
      <c r="I2551" s="131" t="s">
        <v>11</v>
      </c>
      <c r="J2551" s="131">
        <v>3</v>
      </c>
      <c r="K2551" s="131">
        <v>2599</v>
      </c>
      <c r="L2551" s="130" t="s">
        <v>12</v>
      </c>
      <c r="M2551" s="128"/>
    </row>
    <row r="2552" spans="1:13">
      <c r="A2552" s="130" t="s">
        <v>7181</v>
      </c>
      <c r="B2552" s="131">
        <v>675</v>
      </c>
      <c r="C2552" s="131">
        <v>635</v>
      </c>
      <c r="D2552" s="166">
        <v>133</v>
      </c>
      <c r="E2552" s="166">
        <v>143</v>
      </c>
      <c r="F2552" s="167">
        <v>670594.85425099998</v>
      </c>
      <c r="G2552" s="132">
        <v>2.3105536357850413E-5</v>
      </c>
      <c r="H2552" s="167" t="s">
        <v>11</v>
      </c>
      <c r="I2552" s="131" t="s">
        <v>11</v>
      </c>
      <c r="J2552" s="131">
        <v>3</v>
      </c>
      <c r="K2552" s="131">
        <v>575</v>
      </c>
      <c r="L2552" s="130" t="s">
        <v>12</v>
      </c>
      <c r="M2552" s="128"/>
    </row>
    <row r="2553" spans="1:13">
      <c r="A2553" s="130" t="s">
        <v>7182</v>
      </c>
      <c r="B2553" s="131">
        <v>4270</v>
      </c>
      <c r="C2553" s="131">
        <v>4939</v>
      </c>
      <c r="D2553" s="166">
        <v>1242</v>
      </c>
      <c r="E2553" s="166">
        <v>1149</v>
      </c>
      <c r="F2553" s="167">
        <v>3364131.6225160002</v>
      </c>
      <c r="G2553" s="132">
        <v>1.4856779372893897E-4</v>
      </c>
      <c r="H2553" s="167" t="s">
        <v>11</v>
      </c>
      <c r="I2553" s="131" t="s">
        <v>11</v>
      </c>
      <c r="J2553" s="131">
        <v>3</v>
      </c>
      <c r="K2553" s="131">
        <v>2561</v>
      </c>
      <c r="L2553" s="130" t="s">
        <v>12</v>
      </c>
      <c r="M2553" s="128"/>
    </row>
    <row r="2554" spans="1:13">
      <c r="A2554" s="130" t="s">
        <v>7183</v>
      </c>
      <c r="B2554" s="131">
        <v>4475</v>
      </c>
      <c r="C2554" s="131">
        <v>5109</v>
      </c>
      <c r="D2554" s="166">
        <v>774</v>
      </c>
      <c r="E2554" s="166">
        <v>894</v>
      </c>
      <c r="F2554" s="167">
        <v>3731461.5511799995</v>
      </c>
      <c r="G2554" s="132">
        <v>1.5030221679450935E-4</v>
      </c>
      <c r="H2554" s="167" t="s">
        <v>11</v>
      </c>
      <c r="I2554" s="131" t="s">
        <v>11</v>
      </c>
      <c r="J2554" s="131">
        <v>3</v>
      </c>
      <c r="K2554" s="131">
        <v>3650</v>
      </c>
      <c r="L2554" s="130" t="s">
        <v>12</v>
      </c>
      <c r="M2554" s="128"/>
    </row>
    <row r="2555" spans="1:13">
      <c r="A2555" s="130" t="s">
        <v>7184</v>
      </c>
      <c r="B2555" s="131">
        <v>11465</v>
      </c>
      <c r="C2555" s="131">
        <v>13967</v>
      </c>
      <c r="D2555" s="166">
        <v>2056</v>
      </c>
      <c r="E2555" s="166">
        <v>1931</v>
      </c>
      <c r="F2555" s="167">
        <v>9372579.6665569991</v>
      </c>
      <c r="G2555" s="132">
        <v>3.8200099999999998E-4</v>
      </c>
      <c r="H2555" s="167">
        <v>2584883.84</v>
      </c>
      <c r="I2555" s="131">
        <v>491.79</v>
      </c>
      <c r="J2555" s="131">
        <v>3</v>
      </c>
      <c r="K2555" s="131">
        <v>5256</v>
      </c>
      <c r="L2555" s="130" t="s">
        <v>7</v>
      </c>
      <c r="M2555" s="128"/>
    </row>
    <row r="2556" spans="1:13">
      <c r="A2556" s="130" t="s">
        <v>7185</v>
      </c>
      <c r="B2556" s="131">
        <v>1</v>
      </c>
      <c r="C2556" s="131">
        <v>4325</v>
      </c>
      <c r="D2556" s="166">
        <v>341</v>
      </c>
      <c r="E2556" s="166">
        <v>335</v>
      </c>
      <c r="F2556" s="167">
        <v>353384.05917499994</v>
      </c>
      <c r="G2556" s="132">
        <v>4.8633E-5</v>
      </c>
      <c r="H2556" s="167">
        <v>329084.03000000003</v>
      </c>
      <c r="I2556" s="131">
        <v>1065</v>
      </c>
      <c r="J2556" s="131">
        <v>3</v>
      </c>
      <c r="K2556" s="131">
        <v>309</v>
      </c>
      <c r="L2556" s="130" t="s">
        <v>7</v>
      </c>
      <c r="M2556" s="128"/>
    </row>
    <row r="2557" spans="1:13">
      <c r="A2557" s="130" t="s">
        <v>7186</v>
      </c>
      <c r="B2557" s="131">
        <v>2964</v>
      </c>
      <c r="C2557" s="131">
        <v>4193</v>
      </c>
      <c r="D2557" s="166">
        <v>828</v>
      </c>
      <c r="E2557" s="166">
        <v>644</v>
      </c>
      <c r="F2557" s="167">
        <v>877505.72145600012</v>
      </c>
      <c r="G2557" s="132">
        <v>8.7645000000000005E-5</v>
      </c>
      <c r="H2557" s="167">
        <v>593064.07999999996</v>
      </c>
      <c r="I2557" s="131">
        <v>1012.05</v>
      </c>
      <c r="J2557" s="131">
        <v>3</v>
      </c>
      <c r="K2557" s="131">
        <v>586</v>
      </c>
      <c r="L2557" s="130" t="s">
        <v>7</v>
      </c>
      <c r="M2557" s="128"/>
    </row>
    <row r="2558" spans="1:13">
      <c r="A2558" s="130" t="s">
        <v>7187</v>
      </c>
      <c r="B2558" s="131">
        <v>35694</v>
      </c>
      <c r="C2558" s="131">
        <v>36537</v>
      </c>
      <c r="D2558" s="166">
        <v>8143</v>
      </c>
      <c r="E2558" s="166">
        <v>8232</v>
      </c>
      <c r="F2558" s="167">
        <v>1900633.8734260001</v>
      </c>
      <c r="G2558" s="132">
        <v>8.0690500000000001E-4</v>
      </c>
      <c r="H2558" s="167">
        <v>5460079.1500000004</v>
      </c>
      <c r="I2558" s="131">
        <v>1424.12</v>
      </c>
      <c r="J2558" s="131">
        <v>3</v>
      </c>
      <c r="K2558" s="131">
        <v>3834</v>
      </c>
      <c r="L2558" s="130" t="s">
        <v>7</v>
      </c>
      <c r="M2558" s="128"/>
    </row>
    <row r="2559" spans="1:13">
      <c r="A2559" s="130" t="s">
        <v>7188</v>
      </c>
      <c r="B2559" s="131"/>
      <c r="C2559" s="131"/>
      <c r="D2559" s="166">
        <v>2</v>
      </c>
      <c r="E2559" s="166">
        <v>8</v>
      </c>
      <c r="F2559" s="166">
        <v>0</v>
      </c>
      <c r="G2559" s="132">
        <v>1.3199999999999999E-7</v>
      </c>
      <c r="H2559" s="167">
        <v>894.22</v>
      </c>
      <c r="I2559" s="131">
        <v>68.790000000000006</v>
      </c>
      <c r="J2559" s="131">
        <v>2</v>
      </c>
      <c r="K2559" s="131">
        <v>13</v>
      </c>
      <c r="L2559" s="130" t="s">
        <v>7</v>
      </c>
      <c r="M2559" s="128"/>
    </row>
    <row r="2560" spans="1:13">
      <c r="A2560" s="130" t="s">
        <v>7189</v>
      </c>
      <c r="B2560" s="131">
        <v>1700</v>
      </c>
      <c r="C2560" s="131">
        <v>1973</v>
      </c>
      <c r="D2560" s="166">
        <v>1071</v>
      </c>
      <c r="E2560" s="166">
        <v>1255</v>
      </c>
      <c r="F2560" s="167">
        <v>40700.448680000001</v>
      </c>
      <c r="G2560" s="132">
        <v>5.5971000000000003E-5</v>
      </c>
      <c r="H2560" s="167">
        <v>378737.47</v>
      </c>
      <c r="I2560" s="131">
        <v>281.58999999999997</v>
      </c>
      <c r="J2560" s="131">
        <v>3</v>
      </c>
      <c r="K2560" s="131">
        <v>1345</v>
      </c>
      <c r="L2560" s="130" t="s">
        <v>7</v>
      </c>
      <c r="M2560" s="128"/>
    </row>
    <row r="2561" spans="1:13">
      <c r="A2561" s="130" t="s">
        <v>7190</v>
      </c>
      <c r="B2561" s="131">
        <v>21</v>
      </c>
      <c r="C2561" s="131">
        <v>17</v>
      </c>
      <c r="D2561" s="166">
        <v>13</v>
      </c>
      <c r="E2561" s="166">
        <v>12</v>
      </c>
      <c r="F2561" s="167">
        <v>43095.946788000001</v>
      </c>
      <c r="G2561" s="132">
        <v>1.1179999999999999E-6</v>
      </c>
      <c r="H2561" s="167">
        <v>7563.14</v>
      </c>
      <c r="I2561" s="131">
        <v>222.44</v>
      </c>
      <c r="J2561" s="131">
        <v>3</v>
      </c>
      <c r="K2561" s="131">
        <v>34</v>
      </c>
      <c r="L2561" s="130" t="s">
        <v>7</v>
      </c>
      <c r="M2561" s="128"/>
    </row>
    <row r="2562" spans="1:13">
      <c r="A2562" s="130" t="s">
        <v>7191</v>
      </c>
      <c r="B2562" s="131"/>
      <c r="C2562" s="131"/>
      <c r="D2562" s="166">
        <v>107</v>
      </c>
      <c r="E2562" s="166">
        <v>20</v>
      </c>
      <c r="F2562" s="167">
        <v>14740735.252243001</v>
      </c>
      <c r="G2562" s="132">
        <v>1.961296127000686E-4</v>
      </c>
      <c r="H2562" s="167" t="s">
        <v>11</v>
      </c>
      <c r="I2562" s="131" t="s">
        <v>11</v>
      </c>
      <c r="J2562" s="131">
        <v>3</v>
      </c>
      <c r="K2562" s="131">
        <v>213</v>
      </c>
      <c r="L2562" s="130" t="s">
        <v>12</v>
      </c>
      <c r="M2562" s="128"/>
    </row>
    <row r="2563" spans="1:13">
      <c r="A2563" s="130" t="s">
        <v>7192</v>
      </c>
      <c r="B2563" s="131">
        <v>64</v>
      </c>
      <c r="C2563" s="131">
        <v>54</v>
      </c>
      <c r="D2563" s="166">
        <v>16</v>
      </c>
      <c r="E2563" s="166">
        <v>12</v>
      </c>
      <c r="F2563" s="167">
        <v>57161.991506999999</v>
      </c>
      <c r="G2563" s="132">
        <v>2.0652179722495483E-6</v>
      </c>
      <c r="H2563" s="167" t="s">
        <v>11</v>
      </c>
      <c r="I2563" s="131" t="s">
        <v>11</v>
      </c>
      <c r="J2563" s="131">
        <v>3</v>
      </c>
      <c r="K2563" s="131">
        <v>453</v>
      </c>
      <c r="L2563" s="130" t="s">
        <v>12</v>
      </c>
      <c r="M2563" s="128"/>
    </row>
    <row r="2564" spans="1:13">
      <c r="A2564" s="130" t="s">
        <v>7193</v>
      </c>
      <c r="B2564" s="131"/>
      <c r="C2564" s="131">
        <v>25</v>
      </c>
      <c r="D2564" s="166">
        <v>11</v>
      </c>
      <c r="E2564" s="166">
        <v>6</v>
      </c>
      <c r="F2564" s="167">
        <v>55647.051449999999</v>
      </c>
      <c r="G2564" s="132">
        <v>1.1119668920126838E-6</v>
      </c>
      <c r="H2564" s="167" t="s">
        <v>11</v>
      </c>
      <c r="I2564" s="131" t="s">
        <v>11</v>
      </c>
      <c r="J2564" s="131">
        <v>3</v>
      </c>
      <c r="K2564" s="131">
        <v>251</v>
      </c>
      <c r="L2564" s="130" t="s">
        <v>12</v>
      </c>
      <c r="M2564" s="128"/>
    </row>
    <row r="2565" spans="1:13">
      <c r="A2565" s="130" t="s">
        <v>7194</v>
      </c>
      <c r="B2565" s="131">
        <v>82</v>
      </c>
      <c r="C2565" s="131">
        <v>106</v>
      </c>
      <c r="D2565" s="166">
        <v>29</v>
      </c>
      <c r="E2565" s="166">
        <v>32</v>
      </c>
      <c r="F2565" s="167">
        <v>240121.74235999997</v>
      </c>
      <c r="G2565" s="132">
        <v>5.4074132355507636E-6</v>
      </c>
      <c r="H2565" s="167" t="s">
        <v>11</v>
      </c>
      <c r="I2565" s="131" t="s">
        <v>11</v>
      </c>
      <c r="J2565" s="131">
        <v>3</v>
      </c>
      <c r="K2565" s="131">
        <v>353</v>
      </c>
      <c r="L2565" s="130" t="s">
        <v>12</v>
      </c>
      <c r="M2565" s="128"/>
    </row>
    <row r="2566" spans="1:13">
      <c r="A2566" s="130" t="s">
        <v>7195</v>
      </c>
      <c r="B2566" s="131"/>
      <c r="C2566" s="131"/>
      <c r="D2566" s="166">
        <v>6</v>
      </c>
      <c r="E2566" s="166">
        <v>19</v>
      </c>
      <c r="F2566" s="167">
        <v>17265.50893</v>
      </c>
      <c r="G2566" s="132">
        <v>4.5208840506905691E-7</v>
      </c>
      <c r="H2566" s="167" t="s">
        <v>11</v>
      </c>
      <c r="I2566" s="131" t="s">
        <v>11</v>
      </c>
      <c r="J2566" s="131">
        <v>3</v>
      </c>
      <c r="K2566" s="131">
        <v>494</v>
      </c>
      <c r="L2566" s="130" t="s">
        <v>12</v>
      </c>
      <c r="M2566" s="128"/>
    </row>
    <row r="2567" spans="1:13">
      <c r="A2567" s="130" t="s">
        <v>7196</v>
      </c>
      <c r="B2567" s="131">
        <v>3</v>
      </c>
      <c r="C2567" s="131"/>
      <c r="D2567" s="166">
        <v>2</v>
      </c>
      <c r="E2567" s="166">
        <v>12</v>
      </c>
      <c r="F2567" s="166">
        <v>0</v>
      </c>
      <c r="G2567" s="132">
        <v>2.2825814961877246E-7</v>
      </c>
      <c r="H2567" s="167" t="s">
        <v>11</v>
      </c>
      <c r="I2567" s="131" t="s">
        <v>11</v>
      </c>
      <c r="J2567" s="131">
        <v>2</v>
      </c>
      <c r="K2567" s="131">
        <v>135</v>
      </c>
      <c r="L2567" s="130" t="s">
        <v>12</v>
      </c>
      <c r="M2567" s="128"/>
    </row>
    <row r="2568" spans="1:13">
      <c r="A2568" s="130" t="s">
        <v>7197</v>
      </c>
      <c r="B2568" s="131"/>
      <c r="C2568" s="131"/>
      <c r="D2568" s="166">
        <v>2</v>
      </c>
      <c r="E2568" s="166">
        <v>0</v>
      </c>
      <c r="F2568" s="167">
        <v>49540.578150000001</v>
      </c>
      <c r="G2568" s="132">
        <v>1.0099546363040442E-6</v>
      </c>
      <c r="H2568" s="167" t="s">
        <v>11</v>
      </c>
      <c r="I2568" s="131" t="s">
        <v>11</v>
      </c>
      <c r="J2568" s="131">
        <v>2</v>
      </c>
      <c r="K2568" s="131">
        <v>274</v>
      </c>
      <c r="L2568" s="130" t="s">
        <v>12</v>
      </c>
      <c r="M2568" s="128"/>
    </row>
    <row r="2569" spans="1:13">
      <c r="A2569" s="130" t="s">
        <v>7198</v>
      </c>
      <c r="B2569" s="131">
        <v>96</v>
      </c>
      <c r="C2569" s="131">
        <v>74</v>
      </c>
      <c r="D2569" s="166">
        <v>17</v>
      </c>
      <c r="E2569" s="166">
        <v>40</v>
      </c>
      <c r="F2569" s="167">
        <v>572274.17092906847</v>
      </c>
      <c r="G2569" s="132">
        <v>6.3654695328151755E-6</v>
      </c>
      <c r="H2569" s="167" t="s">
        <v>11</v>
      </c>
      <c r="I2569" s="131" t="s">
        <v>11</v>
      </c>
      <c r="J2569" s="131">
        <v>3</v>
      </c>
      <c r="K2569" s="131">
        <v>491</v>
      </c>
      <c r="L2569" s="130" t="s">
        <v>12</v>
      </c>
      <c r="M2569" s="128"/>
    </row>
    <row r="2570" spans="1:13">
      <c r="A2570" s="130" t="s">
        <v>7199</v>
      </c>
      <c r="B2570" s="131">
        <v>1573</v>
      </c>
      <c r="C2570" s="131">
        <v>1516</v>
      </c>
      <c r="D2570" s="166">
        <v>413</v>
      </c>
      <c r="E2570" s="166">
        <v>551</v>
      </c>
      <c r="F2570" s="167">
        <v>2241336.530822</v>
      </c>
      <c r="G2570" s="132">
        <v>6.0659858762035966E-5</v>
      </c>
      <c r="H2570" s="167" t="s">
        <v>11</v>
      </c>
      <c r="I2570" s="131" t="s">
        <v>11</v>
      </c>
      <c r="J2570" s="131">
        <v>3</v>
      </c>
      <c r="K2570" s="131">
        <v>2806</v>
      </c>
      <c r="L2570" s="130" t="s">
        <v>12</v>
      </c>
      <c r="M2570" s="128"/>
    </row>
    <row r="2571" spans="1:13">
      <c r="A2571" s="130" t="s">
        <v>7200</v>
      </c>
      <c r="B2571" s="131">
        <v>65</v>
      </c>
      <c r="C2571" s="131">
        <v>76</v>
      </c>
      <c r="D2571" s="166">
        <v>15</v>
      </c>
      <c r="E2571" s="166">
        <v>16</v>
      </c>
      <c r="F2571" s="167">
        <v>690164.74713400006</v>
      </c>
      <c r="G2571" s="132">
        <v>1.0580851491209631E-5</v>
      </c>
      <c r="H2571" s="167" t="s">
        <v>11</v>
      </c>
      <c r="I2571" s="131" t="s">
        <v>11</v>
      </c>
      <c r="J2571" s="131">
        <v>3</v>
      </c>
      <c r="K2571" s="131">
        <v>199</v>
      </c>
      <c r="L2571" s="130" t="s">
        <v>12</v>
      </c>
      <c r="M2571" s="128"/>
    </row>
    <row r="2572" spans="1:13">
      <c r="A2572" s="130" t="s">
        <v>7201</v>
      </c>
      <c r="B2572" s="131">
        <v>1912</v>
      </c>
      <c r="C2572" s="131">
        <v>2199</v>
      </c>
      <c r="D2572" s="166">
        <v>782</v>
      </c>
      <c r="E2572" s="166">
        <v>1015</v>
      </c>
      <c r="F2572" s="167">
        <v>3389184.3577010003</v>
      </c>
      <c r="G2572" s="132">
        <v>9.9310505922131076E-5</v>
      </c>
      <c r="H2572" s="167" t="s">
        <v>11</v>
      </c>
      <c r="I2572" s="131" t="s">
        <v>11</v>
      </c>
      <c r="J2572" s="131">
        <v>3</v>
      </c>
      <c r="K2572" s="131">
        <v>1899</v>
      </c>
      <c r="L2572" s="130" t="s">
        <v>12</v>
      </c>
      <c r="M2572" s="128"/>
    </row>
    <row r="2573" spans="1:13">
      <c r="A2573" s="130" t="s">
        <v>7202</v>
      </c>
      <c r="B2573" s="131">
        <v>5787</v>
      </c>
      <c r="C2573" s="131">
        <v>8571</v>
      </c>
      <c r="D2573" s="166">
        <v>589</v>
      </c>
      <c r="E2573" s="166">
        <v>582</v>
      </c>
      <c r="F2573" s="167">
        <v>3858141.5273389998</v>
      </c>
      <c r="G2573" s="132">
        <v>2.0422300000000001E-4</v>
      </c>
      <c r="H2573" s="167">
        <v>1381915.61</v>
      </c>
      <c r="I2573" s="131">
        <v>526.04999999999995</v>
      </c>
      <c r="J2573" s="131">
        <v>3</v>
      </c>
      <c r="K2573" s="131">
        <v>2627</v>
      </c>
      <c r="L2573" s="130" t="s">
        <v>7</v>
      </c>
      <c r="M2573" s="128"/>
    </row>
    <row r="2574" spans="1:13">
      <c r="A2574" s="130" t="s">
        <v>7203</v>
      </c>
      <c r="B2574" s="131"/>
      <c r="C2574" s="131"/>
      <c r="D2574" s="166"/>
      <c r="E2574" s="166"/>
      <c r="F2574" s="166">
        <v>0</v>
      </c>
      <c r="G2574" s="132"/>
      <c r="H2574" s="167" t="s">
        <v>11</v>
      </c>
      <c r="I2574" s="131" t="s">
        <v>11</v>
      </c>
      <c r="J2574" s="131"/>
      <c r="K2574" s="131">
        <v>0</v>
      </c>
      <c r="L2574" s="130" t="s">
        <v>12</v>
      </c>
      <c r="M2574" s="128" t="s">
        <v>5181</v>
      </c>
    </row>
    <row r="2575" spans="1:13">
      <c r="A2575" s="130" t="s">
        <v>7204</v>
      </c>
      <c r="B2575" s="131"/>
      <c r="C2575" s="131"/>
      <c r="D2575" s="166">
        <v>0</v>
      </c>
      <c r="E2575" s="166">
        <v>0</v>
      </c>
      <c r="F2575" s="167" t="s">
        <v>11</v>
      </c>
      <c r="G2575" s="132">
        <v>0</v>
      </c>
      <c r="H2575" s="167" t="s">
        <v>11</v>
      </c>
      <c r="I2575" s="131" t="s">
        <v>11</v>
      </c>
      <c r="J2575" s="131">
        <v>1</v>
      </c>
      <c r="K2575" s="131">
        <v>597</v>
      </c>
      <c r="L2575" s="130" t="s">
        <v>12</v>
      </c>
      <c r="M2575" s="128"/>
    </row>
    <row r="2576" spans="1:13">
      <c r="A2576" s="130" t="s">
        <v>7205</v>
      </c>
      <c r="B2576" s="131">
        <v>8397</v>
      </c>
      <c r="C2576" s="131">
        <v>6653</v>
      </c>
      <c r="D2576" s="166">
        <v>1175.5800000000002</v>
      </c>
      <c r="E2576" s="166">
        <v>931.42000000000007</v>
      </c>
      <c r="F2576" s="167" t="s">
        <v>11</v>
      </c>
      <c r="G2576" s="132">
        <v>2.1823900000000001E-4</v>
      </c>
      <c r="H2576" s="167">
        <v>1476754.28</v>
      </c>
      <c r="I2576" s="131">
        <v>3252.77</v>
      </c>
      <c r="J2576" s="131">
        <v>2</v>
      </c>
      <c r="K2576" s="131">
        <v>454</v>
      </c>
      <c r="L2576" s="130" t="s">
        <v>7</v>
      </c>
      <c r="M2576" s="128"/>
    </row>
    <row r="2577" spans="1:13">
      <c r="A2577" s="130" t="s">
        <v>7206</v>
      </c>
      <c r="B2577" s="131"/>
      <c r="C2577" s="131"/>
      <c r="D2577" s="166">
        <v>0</v>
      </c>
      <c r="E2577" s="166">
        <v>0</v>
      </c>
      <c r="F2577" s="167" t="s">
        <v>11</v>
      </c>
      <c r="G2577" s="132">
        <v>0</v>
      </c>
      <c r="H2577" s="167">
        <v>0</v>
      </c>
      <c r="I2577" s="131">
        <v>0</v>
      </c>
      <c r="J2577" s="131">
        <v>1</v>
      </c>
      <c r="K2577" s="131">
        <v>580</v>
      </c>
      <c r="L2577" s="130" t="s">
        <v>7</v>
      </c>
      <c r="M2577" s="128"/>
    </row>
    <row r="2578" spans="1:13">
      <c r="A2578" s="130" t="s">
        <v>7207</v>
      </c>
      <c r="B2578" s="131">
        <v>4836</v>
      </c>
      <c r="C2578" s="131">
        <v>6779</v>
      </c>
      <c r="D2578" s="166">
        <v>677.04000000000008</v>
      </c>
      <c r="E2578" s="166">
        <v>949.06000000000006</v>
      </c>
      <c r="F2578" s="167" t="s">
        <v>11</v>
      </c>
      <c r="G2578" s="132">
        <v>1.84814E-4</v>
      </c>
      <c r="H2578" s="167">
        <v>1250582.05</v>
      </c>
      <c r="I2578" s="131">
        <v>6130.3</v>
      </c>
      <c r="J2578" s="131">
        <v>2</v>
      </c>
      <c r="K2578" s="131">
        <v>204</v>
      </c>
      <c r="L2578" s="130" t="s">
        <v>7</v>
      </c>
      <c r="M2578" s="128"/>
    </row>
    <row r="2579" spans="1:13">
      <c r="A2579" s="130" t="s">
        <v>7208</v>
      </c>
      <c r="B2579" s="131">
        <v>7341</v>
      </c>
      <c r="C2579" s="131">
        <v>8518</v>
      </c>
      <c r="D2579" s="166">
        <v>1027.74</v>
      </c>
      <c r="E2579" s="166">
        <v>1192.5200000000002</v>
      </c>
      <c r="F2579" s="167" t="s">
        <v>11</v>
      </c>
      <c r="G2579" s="132">
        <v>2.4500299999999999E-4</v>
      </c>
      <c r="H2579" s="167">
        <v>1657862.75</v>
      </c>
      <c r="I2579" s="131">
        <v>3527.37</v>
      </c>
      <c r="J2579" s="131">
        <v>2</v>
      </c>
      <c r="K2579" s="131">
        <v>470</v>
      </c>
      <c r="L2579" s="130" t="s">
        <v>7</v>
      </c>
      <c r="M2579" s="128"/>
    </row>
    <row r="2580" spans="1:13">
      <c r="A2580" s="130" t="s">
        <v>7209</v>
      </c>
      <c r="B2580" s="131">
        <v>13382</v>
      </c>
      <c r="C2580" s="131">
        <v>13973</v>
      </c>
      <c r="D2580" s="166">
        <v>1873.4800000000002</v>
      </c>
      <c r="E2580" s="166">
        <v>1956.2200000000003</v>
      </c>
      <c r="F2580" s="167" t="s">
        <v>11</v>
      </c>
      <c r="G2580" s="132">
        <v>4.1540700000000002E-4</v>
      </c>
      <c r="H2580" s="167">
        <v>2810931.71</v>
      </c>
      <c r="I2580" s="131">
        <v>6582.98</v>
      </c>
      <c r="J2580" s="131">
        <v>2</v>
      </c>
      <c r="K2580" s="131">
        <v>427</v>
      </c>
      <c r="L2580" s="130" t="s">
        <v>7</v>
      </c>
      <c r="M2580" s="128"/>
    </row>
    <row r="2581" spans="1:13">
      <c r="A2581" s="130" t="s">
        <v>7210</v>
      </c>
      <c r="B2581" s="131">
        <v>2822</v>
      </c>
      <c r="C2581" s="131">
        <v>2262</v>
      </c>
      <c r="D2581" s="166">
        <v>395.08000000000004</v>
      </c>
      <c r="E2581" s="166">
        <v>316.68</v>
      </c>
      <c r="F2581" s="167" t="s">
        <v>11</v>
      </c>
      <c r="G2581" s="132">
        <v>7.3954000000000004E-5</v>
      </c>
      <c r="H2581" s="167">
        <v>500421.65</v>
      </c>
      <c r="I2581" s="131">
        <v>3147.3</v>
      </c>
      <c r="J2581" s="131">
        <v>2</v>
      </c>
      <c r="K2581" s="131">
        <v>159</v>
      </c>
      <c r="L2581" s="130" t="s">
        <v>7</v>
      </c>
      <c r="M2581" s="128"/>
    </row>
    <row r="2582" spans="1:13">
      <c r="A2582" s="130" t="s">
        <v>7211</v>
      </c>
      <c r="B2582" s="131">
        <v>246</v>
      </c>
      <c r="C2582" s="131">
        <v>41</v>
      </c>
      <c r="D2582" s="166">
        <v>34.440000000000005</v>
      </c>
      <c r="E2582" s="166">
        <v>5.74</v>
      </c>
      <c r="F2582" s="167" t="s">
        <v>11</v>
      </c>
      <c r="G2582" s="132">
        <v>3.3578610883799734E-6</v>
      </c>
      <c r="H2582" s="167" t="s">
        <v>11</v>
      </c>
      <c r="I2582" s="131" t="s">
        <v>11</v>
      </c>
      <c r="J2582" s="131">
        <v>2</v>
      </c>
      <c r="K2582" s="131">
        <v>41</v>
      </c>
      <c r="L2582" s="130" t="s">
        <v>12</v>
      </c>
      <c r="M2582" s="128"/>
    </row>
    <row r="2583" spans="1:13">
      <c r="A2583" s="130" t="s">
        <v>7212</v>
      </c>
      <c r="B2583" s="131">
        <v>4558</v>
      </c>
      <c r="C2583" s="131">
        <v>4730</v>
      </c>
      <c r="D2583" s="166">
        <v>638.12</v>
      </c>
      <c r="E2583" s="166">
        <v>662.2</v>
      </c>
      <c r="F2583" s="167" t="s">
        <v>11</v>
      </c>
      <c r="G2583" s="132">
        <v>1.40901E-4</v>
      </c>
      <c r="H2583" s="167">
        <v>953433.1</v>
      </c>
      <c r="I2583" s="131">
        <v>5958.95</v>
      </c>
      <c r="J2583" s="131">
        <v>2</v>
      </c>
      <c r="K2583" s="131">
        <v>160</v>
      </c>
      <c r="L2583" s="130" t="s">
        <v>7</v>
      </c>
      <c r="M2583" s="128"/>
    </row>
    <row r="2584" spans="1:13">
      <c r="A2584" s="130" t="s">
        <v>7213</v>
      </c>
      <c r="B2584" s="131">
        <v>2046</v>
      </c>
      <c r="C2584" s="131">
        <v>1211</v>
      </c>
      <c r="D2584" s="166">
        <v>286.44000000000005</v>
      </c>
      <c r="E2584" s="166">
        <v>169.54000000000002</v>
      </c>
      <c r="F2584" s="167" t="s">
        <v>11</v>
      </c>
      <c r="G2584" s="132">
        <v>4.5016999999999999E-5</v>
      </c>
      <c r="H2584" s="167">
        <v>304615.52</v>
      </c>
      <c r="I2584" s="131">
        <v>3347.42</v>
      </c>
      <c r="J2584" s="131">
        <v>2</v>
      </c>
      <c r="K2584" s="131">
        <v>91</v>
      </c>
      <c r="L2584" s="130" t="s">
        <v>7</v>
      </c>
      <c r="M2584" s="128"/>
    </row>
    <row r="2585" spans="1:13">
      <c r="A2585" s="130" t="s">
        <v>7214</v>
      </c>
      <c r="B2585" s="131">
        <v>12409</v>
      </c>
      <c r="C2585" s="131">
        <v>15265</v>
      </c>
      <c r="D2585" s="166">
        <v>1737.2600000000002</v>
      </c>
      <c r="E2585" s="166">
        <v>2137.1000000000004</v>
      </c>
      <c r="F2585" s="167" t="s">
        <v>11</v>
      </c>
      <c r="G2585" s="132">
        <v>4.3185000000000001E-4</v>
      </c>
      <c r="H2585" s="167">
        <v>2922198.16</v>
      </c>
      <c r="I2585" s="131">
        <v>3612.11</v>
      </c>
      <c r="J2585" s="131">
        <v>2</v>
      </c>
      <c r="K2585" s="131">
        <v>809</v>
      </c>
      <c r="L2585" s="130" t="s">
        <v>7</v>
      </c>
      <c r="M2585" s="128"/>
    </row>
    <row r="2586" spans="1:13">
      <c r="A2586" s="130" t="s">
        <v>7215</v>
      </c>
      <c r="B2586" s="131"/>
      <c r="C2586" s="131"/>
      <c r="D2586" s="166">
        <v>0</v>
      </c>
      <c r="E2586" s="166">
        <v>0</v>
      </c>
      <c r="F2586" s="167" t="s">
        <v>11</v>
      </c>
      <c r="G2586" s="132">
        <v>0</v>
      </c>
      <c r="H2586" s="167" t="s">
        <v>11</v>
      </c>
      <c r="I2586" s="131" t="s">
        <v>11</v>
      </c>
      <c r="J2586" s="131">
        <v>1</v>
      </c>
      <c r="K2586" s="131">
        <v>543</v>
      </c>
      <c r="L2586" s="130" t="s">
        <v>12</v>
      </c>
      <c r="M2586" s="128"/>
    </row>
    <row r="2587" spans="1:13">
      <c r="A2587" s="130" t="s">
        <v>7216</v>
      </c>
      <c r="B2587" s="131">
        <v>13858</v>
      </c>
      <c r="C2587" s="131">
        <v>20085</v>
      </c>
      <c r="D2587" s="166">
        <v>1940.1200000000001</v>
      </c>
      <c r="E2587" s="166">
        <v>2811.9</v>
      </c>
      <c r="F2587" s="167" t="s">
        <v>11</v>
      </c>
      <c r="G2587" s="132">
        <v>5.4321100000000004E-4</v>
      </c>
      <c r="H2587" s="167">
        <v>3675741.04</v>
      </c>
      <c r="I2587" s="131">
        <v>16557.39</v>
      </c>
      <c r="J2587" s="131">
        <v>2</v>
      </c>
      <c r="K2587" s="131">
        <v>222</v>
      </c>
      <c r="L2587" s="130" t="s">
        <v>7</v>
      </c>
      <c r="M2587" s="128"/>
    </row>
    <row r="2588" spans="1:13">
      <c r="A2588" s="130" t="s">
        <v>7217</v>
      </c>
      <c r="B2588" s="131">
        <v>9085</v>
      </c>
      <c r="C2588" s="131">
        <v>10753</v>
      </c>
      <c r="D2588" s="166">
        <v>1271.9000000000001</v>
      </c>
      <c r="E2588" s="166">
        <v>1505.42</v>
      </c>
      <c r="F2588" s="167" t="s">
        <v>11</v>
      </c>
      <c r="G2588" s="132">
        <v>3.1216462473135348E-4</v>
      </c>
      <c r="H2588" s="167" t="s">
        <v>11</v>
      </c>
      <c r="I2588" s="131" t="s">
        <v>11</v>
      </c>
      <c r="J2588" s="131">
        <v>2</v>
      </c>
      <c r="K2588" s="131">
        <v>2452</v>
      </c>
      <c r="L2588" s="130" t="s">
        <v>12</v>
      </c>
      <c r="M2588" s="128"/>
    </row>
    <row r="2589" spans="1:13">
      <c r="A2589" s="130" t="s">
        <v>7218</v>
      </c>
      <c r="B2589" s="131">
        <v>10430</v>
      </c>
      <c r="C2589" s="131">
        <v>9548</v>
      </c>
      <c r="D2589" s="166">
        <v>1460.2</v>
      </c>
      <c r="E2589" s="166">
        <v>1336.72</v>
      </c>
      <c r="F2589" s="167" t="s">
        <v>11</v>
      </c>
      <c r="G2589" s="132">
        <v>2.9713899999999998E-4</v>
      </c>
      <c r="H2589" s="167">
        <v>2010646.26</v>
      </c>
      <c r="I2589" s="131">
        <v>2624.87</v>
      </c>
      <c r="J2589" s="131">
        <v>2</v>
      </c>
      <c r="K2589" s="131">
        <v>766</v>
      </c>
      <c r="L2589" s="130" t="s">
        <v>7</v>
      </c>
      <c r="M2589" s="128"/>
    </row>
    <row r="2590" spans="1:13">
      <c r="A2590" s="130" t="s">
        <v>7219</v>
      </c>
      <c r="B2590" s="131">
        <v>3957</v>
      </c>
      <c r="C2590" s="131">
        <v>3897</v>
      </c>
      <c r="D2590" s="166">
        <v>553.98</v>
      </c>
      <c r="E2590" s="166">
        <v>545.58000000000004</v>
      </c>
      <c r="F2590" s="167" t="s">
        <v>11</v>
      </c>
      <c r="G2590" s="132">
        <v>1.1995438826002826E-4</v>
      </c>
      <c r="H2590" s="167" t="s">
        <v>11</v>
      </c>
      <c r="I2590" s="131" t="s">
        <v>11</v>
      </c>
      <c r="J2590" s="131">
        <v>2</v>
      </c>
      <c r="K2590" s="131">
        <v>898</v>
      </c>
      <c r="L2590" s="130" t="s">
        <v>12</v>
      </c>
      <c r="M2590" s="128"/>
    </row>
    <row r="2591" spans="1:13">
      <c r="A2591" s="130" t="s">
        <v>7220</v>
      </c>
      <c r="B2591" s="131">
        <v>10576</v>
      </c>
      <c r="C2591" s="131">
        <v>10111</v>
      </c>
      <c r="D2591" s="166">
        <v>1480.64</v>
      </c>
      <c r="E2591" s="166">
        <v>1415.5400000000002</v>
      </c>
      <c r="F2591" s="167" t="s">
        <v>11</v>
      </c>
      <c r="G2591" s="132">
        <v>3.0962200000000001E-4</v>
      </c>
      <c r="H2591" s="167">
        <v>2095120.84</v>
      </c>
      <c r="I2591" s="131">
        <v>2668.94</v>
      </c>
      <c r="J2591" s="131">
        <v>2</v>
      </c>
      <c r="K2591" s="131">
        <v>785</v>
      </c>
      <c r="L2591" s="130" t="s">
        <v>7</v>
      </c>
      <c r="M2591" s="128"/>
    </row>
    <row r="2592" spans="1:13">
      <c r="A2592" s="130" t="s">
        <v>7221</v>
      </c>
      <c r="B2592" s="131">
        <v>13299</v>
      </c>
      <c r="C2592" s="131">
        <v>10984</v>
      </c>
      <c r="D2592" s="166">
        <v>1861.8600000000001</v>
      </c>
      <c r="E2592" s="166">
        <v>1537.7600000000002</v>
      </c>
      <c r="F2592" s="167" t="s">
        <v>11</v>
      </c>
      <c r="G2592" s="132">
        <v>3.5462200000000002E-4</v>
      </c>
      <c r="H2592" s="167">
        <v>2399621.75</v>
      </c>
      <c r="I2592" s="131">
        <v>2988.32</v>
      </c>
      <c r="J2592" s="131">
        <v>2</v>
      </c>
      <c r="K2592" s="131">
        <v>803</v>
      </c>
      <c r="L2592" s="130" t="s">
        <v>7</v>
      </c>
      <c r="M2592" s="128"/>
    </row>
    <row r="2593" spans="1:13">
      <c r="A2593" s="130" t="s">
        <v>7222</v>
      </c>
      <c r="B2593" s="131"/>
      <c r="C2593" s="131"/>
      <c r="D2593" s="166">
        <v>0</v>
      </c>
      <c r="E2593" s="166">
        <v>0</v>
      </c>
      <c r="F2593" s="167" t="s">
        <v>11</v>
      </c>
      <c r="G2593" s="132">
        <v>0</v>
      </c>
      <c r="H2593" s="167" t="s">
        <v>11</v>
      </c>
      <c r="I2593" s="131" t="s">
        <v>11</v>
      </c>
      <c r="J2593" s="131">
        <v>1</v>
      </c>
      <c r="K2593" s="131">
        <v>67</v>
      </c>
      <c r="L2593" s="130" t="s">
        <v>12</v>
      </c>
      <c r="M2593" s="128"/>
    </row>
    <row r="2594" spans="1:13">
      <c r="A2594" s="130" t="s">
        <v>7223</v>
      </c>
      <c r="B2594" s="131">
        <v>16402</v>
      </c>
      <c r="C2594" s="131">
        <v>16842</v>
      </c>
      <c r="D2594" s="166">
        <v>2296.2800000000002</v>
      </c>
      <c r="E2594" s="166">
        <v>2357.88</v>
      </c>
      <c r="F2594" s="167" t="s">
        <v>11</v>
      </c>
      <c r="G2594" s="132">
        <v>5.0345900000000005E-4</v>
      </c>
      <c r="H2594" s="167">
        <v>3406755.76</v>
      </c>
      <c r="I2594" s="131">
        <v>6083.49</v>
      </c>
      <c r="J2594" s="131">
        <v>2</v>
      </c>
      <c r="K2594" s="131">
        <v>560</v>
      </c>
      <c r="L2594" s="130" t="s">
        <v>7</v>
      </c>
      <c r="M2594" s="128"/>
    </row>
    <row r="2595" spans="1:13">
      <c r="A2595" s="130" t="s">
        <v>7224</v>
      </c>
      <c r="B2595" s="131">
        <v>16546</v>
      </c>
      <c r="C2595" s="131">
        <v>20973</v>
      </c>
      <c r="D2595" s="166">
        <v>2316.44</v>
      </c>
      <c r="E2595" s="166">
        <v>2936.2200000000003</v>
      </c>
      <c r="F2595" s="167" t="s">
        <v>11</v>
      </c>
      <c r="G2595" s="132">
        <v>5.8777500000000002E-4</v>
      </c>
      <c r="H2595" s="167">
        <v>3977291.92</v>
      </c>
      <c r="I2595" s="131">
        <v>2756.26</v>
      </c>
      <c r="J2595" s="131">
        <v>2</v>
      </c>
      <c r="K2595" s="131">
        <v>1443</v>
      </c>
      <c r="L2595" s="130" t="s">
        <v>7</v>
      </c>
      <c r="M2595" s="128"/>
    </row>
    <row r="2596" spans="1:13">
      <c r="A2596" s="130" t="s">
        <v>7225</v>
      </c>
      <c r="B2596" s="131">
        <v>9935</v>
      </c>
      <c r="C2596" s="131">
        <v>10283</v>
      </c>
      <c r="D2596" s="166">
        <v>1390.9</v>
      </c>
      <c r="E2596" s="166">
        <v>1439.6200000000001</v>
      </c>
      <c r="F2596" s="167" t="s">
        <v>11</v>
      </c>
      <c r="G2596" s="132">
        <v>3.0659699999999998E-4</v>
      </c>
      <c r="H2596" s="167">
        <v>2074649.53</v>
      </c>
      <c r="I2596" s="131">
        <v>5860.59</v>
      </c>
      <c r="J2596" s="131">
        <v>2</v>
      </c>
      <c r="K2596" s="131">
        <v>354</v>
      </c>
      <c r="L2596" s="130" t="s">
        <v>7</v>
      </c>
      <c r="M2596" s="128"/>
    </row>
    <row r="2597" spans="1:13">
      <c r="A2597" s="130" t="s">
        <v>7226</v>
      </c>
      <c r="B2597" s="131">
        <v>18918</v>
      </c>
      <c r="C2597" s="131">
        <v>19565</v>
      </c>
      <c r="D2597" s="166">
        <v>2648.5200000000004</v>
      </c>
      <c r="E2597" s="166">
        <v>2739.1000000000004</v>
      </c>
      <c r="F2597" s="167" t="s">
        <v>11</v>
      </c>
      <c r="G2597" s="132">
        <v>5.8401199999999996E-4</v>
      </c>
      <c r="H2597" s="167">
        <v>3951830.58</v>
      </c>
      <c r="I2597" s="131">
        <v>6089.11</v>
      </c>
      <c r="J2597" s="131">
        <v>2</v>
      </c>
      <c r="K2597" s="131">
        <v>649</v>
      </c>
      <c r="L2597" s="130" t="s">
        <v>7</v>
      </c>
      <c r="M2597" s="128"/>
    </row>
    <row r="2598" spans="1:13">
      <c r="A2598" s="130" t="s">
        <v>7227</v>
      </c>
      <c r="B2598" s="131">
        <v>16547</v>
      </c>
      <c r="C2598" s="131">
        <v>11152</v>
      </c>
      <c r="D2598" s="166">
        <v>2316.5800000000004</v>
      </c>
      <c r="E2598" s="166">
        <v>1561.2800000000002</v>
      </c>
      <c r="F2598" s="167" t="s">
        <v>11</v>
      </c>
      <c r="G2598" s="132">
        <v>3.9078000000000002E-4</v>
      </c>
      <c r="H2598" s="167">
        <v>2644287.67</v>
      </c>
      <c r="I2598" s="131">
        <v>4299.6499999999996</v>
      </c>
      <c r="J2598" s="131">
        <v>2</v>
      </c>
      <c r="K2598" s="131">
        <v>615</v>
      </c>
      <c r="L2598" s="130" t="s">
        <v>7</v>
      </c>
      <c r="M2598" s="128"/>
    </row>
    <row r="2599" spans="1:13">
      <c r="A2599" s="130" t="s">
        <v>7228</v>
      </c>
      <c r="B2599" s="131">
        <v>14290</v>
      </c>
      <c r="C2599" s="131">
        <v>13423</v>
      </c>
      <c r="D2599" s="166">
        <v>2000.6000000000001</v>
      </c>
      <c r="E2599" s="166">
        <v>1879.2200000000003</v>
      </c>
      <c r="F2599" s="167" t="s">
        <v>11</v>
      </c>
      <c r="G2599" s="132">
        <v>4.1354899999999998E-4</v>
      </c>
      <c r="H2599" s="167">
        <v>2798362.08</v>
      </c>
      <c r="I2599" s="131">
        <v>3246.36</v>
      </c>
      <c r="J2599" s="131">
        <v>2</v>
      </c>
      <c r="K2599" s="131">
        <v>862</v>
      </c>
      <c r="L2599" s="130" t="s">
        <v>7</v>
      </c>
      <c r="M2599" s="128"/>
    </row>
    <row r="2600" spans="1:13">
      <c r="A2600" s="130" t="s">
        <v>7229</v>
      </c>
      <c r="B2600" s="131">
        <v>9599</v>
      </c>
      <c r="C2600" s="131">
        <v>10314</v>
      </c>
      <c r="D2600" s="166">
        <v>1343.8600000000001</v>
      </c>
      <c r="E2600" s="166">
        <v>1443.96</v>
      </c>
      <c r="F2600" s="167" t="s">
        <v>11</v>
      </c>
      <c r="G2600" s="132">
        <v>3.0382100000000002E-4</v>
      </c>
      <c r="H2600" s="167">
        <v>2055863.59</v>
      </c>
      <c r="I2600" s="131">
        <v>5298.61</v>
      </c>
      <c r="J2600" s="131">
        <v>2</v>
      </c>
      <c r="K2600" s="131">
        <v>388</v>
      </c>
      <c r="L2600" s="130" t="s">
        <v>7</v>
      </c>
      <c r="M2600" s="128"/>
    </row>
    <row r="2601" spans="1:13">
      <c r="A2601" s="130" t="s">
        <v>7230</v>
      </c>
      <c r="B2601" s="131">
        <v>12263</v>
      </c>
      <c r="C2601" s="131">
        <v>18418</v>
      </c>
      <c r="D2601" s="166">
        <v>1716.8200000000002</v>
      </c>
      <c r="E2601" s="166">
        <v>2578.5200000000004</v>
      </c>
      <c r="F2601" s="167" t="s">
        <v>11</v>
      </c>
      <c r="G2601" s="132">
        <v>4.9364000000000005E-4</v>
      </c>
      <c r="H2601" s="167">
        <v>3340311.57</v>
      </c>
      <c r="I2601" s="131">
        <v>6944.51</v>
      </c>
      <c r="J2601" s="131">
        <v>2</v>
      </c>
      <c r="K2601" s="131">
        <v>481</v>
      </c>
      <c r="L2601" s="130" t="s">
        <v>7</v>
      </c>
      <c r="M2601" s="128"/>
    </row>
    <row r="2602" spans="1:13">
      <c r="A2602" s="130" t="s">
        <v>7231</v>
      </c>
      <c r="B2602" s="131">
        <v>7742</v>
      </c>
      <c r="C2602" s="131">
        <v>7685</v>
      </c>
      <c r="D2602" s="166">
        <v>1083.8800000000001</v>
      </c>
      <c r="E2602" s="166">
        <v>1075.9000000000001</v>
      </c>
      <c r="F2602" s="167" t="s">
        <v>11</v>
      </c>
      <c r="G2602" s="132">
        <v>2.32334E-4</v>
      </c>
      <c r="H2602" s="167">
        <v>1572133.18</v>
      </c>
      <c r="I2602" s="131">
        <v>1716.3</v>
      </c>
      <c r="J2602" s="131">
        <v>2</v>
      </c>
      <c r="K2602" s="131">
        <v>916</v>
      </c>
      <c r="L2602" s="130" t="s">
        <v>7</v>
      </c>
      <c r="M2602" s="128"/>
    </row>
    <row r="2603" spans="1:13">
      <c r="A2603" s="130" t="s">
        <v>7232</v>
      </c>
      <c r="B2603" s="131">
        <v>6985</v>
      </c>
      <c r="C2603" s="131">
        <v>8513</v>
      </c>
      <c r="D2603" s="166">
        <v>977.90000000000009</v>
      </c>
      <c r="E2603" s="166">
        <v>1191.8200000000002</v>
      </c>
      <c r="F2603" s="167" t="s">
        <v>11</v>
      </c>
      <c r="G2603" s="132">
        <v>2.2399599999999999E-4</v>
      </c>
      <c r="H2603" s="167">
        <v>1515711.95</v>
      </c>
      <c r="I2603" s="131">
        <v>3533.13</v>
      </c>
      <c r="J2603" s="131">
        <v>2</v>
      </c>
      <c r="K2603" s="131">
        <v>429</v>
      </c>
      <c r="L2603" s="130" t="s">
        <v>7</v>
      </c>
      <c r="M2603" s="128"/>
    </row>
    <row r="2604" spans="1:13">
      <c r="A2604" s="130" t="s">
        <v>7233</v>
      </c>
      <c r="B2604" s="131">
        <v>5707</v>
      </c>
      <c r="C2604" s="131">
        <v>5424</v>
      </c>
      <c r="D2604" s="166">
        <v>798.98000000000013</v>
      </c>
      <c r="E2604" s="166">
        <v>759.36000000000013</v>
      </c>
      <c r="F2604" s="167" t="s">
        <v>11</v>
      </c>
      <c r="G2604" s="132">
        <v>1.66582E-4</v>
      </c>
      <c r="H2604" s="167">
        <v>1127206.55</v>
      </c>
      <c r="I2604" s="131">
        <v>4563.59</v>
      </c>
      <c r="J2604" s="131">
        <v>2</v>
      </c>
      <c r="K2604" s="131">
        <v>247</v>
      </c>
      <c r="L2604" s="130" t="s">
        <v>7</v>
      </c>
      <c r="M2604" s="128"/>
    </row>
    <row r="2605" spans="1:13">
      <c r="A2605" s="130" t="s">
        <v>7234</v>
      </c>
      <c r="B2605" s="131">
        <v>5613</v>
      </c>
      <c r="C2605" s="131">
        <v>6428</v>
      </c>
      <c r="D2605" s="166">
        <v>785.82</v>
      </c>
      <c r="E2605" s="166">
        <v>899.92000000000007</v>
      </c>
      <c r="F2605" s="167" t="s">
        <v>11</v>
      </c>
      <c r="G2605" s="132">
        <v>1.8562299999999999E-4</v>
      </c>
      <c r="H2605" s="167">
        <v>1256052.04</v>
      </c>
      <c r="I2605" s="131">
        <v>3004.9</v>
      </c>
      <c r="J2605" s="131">
        <v>2</v>
      </c>
      <c r="K2605" s="131">
        <v>418</v>
      </c>
      <c r="L2605" s="130" t="s">
        <v>7</v>
      </c>
      <c r="M2605" s="128"/>
    </row>
    <row r="2606" spans="1:13">
      <c r="A2606" s="130" t="s">
        <v>7235</v>
      </c>
      <c r="B2606" s="131"/>
      <c r="C2606" s="131">
        <v>613</v>
      </c>
      <c r="D2606" s="166">
        <v>0</v>
      </c>
      <c r="E2606" s="166">
        <v>85.820000000000007</v>
      </c>
      <c r="F2606" s="167" t="s">
        <v>11</v>
      </c>
      <c r="G2606" s="132">
        <v>1.8734324074431926E-5</v>
      </c>
      <c r="H2606" s="167" t="s">
        <v>11</v>
      </c>
      <c r="I2606" s="131" t="s">
        <v>11</v>
      </c>
      <c r="J2606" s="131">
        <v>1</v>
      </c>
      <c r="K2606" s="131">
        <v>1432</v>
      </c>
      <c r="L2606" s="130" t="s">
        <v>12</v>
      </c>
      <c r="M2606" s="128"/>
    </row>
    <row r="2607" spans="1:13">
      <c r="A2607" s="130" t="s">
        <v>7236</v>
      </c>
      <c r="B2607" s="131">
        <v>4413</v>
      </c>
      <c r="C2607" s="131">
        <v>3919</v>
      </c>
      <c r="D2607" s="166">
        <v>617.82000000000005</v>
      </c>
      <c r="E2607" s="166">
        <v>548.66000000000008</v>
      </c>
      <c r="F2607" s="167" t="s">
        <v>11</v>
      </c>
      <c r="G2607" s="132">
        <v>1.2318E-4</v>
      </c>
      <c r="H2607" s="167">
        <v>833522.5</v>
      </c>
      <c r="I2607" s="131">
        <v>2697.48</v>
      </c>
      <c r="J2607" s="131">
        <v>2</v>
      </c>
      <c r="K2607" s="131">
        <v>309</v>
      </c>
      <c r="L2607" s="130" t="s">
        <v>7</v>
      </c>
      <c r="M2607" s="128"/>
    </row>
    <row r="2608" spans="1:13">
      <c r="A2608" s="130" t="s">
        <v>7237</v>
      </c>
      <c r="B2608" s="131">
        <v>4782</v>
      </c>
      <c r="C2608" s="131">
        <v>4026</v>
      </c>
      <c r="D2608" s="166">
        <v>669.48</v>
      </c>
      <c r="E2608" s="166">
        <v>563.6400000000001</v>
      </c>
      <c r="F2608" s="167" t="s">
        <v>11</v>
      </c>
      <c r="G2608" s="132">
        <v>1.29047E-4</v>
      </c>
      <c r="H2608" s="167">
        <v>873220.1</v>
      </c>
      <c r="I2608" s="131">
        <v>2210.69</v>
      </c>
      <c r="J2608" s="131">
        <v>2</v>
      </c>
      <c r="K2608" s="131">
        <v>395</v>
      </c>
      <c r="L2608" s="130" t="s">
        <v>7</v>
      </c>
      <c r="M2608" s="128"/>
    </row>
    <row r="2609" spans="1:13">
      <c r="A2609" s="130" t="s">
        <v>7238</v>
      </c>
      <c r="B2609" s="131">
        <v>14179</v>
      </c>
      <c r="C2609" s="131">
        <v>12182</v>
      </c>
      <c r="D2609" s="166">
        <v>1985.0600000000002</v>
      </c>
      <c r="E2609" s="166">
        <v>1705.4800000000002</v>
      </c>
      <c r="F2609" s="167" t="s">
        <v>11</v>
      </c>
      <c r="G2609" s="132">
        <v>3.8792399999999999E-4</v>
      </c>
      <c r="H2609" s="167">
        <v>2624961.64</v>
      </c>
      <c r="I2609" s="131">
        <v>4133.8</v>
      </c>
      <c r="J2609" s="131">
        <v>2</v>
      </c>
      <c r="K2609" s="131">
        <v>635</v>
      </c>
      <c r="L2609" s="130" t="s">
        <v>7</v>
      </c>
      <c r="M2609" s="128"/>
    </row>
    <row r="2610" spans="1:13">
      <c r="A2610" s="130" t="s">
        <v>7239</v>
      </c>
      <c r="B2610" s="131">
        <v>7777</v>
      </c>
      <c r="C2610" s="131">
        <v>7665</v>
      </c>
      <c r="D2610" s="166">
        <v>1088.7800000000002</v>
      </c>
      <c r="E2610" s="166">
        <v>1073.1000000000001</v>
      </c>
      <c r="F2610" s="167" t="s">
        <v>11</v>
      </c>
      <c r="G2610" s="132">
        <v>2.32284E-4</v>
      </c>
      <c r="H2610" s="167">
        <v>1571791.77</v>
      </c>
      <c r="I2610" s="131">
        <v>3100.18</v>
      </c>
      <c r="J2610" s="131">
        <v>2</v>
      </c>
      <c r="K2610" s="131">
        <v>507</v>
      </c>
      <c r="L2610" s="130" t="s">
        <v>7</v>
      </c>
      <c r="M2610" s="128"/>
    </row>
    <row r="2611" spans="1:13">
      <c r="A2611" s="130" t="s">
        <v>7240</v>
      </c>
      <c r="B2611" s="131">
        <v>20105</v>
      </c>
      <c r="C2611" s="131">
        <v>21400</v>
      </c>
      <c r="D2611" s="166">
        <v>2814.7000000000003</v>
      </c>
      <c r="E2611" s="166">
        <v>2996.0000000000005</v>
      </c>
      <c r="F2611" s="167" t="s">
        <v>11</v>
      </c>
      <c r="G2611" s="132">
        <v>6.3228500000000001E-4</v>
      </c>
      <c r="H2611" s="167">
        <v>4278478.37</v>
      </c>
      <c r="I2611" s="131">
        <v>3595.36</v>
      </c>
      <c r="J2611" s="131">
        <v>2</v>
      </c>
      <c r="K2611" s="131">
        <v>1190</v>
      </c>
      <c r="L2611" s="130" t="s">
        <v>7</v>
      </c>
      <c r="M2611" s="128"/>
    </row>
    <row r="2612" spans="1:13">
      <c r="A2612" s="130" t="s">
        <v>7241</v>
      </c>
      <c r="B2612" s="131">
        <v>7839</v>
      </c>
      <c r="C2612" s="131">
        <v>7059</v>
      </c>
      <c r="D2612" s="166">
        <v>1097.46</v>
      </c>
      <c r="E2612" s="166">
        <v>988.2600000000001</v>
      </c>
      <c r="F2612" s="167" t="s">
        <v>11</v>
      </c>
      <c r="G2612" s="132">
        <v>2.2074400000000001E-4</v>
      </c>
      <c r="H2612" s="167">
        <v>1493708.53</v>
      </c>
      <c r="I2612" s="131">
        <v>9827.0300000000007</v>
      </c>
      <c r="J2612" s="131">
        <v>2</v>
      </c>
      <c r="K2612" s="131">
        <v>152</v>
      </c>
      <c r="L2612" s="130" t="s">
        <v>7</v>
      </c>
      <c r="M2612" s="128"/>
    </row>
    <row r="2613" spans="1:13">
      <c r="A2613" s="130" t="s">
        <v>7242</v>
      </c>
      <c r="B2613" s="131">
        <v>6460</v>
      </c>
      <c r="C2613" s="131">
        <v>5989</v>
      </c>
      <c r="D2613" s="166">
        <v>904.40000000000009</v>
      </c>
      <c r="E2613" s="166">
        <v>838.46</v>
      </c>
      <c r="F2613" s="167" t="s">
        <v>11</v>
      </c>
      <c r="G2613" s="132">
        <v>1.85353E-4</v>
      </c>
      <c r="H2613" s="167">
        <v>1254230.33</v>
      </c>
      <c r="I2613" s="131">
        <v>1947.56</v>
      </c>
      <c r="J2613" s="131">
        <v>2</v>
      </c>
      <c r="K2613" s="131">
        <v>644</v>
      </c>
      <c r="L2613" s="130" t="s">
        <v>7</v>
      </c>
      <c r="M2613" s="128"/>
    </row>
    <row r="2614" spans="1:13">
      <c r="A2614" s="130" t="s">
        <v>7243</v>
      </c>
      <c r="B2614" s="131">
        <v>17431</v>
      </c>
      <c r="C2614" s="131">
        <v>17674</v>
      </c>
      <c r="D2614" s="166">
        <v>2440.34</v>
      </c>
      <c r="E2614" s="166">
        <v>2474.36</v>
      </c>
      <c r="F2614" s="167" t="s">
        <v>11</v>
      </c>
      <c r="G2614" s="132">
        <v>5.3052999999999998E-4</v>
      </c>
      <c r="H2614" s="167">
        <v>3589934.18</v>
      </c>
      <c r="I2614" s="131">
        <v>3196.74</v>
      </c>
      <c r="J2614" s="131">
        <v>2</v>
      </c>
      <c r="K2614" s="131">
        <v>1123</v>
      </c>
      <c r="L2614" s="130" t="s">
        <v>7</v>
      </c>
      <c r="M2614" s="128"/>
    </row>
    <row r="2615" spans="1:13">
      <c r="A2615" s="130" t="s">
        <v>7244</v>
      </c>
      <c r="B2615" s="131">
        <v>26977</v>
      </c>
      <c r="C2615" s="131">
        <v>35828</v>
      </c>
      <c r="D2615" s="166">
        <v>3776.78</v>
      </c>
      <c r="E2615" s="166">
        <v>5015.92</v>
      </c>
      <c r="F2615" s="167" t="s">
        <v>11</v>
      </c>
      <c r="G2615" s="132">
        <v>9.9109900000000006E-4</v>
      </c>
      <c r="H2615" s="167">
        <v>6706462.6699999999</v>
      </c>
      <c r="I2615" s="131">
        <v>5050.04</v>
      </c>
      <c r="J2615" s="131">
        <v>2</v>
      </c>
      <c r="K2615" s="131">
        <v>1328</v>
      </c>
      <c r="L2615" s="130" t="s">
        <v>7</v>
      </c>
      <c r="M2615" s="128"/>
    </row>
    <row r="2616" spans="1:13">
      <c r="A2616" s="130" t="s">
        <v>7245</v>
      </c>
      <c r="B2616" s="131">
        <v>2063</v>
      </c>
      <c r="C2616" s="131"/>
      <c r="D2616" s="166">
        <v>288.82000000000005</v>
      </c>
      <c r="E2616" s="166">
        <v>0</v>
      </c>
      <c r="F2616" s="167" t="s">
        <v>11</v>
      </c>
      <c r="G2616" s="132">
        <v>6.3644405459810464E-5</v>
      </c>
      <c r="H2616" s="167" t="s">
        <v>11</v>
      </c>
      <c r="I2616" s="131" t="s">
        <v>11</v>
      </c>
      <c r="J2616" s="131">
        <v>1</v>
      </c>
      <c r="K2616" s="131">
        <v>57</v>
      </c>
      <c r="L2616" s="130" t="s">
        <v>12</v>
      </c>
      <c r="M2616" s="128"/>
    </row>
    <row r="2617" spans="1:13">
      <c r="A2617" s="130" t="s">
        <v>7246</v>
      </c>
      <c r="B2617" s="131"/>
      <c r="C2617" s="131"/>
      <c r="D2617" s="166">
        <v>0</v>
      </c>
      <c r="E2617" s="166">
        <v>0</v>
      </c>
      <c r="F2617" s="167" t="s">
        <v>11</v>
      </c>
      <c r="G2617" s="132">
        <v>0</v>
      </c>
      <c r="H2617" s="167" t="s">
        <v>11</v>
      </c>
      <c r="I2617" s="131" t="s">
        <v>11</v>
      </c>
      <c r="J2617" s="131">
        <v>1</v>
      </c>
      <c r="K2617" s="131">
        <v>104</v>
      </c>
      <c r="L2617" s="130" t="s">
        <v>12</v>
      </c>
      <c r="M2617" s="128"/>
    </row>
    <row r="2618" spans="1:13">
      <c r="A2618" s="130" t="s">
        <v>7247</v>
      </c>
      <c r="B2618" s="131">
        <v>7088</v>
      </c>
      <c r="C2618" s="131">
        <v>7068</v>
      </c>
      <c r="D2618" s="166">
        <v>992.32</v>
      </c>
      <c r="E2618" s="166">
        <v>989.5200000000001</v>
      </c>
      <c r="F2618" s="167" t="s">
        <v>11</v>
      </c>
      <c r="G2618" s="132">
        <v>2.1335599999999999E-4</v>
      </c>
      <c r="H2618" s="167">
        <v>1443717.67</v>
      </c>
      <c r="I2618" s="131">
        <v>2366.75</v>
      </c>
      <c r="J2618" s="131">
        <v>2</v>
      </c>
      <c r="K2618" s="131">
        <v>610</v>
      </c>
      <c r="L2618" s="130" t="s">
        <v>7</v>
      </c>
      <c r="M2618" s="128"/>
    </row>
    <row r="2619" spans="1:13">
      <c r="A2619" s="130" t="s">
        <v>7248</v>
      </c>
      <c r="B2619" s="131">
        <v>7954</v>
      </c>
      <c r="C2619" s="131">
        <v>9485</v>
      </c>
      <c r="D2619" s="166">
        <v>1113.5600000000002</v>
      </c>
      <c r="E2619" s="166">
        <v>1327.9</v>
      </c>
      <c r="F2619" s="167" t="s">
        <v>11</v>
      </c>
      <c r="G2619" s="132">
        <v>2.7497842155751459E-4</v>
      </c>
      <c r="H2619" s="167" t="s">
        <v>11</v>
      </c>
      <c r="I2619" s="131" t="s">
        <v>11</v>
      </c>
      <c r="J2619" s="131">
        <v>2</v>
      </c>
      <c r="K2619" s="131">
        <v>509</v>
      </c>
      <c r="L2619" s="130" t="s">
        <v>12</v>
      </c>
      <c r="M2619" s="128"/>
    </row>
    <row r="2620" spans="1:13">
      <c r="A2620" s="130" t="s">
        <v>7249</v>
      </c>
      <c r="B2620" s="131">
        <v>2713</v>
      </c>
      <c r="C2620" s="131">
        <v>8672</v>
      </c>
      <c r="D2620" s="166">
        <v>379.82000000000005</v>
      </c>
      <c r="E2620" s="166">
        <v>1214.0800000000002</v>
      </c>
      <c r="F2620" s="167" t="s">
        <v>11</v>
      </c>
      <c r="G2620" s="132">
        <v>2.0135500000000001E-4</v>
      </c>
      <c r="H2620" s="167">
        <v>1362506.04</v>
      </c>
      <c r="I2620" s="131">
        <v>4572.16</v>
      </c>
      <c r="J2620" s="131">
        <v>2</v>
      </c>
      <c r="K2620" s="131">
        <v>298</v>
      </c>
      <c r="L2620" s="130" t="s">
        <v>7</v>
      </c>
      <c r="M2620" s="128"/>
    </row>
    <row r="2621" spans="1:13">
      <c r="A2621" s="130" t="s">
        <v>7250</v>
      </c>
      <c r="B2621" s="131">
        <v>2669</v>
      </c>
      <c r="C2621" s="131">
        <v>2886</v>
      </c>
      <c r="D2621" s="166">
        <v>373.66</v>
      </c>
      <c r="E2621" s="166">
        <v>404.04</v>
      </c>
      <c r="F2621" s="167" t="s">
        <v>11</v>
      </c>
      <c r="G2621" s="132">
        <v>8.4844000000000003E-5</v>
      </c>
      <c r="H2621" s="167">
        <v>574114.14</v>
      </c>
      <c r="I2621" s="131">
        <v>2080.12</v>
      </c>
      <c r="J2621" s="131">
        <v>2</v>
      </c>
      <c r="K2621" s="131">
        <v>276</v>
      </c>
      <c r="L2621" s="130" t="s">
        <v>7</v>
      </c>
      <c r="M2621" s="128"/>
    </row>
    <row r="2622" spans="1:13">
      <c r="A2622" s="130" t="s">
        <v>7251</v>
      </c>
      <c r="B2622" s="131">
        <v>6340</v>
      </c>
      <c r="C2622" s="131">
        <v>10165</v>
      </c>
      <c r="D2622" s="166">
        <v>887.60000000000014</v>
      </c>
      <c r="E2622" s="166">
        <v>1423.1000000000001</v>
      </c>
      <c r="F2622" s="167" t="s">
        <v>11</v>
      </c>
      <c r="G2622" s="132">
        <v>2.6809499999999999E-4</v>
      </c>
      <c r="H2622" s="167">
        <v>1814117.68</v>
      </c>
      <c r="I2622" s="131">
        <v>29739.64</v>
      </c>
      <c r="J2622" s="131">
        <v>2</v>
      </c>
      <c r="K2622" s="131">
        <v>61</v>
      </c>
      <c r="L2622" s="130" t="s">
        <v>7</v>
      </c>
      <c r="M2622" s="128"/>
    </row>
    <row r="2623" spans="1:13">
      <c r="A2623" s="130" t="s">
        <v>7252</v>
      </c>
      <c r="B2623" s="131">
        <v>13311</v>
      </c>
      <c r="C2623" s="131">
        <v>6873</v>
      </c>
      <c r="D2623" s="166">
        <v>1863.5400000000002</v>
      </c>
      <c r="E2623" s="166">
        <v>962.22000000000014</v>
      </c>
      <c r="F2623" s="167" t="s">
        <v>11</v>
      </c>
      <c r="G2623" s="132">
        <v>2.7227099999999998E-4</v>
      </c>
      <c r="H2623" s="167">
        <v>1842372.83</v>
      </c>
      <c r="I2623" s="131">
        <v>10122.92</v>
      </c>
      <c r="J2623" s="131">
        <v>2</v>
      </c>
      <c r="K2623" s="131">
        <v>182</v>
      </c>
      <c r="L2623" s="130" t="s">
        <v>7</v>
      </c>
      <c r="M2623" s="128"/>
    </row>
    <row r="2624" spans="1:13">
      <c r="A2624" s="130" t="s">
        <v>7253</v>
      </c>
      <c r="B2624" s="131"/>
      <c r="C2624" s="131"/>
      <c r="D2624" s="166">
        <v>0</v>
      </c>
      <c r="E2624" s="166">
        <v>0</v>
      </c>
      <c r="F2624" s="167" t="s">
        <v>11</v>
      </c>
      <c r="G2624" s="132">
        <v>0</v>
      </c>
      <c r="H2624" s="167">
        <v>0</v>
      </c>
      <c r="I2624" s="131">
        <v>0</v>
      </c>
      <c r="J2624" s="131">
        <v>1</v>
      </c>
      <c r="K2624" s="131">
        <v>30</v>
      </c>
      <c r="L2624" s="130" t="s">
        <v>7</v>
      </c>
      <c r="M2624" s="128"/>
    </row>
    <row r="2625" spans="1:13">
      <c r="A2625" s="130" t="s">
        <v>7254</v>
      </c>
      <c r="B2625" s="131"/>
      <c r="C2625" s="131"/>
      <c r="D2625" s="166">
        <v>0</v>
      </c>
      <c r="E2625" s="166">
        <v>0</v>
      </c>
      <c r="F2625" s="167" t="s">
        <v>11</v>
      </c>
      <c r="G2625" s="132">
        <v>0</v>
      </c>
      <c r="H2625" s="167" t="s">
        <v>11</v>
      </c>
      <c r="I2625" s="131" t="s">
        <v>11</v>
      </c>
      <c r="J2625" s="131">
        <v>1</v>
      </c>
      <c r="K2625" s="131">
        <v>152</v>
      </c>
      <c r="L2625" s="130" t="s">
        <v>12</v>
      </c>
      <c r="M2625" s="128"/>
    </row>
    <row r="2626" spans="1:13">
      <c r="A2626" s="130" t="s">
        <v>7255</v>
      </c>
      <c r="B2626" s="131">
        <v>4755</v>
      </c>
      <c r="C2626" s="131">
        <v>4062</v>
      </c>
      <c r="D2626" s="166">
        <v>1203</v>
      </c>
      <c r="E2626" s="166">
        <v>1075</v>
      </c>
      <c r="F2626" s="167">
        <v>10289411.578128001</v>
      </c>
      <c r="G2626" s="132">
        <v>2.3200799999999999E-4</v>
      </c>
      <c r="H2626" s="167">
        <v>1569926.17</v>
      </c>
      <c r="I2626" s="131">
        <v>1139.28</v>
      </c>
      <c r="J2626" s="131">
        <v>3</v>
      </c>
      <c r="K2626" s="131">
        <v>1378</v>
      </c>
      <c r="L2626" s="130" t="s">
        <v>7</v>
      </c>
      <c r="M2626" s="128"/>
    </row>
    <row r="2627" spans="1:13">
      <c r="A2627" s="130" t="s">
        <v>7256</v>
      </c>
      <c r="B2627" s="131">
        <v>5414</v>
      </c>
      <c r="C2627" s="131">
        <v>4620</v>
      </c>
      <c r="D2627" s="166">
        <v>1274</v>
      </c>
      <c r="E2627" s="166">
        <v>1988</v>
      </c>
      <c r="F2627" s="167">
        <v>4163368.9233016288</v>
      </c>
      <c r="G2627" s="132">
        <v>1.6069200000000001E-4</v>
      </c>
      <c r="H2627" s="167">
        <v>1087351.43</v>
      </c>
      <c r="I2627" s="131">
        <v>511.45</v>
      </c>
      <c r="J2627" s="131">
        <v>3</v>
      </c>
      <c r="K2627" s="131">
        <v>2126</v>
      </c>
      <c r="L2627" s="130" t="s">
        <v>7</v>
      </c>
      <c r="M2627" s="128"/>
    </row>
    <row r="2628" spans="1:13">
      <c r="A2628" s="130" t="s">
        <v>7257</v>
      </c>
      <c r="B2628" s="131">
        <v>1573</v>
      </c>
      <c r="C2628" s="131">
        <v>1746</v>
      </c>
      <c r="D2628" s="166">
        <v>700</v>
      </c>
      <c r="E2628" s="166">
        <v>778</v>
      </c>
      <c r="F2628" s="167">
        <v>5232101.8442214038</v>
      </c>
      <c r="G2628" s="132">
        <v>9.6776999999999999E-5</v>
      </c>
      <c r="H2628" s="167">
        <v>654857.99</v>
      </c>
      <c r="I2628" s="131">
        <v>455.08</v>
      </c>
      <c r="J2628" s="131">
        <v>3</v>
      </c>
      <c r="K2628" s="131">
        <v>1439</v>
      </c>
      <c r="L2628" s="130" t="s">
        <v>7</v>
      </c>
      <c r="M2628" s="128"/>
    </row>
    <row r="2629" spans="1:13">
      <c r="A2629" s="130" t="s">
        <v>7258</v>
      </c>
      <c r="B2629" s="131">
        <v>2645</v>
      </c>
      <c r="C2629" s="131">
        <v>2395</v>
      </c>
      <c r="D2629" s="166">
        <v>722</v>
      </c>
      <c r="E2629" s="166">
        <v>639</v>
      </c>
      <c r="F2629" s="167">
        <v>5691708.3436350003</v>
      </c>
      <c r="G2629" s="132">
        <v>1.30662E-4</v>
      </c>
      <c r="H2629" s="167">
        <v>884149.01</v>
      </c>
      <c r="I2629" s="131">
        <v>536.5</v>
      </c>
      <c r="J2629" s="131">
        <v>3</v>
      </c>
      <c r="K2629" s="131">
        <v>1648</v>
      </c>
      <c r="L2629" s="130" t="s">
        <v>7</v>
      </c>
      <c r="M2629" s="128"/>
    </row>
    <row r="2630" spans="1:13">
      <c r="A2630" s="130" t="s">
        <v>7259</v>
      </c>
      <c r="B2630" s="131">
        <v>40833</v>
      </c>
      <c r="C2630" s="131">
        <v>40699</v>
      </c>
      <c r="D2630" s="166">
        <v>6793</v>
      </c>
      <c r="E2630" s="166">
        <v>7671</v>
      </c>
      <c r="F2630" s="167">
        <v>54174533.162322998</v>
      </c>
      <c r="G2630" s="132">
        <v>1.5531290000000001E-3</v>
      </c>
      <c r="H2630" s="167">
        <v>10509552.609999999</v>
      </c>
      <c r="I2630" s="131">
        <v>1087.05</v>
      </c>
      <c r="J2630" s="131">
        <v>3</v>
      </c>
      <c r="K2630" s="131">
        <v>9668</v>
      </c>
      <c r="L2630" s="130" t="s">
        <v>7</v>
      </c>
      <c r="M2630" s="128"/>
    </row>
    <row r="2631" spans="1:13">
      <c r="A2631" s="130" t="s">
        <v>7260</v>
      </c>
      <c r="B2631" s="131">
        <v>1319</v>
      </c>
      <c r="C2631" s="131">
        <v>1297</v>
      </c>
      <c r="D2631" s="166">
        <v>251</v>
      </c>
      <c r="E2631" s="166">
        <v>268</v>
      </c>
      <c r="F2631" s="167">
        <v>2377551.742902</v>
      </c>
      <c r="G2631" s="132">
        <v>5.9550693079249514E-5</v>
      </c>
      <c r="H2631" s="167" t="s">
        <v>11</v>
      </c>
      <c r="I2631" s="131" t="s">
        <v>11</v>
      </c>
      <c r="J2631" s="131">
        <v>3</v>
      </c>
      <c r="K2631" s="131">
        <v>1939</v>
      </c>
      <c r="L2631" s="130" t="s">
        <v>12</v>
      </c>
      <c r="M2631" s="128"/>
    </row>
    <row r="2632" spans="1:13">
      <c r="A2632" s="130" t="s">
        <v>7261</v>
      </c>
      <c r="B2632" s="131">
        <v>12427</v>
      </c>
      <c r="C2632" s="131">
        <v>12735</v>
      </c>
      <c r="D2632" s="166">
        <v>2471</v>
      </c>
      <c r="E2632" s="166">
        <v>2833</v>
      </c>
      <c r="F2632" s="167">
        <v>9850162.9717539996</v>
      </c>
      <c r="G2632" s="132">
        <v>3.9723999999999998E-4</v>
      </c>
      <c r="H2632" s="167">
        <v>2688003.27</v>
      </c>
      <c r="I2632" s="131">
        <v>582.58000000000004</v>
      </c>
      <c r="J2632" s="131">
        <v>3</v>
      </c>
      <c r="K2632" s="131">
        <v>4614</v>
      </c>
      <c r="L2632" s="130" t="s">
        <v>7</v>
      </c>
      <c r="M2632" s="128"/>
    </row>
    <row r="2633" spans="1:13">
      <c r="A2633" s="130" t="s">
        <v>7262</v>
      </c>
      <c r="B2633" s="131">
        <v>35635</v>
      </c>
      <c r="C2633" s="131">
        <v>38917</v>
      </c>
      <c r="D2633" s="166">
        <v>257</v>
      </c>
      <c r="E2633" s="166">
        <v>289</v>
      </c>
      <c r="F2633" s="167">
        <v>6148656.8333769999</v>
      </c>
      <c r="G2633" s="132">
        <v>7.4293299999999998E-4</v>
      </c>
      <c r="H2633" s="167">
        <v>5027201.0999999996</v>
      </c>
      <c r="I2633" s="131">
        <v>16757.330000000002</v>
      </c>
      <c r="J2633" s="131">
        <v>3</v>
      </c>
      <c r="K2633" s="131">
        <v>300</v>
      </c>
      <c r="L2633" s="130" t="s">
        <v>7</v>
      </c>
      <c r="M2633" s="128"/>
    </row>
    <row r="2634" spans="1:13">
      <c r="A2634" s="130" t="s">
        <v>7263</v>
      </c>
      <c r="B2634" s="131">
        <v>4421</v>
      </c>
      <c r="C2634" s="131">
        <v>4474</v>
      </c>
      <c r="D2634" s="166">
        <v>1381</v>
      </c>
      <c r="E2634" s="166">
        <v>1634</v>
      </c>
      <c r="F2634" s="167">
        <v>4856407.5548904352</v>
      </c>
      <c r="G2634" s="132">
        <v>1.55656E-4</v>
      </c>
      <c r="H2634" s="167">
        <v>1053278.54</v>
      </c>
      <c r="I2634" s="131">
        <v>462.77</v>
      </c>
      <c r="J2634" s="131">
        <v>3</v>
      </c>
      <c r="K2634" s="131">
        <v>2276</v>
      </c>
      <c r="L2634" s="130" t="s">
        <v>7</v>
      </c>
      <c r="M2634" s="128"/>
    </row>
    <row r="2635" spans="1:13">
      <c r="A2635" s="130" t="s">
        <v>7264</v>
      </c>
      <c r="B2635" s="131">
        <v>5465</v>
      </c>
      <c r="C2635" s="131">
        <v>5672</v>
      </c>
      <c r="D2635" s="166">
        <v>2957</v>
      </c>
      <c r="E2635" s="166">
        <v>2837</v>
      </c>
      <c r="F2635" s="167">
        <v>12008122.534016002</v>
      </c>
      <c r="G2635" s="132">
        <v>3.05889E-4</v>
      </c>
      <c r="H2635" s="167">
        <v>2069856.3</v>
      </c>
      <c r="I2635" s="131">
        <v>316.39999999999998</v>
      </c>
      <c r="J2635" s="131">
        <v>3</v>
      </c>
      <c r="K2635" s="131">
        <v>6542</v>
      </c>
      <c r="L2635" s="130" t="s">
        <v>7</v>
      </c>
      <c r="M2635" s="128"/>
    </row>
    <row r="2636" spans="1:13">
      <c r="A2636" s="130" t="s">
        <v>7265</v>
      </c>
      <c r="B2636" s="131">
        <v>601</v>
      </c>
      <c r="C2636" s="131">
        <v>1101</v>
      </c>
      <c r="D2636" s="166">
        <v>238</v>
      </c>
      <c r="E2636" s="166">
        <v>206</v>
      </c>
      <c r="F2636" s="167">
        <v>1938194.628</v>
      </c>
      <c r="G2636" s="132">
        <v>4.4860011305023128E-5</v>
      </c>
      <c r="H2636" s="167" t="s">
        <v>11</v>
      </c>
      <c r="I2636" s="131" t="s">
        <v>11</v>
      </c>
      <c r="J2636" s="131">
        <v>3</v>
      </c>
      <c r="K2636" s="131">
        <v>1402</v>
      </c>
      <c r="L2636" s="130" t="s">
        <v>12</v>
      </c>
      <c r="M2636" s="128"/>
    </row>
    <row r="2637" spans="1:13">
      <c r="A2637" s="130" t="s">
        <v>7266</v>
      </c>
      <c r="B2637" s="131">
        <v>14553</v>
      </c>
      <c r="C2637" s="131">
        <v>14660</v>
      </c>
      <c r="D2637" s="166">
        <v>2052</v>
      </c>
      <c r="E2637" s="166">
        <v>2021</v>
      </c>
      <c r="F2637" s="167">
        <v>16799113.4789</v>
      </c>
      <c r="G2637" s="132">
        <v>5.1303099999999995E-4</v>
      </c>
      <c r="H2637" s="167">
        <v>3471523.89</v>
      </c>
      <c r="I2637" s="131">
        <v>705.31</v>
      </c>
      <c r="J2637" s="131">
        <v>3</v>
      </c>
      <c r="K2637" s="131">
        <v>4922</v>
      </c>
      <c r="L2637" s="130" t="s">
        <v>7</v>
      </c>
      <c r="M2637" s="128"/>
    </row>
    <row r="2638" spans="1:13">
      <c r="A2638" s="130" t="s">
        <v>7267</v>
      </c>
      <c r="B2638" s="131">
        <v>75548</v>
      </c>
      <c r="C2638" s="131">
        <v>76826</v>
      </c>
      <c r="D2638" s="166">
        <v>5921</v>
      </c>
      <c r="E2638" s="166">
        <v>6183</v>
      </c>
      <c r="F2638" s="167">
        <v>68047426.028694004</v>
      </c>
      <c r="G2638" s="132">
        <v>2.3401920000000001E-3</v>
      </c>
      <c r="H2638" s="167">
        <v>15835362.57</v>
      </c>
      <c r="I2638" s="131">
        <v>1944.18</v>
      </c>
      <c r="J2638" s="131">
        <v>3</v>
      </c>
      <c r="K2638" s="131">
        <v>8145</v>
      </c>
      <c r="L2638" s="130" t="s">
        <v>7</v>
      </c>
      <c r="M2638" s="128"/>
    </row>
    <row r="2639" spans="1:13">
      <c r="A2639" s="130" t="s">
        <v>7268</v>
      </c>
      <c r="B2639" s="131">
        <v>2996</v>
      </c>
      <c r="C2639" s="131">
        <v>3351</v>
      </c>
      <c r="D2639" s="166">
        <v>746</v>
      </c>
      <c r="E2639" s="166">
        <v>649</v>
      </c>
      <c r="F2639" s="167">
        <v>4798304.5733619994</v>
      </c>
      <c r="G2639" s="132">
        <v>1.30844E-4</v>
      </c>
      <c r="H2639" s="167">
        <v>885379.89</v>
      </c>
      <c r="I2639" s="131">
        <v>1110.8900000000001</v>
      </c>
      <c r="J2639" s="131">
        <v>3</v>
      </c>
      <c r="K2639" s="131">
        <v>797</v>
      </c>
      <c r="L2639" s="130" t="s">
        <v>7</v>
      </c>
      <c r="M2639" s="128"/>
    </row>
    <row r="2640" spans="1:13">
      <c r="A2640" s="130" t="s">
        <v>7269</v>
      </c>
      <c r="B2640" s="131">
        <v>30843</v>
      </c>
      <c r="C2640" s="131">
        <v>33304</v>
      </c>
      <c r="D2640" s="166">
        <v>5091</v>
      </c>
      <c r="E2640" s="166">
        <v>4935</v>
      </c>
      <c r="F2640" s="167">
        <v>38807222.040110007</v>
      </c>
      <c r="G2640" s="132">
        <v>1.1602470000000001E-3</v>
      </c>
      <c r="H2640" s="167">
        <v>7851039.5</v>
      </c>
      <c r="I2640" s="131">
        <v>891.25</v>
      </c>
      <c r="J2640" s="131">
        <v>3</v>
      </c>
      <c r="K2640" s="131">
        <v>8809</v>
      </c>
      <c r="L2640" s="130" t="s">
        <v>7</v>
      </c>
      <c r="M2640" s="128"/>
    </row>
    <row r="2641" spans="1:13">
      <c r="A2641" s="130" t="s">
        <v>7270</v>
      </c>
      <c r="B2641" s="131">
        <v>4133</v>
      </c>
      <c r="C2641" s="131">
        <v>3321</v>
      </c>
      <c r="D2641" s="166">
        <v>568</v>
      </c>
      <c r="E2641" s="166">
        <v>705</v>
      </c>
      <c r="F2641" s="167">
        <v>7944638.2269759988</v>
      </c>
      <c r="G2641" s="132">
        <v>1.8333519586096855E-4</v>
      </c>
      <c r="H2641" s="167" t="s">
        <v>11</v>
      </c>
      <c r="I2641" s="131">
        <v>489.19</v>
      </c>
      <c r="J2641" s="131">
        <v>3</v>
      </c>
      <c r="K2641" s="131">
        <v>2536</v>
      </c>
      <c r="L2641" s="130" t="s">
        <v>15</v>
      </c>
      <c r="M2641" s="128"/>
    </row>
    <row r="2642" spans="1:13">
      <c r="A2642" s="130" t="s">
        <v>7271</v>
      </c>
      <c r="B2642" s="131">
        <v>5417</v>
      </c>
      <c r="C2642" s="131">
        <v>5492</v>
      </c>
      <c r="D2642" s="166">
        <v>1000</v>
      </c>
      <c r="E2642" s="166">
        <v>864</v>
      </c>
      <c r="F2642" s="167">
        <v>5716656.4616699992</v>
      </c>
      <c r="G2642" s="132">
        <v>1.87228E-4</v>
      </c>
      <c r="H2642" s="167">
        <v>1266914.46</v>
      </c>
      <c r="I2642" s="131">
        <v>769.69</v>
      </c>
      <c r="J2642" s="131">
        <v>3</v>
      </c>
      <c r="K2642" s="131">
        <v>1646</v>
      </c>
      <c r="L2642" s="130" t="s">
        <v>7</v>
      </c>
      <c r="M2642" s="128"/>
    </row>
    <row r="2643" spans="1:13">
      <c r="A2643" s="130" t="s">
        <v>7272</v>
      </c>
      <c r="B2643" s="131">
        <v>471</v>
      </c>
      <c r="C2643" s="131">
        <v>193</v>
      </c>
      <c r="D2643" s="166">
        <v>127</v>
      </c>
      <c r="E2643" s="166">
        <v>62</v>
      </c>
      <c r="F2643" s="167">
        <v>4006610.2418090003</v>
      </c>
      <c r="G2643" s="132">
        <v>6.0654988064154514E-5</v>
      </c>
      <c r="H2643" s="167" t="s">
        <v>11</v>
      </c>
      <c r="I2643" s="131" t="s">
        <v>11</v>
      </c>
      <c r="J2643" s="131">
        <v>3</v>
      </c>
      <c r="K2643" s="131">
        <v>304</v>
      </c>
      <c r="L2643" s="130" t="s">
        <v>12</v>
      </c>
      <c r="M2643" s="128"/>
    </row>
    <row r="2644" spans="1:13">
      <c r="A2644" s="130" t="s">
        <v>7273</v>
      </c>
      <c r="B2644" s="131">
        <v>3612</v>
      </c>
      <c r="C2644" s="131">
        <v>3442</v>
      </c>
      <c r="D2644" s="166">
        <v>517</v>
      </c>
      <c r="E2644" s="166">
        <v>506</v>
      </c>
      <c r="F2644" s="167">
        <v>6628468.6941820011</v>
      </c>
      <c r="G2644" s="132">
        <v>1.57656E-4</v>
      </c>
      <c r="H2644" s="167">
        <v>1066808.4099999999</v>
      </c>
      <c r="I2644" s="131">
        <v>928.47</v>
      </c>
      <c r="J2644" s="131">
        <v>3</v>
      </c>
      <c r="K2644" s="131">
        <v>1149</v>
      </c>
      <c r="L2644" s="130" t="s">
        <v>7</v>
      </c>
      <c r="M2644" s="128"/>
    </row>
    <row r="2645" spans="1:13">
      <c r="A2645" s="130" t="s">
        <v>7274</v>
      </c>
      <c r="B2645" s="131">
        <v>206</v>
      </c>
      <c r="C2645" s="131">
        <v>169</v>
      </c>
      <c r="D2645" s="166">
        <v>88</v>
      </c>
      <c r="E2645" s="166">
        <v>51</v>
      </c>
      <c r="F2645" s="167">
        <v>1442586.0800929666</v>
      </c>
      <c r="G2645" s="132">
        <v>2.3388035813238589E-5</v>
      </c>
      <c r="H2645" s="167" t="s">
        <v>11</v>
      </c>
      <c r="I2645" s="131" t="s">
        <v>11</v>
      </c>
      <c r="J2645" s="131">
        <v>3</v>
      </c>
      <c r="K2645" s="131">
        <v>123</v>
      </c>
      <c r="L2645" s="130" t="s">
        <v>12</v>
      </c>
      <c r="M2645" s="128"/>
    </row>
    <row r="2646" spans="1:13">
      <c r="A2646" s="130" t="s">
        <v>7275</v>
      </c>
      <c r="B2646" s="131">
        <v>59839</v>
      </c>
      <c r="C2646" s="131">
        <v>65964</v>
      </c>
      <c r="D2646" s="166">
        <v>6084</v>
      </c>
      <c r="E2646" s="166">
        <v>6619</v>
      </c>
      <c r="F2646" s="167">
        <v>63982692.933807991</v>
      </c>
      <c r="G2646" s="132">
        <v>2.0559879999999999E-3</v>
      </c>
      <c r="H2646" s="167">
        <v>13912244.01</v>
      </c>
      <c r="I2646" s="131">
        <v>1992.02</v>
      </c>
      <c r="J2646" s="131">
        <v>3</v>
      </c>
      <c r="K2646" s="131">
        <v>6984</v>
      </c>
      <c r="L2646" s="130" t="s">
        <v>7</v>
      </c>
      <c r="M2646" s="128"/>
    </row>
    <row r="2647" spans="1:13">
      <c r="A2647" s="130" t="s">
        <v>7276</v>
      </c>
      <c r="B2647" s="131">
        <v>719</v>
      </c>
      <c r="C2647" s="131">
        <v>854</v>
      </c>
      <c r="D2647" s="166">
        <v>112</v>
      </c>
      <c r="E2647" s="166">
        <v>139</v>
      </c>
      <c r="F2647" s="167">
        <v>3105826.0345120002</v>
      </c>
      <c r="G2647" s="132">
        <v>5.6557000000000001E-5</v>
      </c>
      <c r="H2647" s="167">
        <v>382703.72</v>
      </c>
      <c r="I2647" s="131">
        <v>787.46</v>
      </c>
      <c r="J2647" s="131">
        <v>3</v>
      </c>
      <c r="K2647" s="131">
        <v>486</v>
      </c>
      <c r="L2647" s="130" t="s">
        <v>7</v>
      </c>
      <c r="M2647" s="128"/>
    </row>
    <row r="2648" spans="1:13">
      <c r="A2648" s="130" t="s">
        <v>7277</v>
      </c>
      <c r="B2648" s="131">
        <v>4793</v>
      </c>
      <c r="C2648" s="131">
        <v>4577</v>
      </c>
      <c r="D2648" s="166">
        <v>1135</v>
      </c>
      <c r="E2648" s="166">
        <v>1077</v>
      </c>
      <c r="F2648" s="167">
        <v>7975083.980126</v>
      </c>
      <c r="G2648" s="132">
        <v>2.0614200000000001E-4</v>
      </c>
      <c r="H2648" s="167">
        <v>1394897.42</v>
      </c>
      <c r="I2648" s="131">
        <v>867.48</v>
      </c>
      <c r="J2648" s="131">
        <v>3</v>
      </c>
      <c r="K2648" s="131">
        <v>1608</v>
      </c>
      <c r="L2648" s="130" t="s">
        <v>7</v>
      </c>
      <c r="M2648" s="128"/>
    </row>
    <row r="2649" spans="1:13">
      <c r="A2649" s="130" t="s">
        <v>7278</v>
      </c>
      <c r="B2649" s="131">
        <v>8935</v>
      </c>
      <c r="C2649" s="131">
        <v>8726</v>
      </c>
      <c r="D2649" s="166">
        <v>1649</v>
      </c>
      <c r="E2649" s="166">
        <v>1809</v>
      </c>
      <c r="F2649" s="167">
        <v>13208488.74436</v>
      </c>
      <c r="G2649" s="132">
        <v>3.5871200000000002E-4</v>
      </c>
      <c r="H2649" s="167">
        <v>2427297.88</v>
      </c>
      <c r="I2649" s="131">
        <v>364.3</v>
      </c>
      <c r="J2649" s="131">
        <v>3</v>
      </c>
      <c r="K2649" s="131">
        <v>6663</v>
      </c>
      <c r="L2649" s="130" t="s">
        <v>7</v>
      </c>
      <c r="M2649" s="128"/>
    </row>
    <row r="2650" spans="1:13">
      <c r="A2650" s="130" t="s">
        <v>7279</v>
      </c>
      <c r="B2650" s="131">
        <v>2861</v>
      </c>
      <c r="C2650" s="131">
        <v>2559</v>
      </c>
      <c r="D2650" s="166">
        <v>1774</v>
      </c>
      <c r="E2650" s="166">
        <v>1359</v>
      </c>
      <c r="F2650" s="167">
        <v>17012186.334554002</v>
      </c>
      <c r="G2650" s="132">
        <v>3.0172122503680957E-4</v>
      </c>
      <c r="H2650" s="167" t="s">
        <v>11</v>
      </c>
      <c r="I2650" s="131" t="s">
        <v>11</v>
      </c>
      <c r="J2650" s="131">
        <v>3</v>
      </c>
      <c r="K2650" s="131">
        <v>4718</v>
      </c>
      <c r="L2650" s="130" t="s">
        <v>12</v>
      </c>
      <c r="M2650" s="128"/>
    </row>
    <row r="2651" spans="1:13">
      <c r="A2651" s="130" t="s">
        <v>7280</v>
      </c>
      <c r="B2651" s="131">
        <v>15220</v>
      </c>
      <c r="C2651" s="131">
        <v>18857</v>
      </c>
      <c r="D2651" s="166">
        <v>2390</v>
      </c>
      <c r="E2651" s="166">
        <v>2430</v>
      </c>
      <c r="F2651" s="167">
        <v>29600593.088941</v>
      </c>
      <c r="G2651" s="132">
        <v>6.9547200000000004E-4</v>
      </c>
      <c r="H2651" s="167">
        <v>4706046.9800000004</v>
      </c>
      <c r="I2651" s="131">
        <v>690.64</v>
      </c>
      <c r="J2651" s="131">
        <v>3</v>
      </c>
      <c r="K2651" s="131">
        <v>6814</v>
      </c>
      <c r="L2651" s="130" t="s">
        <v>7</v>
      </c>
      <c r="M2651" s="128"/>
    </row>
    <row r="2652" spans="1:13">
      <c r="A2652" s="130" t="s">
        <v>7281</v>
      </c>
      <c r="B2652" s="131">
        <v>3719</v>
      </c>
      <c r="C2652" s="131">
        <v>3571</v>
      </c>
      <c r="D2652" s="166">
        <v>1452</v>
      </c>
      <c r="E2652" s="166">
        <v>1395</v>
      </c>
      <c r="F2652" s="167">
        <v>3181358.7289749999</v>
      </c>
      <c r="G2652" s="132">
        <v>1.3295171841347703E-4</v>
      </c>
      <c r="H2652" s="167" t="s">
        <v>11</v>
      </c>
      <c r="I2652" s="131">
        <v>559.13</v>
      </c>
      <c r="J2652" s="131">
        <v>3</v>
      </c>
      <c r="K2652" s="131">
        <v>1609</v>
      </c>
      <c r="L2652" s="130" t="s">
        <v>15</v>
      </c>
      <c r="M2652" s="128"/>
    </row>
    <row r="2653" spans="1:13">
      <c r="A2653" s="130" t="s">
        <v>7282</v>
      </c>
      <c r="B2653" s="131">
        <v>2480</v>
      </c>
      <c r="C2653" s="131">
        <v>2264</v>
      </c>
      <c r="D2653" s="166">
        <v>179</v>
      </c>
      <c r="E2653" s="166">
        <v>224</v>
      </c>
      <c r="F2653" s="167">
        <v>9620875.4549789988</v>
      </c>
      <c r="G2653" s="132">
        <v>1.70774E-4</v>
      </c>
      <c r="H2653" s="167">
        <v>1155572.46</v>
      </c>
      <c r="I2653" s="131">
        <v>1029.93</v>
      </c>
      <c r="J2653" s="131">
        <v>3</v>
      </c>
      <c r="K2653" s="131">
        <v>1122</v>
      </c>
      <c r="L2653" s="130" t="s">
        <v>7</v>
      </c>
      <c r="M2653" s="128"/>
    </row>
    <row r="2654" spans="1:13">
      <c r="A2654" s="130" t="s">
        <v>7283</v>
      </c>
      <c r="B2654" s="131">
        <v>6144</v>
      </c>
      <c r="C2654" s="131">
        <v>5709</v>
      </c>
      <c r="D2654" s="166">
        <v>931</v>
      </c>
      <c r="E2654" s="166">
        <v>730</v>
      </c>
      <c r="F2654" s="167">
        <v>8471966.6049479991</v>
      </c>
      <c r="G2654" s="132">
        <v>2.2968000000000001E-4</v>
      </c>
      <c r="H2654" s="167">
        <v>1554174.26</v>
      </c>
      <c r="I2654" s="131">
        <v>745.41</v>
      </c>
      <c r="J2654" s="131">
        <v>3</v>
      </c>
      <c r="K2654" s="131">
        <v>2085</v>
      </c>
      <c r="L2654" s="130" t="s">
        <v>7</v>
      </c>
      <c r="M2654" s="128"/>
    </row>
    <row r="2655" spans="1:13">
      <c r="A2655" s="130" t="s">
        <v>7284</v>
      </c>
      <c r="B2655" s="131">
        <v>220</v>
      </c>
      <c r="C2655" s="131">
        <v>247</v>
      </c>
      <c r="D2655" s="166">
        <v>141</v>
      </c>
      <c r="E2655" s="166">
        <v>125</v>
      </c>
      <c r="F2655" s="167">
        <v>5856025.8235599995</v>
      </c>
      <c r="G2655" s="132">
        <v>8.4032724640377974E-5</v>
      </c>
      <c r="H2655" s="167" t="s">
        <v>11</v>
      </c>
      <c r="I2655" s="131" t="s">
        <v>11</v>
      </c>
      <c r="J2655" s="131">
        <v>3</v>
      </c>
      <c r="K2655" s="131">
        <v>617</v>
      </c>
      <c r="L2655" s="130" t="s">
        <v>12</v>
      </c>
      <c r="M2655" s="128"/>
    </row>
    <row r="2656" spans="1:13">
      <c r="A2656" s="130" t="s">
        <v>7285</v>
      </c>
      <c r="B2656" s="131">
        <v>2877</v>
      </c>
      <c r="C2656" s="131">
        <v>2560</v>
      </c>
      <c r="D2656" s="166">
        <v>553</v>
      </c>
      <c r="E2656" s="166">
        <v>528</v>
      </c>
      <c r="F2656" s="167">
        <v>14731645.974960001</v>
      </c>
      <c r="G2656" s="132">
        <v>2.5330267450489552E-4</v>
      </c>
      <c r="H2656" s="167" t="s">
        <v>11</v>
      </c>
      <c r="I2656" s="131">
        <v>1641.78</v>
      </c>
      <c r="J2656" s="131">
        <v>3</v>
      </c>
      <c r="K2656" s="131">
        <v>1044</v>
      </c>
      <c r="L2656" s="130" t="s">
        <v>15</v>
      </c>
      <c r="M2656" s="128"/>
    </row>
    <row r="2657" spans="1:13">
      <c r="A2657" s="130" t="s">
        <v>7286</v>
      </c>
      <c r="B2657" s="131">
        <v>2534</v>
      </c>
      <c r="C2657" s="131">
        <v>2432</v>
      </c>
      <c r="D2657" s="166">
        <v>601</v>
      </c>
      <c r="E2657" s="166">
        <v>458</v>
      </c>
      <c r="F2657" s="167">
        <v>1444786.573113</v>
      </c>
      <c r="G2657" s="132">
        <v>6.7702999999999999E-5</v>
      </c>
      <c r="H2657" s="167">
        <v>458128.1</v>
      </c>
      <c r="I2657" s="131">
        <v>630.16</v>
      </c>
      <c r="J2657" s="131">
        <v>3</v>
      </c>
      <c r="K2657" s="131">
        <v>727</v>
      </c>
      <c r="L2657" s="130" t="s">
        <v>7</v>
      </c>
      <c r="M2657" s="128"/>
    </row>
    <row r="2658" spans="1:13">
      <c r="A2658" s="130" t="s">
        <v>7287</v>
      </c>
      <c r="B2658" s="131">
        <v>4099</v>
      </c>
      <c r="C2658" s="131">
        <v>3357</v>
      </c>
      <c r="D2658" s="166">
        <v>751</v>
      </c>
      <c r="E2658" s="166">
        <v>799</v>
      </c>
      <c r="F2658" s="167">
        <v>9654889.7688999996</v>
      </c>
      <c r="G2658" s="132">
        <v>2.0529700000000001E-4</v>
      </c>
      <c r="H2658" s="167">
        <v>1389184.56</v>
      </c>
      <c r="I2658" s="131">
        <v>753.76</v>
      </c>
      <c r="J2658" s="131">
        <v>3</v>
      </c>
      <c r="K2658" s="131">
        <v>1843</v>
      </c>
      <c r="L2658" s="130" t="s">
        <v>7</v>
      </c>
      <c r="M2658" s="128"/>
    </row>
    <row r="2659" spans="1:13">
      <c r="A2659" s="130" t="s">
        <v>7288</v>
      </c>
      <c r="B2659" s="131">
        <v>8333</v>
      </c>
      <c r="C2659" s="131">
        <v>9455</v>
      </c>
      <c r="D2659" s="166">
        <v>1077</v>
      </c>
      <c r="E2659" s="166">
        <v>1220</v>
      </c>
      <c r="F2659" s="167">
        <v>12898997.003387</v>
      </c>
      <c r="G2659" s="132">
        <v>3.4530200000000002E-4</v>
      </c>
      <c r="H2659" s="167">
        <v>2336553.86</v>
      </c>
      <c r="I2659" s="131">
        <v>732.46</v>
      </c>
      <c r="J2659" s="131">
        <v>3</v>
      </c>
      <c r="K2659" s="131">
        <v>3190</v>
      </c>
      <c r="L2659" s="130" t="s">
        <v>7</v>
      </c>
      <c r="M2659" s="128"/>
    </row>
    <row r="2660" spans="1:13">
      <c r="A2660" s="130" t="s">
        <v>7289</v>
      </c>
      <c r="B2660" s="131">
        <v>32437</v>
      </c>
      <c r="C2660" s="131">
        <v>31725</v>
      </c>
      <c r="D2660" s="166">
        <v>7904</v>
      </c>
      <c r="E2660" s="166">
        <v>8009</v>
      </c>
      <c r="F2660" s="167">
        <v>33837721.424590997</v>
      </c>
      <c r="G2660" s="132">
        <v>1.1476940000000001E-3</v>
      </c>
      <c r="H2660" s="167">
        <v>7766092.3499999996</v>
      </c>
      <c r="I2660" s="131">
        <v>736.19</v>
      </c>
      <c r="J2660" s="131">
        <v>3</v>
      </c>
      <c r="K2660" s="131">
        <v>10549</v>
      </c>
      <c r="L2660" s="130" t="s">
        <v>7</v>
      </c>
      <c r="M2660" s="128"/>
    </row>
    <row r="2661" spans="1:13">
      <c r="A2661" s="130" t="s">
        <v>7290</v>
      </c>
      <c r="B2661" s="131">
        <v>1775</v>
      </c>
      <c r="C2661" s="131">
        <v>1640</v>
      </c>
      <c r="D2661" s="166">
        <v>159</v>
      </c>
      <c r="E2661" s="166">
        <v>136</v>
      </c>
      <c r="F2661" s="167">
        <v>5021144.1091840006</v>
      </c>
      <c r="G2661" s="132">
        <v>9.9723327151738839E-5</v>
      </c>
      <c r="H2661" s="167" t="s">
        <v>11</v>
      </c>
      <c r="I2661" s="131">
        <v>930.75</v>
      </c>
      <c r="J2661" s="131">
        <v>3</v>
      </c>
      <c r="K2661" s="131">
        <v>725</v>
      </c>
      <c r="L2661" s="130" t="s">
        <v>15</v>
      </c>
      <c r="M2661" s="128"/>
    </row>
    <row r="2662" spans="1:13">
      <c r="A2662" s="130" t="s">
        <v>7291</v>
      </c>
      <c r="B2662" s="131">
        <v>1169</v>
      </c>
      <c r="C2662" s="131">
        <v>1</v>
      </c>
      <c r="D2662" s="166">
        <v>239</v>
      </c>
      <c r="E2662" s="166">
        <v>115</v>
      </c>
      <c r="F2662" s="166">
        <v>0</v>
      </c>
      <c r="G2662" s="132">
        <v>2.0588460227981125E-5</v>
      </c>
      <c r="H2662" s="167" t="s">
        <v>11</v>
      </c>
      <c r="I2662" s="131" t="s">
        <v>11</v>
      </c>
      <c r="J2662" s="131">
        <v>2</v>
      </c>
      <c r="K2662" s="131">
        <v>131</v>
      </c>
      <c r="L2662" s="130" t="s">
        <v>12</v>
      </c>
      <c r="M2662" s="128"/>
    </row>
    <row r="2663" spans="1:13">
      <c r="A2663" s="130" t="s">
        <v>7292</v>
      </c>
      <c r="B2663" s="131">
        <v>3420</v>
      </c>
      <c r="C2663" s="131">
        <v>2878</v>
      </c>
      <c r="D2663" s="166">
        <v>997</v>
      </c>
      <c r="E2663" s="166">
        <v>951</v>
      </c>
      <c r="F2663" s="167">
        <v>3116606.2808039999</v>
      </c>
      <c r="G2663" s="132">
        <v>1.1341E-4</v>
      </c>
      <c r="H2663" s="167">
        <v>767408.73</v>
      </c>
      <c r="I2663" s="131">
        <v>762.07</v>
      </c>
      <c r="J2663" s="131">
        <v>3</v>
      </c>
      <c r="K2663" s="131">
        <v>1007</v>
      </c>
      <c r="L2663" s="130" t="s">
        <v>7</v>
      </c>
      <c r="M2663" s="128"/>
    </row>
    <row r="2664" spans="1:13">
      <c r="A2664" s="130" t="s">
        <v>7293</v>
      </c>
      <c r="B2664" s="131">
        <v>210</v>
      </c>
      <c r="C2664" s="131">
        <v>90</v>
      </c>
      <c r="D2664" s="166">
        <v>70</v>
      </c>
      <c r="E2664" s="166">
        <v>77</v>
      </c>
      <c r="F2664" s="167">
        <v>1351858.04945</v>
      </c>
      <c r="G2664" s="132">
        <v>2.156E-5</v>
      </c>
      <c r="H2664" s="167">
        <v>145891</v>
      </c>
      <c r="I2664" s="131">
        <v>1846.72</v>
      </c>
      <c r="J2664" s="131">
        <v>3</v>
      </c>
      <c r="K2664" s="131">
        <v>79</v>
      </c>
      <c r="L2664" s="130" t="s">
        <v>7</v>
      </c>
      <c r="M2664" s="128"/>
    </row>
    <row r="2665" spans="1:13">
      <c r="A2665" s="130" t="s">
        <v>7294</v>
      </c>
      <c r="B2665" s="131">
        <v>6875</v>
      </c>
      <c r="C2665" s="131">
        <v>9463</v>
      </c>
      <c r="D2665" s="166">
        <v>873</v>
      </c>
      <c r="E2665" s="166">
        <v>901</v>
      </c>
      <c r="F2665" s="167">
        <v>15141673.609340001</v>
      </c>
      <c r="G2665" s="132">
        <v>3.57062E-4</v>
      </c>
      <c r="H2665" s="167">
        <v>2416128.15</v>
      </c>
      <c r="I2665" s="131">
        <v>959.17</v>
      </c>
      <c r="J2665" s="131">
        <v>3</v>
      </c>
      <c r="K2665" s="131">
        <v>2519</v>
      </c>
      <c r="L2665" s="130" t="s">
        <v>7</v>
      </c>
      <c r="M2665" s="128"/>
    </row>
    <row r="2666" spans="1:13">
      <c r="A2666" s="130" t="s">
        <v>7295</v>
      </c>
      <c r="B2666" s="131">
        <v>386</v>
      </c>
      <c r="C2666" s="131">
        <v>436</v>
      </c>
      <c r="D2666" s="166">
        <v>207</v>
      </c>
      <c r="E2666" s="166">
        <v>260</v>
      </c>
      <c r="F2666" s="167">
        <v>2375668.1186850001</v>
      </c>
      <c r="G2666" s="132">
        <v>4.2333000000000003E-5</v>
      </c>
      <c r="H2666" s="167">
        <v>286453.73</v>
      </c>
      <c r="I2666" s="131">
        <v>825.51</v>
      </c>
      <c r="J2666" s="131">
        <v>3</v>
      </c>
      <c r="K2666" s="131">
        <v>347</v>
      </c>
      <c r="L2666" s="130" t="s">
        <v>7</v>
      </c>
      <c r="M2666" s="128"/>
    </row>
    <row r="2667" spans="1:13">
      <c r="A2667" s="130" t="s">
        <v>7296</v>
      </c>
      <c r="B2667" s="131">
        <v>7487</v>
      </c>
      <c r="C2667" s="131">
        <v>6714</v>
      </c>
      <c r="D2667" s="166">
        <v>2070</v>
      </c>
      <c r="E2667" s="166">
        <v>2148</v>
      </c>
      <c r="F2667" s="167">
        <v>12617954.998624999</v>
      </c>
      <c r="G2667" s="132">
        <v>3.3202811543085324E-4</v>
      </c>
      <c r="H2667" s="167" t="s">
        <v>11</v>
      </c>
      <c r="I2667" s="131">
        <v>711.44</v>
      </c>
      <c r="J2667" s="131">
        <v>3</v>
      </c>
      <c r="K2667" s="131">
        <v>3158</v>
      </c>
      <c r="L2667" s="130" t="s">
        <v>15</v>
      </c>
      <c r="M2667" s="128"/>
    </row>
    <row r="2668" spans="1:13">
      <c r="A2668" s="130" t="s">
        <v>7297</v>
      </c>
      <c r="B2668" s="131">
        <v>12265</v>
      </c>
      <c r="C2668" s="131">
        <v>10972</v>
      </c>
      <c r="D2668" s="166">
        <v>3490</v>
      </c>
      <c r="E2668" s="166">
        <v>3468</v>
      </c>
      <c r="F2668" s="167">
        <v>14318324.436048001</v>
      </c>
      <c r="G2668" s="132">
        <v>4.6009296204893986E-4</v>
      </c>
      <c r="H2668" s="167" t="s">
        <v>11</v>
      </c>
      <c r="I2668" s="131">
        <v>1018.42</v>
      </c>
      <c r="J2668" s="131">
        <v>3</v>
      </c>
      <c r="K2668" s="131">
        <v>3057</v>
      </c>
      <c r="L2668" s="130" t="s">
        <v>15</v>
      </c>
      <c r="M2668" s="128"/>
    </row>
    <row r="2669" spans="1:13">
      <c r="A2669" s="130" t="s">
        <v>7298</v>
      </c>
      <c r="B2669" s="131">
        <v>13181</v>
      </c>
      <c r="C2669" s="131">
        <v>12620</v>
      </c>
      <c r="D2669" s="166">
        <v>3721</v>
      </c>
      <c r="E2669" s="166">
        <v>3549</v>
      </c>
      <c r="F2669" s="167">
        <v>12335234.441985</v>
      </c>
      <c r="G2669" s="132">
        <v>4.5265000000000002E-4</v>
      </c>
      <c r="H2669" s="167">
        <v>3062947.39</v>
      </c>
      <c r="I2669" s="131">
        <v>813.96</v>
      </c>
      <c r="J2669" s="131">
        <v>3</v>
      </c>
      <c r="K2669" s="131">
        <v>3763</v>
      </c>
      <c r="L2669" s="130" t="s">
        <v>7</v>
      </c>
      <c r="M2669" s="128"/>
    </row>
    <row r="2670" spans="1:13">
      <c r="A2670" s="130" t="s">
        <v>7299</v>
      </c>
      <c r="B2670" s="131">
        <v>13159</v>
      </c>
      <c r="C2670" s="131">
        <v>13041</v>
      </c>
      <c r="D2670" s="166">
        <v>2308</v>
      </c>
      <c r="E2670" s="166">
        <v>1872</v>
      </c>
      <c r="F2670" s="167">
        <v>15553276.354846001</v>
      </c>
      <c r="G2670" s="132">
        <v>4.7806445491487681E-4</v>
      </c>
      <c r="H2670" s="167" t="s">
        <v>11</v>
      </c>
      <c r="I2670" s="131">
        <v>759.37</v>
      </c>
      <c r="J2670" s="131">
        <v>3</v>
      </c>
      <c r="K2670" s="131">
        <v>4260</v>
      </c>
      <c r="L2670" s="130" t="s">
        <v>15</v>
      </c>
      <c r="M2670" s="128"/>
    </row>
    <row r="2671" spans="1:13">
      <c r="A2671" s="130" t="s">
        <v>7300</v>
      </c>
      <c r="B2671" s="131">
        <v>357</v>
      </c>
      <c r="C2671" s="131">
        <v>247</v>
      </c>
      <c r="D2671" s="166">
        <v>208</v>
      </c>
      <c r="E2671" s="166">
        <v>255</v>
      </c>
      <c r="F2671" s="167">
        <v>2062387.4747059997</v>
      </c>
      <c r="G2671" s="132">
        <v>3.6288000000000002E-5</v>
      </c>
      <c r="H2671" s="167">
        <v>245549.73</v>
      </c>
      <c r="I2671" s="131">
        <v>829.56</v>
      </c>
      <c r="J2671" s="131">
        <v>3</v>
      </c>
      <c r="K2671" s="131">
        <v>296</v>
      </c>
      <c r="L2671" s="130" t="s">
        <v>7</v>
      </c>
      <c r="M2671" s="128"/>
    </row>
    <row r="2672" spans="1:13">
      <c r="A2672" s="130" t="s">
        <v>7301</v>
      </c>
      <c r="B2672" s="131">
        <v>18247</v>
      </c>
      <c r="C2672" s="131">
        <v>20831</v>
      </c>
      <c r="D2672" s="166">
        <v>3278</v>
      </c>
      <c r="E2672" s="166">
        <v>3341</v>
      </c>
      <c r="F2672" s="167">
        <v>46518700.811586</v>
      </c>
      <c r="G2672" s="132">
        <v>1.009324E-3</v>
      </c>
      <c r="H2672" s="167">
        <v>6829785.5999999996</v>
      </c>
      <c r="I2672" s="131">
        <v>898.07</v>
      </c>
      <c r="J2672" s="131">
        <v>3</v>
      </c>
      <c r="K2672" s="131">
        <v>7605</v>
      </c>
      <c r="L2672" s="130" t="s">
        <v>7</v>
      </c>
      <c r="M2672" s="128"/>
    </row>
    <row r="2673" spans="1:13">
      <c r="A2673" s="130" t="s">
        <v>7302</v>
      </c>
      <c r="B2673" s="131">
        <v>61946</v>
      </c>
      <c r="C2673" s="131">
        <v>65494</v>
      </c>
      <c r="D2673" s="166">
        <v>5509</v>
      </c>
      <c r="E2673" s="166">
        <v>4518</v>
      </c>
      <c r="F2673" s="167">
        <v>75163400.114915013</v>
      </c>
      <c r="G2673" s="132">
        <v>2.192589E-3</v>
      </c>
      <c r="H2673" s="167">
        <v>14836584.41</v>
      </c>
      <c r="I2673" s="131">
        <v>1724.59</v>
      </c>
      <c r="J2673" s="131">
        <v>3</v>
      </c>
      <c r="K2673" s="131">
        <v>8603</v>
      </c>
      <c r="L2673" s="130" t="s">
        <v>7</v>
      </c>
      <c r="M2673" s="128"/>
    </row>
    <row r="2674" spans="1:13">
      <c r="A2674" s="130" t="s">
        <v>7303</v>
      </c>
      <c r="B2674" s="131">
        <v>16932</v>
      </c>
      <c r="C2674" s="131">
        <v>16441</v>
      </c>
      <c r="D2674" s="166">
        <v>3240</v>
      </c>
      <c r="E2674" s="166">
        <v>3712</v>
      </c>
      <c r="F2674" s="167">
        <v>12438244.634630002</v>
      </c>
      <c r="G2674" s="132">
        <v>5.1841400000000003E-4</v>
      </c>
      <c r="H2674" s="167">
        <v>3507948.33</v>
      </c>
      <c r="I2674" s="131">
        <v>446.36</v>
      </c>
      <c r="J2674" s="131">
        <v>3</v>
      </c>
      <c r="K2674" s="131">
        <v>7859</v>
      </c>
      <c r="L2674" s="130" t="s">
        <v>7</v>
      </c>
      <c r="M2674" s="128"/>
    </row>
    <row r="2675" spans="1:13">
      <c r="A2675" s="130" t="s">
        <v>7304</v>
      </c>
      <c r="B2675" s="131">
        <v>2799</v>
      </c>
      <c r="C2675" s="131">
        <v>2726</v>
      </c>
      <c r="D2675" s="166">
        <v>264</v>
      </c>
      <c r="E2675" s="166">
        <v>241</v>
      </c>
      <c r="F2675" s="167">
        <v>3136776.3777919998</v>
      </c>
      <c r="G2675" s="132">
        <v>9.5545658259938508E-5</v>
      </c>
      <c r="H2675" s="167" t="s">
        <v>11</v>
      </c>
      <c r="I2675" s="131" t="s">
        <v>11</v>
      </c>
      <c r="J2675" s="131">
        <v>3</v>
      </c>
      <c r="K2675" s="131">
        <v>2923</v>
      </c>
      <c r="L2675" s="130" t="s">
        <v>12</v>
      </c>
      <c r="M2675" s="128"/>
    </row>
    <row r="2676" spans="1:13">
      <c r="A2676" s="130" t="s">
        <v>7305</v>
      </c>
      <c r="B2676" s="131">
        <v>12081</v>
      </c>
      <c r="C2676" s="131">
        <v>12494</v>
      </c>
      <c r="D2676" s="166">
        <v>1959</v>
      </c>
      <c r="E2676" s="166">
        <v>1871</v>
      </c>
      <c r="F2676" s="167">
        <v>6499639.5359800002</v>
      </c>
      <c r="G2676" s="132">
        <v>3.35409E-4</v>
      </c>
      <c r="H2676" s="167">
        <v>2269608.5499999998</v>
      </c>
      <c r="I2676" s="131">
        <v>690.9</v>
      </c>
      <c r="J2676" s="131">
        <v>3</v>
      </c>
      <c r="K2676" s="131">
        <v>3285</v>
      </c>
      <c r="L2676" s="130" t="s">
        <v>7</v>
      </c>
      <c r="M2676" s="128"/>
    </row>
    <row r="2677" spans="1:13">
      <c r="A2677" s="130" t="s">
        <v>7306</v>
      </c>
      <c r="B2677" s="131">
        <v>4965</v>
      </c>
      <c r="C2677" s="131">
        <v>4831</v>
      </c>
      <c r="D2677" s="166">
        <v>737</v>
      </c>
      <c r="E2677" s="166">
        <v>686</v>
      </c>
      <c r="F2677" s="167">
        <v>4495595.0610500006</v>
      </c>
      <c r="G2677" s="132">
        <v>1.5773100000000001E-4</v>
      </c>
      <c r="H2677" s="167">
        <v>1067314.53</v>
      </c>
      <c r="I2677" s="131">
        <v>601.64</v>
      </c>
      <c r="J2677" s="131">
        <v>3</v>
      </c>
      <c r="K2677" s="131">
        <v>1774</v>
      </c>
      <c r="L2677" s="130" t="s">
        <v>7</v>
      </c>
      <c r="M2677" s="128"/>
    </row>
    <row r="2678" spans="1:13">
      <c r="A2678" s="130" t="s">
        <v>7307</v>
      </c>
      <c r="B2678" s="131">
        <v>9839</v>
      </c>
      <c r="C2678" s="131">
        <v>9432</v>
      </c>
      <c r="D2678" s="166">
        <v>1407</v>
      </c>
      <c r="E2678" s="166">
        <v>1925</v>
      </c>
      <c r="F2678" s="167">
        <v>16151806.133964002</v>
      </c>
      <c r="G2678" s="132">
        <v>4.1017799999999997E-4</v>
      </c>
      <c r="H2678" s="167">
        <v>2775547.17</v>
      </c>
      <c r="I2678" s="131">
        <v>344.1</v>
      </c>
      <c r="J2678" s="131">
        <v>3</v>
      </c>
      <c r="K2678" s="131">
        <v>8066</v>
      </c>
      <c r="L2678" s="130" t="s">
        <v>7</v>
      </c>
      <c r="M2678" s="128"/>
    </row>
    <row r="2679" spans="1:13">
      <c r="A2679" s="130" t="s">
        <v>7308</v>
      </c>
      <c r="B2679" s="131">
        <v>22325</v>
      </c>
      <c r="C2679" s="131">
        <v>23276</v>
      </c>
      <c r="D2679" s="166">
        <v>2209</v>
      </c>
      <c r="E2679" s="166">
        <v>1852</v>
      </c>
      <c r="F2679" s="167">
        <v>22907984.916254003</v>
      </c>
      <c r="G2679" s="132">
        <v>7.3680299999999996E-4</v>
      </c>
      <c r="H2679" s="167">
        <v>4985719.74</v>
      </c>
      <c r="I2679" s="131">
        <v>1408.79</v>
      </c>
      <c r="J2679" s="131">
        <v>3</v>
      </c>
      <c r="K2679" s="131">
        <v>3539</v>
      </c>
      <c r="L2679" s="130" t="s">
        <v>7</v>
      </c>
      <c r="M2679" s="128"/>
    </row>
    <row r="2680" spans="1:13">
      <c r="A2680" s="130" t="s">
        <v>7309</v>
      </c>
      <c r="B2680" s="131">
        <v>6986</v>
      </c>
      <c r="C2680" s="131">
        <v>4773</v>
      </c>
      <c r="D2680" s="166">
        <v>1849</v>
      </c>
      <c r="E2680" s="166">
        <v>2189</v>
      </c>
      <c r="F2680" s="167">
        <v>23471938.017782997</v>
      </c>
      <c r="G2680" s="132">
        <v>4.5213590104993122E-4</v>
      </c>
      <c r="H2680" s="167" t="s">
        <v>11</v>
      </c>
      <c r="I2680" s="131" t="s">
        <v>11</v>
      </c>
      <c r="J2680" s="131">
        <v>3</v>
      </c>
      <c r="K2680" s="131">
        <v>6097</v>
      </c>
      <c r="L2680" s="130" t="s">
        <v>12</v>
      </c>
      <c r="M2680" s="128"/>
    </row>
    <row r="2681" spans="1:13">
      <c r="A2681" s="130" t="s">
        <v>7310</v>
      </c>
      <c r="B2681" s="131">
        <v>1887</v>
      </c>
      <c r="C2681" s="131">
        <v>2109</v>
      </c>
      <c r="D2681" s="166">
        <v>267</v>
      </c>
      <c r="E2681" s="166">
        <v>198</v>
      </c>
      <c r="F2681" s="167">
        <v>1896542.2406100002</v>
      </c>
      <c r="G2681" s="132">
        <v>6.5068878373813254E-5</v>
      </c>
      <c r="H2681" s="167" t="s">
        <v>11</v>
      </c>
      <c r="I2681" s="131" t="s">
        <v>11</v>
      </c>
      <c r="J2681" s="131">
        <v>3</v>
      </c>
      <c r="K2681" s="131">
        <v>1624</v>
      </c>
      <c r="L2681" s="130" t="s">
        <v>12</v>
      </c>
      <c r="M2681" s="128"/>
    </row>
    <row r="2682" spans="1:13">
      <c r="A2682" s="130" t="s">
        <v>7311</v>
      </c>
      <c r="B2682" s="131">
        <v>11683</v>
      </c>
      <c r="C2682" s="131">
        <v>12210</v>
      </c>
      <c r="D2682" s="166">
        <v>5196</v>
      </c>
      <c r="E2682" s="166">
        <v>4370</v>
      </c>
      <c r="F2682" s="167">
        <v>8941144.8900959995</v>
      </c>
      <c r="G2682" s="132">
        <v>4.1213099999999999E-4</v>
      </c>
      <c r="H2682" s="167">
        <v>2788762.82</v>
      </c>
      <c r="I2682" s="131">
        <v>548.32000000000005</v>
      </c>
      <c r="J2682" s="131">
        <v>3</v>
      </c>
      <c r="K2682" s="131">
        <v>5086</v>
      </c>
      <c r="L2682" s="130" t="s">
        <v>7</v>
      </c>
      <c r="M2682" s="128"/>
    </row>
    <row r="2683" spans="1:13">
      <c r="A2683" s="130" t="s">
        <v>7312</v>
      </c>
      <c r="B2683" s="131">
        <v>3426</v>
      </c>
      <c r="C2683" s="131">
        <v>3952</v>
      </c>
      <c r="D2683" s="166">
        <v>367</v>
      </c>
      <c r="E2683" s="166">
        <v>394</v>
      </c>
      <c r="F2683" s="167">
        <v>8663053.1396399997</v>
      </c>
      <c r="G2683" s="132">
        <v>1.84687E-4</v>
      </c>
      <c r="H2683" s="167">
        <v>1249718.03</v>
      </c>
      <c r="I2683" s="131">
        <v>362.13</v>
      </c>
      <c r="J2683" s="131">
        <v>3</v>
      </c>
      <c r="K2683" s="131">
        <v>3451</v>
      </c>
      <c r="L2683" s="130" t="s">
        <v>7</v>
      </c>
      <c r="M2683" s="128"/>
    </row>
    <row r="2684" spans="1:13">
      <c r="A2684" s="130" t="s">
        <v>7313</v>
      </c>
      <c r="B2684" s="131">
        <v>619</v>
      </c>
      <c r="C2684" s="131">
        <v>519</v>
      </c>
      <c r="D2684" s="166">
        <v>320</v>
      </c>
      <c r="E2684" s="166">
        <v>237</v>
      </c>
      <c r="F2684" s="167">
        <v>2807771.383008</v>
      </c>
      <c r="G2684" s="132">
        <v>5.1545000000000002E-5</v>
      </c>
      <c r="H2684" s="167">
        <v>348792.38</v>
      </c>
      <c r="I2684" s="131">
        <v>331.24</v>
      </c>
      <c r="J2684" s="131">
        <v>3</v>
      </c>
      <c r="K2684" s="131">
        <v>1053</v>
      </c>
      <c r="L2684" s="130" t="s">
        <v>7</v>
      </c>
      <c r="M2684" s="128"/>
    </row>
    <row r="2685" spans="1:13">
      <c r="A2685" s="130" t="s">
        <v>7314</v>
      </c>
      <c r="B2685" s="131">
        <v>51</v>
      </c>
      <c r="C2685" s="131">
        <v>52</v>
      </c>
      <c r="D2685" s="166">
        <v>37</v>
      </c>
      <c r="E2685" s="166">
        <v>34</v>
      </c>
      <c r="F2685" s="167">
        <v>1414581.7039659999</v>
      </c>
      <c r="G2685" s="132">
        <v>2.0271624819399188E-5</v>
      </c>
      <c r="H2685" s="167" t="s">
        <v>11</v>
      </c>
      <c r="I2685" s="131" t="s">
        <v>11</v>
      </c>
      <c r="J2685" s="131">
        <v>3</v>
      </c>
      <c r="K2685" s="131">
        <v>478</v>
      </c>
      <c r="L2685" s="130" t="s">
        <v>12</v>
      </c>
      <c r="M2685" s="128"/>
    </row>
    <row r="2686" spans="1:13">
      <c r="A2686" s="130" t="s">
        <v>7315</v>
      </c>
      <c r="B2686" s="131">
        <v>448</v>
      </c>
      <c r="C2686" s="131">
        <v>176</v>
      </c>
      <c r="D2686" s="166">
        <v>270</v>
      </c>
      <c r="E2686" s="166">
        <v>230</v>
      </c>
      <c r="F2686" s="167">
        <v>2208429.9061369998</v>
      </c>
      <c r="G2686" s="132">
        <v>3.9297065580143055E-5</v>
      </c>
      <c r="H2686" s="167" t="s">
        <v>11</v>
      </c>
      <c r="I2686" s="131" t="s">
        <v>11</v>
      </c>
      <c r="J2686" s="131">
        <v>3</v>
      </c>
      <c r="K2686" s="131">
        <v>941</v>
      </c>
      <c r="L2686" s="130" t="s">
        <v>12</v>
      </c>
      <c r="M2686" s="128"/>
    </row>
    <row r="2687" spans="1:13">
      <c r="A2687" s="130" t="s">
        <v>7316</v>
      </c>
      <c r="B2687" s="131">
        <v>584</v>
      </c>
      <c r="C2687" s="131">
        <v>653</v>
      </c>
      <c r="D2687" s="166">
        <v>79</v>
      </c>
      <c r="E2687" s="166">
        <v>78</v>
      </c>
      <c r="F2687" s="167">
        <v>3561435.1182650002</v>
      </c>
      <c r="G2687" s="132">
        <v>5.8699000000000002E-5</v>
      </c>
      <c r="H2687" s="167">
        <v>397199.51</v>
      </c>
      <c r="I2687" s="131">
        <v>741.05</v>
      </c>
      <c r="J2687" s="131">
        <v>3</v>
      </c>
      <c r="K2687" s="131">
        <v>536</v>
      </c>
      <c r="L2687" s="130" t="s">
        <v>7</v>
      </c>
      <c r="M2687" s="128"/>
    </row>
    <row r="2688" spans="1:13">
      <c r="A2688" s="130" t="s">
        <v>7317</v>
      </c>
      <c r="B2688" s="131">
        <v>2246</v>
      </c>
      <c r="C2688" s="131">
        <v>3707</v>
      </c>
      <c r="D2688" s="166">
        <v>868</v>
      </c>
      <c r="E2688" s="166">
        <v>899</v>
      </c>
      <c r="F2688" s="167">
        <v>6328131.7509519998</v>
      </c>
      <c r="G2688" s="132">
        <v>1.58443E-4</v>
      </c>
      <c r="H2688" s="167">
        <v>1072136.3799999999</v>
      </c>
      <c r="I2688" s="131">
        <v>463.32</v>
      </c>
      <c r="J2688" s="131">
        <v>3</v>
      </c>
      <c r="K2688" s="131">
        <v>2314</v>
      </c>
      <c r="L2688" s="130" t="s">
        <v>7</v>
      </c>
      <c r="M2688" s="128"/>
    </row>
    <row r="2689" spans="1:13">
      <c r="A2689" s="130" t="s">
        <v>7318</v>
      </c>
      <c r="B2689" s="131"/>
      <c r="C2689" s="131"/>
      <c r="D2689" s="166">
        <v>43</v>
      </c>
      <c r="E2689" s="166">
        <v>275</v>
      </c>
      <c r="F2689" s="167">
        <v>2162648.0754880002</v>
      </c>
      <c r="G2689" s="132">
        <v>1.9775500000000001E-4</v>
      </c>
      <c r="H2689" s="167">
        <v>1338146.6200000001</v>
      </c>
      <c r="I2689" s="131">
        <v>1260.02</v>
      </c>
      <c r="J2689" s="131">
        <v>1</v>
      </c>
      <c r="K2689" s="131">
        <v>1062</v>
      </c>
      <c r="L2689" s="130" t="s">
        <v>7</v>
      </c>
      <c r="M2689" s="128"/>
    </row>
    <row r="2690" spans="1:13">
      <c r="A2690" s="130" t="s">
        <v>7319</v>
      </c>
      <c r="B2690" s="131"/>
      <c r="C2690" s="131"/>
      <c r="D2690" s="166"/>
      <c r="E2690" s="166">
        <v>104</v>
      </c>
      <c r="F2690" s="166">
        <v>0</v>
      </c>
      <c r="G2690" s="132"/>
      <c r="H2690" s="167" t="s">
        <v>11</v>
      </c>
      <c r="I2690" s="131" t="s">
        <v>11</v>
      </c>
      <c r="J2690" s="131"/>
      <c r="K2690" s="131">
        <v>285</v>
      </c>
      <c r="L2690" s="130" t="s">
        <v>12</v>
      </c>
      <c r="M2690" s="128" t="s">
        <v>5181</v>
      </c>
    </row>
    <row r="2691" spans="1:13">
      <c r="A2691" s="130" t="s">
        <v>7320</v>
      </c>
      <c r="B2691" s="131"/>
      <c r="C2691" s="131"/>
      <c r="D2691" s="166"/>
      <c r="E2691" s="166"/>
      <c r="F2691" s="166">
        <v>0</v>
      </c>
      <c r="G2691" s="132"/>
      <c r="H2691" s="167" t="s">
        <v>11</v>
      </c>
      <c r="I2691" s="131" t="s">
        <v>11</v>
      </c>
      <c r="J2691" s="131"/>
      <c r="K2691" s="131">
        <v>119</v>
      </c>
      <c r="L2691" s="130" t="s">
        <v>12</v>
      </c>
      <c r="M2691" s="128" t="s">
        <v>5181</v>
      </c>
    </row>
    <row r="2692" spans="1:13">
      <c r="A2692" s="130" t="s">
        <v>7321</v>
      </c>
      <c r="B2692" s="131"/>
      <c r="C2692" s="131"/>
      <c r="D2692" s="166"/>
      <c r="E2692" s="166"/>
      <c r="F2692" s="166">
        <v>0</v>
      </c>
      <c r="G2692" s="132"/>
      <c r="H2692" s="167" t="s">
        <v>11</v>
      </c>
      <c r="I2692" s="131" t="s">
        <v>11</v>
      </c>
      <c r="J2692" s="131"/>
      <c r="K2692" s="131">
        <v>26</v>
      </c>
      <c r="L2692" s="130" t="s">
        <v>12</v>
      </c>
      <c r="M2692" s="128" t="s">
        <v>5181</v>
      </c>
    </row>
    <row r="2693" spans="1:13">
      <c r="A2693" s="130" t="s">
        <v>7322</v>
      </c>
      <c r="B2693" s="131">
        <v>1789</v>
      </c>
      <c r="C2693" s="131">
        <v>1949</v>
      </c>
      <c r="D2693" s="166">
        <v>186</v>
      </c>
      <c r="E2693" s="166">
        <v>194</v>
      </c>
      <c r="F2693" s="167">
        <v>3319405.1535320003</v>
      </c>
      <c r="G2693" s="132">
        <v>7.9634000000000004E-5</v>
      </c>
      <c r="H2693" s="167">
        <v>538857.42000000004</v>
      </c>
      <c r="I2693" s="131">
        <v>378.94</v>
      </c>
      <c r="J2693" s="131">
        <v>3</v>
      </c>
      <c r="K2693" s="131">
        <v>1422</v>
      </c>
      <c r="L2693" s="130" t="s">
        <v>7</v>
      </c>
      <c r="M2693" s="128"/>
    </row>
    <row r="2694" spans="1:13">
      <c r="A2694" s="130" t="s">
        <v>7323</v>
      </c>
      <c r="B2694" s="131">
        <v>345</v>
      </c>
      <c r="C2694" s="131">
        <v>392</v>
      </c>
      <c r="D2694" s="166">
        <v>81</v>
      </c>
      <c r="E2694" s="166">
        <v>84</v>
      </c>
      <c r="F2694" s="167">
        <v>1688742.2057369999</v>
      </c>
      <c r="G2694" s="132">
        <v>3.0422075179924038E-5</v>
      </c>
      <c r="H2694" s="167" t="s">
        <v>11</v>
      </c>
      <c r="I2694" s="131" t="s">
        <v>11</v>
      </c>
      <c r="J2694" s="131">
        <v>3</v>
      </c>
      <c r="K2694" s="131">
        <v>553</v>
      </c>
      <c r="L2694" s="130" t="s">
        <v>12</v>
      </c>
      <c r="M2694" s="128"/>
    </row>
    <row r="2695" spans="1:13">
      <c r="A2695" s="130" t="s">
        <v>7324</v>
      </c>
      <c r="B2695" s="131">
        <v>2438</v>
      </c>
      <c r="C2695" s="131">
        <v>2243</v>
      </c>
      <c r="D2695" s="166">
        <v>344</v>
      </c>
      <c r="E2695" s="166">
        <v>354</v>
      </c>
      <c r="F2695" s="167">
        <v>1335327.6111999999</v>
      </c>
      <c r="G2695" s="132">
        <v>6.5946660721015655E-5</v>
      </c>
      <c r="H2695" s="167" t="s">
        <v>11</v>
      </c>
      <c r="I2695" s="131">
        <v>303.98</v>
      </c>
      <c r="J2695" s="131">
        <v>3</v>
      </c>
      <c r="K2695" s="131">
        <v>1468</v>
      </c>
      <c r="L2695" s="130" t="s">
        <v>15</v>
      </c>
      <c r="M2695" s="128"/>
    </row>
    <row r="2696" spans="1:13">
      <c r="A2696" s="130" t="s">
        <v>7325</v>
      </c>
      <c r="B2696" s="131">
        <v>1343</v>
      </c>
      <c r="C2696" s="131">
        <v>1199</v>
      </c>
      <c r="D2696" s="166">
        <v>261</v>
      </c>
      <c r="E2696" s="166">
        <v>184</v>
      </c>
      <c r="F2696" s="167">
        <v>2580559.2518760003</v>
      </c>
      <c r="G2696" s="132">
        <v>6.0027E-5</v>
      </c>
      <c r="H2696" s="167">
        <v>406185.88</v>
      </c>
      <c r="I2696" s="131">
        <v>401.37</v>
      </c>
      <c r="J2696" s="131">
        <v>3</v>
      </c>
      <c r="K2696" s="131">
        <v>1012</v>
      </c>
      <c r="L2696" s="130" t="s">
        <v>7</v>
      </c>
      <c r="M2696" s="128"/>
    </row>
    <row r="2697" spans="1:13">
      <c r="A2697" s="130" t="s">
        <v>7326</v>
      </c>
      <c r="B2697" s="131">
        <v>1606</v>
      </c>
      <c r="C2697" s="131">
        <v>1063</v>
      </c>
      <c r="D2697" s="166">
        <v>303</v>
      </c>
      <c r="E2697" s="166">
        <v>426</v>
      </c>
      <c r="F2697" s="167">
        <v>4040592.9166679997</v>
      </c>
      <c r="G2697" s="132">
        <v>8.3954872160152858E-5</v>
      </c>
      <c r="H2697" s="167" t="s">
        <v>11</v>
      </c>
      <c r="I2697" s="131" t="s">
        <v>11</v>
      </c>
      <c r="J2697" s="131">
        <v>3</v>
      </c>
      <c r="K2697" s="131">
        <v>1784</v>
      </c>
      <c r="L2697" s="130" t="s">
        <v>12</v>
      </c>
      <c r="M2697" s="128"/>
    </row>
    <row r="2698" spans="1:13">
      <c r="A2698" s="130" t="s">
        <v>7327</v>
      </c>
      <c r="B2698" s="131">
        <v>1188</v>
      </c>
      <c r="C2698" s="131">
        <v>1276</v>
      </c>
      <c r="D2698" s="166">
        <v>120</v>
      </c>
      <c r="E2698" s="166">
        <v>72</v>
      </c>
      <c r="F2698" s="167">
        <v>2624964.1498079998</v>
      </c>
      <c r="G2698" s="132">
        <v>5.7667000000000002E-5</v>
      </c>
      <c r="H2698" s="167">
        <v>390217.07</v>
      </c>
      <c r="I2698" s="131">
        <v>690.65</v>
      </c>
      <c r="J2698" s="131">
        <v>3</v>
      </c>
      <c r="K2698" s="131">
        <v>565</v>
      </c>
      <c r="L2698" s="130" t="s">
        <v>7</v>
      </c>
      <c r="M2698" s="128"/>
    </row>
    <row r="2699" spans="1:13">
      <c r="A2699" s="130" t="s">
        <v>7328</v>
      </c>
      <c r="B2699" s="131">
        <v>25116</v>
      </c>
      <c r="C2699" s="131">
        <v>26888</v>
      </c>
      <c r="D2699" s="166">
        <v>2995</v>
      </c>
      <c r="E2699" s="166">
        <v>2706</v>
      </c>
      <c r="F2699" s="167">
        <v>5987171.2385020005</v>
      </c>
      <c r="G2699" s="132">
        <v>5.8795699999999995E-4</v>
      </c>
      <c r="H2699" s="167">
        <v>3978523.17</v>
      </c>
      <c r="I2699" s="131">
        <v>589.32000000000005</v>
      </c>
      <c r="J2699" s="131">
        <v>3</v>
      </c>
      <c r="K2699" s="131">
        <v>6751</v>
      </c>
      <c r="L2699" s="130" t="s">
        <v>7</v>
      </c>
      <c r="M2699" s="128"/>
    </row>
    <row r="2700" spans="1:13">
      <c r="A2700" s="160" t="s">
        <v>7329</v>
      </c>
      <c r="B2700" s="161">
        <v>29015</v>
      </c>
      <c r="C2700" s="161">
        <v>24985</v>
      </c>
      <c r="D2700" s="162">
        <v>2160</v>
      </c>
      <c r="E2700" s="162">
        <v>2471</v>
      </c>
      <c r="F2700" s="163">
        <v>30775932.572183996</v>
      </c>
      <c r="G2700" s="164">
        <v>9.1929999999999996E-4</v>
      </c>
      <c r="H2700" s="163">
        <v>6220622.21</v>
      </c>
      <c r="I2700" s="161">
        <v>793.45</v>
      </c>
      <c r="J2700" s="161">
        <v>3</v>
      </c>
      <c r="K2700" s="161">
        <v>7840</v>
      </c>
      <c r="L2700" s="160" t="s">
        <v>7</v>
      </c>
      <c r="M2700" s="165"/>
    </row>
    <row r="2701" spans="1:13">
      <c r="A2701" s="130" t="s">
        <v>7330</v>
      </c>
      <c r="B2701" s="133">
        <v>914</v>
      </c>
      <c r="C2701" s="133">
        <v>868</v>
      </c>
      <c r="D2701" s="166">
        <v>67</v>
      </c>
      <c r="E2701" s="166">
        <v>95</v>
      </c>
      <c r="F2701" s="167">
        <v>1768519.2942849998</v>
      </c>
      <c r="G2701" s="132">
        <v>4.0846319635485792E-5</v>
      </c>
      <c r="H2701" s="167" t="s">
        <v>11</v>
      </c>
      <c r="I2701" s="131">
        <v>544.08000000000004</v>
      </c>
      <c r="J2701" s="131">
        <v>3</v>
      </c>
      <c r="K2701" s="131">
        <v>508</v>
      </c>
      <c r="L2701" s="130" t="s">
        <v>15</v>
      </c>
      <c r="M2701" s="128"/>
    </row>
    <row r="2702" spans="1:13">
      <c r="A2702" s="168" t="s">
        <v>7331</v>
      </c>
      <c r="B2702" s="169">
        <v>20176</v>
      </c>
      <c r="C2702" s="169">
        <v>20688</v>
      </c>
      <c r="D2702" s="170">
        <v>4750</v>
      </c>
      <c r="E2702" s="170">
        <v>3769</v>
      </c>
      <c r="F2702" s="171">
        <v>18357120.208534002</v>
      </c>
      <c r="G2702" s="172">
        <v>6.8597888469044738E-4</v>
      </c>
      <c r="H2702" s="171" t="s">
        <v>11</v>
      </c>
      <c r="I2702" s="169">
        <v>774.28</v>
      </c>
      <c r="J2702" s="169">
        <v>3</v>
      </c>
      <c r="K2702" s="169">
        <v>5995</v>
      </c>
      <c r="L2702" s="168" t="s">
        <v>15</v>
      </c>
      <c r="M2702" s="173"/>
    </row>
    <row r="2703" spans="1:13">
      <c r="A2703" s="130" t="s">
        <v>7332</v>
      </c>
      <c r="B2703" s="131">
        <v>1707</v>
      </c>
      <c r="C2703" s="131">
        <v>1821</v>
      </c>
      <c r="D2703" s="166">
        <v>149</v>
      </c>
      <c r="E2703" s="166">
        <v>257</v>
      </c>
      <c r="F2703" s="167" t="s">
        <v>11</v>
      </c>
      <c r="G2703" s="132">
        <v>5.3004000000000003E-5</v>
      </c>
      <c r="H2703" s="167">
        <v>358661.82</v>
      </c>
      <c r="I2703" s="131">
        <v>1928.29</v>
      </c>
      <c r="J2703" s="131">
        <v>2</v>
      </c>
      <c r="K2703" s="131">
        <v>186</v>
      </c>
      <c r="L2703" s="130" t="s">
        <v>7</v>
      </c>
      <c r="M2703" s="128"/>
    </row>
    <row r="2704" spans="1:13">
      <c r="A2704" s="130" t="s">
        <v>7333</v>
      </c>
      <c r="B2704" s="131">
        <v>20</v>
      </c>
      <c r="C2704" s="131">
        <v>46</v>
      </c>
      <c r="D2704" s="166">
        <v>2</v>
      </c>
      <c r="E2704" s="166">
        <v>4</v>
      </c>
      <c r="F2704" s="167" t="s">
        <v>11</v>
      </c>
      <c r="G2704" s="132">
        <v>1.0750000000000001E-6</v>
      </c>
      <c r="H2704" s="167">
        <v>7272.05</v>
      </c>
      <c r="I2704" s="131">
        <v>3636.02</v>
      </c>
      <c r="J2704" s="131">
        <v>2</v>
      </c>
      <c r="K2704" s="131">
        <v>2</v>
      </c>
      <c r="L2704" s="130" t="s">
        <v>7</v>
      </c>
      <c r="M2704" s="128"/>
    </row>
    <row r="2705" spans="1:13">
      <c r="A2705" s="130" t="s">
        <v>7334</v>
      </c>
      <c r="B2705" s="131">
        <v>226</v>
      </c>
      <c r="C2705" s="131">
        <v>78</v>
      </c>
      <c r="D2705" s="166">
        <v>53</v>
      </c>
      <c r="E2705" s="166">
        <v>112</v>
      </c>
      <c r="F2705" s="167" t="s">
        <v>11</v>
      </c>
      <c r="G2705" s="132">
        <v>5.8139999999999997E-6</v>
      </c>
      <c r="H2705" s="167">
        <v>39344.230000000003</v>
      </c>
      <c r="I2705" s="131">
        <v>914.99</v>
      </c>
      <c r="J2705" s="131">
        <v>2</v>
      </c>
      <c r="K2705" s="131">
        <v>43</v>
      </c>
      <c r="L2705" s="130" t="s">
        <v>7</v>
      </c>
      <c r="M2705" s="128"/>
    </row>
    <row r="2706" spans="1:13">
      <c r="A2706" s="130" t="s">
        <v>7335</v>
      </c>
      <c r="B2706" s="131">
        <v>820</v>
      </c>
      <c r="C2706" s="131">
        <v>749</v>
      </c>
      <c r="D2706" s="166">
        <v>183</v>
      </c>
      <c r="E2706" s="166">
        <v>102</v>
      </c>
      <c r="F2706" s="167" t="s">
        <v>11</v>
      </c>
      <c r="G2706" s="132">
        <v>2.3858000000000001E-5</v>
      </c>
      <c r="H2706" s="167">
        <v>161440.28</v>
      </c>
      <c r="I2706" s="131">
        <v>1467.64</v>
      </c>
      <c r="J2706" s="131">
        <v>2</v>
      </c>
      <c r="K2706" s="131">
        <v>110</v>
      </c>
      <c r="L2706" s="130" t="s">
        <v>7</v>
      </c>
      <c r="M2706" s="128"/>
    </row>
    <row r="2707" spans="1:13">
      <c r="A2707" s="130" t="s">
        <v>7336</v>
      </c>
      <c r="B2707" s="131">
        <v>85</v>
      </c>
      <c r="C2707" s="131">
        <v>92</v>
      </c>
      <c r="D2707" s="166">
        <v>23</v>
      </c>
      <c r="E2707" s="166">
        <v>26</v>
      </c>
      <c r="F2707" s="167">
        <v>138421.02412799999</v>
      </c>
      <c r="G2707" s="132">
        <v>3.8564715757190981E-6</v>
      </c>
      <c r="H2707" s="167" t="s">
        <v>11</v>
      </c>
      <c r="I2707" s="131" t="s">
        <v>11</v>
      </c>
      <c r="J2707" s="131">
        <v>3</v>
      </c>
      <c r="K2707" s="131">
        <v>565</v>
      </c>
      <c r="L2707" s="130" t="s">
        <v>12</v>
      </c>
      <c r="M2707" s="128"/>
    </row>
    <row r="2708" spans="1:13">
      <c r="A2708" s="130" t="s">
        <v>7337</v>
      </c>
      <c r="B2708" s="131">
        <v>34</v>
      </c>
      <c r="C2708" s="131">
        <v>52</v>
      </c>
      <c r="D2708" s="166">
        <v>14</v>
      </c>
      <c r="E2708" s="166">
        <v>23</v>
      </c>
      <c r="F2708" s="167">
        <v>324537.85980999999</v>
      </c>
      <c r="G2708" s="132">
        <v>5.394658322954438E-6</v>
      </c>
      <c r="H2708" s="167" t="s">
        <v>11</v>
      </c>
      <c r="I2708" s="131" t="s">
        <v>11</v>
      </c>
      <c r="J2708" s="131">
        <v>3</v>
      </c>
      <c r="K2708" s="131">
        <v>752</v>
      </c>
      <c r="L2708" s="130" t="s">
        <v>12</v>
      </c>
      <c r="M2708" s="128"/>
    </row>
    <row r="2709" spans="1:13">
      <c r="A2709" s="130" t="s">
        <v>7338</v>
      </c>
      <c r="B2709" s="131">
        <v>116</v>
      </c>
      <c r="C2709" s="131">
        <v>84</v>
      </c>
      <c r="D2709" s="166">
        <v>24</v>
      </c>
      <c r="E2709" s="166">
        <v>45</v>
      </c>
      <c r="F2709" s="167">
        <v>320237.87953999999</v>
      </c>
      <c r="G2709" s="132">
        <v>6.6475759295108099E-6</v>
      </c>
      <c r="H2709" s="167" t="s">
        <v>11</v>
      </c>
      <c r="I2709" s="131" t="s">
        <v>11</v>
      </c>
      <c r="J2709" s="131">
        <v>3</v>
      </c>
      <c r="K2709" s="131">
        <v>701</v>
      </c>
      <c r="L2709" s="130" t="s">
        <v>12</v>
      </c>
      <c r="M2709" s="128"/>
    </row>
    <row r="2710" spans="1:13">
      <c r="A2710" s="130" t="s">
        <v>7339</v>
      </c>
      <c r="B2710" s="131">
        <v>21</v>
      </c>
      <c r="C2710" s="131">
        <v>12</v>
      </c>
      <c r="D2710" s="166">
        <v>17</v>
      </c>
      <c r="E2710" s="166">
        <v>9</v>
      </c>
      <c r="F2710" s="166">
        <v>0</v>
      </c>
      <c r="G2710" s="132">
        <v>7.9402549216338511E-7</v>
      </c>
      <c r="H2710" s="167" t="s">
        <v>11</v>
      </c>
      <c r="I2710" s="131" t="s">
        <v>11</v>
      </c>
      <c r="J2710" s="131">
        <v>2</v>
      </c>
      <c r="K2710" s="131">
        <v>89</v>
      </c>
      <c r="L2710" s="130" t="s">
        <v>12</v>
      </c>
      <c r="M2710" s="128"/>
    </row>
    <row r="2711" spans="1:13">
      <c r="A2711" s="130" t="s">
        <v>7340</v>
      </c>
      <c r="B2711" s="131">
        <v>7</v>
      </c>
      <c r="C2711" s="131">
        <v>6</v>
      </c>
      <c r="D2711" s="166">
        <v>0</v>
      </c>
      <c r="E2711" s="166">
        <v>1</v>
      </c>
      <c r="F2711" s="167">
        <v>37325.029623000002</v>
      </c>
      <c r="G2711" s="132">
        <v>6.1922001999052681E-7</v>
      </c>
      <c r="H2711" s="167" t="s">
        <v>11</v>
      </c>
      <c r="I2711" s="131" t="s">
        <v>11</v>
      </c>
      <c r="J2711" s="131">
        <v>3</v>
      </c>
      <c r="K2711" s="131">
        <v>18</v>
      </c>
      <c r="L2711" s="130" t="s">
        <v>12</v>
      </c>
      <c r="M2711" s="128"/>
    </row>
    <row r="2712" spans="1:13">
      <c r="A2712" s="130" t="s">
        <v>7341</v>
      </c>
      <c r="B2712" s="131">
        <v>147</v>
      </c>
      <c r="C2712" s="131">
        <v>332</v>
      </c>
      <c r="D2712" s="166">
        <v>134</v>
      </c>
      <c r="E2712" s="166">
        <v>102</v>
      </c>
      <c r="F2712" s="167">
        <v>542901.02085600002</v>
      </c>
      <c r="G2712" s="132">
        <v>1.3585799096419892E-5</v>
      </c>
      <c r="H2712" s="167" t="s">
        <v>11</v>
      </c>
      <c r="I2712" s="131" t="s">
        <v>11</v>
      </c>
      <c r="J2712" s="131">
        <v>3</v>
      </c>
      <c r="K2712" s="131">
        <v>1336</v>
      </c>
      <c r="L2712" s="130" t="s">
        <v>12</v>
      </c>
      <c r="M2712" s="128"/>
    </row>
    <row r="2713" spans="1:13">
      <c r="A2713" s="130" t="s">
        <v>7342</v>
      </c>
      <c r="B2713" s="131">
        <v>38</v>
      </c>
      <c r="C2713" s="131">
        <v>40</v>
      </c>
      <c r="D2713" s="166">
        <v>11</v>
      </c>
      <c r="E2713" s="166">
        <v>4</v>
      </c>
      <c r="F2713" s="167">
        <v>151632.56133</v>
      </c>
      <c r="G2713" s="132">
        <v>2.8395310278007503E-6</v>
      </c>
      <c r="H2713" s="167" t="s">
        <v>11</v>
      </c>
      <c r="I2713" s="131" t="s">
        <v>11</v>
      </c>
      <c r="J2713" s="131">
        <v>3</v>
      </c>
      <c r="K2713" s="131">
        <v>55</v>
      </c>
      <c r="L2713" s="130" t="s">
        <v>12</v>
      </c>
      <c r="M2713" s="128"/>
    </row>
    <row r="2714" spans="1:13">
      <c r="A2714" s="130" t="s">
        <v>7343</v>
      </c>
      <c r="B2714" s="131">
        <v>764</v>
      </c>
      <c r="C2714" s="131">
        <v>776</v>
      </c>
      <c r="D2714" s="166">
        <v>114</v>
      </c>
      <c r="E2714" s="166">
        <v>149</v>
      </c>
      <c r="F2714" s="167">
        <v>4448357.4289600002</v>
      </c>
      <c r="G2714" s="132">
        <v>7.3881999999999995E-5</v>
      </c>
      <c r="H2714" s="167">
        <v>499937.67</v>
      </c>
      <c r="I2714" s="131">
        <v>749.53</v>
      </c>
      <c r="J2714" s="131">
        <v>3</v>
      </c>
      <c r="K2714" s="131">
        <v>667</v>
      </c>
      <c r="L2714" s="130" t="s">
        <v>7</v>
      </c>
      <c r="M2714" s="128"/>
    </row>
    <row r="2715" spans="1:13">
      <c r="A2715" s="130" t="s">
        <v>7344</v>
      </c>
      <c r="B2715" s="131">
        <v>106</v>
      </c>
      <c r="C2715" s="131">
        <v>62</v>
      </c>
      <c r="D2715" s="166">
        <v>230</v>
      </c>
      <c r="E2715" s="166">
        <v>172</v>
      </c>
      <c r="F2715" s="167">
        <v>161026.60299257189</v>
      </c>
      <c r="G2715" s="132">
        <v>8.0271850024287287E-6</v>
      </c>
      <c r="H2715" s="167" t="s">
        <v>11</v>
      </c>
      <c r="I2715" s="131" t="s">
        <v>11</v>
      </c>
      <c r="J2715" s="131">
        <v>3</v>
      </c>
      <c r="K2715" s="131">
        <v>316</v>
      </c>
      <c r="L2715" s="130" t="s">
        <v>12</v>
      </c>
      <c r="M2715" s="128"/>
    </row>
    <row r="2716" spans="1:13">
      <c r="A2716" s="130" t="s">
        <v>7345</v>
      </c>
      <c r="B2716" s="131">
        <v>28092</v>
      </c>
      <c r="C2716" s="131">
        <v>27848</v>
      </c>
      <c r="D2716" s="166">
        <v>7276</v>
      </c>
      <c r="E2716" s="166">
        <v>8163</v>
      </c>
      <c r="F2716" s="167">
        <v>22625694.905942</v>
      </c>
      <c r="G2716" s="132">
        <v>9.2551299999999999E-4</v>
      </c>
      <c r="H2716" s="167">
        <v>6262666.4400000004</v>
      </c>
      <c r="I2716" s="131">
        <v>515.70000000000005</v>
      </c>
      <c r="J2716" s="131">
        <v>3</v>
      </c>
      <c r="K2716" s="131">
        <v>12144</v>
      </c>
      <c r="L2716" s="130" t="s">
        <v>7</v>
      </c>
      <c r="M2716" s="128"/>
    </row>
    <row r="2717" spans="1:13">
      <c r="A2717" s="130" t="s">
        <v>7346</v>
      </c>
      <c r="B2717" s="131">
        <v>4223</v>
      </c>
      <c r="C2717" s="131">
        <v>4528</v>
      </c>
      <c r="D2717" s="166">
        <v>1524</v>
      </c>
      <c r="E2717" s="166">
        <v>1470</v>
      </c>
      <c r="F2717" s="167">
        <v>4666064.4976059999</v>
      </c>
      <c r="G2717" s="132">
        <v>1.6456399999999999E-4</v>
      </c>
      <c r="H2717" s="167">
        <v>1113555.32</v>
      </c>
      <c r="I2717" s="131">
        <v>416.28</v>
      </c>
      <c r="J2717" s="131">
        <v>3</v>
      </c>
      <c r="K2717" s="131">
        <v>2675</v>
      </c>
      <c r="L2717" s="130" t="s">
        <v>7</v>
      </c>
      <c r="M2717" s="128"/>
    </row>
    <row r="2718" spans="1:13">
      <c r="A2718" s="160" t="s">
        <v>7347</v>
      </c>
      <c r="B2718" s="161">
        <v>11518</v>
      </c>
      <c r="C2718" s="161">
        <v>12487</v>
      </c>
      <c r="D2718" s="162">
        <v>3284</v>
      </c>
      <c r="E2718" s="162">
        <v>3527</v>
      </c>
      <c r="F2718" s="163">
        <v>5257981.9289699998</v>
      </c>
      <c r="G2718" s="164">
        <v>3.40491E-4</v>
      </c>
      <c r="H2718" s="163">
        <v>2303996.5</v>
      </c>
      <c r="I2718" s="161">
        <v>540.47</v>
      </c>
      <c r="J2718" s="161">
        <v>3</v>
      </c>
      <c r="K2718" s="161">
        <v>4263</v>
      </c>
      <c r="L2718" s="160" t="s">
        <v>7</v>
      </c>
      <c r="M2718" s="165"/>
    </row>
    <row r="2719" spans="1:13">
      <c r="A2719" s="130" t="s">
        <v>7348</v>
      </c>
      <c r="B2719" s="133">
        <v>486</v>
      </c>
      <c r="C2719" s="133">
        <v>517</v>
      </c>
      <c r="D2719" s="166">
        <v>310</v>
      </c>
      <c r="E2719" s="166">
        <v>275</v>
      </c>
      <c r="F2719" s="167">
        <v>644009.01792400004</v>
      </c>
      <c r="G2719" s="132">
        <v>2.2408E-5</v>
      </c>
      <c r="H2719" s="167">
        <v>151627.29999999999</v>
      </c>
      <c r="I2719" s="131">
        <v>303.26</v>
      </c>
      <c r="J2719" s="131">
        <v>3</v>
      </c>
      <c r="K2719" s="131">
        <v>500</v>
      </c>
      <c r="L2719" s="130" t="s">
        <v>7</v>
      </c>
      <c r="M2719" s="128"/>
    </row>
    <row r="2720" spans="1:13">
      <c r="A2720" s="168" t="s">
        <v>7349</v>
      </c>
      <c r="B2720" s="169">
        <v>187</v>
      </c>
      <c r="C2720" s="169">
        <v>105</v>
      </c>
      <c r="D2720" s="170">
        <v>69</v>
      </c>
      <c r="E2720" s="170">
        <v>78</v>
      </c>
      <c r="F2720" s="171">
        <v>444978.66110799997</v>
      </c>
      <c r="G2720" s="172">
        <v>9.6739999999999992E-6</v>
      </c>
      <c r="H2720" s="171">
        <v>65462.71</v>
      </c>
      <c r="I2720" s="169">
        <v>300.27999999999997</v>
      </c>
      <c r="J2720" s="169">
        <v>3</v>
      </c>
      <c r="K2720" s="169">
        <v>218</v>
      </c>
      <c r="L2720" s="168" t="s">
        <v>7</v>
      </c>
      <c r="M2720" s="173"/>
    </row>
    <row r="2721" spans="1:13">
      <c r="A2721" s="130" t="s">
        <v>7350</v>
      </c>
      <c r="B2721" s="131">
        <v>4156</v>
      </c>
      <c r="C2721" s="131">
        <v>3691</v>
      </c>
      <c r="D2721" s="166">
        <v>1779</v>
      </c>
      <c r="E2721" s="166">
        <v>1224</v>
      </c>
      <c r="F2721" s="167">
        <v>3416397.8607209995</v>
      </c>
      <c r="G2721" s="132">
        <v>1.4257483879883846E-4</v>
      </c>
      <c r="H2721" s="167" t="s">
        <v>11</v>
      </c>
      <c r="I2721" s="131">
        <v>351.21</v>
      </c>
      <c r="J2721" s="131">
        <v>3</v>
      </c>
      <c r="K2721" s="131">
        <v>2747</v>
      </c>
      <c r="L2721" s="130" t="s">
        <v>15</v>
      </c>
      <c r="M2721" s="128"/>
    </row>
    <row r="2722" spans="1:13">
      <c r="A2722" s="130" t="s">
        <v>7351</v>
      </c>
      <c r="B2722" s="131">
        <v>143</v>
      </c>
      <c r="C2722" s="131">
        <v>134</v>
      </c>
      <c r="D2722" s="166">
        <v>105</v>
      </c>
      <c r="E2722" s="166">
        <v>154</v>
      </c>
      <c r="F2722" s="167">
        <v>572787.23283600004</v>
      </c>
      <c r="G2722" s="132">
        <v>1.2191999999999999E-5</v>
      </c>
      <c r="H2722" s="167">
        <v>82500.990000000005</v>
      </c>
      <c r="I2722" s="131">
        <v>273.18</v>
      </c>
      <c r="J2722" s="131">
        <v>3</v>
      </c>
      <c r="K2722" s="131">
        <v>302</v>
      </c>
      <c r="L2722" s="130" t="s">
        <v>7</v>
      </c>
      <c r="M2722" s="128"/>
    </row>
    <row r="2723" spans="1:13">
      <c r="A2723" s="130" t="s">
        <v>7352</v>
      </c>
      <c r="B2723" s="131">
        <v>5808</v>
      </c>
      <c r="C2723" s="131">
        <v>5717</v>
      </c>
      <c r="D2723" s="166">
        <v>2367</v>
      </c>
      <c r="E2723" s="166">
        <v>2470</v>
      </c>
      <c r="F2723" s="167">
        <v>10074592.384856999</v>
      </c>
      <c r="G2723" s="132">
        <v>2.7582099999999999E-4</v>
      </c>
      <c r="H2723" s="167">
        <v>1866398.76</v>
      </c>
      <c r="I2723" s="131">
        <v>535.86</v>
      </c>
      <c r="J2723" s="131">
        <v>3</v>
      </c>
      <c r="K2723" s="131">
        <v>3483</v>
      </c>
      <c r="L2723" s="130" t="s">
        <v>7</v>
      </c>
      <c r="M2723" s="128"/>
    </row>
    <row r="2724" spans="1:13">
      <c r="A2724" s="130" t="s">
        <v>7353</v>
      </c>
      <c r="B2724" s="131">
        <v>7569</v>
      </c>
      <c r="C2724" s="131">
        <v>6975</v>
      </c>
      <c r="D2724" s="166">
        <v>3020</v>
      </c>
      <c r="E2724" s="166">
        <v>2369</v>
      </c>
      <c r="F2724" s="167">
        <v>11333966.102936</v>
      </c>
      <c r="G2724" s="132">
        <v>3.2383200000000003E-4</v>
      </c>
      <c r="H2724" s="167">
        <v>2191269.2200000002</v>
      </c>
      <c r="I2724" s="131">
        <v>458.9</v>
      </c>
      <c r="J2724" s="131">
        <v>3</v>
      </c>
      <c r="K2724" s="131">
        <v>4775</v>
      </c>
      <c r="L2724" s="130" t="s">
        <v>7</v>
      </c>
      <c r="M2724" s="128"/>
    </row>
    <row r="2725" spans="1:13">
      <c r="A2725" s="130" t="s">
        <v>7354</v>
      </c>
      <c r="B2725" s="131">
        <v>38736</v>
      </c>
      <c r="C2725" s="131">
        <v>46657</v>
      </c>
      <c r="D2725" s="166">
        <v>5340</v>
      </c>
      <c r="E2725" s="166">
        <v>6290</v>
      </c>
      <c r="F2725" s="167">
        <v>23007005.648312002</v>
      </c>
      <c r="G2725" s="132">
        <v>1.1559319999999999E-3</v>
      </c>
      <c r="H2725" s="167">
        <v>7821838.21</v>
      </c>
      <c r="I2725" s="131">
        <v>988.48</v>
      </c>
      <c r="J2725" s="131">
        <v>3</v>
      </c>
      <c r="K2725" s="131">
        <v>7913</v>
      </c>
      <c r="L2725" s="130" t="s">
        <v>7</v>
      </c>
      <c r="M2725" s="128"/>
    </row>
    <row r="2726" spans="1:13">
      <c r="A2726" s="130" t="s">
        <v>7355</v>
      </c>
      <c r="B2726" s="131">
        <v>128</v>
      </c>
      <c r="C2726" s="131">
        <v>132</v>
      </c>
      <c r="D2726" s="166">
        <v>141</v>
      </c>
      <c r="E2726" s="166">
        <v>188</v>
      </c>
      <c r="F2726" s="167">
        <v>1029499.8721450001</v>
      </c>
      <c r="G2726" s="132">
        <v>1.8609000000000001E-5</v>
      </c>
      <c r="H2726" s="167">
        <v>125924.45</v>
      </c>
      <c r="I2726" s="131">
        <v>359.79</v>
      </c>
      <c r="J2726" s="131">
        <v>3</v>
      </c>
      <c r="K2726" s="131">
        <v>350</v>
      </c>
      <c r="L2726" s="130" t="s">
        <v>7</v>
      </c>
      <c r="M2726" s="128"/>
    </row>
    <row r="2727" spans="1:13">
      <c r="A2727" s="130" t="s">
        <v>7356</v>
      </c>
      <c r="B2727" s="131">
        <v>13460</v>
      </c>
      <c r="C2727" s="131">
        <v>12648</v>
      </c>
      <c r="D2727" s="166">
        <v>3645</v>
      </c>
      <c r="E2727" s="166">
        <v>3538</v>
      </c>
      <c r="F2727" s="167">
        <v>13398846.326359998</v>
      </c>
      <c r="G2727" s="132">
        <v>4.68782E-4</v>
      </c>
      <c r="H2727" s="167">
        <v>3172101.55</v>
      </c>
      <c r="I2727" s="131">
        <v>639.41</v>
      </c>
      <c r="J2727" s="131">
        <v>3</v>
      </c>
      <c r="K2727" s="131">
        <v>4961</v>
      </c>
      <c r="L2727" s="130" t="s">
        <v>7</v>
      </c>
      <c r="M2727" s="128"/>
    </row>
    <row r="2728" spans="1:13">
      <c r="A2728" s="130" t="s">
        <v>7357</v>
      </c>
      <c r="B2728" s="131">
        <v>1628</v>
      </c>
      <c r="C2728" s="131">
        <v>1237</v>
      </c>
      <c r="D2728" s="166">
        <v>870</v>
      </c>
      <c r="E2728" s="166">
        <v>1098</v>
      </c>
      <c r="F2728" s="167">
        <v>1391697.1513100001</v>
      </c>
      <c r="G2728" s="132">
        <v>6.0834000000000001E-5</v>
      </c>
      <c r="H2728" s="167">
        <v>411642.27</v>
      </c>
      <c r="I2728" s="131">
        <v>387.97</v>
      </c>
      <c r="J2728" s="131">
        <v>3</v>
      </c>
      <c r="K2728" s="131">
        <v>1061</v>
      </c>
      <c r="L2728" s="130" t="s">
        <v>7</v>
      </c>
      <c r="M2728" s="128"/>
    </row>
    <row r="2729" spans="1:13">
      <c r="A2729" s="130" t="s">
        <v>7358</v>
      </c>
      <c r="B2729" s="131">
        <v>918</v>
      </c>
      <c r="C2729" s="131">
        <v>1051</v>
      </c>
      <c r="D2729" s="166">
        <v>229</v>
      </c>
      <c r="E2729" s="166">
        <v>171</v>
      </c>
      <c r="F2729" s="167">
        <v>1520046.1056000001</v>
      </c>
      <c r="G2729" s="132">
        <v>4.0711999999999999E-5</v>
      </c>
      <c r="H2729" s="167">
        <v>275487.07</v>
      </c>
      <c r="I2729" s="131">
        <v>400.41</v>
      </c>
      <c r="J2729" s="131">
        <v>3</v>
      </c>
      <c r="K2729" s="131">
        <v>688</v>
      </c>
      <c r="L2729" s="130" t="s">
        <v>7</v>
      </c>
      <c r="M2729" s="128"/>
    </row>
    <row r="2730" spans="1:13">
      <c r="A2730" s="130" t="s">
        <v>7359</v>
      </c>
      <c r="B2730" s="131">
        <v>2300</v>
      </c>
      <c r="C2730" s="131">
        <v>2593</v>
      </c>
      <c r="D2730" s="166">
        <v>710</v>
      </c>
      <c r="E2730" s="166">
        <v>495</v>
      </c>
      <c r="F2730" s="167">
        <v>1681945.3125860002</v>
      </c>
      <c r="G2730" s="132">
        <v>7.5791999999999995E-5</v>
      </c>
      <c r="H2730" s="167">
        <v>512862.78</v>
      </c>
      <c r="I2730" s="131">
        <v>420.03</v>
      </c>
      <c r="J2730" s="131">
        <v>3</v>
      </c>
      <c r="K2730" s="131">
        <v>1221</v>
      </c>
      <c r="L2730" s="130" t="s">
        <v>7</v>
      </c>
      <c r="M2730" s="128"/>
    </row>
    <row r="2731" spans="1:13">
      <c r="A2731" s="130" t="s">
        <v>7360</v>
      </c>
      <c r="B2731" s="131">
        <v>2476</v>
      </c>
      <c r="C2731" s="131">
        <v>1676</v>
      </c>
      <c r="D2731" s="166">
        <v>404</v>
      </c>
      <c r="E2731" s="166">
        <v>500</v>
      </c>
      <c r="F2731" s="167">
        <v>6243284.8514300007</v>
      </c>
      <c r="G2731" s="132">
        <v>1.2798869589027335E-4</v>
      </c>
      <c r="H2731" s="167" t="s">
        <v>11</v>
      </c>
      <c r="I2731" s="131" t="s">
        <v>11</v>
      </c>
      <c r="J2731" s="131">
        <v>3</v>
      </c>
      <c r="K2731" s="131">
        <v>2764</v>
      </c>
      <c r="L2731" s="130" t="s">
        <v>12</v>
      </c>
      <c r="M2731" s="128"/>
    </row>
    <row r="2732" spans="1:13">
      <c r="A2732" s="130" t="s">
        <v>7361</v>
      </c>
      <c r="B2732" s="131">
        <v>5045</v>
      </c>
      <c r="C2732" s="131">
        <v>4706</v>
      </c>
      <c r="D2732" s="166">
        <v>1420</v>
      </c>
      <c r="E2732" s="166">
        <v>1179</v>
      </c>
      <c r="F2732" s="167">
        <v>3454533.0281719994</v>
      </c>
      <c r="G2732" s="132">
        <v>1.5416400000000001E-4</v>
      </c>
      <c r="H2732" s="167">
        <v>1043179.89</v>
      </c>
      <c r="I2732" s="131">
        <v>580.83000000000004</v>
      </c>
      <c r="J2732" s="131">
        <v>3</v>
      </c>
      <c r="K2732" s="131">
        <v>1796</v>
      </c>
      <c r="L2732" s="130" t="s">
        <v>7</v>
      </c>
      <c r="M2732" s="128"/>
    </row>
    <row r="2733" spans="1:13">
      <c r="A2733" s="130" t="s">
        <v>7362</v>
      </c>
      <c r="B2733" s="131">
        <v>880</v>
      </c>
      <c r="C2733" s="131">
        <v>930</v>
      </c>
      <c r="D2733" s="166">
        <v>593</v>
      </c>
      <c r="E2733" s="166">
        <v>669</v>
      </c>
      <c r="F2733" s="167">
        <v>2061277.838882</v>
      </c>
      <c r="G2733" s="132">
        <v>5.3984999999999999E-5</v>
      </c>
      <c r="H2733" s="167">
        <v>365299.53</v>
      </c>
      <c r="I2733" s="131">
        <v>401.43</v>
      </c>
      <c r="J2733" s="131">
        <v>3</v>
      </c>
      <c r="K2733" s="131">
        <v>910</v>
      </c>
      <c r="L2733" s="130" t="s">
        <v>7</v>
      </c>
      <c r="M2733" s="128"/>
    </row>
    <row r="2734" spans="1:13">
      <c r="A2734" s="130" t="s">
        <v>7363</v>
      </c>
      <c r="B2734" s="131">
        <v>550</v>
      </c>
      <c r="C2734" s="131">
        <v>361</v>
      </c>
      <c r="D2734" s="166">
        <v>180</v>
      </c>
      <c r="E2734" s="166">
        <v>209</v>
      </c>
      <c r="F2734" s="167">
        <v>1440334.962146</v>
      </c>
      <c r="G2734" s="132">
        <v>3.0261999999999999E-5</v>
      </c>
      <c r="H2734" s="167">
        <v>204771.9</v>
      </c>
      <c r="I2734" s="131">
        <v>660.56</v>
      </c>
      <c r="J2734" s="131">
        <v>3</v>
      </c>
      <c r="K2734" s="131">
        <v>310</v>
      </c>
      <c r="L2734" s="130" t="s">
        <v>7</v>
      </c>
      <c r="M2734" s="128"/>
    </row>
    <row r="2735" spans="1:13">
      <c r="A2735" s="130" t="s">
        <v>7364</v>
      </c>
      <c r="B2735" s="131">
        <v>848</v>
      </c>
      <c r="C2735" s="131">
        <v>1411</v>
      </c>
      <c r="D2735" s="166">
        <v>1060</v>
      </c>
      <c r="E2735" s="166">
        <v>979</v>
      </c>
      <c r="F2735" s="167">
        <v>986396.52348199999</v>
      </c>
      <c r="G2735" s="132">
        <v>5.0776999999999999E-5</v>
      </c>
      <c r="H2735" s="167">
        <v>343590.17</v>
      </c>
      <c r="I2735" s="131">
        <v>436.59</v>
      </c>
      <c r="J2735" s="131">
        <v>3</v>
      </c>
      <c r="K2735" s="131">
        <v>787</v>
      </c>
      <c r="L2735" s="130" t="s">
        <v>7</v>
      </c>
      <c r="M2735" s="128"/>
    </row>
    <row r="2736" spans="1:13">
      <c r="A2736" s="130" t="s">
        <v>7365</v>
      </c>
      <c r="B2736" s="131">
        <v>6056</v>
      </c>
      <c r="C2736" s="131">
        <v>6245</v>
      </c>
      <c r="D2736" s="166">
        <v>2745</v>
      </c>
      <c r="E2736" s="166">
        <v>2369</v>
      </c>
      <c r="F2736" s="167">
        <v>6130658.2189750001</v>
      </c>
      <c r="G2736" s="132">
        <v>2.3360199999999999E-4</v>
      </c>
      <c r="H2736" s="167">
        <v>1580715.62</v>
      </c>
      <c r="I2736" s="131">
        <v>403.55</v>
      </c>
      <c r="J2736" s="131">
        <v>3</v>
      </c>
      <c r="K2736" s="131">
        <v>3917</v>
      </c>
      <c r="L2736" s="130" t="s">
        <v>7</v>
      </c>
      <c r="M2736" s="128"/>
    </row>
    <row r="2737" spans="1:13">
      <c r="A2737" s="130" t="s">
        <v>7366</v>
      </c>
      <c r="B2737" s="131">
        <v>8219</v>
      </c>
      <c r="C2737" s="131">
        <v>7775</v>
      </c>
      <c r="D2737" s="166">
        <v>1664</v>
      </c>
      <c r="E2737" s="166">
        <v>1599</v>
      </c>
      <c r="F2737" s="167">
        <v>2402657.4011570001</v>
      </c>
      <c r="G2737" s="132">
        <v>2.1185400000000001E-4</v>
      </c>
      <c r="H2737" s="167">
        <v>1433554.82</v>
      </c>
      <c r="I2737" s="131">
        <v>467.11</v>
      </c>
      <c r="J2737" s="131">
        <v>3</v>
      </c>
      <c r="K2737" s="131">
        <v>3069</v>
      </c>
      <c r="L2737" s="130" t="s">
        <v>7</v>
      </c>
      <c r="M2737" s="128"/>
    </row>
    <row r="2738" spans="1:13">
      <c r="A2738" s="130" t="s">
        <v>7367</v>
      </c>
      <c r="B2738" s="131">
        <v>88888</v>
      </c>
      <c r="C2738" s="131">
        <v>85760</v>
      </c>
      <c r="D2738" s="166">
        <v>5100</v>
      </c>
      <c r="E2738" s="166">
        <v>5998</v>
      </c>
      <c r="F2738" s="167">
        <v>60646567.487337999</v>
      </c>
      <c r="G2738" s="132">
        <v>2.4319609999999998E-3</v>
      </c>
      <c r="H2738" s="167">
        <v>16456335.470000001</v>
      </c>
      <c r="I2738" s="131">
        <v>1485.36</v>
      </c>
      <c r="J2738" s="131">
        <v>3</v>
      </c>
      <c r="K2738" s="131">
        <v>11079</v>
      </c>
      <c r="L2738" s="130" t="s">
        <v>7</v>
      </c>
      <c r="M2738" s="128"/>
    </row>
    <row r="2739" spans="1:13">
      <c r="A2739" s="130" t="s">
        <v>7368</v>
      </c>
      <c r="B2739" s="131">
        <v>395</v>
      </c>
      <c r="C2739" s="131">
        <v>155</v>
      </c>
      <c r="D2739" s="166">
        <v>103</v>
      </c>
      <c r="E2739" s="166">
        <v>92</v>
      </c>
      <c r="F2739" s="167">
        <v>305499.10072400002</v>
      </c>
      <c r="G2739" s="132">
        <v>1.072635148608921E-5</v>
      </c>
      <c r="H2739" s="167" t="s">
        <v>11</v>
      </c>
      <c r="I2739" s="131" t="s">
        <v>11</v>
      </c>
      <c r="J2739" s="131">
        <v>3</v>
      </c>
      <c r="K2739" s="131">
        <v>339</v>
      </c>
      <c r="L2739" s="130" t="s">
        <v>12</v>
      </c>
      <c r="M2739" s="128"/>
    </row>
    <row r="2740" spans="1:13">
      <c r="A2740" s="130" t="s">
        <v>7369</v>
      </c>
      <c r="B2740" s="131">
        <v>2920</v>
      </c>
      <c r="C2740" s="131">
        <v>2435</v>
      </c>
      <c r="D2740" s="166">
        <v>1069</v>
      </c>
      <c r="E2740" s="166">
        <v>929</v>
      </c>
      <c r="F2740" s="167">
        <v>2053906.528258</v>
      </c>
      <c r="G2740" s="132">
        <v>9.1755000000000005E-5</v>
      </c>
      <c r="H2740" s="167">
        <v>620875.46</v>
      </c>
      <c r="I2740" s="131">
        <v>314.52999999999997</v>
      </c>
      <c r="J2740" s="131">
        <v>3</v>
      </c>
      <c r="K2740" s="131">
        <v>1974</v>
      </c>
      <c r="L2740" s="130" t="s">
        <v>7</v>
      </c>
      <c r="M2740" s="128"/>
    </row>
    <row r="2741" spans="1:13">
      <c r="A2741" s="130" t="s">
        <v>7370</v>
      </c>
      <c r="B2741" s="131">
        <v>34</v>
      </c>
      <c r="C2741" s="131">
        <v>20</v>
      </c>
      <c r="D2741" s="166">
        <v>1</v>
      </c>
      <c r="E2741" s="166"/>
      <c r="F2741" s="166">
        <v>0</v>
      </c>
      <c r="G2741" s="132">
        <v>9.6796925656009054E-7</v>
      </c>
      <c r="H2741" s="167" t="s">
        <v>11</v>
      </c>
      <c r="I2741" s="131" t="s">
        <v>11</v>
      </c>
      <c r="J2741" s="131">
        <v>2</v>
      </c>
      <c r="K2741" s="131">
        <v>5</v>
      </c>
      <c r="L2741" s="130" t="s">
        <v>12</v>
      </c>
      <c r="M2741" s="128"/>
    </row>
    <row r="2742" spans="1:13">
      <c r="A2742" s="130" t="s">
        <v>7371</v>
      </c>
      <c r="B2742" s="131">
        <v>34567</v>
      </c>
      <c r="C2742" s="131">
        <v>35987</v>
      </c>
      <c r="D2742" s="166">
        <v>8178</v>
      </c>
      <c r="E2742" s="166">
        <v>8990</v>
      </c>
      <c r="F2742" s="167">
        <v>21703281.540899999</v>
      </c>
      <c r="G2742" s="132">
        <v>1.057037E-3</v>
      </c>
      <c r="H2742" s="167">
        <v>7152645.8399999999</v>
      </c>
      <c r="I2742" s="131">
        <v>547.38</v>
      </c>
      <c r="J2742" s="131">
        <v>3</v>
      </c>
      <c r="K2742" s="131">
        <v>13067</v>
      </c>
      <c r="L2742" s="130" t="s">
        <v>7</v>
      </c>
      <c r="M2742" s="128"/>
    </row>
    <row r="2743" spans="1:13">
      <c r="A2743" s="130" t="s">
        <v>7372</v>
      </c>
      <c r="B2743" s="131">
        <v>95656</v>
      </c>
      <c r="C2743" s="131">
        <v>99756</v>
      </c>
      <c r="D2743" s="166">
        <v>15482</v>
      </c>
      <c r="E2743" s="166">
        <v>18007</v>
      </c>
      <c r="F2743" s="167">
        <v>104190493.511636</v>
      </c>
      <c r="G2743" s="132">
        <v>3.3777490000000002E-3</v>
      </c>
      <c r="H2743" s="167">
        <v>22856200.289999999</v>
      </c>
      <c r="I2743" s="131">
        <v>1225.01</v>
      </c>
      <c r="J2743" s="131">
        <v>3</v>
      </c>
      <c r="K2743" s="131">
        <v>18658</v>
      </c>
      <c r="L2743" s="130" t="s">
        <v>7</v>
      </c>
      <c r="M2743" s="128"/>
    </row>
    <row r="2744" spans="1:13">
      <c r="A2744" s="130" t="s">
        <v>7373</v>
      </c>
      <c r="B2744" s="131">
        <v>1910</v>
      </c>
      <c r="C2744" s="131">
        <v>1920</v>
      </c>
      <c r="D2744" s="166">
        <v>612</v>
      </c>
      <c r="E2744" s="166">
        <v>636</v>
      </c>
      <c r="F2744" s="167">
        <v>2685974.6974869999</v>
      </c>
      <c r="G2744" s="132">
        <v>7.9859999999999998E-5</v>
      </c>
      <c r="H2744" s="167">
        <v>540390.07999999996</v>
      </c>
      <c r="I2744" s="131">
        <v>860.5</v>
      </c>
      <c r="J2744" s="131">
        <v>3</v>
      </c>
      <c r="K2744" s="131">
        <v>628</v>
      </c>
      <c r="L2744" s="130" t="s">
        <v>7</v>
      </c>
      <c r="M2744" s="128"/>
    </row>
    <row r="2745" spans="1:13">
      <c r="A2745" s="130" t="s">
        <v>7374</v>
      </c>
      <c r="B2745" s="131">
        <v>12041</v>
      </c>
      <c r="C2745" s="131">
        <v>11617</v>
      </c>
      <c r="D2745" s="166">
        <v>1249</v>
      </c>
      <c r="E2745" s="166">
        <v>1028</v>
      </c>
      <c r="F2745" s="167">
        <v>14412718.977557002</v>
      </c>
      <c r="G2745" s="132">
        <v>4.1701100000000001E-4</v>
      </c>
      <c r="H2745" s="167">
        <v>2821784.41</v>
      </c>
      <c r="I2745" s="131">
        <v>582.89</v>
      </c>
      <c r="J2745" s="131">
        <v>3</v>
      </c>
      <c r="K2745" s="131">
        <v>4841</v>
      </c>
      <c r="L2745" s="130" t="s">
        <v>7</v>
      </c>
      <c r="M2745" s="128"/>
    </row>
    <row r="2746" spans="1:13">
      <c r="A2746" s="130" t="s">
        <v>7375</v>
      </c>
      <c r="B2746" s="131">
        <v>653</v>
      </c>
      <c r="C2746" s="131">
        <v>557</v>
      </c>
      <c r="D2746" s="166">
        <v>277</v>
      </c>
      <c r="E2746" s="166">
        <v>251</v>
      </c>
      <c r="F2746" s="167">
        <v>1403383.08</v>
      </c>
      <c r="G2746" s="132">
        <v>3.414596287917796E-5</v>
      </c>
      <c r="H2746" s="167" t="s">
        <v>11</v>
      </c>
      <c r="I2746" s="131" t="s">
        <v>11</v>
      </c>
      <c r="J2746" s="131">
        <v>3</v>
      </c>
      <c r="K2746" s="131">
        <v>811</v>
      </c>
      <c r="L2746" s="130" t="s">
        <v>12</v>
      </c>
      <c r="M2746" s="128"/>
    </row>
    <row r="2747" spans="1:13">
      <c r="A2747" s="130" t="s">
        <v>7376</v>
      </c>
      <c r="B2747" s="131">
        <v>790</v>
      </c>
      <c r="C2747" s="131">
        <v>625</v>
      </c>
      <c r="D2747" s="166">
        <v>699</v>
      </c>
      <c r="E2747" s="166">
        <v>627</v>
      </c>
      <c r="F2747" s="167">
        <v>1777195.6887923428</v>
      </c>
      <c r="G2747" s="132">
        <v>4.4583000000000003E-5</v>
      </c>
      <c r="H2747" s="167">
        <v>301677.09000000003</v>
      </c>
      <c r="I2747" s="131">
        <v>516.57000000000005</v>
      </c>
      <c r="J2747" s="131">
        <v>3</v>
      </c>
      <c r="K2747" s="131">
        <v>584</v>
      </c>
      <c r="L2747" s="130" t="s">
        <v>7</v>
      </c>
      <c r="M2747" s="128"/>
    </row>
    <row r="2748" spans="1:13">
      <c r="A2748" s="130" t="s">
        <v>7377</v>
      </c>
      <c r="B2748" s="131">
        <v>2853</v>
      </c>
      <c r="C2748" s="131">
        <v>2851</v>
      </c>
      <c r="D2748" s="166">
        <v>997</v>
      </c>
      <c r="E2748" s="166">
        <v>1026</v>
      </c>
      <c r="F2748" s="167">
        <v>1854061.0533</v>
      </c>
      <c r="G2748" s="132">
        <v>9.2362999999999996E-5</v>
      </c>
      <c r="H2748" s="167">
        <v>624990.86</v>
      </c>
      <c r="I2748" s="131">
        <v>365.49</v>
      </c>
      <c r="J2748" s="131">
        <v>3</v>
      </c>
      <c r="K2748" s="131">
        <v>1710</v>
      </c>
      <c r="L2748" s="130" t="s">
        <v>7</v>
      </c>
      <c r="M2748" s="128"/>
    </row>
    <row r="2749" spans="1:13">
      <c r="A2749" s="130" t="s">
        <v>7378</v>
      </c>
      <c r="B2749" s="131">
        <v>9089</v>
      </c>
      <c r="C2749" s="131">
        <v>10140</v>
      </c>
      <c r="D2749" s="166">
        <v>2833</v>
      </c>
      <c r="E2749" s="166">
        <v>2634</v>
      </c>
      <c r="F2749" s="167">
        <v>7410029.2596350005</v>
      </c>
      <c r="G2749" s="132">
        <v>3.1473299999999998E-4</v>
      </c>
      <c r="H2749" s="167">
        <v>2129704.27</v>
      </c>
      <c r="I2749" s="131">
        <v>333.97</v>
      </c>
      <c r="J2749" s="131">
        <v>3</v>
      </c>
      <c r="K2749" s="131">
        <v>6377</v>
      </c>
      <c r="L2749" s="130" t="s">
        <v>7</v>
      </c>
      <c r="M2749" s="128"/>
    </row>
    <row r="2750" spans="1:13">
      <c r="A2750" s="130" t="s">
        <v>7379</v>
      </c>
      <c r="B2750" s="131">
        <v>135</v>
      </c>
      <c r="C2750" s="131">
        <v>99</v>
      </c>
      <c r="D2750" s="166">
        <v>95</v>
      </c>
      <c r="E2750" s="166">
        <v>67</v>
      </c>
      <c r="F2750" s="167">
        <v>565564.21849200001</v>
      </c>
      <c r="G2750" s="132">
        <v>1.1032658377661822E-5</v>
      </c>
      <c r="H2750" s="167" t="s">
        <v>11</v>
      </c>
      <c r="I2750" s="131" t="s">
        <v>11</v>
      </c>
      <c r="J2750" s="131">
        <v>3</v>
      </c>
      <c r="K2750" s="131">
        <v>315</v>
      </c>
      <c r="L2750" s="130" t="s">
        <v>12</v>
      </c>
      <c r="M2750" s="128"/>
    </row>
    <row r="2751" spans="1:13">
      <c r="A2751" s="130" t="s">
        <v>7380</v>
      </c>
      <c r="B2751" s="131">
        <v>1553</v>
      </c>
      <c r="C2751" s="131">
        <v>1478</v>
      </c>
      <c r="D2751" s="166">
        <v>134</v>
      </c>
      <c r="E2751" s="166">
        <v>214</v>
      </c>
      <c r="F2751" s="167">
        <v>1072248.0464999999</v>
      </c>
      <c r="G2751" s="132">
        <v>4.3795999999999999E-5</v>
      </c>
      <c r="H2751" s="167">
        <v>296357.46999999997</v>
      </c>
      <c r="I2751" s="131">
        <v>442.33</v>
      </c>
      <c r="J2751" s="131">
        <v>3</v>
      </c>
      <c r="K2751" s="131">
        <v>670</v>
      </c>
      <c r="L2751" s="130" t="s">
        <v>7</v>
      </c>
      <c r="M2751" s="128"/>
    </row>
    <row r="2752" spans="1:13">
      <c r="A2752" s="130" t="s">
        <v>7381</v>
      </c>
      <c r="B2752" s="131">
        <v>31810</v>
      </c>
      <c r="C2752" s="131">
        <v>33940</v>
      </c>
      <c r="D2752" s="166">
        <v>6948</v>
      </c>
      <c r="E2752" s="166">
        <v>7580</v>
      </c>
      <c r="F2752" s="167">
        <v>9544738.1805440001</v>
      </c>
      <c r="G2752" s="132">
        <v>8.3368799999999996E-4</v>
      </c>
      <c r="H2752" s="167">
        <v>5641310.7800000003</v>
      </c>
      <c r="I2752" s="131">
        <v>762.03</v>
      </c>
      <c r="J2752" s="131">
        <v>3</v>
      </c>
      <c r="K2752" s="131">
        <v>7403</v>
      </c>
      <c r="L2752" s="130" t="s">
        <v>7</v>
      </c>
      <c r="M2752" s="128"/>
    </row>
    <row r="2753" spans="1:13">
      <c r="A2753" s="130" t="s">
        <v>7382</v>
      </c>
      <c r="B2753" s="131">
        <v>3106</v>
      </c>
      <c r="C2753" s="131">
        <v>1770</v>
      </c>
      <c r="D2753" s="166">
        <v>633</v>
      </c>
      <c r="E2753" s="166">
        <v>444</v>
      </c>
      <c r="F2753" s="167">
        <v>4636426.8770049997</v>
      </c>
      <c r="G2753" s="132">
        <v>1.13074E-4</v>
      </c>
      <c r="H2753" s="167">
        <v>765138.94</v>
      </c>
      <c r="I2753" s="131">
        <v>784.76</v>
      </c>
      <c r="J2753" s="131">
        <v>3</v>
      </c>
      <c r="K2753" s="131">
        <v>975</v>
      </c>
      <c r="L2753" s="130" t="s">
        <v>7</v>
      </c>
      <c r="M2753" s="128"/>
    </row>
    <row r="2754" spans="1:13">
      <c r="A2754" s="160" t="s">
        <v>7383</v>
      </c>
      <c r="B2754" s="161">
        <v>2262</v>
      </c>
      <c r="C2754" s="161">
        <v>1842</v>
      </c>
      <c r="D2754" s="162">
        <v>848</v>
      </c>
      <c r="E2754" s="162">
        <v>578</v>
      </c>
      <c r="F2754" s="163">
        <v>1778822.2874179999</v>
      </c>
      <c r="G2754" s="164">
        <v>7.2063000000000004E-5</v>
      </c>
      <c r="H2754" s="163">
        <v>487625.8</v>
      </c>
      <c r="I2754" s="161">
        <v>682</v>
      </c>
      <c r="J2754" s="161">
        <v>3</v>
      </c>
      <c r="K2754" s="161">
        <v>715</v>
      </c>
      <c r="L2754" s="160" t="s">
        <v>7</v>
      </c>
      <c r="M2754" s="165"/>
    </row>
    <row r="2755" spans="1:13">
      <c r="A2755" s="130" t="s">
        <v>7384</v>
      </c>
      <c r="B2755" s="133">
        <v>2907</v>
      </c>
      <c r="C2755" s="133">
        <v>2392</v>
      </c>
      <c r="D2755" s="166">
        <v>535</v>
      </c>
      <c r="E2755" s="166">
        <v>396</v>
      </c>
      <c r="F2755" s="167">
        <v>2633438.582128</v>
      </c>
      <c r="G2755" s="132">
        <v>8.8864999999999997E-5</v>
      </c>
      <c r="H2755" s="167">
        <v>601321.73</v>
      </c>
      <c r="I2755" s="131">
        <v>612.97</v>
      </c>
      <c r="J2755" s="131">
        <v>3</v>
      </c>
      <c r="K2755" s="131">
        <v>981</v>
      </c>
      <c r="L2755" s="130" t="s">
        <v>7</v>
      </c>
      <c r="M2755" s="128"/>
    </row>
    <row r="2756" spans="1:13">
      <c r="A2756" s="168" t="s">
        <v>7385</v>
      </c>
      <c r="B2756" s="169">
        <v>148</v>
      </c>
      <c r="C2756" s="169">
        <v>207</v>
      </c>
      <c r="D2756" s="170">
        <v>149</v>
      </c>
      <c r="E2756" s="170">
        <v>94</v>
      </c>
      <c r="F2756" s="171">
        <v>331198.61574800004</v>
      </c>
      <c r="G2756" s="172">
        <v>9.7411107622648406E-6</v>
      </c>
      <c r="H2756" s="171" t="s">
        <v>11</v>
      </c>
      <c r="I2756" s="169" t="s">
        <v>11</v>
      </c>
      <c r="J2756" s="169">
        <v>3</v>
      </c>
      <c r="K2756" s="169">
        <v>343</v>
      </c>
      <c r="L2756" s="168" t="s">
        <v>12</v>
      </c>
      <c r="M2756" s="173"/>
    </row>
    <row r="2757" spans="1:13">
      <c r="A2757" s="130" t="s">
        <v>7386</v>
      </c>
      <c r="B2757" s="131">
        <v>2681</v>
      </c>
      <c r="C2757" s="131">
        <v>3124</v>
      </c>
      <c r="D2757" s="166">
        <v>818</v>
      </c>
      <c r="E2757" s="166">
        <v>1058</v>
      </c>
      <c r="F2757" s="167">
        <v>3861419.7977390001</v>
      </c>
      <c r="G2757" s="132">
        <v>1.18088E-4</v>
      </c>
      <c r="H2757" s="167">
        <v>799064.71</v>
      </c>
      <c r="I2757" s="131">
        <v>414.46</v>
      </c>
      <c r="J2757" s="131">
        <v>3</v>
      </c>
      <c r="K2757" s="131">
        <v>1928</v>
      </c>
      <c r="L2757" s="130" t="s">
        <v>7</v>
      </c>
      <c r="M2757" s="128"/>
    </row>
    <row r="2758" spans="1:13">
      <c r="A2758" s="130" t="s">
        <v>7387</v>
      </c>
      <c r="B2758" s="131">
        <v>8819</v>
      </c>
      <c r="C2758" s="131">
        <v>8787</v>
      </c>
      <c r="D2758" s="166">
        <v>1822</v>
      </c>
      <c r="E2758" s="166">
        <v>1551</v>
      </c>
      <c r="F2758" s="167">
        <v>9663585.8176160008</v>
      </c>
      <c r="G2758" s="132">
        <v>3.1130399999999999E-4</v>
      </c>
      <c r="H2758" s="167">
        <v>2106497.87</v>
      </c>
      <c r="I2758" s="131">
        <v>441.62</v>
      </c>
      <c r="J2758" s="131">
        <v>3</v>
      </c>
      <c r="K2758" s="131">
        <v>4770</v>
      </c>
      <c r="L2758" s="130" t="s">
        <v>7</v>
      </c>
      <c r="M2758" s="128"/>
    </row>
    <row r="2759" spans="1:13">
      <c r="A2759" s="130" t="s">
        <v>7388</v>
      </c>
      <c r="B2759" s="131">
        <v>3324</v>
      </c>
      <c r="C2759" s="131">
        <v>3294</v>
      </c>
      <c r="D2759" s="166">
        <v>565</v>
      </c>
      <c r="E2759" s="166">
        <v>496</v>
      </c>
      <c r="F2759" s="167">
        <v>4379926.6643279996</v>
      </c>
      <c r="G2759" s="132">
        <v>1.2484799999999999E-4</v>
      </c>
      <c r="H2759" s="167">
        <v>844806.68</v>
      </c>
      <c r="I2759" s="131">
        <v>667.3</v>
      </c>
      <c r="J2759" s="131">
        <v>3</v>
      </c>
      <c r="K2759" s="131">
        <v>1266</v>
      </c>
      <c r="L2759" s="130" t="s">
        <v>7</v>
      </c>
      <c r="M2759" s="128"/>
    </row>
    <row r="2760" spans="1:13">
      <c r="A2760" s="130" t="s">
        <v>7389</v>
      </c>
      <c r="B2760" s="131">
        <v>6287</v>
      </c>
      <c r="C2760" s="131">
        <v>5962</v>
      </c>
      <c r="D2760" s="166">
        <v>2088</v>
      </c>
      <c r="E2760" s="166">
        <v>1767</v>
      </c>
      <c r="F2760" s="167">
        <v>9077332.6947520003</v>
      </c>
      <c r="G2760" s="132">
        <v>2.6459411558791451E-4</v>
      </c>
      <c r="H2760" s="167" t="s">
        <v>11</v>
      </c>
      <c r="I2760" s="131" t="s">
        <v>11</v>
      </c>
      <c r="J2760" s="131">
        <v>3</v>
      </c>
      <c r="K2760" s="131">
        <v>7692</v>
      </c>
      <c r="L2760" s="130" t="s">
        <v>12</v>
      </c>
      <c r="M2760" s="128"/>
    </row>
    <row r="2761" spans="1:13">
      <c r="A2761" s="130" t="s">
        <v>7390</v>
      </c>
      <c r="B2761" s="131">
        <v>697</v>
      </c>
      <c r="C2761" s="131">
        <v>729</v>
      </c>
      <c r="D2761" s="166">
        <v>792</v>
      </c>
      <c r="E2761" s="166">
        <v>781</v>
      </c>
      <c r="F2761" s="167">
        <v>1047922.0673010001</v>
      </c>
      <c r="G2761" s="132">
        <v>4.0125E-5</v>
      </c>
      <c r="H2761" s="167">
        <v>271511.33</v>
      </c>
      <c r="I2761" s="131">
        <v>320.55</v>
      </c>
      <c r="J2761" s="131">
        <v>3</v>
      </c>
      <c r="K2761" s="131">
        <v>847</v>
      </c>
      <c r="L2761" s="130" t="s">
        <v>7</v>
      </c>
      <c r="M2761" s="128"/>
    </row>
    <row r="2762" spans="1:13">
      <c r="A2762" s="130" t="s">
        <v>7391</v>
      </c>
      <c r="B2762" s="131">
        <v>1497</v>
      </c>
      <c r="C2762" s="131">
        <v>1751</v>
      </c>
      <c r="D2762" s="166">
        <v>764</v>
      </c>
      <c r="E2762" s="166">
        <v>721</v>
      </c>
      <c r="F2762" s="167">
        <v>1694497.762602</v>
      </c>
      <c r="G2762" s="132">
        <v>6.3885000000000002E-5</v>
      </c>
      <c r="H2762" s="167">
        <v>432287.34</v>
      </c>
      <c r="I2762" s="131">
        <v>618.42999999999995</v>
      </c>
      <c r="J2762" s="131">
        <v>3</v>
      </c>
      <c r="K2762" s="131">
        <v>699</v>
      </c>
      <c r="L2762" s="130" t="s">
        <v>7</v>
      </c>
      <c r="M2762" s="128"/>
    </row>
    <row r="2763" spans="1:13">
      <c r="A2763" s="130" t="s">
        <v>7392</v>
      </c>
      <c r="B2763" s="131">
        <v>3221</v>
      </c>
      <c r="C2763" s="131">
        <v>3664</v>
      </c>
      <c r="D2763" s="166">
        <v>3767</v>
      </c>
      <c r="E2763" s="166">
        <v>3438</v>
      </c>
      <c r="F2763" s="167">
        <v>12342820.937349999</v>
      </c>
      <c r="G2763" s="132">
        <v>2.8964264349106827E-4</v>
      </c>
      <c r="H2763" s="167" t="s">
        <v>11</v>
      </c>
      <c r="I2763" s="131" t="s">
        <v>11</v>
      </c>
      <c r="J2763" s="131">
        <v>3</v>
      </c>
      <c r="K2763" s="131">
        <v>11097</v>
      </c>
      <c r="L2763" s="130" t="s">
        <v>12</v>
      </c>
      <c r="M2763" s="128"/>
    </row>
    <row r="2764" spans="1:13">
      <c r="A2764" s="130" t="s">
        <v>7393</v>
      </c>
      <c r="B2764" s="131">
        <v>1250</v>
      </c>
      <c r="C2764" s="131">
        <v>1177</v>
      </c>
      <c r="D2764" s="166">
        <v>125</v>
      </c>
      <c r="E2764" s="166">
        <v>183</v>
      </c>
      <c r="F2764" s="167">
        <v>1323318.3095840001</v>
      </c>
      <c r="G2764" s="132">
        <v>4.1409000000000003E-5</v>
      </c>
      <c r="H2764" s="167">
        <v>280205.18</v>
      </c>
      <c r="I2764" s="131">
        <v>461.62</v>
      </c>
      <c r="J2764" s="131">
        <v>3</v>
      </c>
      <c r="K2764" s="131">
        <v>607</v>
      </c>
      <c r="L2764" s="130" t="s">
        <v>7</v>
      </c>
      <c r="M2764" s="128"/>
    </row>
    <row r="2765" spans="1:13">
      <c r="A2765" s="130" t="s">
        <v>7394</v>
      </c>
      <c r="B2765" s="131">
        <v>44287</v>
      </c>
      <c r="C2765" s="131">
        <v>47224</v>
      </c>
      <c r="D2765" s="166">
        <v>4682</v>
      </c>
      <c r="E2765" s="166">
        <v>5256</v>
      </c>
      <c r="F2765" s="167">
        <v>24198882.771279998</v>
      </c>
      <c r="G2765" s="132">
        <v>1.2117569999999999E-3</v>
      </c>
      <c r="H2765" s="167">
        <v>8199592.8200000003</v>
      </c>
      <c r="I2765" s="131">
        <v>1041.08</v>
      </c>
      <c r="J2765" s="131">
        <v>3</v>
      </c>
      <c r="K2765" s="131">
        <v>7876</v>
      </c>
      <c r="L2765" s="130" t="s">
        <v>7</v>
      </c>
      <c r="M2765" s="128"/>
    </row>
    <row r="2766" spans="1:13">
      <c r="A2766" s="130" t="s">
        <v>7395</v>
      </c>
      <c r="B2766" s="131">
        <v>1989</v>
      </c>
      <c r="C2766" s="131">
        <v>1878</v>
      </c>
      <c r="D2766" s="166">
        <v>304</v>
      </c>
      <c r="E2766" s="166">
        <v>300</v>
      </c>
      <c r="F2766" s="167">
        <v>1374449.6359000001</v>
      </c>
      <c r="G2766" s="132">
        <v>5.7420999999999998E-5</v>
      </c>
      <c r="H2766" s="167">
        <v>388548.91</v>
      </c>
      <c r="I2766" s="131">
        <v>656.33</v>
      </c>
      <c r="J2766" s="131">
        <v>3</v>
      </c>
      <c r="K2766" s="131">
        <v>592</v>
      </c>
      <c r="L2766" s="130" t="s">
        <v>7</v>
      </c>
      <c r="M2766" s="128"/>
    </row>
    <row r="2767" spans="1:13">
      <c r="A2767" s="130" t="s">
        <v>7396</v>
      </c>
      <c r="B2767" s="131">
        <v>411</v>
      </c>
      <c r="C2767" s="131">
        <v>468</v>
      </c>
      <c r="D2767" s="166">
        <v>247</v>
      </c>
      <c r="E2767" s="166">
        <v>308</v>
      </c>
      <c r="F2767" s="167">
        <v>1486945.4104320002</v>
      </c>
      <c r="G2767" s="132">
        <v>3.2519299193812986E-5</v>
      </c>
      <c r="H2767" s="167" t="s">
        <v>11</v>
      </c>
      <c r="I2767" s="131" t="s">
        <v>11</v>
      </c>
      <c r="J2767" s="131">
        <v>3</v>
      </c>
      <c r="K2767" s="131">
        <v>728</v>
      </c>
      <c r="L2767" s="130" t="s">
        <v>12</v>
      </c>
      <c r="M2767" s="128"/>
    </row>
    <row r="2768" spans="1:13">
      <c r="A2768" s="130" t="s">
        <v>7397</v>
      </c>
      <c r="B2768" s="131">
        <v>5174</v>
      </c>
      <c r="C2768" s="131"/>
      <c r="D2768" s="166">
        <v>840</v>
      </c>
      <c r="E2768" s="166">
        <v>665</v>
      </c>
      <c r="F2768" s="167">
        <v>30298858.558541</v>
      </c>
      <c r="G2768" s="132">
        <v>4.5394899999999999E-4</v>
      </c>
      <c r="H2768" s="167">
        <v>3071734.69</v>
      </c>
      <c r="I2768" s="131">
        <v>9659.5400000000009</v>
      </c>
      <c r="J2768" s="131">
        <v>3</v>
      </c>
      <c r="K2768" s="131">
        <v>318</v>
      </c>
      <c r="L2768" s="130" t="s">
        <v>7</v>
      </c>
      <c r="M2768" s="128"/>
    </row>
    <row r="2769" spans="1:13">
      <c r="A2769" s="130" t="s">
        <v>7398</v>
      </c>
      <c r="B2769" s="131">
        <v>66</v>
      </c>
      <c r="C2769" s="131">
        <v>4</v>
      </c>
      <c r="D2769" s="166">
        <v>11</v>
      </c>
      <c r="E2769" s="166"/>
      <c r="F2769" s="166">
        <v>0</v>
      </c>
      <c r="G2769" s="132">
        <v>1.1325125424452642E-6</v>
      </c>
      <c r="H2769" s="167" t="s">
        <v>11</v>
      </c>
      <c r="I2769" s="131" t="s">
        <v>11</v>
      </c>
      <c r="J2769" s="131">
        <v>2</v>
      </c>
      <c r="K2769" s="131">
        <v>9</v>
      </c>
      <c r="L2769" s="130" t="s">
        <v>12</v>
      </c>
      <c r="M2769" s="128"/>
    </row>
    <row r="2770" spans="1:13">
      <c r="A2770" s="130" t="s">
        <v>7399</v>
      </c>
      <c r="B2770" s="131">
        <v>7753</v>
      </c>
      <c r="C2770" s="131">
        <v>12093</v>
      </c>
      <c r="D2770" s="166">
        <v>4591</v>
      </c>
      <c r="E2770" s="166">
        <v>4733</v>
      </c>
      <c r="F2770" s="167">
        <v>9110771.117943</v>
      </c>
      <c r="G2770" s="132">
        <v>3.7605599999999999E-4</v>
      </c>
      <c r="H2770" s="167">
        <v>2544658</v>
      </c>
      <c r="I2770" s="131">
        <v>410.03</v>
      </c>
      <c r="J2770" s="131">
        <v>3</v>
      </c>
      <c r="K2770" s="131">
        <v>6206</v>
      </c>
      <c r="L2770" s="130" t="s">
        <v>7</v>
      </c>
      <c r="M2770" s="128"/>
    </row>
    <row r="2771" spans="1:13">
      <c r="A2771" s="130" t="s">
        <v>7400</v>
      </c>
      <c r="B2771" s="131">
        <v>15991</v>
      </c>
      <c r="C2771" s="131">
        <v>14806</v>
      </c>
      <c r="D2771" s="166">
        <v>2895</v>
      </c>
      <c r="E2771" s="166">
        <v>3200</v>
      </c>
      <c r="F2771" s="167">
        <v>9998383.594560001</v>
      </c>
      <c r="G2771" s="132">
        <v>4.5594199999999998E-4</v>
      </c>
      <c r="H2771" s="167">
        <v>3085220.73</v>
      </c>
      <c r="I2771" s="131">
        <v>722.71</v>
      </c>
      <c r="J2771" s="131">
        <v>3</v>
      </c>
      <c r="K2771" s="131">
        <v>4269</v>
      </c>
      <c r="L2771" s="130" t="s">
        <v>7</v>
      </c>
      <c r="M2771" s="128"/>
    </row>
    <row r="2772" spans="1:13">
      <c r="A2772" s="130" t="s">
        <v>7401</v>
      </c>
      <c r="B2772" s="131">
        <v>1549</v>
      </c>
      <c r="C2772" s="131">
        <v>1333</v>
      </c>
      <c r="D2772" s="166">
        <v>319</v>
      </c>
      <c r="E2772" s="166">
        <v>286</v>
      </c>
      <c r="F2772" s="167">
        <v>2333630.0902239997</v>
      </c>
      <c r="G2772" s="132">
        <v>6.1190000000000002E-5</v>
      </c>
      <c r="H2772" s="167">
        <v>414051.18</v>
      </c>
      <c r="I2772" s="131">
        <v>409.14</v>
      </c>
      <c r="J2772" s="131">
        <v>3</v>
      </c>
      <c r="K2772" s="131">
        <v>1012</v>
      </c>
      <c r="L2772" s="130" t="s">
        <v>7</v>
      </c>
      <c r="M2772" s="128"/>
    </row>
    <row r="2773" spans="1:13">
      <c r="A2773" s="130" t="s">
        <v>7402</v>
      </c>
      <c r="B2773" s="131">
        <v>1917</v>
      </c>
      <c r="C2773" s="131">
        <v>1938</v>
      </c>
      <c r="D2773" s="166">
        <v>225</v>
      </c>
      <c r="E2773" s="166">
        <v>192</v>
      </c>
      <c r="F2773" s="167">
        <v>3534145.7133400002</v>
      </c>
      <c r="G2773" s="132">
        <v>8.3751999999999994E-5</v>
      </c>
      <c r="H2773" s="167">
        <v>566721.86</v>
      </c>
      <c r="I2773" s="131">
        <v>1787.76</v>
      </c>
      <c r="J2773" s="131">
        <v>3</v>
      </c>
      <c r="K2773" s="131">
        <v>317</v>
      </c>
      <c r="L2773" s="130" t="s">
        <v>7</v>
      </c>
      <c r="M2773" s="128"/>
    </row>
    <row r="2774" spans="1:13">
      <c r="A2774" s="130" t="s">
        <v>7403</v>
      </c>
      <c r="B2774" s="131">
        <v>1770</v>
      </c>
      <c r="C2774" s="131">
        <v>1526</v>
      </c>
      <c r="D2774" s="166">
        <v>434</v>
      </c>
      <c r="E2774" s="166">
        <v>409</v>
      </c>
      <c r="F2774" s="167">
        <v>1858846.1490060003</v>
      </c>
      <c r="G2774" s="132">
        <v>6.0804999999999998E-5</v>
      </c>
      <c r="H2774" s="167">
        <v>411448.04</v>
      </c>
      <c r="I2774" s="131">
        <v>267</v>
      </c>
      <c r="J2774" s="131">
        <v>3</v>
      </c>
      <c r="K2774" s="131">
        <v>1541</v>
      </c>
      <c r="L2774" s="130" t="s">
        <v>7</v>
      </c>
      <c r="M2774" s="128"/>
    </row>
    <row r="2775" spans="1:13">
      <c r="A2775" s="130" t="s">
        <v>7404</v>
      </c>
      <c r="B2775" s="131">
        <v>23269</v>
      </c>
      <c r="C2775" s="131">
        <v>21482</v>
      </c>
      <c r="D2775" s="166">
        <v>2296</v>
      </c>
      <c r="E2775" s="166">
        <v>2020</v>
      </c>
      <c r="F2775" s="167">
        <v>16000009.639748001</v>
      </c>
      <c r="G2775" s="132">
        <v>6.4220300000000004E-4</v>
      </c>
      <c r="H2775" s="167">
        <v>4345592.28</v>
      </c>
      <c r="I2775" s="131">
        <v>952.35</v>
      </c>
      <c r="J2775" s="131">
        <v>3</v>
      </c>
      <c r="K2775" s="131">
        <v>4563</v>
      </c>
      <c r="L2775" s="130" t="s">
        <v>7</v>
      </c>
      <c r="M2775" s="128"/>
    </row>
    <row r="2776" spans="1:13">
      <c r="A2776" s="130" t="s">
        <v>7405</v>
      </c>
      <c r="B2776" s="131">
        <v>844</v>
      </c>
      <c r="C2776" s="131">
        <v>615</v>
      </c>
      <c r="D2776" s="166">
        <v>260</v>
      </c>
      <c r="E2776" s="166">
        <v>380</v>
      </c>
      <c r="F2776" s="167">
        <v>986441.60865800013</v>
      </c>
      <c r="G2776" s="132">
        <v>3.1399999999999998E-5</v>
      </c>
      <c r="H2776" s="167">
        <v>212477.4</v>
      </c>
      <c r="I2776" s="131">
        <v>323.89999999999998</v>
      </c>
      <c r="J2776" s="131">
        <v>3</v>
      </c>
      <c r="K2776" s="131">
        <v>656</v>
      </c>
      <c r="L2776" s="130" t="s">
        <v>7</v>
      </c>
      <c r="M2776" s="128"/>
    </row>
    <row r="2777" spans="1:13">
      <c r="A2777" s="130" t="s">
        <v>7406</v>
      </c>
      <c r="B2777" s="131">
        <v>411</v>
      </c>
      <c r="C2777" s="131">
        <v>265</v>
      </c>
      <c r="D2777" s="166">
        <v>229</v>
      </c>
      <c r="E2777" s="166">
        <v>121</v>
      </c>
      <c r="F2777" s="166">
        <v>0</v>
      </c>
      <c r="G2777" s="132">
        <v>1.1971519258609363E-5</v>
      </c>
      <c r="H2777" s="167" t="s">
        <v>11</v>
      </c>
      <c r="I2777" s="131" t="s">
        <v>11</v>
      </c>
      <c r="J2777" s="131">
        <v>2</v>
      </c>
      <c r="K2777" s="131">
        <v>74</v>
      </c>
      <c r="L2777" s="130" t="s">
        <v>12</v>
      </c>
      <c r="M2777" s="128"/>
    </row>
    <row r="2778" spans="1:13">
      <c r="A2778" s="130" t="s">
        <v>7407</v>
      </c>
      <c r="B2778" s="131">
        <v>4067</v>
      </c>
      <c r="C2778" s="131">
        <v>3580</v>
      </c>
      <c r="D2778" s="166">
        <v>1119</v>
      </c>
      <c r="E2778" s="166">
        <v>963</v>
      </c>
      <c r="F2778" s="167">
        <v>4302292.3687380003</v>
      </c>
      <c r="G2778" s="132">
        <v>1.42046E-4</v>
      </c>
      <c r="H2778" s="167">
        <v>961182.84</v>
      </c>
      <c r="I2778" s="131">
        <v>450.21</v>
      </c>
      <c r="J2778" s="131">
        <v>3</v>
      </c>
      <c r="K2778" s="131">
        <v>2135</v>
      </c>
      <c r="L2778" s="130" t="s">
        <v>7</v>
      </c>
      <c r="M2778" s="128"/>
    </row>
    <row r="2779" spans="1:13">
      <c r="A2779" s="130" t="s">
        <v>7408</v>
      </c>
      <c r="B2779" s="131">
        <v>242</v>
      </c>
      <c r="C2779" s="131">
        <v>224</v>
      </c>
      <c r="D2779" s="166">
        <v>158</v>
      </c>
      <c r="E2779" s="166">
        <v>200</v>
      </c>
      <c r="F2779" s="167">
        <v>1208116.7205119999</v>
      </c>
      <c r="G2779" s="132">
        <v>2.3011999999999999E-5</v>
      </c>
      <c r="H2779" s="167">
        <v>155712.39000000001</v>
      </c>
      <c r="I2779" s="131">
        <v>439.86</v>
      </c>
      <c r="J2779" s="131">
        <v>3</v>
      </c>
      <c r="K2779" s="131">
        <v>354</v>
      </c>
      <c r="L2779" s="130" t="s">
        <v>7</v>
      </c>
      <c r="M2779" s="128"/>
    </row>
    <row r="2780" spans="1:13">
      <c r="A2780" s="130" t="s">
        <v>7409</v>
      </c>
      <c r="B2780" s="131">
        <v>6138</v>
      </c>
      <c r="C2780" s="131">
        <v>6371</v>
      </c>
      <c r="D2780" s="166">
        <v>1428</v>
      </c>
      <c r="E2780" s="166">
        <v>1195</v>
      </c>
      <c r="F2780" s="167">
        <v>3401820.3269380005</v>
      </c>
      <c r="G2780" s="132">
        <v>1.77894E-4</v>
      </c>
      <c r="H2780" s="167">
        <v>1203757.4099999999</v>
      </c>
      <c r="I2780" s="131">
        <v>355.3</v>
      </c>
      <c r="J2780" s="131">
        <v>3</v>
      </c>
      <c r="K2780" s="131">
        <v>3388</v>
      </c>
      <c r="L2780" s="130" t="s">
        <v>7</v>
      </c>
      <c r="M2780" s="128"/>
    </row>
    <row r="2781" spans="1:13">
      <c r="A2781" s="130" t="s">
        <v>7410</v>
      </c>
      <c r="B2781" s="131">
        <v>2354</v>
      </c>
      <c r="C2781" s="131">
        <v>2292</v>
      </c>
      <c r="D2781" s="166">
        <v>565</v>
      </c>
      <c r="E2781" s="166">
        <v>552</v>
      </c>
      <c r="F2781" s="167">
        <v>2830617.6488800002</v>
      </c>
      <c r="G2781" s="132">
        <v>8.7802999999999999E-5</v>
      </c>
      <c r="H2781" s="167">
        <v>594139.23</v>
      </c>
      <c r="I2781" s="131">
        <v>565.84</v>
      </c>
      <c r="J2781" s="131">
        <v>3</v>
      </c>
      <c r="K2781" s="131">
        <v>1050</v>
      </c>
      <c r="L2781" s="130" t="s">
        <v>7</v>
      </c>
      <c r="M2781" s="128"/>
    </row>
    <row r="2782" spans="1:13">
      <c r="A2782" s="130" t="s">
        <v>7411</v>
      </c>
      <c r="B2782" s="131">
        <v>49369</v>
      </c>
      <c r="C2782" s="131">
        <v>48785</v>
      </c>
      <c r="D2782" s="166">
        <v>2706</v>
      </c>
      <c r="E2782" s="166">
        <v>2695</v>
      </c>
      <c r="F2782" s="167">
        <v>98741588.16065</v>
      </c>
      <c r="G2782" s="132">
        <v>2.2016760000000001E-3</v>
      </c>
      <c r="H2782" s="167">
        <v>14898071.199999999</v>
      </c>
      <c r="I2782" s="131">
        <v>12854.24</v>
      </c>
      <c r="J2782" s="131">
        <v>3</v>
      </c>
      <c r="K2782" s="131">
        <v>1159</v>
      </c>
      <c r="L2782" s="130" t="s">
        <v>7</v>
      </c>
      <c r="M2782" s="128"/>
    </row>
    <row r="2783" spans="1:13">
      <c r="A2783" s="160" t="s">
        <v>7412</v>
      </c>
      <c r="B2783" s="161">
        <v>1110</v>
      </c>
      <c r="C2783" s="161"/>
      <c r="D2783" s="162">
        <v>722</v>
      </c>
      <c r="E2783" s="162">
        <v>630</v>
      </c>
      <c r="F2783" s="163">
        <v>1194425.3157239999</v>
      </c>
      <c r="G2783" s="164">
        <v>3.7327999999999999E-5</v>
      </c>
      <c r="H2783" s="163">
        <v>252590.54</v>
      </c>
      <c r="I2783" s="161">
        <v>428.12</v>
      </c>
      <c r="J2783" s="161">
        <v>3</v>
      </c>
      <c r="K2783" s="161">
        <v>590</v>
      </c>
      <c r="L2783" s="160" t="s">
        <v>7</v>
      </c>
      <c r="M2783" s="165"/>
    </row>
    <row r="2784" spans="1:13">
      <c r="A2784" s="130" t="s">
        <v>7413</v>
      </c>
      <c r="B2784" s="133">
        <v>32305</v>
      </c>
      <c r="C2784" s="133">
        <v>33921</v>
      </c>
      <c r="D2784" s="166">
        <v>3443</v>
      </c>
      <c r="E2784" s="166">
        <v>4101</v>
      </c>
      <c r="F2784" s="167">
        <v>4798695.8681889996</v>
      </c>
      <c r="G2784" s="132">
        <v>7.3667199999999996E-4</v>
      </c>
      <c r="H2784" s="167">
        <v>4984836.2300000004</v>
      </c>
      <c r="I2784" s="131">
        <v>1090.78</v>
      </c>
      <c r="J2784" s="131">
        <v>3</v>
      </c>
      <c r="K2784" s="131">
        <v>4570</v>
      </c>
      <c r="L2784" s="130" t="s">
        <v>7</v>
      </c>
      <c r="M2784" s="128"/>
    </row>
    <row r="2785" spans="1:13">
      <c r="A2785" s="168" t="s">
        <v>7414</v>
      </c>
      <c r="B2785" s="169">
        <v>1982</v>
      </c>
      <c r="C2785" s="169">
        <v>1771</v>
      </c>
      <c r="D2785" s="170">
        <v>909</v>
      </c>
      <c r="E2785" s="170">
        <v>534</v>
      </c>
      <c r="F2785" s="171">
        <v>2302838.4840300004</v>
      </c>
      <c r="G2785" s="172">
        <v>7.5928999999999998E-5</v>
      </c>
      <c r="H2785" s="171">
        <v>513787.1</v>
      </c>
      <c r="I2785" s="169">
        <v>1381.15</v>
      </c>
      <c r="J2785" s="169">
        <v>3</v>
      </c>
      <c r="K2785" s="169">
        <v>372</v>
      </c>
      <c r="L2785" s="168" t="s">
        <v>7</v>
      </c>
      <c r="M2785" s="173"/>
    </row>
    <row r="2786" spans="1:13">
      <c r="A2786" s="130" t="s">
        <v>7415</v>
      </c>
      <c r="B2786" s="131">
        <v>27162</v>
      </c>
      <c r="C2786" s="131">
        <v>31865</v>
      </c>
      <c r="D2786" s="166">
        <v>3891</v>
      </c>
      <c r="E2786" s="166">
        <v>3529</v>
      </c>
      <c r="F2786" s="167">
        <v>5974828.5651019998</v>
      </c>
      <c r="G2786" s="132">
        <v>6.6427200000000004E-4</v>
      </c>
      <c r="H2786" s="167">
        <v>4494923.21</v>
      </c>
      <c r="I2786" s="131">
        <v>610.14</v>
      </c>
      <c r="J2786" s="131">
        <v>3</v>
      </c>
      <c r="K2786" s="131">
        <v>7367</v>
      </c>
      <c r="L2786" s="130" t="s">
        <v>7</v>
      </c>
      <c r="M2786" s="128"/>
    </row>
    <row r="2787" spans="1:13">
      <c r="A2787" s="130" t="s">
        <v>7416</v>
      </c>
      <c r="B2787" s="131">
        <v>59</v>
      </c>
      <c r="C2787" s="131">
        <v>52</v>
      </c>
      <c r="D2787" s="166">
        <v>48</v>
      </c>
      <c r="E2787" s="166">
        <v>1</v>
      </c>
      <c r="F2787" s="166">
        <v>0</v>
      </c>
      <c r="G2787" s="132">
        <v>2.1536405346248298E-6</v>
      </c>
      <c r="H2787" s="167" t="s">
        <v>11</v>
      </c>
      <c r="I2787" s="131" t="s">
        <v>11</v>
      </c>
      <c r="J2787" s="131">
        <v>2</v>
      </c>
      <c r="K2787" s="131">
        <v>36</v>
      </c>
      <c r="L2787" s="130" t="s">
        <v>12</v>
      </c>
      <c r="M2787" s="128"/>
    </row>
    <row r="2788" spans="1:13">
      <c r="A2788" s="130" t="s">
        <v>7417</v>
      </c>
      <c r="B2788" s="131">
        <v>15280</v>
      </c>
      <c r="C2788" s="131">
        <v>15451</v>
      </c>
      <c r="D2788" s="166">
        <v>4049</v>
      </c>
      <c r="E2788" s="166">
        <v>3693</v>
      </c>
      <c r="F2788" s="167">
        <v>7385073.3134130007</v>
      </c>
      <c r="G2788" s="132">
        <v>4.3620600000000002E-4</v>
      </c>
      <c r="H2788" s="167">
        <v>2951672.28</v>
      </c>
      <c r="I2788" s="131">
        <v>457.62</v>
      </c>
      <c r="J2788" s="131">
        <v>3</v>
      </c>
      <c r="K2788" s="131">
        <v>6450</v>
      </c>
      <c r="L2788" s="130" t="s">
        <v>7</v>
      </c>
      <c r="M2788" s="128"/>
    </row>
    <row r="2789" spans="1:13">
      <c r="A2789" s="130" t="s">
        <v>7418</v>
      </c>
      <c r="B2789" s="131">
        <v>232</v>
      </c>
      <c r="C2789" s="131">
        <v>104</v>
      </c>
      <c r="D2789" s="166">
        <v>22</v>
      </c>
      <c r="E2789" s="166"/>
      <c r="F2789" s="166">
        <v>0</v>
      </c>
      <c r="G2789" s="132">
        <v>4.8200674684213506E-6</v>
      </c>
      <c r="H2789" s="167" t="s">
        <v>11</v>
      </c>
      <c r="I2789" s="131" t="s">
        <v>11</v>
      </c>
      <c r="J2789" s="131">
        <v>2</v>
      </c>
      <c r="K2789" s="131">
        <v>19</v>
      </c>
      <c r="L2789" s="130" t="s">
        <v>12</v>
      </c>
      <c r="M2789" s="128"/>
    </row>
    <row r="2790" spans="1:13">
      <c r="A2790" s="130" t="s">
        <v>7419</v>
      </c>
      <c r="B2790" s="131">
        <v>1666</v>
      </c>
      <c r="C2790" s="131">
        <v>1534</v>
      </c>
      <c r="D2790" s="166">
        <v>268</v>
      </c>
      <c r="E2790" s="166">
        <v>271</v>
      </c>
      <c r="F2790" s="167">
        <v>1068980.1945120001</v>
      </c>
      <c r="G2790" s="132">
        <v>4.6935999999999999E-5</v>
      </c>
      <c r="H2790" s="167">
        <v>317599.82</v>
      </c>
      <c r="I2790" s="131">
        <v>392.58</v>
      </c>
      <c r="J2790" s="131">
        <v>3</v>
      </c>
      <c r="K2790" s="131">
        <v>809</v>
      </c>
      <c r="L2790" s="130" t="s">
        <v>7</v>
      </c>
      <c r="M2790" s="128"/>
    </row>
    <row r="2791" spans="1:13">
      <c r="A2791" s="130" t="s">
        <v>7420</v>
      </c>
      <c r="B2791" s="131">
        <v>4544</v>
      </c>
      <c r="C2791" s="131">
        <v>4465</v>
      </c>
      <c r="D2791" s="166">
        <v>1517</v>
      </c>
      <c r="E2791" s="166">
        <v>1583</v>
      </c>
      <c r="F2791" s="167">
        <v>2258724.5893759998</v>
      </c>
      <c r="G2791" s="132">
        <v>1.3642400000000001E-4</v>
      </c>
      <c r="H2791" s="167">
        <v>923140.39</v>
      </c>
      <c r="I2791" s="131">
        <v>618.73</v>
      </c>
      <c r="J2791" s="131">
        <v>3</v>
      </c>
      <c r="K2791" s="131">
        <v>1492</v>
      </c>
      <c r="L2791" s="130" t="s">
        <v>7</v>
      </c>
      <c r="M2791" s="128"/>
    </row>
    <row r="2792" spans="1:13">
      <c r="A2792" s="130" t="s">
        <v>7421</v>
      </c>
      <c r="B2792" s="131">
        <v>1625</v>
      </c>
      <c r="C2792" s="131">
        <v>1407</v>
      </c>
      <c r="D2792" s="166">
        <v>349</v>
      </c>
      <c r="E2792" s="166">
        <v>324</v>
      </c>
      <c r="F2792" s="167">
        <v>1368007.5271100001</v>
      </c>
      <c r="G2792" s="132">
        <v>5.0569999999999999E-5</v>
      </c>
      <c r="H2792" s="167">
        <v>342190.75</v>
      </c>
      <c r="I2792" s="131">
        <v>696.93</v>
      </c>
      <c r="J2792" s="131">
        <v>3</v>
      </c>
      <c r="K2792" s="131">
        <v>491</v>
      </c>
      <c r="L2792" s="130" t="s">
        <v>7</v>
      </c>
      <c r="M2792" s="128"/>
    </row>
    <row r="2793" spans="1:13">
      <c r="A2793" s="130" t="s">
        <v>7422</v>
      </c>
      <c r="B2793" s="131">
        <v>103</v>
      </c>
      <c r="C2793" s="131">
        <v>50</v>
      </c>
      <c r="D2793" s="166">
        <v>65</v>
      </c>
      <c r="E2793" s="166">
        <v>90</v>
      </c>
      <c r="F2793" s="167">
        <v>540473.315634</v>
      </c>
      <c r="G2793" s="132">
        <v>9.7610000000000002E-6</v>
      </c>
      <c r="H2793" s="167">
        <v>66046.740000000005</v>
      </c>
      <c r="I2793" s="131">
        <v>471.76</v>
      </c>
      <c r="J2793" s="131">
        <v>3</v>
      </c>
      <c r="K2793" s="131">
        <v>140</v>
      </c>
      <c r="L2793" s="130" t="s">
        <v>7</v>
      </c>
      <c r="M2793" s="128"/>
    </row>
    <row r="2794" spans="1:13">
      <c r="A2794" s="130" t="s">
        <v>7423</v>
      </c>
      <c r="B2794" s="131">
        <v>1619</v>
      </c>
      <c r="C2794" s="131">
        <v>1545</v>
      </c>
      <c r="D2794" s="166">
        <v>144</v>
      </c>
      <c r="E2794" s="166">
        <v>150</v>
      </c>
      <c r="F2794" s="167">
        <v>260583.33532000001</v>
      </c>
      <c r="G2794" s="132">
        <v>3.3921999999999998E-5</v>
      </c>
      <c r="H2794" s="167">
        <v>229541.57</v>
      </c>
      <c r="I2794" s="131">
        <v>728.71</v>
      </c>
      <c r="J2794" s="131">
        <v>3</v>
      </c>
      <c r="K2794" s="131">
        <v>315</v>
      </c>
      <c r="L2794" s="130" t="s">
        <v>7</v>
      </c>
      <c r="M2794" s="128"/>
    </row>
    <row r="2795" spans="1:13">
      <c r="A2795" s="130" t="s">
        <v>7424</v>
      </c>
      <c r="B2795" s="131">
        <v>20641</v>
      </c>
      <c r="C2795" s="131">
        <v>19748</v>
      </c>
      <c r="D2795" s="166">
        <v>4491</v>
      </c>
      <c r="E2795" s="166">
        <v>4586</v>
      </c>
      <c r="F2795" s="167">
        <v>6049521.2525059991</v>
      </c>
      <c r="G2795" s="132">
        <v>5.1599899999999995E-4</v>
      </c>
      <c r="H2795" s="167">
        <v>3491608.82</v>
      </c>
      <c r="I2795" s="131">
        <v>784.1</v>
      </c>
      <c r="J2795" s="131">
        <v>3</v>
      </c>
      <c r="K2795" s="131">
        <v>4453</v>
      </c>
      <c r="L2795" s="130" t="s">
        <v>7</v>
      </c>
      <c r="M2795" s="128"/>
    </row>
    <row r="2796" spans="1:13">
      <c r="A2796" s="130" t="s">
        <v>7425</v>
      </c>
      <c r="B2796" s="131">
        <v>3568</v>
      </c>
      <c r="C2796" s="131">
        <v>3974</v>
      </c>
      <c r="D2796" s="166">
        <v>469</v>
      </c>
      <c r="E2796" s="166">
        <v>734</v>
      </c>
      <c r="F2796" s="167">
        <v>1553658.1399599998</v>
      </c>
      <c r="G2796" s="132">
        <v>9.7505999999999998E-5</v>
      </c>
      <c r="H2796" s="167">
        <v>659790.5</v>
      </c>
      <c r="I2796" s="131">
        <v>597.63</v>
      </c>
      <c r="J2796" s="131">
        <v>3</v>
      </c>
      <c r="K2796" s="131">
        <v>1104</v>
      </c>
      <c r="L2796" s="130" t="s">
        <v>7</v>
      </c>
      <c r="M2796" s="128"/>
    </row>
    <row r="2797" spans="1:13">
      <c r="A2797" s="130" t="s">
        <v>7426</v>
      </c>
      <c r="B2797" s="131">
        <v>7681</v>
      </c>
      <c r="C2797" s="131">
        <v>7540</v>
      </c>
      <c r="D2797" s="166">
        <v>2027</v>
      </c>
      <c r="E2797" s="166">
        <v>2229</v>
      </c>
      <c r="F2797" s="167">
        <v>7445594.6758750007</v>
      </c>
      <c r="G2797" s="132">
        <v>2.6911300000000002E-4</v>
      </c>
      <c r="H2797" s="167">
        <v>1821008.3</v>
      </c>
      <c r="I2797" s="131">
        <v>626.64</v>
      </c>
      <c r="J2797" s="131">
        <v>3</v>
      </c>
      <c r="K2797" s="131">
        <v>2906</v>
      </c>
      <c r="L2797" s="130" t="s">
        <v>7</v>
      </c>
      <c r="M2797" s="128"/>
    </row>
    <row r="2798" spans="1:13">
      <c r="A2798" s="130" t="s">
        <v>7427</v>
      </c>
      <c r="B2798" s="131">
        <v>2024</v>
      </c>
      <c r="C2798" s="131">
        <v>1742</v>
      </c>
      <c r="D2798" s="166">
        <v>659</v>
      </c>
      <c r="E2798" s="166">
        <v>610</v>
      </c>
      <c r="F2798" s="167">
        <v>797988.65132800012</v>
      </c>
      <c r="G2798" s="132">
        <v>5.4904999999999997E-5</v>
      </c>
      <c r="H2798" s="167">
        <v>371525.28</v>
      </c>
      <c r="I2798" s="131">
        <v>363.18</v>
      </c>
      <c r="J2798" s="131">
        <v>3</v>
      </c>
      <c r="K2798" s="131">
        <v>1023</v>
      </c>
      <c r="L2798" s="130" t="s">
        <v>7</v>
      </c>
      <c r="M2798" s="128"/>
    </row>
    <row r="2799" spans="1:13">
      <c r="A2799" s="130" t="s">
        <v>7428</v>
      </c>
      <c r="B2799" s="131">
        <v>4846</v>
      </c>
      <c r="C2799" s="131">
        <v>3431</v>
      </c>
      <c r="D2799" s="166">
        <v>1728</v>
      </c>
      <c r="E2799" s="166">
        <v>1607</v>
      </c>
      <c r="F2799" s="167">
        <v>2031550.657292</v>
      </c>
      <c r="G2799" s="132">
        <v>1.4246699999999999E-4</v>
      </c>
      <c r="H2799" s="167">
        <v>964030.78</v>
      </c>
      <c r="I2799" s="131">
        <v>384.54</v>
      </c>
      <c r="J2799" s="131">
        <v>3</v>
      </c>
      <c r="K2799" s="131">
        <v>2507</v>
      </c>
      <c r="L2799" s="130" t="s">
        <v>7</v>
      </c>
      <c r="M2799" s="128"/>
    </row>
    <row r="2800" spans="1:13">
      <c r="A2800" s="130" t="s">
        <v>7429</v>
      </c>
      <c r="B2800" s="131">
        <v>505</v>
      </c>
      <c r="C2800" s="131">
        <v>361</v>
      </c>
      <c r="D2800" s="166">
        <v>259</v>
      </c>
      <c r="E2800" s="166">
        <v>168</v>
      </c>
      <c r="F2800" s="167">
        <v>1208491.46325</v>
      </c>
      <c r="G2800" s="132">
        <v>2.7163999999999999E-5</v>
      </c>
      <c r="H2800" s="167">
        <v>183811.43</v>
      </c>
      <c r="I2800" s="131">
        <v>448.32</v>
      </c>
      <c r="J2800" s="131">
        <v>3</v>
      </c>
      <c r="K2800" s="131">
        <v>410</v>
      </c>
      <c r="L2800" s="130" t="s">
        <v>7</v>
      </c>
      <c r="M2800" s="128"/>
    </row>
    <row r="2801" spans="1:13">
      <c r="A2801" s="130" t="s">
        <v>7430</v>
      </c>
      <c r="B2801" s="131">
        <v>4971</v>
      </c>
      <c r="C2801" s="131">
        <v>4588</v>
      </c>
      <c r="D2801" s="166">
        <v>1285</v>
      </c>
      <c r="E2801" s="166">
        <v>1240</v>
      </c>
      <c r="F2801" s="167">
        <v>1804018.6449190001</v>
      </c>
      <c r="G2801" s="132">
        <v>1.3018599999999999E-4</v>
      </c>
      <c r="H2801" s="167">
        <v>880926.96</v>
      </c>
      <c r="I2801" s="131">
        <v>562.54</v>
      </c>
      <c r="J2801" s="131">
        <v>3</v>
      </c>
      <c r="K2801" s="131">
        <v>1566</v>
      </c>
      <c r="L2801" s="130" t="s">
        <v>7</v>
      </c>
      <c r="M2801" s="128"/>
    </row>
    <row r="2802" spans="1:13">
      <c r="A2802" s="130" t="s">
        <v>7431</v>
      </c>
      <c r="B2802" s="131">
        <v>3859</v>
      </c>
      <c r="C2802" s="131">
        <v>4199</v>
      </c>
      <c r="D2802" s="166">
        <v>693</v>
      </c>
      <c r="E2802" s="166">
        <v>610</v>
      </c>
      <c r="F2802" s="167">
        <v>2361745.364362</v>
      </c>
      <c r="G2802" s="132">
        <v>1.13491E-4</v>
      </c>
      <c r="H2802" s="167">
        <v>767961.71</v>
      </c>
      <c r="I2802" s="131">
        <v>450.94</v>
      </c>
      <c r="J2802" s="131">
        <v>3</v>
      </c>
      <c r="K2802" s="131">
        <v>1703</v>
      </c>
      <c r="L2802" s="130" t="s">
        <v>7</v>
      </c>
      <c r="M2802" s="128"/>
    </row>
    <row r="2803" spans="1:13">
      <c r="A2803" s="130" t="s">
        <v>7432</v>
      </c>
      <c r="B2803" s="131">
        <v>2074</v>
      </c>
      <c r="C2803" s="131">
        <v>1825</v>
      </c>
      <c r="D2803" s="166">
        <v>853</v>
      </c>
      <c r="E2803" s="166">
        <v>924</v>
      </c>
      <c r="F2803" s="167">
        <v>3553981.6214449997</v>
      </c>
      <c r="G2803" s="132">
        <v>9.6461999999999999E-5</v>
      </c>
      <c r="H2803" s="167">
        <v>652728.18999999994</v>
      </c>
      <c r="I2803" s="131">
        <v>489.3</v>
      </c>
      <c r="J2803" s="131">
        <v>3</v>
      </c>
      <c r="K2803" s="131">
        <v>1334</v>
      </c>
      <c r="L2803" s="130" t="s">
        <v>7</v>
      </c>
      <c r="M2803" s="128"/>
    </row>
    <row r="2804" spans="1:13">
      <c r="A2804" s="130" t="s">
        <v>7433</v>
      </c>
      <c r="B2804" s="131">
        <v>104</v>
      </c>
      <c r="C2804" s="131">
        <v>271</v>
      </c>
      <c r="D2804" s="166">
        <v>105</v>
      </c>
      <c r="E2804" s="166">
        <v>179</v>
      </c>
      <c r="F2804" s="167">
        <v>793859.82436099986</v>
      </c>
      <c r="G2804" s="132">
        <v>1.6152000000000001E-5</v>
      </c>
      <c r="H2804" s="167">
        <v>109296.3</v>
      </c>
      <c r="I2804" s="131">
        <v>453.51</v>
      </c>
      <c r="J2804" s="131">
        <v>3</v>
      </c>
      <c r="K2804" s="131">
        <v>241</v>
      </c>
      <c r="L2804" s="130" t="s">
        <v>7</v>
      </c>
      <c r="M2804" s="128"/>
    </row>
    <row r="2805" spans="1:13">
      <c r="A2805" s="130" t="s">
        <v>7434</v>
      </c>
      <c r="B2805" s="131">
        <v>38</v>
      </c>
      <c r="C2805" s="131">
        <v>21</v>
      </c>
      <c r="D2805" s="166">
        <v>21</v>
      </c>
      <c r="E2805" s="166">
        <v>24</v>
      </c>
      <c r="F2805" s="167">
        <v>160729.49104999998</v>
      </c>
      <c r="G2805" s="132">
        <v>3.0587293258312548E-6</v>
      </c>
      <c r="H2805" s="167" t="s">
        <v>11</v>
      </c>
      <c r="I2805" s="131" t="s">
        <v>11</v>
      </c>
      <c r="J2805" s="131">
        <v>3</v>
      </c>
      <c r="K2805" s="131">
        <v>483</v>
      </c>
      <c r="L2805" s="130" t="s">
        <v>12</v>
      </c>
      <c r="M2805" s="128"/>
    </row>
    <row r="2806" spans="1:13">
      <c r="A2806" s="130" t="s">
        <v>7435</v>
      </c>
      <c r="B2806" s="131">
        <v>4071</v>
      </c>
      <c r="C2806" s="131">
        <v>4821</v>
      </c>
      <c r="D2806" s="166">
        <v>487</v>
      </c>
      <c r="E2806" s="166">
        <v>502</v>
      </c>
      <c r="F2806" s="167">
        <v>2371329.7181500001</v>
      </c>
      <c r="G2806" s="132">
        <v>1.18192E-4</v>
      </c>
      <c r="H2806" s="167">
        <v>799767.54</v>
      </c>
      <c r="I2806" s="131">
        <v>630.23</v>
      </c>
      <c r="J2806" s="131">
        <v>3</v>
      </c>
      <c r="K2806" s="131">
        <v>1269</v>
      </c>
      <c r="L2806" s="130" t="s">
        <v>7</v>
      </c>
      <c r="M2806" s="128"/>
    </row>
    <row r="2807" spans="1:13">
      <c r="A2807" s="130" t="s">
        <v>7436</v>
      </c>
      <c r="B2807" s="131">
        <v>4950</v>
      </c>
      <c r="C2807" s="131">
        <v>4880</v>
      </c>
      <c r="D2807" s="166">
        <v>1427</v>
      </c>
      <c r="E2807" s="166">
        <v>1602</v>
      </c>
      <c r="F2807" s="167">
        <v>2263164.1301299999</v>
      </c>
      <c r="G2807" s="132">
        <v>1.4311700000000001E-4</v>
      </c>
      <c r="H2807" s="167">
        <v>968428.2</v>
      </c>
      <c r="I2807" s="131">
        <v>403.18</v>
      </c>
      <c r="J2807" s="131">
        <v>3</v>
      </c>
      <c r="K2807" s="131">
        <v>2402</v>
      </c>
      <c r="L2807" s="130" t="s">
        <v>7</v>
      </c>
      <c r="M2807" s="128"/>
    </row>
    <row r="2808" spans="1:13">
      <c r="A2808" s="130" t="s">
        <v>7437</v>
      </c>
      <c r="B2808" s="131"/>
      <c r="C2808" s="131"/>
      <c r="D2808" s="166">
        <v>11</v>
      </c>
      <c r="E2808" s="166">
        <v>120</v>
      </c>
      <c r="F2808" s="167">
        <v>195321.71785199997</v>
      </c>
      <c r="G2808" s="132">
        <v>3.698E-6</v>
      </c>
      <c r="H2808" s="167">
        <v>25021.37</v>
      </c>
      <c r="I2808" s="131">
        <v>271.97000000000003</v>
      </c>
      <c r="J2808" s="131">
        <v>3</v>
      </c>
      <c r="K2808" s="131">
        <v>92</v>
      </c>
      <c r="L2808" s="130" t="s">
        <v>7</v>
      </c>
      <c r="M2808" s="128"/>
    </row>
    <row r="2809" spans="1:13">
      <c r="A2809" s="130" t="s">
        <v>7438</v>
      </c>
      <c r="B2809" s="131"/>
      <c r="C2809" s="131">
        <v>13</v>
      </c>
      <c r="D2809" s="166">
        <v>145</v>
      </c>
      <c r="E2809" s="166">
        <v>111</v>
      </c>
      <c r="F2809" s="167">
        <v>995264.89254000003</v>
      </c>
      <c r="G2809" s="132">
        <v>1.5737857864680136E-5</v>
      </c>
      <c r="H2809" s="167" t="s">
        <v>11</v>
      </c>
      <c r="I2809" s="131" t="s">
        <v>11</v>
      </c>
      <c r="J2809" s="131">
        <v>3</v>
      </c>
      <c r="K2809" s="131">
        <v>256</v>
      </c>
      <c r="L2809" s="130" t="s">
        <v>12</v>
      </c>
      <c r="M2809" s="128"/>
    </row>
    <row r="2810" spans="1:13">
      <c r="A2810" s="130" t="s">
        <v>7439</v>
      </c>
      <c r="B2810" s="131"/>
      <c r="C2810" s="131"/>
      <c r="D2810" s="166">
        <v>161</v>
      </c>
      <c r="E2810" s="166"/>
      <c r="F2810" s="166">
        <v>0</v>
      </c>
      <c r="G2810" s="132">
        <v>4.3436834586814257E-6</v>
      </c>
      <c r="H2810" s="167" t="s">
        <v>11</v>
      </c>
      <c r="I2810" s="131" t="s">
        <v>11</v>
      </c>
      <c r="J2810" s="131">
        <v>1</v>
      </c>
      <c r="K2810" s="131">
        <v>0</v>
      </c>
      <c r="L2810" s="130" t="s">
        <v>12</v>
      </c>
      <c r="M2810" s="128"/>
    </row>
    <row r="2811" spans="1:13">
      <c r="A2811" s="130" t="s">
        <v>7440</v>
      </c>
      <c r="B2811" s="131">
        <v>31615</v>
      </c>
      <c r="C2811" s="131">
        <v>32337</v>
      </c>
      <c r="D2811" s="166">
        <v>5961</v>
      </c>
      <c r="E2811" s="166">
        <v>5417</v>
      </c>
      <c r="F2811" s="167">
        <v>2807396.1191599998</v>
      </c>
      <c r="G2811" s="132">
        <v>7.0231600000000003E-4</v>
      </c>
      <c r="H2811" s="167">
        <v>4752356.24</v>
      </c>
      <c r="I2811" s="131">
        <v>1657.03</v>
      </c>
      <c r="J2811" s="131">
        <v>3</v>
      </c>
      <c r="K2811" s="131">
        <v>2868</v>
      </c>
      <c r="L2811" s="130" t="s">
        <v>7</v>
      </c>
      <c r="M2811" s="128"/>
    </row>
    <row r="2812" spans="1:13">
      <c r="A2812" s="130" t="s">
        <v>7441</v>
      </c>
      <c r="B2812" s="131">
        <v>1813</v>
      </c>
      <c r="C2812" s="131">
        <v>597</v>
      </c>
      <c r="D2812" s="166">
        <v>176</v>
      </c>
      <c r="E2812" s="166">
        <v>62</v>
      </c>
      <c r="F2812" s="166">
        <v>0</v>
      </c>
      <c r="G2812" s="132">
        <v>3.5729592038244861E-5</v>
      </c>
      <c r="H2812" s="167" t="s">
        <v>11</v>
      </c>
      <c r="I2812" s="131" t="s">
        <v>11</v>
      </c>
      <c r="J2812" s="131">
        <v>2</v>
      </c>
      <c r="K2812" s="131">
        <v>193</v>
      </c>
      <c r="L2812" s="130" t="s">
        <v>12</v>
      </c>
      <c r="M2812" s="128"/>
    </row>
    <row r="2813" spans="1:13">
      <c r="A2813" s="130" t="s">
        <v>7442</v>
      </c>
      <c r="B2813" s="131">
        <v>1482</v>
      </c>
      <c r="C2813" s="131">
        <v>1567</v>
      </c>
      <c r="D2813" s="166">
        <v>378</v>
      </c>
      <c r="E2813" s="166">
        <v>471</v>
      </c>
      <c r="F2813" s="167">
        <v>6469650.6244839998</v>
      </c>
      <c r="G2813" s="132">
        <v>1.2055018552725777E-4</v>
      </c>
      <c r="H2813" s="167" t="s">
        <v>11</v>
      </c>
      <c r="I2813" s="131" t="s">
        <v>11</v>
      </c>
      <c r="J2813" s="131">
        <v>3</v>
      </c>
      <c r="K2813" s="131">
        <v>2325</v>
      </c>
      <c r="L2813" s="130" t="s">
        <v>12</v>
      </c>
      <c r="M2813" s="128"/>
    </row>
    <row r="2814" spans="1:13">
      <c r="A2814" s="130" t="s">
        <v>7443</v>
      </c>
      <c r="B2814" s="131">
        <v>11555</v>
      </c>
      <c r="C2814" s="131">
        <v>11613</v>
      </c>
      <c r="D2814" s="166">
        <v>2394</v>
      </c>
      <c r="E2814" s="166">
        <v>2305</v>
      </c>
      <c r="F2814" s="167">
        <v>25818342.516272001</v>
      </c>
      <c r="G2814" s="132">
        <v>5.9130873694267238E-4</v>
      </c>
      <c r="H2814" s="167" t="s">
        <v>11</v>
      </c>
      <c r="I2814" s="131">
        <v>658.74</v>
      </c>
      <c r="J2814" s="131">
        <v>3</v>
      </c>
      <c r="K2814" s="131">
        <v>6074</v>
      </c>
      <c r="L2814" s="130" t="s">
        <v>15</v>
      </c>
      <c r="M2814" s="128"/>
    </row>
    <row r="2815" spans="1:13">
      <c r="A2815" s="130" t="s">
        <v>7444</v>
      </c>
      <c r="B2815" s="131">
        <v>12600</v>
      </c>
      <c r="C2815" s="131">
        <v>11489</v>
      </c>
      <c r="D2815" s="166">
        <v>2546</v>
      </c>
      <c r="E2815" s="166">
        <v>2588</v>
      </c>
      <c r="F2815" s="167">
        <v>21172761.074759997</v>
      </c>
      <c r="G2815" s="132">
        <v>5.3381999999999995E-4</v>
      </c>
      <c r="H2815" s="167">
        <v>3612199.14</v>
      </c>
      <c r="I2815" s="131">
        <v>650.49</v>
      </c>
      <c r="J2815" s="131">
        <v>3</v>
      </c>
      <c r="K2815" s="131">
        <v>5553</v>
      </c>
      <c r="L2815" s="130" t="s">
        <v>7</v>
      </c>
      <c r="M2815" s="128"/>
    </row>
    <row r="2816" spans="1:13">
      <c r="A2816" s="160" t="s">
        <v>7445</v>
      </c>
      <c r="B2816" s="161">
        <v>134258</v>
      </c>
      <c r="C2816" s="161">
        <v>141560</v>
      </c>
      <c r="D2816" s="162">
        <v>4956</v>
      </c>
      <c r="E2816" s="162">
        <v>5095</v>
      </c>
      <c r="F2816" s="163">
        <v>433893861</v>
      </c>
      <c r="G2816" s="164">
        <v>8.1757300000000008E-3</v>
      </c>
      <c r="H2816" s="163">
        <v>55322674.200000003</v>
      </c>
      <c r="I2816" s="161">
        <v>15654.4</v>
      </c>
      <c r="J2816" s="161">
        <v>3</v>
      </c>
      <c r="K2816" s="161">
        <v>3534</v>
      </c>
      <c r="L2816" s="160" t="s">
        <v>7</v>
      </c>
      <c r="M2816" s="165"/>
    </row>
    <row r="2817" spans="1:13">
      <c r="A2817" s="130" t="s">
        <v>7446</v>
      </c>
      <c r="B2817" s="133">
        <v>49302</v>
      </c>
      <c r="C2817" s="133">
        <v>52244</v>
      </c>
      <c r="D2817" s="166">
        <v>3165</v>
      </c>
      <c r="E2817" s="166">
        <v>3402</v>
      </c>
      <c r="F2817" s="167">
        <v>62516081.534823999</v>
      </c>
      <c r="G2817" s="132">
        <v>1.778391E-3</v>
      </c>
      <c r="H2817" s="167">
        <v>12033830.210000001</v>
      </c>
      <c r="I2817" s="131">
        <v>2707.88</v>
      </c>
      <c r="J2817" s="131">
        <v>3</v>
      </c>
      <c r="K2817" s="131">
        <v>4444</v>
      </c>
      <c r="L2817" s="130" t="s">
        <v>7</v>
      </c>
      <c r="M2817" s="128"/>
    </row>
    <row r="2818" spans="1:13">
      <c r="A2818" s="168" t="s">
        <v>7447</v>
      </c>
      <c r="B2818" s="169">
        <v>44273</v>
      </c>
      <c r="C2818" s="169">
        <v>43946</v>
      </c>
      <c r="D2818" s="170">
        <v>10435</v>
      </c>
      <c r="E2818" s="170">
        <v>10503</v>
      </c>
      <c r="F2818" s="171">
        <v>73300306.156275004</v>
      </c>
      <c r="G2818" s="172">
        <v>1.919565E-3</v>
      </c>
      <c r="H2818" s="171">
        <v>12989111.18</v>
      </c>
      <c r="I2818" s="169">
        <v>1102.83</v>
      </c>
      <c r="J2818" s="169">
        <v>3</v>
      </c>
      <c r="K2818" s="169">
        <v>11778</v>
      </c>
      <c r="L2818" s="168" t="s">
        <v>7</v>
      </c>
      <c r="M2818" s="173"/>
    </row>
    <row r="2819" spans="1:13">
      <c r="A2819" s="130" t="s">
        <v>7448</v>
      </c>
      <c r="B2819" s="131">
        <v>4427</v>
      </c>
      <c r="C2819" s="131">
        <v>4553</v>
      </c>
      <c r="D2819" s="166">
        <v>1232</v>
      </c>
      <c r="E2819" s="166">
        <v>1096</v>
      </c>
      <c r="F2819" s="167">
        <v>7621982.327203</v>
      </c>
      <c r="G2819" s="132">
        <v>1.9922200000000001E-4</v>
      </c>
      <c r="H2819" s="167">
        <v>1348071.22</v>
      </c>
      <c r="I2819" s="131">
        <v>435.14</v>
      </c>
      <c r="J2819" s="131">
        <v>3</v>
      </c>
      <c r="K2819" s="131">
        <v>3098</v>
      </c>
      <c r="L2819" s="130" t="s">
        <v>7</v>
      </c>
      <c r="M2819" s="128"/>
    </row>
    <row r="2820" spans="1:13">
      <c r="A2820" s="130" t="s">
        <v>7449</v>
      </c>
      <c r="B2820" s="131">
        <v>23028</v>
      </c>
      <c r="C2820" s="131">
        <v>24993</v>
      </c>
      <c r="D2820" s="166">
        <v>3440</v>
      </c>
      <c r="E2820" s="166">
        <v>3671</v>
      </c>
      <c r="F2820" s="167">
        <v>93579602.963402003</v>
      </c>
      <c r="G2820" s="132">
        <v>1.7056969999999999E-3</v>
      </c>
      <c r="H2820" s="167">
        <v>11541933.35</v>
      </c>
      <c r="I2820" s="131">
        <v>7020.64</v>
      </c>
      <c r="J2820" s="131">
        <v>3</v>
      </c>
      <c r="K2820" s="131">
        <v>1644</v>
      </c>
      <c r="L2820" s="130" t="s">
        <v>7</v>
      </c>
      <c r="M2820" s="128"/>
    </row>
    <row r="2821" spans="1:13">
      <c r="A2821" s="130" t="s">
        <v>7450</v>
      </c>
      <c r="B2821" s="131">
        <v>17752</v>
      </c>
      <c r="C2821" s="131">
        <v>17000</v>
      </c>
      <c r="D2821" s="166">
        <v>7238</v>
      </c>
      <c r="E2821" s="166">
        <v>6866</v>
      </c>
      <c r="F2821" s="167">
        <v>5254268.8367309999</v>
      </c>
      <c r="G2821" s="132">
        <v>5.0019300000000001E-4</v>
      </c>
      <c r="H2821" s="167">
        <v>3384654.03</v>
      </c>
      <c r="I2821" s="131">
        <v>1414.39</v>
      </c>
      <c r="J2821" s="131">
        <v>3</v>
      </c>
      <c r="K2821" s="131">
        <v>2393</v>
      </c>
      <c r="L2821" s="130" t="s">
        <v>7</v>
      </c>
      <c r="M2821" s="128"/>
    </row>
    <row r="2822" spans="1:13">
      <c r="A2822" s="130" t="s">
        <v>7451</v>
      </c>
      <c r="B2822" s="131">
        <v>27371</v>
      </c>
      <c r="C2822" s="131">
        <v>28268</v>
      </c>
      <c r="D2822" s="166">
        <v>10393</v>
      </c>
      <c r="E2822" s="166">
        <v>11445</v>
      </c>
      <c r="F2822" s="167">
        <v>13843955.744064</v>
      </c>
      <c r="G2822" s="132">
        <v>8.6422199999999999E-4</v>
      </c>
      <c r="H2822" s="167">
        <v>5847925.9299999997</v>
      </c>
      <c r="I2822" s="131">
        <v>1412.54</v>
      </c>
      <c r="J2822" s="131">
        <v>3</v>
      </c>
      <c r="K2822" s="131">
        <v>4140</v>
      </c>
      <c r="L2822" s="130" t="s">
        <v>7</v>
      </c>
      <c r="M2822" s="128"/>
    </row>
    <row r="2823" spans="1:13">
      <c r="A2823" s="130" t="s">
        <v>7452</v>
      </c>
      <c r="B2823" s="131">
        <v>3491</v>
      </c>
      <c r="C2823" s="131">
        <v>3282</v>
      </c>
      <c r="D2823" s="166">
        <v>804</v>
      </c>
      <c r="E2823" s="166">
        <v>743</v>
      </c>
      <c r="F2823" s="167">
        <v>9309508.5329500008</v>
      </c>
      <c r="G2823" s="132">
        <v>1.9473E-4</v>
      </c>
      <c r="H2823" s="167">
        <v>1317678.0900000001</v>
      </c>
      <c r="I2823" s="131">
        <v>901.9</v>
      </c>
      <c r="J2823" s="131">
        <v>3</v>
      </c>
      <c r="K2823" s="131">
        <v>1461</v>
      </c>
      <c r="L2823" s="130" t="s">
        <v>7</v>
      </c>
      <c r="M2823" s="128"/>
    </row>
    <row r="2824" spans="1:13">
      <c r="A2824" s="130" t="s">
        <v>7453</v>
      </c>
      <c r="B2824" s="131">
        <v>24184</v>
      </c>
      <c r="C2824" s="131">
        <v>25281</v>
      </c>
      <c r="D2824" s="166">
        <v>8743</v>
      </c>
      <c r="E2824" s="166">
        <v>7688</v>
      </c>
      <c r="F2824" s="167">
        <v>12271594.208758</v>
      </c>
      <c r="G2824" s="132">
        <v>7.4214699999999997E-4</v>
      </c>
      <c r="H2824" s="167">
        <v>5021882.13</v>
      </c>
      <c r="I2824" s="131">
        <v>1131.31</v>
      </c>
      <c r="J2824" s="131">
        <v>3</v>
      </c>
      <c r="K2824" s="131">
        <v>4439</v>
      </c>
      <c r="L2824" s="130" t="s">
        <v>7</v>
      </c>
      <c r="M2824" s="128"/>
    </row>
    <row r="2825" spans="1:13">
      <c r="A2825" s="130" t="s">
        <v>7454</v>
      </c>
      <c r="B2825" s="131">
        <v>16201</v>
      </c>
      <c r="C2825" s="131">
        <v>16588</v>
      </c>
      <c r="D2825" s="166">
        <v>3378</v>
      </c>
      <c r="E2825" s="166">
        <v>2495</v>
      </c>
      <c r="F2825" s="167">
        <v>28898885.424015</v>
      </c>
      <c r="G2825" s="132">
        <v>7.1816600000000001E-4</v>
      </c>
      <c r="H2825" s="167">
        <v>4859611.91</v>
      </c>
      <c r="I2825" s="131">
        <v>947.29</v>
      </c>
      <c r="J2825" s="131">
        <v>3</v>
      </c>
      <c r="K2825" s="131">
        <v>5130</v>
      </c>
      <c r="L2825" s="130" t="s">
        <v>7</v>
      </c>
      <c r="M2825" s="128"/>
    </row>
    <row r="2826" spans="1:13">
      <c r="A2826" s="130" t="s">
        <v>7455</v>
      </c>
      <c r="B2826" s="131">
        <v>31616</v>
      </c>
      <c r="C2826" s="131">
        <v>27550</v>
      </c>
      <c r="D2826" s="166">
        <v>3607</v>
      </c>
      <c r="E2826" s="166">
        <v>3526</v>
      </c>
      <c r="F2826" s="167">
        <v>12301375.55325</v>
      </c>
      <c r="G2826" s="132">
        <v>7.4562999999999995E-4</v>
      </c>
      <c r="H2826" s="167">
        <v>5045451.6500000004</v>
      </c>
      <c r="I2826" s="131">
        <v>3533.23</v>
      </c>
      <c r="J2826" s="131">
        <v>3</v>
      </c>
      <c r="K2826" s="131">
        <v>1428</v>
      </c>
      <c r="L2826" s="130" t="s">
        <v>7</v>
      </c>
      <c r="M2826" s="128"/>
    </row>
    <row r="2827" spans="1:13">
      <c r="A2827" s="130" t="s">
        <v>7456</v>
      </c>
      <c r="B2827" s="131">
        <v>26580</v>
      </c>
      <c r="C2827" s="131">
        <v>23259</v>
      </c>
      <c r="D2827" s="166">
        <v>2593</v>
      </c>
      <c r="E2827" s="166">
        <v>2655</v>
      </c>
      <c r="F2827" s="167">
        <v>23694917.908845</v>
      </c>
      <c r="G2827" s="132">
        <v>7.9505600000000004E-4</v>
      </c>
      <c r="H2827" s="167">
        <v>5379902.3099999996</v>
      </c>
      <c r="I2827" s="131">
        <v>1002.59</v>
      </c>
      <c r="J2827" s="131">
        <v>3</v>
      </c>
      <c r="K2827" s="131">
        <v>5366</v>
      </c>
      <c r="L2827" s="130" t="s">
        <v>7</v>
      </c>
      <c r="M2827" s="128"/>
    </row>
    <row r="2828" spans="1:13">
      <c r="A2828" s="130" t="s">
        <v>7457</v>
      </c>
      <c r="B2828" s="131">
        <v>52810</v>
      </c>
      <c r="C2828" s="131">
        <v>52859</v>
      </c>
      <c r="D2828" s="166">
        <v>3514</v>
      </c>
      <c r="E2828" s="166">
        <v>3077</v>
      </c>
      <c r="F2828" s="167">
        <v>160745249.88160703</v>
      </c>
      <c r="G2828" s="132">
        <v>3.0850529999999999E-3</v>
      </c>
      <c r="H2828" s="167">
        <v>20875615.620000001</v>
      </c>
      <c r="I2828" s="131">
        <v>8199.3700000000008</v>
      </c>
      <c r="J2828" s="131">
        <v>3</v>
      </c>
      <c r="K2828" s="131">
        <v>2546</v>
      </c>
      <c r="L2828" s="130" t="s">
        <v>7</v>
      </c>
      <c r="M2828" s="128"/>
    </row>
    <row r="2829" spans="1:13">
      <c r="A2829" s="130" t="s">
        <v>7458</v>
      </c>
      <c r="B2829" s="131">
        <v>14738</v>
      </c>
      <c r="C2829" s="131">
        <v>15757</v>
      </c>
      <c r="D2829" s="166">
        <v>4671</v>
      </c>
      <c r="E2829" s="166">
        <v>5043</v>
      </c>
      <c r="F2829" s="167">
        <v>22950371.083844997</v>
      </c>
      <c r="G2829" s="132">
        <v>6.5423900000000004E-4</v>
      </c>
      <c r="H2829" s="167">
        <v>4427038.03</v>
      </c>
      <c r="I2829" s="131">
        <v>558.97</v>
      </c>
      <c r="J2829" s="131">
        <v>3</v>
      </c>
      <c r="K2829" s="131">
        <v>7920</v>
      </c>
      <c r="L2829" s="130" t="s">
        <v>7</v>
      </c>
      <c r="M2829" s="128"/>
    </row>
    <row r="2830" spans="1:13">
      <c r="A2830" s="130" t="s">
        <v>7459</v>
      </c>
      <c r="B2830" s="131">
        <v>8851</v>
      </c>
      <c r="C2830" s="131">
        <v>8235</v>
      </c>
      <c r="D2830" s="166">
        <v>2823</v>
      </c>
      <c r="E2830" s="166">
        <v>2879</v>
      </c>
      <c r="F2830" s="167">
        <v>29717459.249242</v>
      </c>
      <c r="G2830" s="132">
        <v>5.8852600000000002E-4</v>
      </c>
      <c r="H2830" s="167">
        <v>3982379.38</v>
      </c>
      <c r="I2830" s="131">
        <v>622.54</v>
      </c>
      <c r="J2830" s="131">
        <v>3</v>
      </c>
      <c r="K2830" s="131">
        <v>6397</v>
      </c>
      <c r="L2830" s="130" t="s">
        <v>7</v>
      </c>
      <c r="M2830" s="128"/>
    </row>
    <row r="2831" spans="1:13">
      <c r="A2831" s="130" t="s">
        <v>7460</v>
      </c>
      <c r="B2831" s="131">
        <v>12885</v>
      </c>
      <c r="C2831" s="131">
        <v>14827</v>
      </c>
      <c r="D2831" s="166">
        <v>4717</v>
      </c>
      <c r="E2831" s="166">
        <v>4770</v>
      </c>
      <c r="F2831" s="167">
        <v>10588414.224200001</v>
      </c>
      <c r="G2831" s="132">
        <v>4.66565E-4</v>
      </c>
      <c r="H2831" s="167">
        <v>3157100.59</v>
      </c>
      <c r="I2831" s="131">
        <v>523.65</v>
      </c>
      <c r="J2831" s="131">
        <v>3</v>
      </c>
      <c r="K2831" s="131">
        <v>6029</v>
      </c>
      <c r="L2831" s="130" t="s">
        <v>7</v>
      </c>
      <c r="M2831" s="128"/>
    </row>
    <row r="2832" spans="1:13">
      <c r="A2832" s="130" t="s">
        <v>7461</v>
      </c>
      <c r="B2832" s="131">
        <v>34938</v>
      </c>
      <c r="C2832" s="131">
        <v>34279</v>
      </c>
      <c r="D2832" s="166">
        <v>11436</v>
      </c>
      <c r="E2832" s="166">
        <v>10680</v>
      </c>
      <c r="F2832" s="167">
        <v>71639711.049840003</v>
      </c>
      <c r="G2832" s="132">
        <v>1.7404020000000001E-3</v>
      </c>
      <c r="H2832" s="167">
        <v>11776773.119999999</v>
      </c>
      <c r="I2832" s="131">
        <v>1629.1</v>
      </c>
      <c r="J2832" s="131">
        <v>3</v>
      </c>
      <c r="K2832" s="131">
        <v>7229</v>
      </c>
      <c r="L2832" s="130" t="s">
        <v>7</v>
      </c>
      <c r="M2832" s="128"/>
    </row>
    <row r="2833" spans="1:13">
      <c r="A2833" s="130" t="s">
        <v>7462</v>
      </c>
      <c r="B2833" s="131">
        <v>35346</v>
      </c>
      <c r="C2833" s="131">
        <v>33734</v>
      </c>
      <c r="D2833" s="166">
        <v>4313</v>
      </c>
      <c r="E2833" s="166">
        <v>4150</v>
      </c>
      <c r="F2833" s="167">
        <v>38649861.9296</v>
      </c>
      <c r="G2833" s="132">
        <v>1.1889240000000001E-3</v>
      </c>
      <c r="H2833" s="167">
        <v>8045087.8600000003</v>
      </c>
      <c r="I2833" s="131">
        <v>2130.58</v>
      </c>
      <c r="J2833" s="131">
        <v>3</v>
      </c>
      <c r="K2833" s="131">
        <v>3776</v>
      </c>
      <c r="L2833" s="130" t="s">
        <v>7</v>
      </c>
      <c r="M2833" s="128"/>
    </row>
    <row r="2834" spans="1:13">
      <c r="A2834" s="130" t="s">
        <v>7463</v>
      </c>
      <c r="B2834" s="131">
        <v>133</v>
      </c>
      <c r="C2834" s="131">
        <v>686</v>
      </c>
      <c r="D2834" s="166">
        <v>50</v>
      </c>
      <c r="E2834" s="166">
        <v>66</v>
      </c>
      <c r="F2834" s="166">
        <v>0</v>
      </c>
      <c r="G2834" s="132">
        <v>1.1664611696546577E-5</v>
      </c>
      <c r="H2834" s="167" t="s">
        <v>11</v>
      </c>
      <c r="I2834" s="131" t="s">
        <v>11</v>
      </c>
      <c r="J2834" s="131">
        <v>2</v>
      </c>
      <c r="K2834" s="131">
        <v>84</v>
      </c>
      <c r="L2834" s="130" t="s">
        <v>12</v>
      </c>
      <c r="M2834" s="128"/>
    </row>
    <row r="2835" spans="1:13">
      <c r="A2835" s="130" t="s">
        <v>7464</v>
      </c>
      <c r="B2835" s="131">
        <v>34137</v>
      </c>
      <c r="C2835" s="131">
        <v>31354</v>
      </c>
      <c r="D2835" s="166">
        <v>4657</v>
      </c>
      <c r="E2835" s="166">
        <v>5212</v>
      </c>
      <c r="F2835" s="167">
        <v>84977294.454866007</v>
      </c>
      <c r="G2835" s="132">
        <v>1.7731579999999999E-3</v>
      </c>
      <c r="H2835" s="167">
        <v>11998419.640000001</v>
      </c>
      <c r="I2835" s="131">
        <v>976.83</v>
      </c>
      <c r="J2835" s="131">
        <v>3</v>
      </c>
      <c r="K2835" s="131">
        <v>12283</v>
      </c>
      <c r="L2835" s="130" t="s">
        <v>7</v>
      </c>
      <c r="M2835" s="128"/>
    </row>
    <row r="2836" spans="1:13">
      <c r="A2836" s="130" t="s">
        <v>7465</v>
      </c>
      <c r="B2836" s="131">
        <v>984</v>
      </c>
      <c r="C2836" s="131">
        <v>1547</v>
      </c>
      <c r="D2836" s="166">
        <v>288</v>
      </c>
      <c r="E2836" s="166">
        <v>162</v>
      </c>
      <c r="F2836" s="167">
        <v>1969902.5660549998</v>
      </c>
      <c r="G2836" s="132">
        <v>5.2764882389149038E-5</v>
      </c>
      <c r="H2836" s="167" t="s">
        <v>11</v>
      </c>
      <c r="I2836" s="131">
        <v>800.55</v>
      </c>
      <c r="J2836" s="131">
        <v>3</v>
      </c>
      <c r="K2836" s="131">
        <v>446</v>
      </c>
      <c r="L2836" s="130" t="s">
        <v>15</v>
      </c>
      <c r="M2836" s="128"/>
    </row>
    <row r="2837" spans="1:13">
      <c r="A2837" s="130" t="s">
        <v>7466</v>
      </c>
      <c r="B2837" s="131">
        <v>16520</v>
      </c>
      <c r="C2837" s="131">
        <v>19488</v>
      </c>
      <c r="D2837" s="166">
        <v>3039</v>
      </c>
      <c r="E2837" s="166">
        <v>2737</v>
      </c>
      <c r="F2837" s="167">
        <v>26823578.60035</v>
      </c>
      <c r="G2837" s="132">
        <v>7.1860700000000001E-4</v>
      </c>
      <c r="H2837" s="167">
        <v>4862593.67</v>
      </c>
      <c r="I2837" s="131">
        <v>900.65</v>
      </c>
      <c r="J2837" s="131">
        <v>3</v>
      </c>
      <c r="K2837" s="131">
        <v>5399</v>
      </c>
      <c r="L2837" s="130" t="s">
        <v>7</v>
      </c>
      <c r="M2837" s="128"/>
    </row>
    <row r="2838" spans="1:13">
      <c r="A2838" s="130" t="s">
        <v>7467</v>
      </c>
      <c r="B2838" s="131">
        <v>72894</v>
      </c>
      <c r="C2838" s="131">
        <v>74379</v>
      </c>
      <c r="D2838" s="166">
        <v>16992</v>
      </c>
      <c r="E2838" s="166">
        <v>15882</v>
      </c>
      <c r="F2838" s="167">
        <v>31193594.193087</v>
      </c>
      <c r="G2838" s="132">
        <v>1.9983790000000002E-3</v>
      </c>
      <c r="H2838" s="167">
        <v>13522422.4</v>
      </c>
      <c r="I2838" s="131">
        <v>944.43</v>
      </c>
      <c r="J2838" s="131">
        <v>3</v>
      </c>
      <c r="K2838" s="131">
        <v>14318</v>
      </c>
      <c r="L2838" s="130" t="s">
        <v>7</v>
      </c>
      <c r="M2838" s="128"/>
    </row>
    <row r="2839" spans="1:13">
      <c r="A2839" s="130" t="s">
        <v>7468</v>
      </c>
      <c r="B2839" s="131">
        <v>11352</v>
      </c>
      <c r="C2839" s="131">
        <v>10669</v>
      </c>
      <c r="D2839" s="166">
        <v>2722</v>
      </c>
      <c r="E2839" s="166">
        <v>2867</v>
      </c>
      <c r="F2839" s="167">
        <v>13280165.712032</v>
      </c>
      <c r="G2839" s="132">
        <v>4.1674700000000003E-4</v>
      </c>
      <c r="H2839" s="167">
        <v>2820002.72</v>
      </c>
      <c r="I2839" s="131">
        <v>747.61</v>
      </c>
      <c r="J2839" s="131">
        <v>3</v>
      </c>
      <c r="K2839" s="131">
        <v>3772</v>
      </c>
      <c r="L2839" s="130" t="s">
        <v>7</v>
      </c>
      <c r="M2839" s="128"/>
    </row>
    <row r="2840" spans="1:13">
      <c r="A2840" s="130" t="s">
        <v>7469</v>
      </c>
      <c r="B2840" s="131">
        <v>80281</v>
      </c>
      <c r="C2840" s="131">
        <v>87562</v>
      </c>
      <c r="D2840" s="166">
        <v>9023</v>
      </c>
      <c r="E2840" s="166">
        <v>8649</v>
      </c>
      <c r="F2840" s="167">
        <v>72480058.810047999</v>
      </c>
      <c r="G2840" s="132">
        <v>2.5836000000000001E-3</v>
      </c>
      <c r="H2840" s="167">
        <v>17482431.190000001</v>
      </c>
      <c r="I2840" s="131">
        <v>2781.61</v>
      </c>
      <c r="J2840" s="131">
        <v>3</v>
      </c>
      <c r="K2840" s="131">
        <v>6285</v>
      </c>
      <c r="L2840" s="130" t="s">
        <v>7</v>
      </c>
      <c r="M2840" s="128"/>
    </row>
    <row r="2841" spans="1:13">
      <c r="A2841" s="130" t="s">
        <v>7470</v>
      </c>
      <c r="B2841" s="131">
        <v>2420</v>
      </c>
      <c r="C2841" s="131">
        <v>2541</v>
      </c>
      <c r="D2841" s="166">
        <v>538</v>
      </c>
      <c r="E2841" s="166">
        <v>553</v>
      </c>
      <c r="F2841" s="167">
        <v>10757715.871584</v>
      </c>
      <c r="G2841" s="132">
        <v>1.93563E-4</v>
      </c>
      <c r="H2841" s="167">
        <v>1309784.26</v>
      </c>
      <c r="I2841" s="131">
        <v>879.05</v>
      </c>
      <c r="J2841" s="131">
        <v>3</v>
      </c>
      <c r="K2841" s="131">
        <v>1490</v>
      </c>
      <c r="L2841" s="130" t="s">
        <v>7</v>
      </c>
      <c r="M2841" s="128"/>
    </row>
    <row r="2842" spans="1:13">
      <c r="A2842" s="130" t="s">
        <v>7471</v>
      </c>
      <c r="B2842" s="131">
        <v>855</v>
      </c>
      <c r="C2842" s="131">
        <v>394</v>
      </c>
      <c r="D2842" s="166">
        <v>66</v>
      </c>
      <c r="E2842" s="166">
        <v>25</v>
      </c>
      <c r="F2842" s="166">
        <v>0</v>
      </c>
      <c r="G2842" s="132">
        <v>1.8038950768549451E-5</v>
      </c>
      <c r="H2842" s="167" t="s">
        <v>11</v>
      </c>
      <c r="I2842" s="131" t="s">
        <v>11</v>
      </c>
      <c r="J2842" s="131">
        <v>2</v>
      </c>
      <c r="K2842" s="131">
        <v>77</v>
      </c>
      <c r="L2842" s="130" t="s">
        <v>12</v>
      </c>
      <c r="M2842" s="128"/>
    </row>
    <row r="2843" spans="1:13">
      <c r="A2843" s="130" t="s">
        <v>7472</v>
      </c>
      <c r="B2843" s="131">
        <v>4117</v>
      </c>
      <c r="C2843" s="131">
        <v>10493</v>
      </c>
      <c r="D2843" s="166">
        <v>3349</v>
      </c>
      <c r="E2843" s="166">
        <v>3183</v>
      </c>
      <c r="F2843" s="166">
        <v>0</v>
      </c>
      <c r="G2843" s="132">
        <v>2.8413188457300601E-4</v>
      </c>
      <c r="H2843" s="167" t="s">
        <v>11</v>
      </c>
      <c r="I2843" s="131" t="s">
        <v>11</v>
      </c>
      <c r="J2843" s="131">
        <v>2</v>
      </c>
      <c r="K2843" s="131">
        <v>0</v>
      </c>
      <c r="L2843" s="130" t="s">
        <v>12</v>
      </c>
      <c r="M2843" s="128"/>
    </row>
    <row r="2844" spans="1:13">
      <c r="A2844" s="130" t="s">
        <v>7473</v>
      </c>
      <c r="B2844" s="131">
        <v>121</v>
      </c>
      <c r="C2844" s="131">
        <v>93</v>
      </c>
      <c r="D2844" s="166">
        <v>204</v>
      </c>
      <c r="E2844" s="166">
        <v>279</v>
      </c>
      <c r="F2844" s="167">
        <v>52444.322737999995</v>
      </c>
      <c r="G2844" s="132">
        <v>6.8349999999999998E-6</v>
      </c>
      <c r="H2844" s="167">
        <v>46247.79</v>
      </c>
      <c r="I2844" s="131">
        <v>187.99</v>
      </c>
      <c r="J2844" s="131">
        <v>3</v>
      </c>
      <c r="K2844" s="131">
        <v>246</v>
      </c>
      <c r="L2844" s="130" t="s">
        <v>7</v>
      </c>
      <c r="M2844" s="128"/>
    </row>
    <row r="2845" spans="1:13">
      <c r="A2845" s="130" t="s">
        <v>7474</v>
      </c>
      <c r="B2845" s="131">
        <v>12036</v>
      </c>
      <c r="C2845" s="131">
        <v>12846</v>
      </c>
      <c r="D2845" s="166">
        <v>1806</v>
      </c>
      <c r="E2845" s="166">
        <v>2303</v>
      </c>
      <c r="F2845" s="167">
        <v>24947113.416634001</v>
      </c>
      <c r="G2845" s="132">
        <v>5.8116500000000002E-4</v>
      </c>
      <c r="H2845" s="167">
        <v>3932563.33</v>
      </c>
      <c r="I2845" s="131">
        <v>1223.19</v>
      </c>
      <c r="J2845" s="131">
        <v>3</v>
      </c>
      <c r="K2845" s="131">
        <v>3215</v>
      </c>
      <c r="L2845" s="130" t="s">
        <v>7</v>
      </c>
      <c r="M2845" s="128"/>
    </row>
    <row r="2846" spans="1:13">
      <c r="A2846" s="130" t="s">
        <v>7475</v>
      </c>
      <c r="B2846" s="131">
        <v>980</v>
      </c>
      <c r="C2846" s="131">
        <v>3354</v>
      </c>
      <c r="D2846" s="166">
        <v>273</v>
      </c>
      <c r="E2846" s="166">
        <v>338</v>
      </c>
      <c r="F2846" s="167">
        <v>9606092.1899999995</v>
      </c>
      <c r="G2846" s="132">
        <v>1.7132047216153747E-4</v>
      </c>
      <c r="H2846" s="167" t="s">
        <v>11</v>
      </c>
      <c r="I2846" s="131">
        <v>1228.04</v>
      </c>
      <c r="J2846" s="131">
        <v>3</v>
      </c>
      <c r="K2846" s="131">
        <v>944</v>
      </c>
      <c r="L2846" s="130" t="s">
        <v>15</v>
      </c>
      <c r="M2846" s="128"/>
    </row>
    <row r="2847" spans="1:13">
      <c r="A2847" s="130" t="s">
        <v>7476</v>
      </c>
      <c r="B2847" s="131">
        <v>1795</v>
      </c>
      <c r="C2847" s="131">
        <v>1595</v>
      </c>
      <c r="D2847" s="166">
        <v>686</v>
      </c>
      <c r="E2847" s="166">
        <v>575</v>
      </c>
      <c r="F2847" s="167">
        <v>4932231.4120319998</v>
      </c>
      <c r="G2847" s="132">
        <v>1.0698638920029066E-4</v>
      </c>
      <c r="H2847" s="167" t="s">
        <v>11</v>
      </c>
      <c r="I2847" s="131">
        <v>1368.51</v>
      </c>
      <c r="J2847" s="131">
        <v>3</v>
      </c>
      <c r="K2847" s="131">
        <v>529</v>
      </c>
      <c r="L2847" s="130" t="s">
        <v>15</v>
      </c>
      <c r="M2847" s="128"/>
    </row>
    <row r="2848" spans="1:13">
      <c r="A2848" s="130" t="s">
        <v>7477</v>
      </c>
      <c r="B2848" s="131">
        <v>19546</v>
      </c>
      <c r="C2848" s="131">
        <v>18972</v>
      </c>
      <c r="D2848" s="166">
        <v>4760</v>
      </c>
      <c r="E2848" s="166">
        <v>4484</v>
      </c>
      <c r="F2848" s="167">
        <v>28038121.411711998</v>
      </c>
      <c r="G2848" s="132">
        <v>7.8690400000000005E-4</v>
      </c>
      <c r="H2848" s="167">
        <v>5324739.5999999996</v>
      </c>
      <c r="I2848" s="131">
        <v>641.76</v>
      </c>
      <c r="J2848" s="131">
        <v>3</v>
      </c>
      <c r="K2848" s="131">
        <v>8297</v>
      </c>
      <c r="L2848" s="130" t="s">
        <v>7</v>
      </c>
      <c r="M2848" s="128"/>
    </row>
    <row r="2849" spans="1:13">
      <c r="A2849" s="130" t="s">
        <v>7478</v>
      </c>
      <c r="B2849" s="131">
        <v>843</v>
      </c>
      <c r="C2849" s="131">
        <v>1037</v>
      </c>
      <c r="D2849" s="166">
        <v>77</v>
      </c>
      <c r="E2849" s="166">
        <v>34</v>
      </c>
      <c r="F2849" s="167">
        <v>2061878.076218334</v>
      </c>
      <c r="G2849" s="132">
        <v>4.4431999999999997E-5</v>
      </c>
      <c r="H2849" s="167">
        <v>300656.05</v>
      </c>
      <c r="I2849" s="131">
        <v>803.9</v>
      </c>
      <c r="J2849" s="131">
        <v>3</v>
      </c>
      <c r="K2849" s="131">
        <v>374</v>
      </c>
      <c r="L2849" s="130" t="s">
        <v>7</v>
      </c>
      <c r="M2849" s="128"/>
    </row>
    <row r="2850" spans="1:13">
      <c r="A2850" s="130" t="s">
        <v>7479</v>
      </c>
      <c r="B2850" s="131">
        <v>2743</v>
      </c>
      <c r="C2850" s="131">
        <v>2322</v>
      </c>
      <c r="D2850" s="166">
        <v>958</v>
      </c>
      <c r="E2850" s="166">
        <v>956</v>
      </c>
      <c r="F2850" s="167">
        <v>6574274.8404839998</v>
      </c>
      <c r="G2850" s="132">
        <v>1.4960447135130341E-4</v>
      </c>
      <c r="H2850" s="167" t="s">
        <v>11</v>
      </c>
      <c r="I2850" s="131" t="s">
        <v>11</v>
      </c>
      <c r="J2850" s="131">
        <v>3</v>
      </c>
      <c r="K2850" s="131">
        <v>1960</v>
      </c>
      <c r="L2850" s="130" t="s">
        <v>12</v>
      </c>
      <c r="M2850" s="128"/>
    </row>
    <row r="2851" spans="1:13">
      <c r="A2851" s="130" t="s">
        <v>7480</v>
      </c>
      <c r="B2851" s="131">
        <v>1690</v>
      </c>
      <c r="C2851" s="131">
        <v>1642</v>
      </c>
      <c r="D2851" s="166">
        <v>101</v>
      </c>
      <c r="E2851" s="166">
        <v>69</v>
      </c>
      <c r="F2851" s="167">
        <v>4781989.818558</v>
      </c>
      <c r="G2851" s="132">
        <v>9.3212000000000001E-5</v>
      </c>
      <c r="H2851" s="167">
        <v>630739.71</v>
      </c>
      <c r="I2851" s="131">
        <v>1494.65</v>
      </c>
      <c r="J2851" s="131">
        <v>3</v>
      </c>
      <c r="K2851" s="131">
        <v>422</v>
      </c>
      <c r="L2851" s="130" t="s">
        <v>7</v>
      </c>
      <c r="M2851" s="128"/>
    </row>
    <row r="2852" spans="1:13">
      <c r="A2852" s="130" t="s">
        <v>7481</v>
      </c>
      <c r="B2852" s="131">
        <v>5108</v>
      </c>
      <c r="C2852" s="131">
        <v>5108</v>
      </c>
      <c r="D2852" s="166">
        <v>3660</v>
      </c>
      <c r="E2852" s="166">
        <v>3619</v>
      </c>
      <c r="F2852" s="167">
        <v>4304235.2407</v>
      </c>
      <c r="G2852" s="132">
        <v>2.10511E-4</v>
      </c>
      <c r="H2852" s="167">
        <v>1424464.03</v>
      </c>
      <c r="I2852" s="131">
        <v>1078.32</v>
      </c>
      <c r="J2852" s="131">
        <v>3</v>
      </c>
      <c r="K2852" s="131">
        <v>1321</v>
      </c>
      <c r="L2852" s="130" t="s">
        <v>7</v>
      </c>
      <c r="M2852" s="128"/>
    </row>
    <row r="2853" spans="1:13">
      <c r="A2853" s="130" t="s">
        <v>7482</v>
      </c>
      <c r="B2853" s="131">
        <v>31413</v>
      </c>
      <c r="C2853" s="131">
        <v>34542</v>
      </c>
      <c r="D2853" s="166">
        <v>6901</v>
      </c>
      <c r="E2853" s="166">
        <v>6903</v>
      </c>
      <c r="F2853" s="167">
        <v>15145585.39456</v>
      </c>
      <c r="G2853" s="132">
        <v>9.0128799999999998E-4</v>
      </c>
      <c r="H2853" s="167">
        <v>6098743.9199999999</v>
      </c>
      <c r="I2853" s="131">
        <v>1559.78</v>
      </c>
      <c r="J2853" s="131">
        <v>3</v>
      </c>
      <c r="K2853" s="131">
        <v>3910</v>
      </c>
      <c r="L2853" s="130" t="s">
        <v>7</v>
      </c>
      <c r="M2853" s="128"/>
    </row>
    <row r="2854" spans="1:13">
      <c r="A2854" s="130" t="s">
        <v>7483</v>
      </c>
      <c r="B2854" s="131">
        <v>1174</v>
      </c>
      <c r="C2854" s="131">
        <v>1358</v>
      </c>
      <c r="D2854" s="166">
        <v>138</v>
      </c>
      <c r="E2854" s="166">
        <v>136</v>
      </c>
      <c r="F2854" s="167">
        <v>4320580.1379420003</v>
      </c>
      <c r="G2854" s="132">
        <v>8.2298305516049055E-5</v>
      </c>
      <c r="H2854" s="167" t="s">
        <v>11</v>
      </c>
      <c r="I2854" s="131" t="s">
        <v>11</v>
      </c>
      <c r="J2854" s="131">
        <v>3</v>
      </c>
      <c r="K2854" s="131">
        <v>765</v>
      </c>
      <c r="L2854" s="130" t="s">
        <v>12</v>
      </c>
      <c r="M2854" s="128"/>
    </row>
    <row r="2855" spans="1:13">
      <c r="A2855" s="130" t="s">
        <v>7484</v>
      </c>
      <c r="B2855" s="131">
        <v>16337</v>
      </c>
      <c r="C2855" s="131">
        <v>16785</v>
      </c>
      <c r="D2855" s="166">
        <v>1399</v>
      </c>
      <c r="E2855" s="166">
        <v>1652</v>
      </c>
      <c r="F2855" s="167">
        <v>31900016.892859004</v>
      </c>
      <c r="G2855" s="132">
        <v>7.3526500000000003E-4</v>
      </c>
      <c r="H2855" s="167">
        <v>4975312.9400000004</v>
      </c>
      <c r="I2855" s="131">
        <v>1434.22</v>
      </c>
      <c r="J2855" s="131">
        <v>3</v>
      </c>
      <c r="K2855" s="131">
        <v>3469</v>
      </c>
      <c r="L2855" s="130" t="s">
        <v>7</v>
      </c>
      <c r="M2855" s="128"/>
    </row>
    <row r="2856" spans="1:13">
      <c r="A2856" s="130" t="s">
        <v>7485</v>
      </c>
      <c r="B2856" s="131">
        <v>19756</v>
      </c>
      <c r="C2856" s="131">
        <v>20782</v>
      </c>
      <c r="D2856" s="166">
        <v>3675</v>
      </c>
      <c r="E2856" s="166">
        <v>3742</v>
      </c>
      <c r="F2856" s="167">
        <v>18211505.892088</v>
      </c>
      <c r="G2856" s="132">
        <v>6.6101599999999995E-4</v>
      </c>
      <c r="H2856" s="167">
        <v>4472892.53</v>
      </c>
      <c r="I2856" s="131">
        <v>469.74</v>
      </c>
      <c r="J2856" s="131">
        <v>3</v>
      </c>
      <c r="K2856" s="131">
        <v>9522</v>
      </c>
      <c r="L2856" s="130" t="s">
        <v>7</v>
      </c>
      <c r="M2856" s="128"/>
    </row>
    <row r="2857" spans="1:13">
      <c r="A2857" s="130" t="s">
        <v>7486</v>
      </c>
      <c r="B2857" s="131">
        <v>3245</v>
      </c>
      <c r="C2857" s="131">
        <v>3163</v>
      </c>
      <c r="D2857" s="166">
        <v>543</v>
      </c>
      <c r="E2857" s="166">
        <v>649</v>
      </c>
      <c r="F2857" s="167">
        <v>12313722.0052</v>
      </c>
      <c r="G2857" s="132">
        <v>2.27502E-4</v>
      </c>
      <c r="H2857" s="167">
        <v>1539437.2</v>
      </c>
      <c r="I2857" s="131">
        <v>976.8</v>
      </c>
      <c r="J2857" s="131">
        <v>3</v>
      </c>
      <c r="K2857" s="131">
        <v>1576</v>
      </c>
      <c r="L2857" s="130" t="s">
        <v>7</v>
      </c>
      <c r="M2857" s="128"/>
    </row>
    <row r="2858" spans="1:13">
      <c r="A2858" s="130" t="s">
        <v>7487</v>
      </c>
      <c r="B2858" s="131">
        <v>35678</v>
      </c>
      <c r="C2858" s="131">
        <v>34241</v>
      </c>
      <c r="D2858" s="166">
        <v>15014</v>
      </c>
      <c r="E2858" s="166">
        <v>15416</v>
      </c>
      <c r="F2858" s="167">
        <v>6195730.487524</v>
      </c>
      <c r="G2858" s="132">
        <v>9.6744500000000005E-4</v>
      </c>
      <c r="H2858" s="167">
        <v>6546405.7599999998</v>
      </c>
      <c r="I2858" s="131">
        <v>1115.04</v>
      </c>
      <c r="J2858" s="131">
        <v>3</v>
      </c>
      <c r="K2858" s="131">
        <v>5871</v>
      </c>
      <c r="L2858" s="130" t="s">
        <v>7</v>
      </c>
      <c r="M2858" s="128"/>
    </row>
    <row r="2859" spans="1:13">
      <c r="A2859" s="130" t="s">
        <v>7488</v>
      </c>
      <c r="B2859" s="131">
        <v>217</v>
      </c>
      <c r="C2859" s="131">
        <v>120</v>
      </c>
      <c r="D2859" s="166">
        <v>96</v>
      </c>
      <c r="E2859" s="166">
        <v>130</v>
      </c>
      <c r="F2859" s="167">
        <v>2249607.3333900003</v>
      </c>
      <c r="G2859" s="132">
        <v>3.4805852859816823E-5</v>
      </c>
      <c r="H2859" s="167" t="s">
        <v>11</v>
      </c>
      <c r="I2859" s="131" t="s">
        <v>11</v>
      </c>
      <c r="J2859" s="131">
        <v>3</v>
      </c>
      <c r="K2859" s="131">
        <v>454</v>
      </c>
      <c r="L2859" s="130" t="s">
        <v>12</v>
      </c>
      <c r="M2859" s="128"/>
    </row>
    <row r="2860" spans="1:13">
      <c r="A2860" s="130" t="s">
        <v>7489</v>
      </c>
      <c r="B2860" s="131">
        <v>39380</v>
      </c>
      <c r="C2860" s="131">
        <v>39818</v>
      </c>
      <c r="D2860" s="166">
        <v>11964</v>
      </c>
      <c r="E2860" s="166">
        <v>12377</v>
      </c>
      <c r="F2860" s="167">
        <v>14277950.691704001</v>
      </c>
      <c r="G2860" s="132">
        <v>1.0999709999999999E-3</v>
      </c>
      <c r="H2860" s="167">
        <v>7443166.6100000003</v>
      </c>
      <c r="I2860" s="131">
        <v>1691.24</v>
      </c>
      <c r="J2860" s="131">
        <v>3</v>
      </c>
      <c r="K2860" s="131">
        <v>4401</v>
      </c>
      <c r="L2860" s="130" t="s">
        <v>7</v>
      </c>
      <c r="M2860" s="128"/>
    </row>
    <row r="2861" spans="1:13">
      <c r="A2861" s="130" t="s">
        <v>7490</v>
      </c>
      <c r="B2861" s="131">
        <v>29478</v>
      </c>
      <c r="C2861" s="131">
        <v>21685</v>
      </c>
      <c r="D2861" s="166">
        <v>2061</v>
      </c>
      <c r="E2861" s="166">
        <v>2214</v>
      </c>
      <c r="F2861" s="167">
        <v>101634677.786346</v>
      </c>
      <c r="G2861" s="132">
        <v>1.814338E-3</v>
      </c>
      <c r="H2861" s="167">
        <v>12277073.07</v>
      </c>
      <c r="I2861" s="131">
        <v>6200.54</v>
      </c>
      <c r="J2861" s="131">
        <v>3</v>
      </c>
      <c r="K2861" s="131">
        <v>1980</v>
      </c>
      <c r="L2861" s="130" t="s">
        <v>7</v>
      </c>
      <c r="M2861" s="128"/>
    </row>
    <row r="2862" spans="1:13">
      <c r="A2862" s="130" t="s">
        <v>7491</v>
      </c>
      <c r="B2862" s="131">
        <v>14066</v>
      </c>
      <c r="C2862" s="131">
        <v>13137</v>
      </c>
      <c r="D2862" s="166">
        <v>4690</v>
      </c>
      <c r="E2862" s="166">
        <v>5116</v>
      </c>
      <c r="F2862" s="167">
        <v>15563526.475024</v>
      </c>
      <c r="G2862" s="132">
        <v>5.2980799999999999E-4</v>
      </c>
      <c r="H2862" s="167">
        <v>3585046.5</v>
      </c>
      <c r="I2862" s="131">
        <v>1482.65</v>
      </c>
      <c r="J2862" s="131">
        <v>3</v>
      </c>
      <c r="K2862" s="131">
        <v>2418</v>
      </c>
      <c r="L2862" s="130" t="s">
        <v>7</v>
      </c>
      <c r="M2862" s="128"/>
    </row>
    <row r="2863" spans="1:13">
      <c r="A2863" s="130" t="s">
        <v>7492</v>
      </c>
      <c r="B2863" s="131">
        <v>11184</v>
      </c>
      <c r="C2863" s="131">
        <v>12276</v>
      </c>
      <c r="D2863" s="166">
        <v>3729</v>
      </c>
      <c r="E2863" s="166">
        <v>3151</v>
      </c>
      <c r="F2863" s="167">
        <v>3917410.1453240002</v>
      </c>
      <c r="G2863" s="132">
        <v>3.2801199999999998E-4</v>
      </c>
      <c r="H2863" s="167">
        <v>2219556.54</v>
      </c>
      <c r="I2863" s="131">
        <v>1088.55</v>
      </c>
      <c r="J2863" s="131">
        <v>3</v>
      </c>
      <c r="K2863" s="131">
        <v>2039</v>
      </c>
      <c r="L2863" s="130" t="s">
        <v>7</v>
      </c>
      <c r="M2863" s="128"/>
    </row>
    <row r="2864" spans="1:13">
      <c r="A2864" s="130" t="s">
        <v>7493</v>
      </c>
      <c r="B2864" s="131">
        <v>14730</v>
      </c>
      <c r="C2864" s="131">
        <v>15142</v>
      </c>
      <c r="D2864" s="166">
        <v>3394</v>
      </c>
      <c r="E2864" s="166">
        <v>3782</v>
      </c>
      <c r="F2864" s="167">
        <v>27505679.163569998</v>
      </c>
      <c r="G2864" s="132">
        <v>6.8534100000000001E-4</v>
      </c>
      <c r="H2864" s="167">
        <v>4637496.82</v>
      </c>
      <c r="I2864" s="131">
        <v>1119.3599999999999</v>
      </c>
      <c r="J2864" s="131">
        <v>3</v>
      </c>
      <c r="K2864" s="131">
        <v>4143</v>
      </c>
      <c r="L2864" s="130" t="s">
        <v>7</v>
      </c>
      <c r="M2864" s="128"/>
    </row>
    <row r="2865" spans="1:13">
      <c r="A2865" s="130" t="s">
        <v>7494</v>
      </c>
      <c r="B2865" s="131">
        <v>8261</v>
      </c>
      <c r="C2865" s="131">
        <v>8942</v>
      </c>
      <c r="D2865" s="166">
        <v>2125</v>
      </c>
      <c r="E2865" s="166">
        <v>2183</v>
      </c>
      <c r="F2865" s="167">
        <v>22792197.206188004</v>
      </c>
      <c r="G2865" s="132">
        <v>4.8678600000000001E-4</v>
      </c>
      <c r="H2865" s="167">
        <v>3293934.94</v>
      </c>
      <c r="I2865" s="131">
        <v>971.95</v>
      </c>
      <c r="J2865" s="131">
        <v>3</v>
      </c>
      <c r="K2865" s="131">
        <v>3389</v>
      </c>
      <c r="L2865" s="130" t="s">
        <v>7</v>
      </c>
      <c r="M2865" s="128"/>
    </row>
    <row r="2866" spans="1:13">
      <c r="A2866" s="130" t="s">
        <v>7495</v>
      </c>
      <c r="B2866" s="131">
        <v>36344</v>
      </c>
      <c r="C2866" s="131">
        <v>36065</v>
      </c>
      <c r="D2866" s="166">
        <v>6969</v>
      </c>
      <c r="E2866" s="166">
        <v>7612</v>
      </c>
      <c r="F2866" s="167">
        <v>41900651.084472999</v>
      </c>
      <c r="G2866" s="132">
        <v>1.3137450000000001E-3</v>
      </c>
      <c r="H2866" s="167">
        <v>8889712.7699999996</v>
      </c>
      <c r="I2866" s="131">
        <v>850.93</v>
      </c>
      <c r="J2866" s="131">
        <v>3</v>
      </c>
      <c r="K2866" s="131">
        <v>10447</v>
      </c>
      <c r="L2866" s="130" t="s">
        <v>7</v>
      </c>
      <c r="M2866" s="128"/>
    </row>
    <row r="2867" spans="1:13">
      <c r="A2867" s="130" t="s">
        <v>7496</v>
      </c>
      <c r="B2867" s="131">
        <v>28797</v>
      </c>
      <c r="C2867" s="131">
        <v>28518</v>
      </c>
      <c r="D2867" s="166">
        <v>3412</v>
      </c>
      <c r="E2867" s="166">
        <v>3142</v>
      </c>
      <c r="F2867" s="167">
        <v>18387810.729700003</v>
      </c>
      <c r="G2867" s="132">
        <v>8.0336399999999999E-4</v>
      </c>
      <c r="H2867" s="167">
        <v>5436116.1600000001</v>
      </c>
      <c r="I2867" s="131">
        <v>1325.56</v>
      </c>
      <c r="J2867" s="131">
        <v>3</v>
      </c>
      <c r="K2867" s="131">
        <v>4101</v>
      </c>
      <c r="L2867" s="130" t="s">
        <v>7</v>
      </c>
      <c r="M2867" s="128"/>
    </row>
    <row r="2868" spans="1:13">
      <c r="A2868" s="130" t="s">
        <v>7497</v>
      </c>
      <c r="B2868" s="131">
        <v>7</v>
      </c>
      <c r="C2868" s="131">
        <v>14</v>
      </c>
      <c r="D2868" s="166">
        <v>59</v>
      </c>
      <c r="E2868" s="166">
        <v>34</v>
      </c>
      <c r="F2868" s="167">
        <v>2074408.1291699999</v>
      </c>
      <c r="G2868" s="132">
        <v>2.8462393372296125E-5</v>
      </c>
      <c r="H2868" s="167" t="s">
        <v>11</v>
      </c>
      <c r="I2868" s="131" t="s">
        <v>11</v>
      </c>
      <c r="J2868" s="131">
        <v>3</v>
      </c>
      <c r="K2868" s="131">
        <v>121</v>
      </c>
      <c r="L2868" s="130" t="s">
        <v>12</v>
      </c>
      <c r="M2868" s="128"/>
    </row>
    <row r="2869" spans="1:13">
      <c r="A2869" s="130" t="s">
        <v>7498</v>
      </c>
      <c r="B2869" s="131">
        <v>1151</v>
      </c>
      <c r="C2869" s="131">
        <v>967</v>
      </c>
      <c r="D2869" s="166">
        <v>28</v>
      </c>
      <c r="E2869" s="166">
        <v>59</v>
      </c>
      <c r="F2869" s="167">
        <v>4170833.5167900007</v>
      </c>
      <c r="G2869" s="132">
        <v>7.4940337651158305E-5</v>
      </c>
      <c r="H2869" s="167" t="s">
        <v>11</v>
      </c>
      <c r="I2869" s="131">
        <v>3931</v>
      </c>
      <c r="J2869" s="131">
        <v>3</v>
      </c>
      <c r="K2869" s="131">
        <v>129</v>
      </c>
      <c r="L2869" s="130" t="s">
        <v>15</v>
      </c>
      <c r="M2869" s="128"/>
    </row>
    <row r="2870" spans="1:13">
      <c r="A2870" s="130" t="s">
        <v>7499</v>
      </c>
      <c r="B2870" s="131">
        <v>8976</v>
      </c>
      <c r="C2870" s="131">
        <v>8253</v>
      </c>
      <c r="D2870" s="166">
        <v>1639</v>
      </c>
      <c r="E2870" s="166">
        <v>2095</v>
      </c>
      <c r="F2870" s="167">
        <v>8310426.6927499995</v>
      </c>
      <c r="G2870" s="132">
        <v>2.9332099999999998E-4</v>
      </c>
      <c r="H2870" s="167">
        <v>1984814.07</v>
      </c>
      <c r="I2870" s="131">
        <v>623.96</v>
      </c>
      <c r="J2870" s="131">
        <v>3</v>
      </c>
      <c r="K2870" s="131">
        <v>3181</v>
      </c>
      <c r="L2870" s="130" t="s">
        <v>7</v>
      </c>
      <c r="M2870" s="128"/>
    </row>
    <row r="2871" spans="1:13">
      <c r="A2871" s="130" t="s">
        <v>7500</v>
      </c>
      <c r="B2871" s="131">
        <v>2440</v>
      </c>
      <c r="C2871" s="131">
        <v>2670</v>
      </c>
      <c r="D2871" s="166">
        <v>402</v>
      </c>
      <c r="E2871" s="166">
        <v>542</v>
      </c>
      <c r="F2871" s="167">
        <v>10407261.351858001</v>
      </c>
      <c r="G2871" s="132">
        <v>1.8900899999999999E-4</v>
      </c>
      <c r="H2871" s="167">
        <v>1278964.52</v>
      </c>
      <c r="I2871" s="131">
        <v>1057.8699999999999</v>
      </c>
      <c r="J2871" s="131">
        <v>3</v>
      </c>
      <c r="K2871" s="131">
        <v>1209</v>
      </c>
      <c r="L2871" s="130" t="s">
        <v>7</v>
      </c>
      <c r="M2871" s="128"/>
    </row>
    <row r="2872" spans="1:13">
      <c r="A2872" s="130" t="s">
        <v>7501</v>
      </c>
      <c r="B2872" s="131">
        <v>8017</v>
      </c>
      <c r="C2872" s="131">
        <v>7777</v>
      </c>
      <c r="D2872" s="166">
        <v>849</v>
      </c>
      <c r="E2872" s="166">
        <v>935</v>
      </c>
      <c r="F2872" s="167">
        <v>8807674.7216800004</v>
      </c>
      <c r="G2872" s="132">
        <v>2.69914E-4</v>
      </c>
      <c r="H2872" s="167">
        <v>1826427.89</v>
      </c>
      <c r="I2872" s="131">
        <v>1003.53</v>
      </c>
      <c r="J2872" s="131">
        <v>3</v>
      </c>
      <c r="K2872" s="131">
        <v>1820</v>
      </c>
      <c r="L2872" s="130" t="s">
        <v>7</v>
      </c>
      <c r="M2872" s="128"/>
    </row>
    <row r="2873" spans="1:13">
      <c r="A2873" s="130" t="s">
        <v>7502</v>
      </c>
      <c r="B2873" s="131">
        <v>2067</v>
      </c>
      <c r="C2873" s="131">
        <v>2228</v>
      </c>
      <c r="D2873" s="166">
        <v>1359</v>
      </c>
      <c r="E2873" s="166">
        <v>990</v>
      </c>
      <c r="F2873" s="167">
        <v>5219279.891574</v>
      </c>
      <c r="G2873" s="132">
        <v>1.2670199999999999E-4</v>
      </c>
      <c r="H2873" s="167">
        <v>857353.93</v>
      </c>
      <c r="I2873" s="131">
        <v>1123.6600000000001</v>
      </c>
      <c r="J2873" s="131">
        <v>3</v>
      </c>
      <c r="K2873" s="131">
        <v>763</v>
      </c>
      <c r="L2873" s="130" t="s">
        <v>7</v>
      </c>
      <c r="M2873" s="128"/>
    </row>
    <row r="2874" spans="1:13">
      <c r="A2874" s="130" t="s">
        <v>7503</v>
      </c>
      <c r="B2874" s="131">
        <v>1051</v>
      </c>
      <c r="C2874" s="131">
        <v>882</v>
      </c>
      <c r="D2874" s="166">
        <v>78</v>
      </c>
      <c r="E2874" s="166">
        <v>57</v>
      </c>
      <c r="F2874" s="167">
        <v>3658280.0742899999</v>
      </c>
      <c r="G2874" s="132">
        <v>6.5918000000000001E-5</v>
      </c>
      <c r="H2874" s="167">
        <v>446047.63</v>
      </c>
      <c r="I2874" s="131">
        <v>2953.96</v>
      </c>
      <c r="J2874" s="131">
        <v>3</v>
      </c>
      <c r="K2874" s="131">
        <v>151</v>
      </c>
      <c r="L2874" s="130" t="s">
        <v>7</v>
      </c>
      <c r="M2874" s="128"/>
    </row>
    <row r="2875" spans="1:13">
      <c r="A2875" s="130" t="s">
        <v>7504</v>
      </c>
      <c r="B2875" s="131">
        <v>358</v>
      </c>
      <c r="C2875" s="131">
        <v>16</v>
      </c>
      <c r="D2875" s="166">
        <v>29</v>
      </c>
      <c r="E2875" s="166">
        <v>26</v>
      </c>
      <c r="F2875" s="167">
        <v>1639096.7839240001</v>
      </c>
      <c r="G2875" s="132">
        <v>2.5537339900330653E-5</v>
      </c>
      <c r="H2875" s="167" t="s">
        <v>11</v>
      </c>
      <c r="I2875" s="131" t="s">
        <v>11</v>
      </c>
      <c r="J2875" s="131">
        <v>3</v>
      </c>
      <c r="K2875" s="131">
        <v>440</v>
      </c>
      <c r="L2875" s="130" t="s">
        <v>12</v>
      </c>
      <c r="M2875" s="128"/>
    </row>
    <row r="2876" spans="1:13">
      <c r="A2876" s="130" t="s">
        <v>7505</v>
      </c>
      <c r="B2876" s="131">
        <v>3028</v>
      </c>
      <c r="C2876" s="131">
        <v>2556</v>
      </c>
      <c r="D2876" s="166">
        <v>1179</v>
      </c>
      <c r="E2876" s="166">
        <v>1402</v>
      </c>
      <c r="F2876" s="167">
        <v>5191859.3002479989</v>
      </c>
      <c r="G2876" s="132">
        <v>1.3978999999999999E-4</v>
      </c>
      <c r="H2876" s="167">
        <v>945918.93</v>
      </c>
      <c r="I2876" s="131">
        <v>1051.02</v>
      </c>
      <c r="J2876" s="131">
        <v>3</v>
      </c>
      <c r="K2876" s="131">
        <v>900</v>
      </c>
      <c r="L2876" s="130" t="s">
        <v>7</v>
      </c>
      <c r="M2876" s="128"/>
    </row>
    <row r="2877" spans="1:13">
      <c r="A2877" s="130" t="s">
        <v>7506</v>
      </c>
      <c r="B2877" s="131">
        <v>1056</v>
      </c>
      <c r="C2877" s="131">
        <v>1189</v>
      </c>
      <c r="D2877" s="166">
        <v>307</v>
      </c>
      <c r="E2877" s="166">
        <v>445</v>
      </c>
      <c r="F2877" s="167">
        <v>2387835.9717800003</v>
      </c>
      <c r="G2877" s="132">
        <v>5.7581999999999999E-5</v>
      </c>
      <c r="H2877" s="167">
        <v>389637.34</v>
      </c>
      <c r="I2877" s="131">
        <v>768.51</v>
      </c>
      <c r="J2877" s="131">
        <v>3</v>
      </c>
      <c r="K2877" s="131">
        <v>507</v>
      </c>
      <c r="L2877" s="130" t="s">
        <v>7</v>
      </c>
      <c r="M2877" s="128"/>
    </row>
    <row r="2878" spans="1:13">
      <c r="A2878" s="130" t="s">
        <v>7507</v>
      </c>
      <c r="B2878" s="131">
        <v>18787</v>
      </c>
      <c r="C2878" s="131">
        <v>17361</v>
      </c>
      <c r="D2878" s="166">
        <v>7137</v>
      </c>
      <c r="E2878" s="166">
        <v>6044</v>
      </c>
      <c r="F2878" s="167">
        <v>12257786.628676999</v>
      </c>
      <c r="G2878" s="132">
        <v>5.9521200000000002E-4</v>
      </c>
      <c r="H2878" s="167">
        <v>4027615.33</v>
      </c>
      <c r="I2878" s="131">
        <v>1579.46</v>
      </c>
      <c r="J2878" s="131">
        <v>3</v>
      </c>
      <c r="K2878" s="131">
        <v>2550</v>
      </c>
      <c r="L2878" s="130" t="s">
        <v>7</v>
      </c>
      <c r="M2878" s="128"/>
    </row>
    <row r="2879" spans="1:13">
      <c r="A2879" s="130" t="s">
        <v>7508</v>
      </c>
      <c r="B2879" s="131">
        <v>2093</v>
      </c>
      <c r="C2879" s="131">
        <v>1843</v>
      </c>
      <c r="D2879" s="166">
        <v>481</v>
      </c>
      <c r="E2879" s="166">
        <v>372</v>
      </c>
      <c r="F2879" s="166">
        <v>0</v>
      </c>
      <c r="G2879" s="132">
        <v>6.4486207460786037E-5</v>
      </c>
      <c r="H2879" s="167" t="s">
        <v>11</v>
      </c>
      <c r="I2879" s="131" t="s">
        <v>11</v>
      </c>
      <c r="J2879" s="131">
        <v>2</v>
      </c>
      <c r="K2879" s="131">
        <v>370</v>
      </c>
      <c r="L2879" s="130" t="s">
        <v>12</v>
      </c>
      <c r="M2879" s="128"/>
    </row>
    <row r="2880" spans="1:13">
      <c r="A2880" s="130" t="s">
        <v>7509</v>
      </c>
      <c r="B2880" s="131">
        <v>974</v>
      </c>
      <c r="C2880" s="131">
        <v>804</v>
      </c>
      <c r="D2880" s="166">
        <v>271</v>
      </c>
      <c r="E2880" s="166">
        <v>251</v>
      </c>
      <c r="F2880" s="167">
        <v>4683309.325751001</v>
      </c>
      <c r="G2880" s="132">
        <v>8.1318999999999998E-5</v>
      </c>
      <c r="H2880" s="167">
        <v>550263.31000000006</v>
      </c>
      <c r="I2880" s="131">
        <v>1637.68</v>
      </c>
      <c r="J2880" s="131">
        <v>3</v>
      </c>
      <c r="K2880" s="131">
        <v>336</v>
      </c>
      <c r="L2880" s="130" t="s">
        <v>7</v>
      </c>
      <c r="M2880" s="128"/>
    </row>
    <row r="2881" spans="1:13">
      <c r="A2881" s="130" t="s">
        <v>7510</v>
      </c>
      <c r="B2881" s="131">
        <v>67826</v>
      </c>
      <c r="C2881" s="131">
        <v>70672</v>
      </c>
      <c r="D2881" s="166">
        <v>18583</v>
      </c>
      <c r="E2881" s="166">
        <v>19989</v>
      </c>
      <c r="F2881" s="167">
        <v>103276238.664496</v>
      </c>
      <c r="G2881" s="132">
        <v>2.9100160000000001E-3</v>
      </c>
      <c r="H2881" s="167">
        <v>19691191.77</v>
      </c>
      <c r="I2881" s="131">
        <v>1348.34</v>
      </c>
      <c r="J2881" s="131">
        <v>3</v>
      </c>
      <c r="K2881" s="131">
        <v>14604</v>
      </c>
      <c r="L2881" s="130" t="s">
        <v>7</v>
      </c>
      <c r="M2881" s="128"/>
    </row>
    <row r="2882" spans="1:13">
      <c r="A2882" s="130" t="s">
        <v>7511</v>
      </c>
      <c r="B2882" s="131">
        <v>1431</v>
      </c>
      <c r="C2882" s="131">
        <v>1509</v>
      </c>
      <c r="D2882" s="166">
        <v>74</v>
      </c>
      <c r="E2882" s="166">
        <v>103</v>
      </c>
      <c r="F2882" s="167">
        <v>2591955.8262</v>
      </c>
      <c r="G2882" s="132">
        <v>6.1278000000000005E-5</v>
      </c>
      <c r="H2882" s="167">
        <v>414651.32</v>
      </c>
      <c r="I2882" s="131">
        <v>862.06</v>
      </c>
      <c r="J2882" s="131">
        <v>3</v>
      </c>
      <c r="K2882" s="131">
        <v>481</v>
      </c>
      <c r="L2882" s="130" t="s">
        <v>7</v>
      </c>
      <c r="M2882" s="128"/>
    </row>
    <row r="2883" spans="1:13">
      <c r="A2883" s="130" t="s">
        <v>7512</v>
      </c>
      <c r="B2883" s="131">
        <v>287</v>
      </c>
      <c r="C2883" s="131">
        <v>268</v>
      </c>
      <c r="D2883" s="166">
        <v>204</v>
      </c>
      <c r="E2883" s="166">
        <v>44</v>
      </c>
      <c r="F2883" s="166">
        <v>0</v>
      </c>
      <c r="G2883" s="132">
        <v>1.0817983356059128E-5</v>
      </c>
      <c r="H2883" s="167" t="s">
        <v>11</v>
      </c>
      <c r="I2883" s="131" t="s">
        <v>11</v>
      </c>
      <c r="J2883" s="131">
        <v>2</v>
      </c>
      <c r="K2883" s="131">
        <v>155</v>
      </c>
      <c r="L2883" s="130" t="s">
        <v>12</v>
      </c>
      <c r="M2883" s="128"/>
    </row>
    <row r="2884" spans="1:13">
      <c r="A2884" s="130" t="s">
        <v>7513</v>
      </c>
      <c r="B2884" s="131">
        <v>1057</v>
      </c>
      <c r="C2884" s="131">
        <v>1065</v>
      </c>
      <c r="D2884" s="166">
        <v>132</v>
      </c>
      <c r="E2884" s="166">
        <v>169</v>
      </c>
      <c r="F2884" s="167">
        <v>2711214.6719789999</v>
      </c>
      <c r="G2884" s="132">
        <v>5.6734000000000003E-5</v>
      </c>
      <c r="H2884" s="167">
        <v>383901.33</v>
      </c>
      <c r="I2884" s="131">
        <v>830.95</v>
      </c>
      <c r="J2884" s="131">
        <v>3</v>
      </c>
      <c r="K2884" s="131">
        <v>462</v>
      </c>
      <c r="L2884" s="130" t="s">
        <v>7</v>
      </c>
      <c r="M2884" s="128"/>
    </row>
    <row r="2885" spans="1:13">
      <c r="A2885" s="130" t="s">
        <v>7514</v>
      </c>
      <c r="B2885" s="131">
        <v>13660</v>
      </c>
      <c r="C2885" s="131">
        <v>16020</v>
      </c>
      <c r="D2885" s="166">
        <v>7774</v>
      </c>
      <c r="E2885" s="166">
        <v>7736</v>
      </c>
      <c r="F2885" s="167">
        <v>42167533.210045628</v>
      </c>
      <c r="G2885" s="132">
        <v>7.6607200000000002E-4</v>
      </c>
      <c r="H2885" s="167">
        <v>5183772.4000000004</v>
      </c>
      <c r="I2885" s="131">
        <v>694.32</v>
      </c>
      <c r="J2885" s="131">
        <v>3</v>
      </c>
      <c r="K2885" s="131">
        <v>7466</v>
      </c>
      <c r="L2885" s="130" t="s">
        <v>7</v>
      </c>
      <c r="M2885" s="128"/>
    </row>
    <row r="2886" spans="1:13">
      <c r="A2886" s="130" t="s">
        <v>7515</v>
      </c>
      <c r="B2886" s="131">
        <v>1887</v>
      </c>
      <c r="C2886" s="131">
        <v>1853</v>
      </c>
      <c r="D2886" s="166">
        <v>162</v>
      </c>
      <c r="E2886" s="166">
        <v>197</v>
      </c>
      <c r="F2886" s="167">
        <v>1901365.2755800001</v>
      </c>
      <c r="G2886" s="132">
        <v>6.1892393524363279E-5</v>
      </c>
      <c r="H2886" s="167" t="s">
        <v>11</v>
      </c>
      <c r="I2886" s="131">
        <v>846.07</v>
      </c>
      <c r="J2886" s="131">
        <v>3</v>
      </c>
      <c r="K2886" s="131">
        <v>495</v>
      </c>
      <c r="L2886" s="130" t="s">
        <v>15</v>
      </c>
      <c r="M2886" s="128"/>
    </row>
    <row r="2887" spans="1:13">
      <c r="A2887" s="130" t="s">
        <v>7516</v>
      </c>
      <c r="B2887" s="131">
        <v>3969</v>
      </c>
      <c r="C2887" s="131">
        <v>4293</v>
      </c>
      <c r="D2887" s="166">
        <v>1505</v>
      </c>
      <c r="E2887" s="166">
        <v>1609</v>
      </c>
      <c r="F2887" s="167">
        <v>6671332.223646</v>
      </c>
      <c r="G2887" s="132">
        <v>1.8741600000000001E-4</v>
      </c>
      <c r="H2887" s="167">
        <v>1268185.69</v>
      </c>
      <c r="I2887" s="131">
        <v>354.05</v>
      </c>
      <c r="J2887" s="131">
        <v>3</v>
      </c>
      <c r="K2887" s="131">
        <v>3582</v>
      </c>
      <c r="L2887" s="130" t="s">
        <v>7</v>
      </c>
      <c r="M2887" s="128"/>
    </row>
    <row r="2888" spans="1:13">
      <c r="A2888" s="130" t="s">
        <v>7517</v>
      </c>
      <c r="B2888" s="131">
        <v>9720</v>
      </c>
      <c r="C2888" s="131">
        <v>8648</v>
      </c>
      <c r="D2888" s="166">
        <v>1756</v>
      </c>
      <c r="E2888" s="166">
        <v>1380</v>
      </c>
      <c r="F2888" s="167">
        <v>3278070.852068</v>
      </c>
      <c r="G2888" s="132">
        <v>2.3257400000000001E-4</v>
      </c>
      <c r="H2888" s="167">
        <v>1573754.64</v>
      </c>
      <c r="I2888" s="131">
        <v>584.82000000000005</v>
      </c>
      <c r="J2888" s="131">
        <v>3</v>
      </c>
      <c r="K2888" s="131">
        <v>2691</v>
      </c>
      <c r="L2888" s="130" t="s">
        <v>7</v>
      </c>
      <c r="M2888" s="128"/>
    </row>
    <row r="2889" spans="1:13">
      <c r="A2889" s="160" t="s">
        <v>7518</v>
      </c>
      <c r="B2889" s="161">
        <v>2479</v>
      </c>
      <c r="C2889" s="161">
        <v>2304</v>
      </c>
      <c r="D2889" s="162">
        <v>427</v>
      </c>
      <c r="E2889" s="162">
        <v>433</v>
      </c>
      <c r="F2889" s="163">
        <v>6541951.6848880006</v>
      </c>
      <c r="G2889" s="164">
        <v>1.3504200000000001E-4</v>
      </c>
      <c r="H2889" s="163">
        <v>913788.84</v>
      </c>
      <c r="I2889" s="161">
        <v>479.43</v>
      </c>
      <c r="J2889" s="161">
        <v>3</v>
      </c>
      <c r="K2889" s="161">
        <v>1906</v>
      </c>
      <c r="L2889" s="160" t="s">
        <v>7</v>
      </c>
      <c r="M2889" s="165"/>
    </row>
    <row r="2890" spans="1:13">
      <c r="A2890" s="130" t="s">
        <v>7519</v>
      </c>
      <c r="B2890" s="133">
        <v>28654</v>
      </c>
      <c r="C2890" s="133">
        <v>26576</v>
      </c>
      <c r="D2890" s="166">
        <v>1798</v>
      </c>
      <c r="E2890" s="166">
        <v>1635</v>
      </c>
      <c r="F2890" s="167">
        <v>27611615.438161001</v>
      </c>
      <c r="G2890" s="132">
        <v>8.7761700000000002E-4</v>
      </c>
      <c r="H2890" s="167">
        <v>5938568.8799999999</v>
      </c>
      <c r="I2890" s="131">
        <v>1737.44</v>
      </c>
      <c r="J2890" s="131">
        <v>3</v>
      </c>
      <c r="K2890" s="131">
        <v>3418</v>
      </c>
      <c r="L2890" s="130" t="s">
        <v>7</v>
      </c>
      <c r="M2890" s="128"/>
    </row>
    <row r="2891" spans="1:13">
      <c r="A2891" s="168" t="s">
        <v>7520</v>
      </c>
      <c r="B2891" s="169">
        <v>511</v>
      </c>
      <c r="C2891" s="169">
        <v>462</v>
      </c>
      <c r="D2891" s="170">
        <v>150</v>
      </c>
      <c r="E2891" s="170">
        <v>152</v>
      </c>
      <c r="F2891" s="171">
        <v>2352324.31</v>
      </c>
      <c r="G2891" s="172">
        <v>4.1909999999999997E-5</v>
      </c>
      <c r="H2891" s="171">
        <v>283589.3</v>
      </c>
      <c r="I2891" s="169">
        <v>789.94</v>
      </c>
      <c r="J2891" s="169">
        <v>3</v>
      </c>
      <c r="K2891" s="169">
        <v>359</v>
      </c>
      <c r="L2891" s="168" t="s">
        <v>7</v>
      </c>
      <c r="M2891" s="173"/>
    </row>
    <row r="2892" spans="1:13">
      <c r="A2892" s="130" t="s">
        <v>7521</v>
      </c>
      <c r="B2892" s="131">
        <v>4974</v>
      </c>
      <c r="C2892" s="131">
        <v>4472</v>
      </c>
      <c r="D2892" s="166">
        <v>1624</v>
      </c>
      <c r="E2892" s="166">
        <v>1600</v>
      </c>
      <c r="F2892" s="167">
        <v>14874514.097567998</v>
      </c>
      <c r="G2892" s="132">
        <v>3.0563399999999999E-4</v>
      </c>
      <c r="H2892" s="167">
        <v>2068130.08</v>
      </c>
      <c r="I2892" s="131">
        <v>705.37</v>
      </c>
      <c r="J2892" s="131">
        <v>3</v>
      </c>
      <c r="K2892" s="131">
        <v>2932</v>
      </c>
      <c r="L2892" s="130" t="s">
        <v>7</v>
      </c>
      <c r="M2892" s="128"/>
    </row>
    <row r="2893" spans="1:13">
      <c r="A2893" s="130" t="s">
        <v>7522</v>
      </c>
      <c r="B2893" s="131">
        <v>44990</v>
      </c>
      <c r="C2893" s="131">
        <v>51969</v>
      </c>
      <c r="D2893" s="166">
        <v>4078</v>
      </c>
      <c r="E2893" s="166">
        <v>4597</v>
      </c>
      <c r="F2893" s="167">
        <v>226069142.46578804</v>
      </c>
      <c r="G2893" s="132">
        <v>3.877321E-3</v>
      </c>
      <c r="H2893" s="167">
        <v>26236647.010000002</v>
      </c>
      <c r="I2893" s="131">
        <v>7613.66</v>
      </c>
      <c r="J2893" s="131">
        <v>3</v>
      </c>
      <c r="K2893" s="131">
        <v>3446</v>
      </c>
      <c r="L2893" s="130" t="s">
        <v>7</v>
      </c>
      <c r="M2893" s="128"/>
    </row>
    <row r="2894" spans="1:13">
      <c r="A2894" s="130" t="s">
        <v>7523</v>
      </c>
      <c r="B2894" s="131">
        <v>742</v>
      </c>
      <c r="C2894" s="131">
        <v>720</v>
      </c>
      <c r="D2894" s="166">
        <v>57</v>
      </c>
      <c r="E2894" s="166">
        <v>25</v>
      </c>
      <c r="F2894" s="167">
        <v>2379203.6881599999</v>
      </c>
      <c r="G2894" s="132">
        <v>4.4642999999999999E-5</v>
      </c>
      <c r="H2894" s="167">
        <v>302088.28999999998</v>
      </c>
      <c r="I2894" s="131">
        <v>1131.4100000000001</v>
      </c>
      <c r="J2894" s="131">
        <v>3</v>
      </c>
      <c r="K2894" s="131">
        <v>267</v>
      </c>
      <c r="L2894" s="130" t="s">
        <v>7</v>
      </c>
      <c r="M2894" s="128"/>
    </row>
    <row r="2895" spans="1:13">
      <c r="A2895" s="130" t="s">
        <v>7524</v>
      </c>
      <c r="B2895" s="131">
        <v>773</v>
      </c>
      <c r="C2895" s="131">
        <v>829</v>
      </c>
      <c r="D2895" s="166">
        <v>43</v>
      </c>
      <c r="E2895" s="166">
        <v>39</v>
      </c>
      <c r="F2895" s="166">
        <v>0</v>
      </c>
      <c r="G2895" s="132">
        <v>2.2666472672253601E-5</v>
      </c>
      <c r="H2895" s="167" t="s">
        <v>11</v>
      </c>
      <c r="I2895" s="131" t="s">
        <v>11</v>
      </c>
      <c r="J2895" s="131">
        <v>2</v>
      </c>
      <c r="K2895" s="131">
        <v>169</v>
      </c>
      <c r="L2895" s="130" t="s">
        <v>12</v>
      </c>
      <c r="M2895" s="128"/>
    </row>
    <row r="2896" spans="1:13">
      <c r="A2896" s="130" t="s">
        <v>7525</v>
      </c>
      <c r="B2896" s="131">
        <v>12212</v>
      </c>
      <c r="C2896" s="131">
        <v>10681</v>
      </c>
      <c r="D2896" s="166">
        <v>3649</v>
      </c>
      <c r="E2896" s="166">
        <v>3709</v>
      </c>
      <c r="F2896" s="167">
        <v>10896240.890922999</v>
      </c>
      <c r="G2896" s="132">
        <v>4.0903199999999998E-4</v>
      </c>
      <c r="H2896" s="167">
        <v>2767796.46</v>
      </c>
      <c r="I2896" s="131">
        <v>560.62</v>
      </c>
      <c r="J2896" s="131">
        <v>3</v>
      </c>
      <c r="K2896" s="131">
        <v>4937</v>
      </c>
      <c r="L2896" s="130" t="s">
        <v>7</v>
      </c>
      <c r="M2896" s="128"/>
    </row>
    <row r="2897" spans="1:13">
      <c r="A2897" s="130" t="s">
        <v>7526</v>
      </c>
      <c r="B2897" s="131">
        <v>12789</v>
      </c>
      <c r="C2897" s="131">
        <v>12422</v>
      </c>
      <c r="D2897" s="166">
        <v>3751</v>
      </c>
      <c r="E2897" s="166">
        <v>3639</v>
      </c>
      <c r="F2897" s="167">
        <v>10493406.189689999</v>
      </c>
      <c r="G2897" s="132">
        <v>4.2481000000000002E-4</v>
      </c>
      <c r="H2897" s="167">
        <v>2874560.8</v>
      </c>
      <c r="I2897" s="131">
        <v>469.55</v>
      </c>
      <c r="J2897" s="131">
        <v>3</v>
      </c>
      <c r="K2897" s="131">
        <v>6122</v>
      </c>
      <c r="L2897" s="130" t="s">
        <v>7</v>
      </c>
      <c r="M2897" s="128"/>
    </row>
    <row r="2898" spans="1:13">
      <c r="A2898" s="130" t="s">
        <v>7527</v>
      </c>
      <c r="B2898" s="131">
        <v>11186</v>
      </c>
      <c r="C2898" s="131">
        <v>10398</v>
      </c>
      <c r="D2898" s="166">
        <v>2003</v>
      </c>
      <c r="E2898" s="166">
        <v>2046</v>
      </c>
      <c r="F2898" s="167">
        <v>15315270.174723998</v>
      </c>
      <c r="G2898" s="132">
        <v>4.2581299999999998E-4</v>
      </c>
      <c r="H2898" s="167">
        <v>2881348</v>
      </c>
      <c r="I2898" s="131">
        <v>385.36</v>
      </c>
      <c r="J2898" s="131">
        <v>3</v>
      </c>
      <c r="K2898" s="131">
        <v>7477</v>
      </c>
      <c r="L2898" s="130" t="s">
        <v>7</v>
      </c>
      <c r="M2898" s="128"/>
    </row>
    <row r="2899" spans="1:13">
      <c r="A2899" s="130" t="s">
        <v>7528</v>
      </c>
      <c r="B2899" s="131">
        <v>30</v>
      </c>
      <c r="C2899" s="131"/>
      <c r="D2899" s="166"/>
      <c r="E2899" s="166"/>
      <c r="F2899" s="166">
        <v>0</v>
      </c>
      <c r="G2899" s="132">
        <v>3.2645074441021896E-6</v>
      </c>
      <c r="H2899" s="167" t="s">
        <v>11</v>
      </c>
      <c r="I2899" s="131" t="s">
        <v>11</v>
      </c>
      <c r="J2899" s="131">
        <v>1</v>
      </c>
      <c r="K2899" s="131">
        <v>0</v>
      </c>
      <c r="L2899" s="130" t="s">
        <v>12</v>
      </c>
      <c r="M2899" s="128"/>
    </row>
    <row r="2900" spans="1:13">
      <c r="A2900" s="130" t="s">
        <v>7529</v>
      </c>
      <c r="B2900" s="131">
        <v>783</v>
      </c>
      <c r="C2900" s="131">
        <v>587</v>
      </c>
      <c r="D2900" s="166">
        <v>65</v>
      </c>
      <c r="E2900" s="166">
        <v>71</v>
      </c>
      <c r="F2900" s="167">
        <v>3383625.7210980002</v>
      </c>
      <c r="G2900" s="132">
        <v>5.7397E-5</v>
      </c>
      <c r="H2900" s="167">
        <v>388386.32</v>
      </c>
      <c r="I2900" s="131">
        <v>1402.11</v>
      </c>
      <c r="J2900" s="131">
        <v>3</v>
      </c>
      <c r="K2900" s="131">
        <v>277</v>
      </c>
      <c r="L2900" s="130" t="s">
        <v>7</v>
      </c>
      <c r="M2900" s="128"/>
    </row>
    <row r="2901" spans="1:13">
      <c r="A2901" s="130" t="s">
        <v>7530</v>
      </c>
      <c r="B2901" s="131">
        <v>3508</v>
      </c>
      <c r="C2901" s="131">
        <v>2370</v>
      </c>
      <c r="D2901" s="166">
        <v>360</v>
      </c>
      <c r="E2901" s="166">
        <v>474</v>
      </c>
      <c r="F2901" s="167">
        <v>9320970.0589939989</v>
      </c>
      <c r="G2901" s="132">
        <v>1.80707E-4</v>
      </c>
      <c r="H2901" s="167">
        <v>1222786.33</v>
      </c>
      <c r="I2901" s="131">
        <v>1002.28</v>
      </c>
      <c r="J2901" s="131">
        <v>3</v>
      </c>
      <c r="K2901" s="131">
        <v>1220</v>
      </c>
      <c r="L2901" s="130" t="s">
        <v>7</v>
      </c>
      <c r="M2901" s="128"/>
    </row>
    <row r="2902" spans="1:13">
      <c r="A2902" s="130" t="s">
        <v>7531</v>
      </c>
      <c r="B2902" s="131">
        <v>22615</v>
      </c>
      <c r="C2902" s="131">
        <v>11707</v>
      </c>
      <c r="D2902" s="166">
        <v>4257</v>
      </c>
      <c r="E2902" s="166">
        <v>4452</v>
      </c>
      <c r="F2902" s="167">
        <v>28172940.220564</v>
      </c>
      <c r="G2902" s="132">
        <v>7.4773400000000001E-4</v>
      </c>
      <c r="H2902" s="167">
        <v>5059689.6100000003</v>
      </c>
      <c r="I2902" s="131">
        <v>820.58</v>
      </c>
      <c r="J2902" s="131">
        <v>3</v>
      </c>
      <c r="K2902" s="131">
        <v>6166</v>
      </c>
      <c r="L2902" s="130" t="s">
        <v>7</v>
      </c>
      <c r="M2902" s="128"/>
    </row>
    <row r="2903" spans="1:13">
      <c r="A2903" s="130" t="s">
        <v>7532</v>
      </c>
      <c r="B2903" s="131">
        <v>12</v>
      </c>
      <c r="C2903" s="131">
        <v>132</v>
      </c>
      <c r="D2903" s="166">
        <v>2</v>
      </c>
      <c r="E2903" s="166">
        <v>16</v>
      </c>
      <c r="F2903" s="167">
        <v>1800232.08152</v>
      </c>
      <c r="G2903" s="132">
        <v>2.4878000000000001E-5</v>
      </c>
      <c r="H2903" s="167">
        <v>168342.97</v>
      </c>
      <c r="I2903" s="131">
        <v>2371.0300000000002</v>
      </c>
      <c r="J2903" s="131">
        <v>3</v>
      </c>
      <c r="K2903" s="131">
        <v>71</v>
      </c>
      <c r="L2903" s="130" t="s">
        <v>7</v>
      </c>
      <c r="M2903" s="128"/>
    </row>
    <row r="2904" spans="1:13">
      <c r="A2904" s="130" t="s">
        <v>7533</v>
      </c>
      <c r="B2904" s="131">
        <v>25</v>
      </c>
      <c r="C2904" s="131">
        <v>41</v>
      </c>
      <c r="D2904" s="166">
        <v>47</v>
      </c>
      <c r="E2904" s="166">
        <v>51</v>
      </c>
      <c r="F2904" s="167">
        <v>518711.57277099998</v>
      </c>
      <c r="G2904" s="132">
        <v>8.2050000000000002E-6</v>
      </c>
      <c r="H2904" s="167">
        <v>55517.36</v>
      </c>
      <c r="I2904" s="131">
        <v>740.23</v>
      </c>
      <c r="J2904" s="131">
        <v>3</v>
      </c>
      <c r="K2904" s="131">
        <v>75</v>
      </c>
      <c r="L2904" s="130" t="s">
        <v>7</v>
      </c>
      <c r="M2904" s="128"/>
    </row>
    <row r="2905" spans="1:13">
      <c r="A2905" s="130" t="s">
        <v>7534</v>
      </c>
      <c r="B2905" s="131">
        <v>107</v>
      </c>
      <c r="C2905" s="131">
        <v>51</v>
      </c>
      <c r="D2905" s="166">
        <v>6</v>
      </c>
      <c r="E2905" s="166">
        <v>14</v>
      </c>
      <c r="F2905" s="167">
        <v>1060608.6299159999</v>
      </c>
      <c r="G2905" s="132">
        <v>1.5626528773024809E-5</v>
      </c>
      <c r="H2905" s="167" t="s">
        <v>11</v>
      </c>
      <c r="I2905" s="131" t="s">
        <v>11</v>
      </c>
      <c r="J2905" s="131">
        <v>3</v>
      </c>
      <c r="K2905" s="131">
        <v>73</v>
      </c>
      <c r="L2905" s="130" t="s">
        <v>12</v>
      </c>
      <c r="M2905" s="128"/>
    </row>
    <row r="2906" spans="1:13">
      <c r="A2906" s="130" t="s">
        <v>7535</v>
      </c>
      <c r="B2906" s="131">
        <v>168</v>
      </c>
      <c r="C2906" s="131"/>
      <c r="D2906" s="166">
        <v>0</v>
      </c>
      <c r="E2906" s="166"/>
      <c r="F2906" s="166">
        <v>0</v>
      </c>
      <c r="G2906" s="132">
        <v>4.532539261232792E-6</v>
      </c>
      <c r="H2906" s="167" t="s">
        <v>11</v>
      </c>
      <c r="I2906" s="131" t="s">
        <v>11</v>
      </c>
      <c r="J2906" s="131">
        <v>1</v>
      </c>
      <c r="K2906" s="131">
        <v>5</v>
      </c>
      <c r="L2906" s="130" t="s">
        <v>12</v>
      </c>
      <c r="M2906" s="128"/>
    </row>
    <row r="2907" spans="1:13">
      <c r="A2907" s="130" t="s">
        <v>7536</v>
      </c>
      <c r="B2907" s="131">
        <v>1908</v>
      </c>
      <c r="C2907" s="131">
        <v>2153</v>
      </c>
      <c r="D2907" s="166">
        <v>572</v>
      </c>
      <c r="E2907" s="166">
        <v>513</v>
      </c>
      <c r="F2907" s="167">
        <v>14685853.006177001</v>
      </c>
      <c r="G2907" s="132">
        <v>2.3673699999999999E-4</v>
      </c>
      <c r="H2907" s="167">
        <v>1601926.18</v>
      </c>
      <c r="I2907" s="131">
        <v>944.53</v>
      </c>
      <c r="J2907" s="131">
        <v>3</v>
      </c>
      <c r="K2907" s="131">
        <v>1696</v>
      </c>
      <c r="L2907" s="130" t="s">
        <v>7</v>
      </c>
      <c r="M2907" s="128"/>
    </row>
    <row r="2908" spans="1:13">
      <c r="A2908" s="130" t="s">
        <v>7537</v>
      </c>
      <c r="B2908" s="131">
        <v>4411</v>
      </c>
      <c r="C2908" s="131">
        <v>4397</v>
      </c>
      <c r="D2908" s="166">
        <v>462</v>
      </c>
      <c r="E2908" s="166">
        <v>527</v>
      </c>
      <c r="F2908" s="167">
        <v>7870113.5037440006</v>
      </c>
      <c r="G2908" s="132">
        <v>1.89008E-4</v>
      </c>
      <c r="H2908" s="167">
        <v>1278956.21</v>
      </c>
      <c r="I2908" s="131">
        <v>966.71</v>
      </c>
      <c r="J2908" s="131">
        <v>3</v>
      </c>
      <c r="K2908" s="131">
        <v>1323</v>
      </c>
      <c r="L2908" s="130" t="s">
        <v>7</v>
      </c>
      <c r="M2908" s="128"/>
    </row>
    <row r="2909" spans="1:13">
      <c r="A2909" s="130" t="s">
        <v>7538</v>
      </c>
      <c r="B2909" s="131">
        <v>8157</v>
      </c>
      <c r="C2909" s="131">
        <v>6755</v>
      </c>
      <c r="D2909" s="166">
        <v>2190</v>
      </c>
      <c r="E2909" s="166">
        <v>2061</v>
      </c>
      <c r="F2909" s="167">
        <v>19474478.226939999</v>
      </c>
      <c r="G2909" s="132">
        <v>4.22905E-4</v>
      </c>
      <c r="H2909" s="167">
        <v>2861668.66</v>
      </c>
      <c r="I2909" s="131">
        <v>851.44</v>
      </c>
      <c r="J2909" s="131">
        <v>3</v>
      </c>
      <c r="K2909" s="131">
        <v>3361</v>
      </c>
      <c r="L2909" s="130" t="s">
        <v>7</v>
      </c>
      <c r="M2909" s="128"/>
    </row>
    <row r="2910" spans="1:13">
      <c r="A2910" s="130" t="s">
        <v>7539</v>
      </c>
      <c r="B2910" s="131">
        <v>359</v>
      </c>
      <c r="C2910" s="131"/>
      <c r="D2910" s="166"/>
      <c r="E2910" s="166"/>
      <c r="F2910" s="166">
        <v>0</v>
      </c>
      <c r="G2910" s="132">
        <v>9.6856047308486449E-6</v>
      </c>
      <c r="H2910" s="167" t="s">
        <v>11</v>
      </c>
      <c r="I2910" s="131" t="s">
        <v>11</v>
      </c>
      <c r="J2910" s="131">
        <v>1</v>
      </c>
      <c r="K2910" s="131">
        <v>0</v>
      </c>
      <c r="L2910" s="130" t="s">
        <v>12</v>
      </c>
      <c r="M2910" s="128"/>
    </row>
    <row r="2911" spans="1:13">
      <c r="A2911" s="130" t="s">
        <v>7540</v>
      </c>
      <c r="B2911" s="131">
        <v>97968</v>
      </c>
      <c r="C2911" s="131">
        <v>97677</v>
      </c>
      <c r="D2911" s="166">
        <v>4557</v>
      </c>
      <c r="E2911" s="166">
        <v>4563</v>
      </c>
      <c r="F2911" s="167">
        <v>627108583.52999997</v>
      </c>
      <c r="G2911" s="132">
        <v>9.9794319999999999E-3</v>
      </c>
      <c r="H2911" s="167">
        <v>67527773.25</v>
      </c>
      <c r="I2911" s="131">
        <v>34488.129999999997</v>
      </c>
      <c r="J2911" s="131">
        <v>3</v>
      </c>
      <c r="K2911" s="131">
        <v>1958</v>
      </c>
      <c r="L2911" s="130" t="s">
        <v>7</v>
      </c>
      <c r="M2911" s="128"/>
    </row>
    <row r="2912" spans="1:13">
      <c r="A2912" s="130" t="s">
        <v>7541</v>
      </c>
      <c r="B2912" s="131">
        <v>1618</v>
      </c>
      <c r="C2912" s="131">
        <v>1527</v>
      </c>
      <c r="D2912" s="166">
        <v>224</v>
      </c>
      <c r="E2912" s="166">
        <v>284</v>
      </c>
      <c r="F2912" s="167">
        <v>5463276.8882369995</v>
      </c>
      <c r="G2912" s="132">
        <v>1.0341899999999999E-4</v>
      </c>
      <c r="H2912" s="167">
        <v>699806.03</v>
      </c>
      <c r="I2912" s="131">
        <v>868.25</v>
      </c>
      <c r="J2912" s="131">
        <v>3</v>
      </c>
      <c r="K2912" s="131">
        <v>806</v>
      </c>
      <c r="L2912" s="130" t="s">
        <v>7</v>
      </c>
      <c r="M2912" s="128"/>
    </row>
    <row r="2913" spans="1:13">
      <c r="A2913" s="130" t="s">
        <v>7542</v>
      </c>
      <c r="B2913" s="131">
        <v>600</v>
      </c>
      <c r="C2913" s="131">
        <v>340</v>
      </c>
      <c r="D2913" s="166">
        <v>74</v>
      </c>
      <c r="E2913" s="166">
        <v>77</v>
      </c>
      <c r="F2913" s="166">
        <v>0</v>
      </c>
      <c r="G2913" s="132">
        <v>1.4457999999999999E-5</v>
      </c>
      <c r="H2913" s="167">
        <v>97829.51</v>
      </c>
      <c r="I2913" s="131">
        <v>1193.04</v>
      </c>
      <c r="J2913" s="131">
        <v>2</v>
      </c>
      <c r="K2913" s="131">
        <v>82</v>
      </c>
      <c r="L2913" s="130" t="s">
        <v>7</v>
      </c>
      <c r="M2913" s="128"/>
    </row>
    <row r="2914" spans="1:13">
      <c r="A2914" s="130" t="s">
        <v>7543</v>
      </c>
      <c r="B2914" s="131">
        <v>6701</v>
      </c>
      <c r="C2914" s="131">
        <v>7836</v>
      </c>
      <c r="D2914" s="166">
        <v>562</v>
      </c>
      <c r="E2914" s="166">
        <v>611</v>
      </c>
      <c r="F2914" s="167">
        <v>4728785.5796569996</v>
      </c>
      <c r="G2914" s="132">
        <v>2.05966E-4</v>
      </c>
      <c r="H2914" s="167">
        <v>1393712.51</v>
      </c>
      <c r="I2914" s="131">
        <v>967.85</v>
      </c>
      <c r="J2914" s="131">
        <v>3</v>
      </c>
      <c r="K2914" s="131">
        <v>1440</v>
      </c>
      <c r="L2914" s="130" t="s">
        <v>7</v>
      </c>
      <c r="M2914" s="128"/>
    </row>
    <row r="2915" spans="1:13">
      <c r="A2915" s="130" t="s">
        <v>7544</v>
      </c>
      <c r="B2915" s="131">
        <v>78</v>
      </c>
      <c r="C2915" s="131">
        <v>51</v>
      </c>
      <c r="D2915" s="166">
        <v>52</v>
      </c>
      <c r="E2915" s="166">
        <v>74</v>
      </c>
      <c r="F2915" s="167">
        <v>844931.27942400007</v>
      </c>
      <c r="G2915" s="132">
        <v>1.3258000000000001E-5</v>
      </c>
      <c r="H2915" s="167">
        <v>89714.68</v>
      </c>
      <c r="I2915" s="131">
        <v>1008.03</v>
      </c>
      <c r="J2915" s="131">
        <v>3</v>
      </c>
      <c r="K2915" s="131">
        <v>89</v>
      </c>
      <c r="L2915" s="130" t="s">
        <v>7</v>
      </c>
      <c r="M2915" s="128"/>
    </row>
    <row r="2916" spans="1:13">
      <c r="A2916" s="130" t="s">
        <v>7545</v>
      </c>
      <c r="B2916" s="131">
        <v>11214</v>
      </c>
      <c r="C2916" s="131">
        <v>9258</v>
      </c>
      <c r="D2916" s="166">
        <v>1905</v>
      </c>
      <c r="E2916" s="166">
        <v>2024</v>
      </c>
      <c r="F2916" s="167">
        <v>10803751.687200001</v>
      </c>
      <c r="G2916" s="132">
        <v>3.5619699999999999E-4</v>
      </c>
      <c r="H2916" s="167">
        <v>2410276.4700000002</v>
      </c>
      <c r="I2916" s="131">
        <v>433.98</v>
      </c>
      <c r="J2916" s="131">
        <v>3</v>
      </c>
      <c r="K2916" s="131">
        <v>5554</v>
      </c>
      <c r="L2916" s="130" t="s">
        <v>7</v>
      </c>
      <c r="M2916" s="128"/>
    </row>
    <row r="2917" spans="1:13">
      <c r="A2917" s="130" t="s">
        <v>7546</v>
      </c>
      <c r="B2917" s="131">
        <v>8184</v>
      </c>
      <c r="C2917" s="131">
        <v>7923</v>
      </c>
      <c r="D2917" s="166">
        <v>983</v>
      </c>
      <c r="E2917" s="166">
        <v>1255</v>
      </c>
      <c r="F2917" s="167">
        <v>12285603.473147999</v>
      </c>
      <c r="G2917" s="132">
        <v>3.2198799999999999E-4</v>
      </c>
      <c r="H2917" s="167">
        <v>2178794.33</v>
      </c>
      <c r="I2917" s="131">
        <v>1510.96</v>
      </c>
      <c r="J2917" s="131">
        <v>3</v>
      </c>
      <c r="K2917" s="131">
        <v>1442</v>
      </c>
      <c r="L2917" s="130" t="s">
        <v>7</v>
      </c>
      <c r="M2917" s="128"/>
    </row>
    <row r="2918" spans="1:13">
      <c r="A2918" s="130" t="s">
        <v>7547</v>
      </c>
      <c r="B2918" s="131">
        <v>4445</v>
      </c>
      <c r="C2918" s="131">
        <v>3890</v>
      </c>
      <c r="D2918" s="166">
        <v>1057</v>
      </c>
      <c r="E2918" s="166">
        <v>613</v>
      </c>
      <c r="F2918" s="167">
        <v>3469992.0855600005</v>
      </c>
      <c r="G2918" s="132">
        <v>1.33659E-4</v>
      </c>
      <c r="H2918" s="167">
        <v>904431.15</v>
      </c>
      <c r="I2918" s="131">
        <v>580.88</v>
      </c>
      <c r="J2918" s="131">
        <v>3</v>
      </c>
      <c r="K2918" s="131">
        <v>1557</v>
      </c>
      <c r="L2918" s="130" t="s">
        <v>7</v>
      </c>
      <c r="M2918" s="128"/>
    </row>
    <row r="2919" spans="1:13">
      <c r="A2919" s="130" t="s">
        <v>7548</v>
      </c>
      <c r="B2919" s="131">
        <v>16355</v>
      </c>
      <c r="C2919" s="131">
        <v>15417</v>
      </c>
      <c r="D2919" s="166">
        <v>2899</v>
      </c>
      <c r="E2919" s="166">
        <v>3203</v>
      </c>
      <c r="F2919" s="167">
        <v>9649412.1846159995</v>
      </c>
      <c r="G2919" s="132">
        <v>4.6045599999999998E-4</v>
      </c>
      <c r="H2919" s="167">
        <v>3115764.78</v>
      </c>
      <c r="I2919" s="131">
        <v>662.79</v>
      </c>
      <c r="J2919" s="131">
        <v>3</v>
      </c>
      <c r="K2919" s="131">
        <v>4701</v>
      </c>
      <c r="L2919" s="130" t="s">
        <v>7</v>
      </c>
      <c r="M2919" s="128"/>
    </row>
    <row r="2920" spans="1:13">
      <c r="A2920" s="130" t="s">
        <v>7549</v>
      </c>
      <c r="B2920" s="131">
        <v>2028</v>
      </c>
      <c r="C2920" s="131">
        <v>2157</v>
      </c>
      <c r="D2920" s="166">
        <v>491</v>
      </c>
      <c r="E2920" s="166">
        <v>573</v>
      </c>
      <c r="F2920" s="167">
        <v>8489377.3177867103</v>
      </c>
      <c r="G2920" s="132">
        <v>1.12831E-4</v>
      </c>
      <c r="H2920" s="167">
        <v>763493.58</v>
      </c>
      <c r="I2920" s="131">
        <v>561.80999999999995</v>
      </c>
      <c r="J2920" s="131">
        <v>3</v>
      </c>
      <c r="K2920" s="131">
        <v>1359</v>
      </c>
      <c r="L2920" s="130" t="s">
        <v>7</v>
      </c>
      <c r="M2920" s="128"/>
    </row>
    <row r="2921" spans="1:13">
      <c r="A2921" s="130" t="s">
        <v>7550</v>
      </c>
      <c r="B2921" s="131">
        <v>204</v>
      </c>
      <c r="C2921" s="131">
        <v>165</v>
      </c>
      <c r="D2921" s="166">
        <v>212</v>
      </c>
      <c r="E2921" s="166">
        <v>161</v>
      </c>
      <c r="F2921" s="167">
        <v>1805431.3053040002</v>
      </c>
      <c r="G2921" s="132">
        <v>3.0544605929900057E-5</v>
      </c>
      <c r="H2921" s="167" t="s">
        <v>11</v>
      </c>
      <c r="I2921" s="131">
        <v>935.23</v>
      </c>
      <c r="J2921" s="131">
        <v>3</v>
      </c>
      <c r="K2921" s="131">
        <v>221</v>
      </c>
      <c r="L2921" s="130" t="s">
        <v>15</v>
      </c>
      <c r="M2921" s="128"/>
    </row>
    <row r="2922" spans="1:13">
      <c r="A2922" s="130" t="s">
        <v>7551</v>
      </c>
      <c r="B2922" s="131">
        <v>1175</v>
      </c>
      <c r="C2922" s="131">
        <v>1212</v>
      </c>
      <c r="D2922" s="166">
        <v>118</v>
      </c>
      <c r="E2922" s="166">
        <v>134</v>
      </c>
      <c r="F2922" s="167">
        <v>3931595.6233409997</v>
      </c>
      <c r="G2922" s="132">
        <v>7.5659782944655535E-5</v>
      </c>
      <c r="H2922" s="167" t="s">
        <v>11</v>
      </c>
      <c r="I2922" s="131">
        <v>610.21</v>
      </c>
      <c r="J2922" s="131">
        <v>3</v>
      </c>
      <c r="K2922" s="131">
        <v>839</v>
      </c>
      <c r="L2922" s="130" t="s">
        <v>15</v>
      </c>
      <c r="M2922" s="128"/>
    </row>
    <row r="2923" spans="1:13">
      <c r="A2923" s="130" t="s">
        <v>7552</v>
      </c>
      <c r="B2923" s="131">
        <v>5426</v>
      </c>
      <c r="C2923" s="131">
        <v>6104</v>
      </c>
      <c r="D2923" s="166">
        <v>803</v>
      </c>
      <c r="E2923" s="166">
        <v>822</v>
      </c>
      <c r="F2923" s="167">
        <v>9556258.2925569993</v>
      </c>
      <c r="G2923" s="132">
        <v>2.40597E-4</v>
      </c>
      <c r="H2923" s="167">
        <v>1628048.45</v>
      </c>
      <c r="I2923" s="131">
        <v>717.83</v>
      </c>
      <c r="J2923" s="131">
        <v>3</v>
      </c>
      <c r="K2923" s="131">
        <v>2268</v>
      </c>
      <c r="L2923" s="130" t="s">
        <v>7</v>
      </c>
      <c r="M2923" s="128"/>
    </row>
    <row r="2924" spans="1:13">
      <c r="A2924" s="130" t="s">
        <v>7553</v>
      </c>
      <c r="B2924" s="131">
        <v>14942</v>
      </c>
      <c r="C2924" s="131">
        <v>15894</v>
      </c>
      <c r="D2924" s="166">
        <v>10080</v>
      </c>
      <c r="E2924" s="166">
        <v>11371</v>
      </c>
      <c r="F2924" s="167">
        <v>33128362.378369998</v>
      </c>
      <c r="G2924" s="132">
        <v>8.9307000000000004E-4</v>
      </c>
      <c r="H2924" s="167">
        <v>6043132.5099999998</v>
      </c>
      <c r="I2924" s="131">
        <v>443.4</v>
      </c>
      <c r="J2924" s="131">
        <v>3</v>
      </c>
      <c r="K2924" s="131">
        <v>13629</v>
      </c>
      <c r="L2924" s="130" t="s">
        <v>7</v>
      </c>
      <c r="M2924" s="128"/>
    </row>
    <row r="2925" spans="1:13">
      <c r="A2925" s="130" t="s">
        <v>7554</v>
      </c>
      <c r="B2925" s="131">
        <v>861</v>
      </c>
      <c r="C2925" s="131">
        <v>569</v>
      </c>
      <c r="D2925" s="166">
        <v>116</v>
      </c>
      <c r="E2925" s="166">
        <v>112</v>
      </c>
      <c r="F2925" s="167">
        <v>766752.1015140001</v>
      </c>
      <c r="G2925" s="132">
        <v>2.5012760834350492E-5</v>
      </c>
      <c r="H2925" s="167" t="s">
        <v>11</v>
      </c>
      <c r="I2925" s="131">
        <v>688.02</v>
      </c>
      <c r="J2925" s="131">
        <v>3</v>
      </c>
      <c r="K2925" s="131">
        <v>246</v>
      </c>
      <c r="L2925" s="130" t="s">
        <v>15</v>
      </c>
      <c r="M2925" s="128"/>
    </row>
    <row r="2926" spans="1:13">
      <c r="A2926" s="130" t="s">
        <v>7555</v>
      </c>
      <c r="B2926" s="131">
        <v>1134</v>
      </c>
      <c r="C2926" s="131">
        <v>980</v>
      </c>
      <c r="D2926" s="166">
        <v>165</v>
      </c>
      <c r="E2926" s="166">
        <v>199</v>
      </c>
      <c r="F2926" s="167">
        <v>1719034.79776</v>
      </c>
      <c r="G2926" s="132">
        <v>4.4298999999999997E-5</v>
      </c>
      <c r="H2926" s="167">
        <v>299757.38</v>
      </c>
      <c r="I2926" s="131">
        <v>513.28</v>
      </c>
      <c r="J2926" s="131">
        <v>3</v>
      </c>
      <c r="K2926" s="131">
        <v>584</v>
      </c>
      <c r="L2926" s="130" t="s">
        <v>7</v>
      </c>
      <c r="M2926" s="128"/>
    </row>
    <row r="2927" spans="1:13">
      <c r="A2927" s="130" t="s">
        <v>7556</v>
      </c>
      <c r="B2927" s="131">
        <v>166</v>
      </c>
      <c r="C2927" s="131">
        <v>196</v>
      </c>
      <c r="D2927" s="166">
        <v>324</v>
      </c>
      <c r="E2927" s="166">
        <v>547</v>
      </c>
      <c r="F2927" s="167">
        <v>11082326.844143998</v>
      </c>
      <c r="G2927" s="132">
        <v>1.5764018466001958E-4</v>
      </c>
      <c r="H2927" s="167" t="s">
        <v>11</v>
      </c>
      <c r="I2927" s="131" t="s">
        <v>11</v>
      </c>
      <c r="J2927" s="131">
        <v>3</v>
      </c>
      <c r="K2927" s="131">
        <v>1853</v>
      </c>
      <c r="L2927" s="130" t="s">
        <v>12</v>
      </c>
      <c r="M2927" s="128"/>
    </row>
    <row r="2928" spans="1:13">
      <c r="A2928" s="130" t="s">
        <v>7557</v>
      </c>
      <c r="B2928" s="131">
        <v>171</v>
      </c>
      <c r="C2928" s="131">
        <v>143</v>
      </c>
      <c r="D2928" s="166">
        <v>53</v>
      </c>
      <c r="E2928" s="166">
        <v>5</v>
      </c>
      <c r="F2928" s="166">
        <v>0</v>
      </c>
      <c r="G2928" s="132">
        <v>5.0050118415485601E-6</v>
      </c>
      <c r="H2928" s="167" t="s">
        <v>11</v>
      </c>
      <c r="I2928" s="131" t="s">
        <v>11</v>
      </c>
      <c r="J2928" s="131">
        <v>2</v>
      </c>
      <c r="K2928" s="131">
        <v>115</v>
      </c>
      <c r="L2928" s="130" t="s">
        <v>12</v>
      </c>
      <c r="M2928" s="128"/>
    </row>
    <row r="2929" spans="1:13">
      <c r="A2929" s="160" t="s">
        <v>7558</v>
      </c>
      <c r="B2929" s="161">
        <v>1052</v>
      </c>
      <c r="C2929" s="161">
        <v>1134</v>
      </c>
      <c r="D2929" s="162">
        <v>707</v>
      </c>
      <c r="E2929" s="162">
        <v>534</v>
      </c>
      <c r="F2929" s="163">
        <v>5019897.7260959996</v>
      </c>
      <c r="G2929" s="164">
        <v>9.5649999999999994E-5</v>
      </c>
      <c r="H2929" s="163">
        <v>647233.76</v>
      </c>
      <c r="I2929" s="161">
        <v>697.45</v>
      </c>
      <c r="J2929" s="161">
        <v>3</v>
      </c>
      <c r="K2929" s="161">
        <v>928</v>
      </c>
      <c r="L2929" s="160" t="s">
        <v>7</v>
      </c>
      <c r="M2929" s="165"/>
    </row>
    <row r="2930" spans="1:13">
      <c r="A2930" s="130" t="s">
        <v>7559</v>
      </c>
      <c r="B2930" s="133">
        <v>103106</v>
      </c>
      <c r="C2930" s="133">
        <v>103817</v>
      </c>
      <c r="D2930" s="166">
        <v>18721</v>
      </c>
      <c r="E2930" s="166">
        <v>18820</v>
      </c>
      <c r="F2930" s="167">
        <v>57842777.240836002</v>
      </c>
      <c r="G2930" s="132">
        <v>2.914018E-3</v>
      </c>
      <c r="H2930" s="167">
        <v>19718269.09</v>
      </c>
      <c r="I2930" s="131">
        <v>953.31</v>
      </c>
      <c r="J2930" s="131">
        <v>3</v>
      </c>
      <c r="K2930" s="131">
        <v>20684</v>
      </c>
      <c r="L2930" s="130" t="s">
        <v>7</v>
      </c>
      <c r="M2930" s="128"/>
    </row>
    <row r="2931" spans="1:13">
      <c r="A2931" s="168" t="s">
        <v>7560</v>
      </c>
      <c r="B2931" s="169">
        <v>4830</v>
      </c>
      <c r="C2931" s="169">
        <v>4597</v>
      </c>
      <c r="D2931" s="170">
        <v>865</v>
      </c>
      <c r="E2931" s="170">
        <v>672</v>
      </c>
      <c r="F2931" s="171">
        <v>5496930.6984649999</v>
      </c>
      <c r="G2931" s="172">
        <v>1.68522E-4</v>
      </c>
      <c r="H2931" s="171">
        <v>1140339.18</v>
      </c>
      <c r="I2931" s="169">
        <v>564.79999999999995</v>
      </c>
      <c r="J2931" s="169">
        <v>3</v>
      </c>
      <c r="K2931" s="169">
        <v>2019</v>
      </c>
      <c r="L2931" s="168" t="s">
        <v>7</v>
      </c>
      <c r="M2931" s="173"/>
    </row>
    <row r="2932" spans="1:13">
      <c r="A2932" s="130" t="s">
        <v>7561</v>
      </c>
      <c r="B2932" s="131">
        <v>2303</v>
      </c>
      <c r="C2932" s="131">
        <v>2332</v>
      </c>
      <c r="D2932" s="166">
        <v>565</v>
      </c>
      <c r="E2932" s="166">
        <v>328</v>
      </c>
      <c r="F2932" s="167">
        <v>5606015.0128920004</v>
      </c>
      <c r="G2932" s="132">
        <v>1.21835E-4</v>
      </c>
      <c r="H2932" s="167">
        <v>824423.27</v>
      </c>
      <c r="I2932" s="131">
        <v>1097.77</v>
      </c>
      <c r="J2932" s="131">
        <v>3</v>
      </c>
      <c r="K2932" s="131">
        <v>751</v>
      </c>
      <c r="L2932" s="130" t="s">
        <v>7</v>
      </c>
      <c r="M2932" s="128"/>
    </row>
    <row r="2933" spans="1:13">
      <c r="A2933" s="130" t="s">
        <v>7562</v>
      </c>
      <c r="B2933" s="131">
        <v>784</v>
      </c>
      <c r="C2933" s="131">
        <v>848</v>
      </c>
      <c r="D2933" s="166">
        <v>196</v>
      </c>
      <c r="E2933" s="166">
        <v>149</v>
      </c>
      <c r="F2933" s="167">
        <v>2074268.396896</v>
      </c>
      <c r="G2933" s="132">
        <v>4.5158511053039605E-5</v>
      </c>
      <c r="H2933" s="167" t="s">
        <v>11</v>
      </c>
      <c r="I2933" s="131">
        <v>1364.17</v>
      </c>
      <c r="J2933" s="131">
        <v>3</v>
      </c>
      <c r="K2933" s="131">
        <v>224</v>
      </c>
      <c r="L2933" s="130" t="s">
        <v>15</v>
      </c>
      <c r="M2933" s="128"/>
    </row>
    <row r="2934" spans="1:13">
      <c r="A2934" s="130" t="s">
        <v>7563</v>
      </c>
      <c r="B2934" s="131">
        <v>247</v>
      </c>
      <c r="C2934" s="131">
        <v>118</v>
      </c>
      <c r="D2934" s="166">
        <v>114</v>
      </c>
      <c r="E2934" s="166">
        <v>90</v>
      </c>
      <c r="F2934" s="167">
        <v>2685544.2980999998</v>
      </c>
      <c r="G2934" s="132">
        <v>4.0637815606171377E-5</v>
      </c>
      <c r="H2934" s="167" t="s">
        <v>11</v>
      </c>
      <c r="I2934" s="131" t="s">
        <v>11</v>
      </c>
      <c r="J2934" s="131">
        <v>3</v>
      </c>
      <c r="K2934" s="131">
        <v>281</v>
      </c>
      <c r="L2934" s="130" t="s">
        <v>12</v>
      </c>
      <c r="M2934" s="128"/>
    </row>
    <row r="2935" spans="1:13">
      <c r="A2935" s="130" t="s">
        <v>7564</v>
      </c>
      <c r="B2935" s="131">
        <v>8336</v>
      </c>
      <c r="C2935" s="131">
        <v>9459</v>
      </c>
      <c r="D2935" s="166">
        <v>1668</v>
      </c>
      <c r="E2935" s="166">
        <v>1525</v>
      </c>
      <c r="F2935" s="167">
        <v>2848779.6386369998</v>
      </c>
      <c r="G2935" s="132">
        <v>2.2255899999999999E-4</v>
      </c>
      <c r="H2935" s="167">
        <v>1505988.71</v>
      </c>
      <c r="I2935" s="131">
        <v>515.91999999999996</v>
      </c>
      <c r="J2935" s="131">
        <v>3</v>
      </c>
      <c r="K2935" s="131">
        <v>2919</v>
      </c>
      <c r="L2935" s="130" t="s">
        <v>7</v>
      </c>
      <c r="M2935" s="128"/>
    </row>
    <row r="2936" spans="1:13">
      <c r="A2936" s="130" t="s">
        <v>7565</v>
      </c>
      <c r="B2936" s="131">
        <v>248</v>
      </c>
      <c r="C2936" s="131">
        <v>221</v>
      </c>
      <c r="D2936" s="166">
        <v>178</v>
      </c>
      <c r="E2936" s="166">
        <v>149</v>
      </c>
      <c r="F2936" s="167">
        <v>1356026.200586</v>
      </c>
      <c r="G2936" s="132">
        <v>2.5082950862746828E-5</v>
      </c>
      <c r="H2936" s="167" t="s">
        <v>11</v>
      </c>
      <c r="I2936" s="131" t="s">
        <v>11</v>
      </c>
      <c r="J2936" s="131">
        <v>3</v>
      </c>
      <c r="K2936" s="131">
        <v>366</v>
      </c>
      <c r="L2936" s="130" t="s">
        <v>12</v>
      </c>
      <c r="M2936" s="128"/>
    </row>
    <row r="2937" spans="1:13">
      <c r="A2937" s="130" t="s">
        <v>7566</v>
      </c>
      <c r="B2937" s="131">
        <v>290</v>
      </c>
      <c r="C2937" s="131">
        <v>261</v>
      </c>
      <c r="D2937" s="166">
        <v>185</v>
      </c>
      <c r="E2937" s="166">
        <v>189</v>
      </c>
      <c r="F2937" s="167">
        <v>3424371.3968040003</v>
      </c>
      <c r="G2937" s="132">
        <v>5.3589151945157314E-5</v>
      </c>
      <c r="H2937" s="167" t="s">
        <v>11</v>
      </c>
      <c r="I2937" s="131" t="s">
        <v>11</v>
      </c>
      <c r="J2937" s="131">
        <v>3</v>
      </c>
      <c r="K2937" s="131">
        <v>518</v>
      </c>
      <c r="L2937" s="130" t="s">
        <v>12</v>
      </c>
      <c r="M2937" s="128"/>
    </row>
    <row r="2938" spans="1:13">
      <c r="A2938" s="130" t="s">
        <v>7567</v>
      </c>
      <c r="B2938" s="131">
        <v>3</v>
      </c>
      <c r="C2938" s="131">
        <v>3</v>
      </c>
      <c r="D2938" s="166">
        <v>30</v>
      </c>
      <c r="E2938" s="166">
        <v>17</v>
      </c>
      <c r="F2938" s="167">
        <v>894740.99846400006</v>
      </c>
      <c r="G2938" s="132">
        <v>1.2310976947727049E-5</v>
      </c>
      <c r="H2938" s="167" t="s">
        <v>11</v>
      </c>
      <c r="I2938" s="131" t="s">
        <v>11</v>
      </c>
      <c r="J2938" s="131">
        <v>3</v>
      </c>
      <c r="K2938" s="131">
        <v>316</v>
      </c>
      <c r="L2938" s="130" t="s">
        <v>12</v>
      </c>
      <c r="M2938" s="128"/>
    </row>
    <row r="2939" spans="1:13">
      <c r="A2939" s="160" t="s">
        <v>7568</v>
      </c>
      <c r="B2939" s="161">
        <v>10123</v>
      </c>
      <c r="C2939" s="161">
        <v>11339</v>
      </c>
      <c r="D2939" s="162">
        <v>2733</v>
      </c>
      <c r="E2939" s="162">
        <v>2418</v>
      </c>
      <c r="F2939" s="163">
        <v>20907849.304680001</v>
      </c>
      <c r="G2939" s="164">
        <v>5.0727200000000002E-4</v>
      </c>
      <c r="H2939" s="163">
        <v>3432554.17</v>
      </c>
      <c r="I2939" s="161">
        <v>971.02</v>
      </c>
      <c r="J2939" s="161">
        <v>3</v>
      </c>
      <c r="K2939" s="161">
        <v>3535</v>
      </c>
      <c r="L2939" s="160" t="s">
        <v>7</v>
      </c>
      <c r="M2939" s="165"/>
    </row>
    <row r="2940" spans="1:13">
      <c r="A2940" s="130" t="s">
        <v>7569</v>
      </c>
      <c r="B2940" s="133">
        <v>41745</v>
      </c>
      <c r="C2940" s="133">
        <v>40782</v>
      </c>
      <c r="D2940" s="166">
        <v>3875</v>
      </c>
      <c r="E2940" s="166">
        <v>4075</v>
      </c>
      <c r="F2940" s="167">
        <v>24057360.640859999</v>
      </c>
      <c r="G2940" s="132">
        <v>1.112111E-3</v>
      </c>
      <c r="H2940" s="167">
        <v>7525317.1699999999</v>
      </c>
      <c r="I2940" s="131">
        <v>942.67</v>
      </c>
      <c r="J2940" s="131">
        <v>3</v>
      </c>
      <c r="K2940" s="131">
        <v>7983</v>
      </c>
      <c r="L2940" s="130" t="s">
        <v>7</v>
      </c>
      <c r="M2940" s="128"/>
    </row>
    <row r="2941" spans="1:13">
      <c r="A2941" s="168" t="s">
        <v>7570</v>
      </c>
      <c r="B2941" s="169">
        <v>72</v>
      </c>
      <c r="C2941" s="169"/>
      <c r="D2941" s="170"/>
      <c r="E2941" s="170"/>
      <c r="F2941" s="170">
        <v>0</v>
      </c>
      <c r="G2941" s="172">
        <v>2.9947134404573808E-6</v>
      </c>
      <c r="H2941" s="171" t="s">
        <v>11</v>
      </c>
      <c r="I2941" s="169" t="s">
        <v>11</v>
      </c>
      <c r="J2941" s="169">
        <v>1</v>
      </c>
      <c r="K2941" s="169">
        <v>0</v>
      </c>
      <c r="L2941" s="168" t="s">
        <v>12</v>
      </c>
      <c r="M2941" s="173"/>
    </row>
    <row r="2942" spans="1:13">
      <c r="A2942" s="130" t="s">
        <v>7571</v>
      </c>
      <c r="B2942" s="131">
        <v>4172</v>
      </c>
      <c r="C2942" s="131">
        <v>183</v>
      </c>
      <c r="D2942" s="166">
        <v>3</v>
      </c>
      <c r="E2942" s="166"/>
      <c r="F2942" s="166">
        <v>0</v>
      </c>
      <c r="G2942" s="132">
        <v>5.8771845403644344E-5</v>
      </c>
      <c r="H2942" s="167" t="s">
        <v>11</v>
      </c>
      <c r="I2942" s="131" t="s">
        <v>11</v>
      </c>
      <c r="J2942" s="131">
        <v>2</v>
      </c>
      <c r="K2942" s="131">
        <v>2</v>
      </c>
      <c r="L2942" s="130" t="s">
        <v>12</v>
      </c>
      <c r="M2942" s="128"/>
    </row>
    <row r="2943" spans="1:13">
      <c r="A2943" s="130" t="s">
        <v>7572</v>
      </c>
      <c r="B2943" s="131">
        <v>2409</v>
      </c>
      <c r="C2943" s="131">
        <v>2564</v>
      </c>
      <c r="D2943" s="166">
        <v>504</v>
      </c>
      <c r="E2943" s="166">
        <v>494</v>
      </c>
      <c r="F2943" s="167">
        <v>3796143.4768000003</v>
      </c>
      <c r="G2943" s="132">
        <v>1.0215799999999999E-4</v>
      </c>
      <c r="H2943" s="167">
        <v>691272.99</v>
      </c>
      <c r="I2943" s="131">
        <v>640.66</v>
      </c>
      <c r="J2943" s="131">
        <v>3</v>
      </c>
      <c r="K2943" s="131">
        <v>1079</v>
      </c>
      <c r="L2943" s="130" t="s">
        <v>7</v>
      </c>
      <c r="M2943" s="128"/>
    </row>
    <row r="2944" spans="1:13">
      <c r="A2944" s="130" t="s">
        <v>7573</v>
      </c>
      <c r="B2944" s="131">
        <v>137</v>
      </c>
      <c r="C2944" s="131">
        <v>130</v>
      </c>
      <c r="D2944" s="166">
        <v>73</v>
      </c>
      <c r="E2944" s="166">
        <v>34</v>
      </c>
      <c r="F2944" s="167">
        <v>785578.22693700006</v>
      </c>
      <c r="G2944" s="132">
        <v>1.3745246788449888E-5</v>
      </c>
      <c r="H2944" s="167" t="s">
        <v>11</v>
      </c>
      <c r="I2944" s="131" t="s">
        <v>11</v>
      </c>
      <c r="J2944" s="131">
        <v>3</v>
      </c>
      <c r="K2944" s="131">
        <v>285</v>
      </c>
      <c r="L2944" s="130" t="s">
        <v>12</v>
      </c>
      <c r="M2944" s="128"/>
    </row>
    <row r="2945" spans="1:13">
      <c r="A2945" s="130" t="s">
        <v>7574</v>
      </c>
      <c r="B2945" s="131">
        <v>116</v>
      </c>
      <c r="C2945" s="131">
        <v>112</v>
      </c>
      <c r="D2945" s="166">
        <v>130</v>
      </c>
      <c r="E2945" s="166">
        <v>121</v>
      </c>
      <c r="F2945" s="167">
        <v>1914964.31415</v>
      </c>
      <c r="G2945" s="132">
        <v>2.9175000000000001E-5</v>
      </c>
      <c r="H2945" s="167">
        <v>197421.21</v>
      </c>
      <c r="I2945" s="131">
        <v>690.29</v>
      </c>
      <c r="J2945" s="131">
        <v>3</v>
      </c>
      <c r="K2945" s="131">
        <v>286</v>
      </c>
      <c r="L2945" s="130" t="s">
        <v>7</v>
      </c>
      <c r="M2945" s="128"/>
    </row>
    <row r="2946" spans="1:13">
      <c r="A2946" s="130" t="s">
        <v>7575</v>
      </c>
      <c r="B2946" s="131">
        <v>29821</v>
      </c>
      <c r="C2946" s="131">
        <v>34016</v>
      </c>
      <c r="D2946" s="166">
        <v>2693</v>
      </c>
      <c r="E2946" s="166">
        <v>2342</v>
      </c>
      <c r="F2946" s="167">
        <v>33736303.652083002</v>
      </c>
      <c r="G2946" s="132">
        <v>1.047348E-3</v>
      </c>
      <c r="H2946" s="167">
        <v>7087082.2599999998</v>
      </c>
      <c r="I2946" s="131">
        <v>991.89</v>
      </c>
      <c r="J2946" s="131">
        <v>3</v>
      </c>
      <c r="K2946" s="131">
        <v>7145</v>
      </c>
      <c r="L2946" s="130" t="s">
        <v>7</v>
      </c>
      <c r="M2946" s="128"/>
    </row>
    <row r="2947" spans="1:13">
      <c r="A2947" s="130" t="s">
        <v>7576</v>
      </c>
      <c r="B2947" s="131">
        <v>2063</v>
      </c>
      <c r="C2947" s="131">
        <v>1678</v>
      </c>
      <c r="D2947" s="166">
        <v>359</v>
      </c>
      <c r="E2947" s="166">
        <v>477</v>
      </c>
      <c r="F2947" s="167">
        <v>5907561.6740220003</v>
      </c>
      <c r="G2947" s="132">
        <v>1.1737E-4</v>
      </c>
      <c r="H2947" s="167">
        <v>794210.35</v>
      </c>
      <c r="I2947" s="131">
        <v>1054.72</v>
      </c>
      <c r="J2947" s="131">
        <v>3</v>
      </c>
      <c r="K2947" s="131">
        <v>753</v>
      </c>
      <c r="L2947" s="130" t="s">
        <v>7</v>
      </c>
      <c r="M2947" s="128"/>
    </row>
    <row r="2948" spans="1:13">
      <c r="A2948" s="130" t="s">
        <v>7577</v>
      </c>
      <c r="B2948" s="131">
        <v>3873</v>
      </c>
      <c r="C2948" s="131">
        <v>2928</v>
      </c>
      <c r="D2948" s="166">
        <v>886</v>
      </c>
      <c r="E2948" s="166">
        <v>832</v>
      </c>
      <c r="F2948" s="167">
        <v>6266444.6310280003</v>
      </c>
      <c r="G2948" s="132">
        <v>1.5686500000000001E-4</v>
      </c>
      <c r="H2948" s="167">
        <v>1061459.1499999999</v>
      </c>
      <c r="I2948" s="131">
        <v>465.76</v>
      </c>
      <c r="J2948" s="131">
        <v>3</v>
      </c>
      <c r="K2948" s="131">
        <v>2279</v>
      </c>
      <c r="L2948" s="130" t="s">
        <v>7</v>
      </c>
      <c r="M2948" s="128"/>
    </row>
    <row r="2949" spans="1:13">
      <c r="A2949" s="130" t="s">
        <v>7578</v>
      </c>
      <c r="B2949" s="131">
        <v>1042</v>
      </c>
      <c r="C2949" s="131">
        <v>1020</v>
      </c>
      <c r="D2949" s="166">
        <v>194</v>
      </c>
      <c r="E2949" s="166">
        <v>182</v>
      </c>
      <c r="F2949" s="167">
        <v>2183114.4852360003</v>
      </c>
      <c r="G2949" s="132">
        <v>4.9962E-5</v>
      </c>
      <c r="H2949" s="167">
        <v>338080.47</v>
      </c>
      <c r="I2949" s="131">
        <v>647.66</v>
      </c>
      <c r="J2949" s="131">
        <v>3</v>
      </c>
      <c r="K2949" s="131">
        <v>522</v>
      </c>
      <c r="L2949" s="130" t="s">
        <v>7</v>
      </c>
      <c r="M2949" s="128"/>
    </row>
    <row r="2950" spans="1:13">
      <c r="A2950" s="130" t="s">
        <v>7579</v>
      </c>
      <c r="B2950" s="131">
        <v>3140</v>
      </c>
      <c r="C2950" s="131">
        <v>3374</v>
      </c>
      <c r="D2950" s="166">
        <v>949</v>
      </c>
      <c r="E2950" s="166">
        <v>1048</v>
      </c>
      <c r="F2950" s="167">
        <v>3104923.2057599998</v>
      </c>
      <c r="G2950" s="132">
        <v>1.1557000000000001E-4</v>
      </c>
      <c r="H2950" s="167">
        <v>782026.28</v>
      </c>
      <c r="I2950" s="131">
        <v>423.86</v>
      </c>
      <c r="J2950" s="131">
        <v>3</v>
      </c>
      <c r="K2950" s="131">
        <v>1845</v>
      </c>
      <c r="L2950" s="130" t="s">
        <v>7</v>
      </c>
      <c r="M2950" s="128"/>
    </row>
    <row r="2951" spans="1:13">
      <c r="A2951" s="130" t="s">
        <v>7580</v>
      </c>
      <c r="B2951" s="131">
        <v>35</v>
      </c>
      <c r="C2951" s="131"/>
      <c r="D2951" s="166">
        <v>6</v>
      </c>
      <c r="E2951" s="166">
        <v>0</v>
      </c>
      <c r="F2951" s="166">
        <v>0</v>
      </c>
      <c r="G2951" s="132">
        <v>1.1061554149437172E-6</v>
      </c>
      <c r="H2951" s="167" t="s">
        <v>11</v>
      </c>
      <c r="I2951" s="131" t="s">
        <v>11</v>
      </c>
      <c r="J2951" s="131">
        <v>1</v>
      </c>
      <c r="K2951" s="131">
        <v>10</v>
      </c>
      <c r="L2951" s="130" t="s">
        <v>12</v>
      </c>
      <c r="M2951" s="128"/>
    </row>
    <row r="2952" spans="1:13">
      <c r="A2952" s="130" t="s">
        <v>7581</v>
      </c>
      <c r="B2952" s="131">
        <v>500</v>
      </c>
      <c r="C2952" s="131">
        <v>428</v>
      </c>
      <c r="D2952" s="166">
        <v>35</v>
      </c>
      <c r="E2952" s="166">
        <v>65</v>
      </c>
      <c r="F2952" s="167">
        <v>3119402.5023759995</v>
      </c>
      <c r="G2952" s="132">
        <v>4.9722000000000003E-5</v>
      </c>
      <c r="H2952" s="167">
        <v>336453.09</v>
      </c>
      <c r="I2952" s="131">
        <v>3266.53</v>
      </c>
      <c r="J2952" s="131">
        <v>3</v>
      </c>
      <c r="K2952" s="131">
        <v>103</v>
      </c>
      <c r="L2952" s="130" t="s">
        <v>7</v>
      </c>
      <c r="M2952" s="128"/>
    </row>
    <row r="2953" spans="1:13">
      <c r="A2953" s="130" t="s">
        <v>7582</v>
      </c>
      <c r="B2953" s="131">
        <v>152</v>
      </c>
      <c r="C2953" s="131">
        <v>112</v>
      </c>
      <c r="D2953" s="166">
        <v>179</v>
      </c>
      <c r="E2953" s="166">
        <v>136</v>
      </c>
      <c r="F2953" s="167">
        <v>1399544.2815099999</v>
      </c>
      <c r="G2953" s="132">
        <v>2.3705329907126697E-5</v>
      </c>
      <c r="H2953" s="167" t="s">
        <v>11</v>
      </c>
      <c r="I2953" s="131" t="s">
        <v>11</v>
      </c>
      <c r="J2953" s="131">
        <v>3</v>
      </c>
      <c r="K2953" s="131">
        <v>227</v>
      </c>
      <c r="L2953" s="130" t="s">
        <v>12</v>
      </c>
      <c r="M2953" s="128"/>
    </row>
    <row r="2954" spans="1:13">
      <c r="A2954" s="130" t="s">
        <v>7583</v>
      </c>
      <c r="B2954" s="131">
        <v>63</v>
      </c>
      <c r="C2954" s="131">
        <v>32</v>
      </c>
      <c r="D2954" s="166">
        <v>104</v>
      </c>
      <c r="E2954" s="166">
        <v>98</v>
      </c>
      <c r="F2954" s="167">
        <v>1387628.4685240001</v>
      </c>
      <c r="G2954" s="132">
        <v>2.1867356125812375E-5</v>
      </c>
      <c r="H2954" s="167" t="s">
        <v>11</v>
      </c>
      <c r="I2954" s="131" t="s">
        <v>11</v>
      </c>
      <c r="J2954" s="131">
        <v>3</v>
      </c>
      <c r="K2954" s="131">
        <v>194</v>
      </c>
      <c r="L2954" s="130" t="s">
        <v>12</v>
      </c>
      <c r="M2954" s="128"/>
    </row>
    <row r="2955" spans="1:13">
      <c r="A2955" s="130" t="s">
        <v>7584</v>
      </c>
      <c r="B2955" s="131">
        <v>4803</v>
      </c>
      <c r="C2955" s="131">
        <v>4514</v>
      </c>
      <c r="D2955" s="166">
        <v>1072</v>
      </c>
      <c r="E2955" s="166">
        <v>1188</v>
      </c>
      <c r="F2955" s="167">
        <v>12751764.481859999</v>
      </c>
      <c r="G2955" s="132">
        <v>2.6843700000000001E-4</v>
      </c>
      <c r="H2955" s="167">
        <v>1816428.12</v>
      </c>
      <c r="I2955" s="131">
        <v>1111.6500000000001</v>
      </c>
      <c r="J2955" s="131">
        <v>3</v>
      </c>
      <c r="K2955" s="131">
        <v>1634</v>
      </c>
      <c r="L2955" s="130" t="s">
        <v>7</v>
      </c>
      <c r="M2955" s="128"/>
    </row>
    <row r="2956" spans="1:13">
      <c r="A2956" s="130" t="s">
        <v>7585</v>
      </c>
      <c r="B2956" s="131">
        <v>7604</v>
      </c>
      <c r="C2956" s="131">
        <v>8743</v>
      </c>
      <c r="D2956" s="166">
        <v>1231</v>
      </c>
      <c r="E2956" s="166">
        <v>1431</v>
      </c>
      <c r="F2956" s="167">
        <v>5263472.0393399997</v>
      </c>
      <c r="G2956" s="132">
        <v>2.3633200000000001E-4</v>
      </c>
      <c r="H2956" s="167">
        <v>1599185.49</v>
      </c>
      <c r="I2956" s="131">
        <v>701.09</v>
      </c>
      <c r="J2956" s="131">
        <v>3</v>
      </c>
      <c r="K2956" s="131">
        <v>2281</v>
      </c>
      <c r="L2956" s="130" t="s">
        <v>7</v>
      </c>
      <c r="M2956" s="128"/>
    </row>
    <row r="2957" spans="1:13">
      <c r="A2957" s="130" t="s">
        <v>7586</v>
      </c>
      <c r="B2957" s="131">
        <v>698</v>
      </c>
      <c r="C2957" s="131">
        <v>439</v>
      </c>
      <c r="D2957" s="166">
        <v>882</v>
      </c>
      <c r="E2957" s="166">
        <v>975</v>
      </c>
      <c r="F2957" s="167">
        <v>13603857.973002</v>
      </c>
      <c r="G2957" s="132">
        <v>2.0411188271762597E-4</v>
      </c>
      <c r="H2957" s="167" t="s">
        <v>11</v>
      </c>
      <c r="I2957" s="131" t="s">
        <v>11</v>
      </c>
      <c r="J2957" s="131">
        <v>3</v>
      </c>
      <c r="K2957" s="131">
        <v>1975</v>
      </c>
      <c r="L2957" s="130" t="s">
        <v>12</v>
      </c>
      <c r="M2957" s="128"/>
    </row>
    <row r="2958" spans="1:13">
      <c r="A2958" s="130" t="s">
        <v>7587</v>
      </c>
      <c r="B2958" s="131">
        <v>3011</v>
      </c>
      <c r="C2958" s="131">
        <v>2631</v>
      </c>
      <c r="D2958" s="166">
        <v>429</v>
      </c>
      <c r="E2958" s="166">
        <v>253</v>
      </c>
      <c r="F2958" s="167">
        <v>3254937.7640460003</v>
      </c>
      <c r="G2958" s="132">
        <v>9.8314999999999996E-5</v>
      </c>
      <c r="H2958" s="167">
        <v>665268.73</v>
      </c>
      <c r="I2958" s="131">
        <v>1042.74</v>
      </c>
      <c r="J2958" s="131">
        <v>3</v>
      </c>
      <c r="K2958" s="131">
        <v>638</v>
      </c>
      <c r="L2958" s="130" t="s">
        <v>7</v>
      </c>
      <c r="M2958" s="128"/>
    </row>
    <row r="2959" spans="1:13">
      <c r="A2959" s="130" t="s">
        <v>7588</v>
      </c>
      <c r="B2959" s="131">
        <v>6245</v>
      </c>
      <c r="C2959" s="131">
        <v>5552</v>
      </c>
      <c r="D2959" s="166">
        <v>771</v>
      </c>
      <c r="E2959" s="166">
        <v>628</v>
      </c>
      <c r="F2959" s="167">
        <v>3834787.4150450006</v>
      </c>
      <c r="G2959" s="132">
        <v>1.6662E-4</v>
      </c>
      <c r="H2959" s="167">
        <v>1127464.4099999999</v>
      </c>
      <c r="I2959" s="131">
        <v>560.37</v>
      </c>
      <c r="J2959" s="131">
        <v>3</v>
      </c>
      <c r="K2959" s="131">
        <v>2012</v>
      </c>
      <c r="L2959" s="130" t="s">
        <v>7</v>
      </c>
      <c r="M2959" s="128"/>
    </row>
    <row r="2960" spans="1:13">
      <c r="A2960" s="130" t="s">
        <v>7589</v>
      </c>
      <c r="B2960" s="131">
        <v>689</v>
      </c>
      <c r="C2960" s="131">
        <v>1615</v>
      </c>
      <c r="D2960" s="166">
        <v>535</v>
      </c>
      <c r="E2960" s="166">
        <v>516</v>
      </c>
      <c r="F2960" s="167">
        <v>10581104.166755</v>
      </c>
      <c r="G2960" s="132">
        <v>1.7002922847681652E-4</v>
      </c>
      <c r="H2960" s="167" t="s">
        <v>11</v>
      </c>
      <c r="I2960" s="131" t="s">
        <v>11</v>
      </c>
      <c r="J2960" s="131">
        <v>3</v>
      </c>
      <c r="K2960" s="131">
        <v>3407</v>
      </c>
      <c r="L2960" s="130" t="s">
        <v>12</v>
      </c>
      <c r="M2960" s="128"/>
    </row>
    <row r="2961" spans="1:13">
      <c r="A2961" s="130" t="s">
        <v>7590</v>
      </c>
      <c r="B2961" s="131">
        <v>1950</v>
      </c>
      <c r="C2961" s="131">
        <v>1855</v>
      </c>
      <c r="D2961" s="166">
        <v>372</v>
      </c>
      <c r="E2961" s="166">
        <v>284</v>
      </c>
      <c r="F2961" s="167">
        <v>5158970.1579120001</v>
      </c>
      <c r="G2961" s="132">
        <v>1.06592E-4</v>
      </c>
      <c r="H2961" s="167">
        <v>721275.46</v>
      </c>
      <c r="I2961" s="131">
        <v>1070.1500000000001</v>
      </c>
      <c r="J2961" s="131">
        <v>3</v>
      </c>
      <c r="K2961" s="131">
        <v>674</v>
      </c>
      <c r="L2961" s="130" t="s">
        <v>7</v>
      </c>
      <c r="M2961" s="128"/>
    </row>
    <row r="2962" spans="1:13">
      <c r="A2962" s="130" t="s">
        <v>7591</v>
      </c>
      <c r="B2962" s="131">
        <v>7704</v>
      </c>
      <c r="C2962" s="131">
        <v>8245</v>
      </c>
      <c r="D2962" s="166">
        <v>2549</v>
      </c>
      <c r="E2962" s="166">
        <v>2892</v>
      </c>
      <c r="F2962" s="167">
        <v>21318756.073890999</v>
      </c>
      <c r="G2962" s="132">
        <v>4.6651899999999998E-4</v>
      </c>
      <c r="H2962" s="167">
        <v>3156792.96</v>
      </c>
      <c r="I2962" s="131">
        <v>632.5</v>
      </c>
      <c r="J2962" s="131">
        <v>3</v>
      </c>
      <c r="K2962" s="131">
        <v>4991</v>
      </c>
      <c r="L2962" s="130" t="s">
        <v>7</v>
      </c>
      <c r="M2962" s="128"/>
    </row>
    <row r="2963" spans="1:13">
      <c r="A2963" s="130" t="s">
        <v>7592</v>
      </c>
      <c r="B2963" s="131">
        <v>1935</v>
      </c>
      <c r="C2963" s="131">
        <v>1475</v>
      </c>
      <c r="D2963" s="166">
        <v>253</v>
      </c>
      <c r="E2963" s="166">
        <v>252</v>
      </c>
      <c r="F2963" s="167">
        <v>3700867.853172</v>
      </c>
      <c r="G2963" s="132">
        <v>8.2830000000000005E-5</v>
      </c>
      <c r="H2963" s="167">
        <v>560482.18999999994</v>
      </c>
      <c r="I2963" s="131">
        <v>1167.67</v>
      </c>
      <c r="J2963" s="131">
        <v>3</v>
      </c>
      <c r="K2963" s="131">
        <v>480</v>
      </c>
      <c r="L2963" s="130" t="s">
        <v>7</v>
      </c>
      <c r="M2963" s="128"/>
    </row>
    <row r="2964" spans="1:13">
      <c r="A2964" s="130" t="s">
        <v>7593</v>
      </c>
      <c r="B2964" s="131">
        <v>27</v>
      </c>
      <c r="C2964" s="131">
        <v>16</v>
      </c>
      <c r="D2964" s="166">
        <v>0</v>
      </c>
      <c r="E2964" s="166">
        <v>0</v>
      </c>
      <c r="F2964" s="167">
        <v>148966.56</v>
      </c>
      <c r="G2964" s="132">
        <v>2.356268222540393E-6</v>
      </c>
      <c r="H2964" s="167" t="s">
        <v>11</v>
      </c>
      <c r="I2964" s="131" t="s">
        <v>11</v>
      </c>
      <c r="J2964" s="131">
        <v>3</v>
      </c>
      <c r="K2964" s="131">
        <v>62</v>
      </c>
      <c r="L2964" s="130" t="s">
        <v>12</v>
      </c>
      <c r="M2964" s="128"/>
    </row>
    <row r="2965" spans="1:13">
      <c r="A2965" s="130" t="s">
        <v>7594</v>
      </c>
      <c r="B2965" s="131">
        <v>652</v>
      </c>
      <c r="C2965" s="131">
        <v>969</v>
      </c>
      <c r="D2965" s="166">
        <v>190</v>
      </c>
      <c r="E2965" s="166">
        <v>115</v>
      </c>
      <c r="F2965" s="167">
        <v>1156376.735537</v>
      </c>
      <c r="G2965" s="132">
        <v>3.2076999999999998E-5</v>
      </c>
      <c r="H2965" s="167">
        <v>217054.24</v>
      </c>
      <c r="I2965" s="131">
        <v>640.28</v>
      </c>
      <c r="J2965" s="131">
        <v>3</v>
      </c>
      <c r="K2965" s="131">
        <v>339</v>
      </c>
      <c r="L2965" s="130" t="s">
        <v>7</v>
      </c>
      <c r="M2965" s="128"/>
    </row>
    <row r="2966" spans="1:13">
      <c r="A2966" s="130" t="s">
        <v>7595</v>
      </c>
      <c r="B2966" s="131">
        <v>97</v>
      </c>
      <c r="C2966" s="131">
        <v>198</v>
      </c>
      <c r="D2966" s="166">
        <v>69</v>
      </c>
      <c r="E2966" s="166">
        <v>42</v>
      </c>
      <c r="F2966" s="167">
        <v>1677859.5540749999</v>
      </c>
      <c r="G2966" s="132">
        <v>2.5831512794307197E-5</v>
      </c>
      <c r="H2966" s="167" t="s">
        <v>11</v>
      </c>
      <c r="I2966" s="131" t="s">
        <v>11</v>
      </c>
      <c r="J2966" s="131">
        <v>3</v>
      </c>
      <c r="K2966" s="131">
        <v>203</v>
      </c>
      <c r="L2966" s="130" t="s">
        <v>12</v>
      </c>
      <c r="M2966" s="128"/>
    </row>
    <row r="2967" spans="1:13">
      <c r="A2967" s="130" t="s">
        <v>7596</v>
      </c>
      <c r="B2967" s="131">
        <v>331</v>
      </c>
      <c r="C2967" s="131">
        <v>175</v>
      </c>
      <c r="D2967" s="166">
        <v>36</v>
      </c>
      <c r="E2967" s="166">
        <v>43</v>
      </c>
      <c r="F2967" s="167">
        <v>653489.34887499991</v>
      </c>
      <c r="G2967" s="132">
        <v>1.3689999999999999E-5</v>
      </c>
      <c r="H2967" s="167">
        <v>92639.16</v>
      </c>
      <c r="I2967" s="131">
        <v>548.16</v>
      </c>
      <c r="J2967" s="131">
        <v>3</v>
      </c>
      <c r="K2967" s="131">
        <v>169</v>
      </c>
      <c r="L2967" s="130" t="s">
        <v>7</v>
      </c>
      <c r="M2967" s="128"/>
    </row>
    <row r="2968" spans="1:13">
      <c r="A2968" s="130" t="s">
        <v>7597</v>
      </c>
      <c r="B2968" s="131">
        <v>3614</v>
      </c>
      <c r="C2968" s="131">
        <v>3299</v>
      </c>
      <c r="D2968" s="166">
        <v>612</v>
      </c>
      <c r="E2968" s="166">
        <v>557</v>
      </c>
      <c r="F2968" s="167">
        <v>4225230.7642759997</v>
      </c>
      <c r="G2968" s="132">
        <v>1.2834482574994064E-4</v>
      </c>
      <c r="H2968" s="167" t="s">
        <v>11</v>
      </c>
      <c r="I2968" s="131">
        <v>621.22</v>
      </c>
      <c r="J2968" s="131">
        <v>3</v>
      </c>
      <c r="K2968" s="131">
        <v>1398</v>
      </c>
      <c r="L2968" s="130" t="s">
        <v>15</v>
      </c>
      <c r="M2968" s="128"/>
    </row>
    <row r="2969" spans="1:13">
      <c r="A2969" s="130" t="s">
        <v>7598</v>
      </c>
      <c r="B2969" s="131">
        <v>1158</v>
      </c>
      <c r="C2969" s="131">
        <v>1307</v>
      </c>
      <c r="D2969" s="166">
        <v>233</v>
      </c>
      <c r="E2969" s="166">
        <v>242</v>
      </c>
      <c r="F2969" s="167">
        <v>3974239.9625270003</v>
      </c>
      <c r="G2969" s="132">
        <v>7.7721999999999999E-5</v>
      </c>
      <c r="H2969" s="167">
        <v>525918.51</v>
      </c>
      <c r="I2969" s="131">
        <v>446.83</v>
      </c>
      <c r="J2969" s="131">
        <v>3</v>
      </c>
      <c r="K2969" s="131">
        <v>1177</v>
      </c>
      <c r="L2969" s="130" t="s">
        <v>7</v>
      </c>
      <c r="M2969" s="128"/>
    </row>
    <row r="2970" spans="1:13">
      <c r="A2970" s="130" t="s">
        <v>7599</v>
      </c>
      <c r="B2970" s="131">
        <v>1094</v>
      </c>
      <c r="C2970" s="131">
        <v>659</v>
      </c>
      <c r="D2970" s="166">
        <v>188</v>
      </c>
      <c r="E2970" s="166">
        <v>185</v>
      </c>
      <c r="F2970" s="167">
        <v>1898024.5319270003</v>
      </c>
      <c r="G2970" s="132">
        <v>4.3506E-5</v>
      </c>
      <c r="H2970" s="167">
        <v>294392.45</v>
      </c>
      <c r="I2970" s="131">
        <v>699.27</v>
      </c>
      <c r="J2970" s="131">
        <v>3</v>
      </c>
      <c r="K2970" s="131">
        <v>421</v>
      </c>
      <c r="L2970" s="130" t="s">
        <v>7</v>
      </c>
      <c r="M2970" s="128"/>
    </row>
    <row r="2971" spans="1:13">
      <c r="A2971" s="130" t="s">
        <v>7600</v>
      </c>
      <c r="B2971" s="131">
        <v>1507</v>
      </c>
      <c r="C2971" s="131">
        <v>1390</v>
      </c>
      <c r="D2971" s="166">
        <v>170</v>
      </c>
      <c r="E2971" s="166">
        <v>156</v>
      </c>
      <c r="F2971" s="167">
        <v>3837186.1710610003</v>
      </c>
      <c r="G2971" s="132">
        <v>7.8442999999999994E-5</v>
      </c>
      <c r="H2971" s="167">
        <v>530798.62</v>
      </c>
      <c r="I2971" s="131">
        <v>437.95</v>
      </c>
      <c r="J2971" s="131">
        <v>3</v>
      </c>
      <c r="K2971" s="131">
        <v>1212</v>
      </c>
      <c r="L2971" s="130" t="s">
        <v>7</v>
      </c>
      <c r="M2971" s="128"/>
    </row>
    <row r="2972" spans="1:13">
      <c r="A2972" s="130" t="s">
        <v>7601</v>
      </c>
      <c r="B2972" s="131">
        <v>833</v>
      </c>
      <c r="C2972" s="131">
        <v>814</v>
      </c>
      <c r="D2972" s="166">
        <v>208</v>
      </c>
      <c r="E2972" s="166">
        <v>146</v>
      </c>
      <c r="F2972" s="167">
        <v>2520065.0471970001</v>
      </c>
      <c r="G2972" s="132">
        <v>5.0495999999999999E-5</v>
      </c>
      <c r="H2972" s="167">
        <v>341688.94</v>
      </c>
      <c r="I2972" s="131">
        <v>1023.02</v>
      </c>
      <c r="J2972" s="131">
        <v>3</v>
      </c>
      <c r="K2972" s="131">
        <v>334</v>
      </c>
      <c r="L2972" s="130" t="s">
        <v>7</v>
      </c>
      <c r="M2972" s="128"/>
    </row>
    <row r="2973" spans="1:13">
      <c r="A2973" s="130" t="s">
        <v>7602</v>
      </c>
      <c r="B2973" s="131">
        <v>11987</v>
      </c>
      <c r="C2973" s="131">
        <v>14889</v>
      </c>
      <c r="D2973" s="166">
        <v>2942</v>
      </c>
      <c r="E2973" s="166">
        <v>3194</v>
      </c>
      <c r="F2973" s="167">
        <v>29375545.686806001</v>
      </c>
      <c r="G2973" s="132">
        <v>6.7429600000000001E-4</v>
      </c>
      <c r="H2973" s="167">
        <v>4562757.51</v>
      </c>
      <c r="I2973" s="131">
        <v>878.12</v>
      </c>
      <c r="J2973" s="131">
        <v>3</v>
      </c>
      <c r="K2973" s="131">
        <v>5196</v>
      </c>
      <c r="L2973" s="130" t="s">
        <v>7</v>
      </c>
      <c r="M2973" s="128"/>
    </row>
    <row r="2974" spans="1:13">
      <c r="A2974" s="160" t="s">
        <v>7603</v>
      </c>
      <c r="B2974" s="161">
        <v>134</v>
      </c>
      <c r="C2974" s="161"/>
      <c r="D2974" s="162"/>
      <c r="E2974" s="162"/>
      <c r="F2974" s="162">
        <v>0</v>
      </c>
      <c r="G2974" s="164">
        <v>3.6152396488404417E-6</v>
      </c>
      <c r="H2974" s="163" t="s">
        <v>11</v>
      </c>
      <c r="I2974" s="161" t="s">
        <v>11</v>
      </c>
      <c r="J2974" s="161">
        <v>1</v>
      </c>
      <c r="K2974" s="161">
        <v>0</v>
      </c>
      <c r="L2974" s="160" t="s">
        <v>12</v>
      </c>
      <c r="M2974" s="165"/>
    </row>
    <row r="2975" spans="1:13">
      <c r="A2975" s="130" t="s">
        <v>7604</v>
      </c>
      <c r="B2975" s="133">
        <v>30109</v>
      </c>
      <c r="C2975" s="133">
        <v>27386</v>
      </c>
      <c r="D2975" s="166">
        <v>5578</v>
      </c>
      <c r="E2975" s="166">
        <v>5861</v>
      </c>
      <c r="F2975" s="167">
        <v>11539790.682287998</v>
      </c>
      <c r="G2975" s="132">
        <v>7.5891999999999995E-4</v>
      </c>
      <c r="H2975" s="167">
        <v>5135376.92</v>
      </c>
      <c r="I2975" s="131">
        <v>593.96</v>
      </c>
      <c r="J2975" s="131">
        <v>3</v>
      </c>
      <c r="K2975" s="131">
        <v>8646</v>
      </c>
      <c r="L2975" s="130" t="s">
        <v>7</v>
      </c>
      <c r="M2975" s="128"/>
    </row>
    <row r="2976" spans="1:13">
      <c r="A2976" s="168" t="s">
        <v>7605</v>
      </c>
      <c r="B2976" s="169">
        <v>2255</v>
      </c>
      <c r="C2976" s="169">
        <v>2841</v>
      </c>
      <c r="D2976" s="170">
        <v>228</v>
      </c>
      <c r="E2976" s="170">
        <v>246</v>
      </c>
      <c r="F2976" s="171">
        <v>2140876.46</v>
      </c>
      <c r="G2976" s="172">
        <v>7.7040999999999996E-5</v>
      </c>
      <c r="H2976" s="171">
        <v>521315.53</v>
      </c>
      <c r="I2976" s="169">
        <v>3522.4</v>
      </c>
      <c r="J2976" s="169">
        <v>3</v>
      </c>
      <c r="K2976" s="169">
        <v>148</v>
      </c>
      <c r="L2976" s="168" t="s">
        <v>7</v>
      </c>
      <c r="M2976" s="173"/>
    </row>
    <row r="2977" spans="1:13">
      <c r="A2977" s="130" t="s">
        <v>7606</v>
      </c>
      <c r="B2977" s="131">
        <v>81</v>
      </c>
      <c r="C2977" s="131"/>
      <c r="D2977" s="166"/>
      <c r="E2977" s="166"/>
      <c r="F2977" s="166">
        <v>0</v>
      </c>
      <c r="G2977" s="132">
        <v>8.9841403213721424E-6</v>
      </c>
      <c r="H2977" s="167" t="s">
        <v>11</v>
      </c>
      <c r="I2977" s="131" t="s">
        <v>11</v>
      </c>
      <c r="J2977" s="131">
        <v>1</v>
      </c>
      <c r="K2977" s="131">
        <v>0</v>
      </c>
      <c r="L2977" s="130" t="s">
        <v>12</v>
      </c>
      <c r="M2977" s="128"/>
    </row>
    <row r="2978" spans="1:13">
      <c r="A2978" s="130" t="s">
        <v>7607</v>
      </c>
      <c r="B2978" s="131">
        <v>4878</v>
      </c>
      <c r="C2978" s="131">
        <v>5584</v>
      </c>
      <c r="D2978" s="166">
        <v>921</v>
      </c>
      <c r="E2978" s="166">
        <v>1163</v>
      </c>
      <c r="F2978" s="167">
        <v>2941275.1481599999</v>
      </c>
      <c r="G2978" s="132">
        <v>1.5133483090302768E-4</v>
      </c>
      <c r="H2978" s="167" t="s">
        <v>11</v>
      </c>
      <c r="I2978" s="131" t="s">
        <v>11</v>
      </c>
      <c r="J2978" s="131">
        <v>3</v>
      </c>
      <c r="K2978" s="131">
        <v>3616</v>
      </c>
      <c r="L2978" s="130" t="s">
        <v>12</v>
      </c>
      <c r="M2978" s="128"/>
    </row>
    <row r="2979" spans="1:13">
      <c r="A2979" s="130" t="s">
        <v>7608</v>
      </c>
      <c r="B2979" s="131">
        <v>22929</v>
      </c>
      <c r="C2979" s="131">
        <v>25744</v>
      </c>
      <c r="D2979" s="166">
        <v>3374</v>
      </c>
      <c r="E2979" s="166">
        <v>3627</v>
      </c>
      <c r="F2979" s="167">
        <v>9707254.9819200002</v>
      </c>
      <c r="G2979" s="132">
        <v>6.1839100000000004E-4</v>
      </c>
      <c r="H2979" s="167">
        <v>4184462.39</v>
      </c>
      <c r="I2979" s="131">
        <v>1345.05</v>
      </c>
      <c r="J2979" s="131">
        <v>3</v>
      </c>
      <c r="K2979" s="131">
        <v>3111</v>
      </c>
      <c r="L2979" s="130" t="s">
        <v>7</v>
      </c>
      <c r="M2979" s="128"/>
    </row>
    <row r="2980" spans="1:13">
      <c r="A2980" s="130" t="s">
        <v>7609</v>
      </c>
      <c r="B2980" s="131">
        <v>8719</v>
      </c>
      <c r="C2980" s="131">
        <v>7691</v>
      </c>
      <c r="D2980" s="166">
        <v>1081</v>
      </c>
      <c r="E2980" s="166">
        <v>1138</v>
      </c>
      <c r="F2980" s="167">
        <v>13132386.596543999</v>
      </c>
      <c r="G2980" s="132">
        <v>3.3555500000000002E-4</v>
      </c>
      <c r="H2980" s="167">
        <v>2270597.4500000002</v>
      </c>
      <c r="I2980" s="131">
        <v>708.01</v>
      </c>
      <c r="J2980" s="131">
        <v>3</v>
      </c>
      <c r="K2980" s="131">
        <v>3207</v>
      </c>
      <c r="L2980" s="130" t="s">
        <v>7</v>
      </c>
      <c r="M2980" s="128"/>
    </row>
    <row r="2981" spans="1:13">
      <c r="A2981" s="130" t="s">
        <v>7610</v>
      </c>
      <c r="B2981" s="131">
        <v>45</v>
      </c>
      <c r="C2981" s="131">
        <v>54</v>
      </c>
      <c r="D2981" s="166">
        <v>49</v>
      </c>
      <c r="E2981" s="166">
        <v>82</v>
      </c>
      <c r="F2981" s="167">
        <v>736412.75736000016</v>
      </c>
      <c r="G2981" s="132">
        <v>1.1801540051185794E-5</v>
      </c>
      <c r="H2981" s="167" t="s">
        <v>11</v>
      </c>
      <c r="I2981" s="131" t="s">
        <v>11</v>
      </c>
      <c r="J2981" s="131">
        <v>3</v>
      </c>
      <c r="K2981" s="131">
        <v>306</v>
      </c>
      <c r="L2981" s="130" t="s">
        <v>12</v>
      </c>
      <c r="M2981" s="128"/>
    </row>
    <row r="2982" spans="1:13">
      <c r="A2982" s="130" t="s">
        <v>7611</v>
      </c>
      <c r="B2982" s="131">
        <v>15287</v>
      </c>
      <c r="C2982" s="131">
        <v>13413</v>
      </c>
      <c r="D2982" s="166">
        <v>4470</v>
      </c>
      <c r="E2982" s="166">
        <v>4944</v>
      </c>
      <c r="F2982" s="167">
        <v>4612807.2801899994</v>
      </c>
      <c r="G2982" s="132">
        <v>3.9658500000000003E-4</v>
      </c>
      <c r="H2982" s="167">
        <v>2683572.2599999998</v>
      </c>
      <c r="I2982" s="131">
        <v>1305.24</v>
      </c>
      <c r="J2982" s="131">
        <v>3</v>
      </c>
      <c r="K2982" s="131">
        <v>2056</v>
      </c>
      <c r="L2982" s="130" t="s">
        <v>7</v>
      </c>
      <c r="M2982" s="128"/>
    </row>
    <row r="2983" spans="1:13">
      <c r="A2983" s="130" t="s">
        <v>7612</v>
      </c>
      <c r="B2983" s="131">
        <v>17558</v>
      </c>
      <c r="C2983" s="131">
        <v>17608</v>
      </c>
      <c r="D2983" s="166">
        <v>6179</v>
      </c>
      <c r="E2983" s="166">
        <v>6704</v>
      </c>
      <c r="F2983" s="167">
        <v>6086038.1738200001</v>
      </c>
      <c r="G2983" s="132">
        <v>5.0342099999999999E-4</v>
      </c>
      <c r="H2983" s="167">
        <v>3406498.71</v>
      </c>
      <c r="I2983" s="131">
        <v>1203.29</v>
      </c>
      <c r="J2983" s="131">
        <v>3</v>
      </c>
      <c r="K2983" s="131">
        <v>2831</v>
      </c>
      <c r="L2983" s="130" t="s">
        <v>7</v>
      </c>
      <c r="M2983" s="128"/>
    </row>
    <row r="2984" spans="1:13">
      <c r="A2984" s="130" t="s">
        <v>7613</v>
      </c>
      <c r="B2984" s="131">
        <v>34548</v>
      </c>
      <c r="C2984" s="131">
        <v>34122</v>
      </c>
      <c r="D2984" s="166">
        <v>3611</v>
      </c>
      <c r="E2984" s="166">
        <v>3638</v>
      </c>
      <c r="F2984" s="167">
        <v>7121286.4995630002</v>
      </c>
      <c r="G2984" s="132">
        <v>7.6380100000000004E-4</v>
      </c>
      <c r="H2984" s="167">
        <v>5168407.17</v>
      </c>
      <c r="I2984" s="131">
        <v>969.86</v>
      </c>
      <c r="J2984" s="131">
        <v>3</v>
      </c>
      <c r="K2984" s="131">
        <v>5329</v>
      </c>
      <c r="L2984" s="130" t="s">
        <v>7</v>
      </c>
      <c r="M2984" s="128"/>
    </row>
    <row r="2985" spans="1:13">
      <c r="A2985" s="130" t="s">
        <v>7614</v>
      </c>
      <c r="B2985" s="131">
        <v>14793</v>
      </c>
      <c r="C2985" s="131">
        <v>13700</v>
      </c>
      <c r="D2985" s="166">
        <v>2804</v>
      </c>
      <c r="E2985" s="166">
        <v>3288</v>
      </c>
      <c r="F2985" s="167">
        <v>5236730.9094899995</v>
      </c>
      <c r="G2985" s="132">
        <v>3.73901E-4</v>
      </c>
      <c r="H2985" s="167">
        <v>2530074.39</v>
      </c>
      <c r="I2985" s="131">
        <v>510.41</v>
      </c>
      <c r="J2985" s="131">
        <v>3</v>
      </c>
      <c r="K2985" s="131">
        <v>4957</v>
      </c>
      <c r="L2985" s="130" t="s">
        <v>7</v>
      </c>
      <c r="M2985" s="128"/>
    </row>
    <row r="2986" spans="1:13">
      <c r="A2986" s="130" t="s">
        <v>7615</v>
      </c>
      <c r="B2986" s="131">
        <v>1887</v>
      </c>
      <c r="C2986" s="131">
        <v>1126</v>
      </c>
      <c r="D2986" s="166">
        <v>294</v>
      </c>
      <c r="E2986" s="166">
        <v>321</v>
      </c>
      <c r="F2986" s="167">
        <v>2395414.5817300002</v>
      </c>
      <c r="G2986" s="132">
        <v>6.4227588529714946E-5</v>
      </c>
      <c r="H2986" s="167" t="s">
        <v>11</v>
      </c>
      <c r="I2986" s="131">
        <v>542.58000000000004</v>
      </c>
      <c r="J2986" s="131">
        <v>3</v>
      </c>
      <c r="K2986" s="131">
        <v>801</v>
      </c>
      <c r="L2986" s="130" t="s">
        <v>15</v>
      </c>
      <c r="M2986" s="128"/>
    </row>
    <row r="2987" spans="1:13">
      <c r="A2987" s="130" t="s">
        <v>7616</v>
      </c>
      <c r="B2987" s="131">
        <v>939</v>
      </c>
      <c r="C2987" s="131">
        <v>667</v>
      </c>
      <c r="D2987" s="166">
        <v>1591</v>
      </c>
      <c r="E2987" s="166">
        <v>1532</v>
      </c>
      <c r="F2987" s="167">
        <v>3345094.6396289999</v>
      </c>
      <c r="G2987" s="132">
        <v>8.6646715296972868E-5</v>
      </c>
      <c r="H2987" s="167" t="s">
        <v>11</v>
      </c>
      <c r="I2987" s="131">
        <v>947.19</v>
      </c>
      <c r="J2987" s="131">
        <v>3</v>
      </c>
      <c r="K2987" s="131">
        <v>619</v>
      </c>
      <c r="L2987" s="130" t="s">
        <v>15</v>
      </c>
      <c r="M2987" s="128"/>
    </row>
    <row r="2988" spans="1:13">
      <c r="A2988" s="130" t="s">
        <v>7617</v>
      </c>
      <c r="B2988" s="131">
        <v>2149</v>
      </c>
      <c r="C2988" s="131">
        <v>2065</v>
      </c>
      <c r="D2988" s="166">
        <v>594</v>
      </c>
      <c r="E2988" s="166">
        <v>543</v>
      </c>
      <c r="F2988" s="167">
        <v>1630775.8398600002</v>
      </c>
      <c r="G2988" s="132">
        <v>6.8485000000000006E-5</v>
      </c>
      <c r="H2988" s="167">
        <v>463413.9</v>
      </c>
      <c r="I2988" s="131">
        <v>280.35000000000002</v>
      </c>
      <c r="J2988" s="131">
        <v>3</v>
      </c>
      <c r="K2988" s="131">
        <v>1653</v>
      </c>
      <c r="L2988" s="130" t="s">
        <v>7</v>
      </c>
      <c r="M2988" s="128"/>
    </row>
    <row r="2989" spans="1:13">
      <c r="A2989" s="130" t="s">
        <v>7618</v>
      </c>
      <c r="B2989" s="131">
        <v>90</v>
      </c>
      <c r="C2989" s="131">
        <v>58</v>
      </c>
      <c r="D2989" s="166">
        <v>53</v>
      </c>
      <c r="E2989" s="166">
        <v>76</v>
      </c>
      <c r="F2989" s="167">
        <v>864023.31866400002</v>
      </c>
      <c r="G2989" s="132">
        <v>1.3912352965836711E-5</v>
      </c>
      <c r="H2989" s="167" t="s">
        <v>11</v>
      </c>
      <c r="I2989" s="131" t="s">
        <v>11</v>
      </c>
      <c r="J2989" s="131">
        <v>3</v>
      </c>
      <c r="K2989" s="131">
        <v>244</v>
      </c>
      <c r="L2989" s="130" t="s">
        <v>12</v>
      </c>
      <c r="M2989" s="128"/>
    </row>
    <row r="2990" spans="1:13">
      <c r="A2990" s="130" t="s">
        <v>7619</v>
      </c>
      <c r="B2990" s="131">
        <v>7178</v>
      </c>
      <c r="C2990" s="131">
        <v>5904</v>
      </c>
      <c r="D2990" s="166">
        <v>2527</v>
      </c>
      <c r="E2990" s="166">
        <v>2641</v>
      </c>
      <c r="F2990" s="167">
        <v>1075437.6383500001</v>
      </c>
      <c r="G2990" s="132">
        <v>1.7514599999999999E-4</v>
      </c>
      <c r="H2990" s="167">
        <v>1185161.1200000001</v>
      </c>
      <c r="I2990" s="131">
        <v>936.15</v>
      </c>
      <c r="J2990" s="131">
        <v>3</v>
      </c>
      <c r="K2990" s="131">
        <v>1266</v>
      </c>
      <c r="L2990" s="130" t="s">
        <v>7</v>
      </c>
      <c r="M2990" s="128"/>
    </row>
    <row r="2991" spans="1:13">
      <c r="A2991" s="130" t="s">
        <v>7620</v>
      </c>
      <c r="B2991" s="131">
        <v>17326</v>
      </c>
      <c r="C2991" s="131">
        <v>15388</v>
      </c>
      <c r="D2991" s="166">
        <v>634</v>
      </c>
      <c r="E2991" s="166">
        <v>697</v>
      </c>
      <c r="F2991" s="167">
        <v>4971415.3191</v>
      </c>
      <c r="G2991" s="132">
        <v>3.6535199999999999E-4</v>
      </c>
      <c r="H2991" s="167">
        <v>2472223.41</v>
      </c>
      <c r="I2991" s="131">
        <v>2543.44</v>
      </c>
      <c r="J2991" s="131">
        <v>3</v>
      </c>
      <c r="K2991" s="131">
        <v>972</v>
      </c>
      <c r="L2991" s="130" t="s">
        <v>7</v>
      </c>
      <c r="M2991" s="128"/>
    </row>
    <row r="2992" spans="1:13">
      <c r="A2992" s="130" t="s">
        <v>7621</v>
      </c>
      <c r="B2992" s="131">
        <v>16959</v>
      </c>
      <c r="C2992" s="131">
        <v>16977</v>
      </c>
      <c r="D2992" s="166">
        <v>9498</v>
      </c>
      <c r="E2992" s="166">
        <v>8942</v>
      </c>
      <c r="F2992" s="167">
        <v>3771596.4023620002</v>
      </c>
      <c r="G2992" s="132">
        <v>5.1190700000000003E-4</v>
      </c>
      <c r="H2992" s="167">
        <v>3463920</v>
      </c>
      <c r="I2992" s="131">
        <v>1289.1400000000001</v>
      </c>
      <c r="J2992" s="131">
        <v>3</v>
      </c>
      <c r="K2992" s="131">
        <v>2687</v>
      </c>
      <c r="L2992" s="130" t="s">
        <v>7</v>
      </c>
      <c r="M2992" s="128"/>
    </row>
    <row r="2993" spans="1:13">
      <c r="A2993" s="130" t="s">
        <v>7622</v>
      </c>
      <c r="B2993" s="131">
        <v>11607</v>
      </c>
      <c r="C2993" s="131">
        <v>9980</v>
      </c>
      <c r="D2993" s="166">
        <v>5290</v>
      </c>
      <c r="E2993" s="166">
        <v>4743</v>
      </c>
      <c r="F2993" s="167">
        <v>1761737.6013439998</v>
      </c>
      <c r="G2993" s="132">
        <v>3.0242399999999998E-4</v>
      </c>
      <c r="H2993" s="167">
        <v>2046410.21</v>
      </c>
      <c r="I2993" s="131">
        <v>664.42</v>
      </c>
      <c r="J2993" s="131">
        <v>3</v>
      </c>
      <c r="K2993" s="131">
        <v>3080</v>
      </c>
      <c r="L2993" s="130" t="s">
        <v>7</v>
      </c>
      <c r="M2993" s="128"/>
    </row>
    <row r="2994" spans="1:13">
      <c r="A2994" s="130" t="s">
        <v>7623</v>
      </c>
      <c r="B2994" s="131">
        <v>7850</v>
      </c>
      <c r="C2994" s="131">
        <v>8150</v>
      </c>
      <c r="D2994" s="166">
        <v>748</v>
      </c>
      <c r="E2994" s="166">
        <v>651</v>
      </c>
      <c r="F2994" s="167">
        <v>3252662.5749950004</v>
      </c>
      <c r="G2994" s="132">
        <v>1.96152E-4</v>
      </c>
      <c r="H2994" s="167">
        <v>1327302.52</v>
      </c>
      <c r="I2994" s="131">
        <v>820.85</v>
      </c>
      <c r="J2994" s="131">
        <v>3</v>
      </c>
      <c r="K2994" s="131">
        <v>1617</v>
      </c>
      <c r="L2994" s="130" t="s">
        <v>7</v>
      </c>
      <c r="M2994" s="128"/>
    </row>
    <row r="2995" spans="1:13">
      <c r="A2995" s="130" t="s">
        <v>7624</v>
      </c>
      <c r="B2995" s="131">
        <v>6556</v>
      </c>
      <c r="C2995" s="131">
        <v>4966</v>
      </c>
      <c r="D2995" s="166">
        <v>1403</v>
      </c>
      <c r="E2995" s="166">
        <v>1331</v>
      </c>
      <c r="F2995" s="167">
        <v>9867910.816517001</v>
      </c>
      <c r="G2995" s="132">
        <v>2.29638E-4</v>
      </c>
      <c r="H2995" s="167">
        <v>1553887.28</v>
      </c>
      <c r="I2995" s="131">
        <v>506.32</v>
      </c>
      <c r="J2995" s="131">
        <v>3</v>
      </c>
      <c r="K2995" s="131">
        <v>3069</v>
      </c>
      <c r="L2995" s="130" t="s">
        <v>7</v>
      </c>
      <c r="M2995" s="128"/>
    </row>
    <row r="2996" spans="1:13">
      <c r="A2996" s="130" t="s">
        <v>7625</v>
      </c>
      <c r="B2996" s="131">
        <v>4003</v>
      </c>
      <c r="C2996" s="131">
        <v>3526</v>
      </c>
      <c r="D2996" s="166">
        <v>3398</v>
      </c>
      <c r="E2996" s="166">
        <v>3407</v>
      </c>
      <c r="F2996" s="167">
        <v>3304736.8819799996</v>
      </c>
      <c r="G2996" s="132">
        <v>1.6959899999999999E-4</v>
      </c>
      <c r="H2996" s="167">
        <v>1147624.71</v>
      </c>
      <c r="I2996" s="131">
        <v>304.89</v>
      </c>
      <c r="J2996" s="131">
        <v>3</v>
      </c>
      <c r="K2996" s="131">
        <v>3764</v>
      </c>
      <c r="L2996" s="130" t="s">
        <v>7</v>
      </c>
      <c r="M2996" s="128"/>
    </row>
    <row r="2997" spans="1:13">
      <c r="A2997" s="130" t="s">
        <v>7626</v>
      </c>
      <c r="B2997" s="131">
        <v>39030</v>
      </c>
      <c r="C2997" s="131">
        <v>40765</v>
      </c>
      <c r="D2997" s="166">
        <v>121</v>
      </c>
      <c r="E2997" s="166">
        <v>153</v>
      </c>
      <c r="F2997" s="167">
        <v>973454.5413759998</v>
      </c>
      <c r="G2997" s="132">
        <v>7.2038899999999999E-4</v>
      </c>
      <c r="H2997" s="167">
        <v>4874652.51</v>
      </c>
      <c r="I2997" s="131">
        <v>42760.11</v>
      </c>
      <c r="J2997" s="131">
        <v>3</v>
      </c>
      <c r="K2997" s="131">
        <v>114</v>
      </c>
      <c r="L2997" s="130" t="s">
        <v>7</v>
      </c>
      <c r="M2997" s="128"/>
    </row>
    <row r="2998" spans="1:13">
      <c r="A2998" s="130" t="s">
        <v>7627</v>
      </c>
      <c r="B2998" s="131">
        <v>25486</v>
      </c>
      <c r="C2998" s="131">
        <v>24184</v>
      </c>
      <c r="D2998" s="166">
        <v>3628</v>
      </c>
      <c r="E2998" s="166">
        <v>3116</v>
      </c>
      <c r="F2998" s="167">
        <v>10058137.094477</v>
      </c>
      <c r="G2998" s="132">
        <v>6.2969899999999995E-4</v>
      </c>
      <c r="H2998" s="167">
        <v>4260979.2</v>
      </c>
      <c r="I2998" s="131">
        <v>1277.28</v>
      </c>
      <c r="J2998" s="131">
        <v>3</v>
      </c>
      <c r="K2998" s="131">
        <v>3336</v>
      </c>
      <c r="L2998" s="130" t="s">
        <v>7</v>
      </c>
      <c r="M2998" s="128"/>
    </row>
    <row r="2999" spans="1:13">
      <c r="A2999" s="130" t="s">
        <v>7628</v>
      </c>
      <c r="B2999" s="131">
        <v>7137</v>
      </c>
      <c r="C2999" s="131">
        <v>6934</v>
      </c>
      <c r="D2999" s="166">
        <v>1644</v>
      </c>
      <c r="E2999" s="166">
        <v>1591</v>
      </c>
      <c r="F2999" s="167">
        <v>11622011.653550001</v>
      </c>
      <c r="G2999" s="132">
        <v>3.0417900000000002E-4</v>
      </c>
      <c r="H2999" s="167">
        <v>2058287.83</v>
      </c>
      <c r="I2999" s="131">
        <v>707.32</v>
      </c>
      <c r="J2999" s="131">
        <v>3</v>
      </c>
      <c r="K2999" s="131">
        <v>2910</v>
      </c>
      <c r="L2999" s="130" t="s">
        <v>7</v>
      </c>
      <c r="M2999" s="128"/>
    </row>
    <row r="3000" spans="1:13">
      <c r="A3000" s="130" t="s">
        <v>7629</v>
      </c>
      <c r="B3000" s="131">
        <v>6974</v>
      </c>
      <c r="C3000" s="131">
        <v>5317</v>
      </c>
      <c r="D3000" s="166">
        <v>1523</v>
      </c>
      <c r="E3000" s="166">
        <v>1885</v>
      </c>
      <c r="F3000" s="167">
        <v>4355732.8558239993</v>
      </c>
      <c r="G3000" s="132">
        <v>1.9553300000000001E-4</v>
      </c>
      <c r="H3000" s="167">
        <v>1323109.0900000001</v>
      </c>
      <c r="I3000" s="131">
        <v>654.36</v>
      </c>
      <c r="J3000" s="131">
        <v>3</v>
      </c>
      <c r="K3000" s="131">
        <v>2022</v>
      </c>
      <c r="L3000" s="130" t="s">
        <v>7</v>
      </c>
      <c r="M3000" s="128"/>
    </row>
    <row r="3001" spans="1:13">
      <c r="A3001" s="130" t="s">
        <v>7630</v>
      </c>
      <c r="B3001" s="131">
        <v>10619</v>
      </c>
      <c r="C3001" s="131">
        <v>12119</v>
      </c>
      <c r="D3001" s="166">
        <v>3464</v>
      </c>
      <c r="E3001" s="166">
        <v>2971</v>
      </c>
      <c r="F3001" s="167">
        <v>21953563.710859999</v>
      </c>
      <c r="G3001" s="132">
        <v>5.4348999999999999E-4</v>
      </c>
      <c r="H3001" s="167">
        <v>3677631.24</v>
      </c>
      <c r="I3001" s="131">
        <v>1273.42</v>
      </c>
      <c r="J3001" s="131">
        <v>3</v>
      </c>
      <c r="K3001" s="131">
        <v>2888</v>
      </c>
      <c r="L3001" s="130" t="s">
        <v>7</v>
      </c>
      <c r="M3001" s="128"/>
    </row>
    <row r="3002" spans="1:13">
      <c r="A3002" s="130" t="s">
        <v>7631</v>
      </c>
      <c r="B3002" s="131">
        <v>36151</v>
      </c>
      <c r="C3002" s="131">
        <v>33988</v>
      </c>
      <c r="D3002" s="166">
        <v>4365</v>
      </c>
      <c r="E3002" s="166">
        <v>4396</v>
      </c>
      <c r="F3002" s="167">
        <v>51226512.760326996</v>
      </c>
      <c r="G3002" s="132">
        <v>1.3638929999999999E-3</v>
      </c>
      <c r="H3002" s="167">
        <v>9229050.1500000004</v>
      </c>
      <c r="I3002" s="131">
        <v>1762.95</v>
      </c>
      <c r="J3002" s="131">
        <v>3</v>
      </c>
      <c r="K3002" s="131">
        <v>5235</v>
      </c>
      <c r="L3002" s="130" t="s">
        <v>7</v>
      </c>
      <c r="M3002" s="128"/>
    </row>
    <row r="3003" spans="1:13">
      <c r="A3003" s="130" t="s">
        <v>7632</v>
      </c>
      <c r="B3003" s="131">
        <v>2995</v>
      </c>
      <c r="C3003" s="131">
        <v>3053</v>
      </c>
      <c r="D3003" s="166">
        <v>1301</v>
      </c>
      <c r="E3003" s="166">
        <v>1421</v>
      </c>
      <c r="F3003" s="167">
        <v>3035449.8999300003</v>
      </c>
      <c r="G3003" s="132">
        <v>1.16956E-4</v>
      </c>
      <c r="H3003" s="167">
        <v>791403.63</v>
      </c>
      <c r="I3003" s="131">
        <v>655.68</v>
      </c>
      <c r="J3003" s="131">
        <v>3</v>
      </c>
      <c r="K3003" s="131">
        <v>1207</v>
      </c>
      <c r="L3003" s="130" t="s">
        <v>7</v>
      </c>
      <c r="M3003" s="128"/>
    </row>
    <row r="3004" spans="1:13">
      <c r="A3004" s="130" t="s">
        <v>7633</v>
      </c>
      <c r="B3004" s="131">
        <v>527</v>
      </c>
      <c r="C3004" s="131">
        <v>559</v>
      </c>
      <c r="D3004" s="166">
        <v>365</v>
      </c>
      <c r="E3004" s="166">
        <v>404</v>
      </c>
      <c r="F3004" s="167">
        <v>5064313.330476</v>
      </c>
      <c r="G3004" s="132">
        <v>8.2355999999999996E-5</v>
      </c>
      <c r="H3004" s="167">
        <v>557276.4</v>
      </c>
      <c r="I3004" s="131">
        <v>764.44</v>
      </c>
      <c r="J3004" s="131">
        <v>3</v>
      </c>
      <c r="K3004" s="131">
        <v>729</v>
      </c>
      <c r="L3004" s="130" t="s">
        <v>7</v>
      </c>
      <c r="M3004" s="128"/>
    </row>
    <row r="3005" spans="1:13">
      <c r="A3005" s="130" t="s">
        <v>7634</v>
      </c>
      <c r="B3005" s="131">
        <v>94</v>
      </c>
      <c r="C3005" s="131">
        <v>50</v>
      </c>
      <c r="D3005" s="166">
        <v>81</v>
      </c>
      <c r="E3005" s="166">
        <v>96</v>
      </c>
      <c r="F3005" s="167">
        <v>2358596.520331</v>
      </c>
      <c r="G3005" s="132">
        <v>3.3834559300129243E-5</v>
      </c>
      <c r="H3005" s="167" t="s">
        <v>11</v>
      </c>
      <c r="I3005" s="131" t="s">
        <v>11</v>
      </c>
      <c r="J3005" s="131">
        <v>3</v>
      </c>
      <c r="K3005" s="131">
        <v>231</v>
      </c>
      <c r="L3005" s="130" t="s">
        <v>12</v>
      </c>
      <c r="M3005" s="128"/>
    </row>
    <row r="3006" spans="1:13">
      <c r="A3006" s="130" t="s">
        <v>7635</v>
      </c>
      <c r="B3006" s="131">
        <v>21158</v>
      </c>
      <c r="C3006" s="131">
        <v>19501</v>
      </c>
      <c r="D3006" s="166">
        <v>3558</v>
      </c>
      <c r="E3006" s="166">
        <v>3382</v>
      </c>
      <c r="F3006" s="167">
        <v>8643031.0605360009</v>
      </c>
      <c r="G3006" s="132">
        <v>5.3282999999999998E-4</v>
      </c>
      <c r="H3006" s="167">
        <v>3605496.32</v>
      </c>
      <c r="I3006" s="131">
        <v>2439.44</v>
      </c>
      <c r="J3006" s="131">
        <v>3</v>
      </c>
      <c r="K3006" s="131">
        <v>1478</v>
      </c>
      <c r="L3006" s="130" t="s">
        <v>7</v>
      </c>
      <c r="M3006" s="128"/>
    </row>
    <row r="3007" spans="1:13">
      <c r="A3007" s="130" t="s">
        <v>7636</v>
      </c>
      <c r="B3007" s="131">
        <v>400</v>
      </c>
      <c r="C3007" s="131">
        <v>412</v>
      </c>
      <c r="D3007" s="166">
        <v>51</v>
      </c>
      <c r="E3007" s="166">
        <v>60</v>
      </c>
      <c r="F3007" s="167">
        <v>1238882.627475</v>
      </c>
      <c r="G3007" s="132">
        <v>2.4660479710297521E-5</v>
      </c>
      <c r="H3007" s="167" t="s">
        <v>11</v>
      </c>
      <c r="I3007" s="131">
        <v>1685.56</v>
      </c>
      <c r="J3007" s="131">
        <v>3</v>
      </c>
      <c r="K3007" s="131">
        <v>99</v>
      </c>
      <c r="L3007" s="130" t="s">
        <v>15</v>
      </c>
      <c r="M3007" s="128"/>
    </row>
    <row r="3008" spans="1:13">
      <c r="A3008" s="130" t="s">
        <v>7637</v>
      </c>
      <c r="B3008" s="131">
        <v>4355</v>
      </c>
      <c r="C3008" s="131">
        <v>5109</v>
      </c>
      <c r="D3008" s="166">
        <v>771</v>
      </c>
      <c r="E3008" s="166">
        <v>1040</v>
      </c>
      <c r="F3008" s="167">
        <v>4085905.1958559998</v>
      </c>
      <c r="G3008" s="132">
        <v>1.7066600000000001E-4</v>
      </c>
      <c r="H3008" s="167">
        <v>1154845.8600000001</v>
      </c>
      <c r="I3008" s="131">
        <v>377.15</v>
      </c>
      <c r="J3008" s="131">
        <v>3</v>
      </c>
      <c r="K3008" s="131">
        <v>3062</v>
      </c>
      <c r="L3008" s="130" t="s">
        <v>7</v>
      </c>
      <c r="M3008" s="128"/>
    </row>
    <row r="3009" spans="1:13">
      <c r="A3009" s="130" t="s">
        <v>7638</v>
      </c>
      <c r="B3009" s="131">
        <v>441</v>
      </c>
      <c r="C3009" s="131">
        <v>322</v>
      </c>
      <c r="D3009" s="166">
        <v>545</v>
      </c>
      <c r="E3009" s="166">
        <v>761</v>
      </c>
      <c r="F3009" s="167">
        <v>7428775.0307420008</v>
      </c>
      <c r="G3009" s="132">
        <v>1.2600799999999999E-4</v>
      </c>
      <c r="H3009" s="167">
        <v>852659.9</v>
      </c>
      <c r="I3009" s="131">
        <v>549.04</v>
      </c>
      <c r="J3009" s="131">
        <v>3</v>
      </c>
      <c r="K3009" s="131">
        <v>1553</v>
      </c>
      <c r="L3009" s="130" t="s">
        <v>7</v>
      </c>
      <c r="M3009" s="128"/>
    </row>
    <row r="3010" spans="1:13">
      <c r="A3010" s="130" t="s">
        <v>7639</v>
      </c>
      <c r="B3010" s="131">
        <v>24948</v>
      </c>
      <c r="C3010" s="131">
        <v>25550</v>
      </c>
      <c r="D3010" s="166">
        <v>9339</v>
      </c>
      <c r="E3010" s="166">
        <v>10232</v>
      </c>
      <c r="F3010" s="167">
        <v>10902301.313542001</v>
      </c>
      <c r="G3010" s="132">
        <v>7.6051899999999997E-4</v>
      </c>
      <c r="H3010" s="167">
        <v>5146201.5999999996</v>
      </c>
      <c r="I3010" s="131">
        <v>1367.22</v>
      </c>
      <c r="J3010" s="131">
        <v>3</v>
      </c>
      <c r="K3010" s="131">
        <v>3764</v>
      </c>
      <c r="L3010" s="130" t="s">
        <v>7</v>
      </c>
      <c r="M3010" s="128"/>
    </row>
    <row r="3011" spans="1:13">
      <c r="A3011" s="130" t="s">
        <v>7640</v>
      </c>
      <c r="B3011" s="131">
        <v>10306</v>
      </c>
      <c r="C3011" s="131">
        <v>9761</v>
      </c>
      <c r="D3011" s="166">
        <v>3273</v>
      </c>
      <c r="E3011" s="166">
        <v>3207</v>
      </c>
      <c r="F3011" s="167">
        <v>21022574.589075003</v>
      </c>
      <c r="G3011" s="132">
        <v>5.08228E-4</v>
      </c>
      <c r="H3011" s="167">
        <v>3439023.54</v>
      </c>
      <c r="I3011" s="131">
        <v>566.09</v>
      </c>
      <c r="J3011" s="131">
        <v>3</v>
      </c>
      <c r="K3011" s="131">
        <v>6075</v>
      </c>
      <c r="L3011" s="130" t="s">
        <v>7</v>
      </c>
      <c r="M3011" s="128"/>
    </row>
    <row r="3012" spans="1:13">
      <c r="A3012" s="130" t="s">
        <v>7641</v>
      </c>
      <c r="B3012" s="131">
        <v>14982</v>
      </c>
      <c r="C3012" s="131">
        <v>14961</v>
      </c>
      <c r="D3012" s="166">
        <v>1369</v>
      </c>
      <c r="E3012" s="166">
        <v>1347</v>
      </c>
      <c r="F3012" s="167">
        <v>4820798.1006320007</v>
      </c>
      <c r="G3012" s="132">
        <v>3.5110099999999998E-4</v>
      </c>
      <c r="H3012" s="167">
        <v>2375794.33</v>
      </c>
      <c r="I3012" s="131">
        <v>2293.2399999999998</v>
      </c>
      <c r="J3012" s="131">
        <v>3</v>
      </c>
      <c r="K3012" s="131">
        <v>1036</v>
      </c>
      <c r="L3012" s="130" t="s">
        <v>7</v>
      </c>
      <c r="M3012" s="128"/>
    </row>
    <row r="3013" spans="1:13">
      <c r="A3013" s="130" t="s">
        <v>7642</v>
      </c>
      <c r="B3013" s="131">
        <v>6826</v>
      </c>
      <c r="C3013" s="131">
        <v>6301</v>
      </c>
      <c r="D3013" s="166">
        <v>586</v>
      </c>
      <c r="E3013" s="166">
        <v>835</v>
      </c>
      <c r="F3013" s="167">
        <v>9959187.0657140017</v>
      </c>
      <c r="G3013" s="132">
        <v>2.5834000000000002E-4</v>
      </c>
      <c r="H3013" s="167">
        <v>1748106.28</v>
      </c>
      <c r="I3013" s="131">
        <v>655.7</v>
      </c>
      <c r="J3013" s="131">
        <v>3</v>
      </c>
      <c r="K3013" s="131">
        <v>2666</v>
      </c>
      <c r="L3013" s="130" t="s">
        <v>7</v>
      </c>
      <c r="M3013" s="128"/>
    </row>
    <row r="3014" spans="1:13">
      <c r="A3014" s="130" t="s">
        <v>7643</v>
      </c>
      <c r="B3014" s="131">
        <v>15293</v>
      </c>
      <c r="C3014" s="131">
        <v>16130</v>
      </c>
      <c r="D3014" s="166">
        <v>4526</v>
      </c>
      <c r="E3014" s="166">
        <v>3650</v>
      </c>
      <c r="F3014" s="167">
        <v>29542073.881531999</v>
      </c>
      <c r="G3014" s="132">
        <v>7.3478599999999997E-4</v>
      </c>
      <c r="H3014" s="167">
        <v>4972069.66</v>
      </c>
      <c r="I3014" s="131">
        <v>1219.55</v>
      </c>
      <c r="J3014" s="131">
        <v>3</v>
      </c>
      <c r="K3014" s="131">
        <v>4077</v>
      </c>
      <c r="L3014" s="130" t="s">
        <v>7</v>
      </c>
      <c r="M3014" s="128"/>
    </row>
    <row r="3015" spans="1:13">
      <c r="A3015" s="130" t="s">
        <v>7644</v>
      </c>
      <c r="B3015" s="131">
        <v>7004</v>
      </c>
      <c r="C3015" s="131">
        <v>6204</v>
      </c>
      <c r="D3015" s="166">
        <v>1253</v>
      </c>
      <c r="E3015" s="166">
        <v>1207</v>
      </c>
      <c r="F3015" s="167">
        <v>13799382.723213347</v>
      </c>
      <c r="G3015" s="132">
        <v>3.1810200000000001E-4</v>
      </c>
      <c r="H3015" s="167">
        <v>2152499.27</v>
      </c>
      <c r="I3015" s="131">
        <v>1372.77</v>
      </c>
      <c r="J3015" s="131">
        <v>3</v>
      </c>
      <c r="K3015" s="131">
        <v>1568</v>
      </c>
      <c r="L3015" s="130" t="s">
        <v>7</v>
      </c>
      <c r="M3015" s="128"/>
    </row>
    <row r="3016" spans="1:13">
      <c r="A3016" s="130" t="s">
        <v>7645</v>
      </c>
      <c r="B3016" s="131">
        <v>6985</v>
      </c>
      <c r="C3016" s="131">
        <v>6618</v>
      </c>
      <c r="D3016" s="166">
        <v>659</v>
      </c>
      <c r="E3016" s="166">
        <v>549</v>
      </c>
      <c r="F3016" s="167">
        <v>5004728.7140389998</v>
      </c>
      <c r="G3016" s="132">
        <v>1.9612399999999999E-4</v>
      </c>
      <c r="H3016" s="167">
        <v>1327114.25</v>
      </c>
      <c r="I3016" s="131">
        <v>734.02</v>
      </c>
      <c r="J3016" s="131">
        <v>3</v>
      </c>
      <c r="K3016" s="131">
        <v>1808</v>
      </c>
      <c r="L3016" s="130" t="s">
        <v>7</v>
      </c>
      <c r="M3016" s="128"/>
    </row>
    <row r="3017" spans="1:13">
      <c r="A3017" s="130" t="s">
        <v>7646</v>
      </c>
      <c r="B3017" s="131">
        <v>9652</v>
      </c>
      <c r="C3017" s="131">
        <v>7946</v>
      </c>
      <c r="D3017" s="166">
        <v>888</v>
      </c>
      <c r="E3017" s="166">
        <v>1228</v>
      </c>
      <c r="F3017" s="167">
        <v>19359191.654684</v>
      </c>
      <c r="G3017" s="132">
        <v>4.26492E-4</v>
      </c>
      <c r="H3017" s="167">
        <v>2885944.63</v>
      </c>
      <c r="I3017" s="131">
        <v>1044.5</v>
      </c>
      <c r="J3017" s="131">
        <v>3</v>
      </c>
      <c r="K3017" s="131">
        <v>2763</v>
      </c>
      <c r="L3017" s="130" t="s">
        <v>7</v>
      </c>
      <c r="M3017" s="128"/>
    </row>
    <row r="3018" spans="1:13">
      <c r="A3018" s="130" t="s">
        <v>7647</v>
      </c>
      <c r="B3018" s="131">
        <v>14</v>
      </c>
      <c r="C3018" s="131">
        <v>5</v>
      </c>
      <c r="D3018" s="166">
        <v>19</v>
      </c>
      <c r="E3018" s="166">
        <v>8</v>
      </c>
      <c r="F3018" s="166">
        <v>0</v>
      </c>
      <c r="G3018" s="132">
        <v>6.1937055878046937E-7</v>
      </c>
      <c r="H3018" s="167" t="s">
        <v>11</v>
      </c>
      <c r="I3018" s="131">
        <v>73.53</v>
      </c>
      <c r="J3018" s="131">
        <v>2</v>
      </c>
      <c r="K3018" s="131">
        <v>57</v>
      </c>
      <c r="L3018" s="130" t="s">
        <v>15</v>
      </c>
      <c r="M3018" s="128"/>
    </row>
    <row r="3019" spans="1:13">
      <c r="A3019" s="130" t="s">
        <v>7648</v>
      </c>
      <c r="B3019" s="131">
        <v>5162</v>
      </c>
      <c r="C3019" s="131">
        <v>4440</v>
      </c>
      <c r="D3019" s="166">
        <v>585</v>
      </c>
      <c r="E3019" s="166">
        <v>711</v>
      </c>
      <c r="F3019" s="167">
        <v>4786178.446521</v>
      </c>
      <c r="G3019" s="132">
        <v>1.5856999999999999E-4</v>
      </c>
      <c r="H3019" s="167">
        <v>1072997.58</v>
      </c>
      <c r="I3019" s="131">
        <v>760.46</v>
      </c>
      <c r="J3019" s="131">
        <v>3</v>
      </c>
      <c r="K3019" s="131">
        <v>1411</v>
      </c>
      <c r="L3019" s="130" t="s">
        <v>7</v>
      </c>
      <c r="M3019" s="128"/>
    </row>
    <row r="3020" spans="1:13">
      <c r="A3020" s="130" t="s">
        <v>7649</v>
      </c>
      <c r="B3020" s="131">
        <v>342</v>
      </c>
      <c r="C3020" s="131">
        <v>233</v>
      </c>
      <c r="D3020" s="166">
        <v>164</v>
      </c>
      <c r="E3020" s="166">
        <v>112</v>
      </c>
      <c r="F3020" s="167">
        <v>616354.67286400008</v>
      </c>
      <c r="G3020" s="132">
        <v>1.5554999999999999E-5</v>
      </c>
      <c r="H3020" s="167">
        <v>105257.1</v>
      </c>
      <c r="I3020" s="131">
        <v>670.42</v>
      </c>
      <c r="J3020" s="131">
        <v>3</v>
      </c>
      <c r="K3020" s="131">
        <v>157</v>
      </c>
      <c r="L3020" s="130" t="s">
        <v>7</v>
      </c>
      <c r="M3020" s="128"/>
    </row>
    <row r="3021" spans="1:13">
      <c r="A3021" s="130" t="s">
        <v>7650</v>
      </c>
      <c r="B3021" s="131">
        <v>302</v>
      </c>
      <c r="C3021" s="131">
        <v>171</v>
      </c>
      <c r="D3021" s="166">
        <v>170</v>
      </c>
      <c r="E3021" s="166">
        <v>187</v>
      </c>
      <c r="F3021" s="167">
        <v>1501252.81382</v>
      </c>
      <c r="G3021" s="132">
        <v>2.7301475537001444E-5</v>
      </c>
      <c r="H3021" s="167" t="s">
        <v>11</v>
      </c>
      <c r="I3021" s="131" t="s">
        <v>11</v>
      </c>
      <c r="J3021" s="131">
        <v>3</v>
      </c>
      <c r="K3021" s="131">
        <v>659</v>
      </c>
      <c r="L3021" s="130" t="s">
        <v>12</v>
      </c>
      <c r="M3021" s="128"/>
    </row>
    <row r="3022" spans="1:13">
      <c r="A3022" s="130" t="s">
        <v>7651</v>
      </c>
      <c r="B3022" s="131">
        <v>1224</v>
      </c>
      <c r="C3022" s="131">
        <v>1117</v>
      </c>
      <c r="D3022" s="166">
        <v>70</v>
      </c>
      <c r="E3022" s="166">
        <v>71</v>
      </c>
      <c r="F3022" s="167">
        <v>1810790.9101140001</v>
      </c>
      <c r="G3022" s="132">
        <v>4.5528999999999997E-5</v>
      </c>
      <c r="H3022" s="167">
        <v>308081.96000000002</v>
      </c>
      <c r="I3022" s="131">
        <v>1525.16</v>
      </c>
      <c r="J3022" s="131">
        <v>3</v>
      </c>
      <c r="K3022" s="131">
        <v>202</v>
      </c>
      <c r="L3022" s="130" t="s">
        <v>7</v>
      </c>
      <c r="M3022" s="128"/>
    </row>
    <row r="3023" spans="1:13">
      <c r="A3023" s="130" t="s">
        <v>7652</v>
      </c>
      <c r="B3023" s="131">
        <v>296</v>
      </c>
      <c r="C3023" s="131">
        <v>316</v>
      </c>
      <c r="D3023" s="166">
        <v>455</v>
      </c>
      <c r="E3023" s="166">
        <v>471</v>
      </c>
      <c r="F3023" s="167">
        <v>7391722.1984299999</v>
      </c>
      <c r="G3023" s="132">
        <v>1.1157060231623416E-4</v>
      </c>
      <c r="H3023" s="167" t="s">
        <v>11</v>
      </c>
      <c r="I3023" s="131" t="s">
        <v>11</v>
      </c>
      <c r="J3023" s="131">
        <v>3</v>
      </c>
      <c r="K3023" s="131">
        <v>1424</v>
      </c>
      <c r="L3023" s="130" t="s">
        <v>12</v>
      </c>
      <c r="M3023" s="128"/>
    </row>
    <row r="3024" spans="1:13">
      <c r="A3024" s="130" t="s">
        <v>7653</v>
      </c>
      <c r="B3024" s="131">
        <v>581</v>
      </c>
      <c r="C3024" s="131"/>
      <c r="D3024" s="166"/>
      <c r="E3024" s="166"/>
      <c r="F3024" s="166">
        <v>0</v>
      </c>
      <c r="G3024" s="132">
        <v>1.5675031611763407E-5</v>
      </c>
      <c r="H3024" s="167" t="s">
        <v>11</v>
      </c>
      <c r="I3024" s="131" t="s">
        <v>11</v>
      </c>
      <c r="J3024" s="131">
        <v>1</v>
      </c>
      <c r="K3024" s="131">
        <v>0</v>
      </c>
      <c r="L3024" s="130" t="s">
        <v>12</v>
      </c>
      <c r="M3024" s="128"/>
    </row>
    <row r="3025" spans="1:13">
      <c r="A3025" s="130" t="s">
        <v>7654</v>
      </c>
      <c r="B3025" s="131">
        <v>11112</v>
      </c>
      <c r="C3025" s="131">
        <v>11997</v>
      </c>
      <c r="D3025" s="166">
        <v>1388</v>
      </c>
      <c r="E3025" s="166">
        <v>1642</v>
      </c>
      <c r="F3025" s="167">
        <v>16335630.211555</v>
      </c>
      <c r="G3025" s="132">
        <v>4.4351699999999999E-4</v>
      </c>
      <c r="H3025" s="167">
        <v>3001146.95</v>
      </c>
      <c r="I3025" s="131">
        <v>801.8</v>
      </c>
      <c r="J3025" s="131">
        <v>3</v>
      </c>
      <c r="K3025" s="131">
        <v>3743</v>
      </c>
      <c r="L3025" s="130" t="s">
        <v>7</v>
      </c>
      <c r="M3025" s="128"/>
    </row>
    <row r="3026" spans="1:13">
      <c r="A3026" s="130" t="s">
        <v>7655</v>
      </c>
      <c r="B3026" s="131">
        <v>3</v>
      </c>
      <c r="C3026" s="131"/>
      <c r="D3026" s="166">
        <v>37</v>
      </c>
      <c r="E3026" s="166">
        <v>22</v>
      </c>
      <c r="F3026" s="167">
        <v>119228.00464800002</v>
      </c>
      <c r="G3026" s="132">
        <v>2.1334040846893304E-6</v>
      </c>
      <c r="H3026" s="167" t="s">
        <v>11</v>
      </c>
      <c r="I3026" s="131" t="s">
        <v>11</v>
      </c>
      <c r="J3026" s="131">
        <v>3</v>
      </c>
      <c r="K3026" s="131">
        <v>181</v>
      </c>
      <c r="L3026" s="130" t="s">
        <v>12</v>
      </c>
      <c r="M3026" s="128"/>
    </row>
    <row r="3027" spans="1:13">
      <c r="A3027" s="130" t="s">
        <v>7656</v>
      </c>
      <c r="B3027" s="131">
        <v>13591</v>
      </c>
      <c r="C3027" s="131">
        <v>15937</v>
      </c>
      <c r="D3027" s="166">
        <v>3595</v>
      </c>
      <c r="E3027" s="166">
        <v>4332</v>
      </c>
      <c r="F3027" s="167">
        <v>7871002.2257679999</v>
      </c>
      <c r="G3027" s="132">
        <v>4.33082E-4</v>
      </c>
      <c r="H3027" s="167">
        <v>2930536.69</v>
      </c>
      <c r="I3027" s="131">
        <v>665.58</v>
      </c>
      <c r="J3027" s="131">
        <v>3</v>
      </c>
      <c r="K3027" s="131">
        <v>4403</v>
      </c>
      <c r="L3027" s="130" t="s">
        <v>7</v>
      </c>
      <c r="M3027" s="128"/>
    </row>
    <row r="3028" spans="1:13">
      <c r="A3028" s="130" t="s">
        <v>7657</v>
      </c>
      <c r="B3028" s="131">
        <v>9193</v>
      </c>
      <c r="C3028" s="131">
        <v>10173</v>
      </c>
      <c r="D3028" s="166">
        <v>760</v>
      </c>
      <c r="E3028" s="166">
        <v>1065</v>
      </c>
      <c r="F3028" s="167">
        <v>11402630.644125</v>
      </c>
      <c r="G3028" s="132">
        <v>3.35571E-4</v>
      </c>
      <c r="H3028" s="167">
        <v>2270708.3199999998</v>
      </c>
      <c r="I3028" s="131">
        <v>645.82000000000005</v>
      </c>
      <c r="J3028" s="131">
        <v>3</v>
      </c>
      <c r="K3028" s="131">
        <v>3516</v>
      </c>
      <c r="L3028" s="130" t="s">
        <v>7</v>
      </c>
      <c r="M3028" s="128"/>
    </row>
    <row r="3029" spans="1:13">
      <c r="A3029" s="130" t="s">
        <v>7658</v>
      </c>
      <c r="B3029" s="131">
        <v>8</v>
      </c>
      <c r="C3029" s="131">
        <v>22</v>
      </c>
      <c r="D3029" s="166">
        <v>4</v>
      </c>
      <c r="E3029" s="166">
        <v>6</v>
      </c>
      <c r="F3029" s="167">
        <v>114805.74252</v>
      </c>
      <c r="G3029" s="132">
        <v>1.8767024416709969E-6</v>
      </c>
      <c r="H3029" s="167" t="s">
        <v>11</v>
      </c>
      <c r="I3029" s="131" t="s">
        <v>11</v>
      </c>
      <c r="J3029" s="131">
        <v>3</v>
      </c>
      <c r="K3029" s="131">
        <v>170</v>
      </c>
      <c r="L3029" s="130" t="s">
        <v>12</v>
      </c>
      <c r="M3029" s="128"/>
    </row>
    <row r="3030" spans="1:13">
      <c r="A3030" s="130" t="s">
        <v>7659</v>
      </c>
      <c r="B3030" s="131">
        <v>28562</v>
      </c>
      <c r="C3030" s="131">
        <v>32133</v>
      </c>
      <c r="D3030" s="166">
        <v>3996</v>
      </c>
      <c r="E3030" s="166">
        <v>3315</v>
      </c>
      <c r="F3030" s="167">
        <v>7015558.3866600003</v>
      </c>
      <c r="G3030" s="132">
        <v>6.9232500000000004E-4</v>
      </c>
      <c r="H3030" s="167">
        <v>4684750</v>
      </c>
      <c r="I3030" s="131">
        <v>1178.26</v>
      </c>
      <c r="J3030" s="131">
        <v>3</v>
      </c>
      <c r="K3030" s="131">
        <v>3976</v>
      </c>
      <c r="L3030" s="130" t="s">
        <v>7</v>
      </c>
      <c r="M3030" s="128"/>
    </row>
    <row r="3031" spans="1:13">
      <c r="A3031" s="130" t="s">
        <v>7660</v>
      </c>
      <c r="B3031" s="131"/>
      <c r="C3031" s="131">
        <v>1</v>
      </c>
      <c r="D3031" s="166">
        <v>8</v>
      </c>
      <c r="E3031" s="166">
        <v>7</v>
      </c>
      <c r="F3031" s="167">
        <v>25010.9496</v>
      </c>
      <c r="G3031" s="132">
        <v>4.6699999999999999E-7</v>
      </c>
      <c r="H3031" s="167">
        <v>3160.48</v>
      </c>
      <c r="I3031" s="131">
        <v>121.56</v>
      </c>
      <c r="J3031" s="131">
        <v>3</v>
      </c>
      <c r="K3031" s="131">
        <v>26</v>
      </c>
      <c r="L3031" s="130" t="s">
        <v>7</v>
      </c>
      <c r="M3031" s="128"/>
    </row>
    <row r="3032" spans="1:13">
      <c r="A3032" s="130" t="s">
        <v>7661</v>
      </c>
      <c r="B3032" s="131">
        <v>10994</v>
      </c>
      <c r="C3032" s="131">
        <v>13137</v>
      </c>
      <c r="D3032" s="166">
        <v>2621</v>
      </c>
      <c r="E3032" s="166">
        <v>2538</v>
      </c>
      <c r="F3032" s="167">
        <v>16479492.963508001</v>
      </c>
      <c r="G3032" s="132">
        <v>4.7344599999999998E-4</v>
      </c>
      <c r="H3032" s="167">
        <v>3203663.99</v>
      </c>
      <c r="I3032" s="131">
        <v>575.27</v>
      </c>
      <c r="J3032" s="131">
        <v>3</v>
      </c>
      <c r="K3032" s="131">
        <v>5569</v>
      </c>
      <c r="L3032" s="130" t="s">
        <v>7</v>
      </c>
      <c r="M3032" s="128"/>
    </row>
    <row r="3033" spans="1:13">
      <c r="A3033" s="130" t="s">
        <v>7662</v>
      </c>
      <c r="B3033" s="131">
        <v>7790</v>
      </c>
      <c r="C3033" s="131">
        <v>5737</v>
      </c>
      <c r="D3033" s="166">
        <v>1061</v>
      </c>
      <c r="E3033" s="166">
        <v>865</v>
      </c>
      <c r="F3033" s="167">
        <v>1903656.4870340005</v>
      </c>
      <c r="G3033" s="132">
        <v>1.6127700000000001E-4</v>
      </c>
      <c r="H3033" s="167">
        <v>1091310.8999999999</v>
      </c>
      <c r="I3033" s="131">
        <v>3554.76</v>
      </c>
      <c r="J3033" s="131">
        <v>3</v>
      </c>
      <c r="K3033" s="131">
        <v>307</v>
      </c>
      <c r="L3033" s="130" t="s">
        <v>7</v>
      </c>
      <c r="M3033" s="128"/>
    </row>
    <row r="3034" spans="1:13">
      <c r="A3034" s="130" t="s">
        <v>7663</v>
      </c>
      <c r="B3034" s="131">
        <v>50</v>
      </c>
      <c r="C3034" s="131">
        <v>230</v>
      </c>
      <c r="D3034" s="166">
        <v>162</v>
      </c>
      <c r="E3034" s="166">
        <v>154</v>
      </c>
      <c r="F3034" s="167">
        <v>354828.36828800006</v>
      </c>
      <c r="G3034" s="132">
        <v>1.0030777062797524E-5</v>
      </c>
      <c r="H3034" s="167" t="s">
        <v>11</v>
      </c>
      <c r="I3034" s="131" t="s">
        <v>11</v>
      </c>
      <c r="J3034" s="131">
        <v>3</v>
      </c>
      <c r="K3034" s="131">
        <v>1104</v>
      </c>
      <c r="L3034" s="130" t="s">
        <v>12</v>
      </c>
      <c r="M3034" s="128"/>
    </row>
    <row r="3035" spans="1:13">
      <c r="A3035" s="130" t="s">
        <v>7664</v>
      </c>
      <c r="B3035" s="131">
        <v>1</v>
      </c>
      <c r="C3035" s="131"/>
      <c r="D3035" s="166">
        <v>6</v>
      </c>
      <c r="E3035" s="166">
        <v>11</v>
      </c>
      <c r="F3035" s="167">
        <v>93270.608420000004</v>
      </c>
      <c r="G3035" s="132">
        <v>1.3949968898140868E-6</v>
      </c>
      <c r="H3035" s="167" t="s">
        <v>11</v>
      </c>
      <c r="I3035" s="131" t="s">
        <v>11</v>
      </c>
      <c r="J3035" s="131">
        <v>3</v>
      </c>
      <c r="K3035" s="131">
        <v>109</v>
      </c>
      <c r="L3035" s="130" t="s">
        <v>12</v>
      </c>
      <c r="M3035" s="128"/>
    </row>
    <row r="3036" spans="1:13">
      <c r="A3036" s="130" t="s">
        <v>7665</v>
      </c>
      <c r="B3036" s="131">
        <v>20184</v>
      </c>
      <c r="C3036" s="131">
        <v>21455</v>
      </c>
      <c r="D3036" s="166">
        <v>2420</v>
      </c>
      <c r="E3036" s="166">
        <v>2314</v>
      </c>
      <c r="F3036" s="167">
        <v>14962007.960035</v>
      </c>
      <c r="G3036" s="132">
        <v>6.0472499999999997E-4</v>
      </c>
      <c r="H3036" s="167">
        <v>4091993.11</v>
      </c>
      <c r="I3036" s="131">
        <v>903.11</v>
      </c>
      <c r="J3036" s="131">
        <v>3</v>
      </c>
      <c r="K3036" s="131">
        <v>4531</v>
      </c>
      <c r="L3036" s="130" t="s">
        <v>7</v>
      </c>
      <c r="M3036" s="128"/>
    </row>
    <row r="3037" spans="1:13">
      <c r="A3037" s="130" t="s">
        <v>7666</v>
      </c>
      <c r="B3037" s="131">
        <v>5263</v>
      </c>
      <c r="C3037" s="131">
        <v>5587</v>
      </c>
      <c r="D3037" s="166">
        <v>3697</v>
      </c>
      <c r="E3037" s="166">
        <v>3997</v>
      </c>
      <c r="F3037" s="167">
        <v>13853477.796071999</v>
      </c>
      <c r="G3037" s="132">
        <v>3.4415200000000002E-4</v>
      </c>
      <c r="H3037" s="167">
        <v>2328770.2200000002</v>
      </c>
      <c r="I3037" s="131">
        <v>476.72</v>
      </c>
      <c r="J3037" s="131">
        <v>3</v>
      </c>
      <c r="K3037" s="131">
        <v>4885</v>
      </c>
      <c r="L3037" s="130" t="s">
        <v>7</v>
      </c>
      <c r="M3037" s="128"/>
    </row>
    <row r="3038" spans="1:13">
      <c r="A3038" s="130" t="s">
        <v>7667</v>
      </c>
      <c r="B3038" s="131">
        <v>2004</v>
      </c>
      <c r="C3038" s="131">
        <v>2042</v>
      </c>
      <c r="D3038" s="166">
        <v>389</v>
      </c>
      <c r="E3038" s="166">
        <v>445</v>
      </c>
      <c r="F3038" s="167">
        <v>1939481.6710890001</v>
      </c>
      <c r="G3038" s="132">
        <v>6.8342000000000004E-5</v>
      </c>
      <c r="H3038" s="167">
        <v>462447.14</v>
      </c>
      <c r="I3038" s="131">
        <v>638.74</v>
      </c>
      <c r="J3038" s="131">
        <v>3</v>
      </c>
      <c r="K3038" s="131">
        <v>724</v>
      </c>
      <c r="L3038" s="130" t="s">
        <v>7</v>
      </c>
      <c r="M3038" s="128"/>
    </row>
    <row r="3039" spans="1:13">
      <c r="A3039" s="130" t="s">
        <v>7668</v>
      </c>
      <c r="B3039" s="131">
        <v>12</v>
      </c>
      <c r="C3039" s="131">
        <v>4</v>
      </c>
      <c r="D3039" s="166">
        <v>194</v>
      </c>
      <c r="E3039" s="166">
        <v>241</v>
      </c>
      <c r="F3039" s="167">
        <v>262.94460299999997</v>
      </c>
      <c r="G3039" s="132">
        <v>3.9840000000000003E-6</v>
      </c>
      <c r="H3039" s="167">
        <v>26955.16</v>
      </c>
      <c r="I3039" s="131">
        <v>125.96</v>
      </c>
      <c r="J3039" s="131">
        <v>3</v>
      </c>
      <c r="K3039" s="131">
        <v>214</v>
      </c>
      <c r="L3039" s="130" t="s">
        <v>7</v>
      </c>
      <c r="M3039" s="128"/>
    </row>
    <row r="3040" spans="1:13">
      <c r="A3040" s="130" t="s">
        <v>7669</v>
      </c>
      <c r="B3040" s="131">
        <v>57</v>
      </c>
      <c r="C3040" s="131">
        <v>17</v>
      </c>
      <c r="D3040" s="166">
        <v>69</v>
      </c>
      <c r="E3040" s="166">
        <v>78</v>
      </c>
      <c r="F3040" s="167">
        <v>956966.60498799989</v>
      </c>
      <c r="G3040" s="132">
        <v>1.4640491302297091E-5</v>
      </c>
      <c r="H3040" s="167" t="s">
        <v>11</v>
      </c>
      <c r="I3040" s="131" t="s">
        <v>11</v>
      </c>
      <c r="J3040" s="131">
        <v>3</v>
      </c>
      <c r="K3040" s="131">
        <v>606</v>
      </c>
      <c r="L3040" s="130" t="s">
        <v>12</v>
      </c>
      <c r="M3040" s="128"/>
    </row>
    <row r="3041" spans="1:13">
      <c r="A3041" s="130" t="s">
        <v>7670</v>
      </c>
      <c r="B3041" s="131">
        <v>3772</v>
      </c>
      <c r="C3041" s="131">
        <v>2463</v>
      </c>
      <c r="D3041" s="166">
        <v>1074</v>
      </c>
      <c r="E3041" s="166">
        <v>889</v>
      </c>
      <c r="F3041" s="167">
        <v>6230708.6068020007</v>
      </c>
      <c r="G3041" s="132">
        <v>1.53669E-4</v>
      </c>
      <c r="H3041" s="167">
        <v>1039831.67</v>
      </c>
      <c r="I3041" s="131">
        <v>1189.73</v>
      </c>
      <c r="J3041" s="131">
        <v>3</v>
      </c>
      <c r="K3041" s="131">
        <v>874</v>
      </c>
      <c r="L3041" s="130" t="s">
        <v>7</v>
      </c>
      <c r="M3041" s="128"/>
    </row>
    <row r="3042" spans="1:13">
      <c r="A3042" s="130" t="s">
        <v>7671</v>
      </c>
      <c r="B3042" s="131"/>
      <c r="C3042" s="131">
        <v>2</v>
      </c>
      <c r="D3042" s="166">
        <v>4</v>
      </c>
      <c r="E3042" s="166">
        <v>5</v>
      </c>
      <c r="F3042" s="167">
        <v>97.49014600000001</v>
      </c>
      <c r="G3042" s="132">
        <v>9.9799205402937909E-8</v>
      </c>
      <c r="H3042" s="167" t="s">
        <v>11</v>
      </c>
      <c r="I3042" s="131" t="s">
        <v>11</v>
      </c>
      <c r="J3042" s="131">
        <v>3</v>
      </c>
      <c r="K3042" s="131">
        <v>24</v>
      </c>
      <c r="L3042" s="130" t="s">
        <v>12</v>
      </c>
      <c r="M3042" s="128"/>
    </row>
    <row r="3043" spans="1:13">
      <c r="A3043" s="130" t="s">
        <v>7672</v>
      </c>
      <c r="B3043" s="131">
        <v>5379</v>
      </c>
      <c r="C3043" s="131">
        <v>1884</v>
      </c>
      <c r="D3043" s="166">
        <v>212</v>
      </c>
      <c r="E3043" s="166"/>
      <c r="F3043" s="166">
        <v>0</v>
      </c>
      <c r="G3043" s="132">
        <v>1.1847903060220743E-4</v>
      </c>
      <c r="H3043" s="167" t="s">
        <v>11</v>
      </c>
      <c r="I3043" s="131" t="s">
        <v>11</v>
      </c>
      <c r="J3043" s="131">
        <v>2</v>
      </c>
      <c r="K3043" s="131">
        <v>61</v>
      </c>
      <c r="L3043" s="130" t="s">
        <v>12</v>
      </c>
      <c r="M3043" s="128"/>
    </row>
    <row r="3044" spans="1:13">
      <c r="A3044" s="130" t="s">
        <v>7673</v>
      </c>
      <c r="B3044" s="131">
        <v>2462</v>
      </c>
      <c r="C3044" s="131">
        <v>2151</v>
      </c>
      <c r="D3044" s="166">
        <v>172</v>
      </c>
      <c r="E3044" s="166">
        <v>167</v>
      </c>
      <c r="F3044" s="167">
        <v>3242400.6516900002</v>
      </c>
      <c r="G3044" s="132">
        <v>8.6025000000000004E-5</v>
      </c>
      <c r="H3044" s="167">
        <v>582102.30000000005</v>
      </c>
      <c r="I3044" s="131">
        <v>1302.24</v>
      </c>
      <c r="J3044" s="131">
        <v>3</v>
      </c>
      <c r="K3044" s="131">
        <v>447</v>
      </c>
      <c r="L3044" s="130" t="s">
        <v>7</v>
      </c>
      <c r="M3044" s="128"/>
    </row>
    <row r="3045" spans="1:13">
      <c r="A3045" s="130" t="s">
        <v>7674</v>
      </c>
      <c r="B3045" s="131">
        <v>1</v>
      </c>
      <c r="C3045" s="131">
        <v>3</v>
      </c>
      <c r="D3045" s="166">
        <v>5</v>
      </c>
      <c r="E3045" s="166">
        <v>1</v>
      </c>
      <c r="F3045" s="167">
        <v>98901.864392999996</v>
      </c>
      <c r="G3045" s="132">
        <v>1.3979561673396802E-6</v>
      </c>
      <c r="H3045" s="167" t="s">
        <v>11</v>
      </c>
      <c r="I3045" s="131" t="s">
        <v>11</v>
      </c>
      <c r="J3045" s="131">
        <v>3</v>
      </c>
      <c r="K3045" s="131">
        <v>102</v>
      </c>
      <c r="L3045" s="130" t="s">
        <v>12</v>
      </c>
      <c r="M3045" s="128"/>
    </row>
    <row r="3046" spans="1:13">
      <c r="A3046" s="130" t="s">
        <v>7675</v>
      </c>
      <c r="B3046" s="131">
        <v>3629</v>
      </c>
      <c r="C3046" s="131">
        <v>1785</v>
      </c>
      <c r="D3046" s="166">
        <v>240</v>
      </c>
      <c r="E3046" s="166">
        <v>228</v>
      </c>
      <c r="F3046" s="167">
        <v>7752546.8802690003</v>
      </c>
      <c r="G3046" s="132">
        <v>1.52972E-4</v>
      </c>
      <c r="H3046" s="167">
        <v>1035113.66</v>
      </c>
      <c r="I3046" s="131">
        <v>1262.3399999999999</v>
      </c>
      <c r="J3046" s="131">
        <v>3</v>
      </c>
      <c r="K3046" s="131">
        <v>820</v>
      </c>
      <c r="L3046" s="130" t="s">
        <v>7</v>
      </c>
      <c r="M3046" s="128"/>
    </row>
    <row r="3047" spans="1:13">
      <c r="A3047" s="130" t="s">
        <v>7676</v>
      </c>
      <c r="B3047" s="131">
        <v>11741</v>
      </c>
      <c r="C3047" s="131">
        <v>10999</v>
      </c>
      <c r="D3047" s="166">
        <v>3160</v>
      </c>
      <c r="E3047" s="166">
        <v>3256</v>
      </c>
      <c r="F3047" s="167">
        <v>17206406.178101998</v>
      </c>
      <c r="G3047" s="132">
        <v>4.8154600000000001E-4</v>
      </c>
      <c r="H3047" s="167">
        <v>3258474.46</v>
      </c>
      <c r="I3047" s="131">
        <v>817.48</v>
      </c>
      <c r="J3047" s="131">
        <v>3</v>
      </c>
      <c r="K3047" s="131">
        <v>3986</v>
      </c>
      <c r="L3047" s="130" t="s">
        <v>7</v>
      </c>
      <c r="M3047" s="128"/>
    </row>
    <row r="3048" spans="1:13">
      <c r="A3048" s="130" t="s">
        <v>7677</v>
      </c>
      <c r="B3048" s="131">
        <v>14</v>
      </c>
      <c r="C3048" s="131">
        <v>10</v>
      </c>
      <c r="D3048" s="166">
        <v>85</v>
      </c>
      <c r="E3048" s="166">
        <v>123</v>
      </c>
      <c r="F3048" s="167">
        <v>408784.23594399996</v>
      </c>
      <c r="G3048" s="132">
        <v>7.485873518027175E-6</v>
      </c>
      <c r="H3048" s="167" t="s">
        <v>11</v>
      </c>
      <c r="I3048" s="131" t="s">
        <v>11</v>
      </c>
      <c r="J3048" s="131">
        <v>3</v>
      </c>
      <c r="K3048" s="131">
        <v>224</v>
      </c>
      <c r="L3048" s="130" t="s">
        <v>12</v>
      </c>
      <c r="M3048" s="128"/>
    </row>
    <row r="3049" spans="1:13">
      <c r="A3049" s="130" t="s">
        <v>7678</v>
      </c>
      <c r="B3049" s="131">
        <v>6370</v>
      </c>
      <c r="C3049" s="131">
        <v>4942</v>
      </c>
      <c r="D3049" s="166">
        <v>1095</v>
      </c>
      <c r="E3049" s="166">
        <v>1004</v>
      </c>
      <c r="F3049" s="167">
        <v>12962523.598272</v>
      </c>
      <c r="G3049" s="132">
        <v>2.8729599999999998E-4</v>
      </c>
      <c r="H3049" s="167">
        <v>1944044.18</v>
      </c>
      <c r="I3049" s="131">
        <v>862.87</v>
      </c>
      <c r="J3049" s="131">
        <v>3</v>
      </c>
      <c r="K3049" s="131">
        <v>2253</v>
      </c>
      <c r="L3049" s="130" t="s">
        <v>7</v>
      </c>
      <c r="M3049" s="128"/>
    </row>
    <row r="3050" spans="1:13">
      <c r="A3050" s="130" t="s">
        <v>7679</v>
      </c>
      <c r="B3050" s="131">
        <v>3103</v>
      </c>
      <c r="C3050" s="131">
        <v>3985</v>
      </c>
      <c r="D3050" s="166">
        <v>682</v>
      </c>
      <c r="E3050" s="166">
        <v>1068</v>
      </c>
      <c r="F3050" s="167">
        <v>7990519.4183219988</v>
      </c>
      <c r="G3050" s="132">
        <v>1.8207499999999999E-4</v>
      </c>
      <c r="H3050" s="167">
        <v>1232045.68</v>
      </c>
      <c r="I3050" s="131">
        <v>1066.71</v>
      </c>
      <c r="J3050" s="131">
        <v>3</v>
      </c>
      <c r="K3050" s="131">
        <v>1155</v>
      </c>
      <c r="L3050" s="130" t="s">
        <v>7</v>
      </c>
      <c r="M3050" s="128"/>
    </row>
    <row r="3051" spans="1:13">
      <c r="A3051" s="130" t="s">
        <v>7680</v>
      </c>
      <c r="B3051" s="131">
        <v>17</v>
      </c>
      <c r="C3051" s="131">
        <v>77</v>
      </c>
      <c r="D3051" s="166">
        <v>366</v>
      </c>
      <c r="E3051" s="166">
        <v>361</v>
      </c>
      <c r="F3051" s="167">
        <v>2692236.09449</v>
      </c>
      <c r="G3051" s="132">
        <v>4.2969979556373537E-5</v>
      </c>
      <c r="H3051" s="167" t="s">
        <v>11</v>
      </c>
      <c r="I3051" s="131" t="s">
        <v>11</v>
      </c>
      <c r="J3051" s="131">
        <v>3</v>
      </c>
      <c r="K3051" s="131">
        <v>1062</v>
      </c>
      <c r="L3051" s="130" t="s">
        <v>12</v>
      </c>
      <c r="M3051" s="128"/>
    </row>
    <row r="3052" spans="1:13">
      <c r="A3052" s="130" t="s">
        <v>7681</v>
      </c>
      <c r="B3052" s="131">
        <v>181</v>
      </c>
      <c r="C3052" s="131">
        <v>92</v>
      </c>
      <c r="D3052" s="166">
        <v>20</v>
      </c>
      <c r="E3052" s="166">
        <v>46</v>
      </c>
      <c r="F3052" s="167">
        <v>2036282.5946859999</v>
      </c>
      <c r="G3052" s="132">
        <v>2.9976194582196868E-5</v>
      </c>
      <c r="H3052" s="167" t="s">
        <v>11</v>
      </c>
      <c r="I3052" s="131" t="s">
        <v>11</v>
      </c>
      <c r="J3052" s="131">
        <v>3</v>
      </c>
      <c r="K3052" s="131">
        <v>659</v>
      </c>
      <c r="L3052" s="130" t="s">
        <v>12</v>
      </c>
      <c r="M3052" s="128"/>
    </row>
    <row r="3053" spans="1:13">
      <c r="A3053" s="130" t="s">
        <v>7682</v>
      </c>
      <c r="B3053" s="131">
        <v>4306</v>
      </c>
      <c r="C3053" s="131">
        <v>4563</v>
      </c>
      <c r="D3053" s="166">
        <v>1951</v>
      </c>
      <c r="E3053" s="166">
        <v>1983</v>
      </c>
      <c r="F3053" s="167">
        <v>3123469.7062629424</v>
      </c>
      <c r="G3053" s="132">
        <v>1.4550899999999999E-4</v>
      </c>
      <c r="H3053" s="167">
        <v>984615.74</v>
      </c>
      <c r="I3053" s="131">
        <v>576.14</v>
      </c>
      <c r="J3053" s="131">
        <v>3</v>
      </c>
      <c r="K3053" s="131">
        <v>1709</v>
      </c>
      <c r="L3053" s="130" t="s">
        <v>7</v>
      </c>
      <c r="M3053" s="128"/>
    </row>
    <row r="3054" spans="1:13">
      <c r="A3054" s="130" t="s">
        <v>7683</v>
      </c>
      <c r="B3054" s="131"/>
      <c r="C3054" s="131"/>
      <c r="D3054" s="166">
        <v>18</v>
      </c>
      <c r="E3054" s="166">
        <v>19</v>
      </c>
      <c r="F3054" s="167">
        <v>109111.974239</v>
      </c>
      <c r="G3054" s="132">
        <v>1.7749399144291985E-6</v>
      </c>
      <c r="H3054" s="167" t="s">
        <v>11</v>
      </c>
      <c r="I3054" s="131" t="s">
        <v>11</v>
      </c>
      <c r="J3054" s="131">
        <v>3</v>
      </c>
      <c r="K3054" s="131">
        <v>336</v>
      </c>
      <c r="L3054" s="130" t="s">
        <v>12</v>
      </c>
      <c r="M3054" s="128"/>
    </row>
    <row r="3055" spans="1:13">
      <c r="A3055" s="130" t="s">
        <v>7684</v>
      </c>
      <c r="B3055" s="131"/>
      <c r="C3055" s="131"/>
      <c r="D3055" s="166">
        <v>19</v>
      </c>
      <c r="E3055" s="166">
        <v>14</v>
      </c>
      <c r="F3055" s="167">
        <v>252651.0558</v>
      </c>
      <c r="G3055" s="132">
        <v>3.637981491019774E-6</v>
      </c>
      <c r="H3055" s="167" t="s">
        <v>11</v>
      </c>
      <c r="I3055" s="131" t="s">
        <v>11</v>
      </c>
      <c r="J3055" s="131">
        <v>3</v>
      </c>
      <c r="K3055" s="131">
        <v>77</v>
      </c>
      <c r="L3055" s="130" t="s">
        <v>12</v>
      </c>
      <c r="M3055" s="128"/>
    </row>
    <row r="3056" spans="1:13">
      <c r="A3056" s="130" t="s">
        <v>7685</v>
      </c>
      <c r="B3056" s="131">
        <v>6337</v>
      </c>
      <c r="C3056" s="131">
        <v>5809</v>
      </c>
      <c r="D3056" s="166">
        <v>769</v>
      </c>
      <c r="E3056" s="166">
        <v>716</v>
      </c>
      <c r="F3056" s="167">
        <v>12944420.601735748</v>
      </c>
      <c r="G3056" s="132">
        <v>2.3666379777162176E-4</v>
      </c>
      <c r="H3056" s="167" t="s">
        <v>11</v>
      </c>
      <c r="I3056" s="131" t="s">
        <v>11</v>
      </c>
      <c r="J3056" s="131">
        <v>3</v>
      </c>
      <c r="K3056" s="131">
        <v>3156</v>
      </c>
      <c r="L3056" s="130" t="s">
        <v>12</v>
      </c>
      <c r="M3056" s="128"/>
    </row>
    <row r="3057" spans="1:13">
      <c r="A3057" s="130" t="s">
        <v>7686</v>
      </c>
      <c r="B3057" s="131">
        <v>20</v>
      </c>
      <c r="C3057" s="131">
        <v>2</v>
      </c>
      <c r="D3057" s="166">
        <v>125</v>
      </c>
      <c r="E3057" s="166">
        <v>92</v>
      </c>
      <c r="F3057" s="167">
        <v>632007.94638800004</v>
      </c>
      <c r="G3057" s="132">
        <v>1.0503913094965275E-5</v>
      </c>
      <c r="H3057" s="167" t="s">
        <v>11</v>
      </c>
      <c r="I3057" s="131" t="s">
        <v>11</v>
      </c>
      <c r="J3057" s="131">
        <v>3</v>
      </c>
      <c r="K3057" s="131">
        <v>1193</v>
      </c>
      <c r="L3057" s="130" t="s">
        <v>12</v>
      </c>
      <c r="M3057" s="128"/>
    </row>
    <row r="3058" spans="1:13">
      <c r="A3058" s="130" t="s">
        <v>7687</v>
      </c>
      <c r="B3058" s="131">
        <v>689</v>
      </c>
      <c r="C3058" s="131">
        <v>837</v>
      </c>
      <c r="D3058" s="166">
        <v>0</v>
      </c>
      <c r="E3058" s="166">
        <v>6</v>
      </c>
      <c r="F3058" s="167">
        <v>6136645.8076179996</v>
      </c>
      <c r="G3058" s="132">
        <v>9.3480000000000006E-5</v>
      </c>
      <c r="H3058" s="167">
        <v>632553.53</v>
      </c>
      <c r="I3058" s="131">
        <v>24328.99</v>
      </c>
      <c r="J3058" s="131">
        <v>3</v>
      </c>
      <c r="K3058" s="131">
        <v>26</v>
      </c>
      <c r="L3058" s="130" t="s">
        <v>7</v>
      </c>
      <c r="M3058" s="128"/>
    </row>
    <row r="3059" spans="1:13">
      <c r="A3059" s="130" t="s">
        <v>7688</v>
      </c>
      <c r="B3059" s="131">
        <v>2509</v>
      </c>
      <c r="C3059" s="131">
        <v>5276</v>
      </c>
      <c r="D3059" s="166">
        <v>304</v>
      </c>
      <c r="E3059" s="166">
        <v>299</v>
      </c>
      <c r="F3059" s="167">
        <v>17120641.350387998</v>
      </c>
      <c r="G3059" s="132">
        <v>2.9706099999999999E-4</v>
      </c>
      <c r="H3059" s="167">
        <v>2010121.61</v>
      </c>
      <c r="I3059" s="131">
        <v>1982.37</v>
      </c>
      <c r="J3059" s="131">
        <v>3</v>
      </c>
      <c r="K3059" s="131">
        <v>1014</v>
      </c>
      <c r="L3059" s="130" t="s">
        <v>7</v>
      </c>
      <c r="M3059" s="128"/>
    </row>
    <row r="3060" spans="1:13">
      <c r="A3060" s="130" t="s">
        <v>7689</v>
      </c>
      <c r="B3060" s="131">
        <v>66038</v>
      </c>
      <c r="C3060" s="131">
        <v>68088</v>
      </c>
      <c r="D3060" s="166">
        <v>13834</v>
      </c>
      <c r="E3060" s="166">
        <v>13191</v>
      </c>
      <c r="F3060" s="167">
        <v>23873010.867351003</v>
      </c>
      <c r="G3060" s="132">
        <v>1.7335230000000001E-3</v>
      </c>
      <c r="H3060" s="167">
        <v>11730222.24</v>
      </c>
      <c r="I3060" s="131">
        <v>2094.31</v>
      </c>
      <c r="J3060" s="131">
        <v>3</v>
      </c>
      <c r="K3060" s="131">
        <v>5601</v>
      </c>
      <c r="L3060" s="130" t="s">
        <v>7</v>
      </c>
      <c r="M3060" s="128"/>
    </row>
    <row r="3061" spans="1:13">
      <c r="A3061" s="130" t="s">
        <v>7690</v>
      </c>
      <c r="B3061" s="131">
        <v>3</v>
      </c>
      <c r="C3061" s="131"/>
      <c r="D3061" s="166">
        <v>12</v>
      </c>
      <c r="E3061" s="166">
        <v>21</v>
      </c>
      <c r="F3061" s="166">
        <v>0</v>
      </c>
      <c r="G3061" s="132">
        <v>4.8376238797185465E-7</v>
      </c>
      <c r="H3061" s="167" t="s">
        <v>11</v>
      </c>
      <c r="I3061" s="131" t="s">
        <v>11</v>
      </c>
      <c r="J3061" s="131">
        <v>2</v>
      </c>
      <c r="K3061" s="131">
        <v>309</v>
      </c>
      <c r="L3061" s="130" t="s">
        <v>12</v>
      </c>
      <c r="M3061" s="128"/>
    </row>
    <row r="3062" spans="1:13">
      <c r="A3062" s="130" t="s">
        <v>7691</v>
      </c>
      <c r="B3062" s="131">
        <v>10</v>
      </c>
      <c r="C3062" s="131">
        <v>21</v>
      </c>
      <c r="D3062" s="166">
        <v>50</v>
      </c>
      <c r="E3062" s="166">
        <v>43</v>
      </c>
      <c r="F3062" s="167">
        <v>2281033.1188719999</v>
      </c>
      <c r="G3062" s="132">
        <v>3.1284586956608806E-5</v>
      </c>
      <c r="H3062" s="167" t="s">
        <v>11</v>
      </c>
      <c r="I3062" s="131" t="s">
        <v>11</v>
      </c>
      <c r="J3062" s="131">
        <v>3</v>
      </c>
      <c r="K3062" s="131">
        <v>466</v>
      </c>
      <c r="L3062" s="130" t="s">
        <v>12</v>
      </c>
      <c r="M3062" s="128"/>
    </row>
    <row r="3063" spans="1:13">
      <c r="A3063" s="130" t="s">
        <v>7692</v>
      </c>
      <c r="B3063" s="131"/>
      <c r="C3063" s="131"/>
      <c r="D3063" s="166">
        <v>16</v>
      </c>
      <c r="E3063" s="166">
        <v>24</v>
      </c>
      <c r="F3063" s="167">
        <v>807048.00575000001</v>
      </c>
      <c r="G3063" s="132">
        <v>1.1033836849364198E-5</v>
      </c>
      <c r="H3063" s="167" t="s">
        <v>11</v>
      </c>
      <c r="I3063" s="131" t="s">
        <v>11</v>
      </c>
      <c r="J3063" s="131">
        <v>3</v>
      </c>
      <c r="K3063" s="131">
        <v>138</v>
      </c>
      <c r="L3063" s="130" t="s">
        <v>12</v>
      </c>
      <c r="M3063" s="128"/>
    </row>
    <row r="3064" spans="1:13">
      <c r="A3064" s="130" t="s">
        <v>7693</v>
      </c>
      <c r="B3064" s="131">
        <v>4</v>
      </c>
      <c r="C3064" s="131">
        <v>4</v>
      </c>
      <c r="D3064" s="166">
        <v>16</v>
      </c>
      <c r="E3064" s="166">
        <v>28</v>
      </c>
      <c r="F3064" s="167">
        <v>573065.32435799995</v>
      </c>
      <c r="G3064" s="132">
        <v>8.0461855033373366E-6</v>
      </c>
      <c r="H3064" s="167" t="s">
        <v>11</v>
      </c>
      <c r="I3064" s="131" t="s">
        <v>11</v>
      </c>
      <c r="J3064" s="131">
        <v>3</v>
      </c>
      <c r="K3064" s="131">
        <v>626</v>
      </c>
      <c r="L3064" s="130" t="s">
        <v>12</v>
      </c>
      <c r="M3064" s="128"/>
    </row>
    <row r="3065" spans="1:13">
      <c r="A3065" s="130" t="s">
        <v>7694</v>
      </c>
      <c r="B3065" s="131">
        <v>22</v>
      </c>
      <c r="C3065" s="131">
        <v>4</v>
      </c>
      <c r="D3065" s="166">
        <v>324</v>
      </c>
      <c r="E3065" s="166">
        <v>255</v>
      </c>
      <c r="F3065" s="167">
        <v>1300129.800752</v>
      </c>
      <c r="G3065" s="132">
        <v>2.2623456707324669E-5</v>
      </c>
      <c r="H3065" s="167" t="s">
        <v>11</v>
      </c>
      <c r="I3065" s="131" t="s">
        <v>11</v>
      </c>
      <c r="J3065" s="131">
        <v>3</v>
      </c>
      <c r="K3065" s="131">
        <v>1828</v>
      </c>
      <c r="L3065" s="130" t="s">
        <v>12</v>
      </c>
      <c r="M3065" s="128"/>
    </row>
    <row r="3066" spans="1:13">
      <c r="A3066" s="130" t="s">
        <v>7695</v>
      </c>
      <c r="B3066" s="131">
        <v>312</v>
      </c>
      <c r="C3066" s="131">
        <v>74</v>
      </c>
      <c r="D3066" s="166">
        <v>78</v>
      </c>
      <c r="E3066" s="166">
        <v>39</v>
      </c>
      <c r="F3066" s="167">
        <v>718435.27855200006</v>
      </c>
      <c r="G3066" s="132">
        <v>1.4020224618596753E-5</v>
      </c>
      <c r="H3066" s="167" t="s">
        <v>11</v>
      </c>
      <c r="I3066" s="131" t="s">
        <v>11</v>
      </c>
      <c r="J3066" s="131">
        <v>3</v>
      </c>
      <c r="K3066" s="131">
        <v>192</v>
      </c>
      <c r="L3066" s="130" t="s">
        <v>12</v>
      </c>
      <c r="M3066" s="128"/>
    </row>
    <row r="3067" spans="1:13">
      <c r="A3067" s="130" t="s">
        <v>7696</v>
      </c>
      <c r="B3067" s="131">
        <v>6</v>
      </c>
      <c r="C3067" s="131">
        <v>13</v>
      </c>
      <c r="D3067" s="166">
        <v>48</v>
      </c>
      <c r="E3067" s="166">
        <v>44</v>
      </c>
      <c r="F3067" s="167">
        <v>309315.68484</v>
      </c>
      <c r="G3067" s="132">
        <v>5.0864503117907597E-6</v>
      </c>
      <c r="H3067" s="167" t="s">
        <v>11</v>
      </c>
      <c r="I3067" s="131" t="s">
        <v>11</v>
      </c>
      <c r="J3067" s="131">
        <v>3</v>
      </c>
      <c r="K3067" s="131">
        <v>337</v>
      </c>
      <c r="L3067" s="130" t="s">
        <v>12</v>
      </c>
      <c r="M3067" s="128"/>
    </row>
    <row r="3068" spans="1:13">
      <c r="A3068" s="130" t="s">
        <v>7697</v>
      </c>
      <c r="B3068" s="131"/>
      <c r="C3068" s="131"/>
      <c r="D3068" s="166">
        <v>2</v>
      </c>
      <c r="E3068" s="166">
        <v>7</v>
      </c>
      <c r="F3068" s="167">
        <v>479131.917808</v>
      </c>
      <c r="G3068" s="132">
        <v>6.418422668031158E-6</v>
      </c>
      <c r="H3068" s="167" t="s">
        <v>11</v>
      </c>
      <c r="I3068" s="131" t="s">
        <v>11</v>
      </c>
      <c r="J3068" s="131">
        <v>3</v>
      </c>
      <c r="K3068" s="131">
        <v>132</v>
      </c>
      <c r="L3068" s="130" t="s">
        <v>12</v>
      </c>
      <c r="M3068" s="128"/>
    </row>
    <row r="3069" spans="1:13">
      <c r="A3069" s="130" t="s">
        <v>7698</v>
      </c>
      <c r="B3069" s="131">
        <v>1733</v>
      </c>
      <c r="C3069" s="131">
        <v>1510</v>
      </c>
      <c r="D3069" s="166">
        <v>580</v>
      </c>
      <c r="E3069" s="166">
        <v>473</v>
      </c>
      <c r="F3069" s="167">
        <v>2515188.1892539999</v>
      </c>
      <c r="G3069" s="132">
        <v>7.1787587013135727E-5</v>
      </c>
      <c r="H3069" s="167" t="s">
        <v>11</v>
      </c>
      <c r="I3069" s="131" t="s">
        <v>11</v>
      </c>
      <c r="J3069" s="131">
        <v>3</v>
      </c>
      <c r="K3069" s="131">
        <v>934</v>
      </c>
      <c r="L3069" s="130" t="s">
        <v>12</v>
      </c>
      <c r="M3069" s="128"/>
    </row>
    <row r="3070" spans="1:13">
      <c r="A3070" s="130" t="s">
        <v>7699</v>
      </c>
      <c r="B3070" s="131">
        <v>5</v>
      </c>
      <c r="C3070" s="131">
        <v>16</v>
      </c>
      <c r="D3070" s="166">
        <v>13</v>
      </c>
      <c r="E3070" s="166">
        <v>7</v>
      </c>
      <c r="F3070" s="167">
        <v>764777.72065599996</v>
      </c>
      <c r="G3070" s="132">
        <v>1.0483742943191079E-5</v>
      </c>
      <c r="H3070" s="167" t="s">
        <v>11</v>
      </c>
      <c r="I3070" s="131" t="s">
        <v>11</v>
      </c>
      <c r="J3070" s="131">
        <v>3</v>
      </c>
      <c r="K3070" s="131">
        <v>345</v>
      </c>
      <c r="L3070" s="130" t="s">
        <v>12</v>
      </c>
      <c r="M3070" s="128"/>
    </row>
    <row r="3071" spans="1:13">
      <c r="A3071" s="130" t="s">
        <v>7700</v>
      </c>
      <c r="B3071" s="131"/>
      <c r="C3071" s="131"/>
      <c r="D3071" s="166">
        <v>6</v>
      </c>
      <c r="E3071" s="166">
        <v>0</v>
      </c>
      <c r="F3071" s="167">
        <v>670185.78784999996</v>
      </c>
      <c r="G3071" s="132">
        <v>1.3378643537780915E-5</v>
      </c>
      <c r="H3071" s="167" t="s">
        <v>11</v>
      </c>
      <c r="I3071" s="131" t="s">
        <v>11</v>
      </c>
      <c r="J3071" s="131">
        <v>2</v>
      </c>
      <c r="K3071" s="131">
        <v>127</v>
      </c>
      <c r="L3071" s="130" t="s">
        <v>12</v>
      </c>
      <c r="M3071" s="128"/>
    </row>
    <row r="3072" spans="1:13">
      <c r="A3072" s="130" t="s">
        <v>7701</v>
      </c>
      <c r="B3072" s="131">
        <v>403</v>
      </c>
      <c r="C3072" s="131">
        <v>569</v>
      </c>
      <c r="D3072" s="166">
        <v>601</v>
      </c>
      <c r="E3072" s="166">
        <v>531</v>
      </c>
      <c r="F3072" s="167">
        <v>6138269.4059800003</v>
      </c>
      <c r="G3072" s="132">
        <v>1.0005265056102898E-4</v>
      </c>
      <c r="H3072" s="167" t="s">
        <v>11</v>
      </c>
      <c r="I3072" s="131" t="s">
        <v>11</v>
      </c>
      <c r="J3072" s="131">
        <v>3</v>
      </c>
      <c r="K3072" s="131">
        <v>3033</v>
      </c>
      <c r="L3072" s="130" t="s">
        <v>12</v>
      </c>
      <c r="M3072" s="128"/>
    </row>
    <row r="3073" spans="1:13">
      <c r="A3073" s="130" t="s">
        <v>7702</v>
      </c>
      <c r="B3073" s="131">
        <v>1</v>
      </c>
      <c r="C3073" s="131"/>
      <c r="D3073" s="166">
        <v>5</v>
      </c>
      <c r="E3073" s="166">
        <v>5</v>
      </c>
      <c r="F3073" s="167">
        <v>960018.09136999992</v>
      </c>
      <c r="G3073" s="132">
        <v>1.2797631786279205E-5</v>
      </c>
      <c r="H3073" s="167" t="s">
        <v>11</v>
      </c>
      <c r="I3073" s="131" t="s">
        <v>11</v>
      </c>
      <c r="J3073" s="131">
        <v>3</v>
      </c>
      <c r="K3073" s="131">
        <v>91</v>
      </c>
      <c r="L3073" s="130" t="s">
        <v>12</v>
      </c>
      <c r="M3073" s="128"/>
    </row>
    <row r="3074" spans="1:13">
      <c r="A3074" s="130" t="s">
        <v>7703</v>
      </c>
      <c r="B3074" s="131">
        <v>2</v>
      </c>
      <c r="C3074" s="131"/>
      <c r="D3074" s="166">
        <v>0</v>
      </c>
      <c r="E3074" s="166">
        <v>19</v>
      </c>
      <c r="F3074" s="167">
        <v>713329.55119999999</v>
      </c>
      <c r="G3074" s="132">
        <v>9.6235671357558121E-6</v>
      </c>
      <c r="H3074" s="167" t="s">
        <v>11</v>
      </c>
      <c r="I3074" s="131" t="s">
        <v>11</v>
      </c>
      <c r="J3074" s="131">
        <v>3</v>
      </c>
      <c r="K3074" s="131">
        <v>161</v>
      </c>
      <c r="L3074" s="130" t="s">
        <v>12</v>
      </c>
      <c r="M3074" s="128"/>
    </row>
    <row r="3075" spans="1:13">
      <c r="A3075" s="130" t="s">
        <v>7704</v>
      </c>
      <c r="B3075" s="131"/>
      <c r="C3075" s="131"/>
      <c r="D3075" s="166">
        <v>25</v>
      </c>
      <c r="E3075" s="166">
        <v>10</v>
      </c>
      <c r="F3075" s="167">
        <v>122431.06219500001</v>
      </c>
      <c r="G3075" s="132">
        <v>1.9336703421943877E-6</v>
      </c>
      <c r="H3075" s="167" t="s">
        <v>11</v>
      </c>
      <c r="I3075" s="131" t="s">
        <v>11</v>
      </c>
      <c r="J3075" s="131">
        <v>3</v>
      </c>
      <c r="K3075" s="131">
        <v>231</v>
      </c>
      <c r="L3075" s="130" t="s">
        <v>12</v>
      </c>
      <c r="M3075" s="128"/>
    </row>
    <row r="3076" spans="1:13">
      <c r="A3076" s="130" t="s">
        <v>7705</v>
      </c>
      <c r="B3076" s="131">
        <v>22077</v>
      </c>
      <c r="C3076" s="131">
        <v>22371</v>
      </c>
      <c r="D3076" s="166">
        <v>786</v>
      </c>
      <c r="E3076" s="166">
        <v>796</v>
      </c>
      <c r="F3076" s="167">
        <v>17908181.109545</v>
      </c>
      <c r="G3076" s="132">
        <v>6.3961599999999997E-4</v>
      </c>
      <c r="H3076" s="167">
        <v>4328087.21</v>
      </c>
      <c r="I3076" s="131">
        <v>1122.1400000000001</v>
      </c>
      <c r="J3076" s="131">
        <v>3</v>
      </c>
      <c r="K3076" s="131">
        <v>3857</v>
      </c>
      <c r="L3076" s="130" t="s">
        <v>7</v>
      </c>
      <c r="M3076" s="128"/>
    </row>
    <row r="3077" spans="1:13">
      <c r="A3077" s="130" t="s">
        <v>7706</v>
      </c>
      <c r="B3077" s="131">
        <v>1805</v>
      </c>
      <c r="C3077" s="131">
        <v>1808</v>
      </c>
      <c r="D3077" s="166">
        <v>326</v>
      </c>
      <c r="E3077" s="166">
        <v>313</v>
      </c>
      <c r="F3077" s="167">
        <v>3207584.3463249998</v>
      </c>
      <c r="G3077" s="132">
        <v>7.9364999999999997E-5</v>
      </c>
      <c r="H3077" s="167">
        <v>537039.68000000005</v>
      </c>
      <c r="I3077" s="131">
        <v>646.26</v>
      </c>
      <c r="J3077" s="131">
        <v>3</v>
      </c>
      <c r="K3077" s="131">
        <v>831</v>
      </c>
      <c r="L3077" s="130" t="s">
        <v>7</v>
      </c>
      <c r="M3077" s="128"/>
    </row>
    <row r="3078" spans="1:13">
      <c r="A3078" s="130" t="s">
        <v>7707</v>
      </c>
      <c r="B3078" s="131">
        <v>14488</v>
      </c>
      <c r="C3078" s="131">
        <v>15076</v>
      </c>
      <c r="D3078" s="166">
        <v>878</v>
      </c>
      <c r="E3078" s="166">
        <v>773</v>
      </c>
      <c r="F3078" s="167">
        <v>17052720.769872002</v>
      </c>
      <c r="G3078" s="132">
        <v>4.9768700000000002E-4</v>
      </c>
      <c r="H3078" s="167">
        <v>3367694.63</v>
      </c>
      <c r="I3078" s="131">
        <v>961.65</v>
      </c>
      <c r="J3078" s="131">
        <v>3</v>
      </c>
      <c r="K3078" s="131">
        <v>3502</v>
      </c>
      <c r="L3078" s="130" t="s">
        <v>7</v>
      </c>
      <c r="M3078" s="128"/>
    </row>
    <row r="3079" spans="1:13">
      <c r="A3079" s="130" t="s">
        <v>7708</v>
      </c>
      <c r="B3079" s="131">
        <v>5589</v>
      </c>
      <c r="C3079" s="131">
        <v>5440</v>
      </c>
      <c r="D3079" s="166">
        <v>306</v>
      </c>
      <c r="E3079" s="166">
        <v>352</v>
      </c>
      <c r="F3079" s="167">
        <v>1693417.4192349999</v>
      </c>
      <c r="G3079" s="132">
        <v>1.2536399999999999E-4</v>
      </c>
      <c r="H3079" s="167">
        <v>848298.03</v>
      </c>
      <c r="I3079" s="131">
        <v>552.27</v>
      </c>
      <c r="J3079" s="131">
        <v>3</v>
      </c>
      <c r="K3079" s="131">
        <v>1536</v>
      </c>
      <c r="L3079" s="130" t="s">
        <v>7</v>
      </c>
      <c r="M3079" s="128"/>
    </row>
    <row r="3080" spans="1:13">
      <c r="A3080" s="130" t="s">
        <v>7709</v>
      </c>
      <c r="B3080" s="131">
        <v>7817</v>
      </c>
      <c r="C3080" s="131">
        <v>8611</v>
      </c>
      <c r="D3080" s="166">
        <v>405</v>
      </c>
      <c r="E3080" s="166">
        <v>375</v>
      </c>
      <c r="F3080" s="167">
        <v>13728228.09502</v>
      </c>
      <c r="G3080" s="132">
        <v>3.3072199999999998E-4</v>
      </c>
      <c r="H3080" s="167">
        <v>2237898.11</v>
      </c>
      <c r="I3080" s="131">
        <v>1852.56</v>
      </c>
      <c r="J3080" s="131">
        <v>3</v>
      </c>
      <c r="K3080" s="131">
        <v>1208</v>
      </c>
      <c r="L3080" s="130" t="s">
        <v>7</v>
      </c>
      <c r="M3080" s="128"/>
    </row>
    <row r="3081" spans="1:13">
      <c r="A3081" s="130" t="s">
        <v>7710</v>
      </c>
      <c r="B3081" s="131">
        <v>2274</v>
      </c>
      <c r="C3081" s="131">
        <v>1984</v>
      </c>
      <c r="D3081" s="166">
        <v>131</v>
      </c>
      <c r="E3081" s="166">
        <v>118</v>
      </c>
      <c r="F3081" s="167">
        <v>3051372.1274359999</v>
      </c>
      <c r="G3081" s="132">
        <v>8.0770662309194644E-5</v>
      </c>
      <c r="H3081" s="167" t="s">
        <v>11</v>
      </c>
      <c r="I3081" s="131">
        <v>730.68</v>
      </c>
      <c r="J3081" s="131">
        <v>3</v>
      </c>
      <c r="K3081" s="131">
        <v>748</v>
      </c>
      <c r="L3081" s="130" t="s">
        <v>15</v>
      </c>
      <c r="M3081" s="128"/>
    </row>
    <row r="3082" spans="1:13">
      <c r="A3082" s="130" t="s">
        <v>7711</v>
      </c>
      <c r="B3082" s="131">
        <v>36098</v>
      </c>
      <c r="C3082" s="131">
        <v>32759</v>
      </c>
      <c r="D3082" s="166">
        <v>2245</v>
      </c>
      <c r="E3082" s="166">
        <v>2646</v>
      </c>
      <c r="F3082" s="167">
        <v>89573925.844543993</v>
      </c>
      <c r="G3082" s="132">
        <v>1.8188740000000001E-3</v>
      </c>
      <c r="H3082" s="167">
        <v>12307768.24</v>
      </c>
      <c r="I3082" s="131">
        <v>2227.2399999999998</v>
      </c>
      <c r="J3082" s="131">
        <v>3</v>
      </c>
      <c r="K3082" s="131">
        <v>5526</v>
      </c>
      <c r="L3082" s="130" t="s">
        <v>7</v>
      </c>
      <c r="M3082" s="128"/>
    </row>
    <row r="3083" spans="1:13">
      <c r="A3083" s="130" t="s">
        <v>7712</v>
      </c>
      <c r="B3083" s="131">
        <v>21548</v>
      </c>
      <c r="C3083" s="131">
        <v>19741</v>
      </c>
      <c r="D3083" s="166">
        <v>1212</v>
      </c>
      <c r="E3083" s="166">
        <v>1481</v>
      </c>
      <c r="F3083" s="167">
        <v>32808665.450920001</v>
      </c>
      <c r="G3083" s="132">
        <v>8.1570299999999998E-4</v>
      </c>
      <c r="H3083" s="167">
        <v>5519613.2300000004</v>
      </c>
      <c r="I3083" s="131">
        <v>975.71</v>
      </c>
      <c r="J3083" s="131">
        <v>3</v>
      </c>
      <c r="K3083" s="131">
        <v>5657</v>
      </c>
      <c r="L3083" s="130" t="s">
        <v>7</v>
      </c>
      <c r="M3083" s="128"/>
    </row>
    <row r="3084" spans="1:13">
      <c r="A3084" s="130" t="s">
        <v>7713</v>
      </c>
      <c r="B3084" s="131">
        <v>1450</v>
      </c>
      <c r="C3084" s="131">
        <v>1444</v>
      </c>
      <c r="D3084" s="166">
        <v>82</v>
      </c>
      <c r="E3084" s="166">
        <v>82</v>
      </c>
      <c r="F3084" s="167">
        <v>1551859.2116720001</v>
      </c>
      <c r="G3084" s="132">
        <v>4.7210999999999999E-5</v>
      </c>
      <c r="H3084" s="167">
        <v>319463.59999999998</v>
      </c>
      <c r="I3084" s="131">
        <v>469.11</v>
      </c>
      <c r="J3084" s="131">
        <v>3</v>
      </c>
      <c r="K3084" s="131">
        <v>681</v>
      </c>
      <c r="L3084" s="130" t="s">
        <v>7</v>
      </c>
      <c r="M3084" s="128"/>
    </row>
    <row r="3085" spans="1:13">
      <c r="A3085" s="130" t="s">
        <v>7714</v>
      </c>
      <c r="B3085" s="131">
        <v>1998</v>
      </c>
      <c r="C3085" s="131">
        <v>1964</v>
      </c>
      <c r="D3085" s="166">
        <v>111</v>
      </c>
      <c r="E3085" s="166">
        <v>81</v>
      </c>
      <c r="F3085" s="167">
        <v>1088663.6266000001</v>
      </c>
      <c r="G3085" s="132">
        <v>5.0898E-5</v>
      </c>
      <c r="H3085" s="167">
        <v>344411.04</v>
      </c>
      <c r="I3085" s="131">
        <v>477.68</v>
      </c>
      <c r="J3085" s="131">
        <v>3</v>
      </c>
      <c r="K3085" s="131">
        <v>721</v>
      </c>
      <c r="L3085" s="130" t="s">
        <v>7</v>
      </c>
      <c r="M3085" s="128"/>
    </row>
    <row r="3086" spans="1:13">
      <c r="A3086" s="130" t="s">
        <v>7715</v>
      </c>
      <c r="B3086" s="131">
        <v>1294</v>
      </c>
      <c r="C3086" s="131">
        <v>1186</v>
      </c>
      <c r="D3086" s="166">
        <v>98</v>
      </c>
      <c r="E3086" s="166">
        <v>53</v>
      </c>
      <c r="F3086" s="167">
        <v>1593978.8490759998</v>
      </c>
      <c r="G3086" s="132">
        <v>4.3995000000000001E-5</v>
      </c>
      <c r="H3086" s="167">
        <v>297699.44</v>
      </c>
      <c r="I3086" s="131">
        <v>650</v>
      </c>
      <c r="J3086" s="131">
        <v>3</v>
      </c>
      <c r="K3086" s="131">
        <v>458</v>
      </c>
      <c r="L3086" s="130" t="s">
        <v>7</v>
      </c>
      <c r="M3086" s="128"/>
    </row>
    <row r="3087" spans="1:13">
      <c r="A3087" s="130" t="s">
        <v>7716</v>
      </c>
      <c r="B3087" s="131">
        <v>5733</v>
      </c>
      <c r="C3087" s="131">
        <v>5217</v>
      </c>
      <c r="D3087" s="166">
        <v>160</v>
      </c>
      <c r="E3087" s="166">
        <v>179</v>
      </c>
      <c r="F3087" s="167">
        <v>5625789.4467769992</v>
      </c>
      <c r="G3087" s="132">
        <v>1.72957E-4</v>
      </c>
      <c r="H3087" s="167">
        <v>1170346.45</v>
      </c>
      <c r="I3087" s="131">
        <v>1293.2</v>
      </c>
      <c r="J3087" s="131">
        <v>3</v>
      </c>
      <c r="K3087" s="131">
        <v>905</v>
      </c>
      <c r="L3087" s="130" t="s">
        <v>7</v>
      </c>
      <c r="M3087" s="128"/>
    </row>
    <row r="3088" spans="1:13">
      <c r="A3088" s="130" t="s">
        <v>7717</v>
      </c>
      <c r="B3088" s="131">
        <v>821</v>
      </c>
      <c r="C3088" s="131">
        <v>698</v>
      </c>
      <c r="D3088" s="166">
        <v>15</v>
      </c>
      <c r="E3088" s="166">
        <v>39</v>
      </c>
      <c r="F3088" s="167">
        <v>494861.80697799998</v>
      </c>
      <c r="G3088" s="132">
        <v>2.0353E-5</v>
      </c>
      <c r="H3088" s="167">
        <v>137722.41</v>
      </c>
      <c r="I3088" s="131">
        <v>542.22</v>
      </c>
      <c r="J3088" s="131">
        <v>3</v>
      </c>
      <c r="K3088" s="131">
        <v>254</v>
      </c>
      <c r="L3088" s="130" t="s">
        <v>7</v>
      </c>
      <c r="M3088" s="128"/>
    </row>
    <row r="3089" spans="1:13">
      <c r="A3089" s="130" t="s">
        <v>7718</v>
      </c>
      <c r="B3089" s="131">
        <v>1091</v>
      </c>
      <c r="C3089" s="131">
        <v>977</v>
      </c>
      <c r="D3089" s="166">
        <v>24</v>
      </c>
      <c r="E3089" s="166">
        <v>74</v>
      </c>
      <c r="F3089" s="167">
        <v>8825936.3397050016</v>
      </c>
      <c r="G3089" s="132">
        <v>1.3412600000000001E-4</v>
      </c>
      <c r="H3089" s="167">
        <v>907591.6</v>
      </c>
      <c r="I3089" s="131">
        <v>3035.42</v>
      </c>
      <c r="J3089" s="131">
        <v>3</v>
      </c>
      <c r="K3089" s="131">
        <v>299</v>
      </c>
      <c r="L3089" s="130" t="s">
        <v>7</v>
      </c>
      <c r="M3089" s="128"/>
    </row>
    <row r="3090" spans="1:13">
      <c r="A3090" s="130" t="s">
        <v>7719</v>
      </c>
      <c r="B3090" s="131">
        <v>9150</v>
      </c>
      <c r="C3090" s="131">
        <v>7841</v>
      </c>
      <c r="D3090" s="166">
        <v>553</v>
      </c>
      <c r="E3090" s="166">
        <v>527</v>
      </c>
      <c r="F3090" s="167">
        <v>12794741.890404001</v>
      </c>
      <c r="G3090" s="132">
        <v>3.3126629712812395E-4</v>
      </c>
      <c r="H3090" s="167" t="s">
        <v>11</v>
      </c>
      <c r="I3090" s="131">
        <v>402.15</v>
      </c>
      <c r="J3090" s="131">
        <v>3</v>
      </c>
      <c r="K3090" s="131">
        <v>5574</v>
      </c>
      <c r="L3090" s="130" t="s">
        <v>15</v>
      </c>
      <c r="M3090" s="128"/>
    </row>
    <row r="3091" spans="1:13">
      <c r="A3091" s="130" t="s">
        <v>7720</v>
      </c>
      <c r="B3091" s="131">
        <v>4170</v>
      </c>
      <c r="C3091" s="131">
        <v>4123</v>
      </c>
      <c r="D3091" s="166">
        <v>51</v>
      </c>
      <c r="E3091" s="166">
        <v>121</v>
      </c>
      <c r="F3091" s="167">
        <v>3917068.7756890003</v>
      </c>
      <c r="G3091" s="132">
        <v>1.2575299999999999E-4</v>
      </c>
      <c r="H3091" s="167">
        <v>850931.4</v>
      </c>
      <c r="I3091" s="131">
        <v>1059.69</v>
      </c>
      <c r="J3091" s="131">
        <v>3</v>
      </c>
      <c r="K3091" s="131">
        <v>803</v>
      </c>
      <c r="L3091" s="130" t="s">
        <v>7</v>
      </c>
      <c r="M3091" s="128"/>
    </row>
    <row r="3092" spans="1:13">
      <c r="A3092" s="130" t="s">
        <v>7721</v>
      </c>
      <c r="B3092" s="131">
        <v>502</v>
      </c>
      <c r="C3092" s="131">
        <v>529</v>
      </c>
      <c r="D3092" s="166">
        <v>29</v>
      </c>
      <c r="E3092" s="166">
        <v>19</v>
      </c>
      <c r="F3092" s="167">
        <v>1372551.9767439999</v>
      </c>
      <c r="G3092" s="132">
        <v>2.7404999999999999E-5</v>
      </c>
      <c r="H3092" s="167">
        <v>185440.9</v>
      </c>
      <c r="I3092" s="131">
        <v>550.27</v>
      </c>
      <c r="J3092" s="131">
        <v>3</v>
      </c>
      <c r="K3092" s="131">
        <v>337</v>
      </c>
      <c r="L3092" s="130" t="s">
        <v>7</v>
      </c>
      <c r="M3092" s="128"/>
    </row>
    <row r="3093" spans="1:13">
      <c r="A3093" s="130" t="s">
        <v>7722</v>
      </c>
      <c r="B3093" s="131">
        <v>775</v>
      </c>
      <c r="C3093" s="131">
        <v>885</v>
      </c>
      <c r="D3093" s="166">
        <v>31</v>
      </c>
      <c r="E3093" s="166">
        <v>48</v>
      </c>
      <c r="F3093" s="167">
        <v>2124925.9094380001</v>
      </c>
      <c r="G3093" s="132">
        <v>4.3692029631490879E-5</v>
      </c>
      <c r="H3093" s="167" t="s">
        <v>11</v>
      </c>
      <c r="I3093" s="131">
        <v>959.9</v>
      </c>
      <c r="J3093" s="131">
        <v>3</v>
      </c>
      <c r="K3093" s="131">
        <v>308</v>
      </c>
      <c r="L3093" s="130" t="s">
        <v>15</v>
      </c>
      <c r="M3093" s="128"/>
    </row>
    <row r="3094" spans="1:13">
      <c r="A3094" s="130" t="s">
        <v>7723</v>
      </c>
      <c r="B3094" s="131">
        <v>80</v>
      </c>
      <c r="C3094" s="131">
        <v>130</v>
      </c>
      <c r="D3094" s="166">
        <v>12</v>
      </c>
      <c r="E3094" s="166">
        <v>6</v>
      </c>
      <c r="F3094" s="166">
        <v>0</v>
      </c>
      <c r="G3094" s="132">
        <v>3.0635617687852504E-6</v>
      </c>
      <c r="H3094" s="167" t="s">
        <v>11</v>
      </c>
      <c r="I3094" s="131" t="s">
        <v>11</v>
      </c>
      <c r="J3094" s="131">
        <v>2</v>
      </c>
      <c r="K3094" s="131">
        <v>87</v>
      </c>
      <c r="L3094" s="130" t="s">
        <v>12</v>
      </c>
      <c r="M3094" s="128"/>
    </row>
    <row r="3095" spans="1:13">
      <c r="A3095" s="130" t="s">
        <v>7724</v>
      </c>
      <c r="B3095" s="131">
        <v>438</v>
      </c>
      <c r="C3095" s="131">
        <v>234</v>
      </c>
      <c r="D3095" s="166">
        <v>23</v>
      </c>
      <c r="E3095" s="166">
        <v>7</v>
      </c>
      <c r="F3095" s="166">
        <v>0</v>
      </c>
      <c r="G3095" s="132">
        <v>9.4618352624054577E-6</v>
      </c>
      <c r="H3095" s="167" t="s">
        <v>11</v>
      </c>
      <c r="I3095" s="131" t="s">
        <v>11</v>
      </c>
      <c r="J3095" s="131">
        <v>2</v>
      </c>
      <c r="K3095" s="131">
        <v>80</v>
      </c>
      <c r="L3095" s="130" t="s">
        <v>12</v>
      </c>
      <c r="M3095" s="128"/>
    </row>
    <row r="3096" spans="1:13">
      <c r="A3096" s="130" t="s">
        <v>7725</v>
      </c>
      <c r="B3096" s="131">
        <v>233</v>
      </c>
      <c r="C3096" s="131">
        <v>226</v>
      </c>
      <c r="D3096" s="166">
        <v>8</v>
      </c>
      <c r="E3096" s="166">
        <v>2</v>
      </c>
      <c r="F3096" s="167">
        <v>1008713.751056</v>
      </c>
      <c r="G3096" s="132">
        <v>1.7280999999999999E-5</v>
      </c>
      <c r="H3096" s="167">
        <v>116936.78</v>
      </c>
      <c r="I3096" s="131">
        <v>1461.71</v>
      </c>
      <c r="J3096" s="131">
        <v>3</v>
      </c>
      <c r="K3096" s="131">
        <v>80</v>
      </c>
      <c r="L3096" s="130" t="s">
        <v>7</v>
      </c>
      <c r="M3096" s="128"/>
    </row>
    <row r="3097" spans="1:13">
      <c r="A3097" s="130" t="s">
        <v>7726</v>
      </c>
      <c r="B3097" s="131">
        <v>3506</v>
      </c>
      <c r="C3097" s="131">
        <v>3784</v>
      </c>
      <c r="D3097" s="166">
        <v>204</v>
      </c>
      <c r="E3097" s="166">
        <v>167</v>
      </c>
      <c r="F3097" s="167">
        <v>3606943.8817980001</v>
      </c>
      <c r="G3097" s="132">
        <v>1.1469800000000001E-4</v>
      </c>
      <c r="H3097" s="167">
        <v>776124.27</v>
      </c>
      <c r="I3097" s="131">
        <v>655.51</v>
      </c>
      <c r="J3097" s="131">
        <v>3</v>
      </c>
      <c r="K3097" s="131">
        <v>1184</v>
      </c>
      <c r="L3097" s="130" t="s">
        <v>7</v>
      </c>
      <c r="M3097" s="128"/>
    </row>
    <row r="3098" spans="1:13">
      <c r="A3098" s="130" t="s">
        <v>7727</v>
      </c>
      <c r="B3098" s="131">
        <v>2054</v>
      </c>
      <c r="C3098" s="131">
        <v>1939</v>
      </c>
      <c r="D3098" s="166">
        <v>183</v>
      </c>
      <c r="E3098" s="166">
        <v>124</v>
      </c>
      <c r="F3098" s="167">
        <v>1156701.259327</v>
      </c>
      <c r="G3098" s="132">
        <v>5.3848916970732849E-5</v>
      </c>
      <c r="H3098" s="167" t="s">
        <v>11</v>
      </c>
      <c r="I3098" s="131" t="s">
        <v>11</v>
      </c>
      <c r="J3098" s="131">
        <v>3</v>
      </c>
      <c r="K3098" s="131">
        <v>1128</v>
      </c>
      <c r="L3098" s="130" t="s">
        <v>12</v>
      </c>
      <c r="M3098" s="128"/>
    </row>
    <row r="3099" spans="1:13">
      <c r="A3099" s="130" t="s">
        <v>7728</v>
      </c>
      <c r="B3099" s="131">
        <v>2354</v>
      </c>
      <c r="C3099" s="131">
        <v>1982</v>
      </c>
      <c r="D3099" s="166">
        <v>0</v>
      </c>
      <c r="E3099" s="166">
        <v>0</v>
      </c>
      <c r="F3099" s="167">
        <v>1239926.105583</v>
      </c>
      <c r="G3099" s="132">
        <v>5.4440000000000001E-5</v>
      </c>
      <c r="H3099" s="167">
        <v>368377.62</v>
      </c>
      <c r="I3099" s="131">
        <v>73675.520000000004</v>
      </c>
      <c r="J3099" s="131">
        <v>3</v>
      </c>
      <c r="K3099" s="131">
        <v>5</v>
      </c>
      <c r="L3099" s="130" t="s">
        <v>7</v>
      </c>
      <c r="M3099" s="128"/>
    </row>
    <row r="3100" spans="1:13">
      <c r="A3100" s="130" t="s">
        <v>7729</v>
      </c>
      <c r="B3100" s="131">
        <v>1875</v>
      </c>
      <c r="C3100" s="131">
        <v>1877</v>
      </c>
      <c r="D3100" s="166">
        <v>39</v>
      </c>
      <c r="E3100" s="166">
        <v>38</v>
      </c>
      <c r="F3100" s="167">
        <v>3959081.4760199999</v>
      </c>
      <c r="G3100" s="132">
        <v>8.5376000000000004E-5</v>
      </c>
      <c r="H3100" s="167">
        <v>577716.09</v>
      </c>
      <c r="I3100" s="131">
        <v>1008.23</v>
      </c>
      <c r="J3100" s="131">
        <v>3</v>
      </c>
      <c r="K3100" s="131">
        <v>573</v>
      </c>
      <c r="L3100" s="130" t="s">
        <v>7</v>
      </c>
      <c r="M3100" s="128"/>
    </row>
    <row r="3101" spans="1:13">
      <c r="A3101" s="130" t="s">
        <v>7730</v>
      </c>
      <c r="B3101" s="131">
        <v>11033</v>
      </c>
      <c r="C3101" s="131">
        <v>9832</v>
      </c>
      <c r="D3101" s="166">
        <v>651</v>
      </c>
      <c r="E3101" s="166">
        <v>811</v>
      </c>
      <c r="F3101" s="167">
        <v>5058369.5187550001</v>
      </c>
      <c r="G3101" s="132">
        <v>2.6328499999999998E-4</v>
      </c>
      <c r="H3101" s="167">
        <v>1781568.11</v>
      </c>
      <c r="I3101" s="131">
        <v>513.57000000000005</v>
      </c>
      <c r="J3101" s="131">
        <v>3</v>
      </c>
      <c r="K3101" s="131">
        <v>3469</v>
      </c>
      <c r="L3101" s="130" t="s">
        <v>7</v>
      </c>
      <c r="M3101" s="128"/>
    </row>
    <row r="3102" spans="1:13">
      <c r="A3102" s="130" t="s">
        <v>7731</v>
      </c>
      <c r="B3102" s="131">
        <v>49</v>
      </c>
      <c r="C3102" s="131">
        <v>114</v>
      </c>
      <c r="D3102" s="166">
        <v>5</v>
      </c>
      <c r="E3102" s="166">
        <v>2</v>
      </c>
      <c r="F3102" s="167">
        <v>1155544.6261760001</v>
      </c>
      <c r="G3102" s="132">
        <v>1.6807363208012237E-5</v>
      </c>
      <c r="H3102" s="167" t="s">
        <v>11</v>
      </c>
      <c r="I3102" s="131" t="s">
        <v>11</v>
      </c>
      <c r="J3102" s="131">
        <v>3</v>
      </c>
      <c r="K3102" s="131">
        <v>477</v>
      </c>
      <c r="L3102" s="130" t="s">
        <v>12</v>
      </c>
      <c r="M3102" s="128"/>
    </row>
    <row r="3103" spans="1:13">
      <c r="A3103" s="130" t="s">
        <v>7732</v>
      </c>
      <c r="B3103" s="131">
        <v>8384</v>
      </c>
      <c r="C3103" s="131">
        <v>8114</v>
      </c>
      <c r="D3103" s="166">
        <v>547</v>
      </c>
      <c r="E3103" s="166">
        <v>606</v>
      </c>
      <c r="F3103" s="167">
        <v>10306288.497106001</v>
      </c>
      <c r="G3103" s="132">
        <v>2.9028700000000002E-4</v>
      </c>
      <c r="H3103" s="167">
        <v>1964282.7</v>
      </c>
      <c r="I3103" s="131">
        <v>1326.32</v>
      </c>
      <c r="J3103" s="131">
        <v>3</v>
      </c>
      <c r="K3103" s="131">
        <v>1481</v>
      </c>
      <c r="L3103" s="130" t="s">
        <v>7</v>
      </c>
      <c r="M3103" s="128"/>
    </row>
    <row r="3104" spans="1:13">
      <c r="A3104" s="130" t="s">
        <v>7733</v>
      </c>
      <c r="B3104" s="131">
        <v>3559</v>
      </c>
      <c r="C3104" s="131">
        <v>3700</v>
      </c>
      <c r="D3104" s="166">
        <v>54</v>
      </c>
      <c r="E3104" s="166">
        <v>66</v>
      </c>
      <c r="F3104" s="167">
        <v>1414179.142034</v>
      </c>
      <c r="G3104" s="132">
        <v>8.3557E-5</v>
      </c>
      <c r="H3104" s="167">
        <v>565402.68999999994</v>
      </c>
      <c r="I3104" s="131">
        <v>974.83</v>
      </c>
      <c r="J3104" s="131">
        <v>3</v>
      </c>
      <c r="K3104" s="131">
        <v>580</v>
      </c>
      <c r="L3104" s="130" t="s">
        <v>7</v>
      </c>
      <c r="M3104" s="128"/>
    </row>
    <row r="3105" spans="1:13">
      <c r="A3105" s="130" t="s">
        <v>7734</v>
      </c>
      <c r="B3105" s="131">
        <v>46</v>
      </c>
      <c r="C3105" s="131">
        <v>85</v>
      </c>
      <c r="D3105" s="166">
        <v>35</v>
      </c>
      <c r="E3105" s="166">
        <v>32</v>
      </c>
      <c r="F3105" s="167">
        <v>920245.916172</v>
      </c>
      <c r="G3105" s="132">
        <v>1.6152700998776035E-5</v>
      </c>
      <c r="H3105" s="167" t="s">
        <v>11</v>
      </c>
      <c r="I3105" s="131" t="s">
        <v>11</v>
      </c>
      <c r="J3105" s="131">
        <v>3</v>
      </c>
      <c r="K3105" s="131">
        <v>206</v>
      </c>
      <c r="L3105" s="130" t="s">
        <v>12</v>
      </c>
      <c r="M3105" s="128"/>
    </row>
    <row r="3106" spans="1:13">
      <c r="A3106" s="130" t="s">
        <v>7735</v>
      </c>
      <c r="B3106" s="131">
        <v>333</v>
      </c>
      <c r="C3106" s="131">
        <v>299</v>
      </c>
      <c r="D3106" s="166">
        <v>9</v>
      </c>
      <c r="E3106" s="166">
        <v>14</v>
      </c>
      <c r="F3106" s="167">
        <v>2385622.6470699999</v>
      </c>
      <c r="G3106" s="132">
        <v>3.7428681767330065E-5</v>
      </c>
      <c r="H3106" s="167" t="s">
        <v>11</v>
      </c>
      <c r="I3106" s="131" t="s">
        <v>11</v>
      </c>
      <c r="J3106" s="131">
        <v>3</v>
      </c>
      <c r="K3106" s="131">
        <v>345</v>
      </c>
      <c r="L3106" s="130" t="s">
        <v>12</v>
      </c>
      <c r="M3106" s="128"/>
    </row>
    <row r="3107" spans="1:13">
      <c r="A3107" s="130" t="s">
        <v>7736</v>
      </c>
      <c r="B3107" s="131">
        <v>3019</v>
      </c>
      <c r="C3107" s="131">
        <v>3076</v>
      </c>
      <c r="D3107" s="166">
        <v>49</v>
      </c>
      <c r="E3107" s="166">
        <v>36</v>
      </c>
      <c r="F3107" s="167">
        <v>3770447.2493519997</v>
      </c>
      <c r="G3107" s="132">
        <v>1.03671E-4</v>
      </c>
      <c r="H3107" s="167">
        <v>701512.02</v>
      </c>
      <c r="I3107" s="131">
        <v>1870.7</v>
      </c>
      <c r="J3107" s="131">
        <v>3</v>
      </c>
      <c r="K3107" s="131">
        <v>375</v>
      </c>
      <c r="L3107" s="130" t="s">
        <v>7</v>
      </c>
      <c r="M3107" s="128"/>
    </row>
    <row r="3108" spans="1:13">
      <c r="A3108" s="130" t="s">
        <v>7737</v>
      </c>
      <c r="B3108" s="131"/>
      <c r="C3108" s="131">
        <v>328</v>
      </c>
      <c r="D3108" s="166">
        <v>13</v>
      </c>
      <c r="E3108" s="166">
        <v>8</v>
      </c>
      <c r="F3108" s="167">
        <v>783659.11693199992</v>
      </c>
      <c r="G3108" s="132">
        <v>1.3743921485870262E-5</v>
      </c>
      <c r="H3108" s="167" t="s">
        <v>11</v>
      </c>
      <c r="I3108" s="131" t="s">
        <v>11</v>
      </c>
      <c r="J3108" s="131">
        <v>3</v>
      </c>
      <c r="K3108" s="131">
        <v>205</v>
      </c>
      <c r="L3108" s="130" t="s">
        <v>12</v>
      </c>
      <c r="M3108" s="128"/>
    </row>
    <row r="3109" spans="1:13">
      <c r="A3109" s="130" t="s">
        <v>7738</v>
      </c>
      <c r="B3109" s="131">
        <v>2467</v>
      </c>
      <c r="C3109" s="131">
        <v>2561</v>
      </c>
      <c r="D3109" s="166">
        <v>489</v>
      </c>
      <c r="E3109" s="166">
        <v>617</v>
      </c>
      <c r="F3109" s="167">
        <v>2311881.2246400001</v>
      </c>
      <c r="G3109" s="132">
        <v>8.5556825618647903E-5</v>
      </c>
      <c r="H3109" s="167" t="s">
        <v>11</v>
      </c>
      <c r="I3109" s="131">
        <v>294.92</v>
      </c>
      <c r="J3109" s="131">
        <v>3</v>
      </c>
      <c r="K3109" s="131">
        <v>1963</v>
      </c>
      <c r="L3109" s="130" t="s">
        <v>15</v>
      </c>
      <c r="M3109" s="128"/>
    </row>
    <row r="3110" spans="1:13">
      <c r="A3110" s="130" t="s">
        <v>7739</v>
      </c>
      <c r="B3110" s="131">
        <v>27386</v>
      </c>
      <c r="C3110" s="131">
        <v>26919</v>
      </c>
      <c r="D3110" s="166">
        <v>3721</v>
      </c>
      <c r="E3110" s="166">
        <v>3451</v>
      </c>
      <c r="F3110" s="167">
        <v>12510405.219025999</v>
      </c>
      <c r="G3110" s="132">
        <v>7.0568699999999998E-4</v>
      </c>
      <c r="H3110" s="167">
        <v>4775171.01</v>
      </c>
      <c r="I3110" s="131">
        <v>645.03</v>
      </c>
      <c r="J3110" s="131">
        <v>3</v>
      </c>
      <c r="K3110" s="131">
        <v>7403</v>
      </c>
      <c r="L3110" s="130" t="s">
        <v>7</v>
      </c>
      <c r="M3110" s="128"/>
    </row>
    <row r="3111" spans="1:13">
      <c r="A3111" s="130" t="s">
        <v>7740</v>
      </c>
      <c r="B3111" s="131">
        <v>4319</v>
      </c>
      <c r="C3111" s="131">
        <v>3629</v>
      </c>
      <c r="D3111" s="166">
        <v>934</v>
      </c>
      <c r="E3111" s="166">
        <v>1347</v>
      </c>
      <c r="F3111" s="167">
        <v>4180438.034852</v>
      </c>
      <c r="G3111" s="132">
        <v>1.4699419466926252E-4</v>
      </c>
      <c r="H3111" s="167" t="s">
        <v>11</v>
      </c>
      <c r="I3111" s="131">
        <v>339.36</v>
      </c>
      <c r="J3111" s="131">
        <v>3</v>
      </c>
      <c r="K3111" s="131">
        <v>2931</v>
      </c>
      <c r="L3111" s="130" t="s">
        <v>15</v>
      </c>
      <c r="M3111" s="128"/>
    </row>
    <row r="3112" spans="1:13">
      <c r="A3112" s="130" t="s">
        <v>7741</v>
      </c>
      <c r="B3112" s="131">
        <v>1375</v>
      </c>
      <c r="C3112" s="131">
        <v>1718</v>
      </c>
      <c r="D3112" s="166">
        <v>158</v>
      </c>
      <c r="E3112" s="166">
        <v>153</v>
      </c>
      <c r="F3112" s="167">
        <v>1993134.1312899999</v>
      </c>
      <c r="G3112" s="132">
        <v>5.6004000000000001E-5</v>
      </c>
      <c r="H3112" s="167">
        <v>378962.28</v>
      </c>
      <c r="I3112" s="131">
        <v>539.83000000000004</v>
      </c>
      <c r="J3112" s="131">
        <v>3</v>
      </c>
      <c r="K3112" s="131">
        <v>702</v>
      </c>
      <c r="L3112" s="130" t="s">
        <v>7</v>
      </c>
      <c r="M3112" s="128"/>
    </row>
    <row r="3113" spans="1:13">
      <c r="A3113" s="130" t="s">
        <v>7742</v>
      </c>
      <c r="B3113" s="131">
        <v>2414</v>
      </c>
      <c r="C3113" s="131">
        <v>2467</v>
      </c>
      <c r="D3113" s="166">
        <v>472</v>
      </c>
      <c r="E3113" s="166">
        <v>472</v>
      </c>
      <c r="F3113" s="167">
        <v>2864042.5531210001</v>
      </c>
      <c r="G3113" s="132">
        <v>9.0096035049701706E-5</v>
      </c>
      <c r="H3113" s="167" t="s">
        <v>11</v>
      </c>
      <c r="I3113" s="131">
        <v>333.33</v>
      </c>
      <c r="J3113" s="131">
        <v>3</v>
      </c>
      <c r="K3113" s="131">
        <v>1829</v>
      </c>
      <c r="L3113" s="130" t="s">
        <v>15</v>
      </c>
      <c r="M3113" s="128"/>
    </row>
    <row r="3114" spans="1:13">
      <c r="A3114" s="130" t="s">
        <v>7743</v>
      </c>
      <c r="B3114" s="131">
        <v>1851</v>
      </c>
      <c r="C3114" s="131">
        <v>1867</v>
      </c>
      <c r="D3114" s="166">
        <v>447</v>
      </c>
      <c r="E3114" s="166">
        <v>330</v>
      </c>
      <c r="F3114" s="167">
        <v>2620875.4680960001</v>
      </c>
      <c r="G3114" s="132">
        <v>7.4962556664482134E-5</v>
      </c>
      <c r="H3114" s="167" t="s">
        <v>11</v>
      </c>
      <c r="I3114" s="131">
        <v>415.78</v>
      </c>
      <c r="J3114" s="131">
        <v>3</v>
      </c>
      <c r="K3114" s="131">
        <v>1220</v>
      </c>
      <c r="L3114" s="130" t="s">
        <v>15</v>
      </c>
      <c r="M3114" s="128"/>
    </row>
    <row r="3115" spans="1:13">
      <c r="A3115" s="130" t="s">
        <v>7744</v>
      </c>
      <c r="B3115" s="131">
        <v>2976</v>
      </c>
      <c r="C3115" s="131">
        <v>2976</v>
      </c>
      <c r="D3115" s="166">
        <v>64</v>
      </c>
      <c r="E3115" s="166">
        <v>33</v>
      </c>
      <c r="F3115" s="166">
        <v>0</v>
      </c>
      <c r="G3115" s="132">
        <v>8.13317079674342E-5</v>
      </c>
      <c r="H3115" s="167" t="s">
        <v>11</v>
      </c>
      <c r="I3115" s="131" t="s">
        <v>11</v>
      </c>
      <c r="J3115" s="131">
        <v>2</v>
      </c>
      <c r="K3115" s="131">
        <v>0</v>
      </c>
      <c r="L3115" s="130" t="s">
        <v>12</v>
      </c>
      <c r="M3115" s="128"/>
    </row>
    <row r="3116" spans="1:13">
      <c r="A3116" s="130" t="s">
        <v>7745</v>
      </c>
      <c r="B3116" s="131">
        <v>4025</v>
      </c>
      <c r="C3116" s="131">
        <v>3711</v>
      </c>
      <c r="D3116" s="166">
        <v>11</v>
      </c>
      <c r="E3116" s="166">
        <v>40</v>
      </c>
      <c r="F3116" s="166">
        <v>0</v>
      </c>
      <c r="G3116" s="132">
        <v>1.047108459606971E-4</v>
      </c>
      <c r="H3116" s="167" t="s">
        <v>11</v>
      </c>
      <c r="I3116" s="131" t="s">
        <v>11</v>
      </c>
      <c r="J3116" s="131">
        <v>2</v>
      </c>
      <c r="K3116" s="131">
        <v>0</v>
      </c>
      <c r="L3116" s="130" t="s">
        <v>12</v>
      </c>
      <c r="M3116" s="128"/>
    </row>
    <row r="3117" spans="1:13">
      <c r="A3117" s="130" t="s">
        <v>7746</v>
      </c>
      <c r="B3117" s="131">
        <v>3015</v>
      </c>
      <c r="C3117" s="131">
        <v>3071</v>
      </c>
      <c r="D3117" s="166">
        <v>560</v>
      </c>
      <c r="E3117" s="166">
        <v>615</v>
      </c>
      <c r="F3117" s="167">
        <v>1706526.19441</v>
      </c>
      <c r="G3117" s="132">
        <v>8.6324999999999998E-5</v>
      </c>
      <c r="H3117" s="167">
        <v>584133.22</v>
      </c>
      <c r="I3117" s="131">
        <v>509.72</v>
      </c>
      <c r="J3117" s="131">
        <v>3</v>
      </c>
      <c r="K3117" s="131">
        <v>1146</v>
      </c>
      <c r="L3117" s="130" t="s">
        <v>7</v>
      </c>
      <c r="M3117" s="128"/>
    </row>
    <row r="3118" spans="1:13">
      <c r="A3118" s="130" t="s">
        <v>7747</v>
      </c>
      <c r="B3118" s="131">
        <v>961</v>
      </c>
      <c r="C3118" s="131">
        <v>863</v>
      </c>
      <c r="D3118" s="166">
        <v>309</v>
      </c>
      <c r="E3118" s="166">
        <v>246</v>
      </c>
      <c r="F3118" s="167">
        <v>1001943.5133100001</v>
      </c>
      <c r="G3118" s="132">
        <v>3.4057999999999998E-5</v>
      </c>
      <c r="H3118" s="167">
        <v>230459.62</v>
      </c>
      <c r="I3118" s="131">
        <v>354.01</v>
      </c>
      <c r="J3118" s="131">
        <v>3</v>
      </c>
      <c r="K3118" s="131">
        <v>651</v>
      </c>
      <c r="L3118" s="130" t="s">
        <v>7</v>
      </c>
      <c r="M3118" s="128"/>
    </row>
    <row r="3119" spans="1:13">
      <c r="A3119" s="130" t="s">
        <v>7748</v>
      </c>
      <c r="B3119" s="131">
        <v>7789</v>
      </c>
      <c r="C3119" s="131">
        <v>6974</v>
      </c>
      <c r="D3119" s="166">
        <v>1433</v>
      </c>
      <c r="E3119" s="166">
        <v>1426</v>
      </c>
      <c r="F3119" s="167">
        <v>16041147.88036</v>
      </c>
      <c r="G3119" s="132">
        <v>3.7016955108916979E-4</v>
      </c>
      <c r="H3119" s="167" t="s">
        <v>11</v>
      </c>
      <c r="I3119" s="131">
        <v>430.97</v>
      </c>
      <c r="J3119" s="131">
        <v>3</v>
      </c>
      <c r="K3119" s="131">
        <v>5812</v>
      </c>
      <c r="L3119" s="130" t="s">
        <v>15</v>
      </c>
      <c r="M3119" s="128"/>
    </row>
    <row r="3120" spans="1:13">
      <c r="A3120" s="130" t="s">
        <v>7749</v>
      </c>
      <c r="B3120" s="131">
        <v>16163</v>
      </c>
      <c r="C3120" s="131">
        <v>11649</v>
      </c>
      <c r="D3120" s="166">
        <v>2865</v>
      </c>
      <c r="E3120" s="166">
        <v>2679</v>
      </c>
      <c r="F3120" s="167">
        <v>26942399.900412001</v>
      </c>
      <c r="G3120" s="132">
        <v>6.9059101496409209E-4</v>
      </c>
      <c r="H3120" s="167" t="s">
        <v>11</v>
      </c>
      <c r="I3120" s="131">
        <v>496.92</v>
      </c>
      <c r="J3120" s="131">
        <v>3</v>
      </c>
      <c r="K3120" s="131">
        <v>9404</v>
      </c>
      <c r="L3120" s="130" t="s">
        <v>15</v>
      </c>
      <c r="M3120" s="128"/>
    </row>
    <row r="3121" spans="1:13">
      <c r="A3121" s="130" t="s">
        <v>7750</v>
      </c>
      <c r="B3121" s="131">
        <v>35987</v>
      </c>
      <c r="C3121" s="131">
        <v>39524</v>
      </c>
      <c r="D3121" s="166">
        <v>6032</v>
      </c>
      <c r="E3121" s="166">
        <v>5770</v>
      </c>
      <c r="F3121" s="167">
        <v>36577911.00096</v>
      </c>
      <c r="G3121" s="132">
        <v>1.247171E-3</v>
      </c>
      <c r="H3121" s="167">
        <v>8439225.7300000004</v>
      </c>
      <c r="I3121" s="131">
        <v>1055.04</v>
      </c>
      <c r="J3121" s="131">
        <v>3</v>
      </c>
      <c r="K3121" s="131">
        <v>7999</v>
      </c>
      <c r="L3121" s="130" t="s">
        <v>7</v>
      </c>
      <c r="M3121" s="128"/>
    </row>
    <row r="3122" spans="1:13">
      <c r="A3122" s="130" t="s">
        <v>7751</v>
      </c>
      <c r="B3122" s="131">
        <v>50666</v>
      </c>
      <c r="C3122" s="131">
        <v>49062</v>
      </c>
      <c r="D3122" s="166">
        <v>3807</v>
      </c>
      <c r="E3122" s="166">
        <v>4162</v>
      </c>
      <c r="F3122" s="167">
        <v>17553549.414799996</v>
      </c>
      <c r="G3122" s="132">
        <v>1.1806399999999999E-3</v>
      </c>
      <c r="H3122" s="167">
        <v>7989030.3300000001</v>
      </c>
      <c r="I3122" s="131">
        <v>845.22</v>
      </c>
      <c r="J3122" s="131">
        <v>3</v>
      </c>
      <c r="K3122" s="131">
        <v>9452</v>
      </c>
      <c r="L3122" s="130" t="s">
        <v>7</v>
      </c>
      <c r="M3122" s="128"/>
    </row>
    <row r="3123" spans="1:13">
      <c r="A3123" s="130" t="s">
        <v>7752</v>
      </c>
      <c r="B3123" s="131">
        <v>4734</v>
      </c>
      <c r="C3123" s="131">
        <v>4227</v>
      </c>
      <c r="D3123" s="166">
        <v>906</v>
      </c>
      <c r="E3123" s="166">
        <v>786</v>
      </c>
      <c r="F3123" s="167">
        <v>6326655.7174740005</v>
      </c>
      <c r="G3123" s="132">
        <v>1.7659199999999999E-4</v>
      </c>
      <c r="H3123" s="167">
        <v>1194943.1200000001</v>
      </c>
      <c r="I3123" s="131">
        <v>572.29</v>
      </c>
      <c r="J3123" s="131">
        <v>3</v>
      </c>
      <c r="K3123" s="131">
        <v>2088</v>
      </c>
      <c r="L3123" s="130" t="s">
        <v>7</v>
      </c>
      <c r="M3123" s="128"/>
    </row>
    <row r="3124" spans="1:13">
      <c r="A3124" s="130" t="s">
        <v>7753</v>
      </c>
      <c r="B3124" s="131">
        <v>873</v>
      </c>
      <c r="C3124" s="131">
        <v>134</v>
      </c>
      <c r="D3124" s="166"/>
      <c r="E3124" s="166"/>
      <c r="F3124" s="166">
        <v>0</v>
      </c>
      <c r="G3124" s="132">
        <v>1.8932715418829342E-5</v>
      </c>
      <c r="H3124" s="167" t="s">
        <v>11</v>
      </c>
      <c r="I3124" s="131" t="s">
        <v>11</v>
      </c>
      <c r="J3124" s="131">
        <v>2</v>
      </c>
      <c r="K3124" s="131">
        <v>0</v>
      </c>
      <c r="L3124" s="130" t="s">
        <v>12</v>
      </c>
      <c r="M3124" s="128"/>
    </row>
    <row r="3125" spans="1:13">
      <c r="A3125" s="130" t="s">
        <v>7754</v>
      </c>
      <c r="B3125" s="131">
        <v>3532</v>
      </c>
      <c r="C3125" s="131">
        <v>841</v>
      </c>
      <c r="D3125" s="166">
        <v>948</v>
      </c>
      <c r="E3125" s="166">
        <v>883</v>
      </c>
      <c r="F3125" s="167">
        <v>2808436.0976649998</v>
      </c>
      <c r="G3125" s="132">
        <v>1.06258E-4</v>
      </c>
      <c r="H3125" s="167">
        <v>719017.73</v>
      </c>
      <c r="I3125" s="131">
        <v>351.77</v>
      </c>
      <c r="J3125" s="131">
        <v>3</v>
      </c>
      <c r="K3125" s="131">
        <v>2044</v>
      </c>
      <c r="L3125" s="130" t="s">
        <v>7</v>
      </c>
      <c r="M3125" s="128"/>
    </row>
    <row r="3126" spans="1:13">
      <c r="A3126" s="130" t="s">
        <v>7755</v>
      </c>
      <c r="B3126" s="131">
        <v>12914</v>
      </c>
      <c r="C3126" s="131">
        <v>13992</v>
      </c>
      <c r="D3126" s="166">
        <v>2713</v>
      </c>
      <c r="E3126" s="166">
        <v>1882</v>
      </c>
      <c r="F3126" s="167">
        <v>10556193.875341</v>
      </c>
      <c r="G3126" s="132">
        <v>4.1589699999999998E-4</v>
      </c>
      <c r="H3126" s="167">
        <v>2814245.73</v>
      </c>
      <c r="I3126" s="131">
        <v>734.02</v>
      </c>
      <c r="J3126" s="131">
        <v>3</v>
      </c>
      <c r="K3126" s="131">
        <v>3834</v>
      </c>
      <c r="L3126" s="130" t="s">
        <v>7</v>
      </c>
      <c r="M3126" s="128"/>
    </row>
    <row r="3127" spans="1:13">
      <c r="A3127" s="130" t="s">
        <v>7756</v>
      </c>
      <c r="B3127" s="131">
        <v>5466</v>
      </c>
      <c r="C3127" s="131">
        <v>5183</v>
      </c>
      <c r="D3127" s="166">
        <v>1047</v>
      </c>
      <c r="E3127" s="166">
        <v>796</v>
      </c>
      <c r="F3127" s="167">
        <v>13545230.228535</v>
      </c>
      <c r="G3127" s="132">
        <v>2.9116255682425384E-4</v>
      </c>
      <c r="H3127" s="167" t="s">
        <v>11</v>
      </c>
      <c r="I3127" s="131" t="s">
        <v>11</v>
      </c>
      <c r="J3127" s="131">
        <v>3</v>
      </c>
      <c r="K3127" s="131">
        <v>5026</v>
      </c>
      <c r="L3127" s="130" t="s">
        <v>12</v>
      </c>
      <c r="M3127" s="128"/>
    </row>
    <row r="3128" spans="1:13">
      <c r="A3128" s="130" t="s">
        <v>7757</v>
      </c>
      <c r="B3128" s="131">
        <v>1793</v>
      </c>
      <c r="C3128" s="131">
        <v>1958</v>
      </c>
      <c r="D3128" s="166">
        <v>415</v>
      </c>
      <c r="E3128" s="166">
        <v>537</v>
      </c>
      <c r="F3128" s="167">
        <v>5531928.8188450001</v>
      </c>
      <c r="G3128" s="132">
        <v>1.1357300000000001E-4</v>
      </c>
      <c r="H3128" s="167">
        <v>768514.84</v>
      </c>
      <c r="I3128" s="131">
        <v>493.59</v>
      </c>
      <c r="J3128" s="131">
        <v>3</v>
      </c>
      <c r="K3128" s="131">
        <v>1557</v>
      </c>
      <c r="L3128" s="130" t="s">
        <v>7</v>
      </c>
      <c r="M3128" s="128"/>
    </row>
    <row r="3129" spans="1:13">
      <c r="A3129" s="130" t="s">
        <v>7758</v>
      </c>
      <c r="B3129" s="131">
        <v>2248</v>
      </c>
      <c r="C3129" s="131">
        <v>1924</v>
      </c>
      <c r="D3129" s="166">
        <v>767</v>
      </c>
      <c r="E3129" s="166">
        <v>752</v>
      </c>
      <c r="F3129" s="167">
        <v>2575911.6979040001</v>
      </c>
      <c r="G3129" s="132">
        <v>8.3803999999999999E-5</v>
      </c>
      <c r="H3129" s="167">
        <v>567078.34</v>
      </c>
      <c r="I3129" s="131">
        <v>331.43</v>
      </c>
      <c r="J3129" s="131">
        <v>3</v>
      </c>
      <c r="K3129" s="131">
        <v>1711</v>
      </c>
      <c r="L3129" s="130" t="s">
        <v>7</v>
      </c>
      <c r="M3129" s="128"/>
    </row>
    <row r="3130" spans="1:13">
      <c r="A3130" s="130" t="s">
        <v>7759</v>
      </c>
      <c r="B3130" s="131">
        <v>18455</v>
      </c>
      <c r="C3130" s="131">
        <v>19187</v>
      </c>
      <c r="D3130" s="166">
        <v>3672</v>
      </c>
      <c r="E3130" s="166">
        <v>4479</v>
      </c>
      <c r="F3130" s="167">
        <v>21681197.691225</v>
      </c>
      <c r="G3130" s="132">
        <v>6.9721628758194086E-4</v>
      </c>
      <c r="H3130" s="167" t="s">
        <v>11</v>
      </c>
      <c r="I3130" s="131">
        <v>401.83</v>
      </c>
      <c r="J3130" s="131">
        <v>3</v>
      </c>
      <c r="K3130" s="131">
        <v>11741</v>
      </c>
      <c r="L3130" s="130" t="s">
        <v>15</v>
      </c>
      <c r="M3130" s="128"/>
    </row>
    <row r="3131" spans="1:13">
      <c r="A3131" s="130" t="s">
        <v>7760</v>
      </c>
      <c r="B3131" s="131">
        <v>17885</v>
      </c>
      <c r="C3131" s="131">
        <v>19421</v>
      </c>
      <c r="D3131" s="166">
        <v>1908</v>
      </c>
      <c r="E3131" s="166">
        <v>1765</v>
      </c>
      <c r="F3131" s="167">
        <v>51126999.285583012</v>
      </c>
      <c r="G3131" s="132">
        <v>1.027745E-3</v>
      </c>
      <c r="H3131" s="167">
        <v>6954439.1200000001</v>
      </c>
      <c r="I3131" s="131">
        <v>782.37</v>
      </c>
      <c r="J3131" s="131">
        <v>3</v>
      </c>
      <c r="K3131" s="131">
        <v>8889</v>
      </c>
      <c r="L3131" s="130" t="s">
        <v>7</v>
      </c>
      <c r="M3131" s="128"/>
    </row>
    <row r="3132" spans="1:13">
      <c r="A3132" s="130" t="s">
        <v>7761</v>
      </c>
      <c r="B3132" s="131">
        <v>3063</v>
      </c>
      <c r="C3132" s="131">
        <v>3310</v>
      </c>
      <c r="D3132" s="166">
        <v>313</v>
      </c>
      <c r="E3132" s="166">
        <v>224</v>
      </c>
      <c r="F3132" s="167">
        <v>7187467.1527619995</v>
      </c>
      <c r="G3132" s="132">
        <v>1.5469419030656329E-4</v>
      </c>
      <c r="H3132" s="167" t="s">
        <v>11</v>
      </c>
      <c r="I3132" s="131" t="s">
        <v>11</v>
      </c>
      <c r="J3132" s="131">
        <v>3</v>
      </c>
      <c r="K3132" s="131">
        <v>2268</v>
      </c>
      <c r="L3132" s="130" t="s">
        <v>12</v>
      </c>
      <c r="M3132" s="128"/>
    </row>
    <row r="3133" spans="1:13">
      <c r="A3133" s="130" t="s">
        <v>7762</v>
      </c>
      <c r="B3133" s="131">
        <v>44880</v>
      </c>
      <c r="C3133" s="131">
        <v>51403</v>
      </c>
      <c r="D3133" s="166">
        <v>5588</v>
      </c>
      <c r="E3133" s="166">
        <v>5515</v>
      </c>
      <c r="F3133" s="167">
        <v>37945011.462622002</v>
      </c>
      <c r="G3133" s="132">
        <v>1.442083E-3</v>
      </c>
      <c r="H3133" s="167">
        <v>9758134.8800000008</v>
      </c>
      <c r="I3133" s="131">
        <v>821.39</v>
      </c>
      <c r="J3133" s="131">
        <v>3</v>
      </c>
      <c r="K3133" s="131">
        <v>11880</v>
      </c>
      <c r="L3133" s="130" t="s">
        <v>7</v>
      </c>
      <c r="M3133" s="128"/>
    </row>
    <row r="3134" spans="1:13">
      <c r="A3134" s="130" t="s">
        <v>7763</v>
      </c>
      <c r="B3134" s="131">
        <v>54236</v>
      </c>
      <c r="C3134" s="131">
        <v>53771</v>
      </c>
      <c r="D3134" s="166">
        <v>6748</v>
      </c>
      <c r="E3134" s="166">
        <v>7135</v>
      </c>
      <c r="F3134" s="167">
        <v>33657401.402725995</v>
      </c>
      <c r="G3134" s="132">
        <v>1.5157720000000001E-3</v>
      </c>
      <c r="H3134" s="167">
        <v>10256765.92</v>
      </c>
      <c r="I3134" s="131">
        <v>1302.94</v>
      </c>
      <c r="J3134" s="131">
        <v>3</v>
      </c>
      <c r="K3134" s="131">
        <v>7872</v>
      </c>
      <c r="L3134" s="130" t="s">
        <v>7</v>
      </c>
      <c r="M3134" s="128"/>
    </row>
    <row r="3135" spans="1:13">
      <c r="A3135" s="130" t="s">
        <v>7764</v>
      </c>
      <c r="B3135" s="131">
        <v>1775</v>
      </c>
      <c r="C3135" s="131">
        <v>1166</v>
      </c>
      <c r="D3135" s="166">
        <v>137</v>
      </c>
      <c r="E3135" s="166">
        <v>200</v>
      </c>
      <c r="F3135" s="167">
        <v>7862776.926368</v>
      </c>
      <c r="G3135" s="132">
        <v>1.3484E-4</v>
      </c>
      <c r="H3135" s="167">
        <v>912424.17</v>
      </c>
      <c r="I3135" s="131">
        <v>1103.3</v>
      </c>
      <c r="J3135" s="131">
        <v>3</v>
      </c>
      <c r="K3135" s="131">
        <v>827</v>
      </c>
      <c r="L3135" s="130" t="s">
        <v>7</v>
      </c>
      <c r="M3135" s="128"/>
    </row>
    <row r="3136" spans="1:13">
      <c r="A3136" s="130" t="s">
        <v>7765</v>
      </c>
      <c r="B3136" s="131">
        <v>2562</v>
      </c>
      <c r="C3136" s="131">
        <v>2243</v>
      </c>
      <c r="D3136" s="166">
        <v>692</v>
      </c>
      <c r="E3136" s="166">
        <v>581</v>
      </c>
      <c r="F3136" s="167">
        <v>3918047.1976960003</v>
      </c>
      <c r="G3136" s="132">
        <v>1.0632035971479004E-4</v>
      </c>
      <c r="H3136" s="167" t="s">
        <v>11</v>
      </c>
      <c r="I3136" s="131">
        <v>557.27</v>
      </c>
      <c r="J3136" s="131">
        <v>3</v>
      </c>
      <c r="K3136" s="131">
        <v>1291</v>
      </c>
      <c r="L3136" s="130" t="s">
        <v>15</v>
      </c>
      <c r="M3136" s="128"/>
    </row>
    <row r="3137" spans="1:13">
      <c r="A3137" s="130" t="s">
        <v>7766</v>
      </c>
      <c r="B3137" s="131">
        <v>433</v>
      </c>
      <c r="C3137" s="131">
        <v>306</v>
      </c>
      <c r="D3137" s="166">
        <v>273</v>
      </c>
      <c r="E3137" s="166">
        <v>289</v>
      </c>
      <c r="F3137" s="167">
        <v>1443232.536565</v>
      </c>
      <c r="G3137" s="132">
        <v>3.0298E-5</v>
      </c>
      <c r="H3137" s="167">
        <v>205017.45</v>
      </c>
      <c r="I3137" s="131">
        <v>264.54000000000002</v>
      </c>
      <c r="J3137" s="131">
        <v>3</v>
      </c>
      <c r="K3137" s="131">
        <v>775</v>
      </c>
      <c r="L3137" s="130" t="s">
        <v>7</v>
      </c>
      <c r="M3137" s="128"/>
    </row>
    <row r="3138" spans="1:13">
      <c r="A3138" s="130" t="s">
        <v>7767</v>
      </c>
      <c r="B3138" s="131">
        <v>12422</v>
      </c>
      <c r="C3138" s="131">
        <v>11997</v>
      </c>
      <c r="D3138" s="166">
        <v>2624</v>
      </c>
      <c r="E3138" s="166">
        <v>3172</v>
      </c>
      <c r="F3138" s="167">
        <v>23190654.359807998</v>
      </c>
      <c r="G3138" s="132">
        <v>5.6882999999999999E-4</v>
      </c>
      <c r="H3138" s="167">
        <v>3849098.85</v>
      </c>
      <c r="I3138" s="131">
        <v>717.05</v>
      </c>
      <c r="J3138" s="131">
        <v>3</v>
      </c>
      <c r="K3138" s="131">
        <v>5368</v>
      </c>
      <c r="L3138" s="130" t="s">
        <v>7</v>
      </c>
      <c r="M3138" s="128"/>
    </row>
    <row r="3139" spans="1:13">
      <c r="A3139" s="130" t="s">
        <v>7768</v>
      </c>
      <c r="B3139" s="131">
        <v>5307</v>
      </c>
      <c r="C3139" s="131">
        <v>5565</v>
      </c>
      <c r="D3139" s="166">
        <v>350</v>
      </c>
      <c r="E3139" s="166">
        <v>313</v>
      </c>
      <c r="F3139" s="167">
        <v>3253320.1402489999</v>
      </c>
      <c r="G3139" s="132">
        <v>1.44334E-4</v>
      </c>
      <c r="H3139" s="167">
        <v>976661.93</v>
      </c>
      <c r="I3139" s="131">
        <v>340.06</v>
      </c>
      <c r="J3139" s="131">
        <v>3</v>
      </c>
      <c r="K3139" s="131">
        <v>2872</v>
      </c>
      <c r="L3139" s="130" t="s">
        <v>7</v>
      </c>
      <c r="M3139" s="128"/>
    </row>
    <row r="3140" spans="1:13">
      <c r="A3140" s="130" t="s">
        <v>7769</v>
      </c>
      <c r="B3140" s="131">
        <v>4356</v>
      </c>
      <c r="C3140" s="131">
        <v>4486</v>
      </c>
      <c r="D3140" s="166">
        <v>624</v>
      </c>
      <c r="E3140" s="166">
        <v>561</v>
      </c>
      <c r="F3140" s="167">
        <v>8434680.752319999</v>
      </c>
      <c r="G3140" s="132">
        <v>1.9839200000000001E-4</v>
      </c>
      <c r="H3140" s="167">
        <v>1342458.97</v>
      </c>
      <c r="I3140" s="131">
        <v>587.77</v>
      </c>
      <c r="J3140" s="131">
        <v>3</v>
      </c>
      <c r="K3140" s="131">
        <v>2284</v>
      </c>
      <c r="L3140" s="130" t="s">
        <v>7</v>
      </c>
      <c r="M3140" s="128"/>
    </row>
    <row r="3141" spans="1:13">
      <c r="A3141" s="130" t="s">
        <v>7770</v>
      </c>
      <c r="B3141" s="131">
        <v>5679</v>
      </c>
      <c r="C3141" s="131">
        <v>5225</v>
      </c>
      <c r="D3141" s="166">
        <v>597</v>
      </c>
      <c r="E3141" s="166">
        <v>551</v>
      </c>
      <c r="F3141" s="167">
        <v>14502246.799784999</v>
      </c>
      <c r="G3141" s="132">
        <v>2.9532799999999998E-4</v>
      </c>
      <c r="H3141" s="167">
        <v>1998394.02</v>
      </c>
      <c r="I3141" s="131">
        <v>566.12</v>
      </c>
      <c r="J3141" s="131">
        <v>3</v>
      </c>
      <c r="K3141" s="131">
        <v>3530</v>
      </c>
      <c r="L3141" s="130" t="s">
        <v>7</v>
      </c>
      <c r="M3141" s="128"/>
    </row>
    <row r="3142" spans="1:13">
      <c r="A3142" s="130" t="s">
        <v>7771</v>
      </c>
      <c r="B3142" s="131">
        <v>6618</v>
      </c>
      <c r="C3142" s="131">
        <v>6408</v>
      </c>
      <c r="D3142" s="166">
        <v>1526</v>
      </c>
      <c r="E3142" s="166">
        <v>1399</v>
      </c>
      <c r="F3142" s="167">
        <v>11477516.505445</v>
      </c>
      <c r="G3142" s="132">
        <v>2.9033800000000001E-4</v>
      </c>
      <c r="H3142" s="167">
        <v>1964627.92</v>
      </c>
      <c r="I3142" s="131">
        <v>565.52</v>
      </c>
      <c r="J3142" s="131">
        <v>3</v>
      </c>
      <c r="K3142" s="131">
        <v>3474</v>
      </c>
      <c r="L3142" s="130" t="s">
        <v>7</v>
      </c>
      <c r="M3142" s="128"/>
    </row>
    <row r="3143" spans="1:13">
      <c r="A3143" s="130" t="s">
        <v>7772</v>
      </c>
      <c r="B3143" s="131">
        <v>7162</v>
      </c>
      <c r="C3143" s="131">
        <v>6464</v>
      </c>
      <c r="D3143" s="166">
        <v>301</v>
      </c>
      <c r="E3143" s="166">
        <v>233</v>
      </c>
      <c r="F3143" s="167">
        <v>17026674.011998001</v>
      </c>
      <c r="G3143" s="132">
        <v>3.4683000000000001E-4</v>
      </c>
      <c r="H3143" s="167">
        <v>2346895.4700000002</v>
      </c>
      <c r="I3143" s="131">
        <v>1263.81</v>
      </c>
      <c r="J3143" s="131">
        <v>3</v>
      </c>
      <c r="K3143" s="131">
        <v>1857</v>
      </c>
      <c r="L3143" s="130" t="s">
        <v>7</v>
      </c>
      <c r="M3143" s="128"/>
    </row>
    <row r="3144" spans="1:13">
      <c r="A3144" s="130" t="s">
        <v>7773</v>
      </c>
      <c r="B3144" s="131">
        <v>9537</v>
      </c>
      <c r="C3144" s="131">
        <v>10759</v>
      </c>
      <c r="D3144" s="166">
        <v>2067</v>
      </c>
      <c r="E3144" s="166">
        <v>1889</v>
      </c>
      <c r="F3144" s="167">
        <v>12056482.526574999</v>
      </c>
      <c r="G3144" s="132">
        <v>3.7111700000000002E-4</v>
      </c>
      <c r="H3144" s="167">
        <v>2511237.0699999998</v>
      </c>
      <c r="I3144" s="131">
        <v>419.66</v>
      </c>
      <c r="J3144" s="131">
        <v>3</v>
      </c>
      <c r="K3144" s="131">
        <v>5984</v>
      </c>
      <c r="L3144" s="130" t="s">
        <v>7</v>
      </c>
      <c r="M3144" s="128"/>
    </row>
    <row r="3145" spans="1:13">
      <c r="A3145" s="130" t="s">
        <v>7774</v>
      </c>
      <c r="B3145" s="131">
        <v>4383</v>
      </c>
      <c r="C3145" s="131">
        <v>8563</v>
      </c>
      <c r="D3145" s="166">
        <v>2473</v>
      </c>
      <c r="E3145" s="166">
        <v>3357</v>
      </c>
      <c r="F3145" s="167">
        <v>4921309.169675</v>
      </c>
      <c r="G3145" s="132">
        <v>2.2970900000000001E-4</v>
      </c>
      <c r="H3145" s="167">
        <v>1554370</v>
      </c>
      <c r="I3145" s="131">
        <v>222.53</v>
      </c>
      <c r="J3145" s="131">
        <v>3</v>
      </c>
      <c r="K3145" s="131">
        <v>6985</v>
      </c>
      <c r="L3145" s="130" t="s">
        <v>7</v>
      </c>
      <c r="M3145" s="128"/>
    </row>
    <row r="3146" spans="1:13">
      <c r="A3146" s="130" t="s">
        <v>7775</v>
      </c>
      <c r="B3146" s="131">
        <v>9785</v>
      </c>
      <c r="C3146" s="131">
        <v>10525</v>
      </c>
      <c r="D3146" s="166">
        <v>1237</v>
      </c>
      <c r="E3146" s="166">
        <v>1244</v>
      </c>
      <c r="F3146" s="167">
        <v>13562611.541589001</v>
      </c>
      <c r="G3146" s="132">
        <v>3.7785E-4</v>
      </c>
      <c r="H3146" s="167">
        <v>2556792.62</v>
      </c>
      <c r="I3146" s="131">
        <v>387.1</v>
      </c>
      <c r="J3146" s="131">
        <v>3</v>
      </c>
      <c r="K3146" s="131">
        <v>6605</v>
      </c>
      <c r="L3146" s="130" t="s">
        <v>7</v>
      </c>
      <c r="M3146" s="128"/>
    </row>
    <row r="3147" spans="1:13">
      <c r="A3147" s="130" t="s">
        <v>7776</v>
      </c>
      <c r="B3147" s="131">
        <v>16855</v>
      </c>
      <c r="C3147" s="131">
        <v>16646</v>
      </c>
      <c r="D3147" s="166">
        <v>1968</v>
      </c>
      <c r="E3147" s="166">
        <v>1908</v>
      </c>
      <c r="F3147" s="167">
        <v>25979411.843376003</v>
      </c>
      <c r="G3147" s="132">
        <v>6.68394E-4</v>
      </c>
      <c r="H3147" s="167">
        <v>4522817.82</v>
      </c>
      <c r="I3147" s="131">
        <v>687.15</v>
      </c>
      <c r="J3147" s="131">
        <v>3</v>
      </c>
      <c r="K3147" s="131">
        <v>6582</v>
      </c>
      <c r="L3147" s="130" t="s">
        <v>7</v>
      </c>
      <c r="M3147" s="128"/>
    </row>
    <row r="3148" spans="1:13">
      <c r="A3148" s="130" t="s">
        <v>7777</v>
      </c>
      <c r="B3148" s="131">
        <v>4348</v>
      </c>
      <c r="C3148" s="131">
        <v>4335</v>
      </c>
      <c r="D3148" s="166">
        <v>1574</v>
      </c>
      <c r="E3148" s="166">
        <v>1611</v>
      </c>
      <c r="F3148" s="167">
        <v>3755886.8714879998</v>
      </c>
      <c r="G3148" s="132">
        <v>1.5379900000000001E-4</v>
      </c>
      <c r="H3148" s="167">
        <v>1040714.06</v>
      </c>
      <c r="I3148" s="131">
        <v>298.2</v>
      </c>
      <c r="J3148" s="131">
        <v>3</v>
      </c>
      <c r="K3148" s="131">
        <v>3490</v>
      </c>
      <c r="L3148" s="130" t="s">
        <v>7</v>
      </c>
      <c r="M3148" s="128"/>
    </row>
    <row r="3149" spans="1:13">
      <c r="A3149" s="130" t="s">
        <v>7778</v>
      </c>
      <c r="B3149" s="131">
        <v>4565</v>
      </c>
      <c r="C3149" s="131">
        <v>5426</v>
      </c>
      <c r="D3149" s="166">
        <v>1454</v>
      </c>
      <c r="E3149" s="166">
        <v>1206</v>
      </c>
      <c r="F3149" s="167">
        <v>15896782.614599999</v>
      </c>
      <c r="G3149" s="132">
        <v>3.2365981718301956E-4</v>
      </c>
      <c r="H3149" s="167" t="s">
        <v>11</v>
      </c>
      <c r="I3149" s="131" t="s">
        <v>11</v>
      </c>
      <c r="J3149" s="131">
        <v>3</v>
      </c>
      <c r="K3149" s="131">
        <v>5890</v>
      </c>
      <c r="L3149" s="130" t="s">
        <v>12</v>
      </c>
      <c r="M3149" s="128"/>
    </row>
    <row r="3150" spans="1:13">
      <c r="A3150" s="130" t="s">
        <v>7779</v>
      </c>
      <c r="B3150" s="131">
        <v>16030</v>
      </c>
      <c r="C3150" s="131">
        <v>17614</v>
      </c>
      <c r="D3150" s="166">
        <v>1987</v>
      </c>
      <c r="E3150" s="166">
        <v>1236</v>
      </c>
      <c r="F3150" s="167">
        <v>14754903.487500001</v>
      </c>
      <c r="G3150" s="132">
        <v>5.1802499999999997E-4</v>
      </c>
      <c r="H3150" s="167">
        <v>3505319.11</v>
      </c>
      <c r="I3150" s="131">
        <v>533.86</v>
      </c>
      <c r="J3150" s="131">
        <v>3</v>
      </c>
      <c r="K3150" s="131">
        <v>6566</v>
      </c>
      <c r="L3150" s="130" t="s">
        <v>7</v>
      </c>
      <c r="M3150" s="128"/>
    </row>
    <row r="3151" spans="1:13">
      <c r="A3151" s="130" t="s">
        <v>7780</v>
      </c>
      <c r="B3151" s="131">
        <v>3458</v>
      </c>
      <c r="C3151" s="131">
        <v>3929</v>
      </c>
      <c r="D3151" s="166">
        <v>1234</v>
      </c>
      <c r="E3151" s="166">
        <v>921</v>
      </c>
      <c r="F3151" s="167">
        <v>3432570.3944950001</v>
      </c>
      <c r="G3151" s="132">
        <v>1.2894499999999999E-4</v>
      </c>
      <c r="H3151" s="167">
        <v>872528.27</v>
      </c>
      <c r="I3151" s="131">
        <v>525.62</v>
      </c>
      <c r="J3151" s="131">
        <v>3</v>
      </c>
      <c r="K3151" s="131">
        <v>1660</v>
      </c>
      <c r="L3151" s="130" t="s">
        <v>7</v>
      </c>
      <c r="M3151" s="128"/>
    </row>
    <row r="3152" spans="1:13">
      <c r="A3152" s="130" t="s">
        <v>7781</v>
      </c>
      <c r="B3152" s="131">
        <v>59814</v>
      </c>
      <c r="C3152" s="131">
        <v>58127</v>
      </c>
      <c r="D3152" s="166">
        <v>4535</v>
      </c>
      <c r="E3152" s="166">
        <v>5083</v>
      </c>
      <c r="F3152" s="167">
        <v>69835520.253934994</v>
      </c>
      <c r="G3152" s="132">
        <v>2.035827E-3</v>
      </c>
      <c r="H3152" s="167">
        <v>13775818.59</v>
      </c>
      <c r="I3152" s="131">
        <v>1170.21</v>
      </c>
      <c r="J3152" s="131">
        <v>3</v>
      </c>
      <c r="K3152" s="131">
        <v>11772</v>
      </c>
      <c r="L3152" s="130" t="s">
        <v>7</v>
      </c>
      <c r="M3152" s="128"/>
    </row>
    <row r="3153" spans="1:13">
      <c r="A3153" s="130" t="s">
        <v>7782</v>
      </c>
      <c r="B3153" s="131">
        <v>2977</v>
      </c>
      <c r="C3153" s="131">
        <v>2556</v>
      </c>
      <c r="D3153" s="166">
        <v>679</v>
      </c>
      <c r="E3153" s="166">
        <v>496</v>
      </c>
      <c r="F3153" s="167">
        <v>6122758.2312200004</v>
      </c>
      <c r="G3153" s="132">
        <v>1.4113617347826033E-4</v>
      </c>
      <c r="H3153" s="167" t="s">
        <v>11</v>
      </c>
      <c r="I3153" s="131" t="s">
        <v>11</v>
      </c>
      <c r="J3153" s="131">
        <v>3</v>
      </c>
      <c r="K3153" s="131">
        <v>3208</v>
      </c>
      <c r="L3153" s="130" t="s">
        <v>12</v>
      </c>
      <c r="M3153" s="128"/>
    </row>
    <row r="3154" spans="1:13">
      <c r="A3154" s="130" t="s">
        <v>7783</v>
      </c>
      <c r="B3154" s="131">
        <v>12190</v>
      </c>
      <c r="C3154" s="131">
        <v>11617</v>
      </c>
      <c r="D3154" s="166">
        <v>3370</v>
      </c>
      <c r="E3154" s="166">
        <v>2553</v>
      </c>
      <c r="F3154" s="167">
        <v>10008746.812084999</v>
      </c>
      <c r="G3154" s="132">
        <v>3.93161E-4</v>
      </c>
      <c r="H3154" s="167">
        <v>2660403.5</v>
      </c>
      <c r="I3154" s="131">
        <v>529.12</v>
      </c>
      <c r="J3154" s="131">
        <v>3</v>
      </c>
      <c r="K3154" s="131">
        <v>5028</v>
      </c>
      <c r="L3154" s="130" t="s">
        <v>7</v>
      </c>
      <c r="M3154" s="128"/>
    </row>
    <row r="3155" spans="1:13">
      <c r="A3155" s="130" t="s">
        <v>7784</v>
      </c>
      <c r="B3155" s="131">
        <v>8922</v>
      </c>
      <c r="C3155" s="131">
        <v>8400</v>
      </c>
      <c r="D3155" s="166">
        <v>1295</v>
      </c>
      <c r="E3155" s="166">
        <v>1091</v>
      </c>
      <c r="F3155" s="167">
        <v>9688862.7309239991</v>
      </c>
      <c r="G3155" s="132">
        <v>3.0042600000000001E-4</v>
      </c>
      <c r="H3155" s="167">
        <v>2032888.69</v>
      </c>
      <c r="I3155" s="131">
        <v>335.96</v>
      </c>
      <c r="J3155" s="131">
        <v>3</v>
      </c>
      <c r="K3155" s="131">
        <v>6051</v>
      </c>
      <c r="L3155" s="130" t="s">
        <v>7</v>
      </c>
      <c r="M3155" s="128"/>
    </row>
    <row r="3156" spans="1:13">
      <c r="A3156" s="130" t="s">
        <v>7785</v>
      </c>
      <c r="B3156" s="131">
        <v>6069</v>
      </c>
      <c r="C3156" s="131">
        <v>6289</v>
      </c>
      <c r="D3156" s="166">
        <v>2213</v>
      </c>
      <c r="E3156" s="166">
        <v>2430</v>
      </c>
      <c r="F3156" s="167">
        <v>8702848.5796879996</v>
      </c>
      <c r="G3156" s="132">
        <v>2.63589E-4</v>
      </c>
      <c r="H3156" s="167">
        <v>1783623.39</v>
      </c>
      <c r="I3156" s="131">
        <v>446.35</v>
      </c>
      <c r="J3156" s="131">
        <v>3</v>
      </c>
      <c r="K3156" s="131">
        <v>3996</v>
      </c>
      <c r="L3156" s="130" t="s">
        <v>7</v>
      </c>
      <c r="M3156" s="128"/>
    </row>
    <row r="3157" spans="1:13">
      <c r="A3157" s="130" t="s">
        <v>7786</v>
      </c>
      <c r="B3157" s="131">
        <v>1621</v>
      </c>
      <c r="C3157" s="131">
        <v>969</v>
      </c>
      <c r="D3157" s="166">
        <v>648</v>
      </c>
      <c r="E3157" s="166">
        <v>711</v>
      </c>
      <c r="F3157" s="167">
        <v>9827429.8486720007</v>
      </c>
      <c r="G3157" s="132">
        <v>1.6247861696897718E-4</v>
      </c>
      <c r="H3157" s="167" t="s">
        <v>11</v>
      </c>
      <c r="I3157" s="131" t="s">
        <v>11</v>
      </c>
      <c r="J3157" s="131">
        <v>3</v>
      </c>
      <c r="K3157" s="131">
        <v>4367</v>
      </c>
      <c r="L3157" s="130" t="s">
        <v>12</v>
      </c>
      <c r="M3157" s="128"/>
    </row>
    <row r="3158" spans="1:13">
      <c r="A3158" s="130" t="s">
        <v>7787</v>
      </c>
      <c r="B3158" s="131">
        <v>3690</v>
      </c>
      <c r="C3158" s="131">
        <v>3561</v>
      </c>
      <c r="D3158" s="166">
        <v>1018</v>
      </c>
      <c r="E3158" s="166">
        <v>962</v>
      </c>
      <c r="F3158" s="167">
        <v>5877352.3380400008</v>
      </c>
      <c r="G3158" s="132">
        <v>1.5805800000000001E-4</v>
      </c>
      <c r="H3158" s="167">
        <v>1069529.49</v>
      </c>
      <c r="I3158" s="131">
        <v>413.42</v>
      </c>
      <c r="J3158" s="131">
        <v>3</v>
      </c>
      <c r="K3158" s="131">
        <v>2587</v>
      </c>
      <c r="L3158" s="130" t="s">
        <v>7</v>
      </c>
      <c r="M3158" s="128"/>
    </row>
    <row r="3159" spans="1:13">
      <c r="A3159" s="130" t="s">
        <v>7788</v>
      </c>
      <c r="B3159" s="131">
        <v>443</v>
      </c>
      <c r="C3159" s="131">
        <v>352</v>
      </c>
      <c r="D3159" s="166">
        <v>210</v>
      </c>
      <c r="E3159" s="166">
        <v>148</v>
      </c>
      <c r="F3159" s="167">
        <v>4142667.4677400002</v>
      </c>
      <c r="G3159" s="132">
        <v>6.513815704774525E-5</v>
      </c>
      <c r="H3159" s="167" t="s">
        <v>11</v>
      </c>
      <c r="I3159" s="131" t="s">
        <v>11</v>
      </c>
      <c r="J3159" s="131">
        <v>3</v>
      </c>
      <c r="K3159" s="131">
        <v>930</v>
      </c>
      <c r="L3159" s="130" t="s">
        <v>12</v>
      </c>
      <c r="M3159" s="128"/>
    </row>
    <row r="3160" spans="1:13">
      <c r="A3160" s="130" t="s">
        <v>7789</v>
      </c>
      <c r="B3160" s="131">
        <v>368</v>
      </c>
      <c r="C3160" s="131">
        <v>345</v>
      </c>
      <c r="D3160" s="166">
        <v>157</v>
      </c>
      <c r="E3160" s="166">
        <v>200</v>
      </c>
      <c r="F3160" s="167">
        <v>2198535.4000399997</v>
      </c>
      <c r="G3160" s="132">
        <v>3.8672315279895702E-5</v>
      </c>
      <c r="H3160" s="167" t="s">
        <v>11</v>
      </c>
      <c r="I3160" s="131" t="s">
        <v>11</v>
      </c>
      <c r="J3160" s="131">
        <v>3</v>
      </c>
      <c r="K3160" s="131">
        <v>782</v>
      </c>
      <c r="L3160" s="130" t="s">
        <v>12</v>
      </c>
      <c r="M3160" s="128"/>
    </row>
    <row r="3161" spans="1:13">
      <c r="A3161" s="130" t="s">
        <v>7790</v>
      </c>
      <c r="B3161" s="131">
        <v>604</v>
      </c>
      <c r="C3161" s="131">
        <v>563</v>
      </c>
      <c r="D3161" s="166">
        <v>222</v>
      </c>
      <c r="E3161" s="166">
        <v>265</v>
      </c>
      <c r="F3161" s="167">
        <v>3352781.5788210002</v>
      </c>
      <c r="G3161" s="132">
        <v>5.8278E-5</v>
      </c>
      <c r="H3161" s="167">
        <v>394350.11</v>
      </c>
      <c r="I3161" s="131">
        <v>606.69000000000005</v>
      </c>
      <c r="J3161" s="131">
        <v>3</v>
      </c>
      <c r="K3161" s="131">
        <v>650</v>
      </c>
      <c r="L3161" s="130" t="s">
        <v>7</v>
      </c>
      <c r="M3161" s="128"/>
    </row>
    <row r="3162" spans="1:13">
      <c r="A3162" s="130" t="s">
        <v>7791</v>
      </c>
      <c r="B3162" s="131">
        <v>3259</v>
      </c>
      <c r="C3162" s="131">
        <v>3270</v>
      </c>
      <c r="D3162" s="166">
        <v>581</v>
      </c>
      <c r="E3162" s="166">
        <v>640</v>
      </c>
      <c r="F3162" s="167">
        <v>4746342.0126780001</v>
      </c>
      <c r="G3162" s="132">
        <v>1.3224910201789595E-4</v>
      </c>
      <c r="H3162" s="167" t="s">
        <v>11</v>
      </c>
      <c r="I3162" s="131">
        <v>525.16999999999996</v>
      </c>
      <c r="J3162" s="131">
        <v>3</v>
      </c>
      <c r="K3162" s="131">
        <v>1704</v>
      </c>
      <c r="L3162" s="130" t="s">
        <v>15</v>
      </c>
      <c r="M3162" s="128"/>
    </row>
    <row r="3163" spans="1:13">
      <c r="A3163" s="130" t="s">
        <v>7792</v>
      </c>
      <c r="B3163" s="131">
        <v>1414</v>
      </c>
      <c r="C3163" s="131">
        <v>1389</v>
      </c>
      <c r="D3163" s="166">
        <v>226</v>
      </c>
      <c r="E3163" s="166">
        <v>279</v>
      </c>
      <c r="F3163" s="167">
        <v>2006587.3007040001</v>
      </c>
      <c r="G3163" s="132">
        <v>5.619332804518382E-5</v>
      </c>
      <c r="H3163" s="167" t="s">
        <v>11</v>
      </c>
      <c r="I3163" s="131">
        <v>520.88</v>
      </c>
      <c r="J3163" s="131">
        <v>3</v>
      </c>
      <c r="K3163" s="131">
        <v>730</v>
      </c>
      <c r="L3163" s="130" t="s">
        <v>15</v>
      </c>
      <c r="M3163" s="128"/>
    </row>
    <row r="3164" spans="1:13">
      <c r="A3164" s="130" t="s">
        <v>7793</v>
      </c>
      <c r="B3164" s="131">
        <v>4907</v>
      </c>
      <c r="C3164" s="131">
        <v>4798</v>
      </c>
      <c r="D3164" s="166">
        <v>1505</v>
      </c>
      <c r="E3164" s="166">
        <v>1324</v>
      </c>
      <c r="F3164" s="167">
        <v>15311113.424133999</v>
      </c>
      <c r="G3164" s="132">
        <v>3.1011400000000001E-4</v>
      </c>
      <c r="H3164" s="167">
        <v>2098446.54</v>
      </c>
      <c r="I3164" s="131">
        <v>565.78</v>
      </c>
      <c r="J3164" s="131">
        <v>3</v>
      </c>
      <c r="K3164" s="131">
        <v>3709</v>
      </c>
      <c r="L3164" s="130" t="s">
        <v>7</v>
      </c>
      <c r="M3164" s="128"/>
    </row>
    <row r="3165" spans="1:13">
      <c r="A3165" s="130" t="s">
        <v>7794</v>
      </c>
      <c r="B3165" s="131">
        <v>4140</v>
      </c>
      <c r="C3165" s="131">
        <v>3387</v>
      </c>
      <c r="D3165" s="166">
        <v>1188</v>
      </c>
      <c r="E3165" s="166">
        <v>722</v>
      </c>
      <c r="F3165" s="167">
        <v>4069051.1712319995</v>
      </c>
      <c r="G3165" s="132">
        <v>1.3644699999999999E-4</v>
      </c>
      <c r="H3165" s="167">
        <v>923293.99</v>
      </c>
      <c r="I3165" s="131">
        <v>1567.56</v>
      </c>
      <c r="J3165" s="131">
        <v>3</v>
      </c>
      <c r="K3165" s="131">
        <v>589</v>
      </c>
      <c r="L3165" s="130" t="s">
        <v>7</v>
      </c>
      <c r="M3165" s="128"/>
    </row>
    <row r="3166" spans="1:13">
      <c r="A3166" s="130" t="s">
        <v>7795</v>
      </c>
      <c r="B3166" s="131">
        <v>1235</v>
      </c>
      <c r="C3166" s="131">
        <v>1220</v>
      </c>
      <c r="D3166" s="166">
        <v>532</v>
      </c>
      <c r="E3166" s="166">
        <v>284</v>
      </c>
      <c r="F3166" s="167">
        <v>2046218.2447729998</v>
      </c>
      <c r="G3166" s="132">
        <v>5.5566000000000003E-5</v>
      </c>
      <c r="H3166" s="167">
        <v>375995.66</v>
      </c>
      <c r="I3166" s="131">
        <v>554.57000000000005</v>
      </c>
      <c r="J3166" s="131">
        <v>3</v>
      </c>
      <c r="K3166" s="131">
        <v>678</v>
      </c>
      <c r="L3166" s="130" t="s">
        <v>7</v>
      </c>
      <c r="M3166" s="128"/>
    </row>
    <row r="3167" spans="1:13">
      <c r="A3167" s="130" t="s">
        <v>7796</v>
      </c>
      <c r="B3167" s="131">
        <v>1818</v>
      </c>
      <c r="C3167" s="131">
        <v>1396</v>
      </c>
      <c r="D3167" s="166">
        <v>1098</v>
      </c>
      <c r="E3167" s="166">
        <v>862</v>
      </c>
      <c r="F3167" s="167">
        <v>5464990.2148800008</v>
      </c>
      <c r="G3167" s="132">
        <v>1.1873185198151867E-4</v>
      </c>
      <c r="H3167" s="167" t="s">
        <v>11</v>
      </c>
      <c r="I3167" s="131">
        <v>534.19000000000005</v>
      </c>
      <c r="J3167" s="131">
        <v>3</v>
      </c>
      <c r="K3167" s="131">
        <v>1504</v>
      </c>
      <c r="L3167" s="130" t="s">
        <v>15</v>
      </c>
      <c r="M3167" s="128"/>
    </row>
    <row r="3168" spans="1:13">
      <c r="A3168" s="130" t="s">
        <v>7797</v>
      </c>
      <c r="B3168" s="131">
        <v>7015</v>
      </c>
      <c r="C3168" s="131">
        <v>7819</v>
      </c>
      <c r="D3168" s="166">
        <v>1169</v>
      </c>
      <c r="E3168" s="166">
        <v>1180</v>
      </c>
      <c r="F3168" s="167">
        <v>12096112.584936</v>
      </c>
      <c r="G3168" s="132">
        <v>3.0923799999999998E-4</v>
      </c>
      <c r="H3168" s="167">
        <v>2092521.74</v>
      </c>
      <c r="I3168" s="131">
        <v>621.11</v>
      </c>
      <c r="J3168" s="131">
        <v>3</v>
      </c>
      <c r="K3168" s="131">
        <v>3369</v>
      </c>
      <c r="L3168" s="130" t="s">
        <v>7</v>
      </c>
      <c r="M3168" s="128"/>
    </row>
    <row r="3169" spans="1:13">
      <c r="A3169" s="130" t="s">
        <v>7798</v>
      </c>
      <c r="B3169" s="131"/>
      <c r="C3169" s="131"/>
      <c r="D3169" s="166"/>
      <c r="E3169" s="166">
        <v>0</v>
      </c>
      <c r="F3169" s="167" t="s">
        <v>11</v>
      </c>
      <c r="G3169" s="132">
        <v>0</v>
      </c>
      <c r="H3169" s="167" t="s">
        <v>11</v>
      </c>
      <c r="I3169" s="131" t="s">
        <v>11</v>
      </c>
      <c r="J3169" s="131">
        <v>1</v>
      </c>
      <c r="K3169" s="131">
        <v>1</v>
      </c>
      <c r="L3169" s="130" t="s">
        <v>12</v>
      </c>
      <c r="M3169" s="128"/>
    </row>
    <row r="3170" spans="1:13">
      <c r="A3170" s="130" t="s">
        <v>7799</v>
      </c>
      <c r="B3170" s="131">
        <v>3729</v>
      </c>
      <c r="C3170" s="131">
        <v>3780</v>
      </c>
      <c r="D3170" s="166">
        <v>784</v>
      </c>
      <c r="E3170" s="166">
        <v>1186</v>
      </c>
      <c r="F3170" s="167">
        <v>4526783.77152</v>
      </c>
      <c r="G3170" s="132">
        <v>1.4483135694252759E-4</v>
      </c>
      <c r="H3170" s="167" t="s">
        <v>11</v>
      </c>
      <c r="I3170" s="131" t="s">
        <v>11</v>
      </c>
      <c r="J3170" s="131">
        <v>3</v>
      </c>
      <c r="K3170" s="131">
        <v>3738</v>
      </c>
      <c r="L3170" s="130" t="s">
        <v>12</v>
      </c>
      <c r="M3170" s="128"/>
    </row>
    <row r="3171" spans="1:13">
      <c r="A3171" s="130" t="s">
        <v>7800</v>
      </c>
      <c r="B3171" s="131"/>
      <c r="C3171" s="131"/>
      <c r="D3171" s="166">
        <v>3</v>
      </c>
      <c r="E3171" s="166"/>
      <c r="F3171" s="167" t="s">
        <v>11</v>
      </c>
      <c r="G3171" s="132">
        <v>4.0469100546721362E-8</v>
      </c>
      <c r="H3171" s="167" t="s">
        <v>11</v>
      </c>
      <c r="I3171" s="131" t="s">
        <v>11</v>
      </c>
      <c r="J3171" s="131">
        <v>1</v>
      </c>
      <c r="K3171" s="131">
        <v>4</v>
      </c>
      <c r="L3171" s="130" t="s">
        <v>12</v>
      </c>
      <c r="M3171" s="128"/>
    </row>
    <row r="3172" spans="1:13">
      <c r="A3172" s="130" t="s">
        <v>7801</v>
      </c>
      <c r="B3172" s="131">
        <v>2106</v>
      </c>
      <c r="C3172" s="131">
        <v>2287</v>
      </c>
      <c r="D3172" s="166">
        <v>674</v>
      </c>
      <c r="E3172" s="166">
        <v>461</v>
      </c>
      <c r="F3172" s="167">
        <v>2063210.9197069998</v>
      </c>
      <c r="G3172" s="132">
        <v>7.5677000000000001E-5</v>
      </c>
      <c r="H3172" s="167">
        <v>512086.01</v>
      </c>
      <c r="I3172" s="131">
        <v>273.26</v>
      </c>
      <c r="J3172" s="131">
        <v>3</v>
      </c>
      <c r="K3172" s="131">
        <v>1874</v>
      </c>
      <c r="L3172" s="130" t="s">
        <v>7</v>
      </c>
      <c r="M3172" s="128"/>
    </row>
    <row r="3173" spans="1:13">
      <c r="A3173" s="130" t="s">
        <v>7802</v>
      </c>
      <c r="B3173" s="131">
        <v>1184</v>
      </c>
      <c r="C3173" s="131">
        <v>1063</v>
      </c>
      <c r="D3173" s="166">
        <v>232</v>
      </c>
      <c r="E3173" s="166">
        <v>178</v>
      </c>
      <c r="F3173" s="167">
        <v>2867643.7785419999</v>
      </c>
      <c r="G3173" s="132">
        <v>6.1754055312949227E-5</v>
      </c>
      <c r="H3173" s="167" t="s">
        <v>11</v>
      </c>
      <c r="I3173" s="131">
        <v>455.2</v>
      </c>
      <c r="J3173" s="131">
        <v>3</v>
      </c>
      <c r="K3173" s="131">
        <v>918</v>
      </c>
      <c r="L3173" s="130" t="s">
        <v>15</v>
      </c>
      <c r="M3173" s="128"/>
    </row>
    <row r="3174" spans="1:13">
      <c r="A3174" s="130" t="s">
        <v>7803</v>
      </c>
      <c r="B3174" s="131">
        <v>22410</v>
      </c>
      <c r="C3174" s="131">
        <v>20950</v>
      </c>
      <c r="D3174" s="166">
        <v>3787</v>
      </c>
      <c r="E3174" s="166">
        <v>3897</v>
      </c>
      <c r="F3174" s="167">
        <v>10789916.395804001</v>
      </c>
      <c r="G3174" s="132">
        <v>5.9173500000000003E-4</v>
      </c>
      <c r="H3174" s="167">
        <v>4004088.15</v>
      </c>
      <c r="I3174" s="131">
        <v>384.71</v>
      </c>
      <c r="J3174" s="131">
        <v>3</v>
      </c>
      <c r="K3174" s="131">
        <v>10408</v>
      </c>
      <c r="L3174" s="130" t="s">
        <v>7</v>
      </c>
      <c r="M3174" s="128"/>
    </row>
    <row r="3175" spans="1:13">
      <c r="A3175" s="130" t="s">
        <v>7804</v>
      </c>
      <c r="B3175" s="131">
        <v>9691</v>
      </c>
      <c r="C3175" s="131">
        <v>10158</v>
      </c>
      <c r="D3175" s="166">
        <v>1092</v>
      </c>
      <c r="E3175" s="166">
        <v>1094</v>
      </c>
      <c r="F3175" s="167">
        <v>20587947.629453</v>
      </c>
      <c r="G3175" s="132">
        <v>4.62705E-4</v>
      </c>
      <c r="H3175" s="167">
        <v>3130981.17</v>
      </c>
      <c r="I3175" s="131">
        <v>962.79</v>
      </c>
      <c r="J3175" s="131">
        <v>3</v>
      </c>
      <c r="K3175" s="131">
        <v>3252</v>
      </c>
      <c r="L3175" s="130" t="s">
        <v>7</v>
      </c>
      <c r="M3175" s="128"/>
    </row>
    <row r="3176" spans="1:13">
      <c r="A3176" s="130" t="s">
        <v>7805</v>
      </c>
      <c r="B3176" s="131">
        <v>2258</v>
      </c>
      <c r="C3176" s="131">
        <v>2350</v>
      </c>
      <c r="D3176" s="166">
        <v>590</v>
      </c>
      <c r="E3176" s="166">
        <v>426</v>
      </c>
      <c r="F3176" s="167">
        <v>3080010.5582080004</v>
      </c>
      <c r="G3176" s="132">
        <v>8.9825000000000001E-5</v>
      </c>
      <c r="H3176" s="167">
        <v>607820.01</v>
      </c>
      <c r="I3176" s="131">
        <v>629.22</v>
      </c>
      <c r="J3176" s="131">
        <v>3</v>
      </c>
      <c r="K3176" s="131">
        <v>966</v>
      </c>
      <c r="L3176" s="130" t="s">
        <v>7</v>
      </c>
      <c r="M3176" s="128"/>
    </row>
    <row r="3177" spans="1:13">
      <c r="A3177" s="130" t="s">
        <v>7806</v>
      </c>
      <c r="B3177" s="131">
        <v>2869</v>
      </c>
      <c r="C3177" s="131">
        <v>2460</v>
      </c>
      <c r="D3177" s="166">
        <v>527</v>
      </c>
      <c r="E3177" s="166">
        <v>417</v>
      </c>
      <c r="F3177" s="167">
        <v>2957453.4066900001</v>
      </c>
      <c r="G3177" s="132">
        <v>9.5364260813194572E-5</v>
      </c>
      <c r="H3177" s="167" t="s">
        <v>11</v>
      </c>
      <c r="I3177" s="131">
        <v>402.31</v>
      </c>
      <c r="J3177" s="131">
        <v>3</v>
      </c>
      <c r="K3177" s="131">
        <v>1604</v>
      </c>
      <c r="L3177" s="130" t="s">
        <v>15</v>
      </c>
      <c r="M3177" s="128"/>
    </row>
    <row r="3178" spans="1:13">
      <c r="A3178" s="130" t="s">
        <v>7807</v>
      </c>
      <c r="B3178" s="131">
        <v>689</v>
      </c>
      <c r="C3178" s="131">
        <v>628</v>
      </c>
      <c r="D3178" s="166">
        <v>346</v>
      </c>
      <c r="E3178" s="166">
        <v>471</v>
      </c>
      <c r="F3178" s="167">
        <v>1051015.927655</v>
      </c>
      <c r="G3178" s="132">
        <v>3.3046913936654657E-5</v>
      </c>
      <c r="H3178" s="167" t="s">
        <v>11</v>
      </c>
      <c r="I3178" s="131" t="s">
        <v>11</v>
      </c>
      <c r="J3178" s="131">
        <v>3</v>
      </c>
      <c r="K3178" s="131">
        <v>1209</v>
      </c>
      <c r="L3178" s="130" t="s">
        <v>12</v>
      </c>
      <c r="M3178" s="128"/>
    </row>
    <row r="3179" spans="1:13">
      <c r="A3179" s="130" t="s">
        <v>7808</v>
      </c>
      <c r="B3179" s="131">
        <v>170</v>
      </c>
      <c r="C3179" s="131">
        <v>210</v>
      </c>
      <c r="D3179" s="166">
        <v>139</v>
      </c>
      <c r="E3179" s="166">
        <v>190</v>
      </c>
      <c r="F3179" s="167">
        <v>1129487.4959519999</v>
      </c>
      <c r="G3179" s="132">
        <v>2.0970000000000001E-5</v>
      </c>
      <c r="H3179" s="167">
        <v>141898.57</v>
      </c>
      <c r="I3179" s="131">
        <v>497.89</v>
      </c>
      <c r="J3179" s="131">
        <v>3</v>
      </c>
      <c r="K3179" s="131">
        <v>285</v>
      </c>
      <c r="L3179" s="130" t="s">
        <v>7</v>
      </c>
      <c r="M3179" s="128"/>
    </row>
    <row r="3180" spans="1:13">
      <c r="A3180" s="130" t="s">
        <v>7809</v>
      </c>
      <c r="B3180" s="131">
        <v>19061</v>
      </c>
      <c r="C3180" s="131">
        <v>16315</v>
      </c>
      <c r="D3180" s="166">
        <v>2877</v>
      </c>
      <c r="E3180" s="166">
        <v>2327</v>
      </c>
      <c r="F3180" s="167">
        <v>5164720.0637450004</v>
      </c>
      <c r="G3180" s="132">
        <v>4.2606000000000002E-4</v>
      </c>
      <c r="H3180" s="167">
        <v>2883016.92</v>
      </c>
      <c r="I3180" s="131">
        <v>397.55</v>
      </c>
      <c r="J3180" s="131">
        <v>3</v>
      </c>
      <c r="K3180" s="131">
        <v>7252</v>
      </c>
      <c r="L3180" s="130" t="s">
        <v>7</v>
      </c>
      <c r="M3180" s="128"/>
    </row>
    <row r="3181" spans="1:13">
      <c r="A3181" s="130" t="s">
        <v>7810</v>
      </c>
      <c r="B3181" s="131">
        <v>9272</v>
      </c>
      <c r="C3181" s="131">
        <v>8808</v>
      </c>
      <c r="D3181" s="166">
        <v>1162</v>
      </c>
      <c r="E3181" s="166">
        <v>1061</v>
      </c>
      <c r="F3181" s="167">
        <v>9853661.3206210006</v>
      </c>
      <c r="G3181" s="132">
        <v>3.0760800000000001E-4</v>
      </c>
      <c r="H3181" s="167">
        <v>2081487.02</v>
      </c>
      <c r="I3181" s="131">
        <v>537.16</v>
      </c>
      <c r="J3181" s="131">
        <v>3</v>
      </c>
      <c r="K3181" s="131">
        <v>3875</v>
      </c>
      <c r="L3181" s="130" t="s">
        <v>7</v>
      </c>
      <c r="M3181" s="128"/>
    </row>
    <row r="3182" spans="1:13">
      <c r="A3182" s="130" t="s">
        <v>7811</v>
      </c>
      <c r="B3182" s="131">
        <v>9413</v>
      </c>
      <c r="C3182" s="131">
        <v>13996</v>
      </c>
      <c r="D3182" s="166">
        <v>1825</v>
      </c>
      <c r="E3182" s="166">
        <v>1164</v>
      </c>
      <c r="F3182" s="167">
        <v>19040852.42004</v>
      </c>
      <c r="G3182" s="132">
        <v>4.81194E-4</v>
      </c>
      <c r="H3182" s="167">
        <v>3256095.12</v>
      </c>
      <c r="I3182" s="131">
        <v>580.72</v>
      </c>
      <c r="J3182" s="131">
        <v>3</v>
      </c>
      <c r="K3182" s="131">
        <v>5607</v>
      </c>
      <c r="L3182" s="130" t="s">
        <v>7</v>
      </c>
      <c r="M3182" s="128"/>
    </row>
    <row r="3183" spans="1:13">
      <c r="A3183" s="130" t="s">
        <v>7812</v>
      </c>
      <c r="B3183" s="131">
        <v>1655</v>
      </c>
      <c r="C3183" s="131">
        <v>1656</v>
      </c>
      <c r="D3183" s="166">
        <v>576</v>
      </c>
      <c r="E3183" s="166">
        <v>632</v>
      </c>
      <c r="F3183" s="167">
        <v>12923963.610768002</v>
      </c>
      <c r="G3183" s="132">
        <v>2.1146100751247778E-4</v>
      </c>
      <c r="H3183" s="167" t="s">
        <v>11</v>
      </c>
      <c r="I3183" s="131" t="s">
        <v>11</v>
      </c>
      <c r="J3183" s="131">
        <v>3</v>
      </c>
      <c r="K3183" s="131">
        <v>3148</v>
      </c>
      <c r="L3183" s="130" t="s">
        <v>12</v>
      </c>
      <c r="M3183" s="128"/>
    </row>
    <row r="3184" spans="1:13">
      <c r="A3184" s="130" t="s">
        <v>7813</v>
      </c>
      <c r="B3184" s="131">
        <v>233</v>
      </c>
      <c r="C3184" s="131">
        <v>238</v>
      </c>
      <c r="D3184" s="166">
        <v>134</v>
      </c>
      <c r="E3184" s="166">
        <v>132</v>
      </c>
      <c r="F3184" s="166">
        <v>0</v>
      </c>
      <c r="G3184" s="132">
        <v>9.9225071688812336E-6</v>
      </c>
      <c r="H3184" s="167" t="s">
        <v>11</v>
      </c>
      <c r="I3184" s="131" t="s">
        <v>11</v>
      </c>
      <c r="J3184" s="131">
        <v>2</v>
      </c>
      <c r="K3184" s="131">
        <v>503</v>
      </c>
      <c r="L3184" s="130" t="s">
        <v>12</v>
      </c>
      <c r="M3184" s="128"/>
    </row>
    <row r="3185" spans="1:13">
      <c r="A3185" s="130" t="s">
        <v>7814</v>
      </c>
      <c r="B3185" s="131">
        <v>1041</v>
      </c>
      <c r="C3185" s="131">
        <v>878</v>
      </c>
      <c r="D3185" s="166">
        <v>464</v>
      </c>
      <c r="E3185" s="166">
        <v>436</v>
      </c>
      <c r="F3185" s="167">
        <v>838820.88484800002</v>
      </c>
      <c r="G3185" s="132">
        <v>3.6396571151276375E-5</v>
      </c>
      <c r="H3185" s="167" t="s">
        <v>11</v>
      </c>
      <c r="I3185" s="131" t="s">
        <v>11</v>
      </c>
      <c r="J3185" s="131">
        <v>3</v>
      </c>
      <c r="K3185" s="131">
        <v>1191</v>
      </c>
      <c r="L3185" s="130" t="s">
        <v>12</v>
      </c>
      <c r="M3185" s="128"/>
    </row>
    <row r="3186" spans="1:13">
      <c r="A3186" s="130" t="s">
        <v>7815</v>
      </c>
      <c r="B3186" s="131">
        <v>568</v>
      </c>
      <c r="C3186" s="131">
        <v>572</v>
      </c>
      <c r="D3186" s="166">
        <v>226</v>
      </c>
      <c r="E3186" s="166">
        <v>270</v>
      </c>
      <c r="F3186" s="167">
        <v>1458363.1920949998</v>
      </c>
      <c r="G3186" s="132">
        <v>3.3971904826386631E-5</v>
      </c>
      <c r="H3186" s="167" t="s">
        <v>11</v>
      </c>
      <c r="I3186" s="131">
        <v>437.03</v>
      </c>
      <c r="J3186" s="131">
        <v>3</v>
      </c>
      <c r="K3186" s="131">
        <v>526</v>
      </c>
      <c r="L3186" s="130" t="s">
        <v>15</v>
      </c>
      <c r="M3186" s="128"/>
    </row>
    <row r="3187" spans="1:13">
      <c r="A3187" s="130" t="s">
        <v>7816</v>
      </c>
      <c r="B3187" s="131"/>
      <c r="C3187" s="131"/>
      <c r="D3187" s="166"/>
      <c r="E3187" s="166"/>
      <c r="F3187" s="166">
        <v>0</v>
      </c>
      <c r="G3187" s="132">
        <v>0</v>
      </c>
      <c r="H3187" s="167" t="s">
        <v>11</v>
      </c>
      <c r="I3187" s="131" t="s">
        <v>11</v>
      </c>
      <c r="J3187" s="131">
        <v>1</v>
      </c>
      <c r="K3187" s="131">
        <v>0</v>
      </c>
      <c r="L3187" s="130" t="s">
        <v>12</v>
      </c>
      <c r="M3187" s="128"/>
    </row>
    <row r="3188" spans="1:13">
      <c r="A3188" s="130" t="s">
        <v>7817</v>
      </c>
      <c r="B3188" s="131">
        <v>603</v>
      </c>
      <c r="C3188" s="131">
        <v>528</v>
      </c>
      <c r="D3188" s="166">
        <v>184</v>
      </c>
      <c r="E3188" s="166">
        <v>209</v>
      </c>
      <c r="F3188" s="167">
        <v>4488371.5639360007</v>
      </c>
      <c r="G3188" s="132">
        <v>7.3033496026673095E-5</v>
      </c>
      <c r="H3188" s="167" t="s">
        <v>11</v>
      </c>
      <c r="I3188" s="131" t="s">
        <v>11</v>
      </c>
      <c r="J3188" s="131">
        <v>3</v>
      </c>
      <c r="K3188" s="131">
        <v>1582</v>
      </c>
      <c r="L3188" s="130" t="s">
        <v>12</v>
      </c>
      <c r="M3188" s="128"/>
    </row>
    <row r="3189" spans="1:13">
      <c r="A3189" s="130" t="s">
        <v>7818</v>
      </c>
      <c r="B3189" s="131">
        <v>6177</v>
      </c>
      <c r="C3189" s="131">
        <v>5500</v>
      </c>
      <c r="D3189" s="166">
        <v>495</v>
      </c>
      <c r="E3189" s="166">
        <v>330</v>
      </c>
      <c r="F3189" s="167">
        <v>8753909.7882900015</v>
      </c>
      <c r="G3189" s="132">
        <v>2.2457600000000001E-4</v>
      </c>
      <c r="H3189" s="167">
        <v>1519637.39</v>
      </c>
      <c r="I3189" s="131">
        <v>468.44</v>
      </c>
      <c r="J3189" s="131">
        <v>3</v>
      </c>
      <c r="K3189" s="131">
        <v>3244</v>
      </c>
      <c r="L3189" s="130" t="s">
        <v>7</v>
      </c>
      <c r="M3189" s="128"/>
    </row>
    <row r="3190" spans="1:13">
      <c r="A3190" s="130" t="s">
        <v>7819</v>
      </c>
      <c r="B3190" s="131">
        <v>750</v>
      </c>
      <c r="C3190" s="131">
        <v>716</v>
      </c>
      <c r="D3190" s="166">
        <v>401</v>
      </c>
      <c r="E3190" s="166">
        <v>190</v>
      </c>
      <c r="F3190" s="167">
        <v>12728856.290300999</v>
      </c>
      <c r="G3190" s="132">
        <v>1.8398700000000001E-4</v>
      </c>
      <c r="H3190" s="167">
        <v>1244983.79</v>
      </c>
      <c r="I3190" s="131">
        <v>925.64</v>
      </c>
      <c r="J3190" s="131">
        <v>3</v>
      </c>
      <c r="K3190" s="131">
        <v>1345</v>
      </c>
      <c r="L3190" s="130" t="s">
        <v>7</v>
      </c>
      <c r="M3190" s="128"/>
    </row>
    <row r="3191" spans="1:13">
      <c r="A3191" s="130" t="s">
        <v>7820</v>
      </c>
      <c r="B3191" s="131">
        <v>2604</v>
      </c>
      <c r="C3191" s="131">
        <v>3143</v>
      </c>
      <c r="D3191" s="166">
        <v>278</v>
      </c>
      <c r="E3191" s="166">
        <v>297</v>
      </c>
      <c r="F3191" s="167">
        <v>3617939.5663419999</v>
      </c>
      <c r="G3191" s="132">
        <v>1.02985E-4</v>
      </c>
      <c r="H3191" s="167">
        <v>696868.41</v>
      </c>
      <c r="I3191" s="131">
        <v>427.27</v>
      </c>
      <c r="J3191" s="131">
        <v>3</v>
      </c>
      <c r="K3191" s="131">
        <v>1631</v>
      </c>
      <c r="L3191" s="130" t="s">
        <v>7</v>
      </c>
      <c r="M3191" s="128"/>
    </row>
    <row r="3192" spans="1:13">
      <c r="A3192" s="130" t="s">
        <v>7821</v>
      </c>
      <c r="B3192" s="131"/>
      <c r="C3192" s="131">
        <v>150</v>
      </c>
      <c r="D3192" s="166">
        <v>147</v>
      </c>
      <c r="E3192" s="166">
        <v>31</v>
      </c>
      <c r="F3192" s="167">
        <v>4867670.4535000008</v>
      </c>
      <c r="G3192" s="132">
        <v>6.8024821077273864E-5</v>
      </c>
      <c r="H3192" s="167" t="s">
        <v>11</v>
      </c>
      <c r="I3192" s="131" t="s">
        <v>11</v>
      </c>
      <c r="J3192" s="131">
        <v>3</v>
      </c>
      <c r="K3192" s="131">
        <v>713</v>
      </c>
      <c r="L3192" s="130" t="s">
        <v>12</v>
      </c>
      <c r="M3192" s="128"/>
    </row>
    <row r="3193" spans="1:13">
      <c r="A3193" s="130" t="s">
        <v>7822</v>
      </c>
      <c r="B3193" s="131"/>
      <c r="C3193" s="131"/>
      <c r="D3193" s="166">
        <v>15</v>
      </c>
      <c r="E3193" s="166">
        <v>63</v>
      </c>
      <c r="F3193" s="167">
        <v>2985339.1002440001</v>
      </c>
      <c r="G3193" s="132">
        <v>1.5388337396108405E-4</v>
      </c>
      <c r="H3193" s="167" t="s">
        <v>11</v>
      </c>
      <c r="I3193" s="131" t="s">
        <v>11</v>
      </c>
      <c r="J3193" s="131">
        <v>1</v>
      </c>
      <c r="K3193" s="131">
        <v>499</v>
      </c>
      <c r="L3193" s="130" t="s">
        <v>12</v>
      </c>
      <c r="M3193" s="128"/>
    </row>
    <row r="3194" spans="1:13">
      <c r="A3194" s="130" t="s">
        <v>7823</v>
      </c>
      <c r="B3194" s="131"/>
      <c r="C3194" s="131"/>
      <c r="D3194" s="166"/>
      <c r="E3194" s="166"/>
      <c r="F3194" s="166">
        <v>0</v>
      </c>
      <c r="G3194" s="132"/>
      <c r="H3194" s="167" t="s">
        <v>11</v>
      </c>
      <c r="I3194" s="131" t="s">
        <v>11</v>
      </c>
      <c r="J3194" s="131"/>
      <c r="K3194" s="131">
        <v>80</v>
      </c>
      <c r="L3194" s="130" t="s">
        <v>12</v>
      </c>
      <c r="M3194" s="128" t="s">
        <v>5181</v>
      </c>
    </row>
    <row r="3195" spans="1:13">
      <c r="A3195" s="130" t="s">
        <v>7824</v>
      </c>
      <c r="B3195" s="131">
        <v>4782</v>
      </c>
      <c r="C3195" s="131">
        <v>6144</v>
      </c>
      <c r="D3195" s="166">
        <v>1221</v>
      </c>
      <c r="E3195" s="166">
        <v>1735</v>
      </c>
      <c r="F3195" s="167">
        <v>4213567.05614</v>
      </c>
      <c r="G3195" s="132">
        <v>1.7749500000000001E-4</v>
      </c>
      <c r="H3195" s="167">
        <v>1201056.02</v>
      </c>
      <c r="I3195" s="131">
        <v>327.71</v>
      </c>
      <c r="J3195" s="131">
        <v>3</v>
      </c>
      <c r="K3195" s="131">
        <v>3665</v>
      </c>
      <c r="L3195" s="130" t="s">
        <v>7</v>
      </c>
      <c r="M3195" s="128"/>
    </row>
    <row r="3196" spans="1:13">
      <c r="A3196" s="130" t="s">
        <v>7825</v>
      </c>
      <c r="B3196" s="131">
        <v>2679</v>
      </c>
      <c r="C3196" s="131">
        <v>2273</v>
      </c>
      <c r="D3196" s="166">
        <v>388</v>
      </c>
      <c r="E3196" s="166">
        <v>503</v>
      </c>
      <c r="F3196" s="167">
        <v>805159.72733999998</v>
      </c>
      <c r="G3196" s="132">
        <v>6.2076999999999995E-5</v>
      </c>
      <c r="H3196" s="167">
        <v>420054.37</v>
      </c>
      <c r="I3196" s="131">
        <v>213.33</v>
      </c>
      <c r="J3196" s="131">
        <v>3</v>
      </c>
      <c r="K3196" s="131">
        <v>1969</v>
      </c>
      <c r="L3196" s="130" t="s">
        <v>7</v>
      </c>
      <c r="M3196" s="128"/>
    </row>
    <row r="3197" spans="1:13">
      <c r="A3197" s="130" t="s">
        <v>7826</v>
      </c>
      <c r="B3197" s="131">
        <v>6809</v>
      </c>
      <c r="C3197" s="131">
        <v>7053</v>
      </c>
      <c r="D3197" s="166">
        <v>948</v>
      </c>
      <c r="E3197" s="166">
        <v>1282</v>
      </c>
      <c r="F3197" s="167">
        <v>4297845.5388160003</v>
      </c>
      <c r="G3197" s="132">
        <v>1.98025E-4</v>
      </c>
      <c r="H3197" s="167">
        <v>1339972.8600000001</v>
      </c>
      <c r="I3197" s="131">
        <v>560.65</v>
      </c>
      <c r="J3197" s="131">
        <v>3</v>
      </c>
      <c r="K3197" s="131">
        <v>2390</v>
      </c>
      <c r="L3197" s="130" t="s">
        <v>7</v>
      </c>
      <c r="M3197" s="128"/>
    </row>
    <row r="3198" spans="1:13">
      <c r="A3198" s="130" t="s">
        <v>7827</v>
      </c>
      <c r="B3198" s="131">
        <v>3839</v>
      </c>
      <c r="C3198" s="131">
        <v>3489</v>
      </c>
      <c r="D3198" s="166">
        <v>1752</v>
      </c>
      <c r="E3198" s="166">
        <v>1786</v>
      </c>
      <c r="F3198" s="167">
        <v>8375306.6158720003</v>
      </c>
      <c r="G3198" s="132">
        <v>2.0819431706139372E-4</v>
      </c>
      <c r="H3198" s="167" t="s">
        <v>11</v>
      </c>
      <c r="I3198" s="131" t="s">
        <v>11</v>
      </c>
      <c r="J3198" s="131">
        <v>3</v>
      </c>
      <c r="K3198" s="131">
        <v>4741</v>
      </c>
      <c r="L3198" s="130" t="s">
        <v>12</v>
      </c>
      <c r="M3198" s="128"/>
    </row>
    <row r="3199" spans="1:13">
      <c r="A3199" s="130" t="s">
        <v>7828</v>
      </c>
      <c r="B3199" s="131">
        <v>1374</v>
      </c>
      <c r="C3199" s="131">
        <v>1617</v>
      </c>
      <c r="D3199" s="166">
        <v>142</v>
      </c>
      <c r="E3199" s="166">
        <v>164</v>
      </c>
      <c r="F3199" s="167">
        <v>1255655.4943240001</v>
      </c>
      <c r="G3199" s="132">
        <v>4.5454000000000002E-5</v>
      </c>
      <c r="H3199" s="167">
        <v>307575.59999999998</v>
      </c>
      <c r="I3199" s="131">
        <v>238.43</v>
      </c>
      <c r="J3199" s="131">
        <v>3</v>
      </c>
      <c r="K3199" s="131">
        <v>1290</v>
      </c>
      <c r="L3199" s="130" t="s">
        <v>7</v>
      </c>
      <c r="M3199" s="128"/>
    </row>
    <row r="3200" spans="1:13">
      <c r="A3200" s="130" t="s">
        <v>7829</v>
      </c>
      <c r="B3200" s="131">
        <v>33344</v>
      </c>
      <c r="C3200" s="131">
        <v>34686</v>
      </c>
      <c r="D3200" s="166">
        <v>3537</v>
      </c>
      <c r="E3200" s="166">
        <v>2883</v>
      </c>
      <c r="F3200" s="167">
        <v>9255023.2859279998</v>
      </c>
      <c r="G3200" s="132">
        <v>7.7856300000000002E-4</v>
      </c>
      <c r="H3200" s="167">
        <v>5268296.2300000004</v>
      </c>
      <c r="I3200" s="131">
        <v>1148.27</v>
      </c>
      <c r="J3200" s="131">
        <v>3</v>
      </c>
      <c r="K3200" s="131">
        <v>4588</v>
      </c>
      <c r="L3200" s="130" t="s">
        <v>7</v>
      </c>
      <c r="M3200" s="128"/>
    </row>
    <row r="3201" spans="1:13">
      <c r="A3201" s="130" t="s">
        <v>7830</v>
      </c>
      <c r="B3201" s="131">
        <v>6806</v>
      </c>
      <c r="C3201" s="131">
        <v>7671</v>
      </c>
      <c r="D3201" s="166">
        <v>2070</v>
      </c>
      <c r="E3201" s="166">
        <v>2040</v>
      </c>
      <c r="F3201" s="167">
        <v>8700879.56775406</v>
      </c>
      <c r="G3201" s="132">
        <v>2.39826E-4</v>
      </c>
      <c r="H3201" s="167">
        <v>1622829.63</v>
      </c>
      <c r="I3201" s="131">
        <v>774.99</v>
      </c>
      <c r="J3201" s="131">
        <v>3</v>
      </c>
      <c r="K3201" s="131">
        <v>2094</v>
      </c>
      <c r="L3201" s="130" t="s">
        <v>7</v>
      </c>
      <c r="M3201" s="128"/>
    </row>
    <row r="3202" spans="1:13">
      <c r="A3202" s="130" t="s">
        <v>7831</v>
      </c>
      <c r="B3202" s="131">
        <v>3305</v>
      </c>
      <c r="C3202" s="131">
        <v>3624</v>
      </c>
      <c r="D3202" s="166">
        <v>1022</v>
      </c>
      <c r="E3202" s="166">
        <v>1040</v>
      </c>
      <c r="F3202" s="167">
        <v>2234664.3672780003</v>
      </c>
      <c r="G3202" s="132">
        <v>1.0855E-4</v>
      </c>
      <c r="H3202" s="167">
        <v>734522.42</v>
      </c>
      <c r="I3202" s="131">
        <v>379.01</v>
      </c>
      <c r="J3202" s="131">
        <v>3</v>
      </c>
      <c r="K3202" s="131">
        <v>1938</v>
      </c>
      <c r="L3202" s="130" t="s">
        <v>7</v>
      </c>
      <c r="M3202" s="128"/>
    </row>
    <row r="3203" spans="1:13">
      <c r="A3203" s="130" t="s">
        <v>7832</v>
      </c>
      <c r="B3203" s="131">
        <v>26421</v>
      </c>
      <c r="C3203" s="131">
        <v>28159</v>
      </c>
      <c r="D3203" s="166">
        <v>3989</v>
      </c>
      <c r="E3203" s="166">
        <v>4663</v>
      </c>
      <c r="F3203" s="167">
        <v>13932633.768319998</v>
      </c>
      <c r="G3203" s="132">
        <v>7.39615E-4</v>
      </c>
      <c r="H3203" s="167">
        <v>5004752.13</v>
      </c>
      <c r="I3203" s="131">
        <v>857.28</v>
      </c>
      <c r="J3203" s="131">
        <v>3</v>
      </c>
      <c r="K3203" s="131">
        <v>5838</v>
      </c>
      <c r="L3203" s="130" t="s">
        <v>7</v>
      </c>
      <c r="M3203" s="128"/>
    </row>
    <row r="3204" spans="1:13">
      <c r="A3204" s="130" t="s">
        <v>7833</v>
      </c>
      <c r="B3204" s="131">
        <v>4093</v>
      </c>
      <c r="C3204" s="131">
        <v>7001</v>
      </c>
      <c r="D3204" s="166">
        <v>1054</v>
      </c>
      <c r="E3204" s="166">
        <v>1131</v>
      </c>
      <c r="F3204" s="167">
        <v>7379340.2770000007</v>
      </c>
      <c r="G3204" s="132">
        <v>2.13038E-4</v>
      </c>
      <c r="H3204" s="167">
        <v>1441564.47</v>
      </c>
      <c r="I3204" s="131">
        <v>842.53</v>
      </c>
      <c r="J3204" s="131">
        <v>3</v>
      </c>
      <c r="K3204" s="131">
        <v>1711</v>
      </c>
      <c r="L3204" s="130" t="s">
        <v>7</v>
      </c>
      <c r="M3204" s="128"/>
    </row>
    <row r="3205" spans="1:13">
      <c r="A3205" s="130" t="s">
        <v>7834</v>
      </c>
      <c r="B3205" s="131">
        <v>8433</v>
      </c>
      <c r="C3205" s="131">
        <v>8649</v>
      </c>
      <c r="D3205" s="166">
        <v>1155</v>
      </c>
      <c r="E3205" s="166">
        <v>1468</v>
      </c>
      <c r="F3205" s="167">
        <v>4366651.8797200006</v>
      </c>
      <c r="G3205" s="132">
        <v>2.3081600000000001E-4</v>
      </c>
      <c r="H3205" s="167">
        <v>1561863.95</v>
      </c>
      <c r="I3205" s="131">
        <v>342.44</v>
      </c>
      <c r="J3205" s="131">
        <v>3</v>
      </c>
      <c r="K3205" s="131">
        <v>4561</v>
      </c>
      <c r="L3205" s="130" t="s">
        <v>7</v>
      </c>
      <c r="M3205" s="128"/>
    </row>
    <row r="3206" spans="1:13">
      <c r="A3206" s="130" t="s">
        <v>7835</v>
      </c>
      <c r="B3206" s="131">
        <v>4198</v>
      </c>
      <c r="C3206" s="131">
        <v>4104</v>
      </c>
      <c r="D3206" s="166">
        <v>497</v>
      </c>
      <c r="E3206" s="166">
        <v>542</v>
      </c>
      <c r="F3206" s="167">
        <v>2979840.3337999997</v>
      </c>
      <c r="G3206" s="132">
        <v>1.231464875719704E-4</v>
      </c>
      <c r="H3206" s="167" t="s">
        <v>11</v>
      </c>
      <c r="I3206" s="131">
        <v>427.99</v>
      </c>
      <c r="J3206" s="131">
        <v>3</v>
      </c>
      <c r="K3206" s="131">
        <v>1947</v>
      </c>
      <c r="L3206" s="130" t="s">
        <v>15</v>
      </c>
      <c r="M3206" s="128"/>
    </row>
    <row r="3207" spans="1:13">
      <c r="A3207" s="130" t="s">
        <v>7836</v>
      </c>
      <c r="B3207" s="131">
        <v>6090</v>
      </c>
      <c r="C3207" s="131">
        <v>6866</v>
      </c>
      <c r="D3207" s="166">
        <v>1765</v>
      </c>
      <c r="E3207" s="166">
        <v>1786</v>
      </c>
      <c r="F3207" s="167">
        <v>2383724.2876320002</v>
      </c>
      <c r="G3207" s="132">
        <v>1.76897E-4</v>
      </c>
      <c r="H3207" s="167">
        <v>1197005.5900000001</v>
      </c>
      <c r="I3207" s="131">
        <v>506.77</v>
      </c>
      <c r="J3207" s="131">
        <v>3</v>
      </c>
      <c r="K3207" s="131">
        <v>2362</v>
      </c>
      <c r="L3207" s="130" t="s">
        <v>7</v>
      </c>
      <c r="M3207" s="128"/>
    </row>
    <row r="3208" spans="1:13">
      <c r="A3208" s="130" t="s">
        <v>7837</v>
      </c>
      <c r="B3208" s="131">
        <v>20465</v>
      </c>
      <c r="C3208" s="131">
        <v>20299</v>
      </c>
      <c r="D3208" s="166">
        <v>2604</v>
      </c>
      <c r="E3208" s="166">
        <v>2382</v>
      </c>
      <c r="F3208" s="167">
        <v>7083874.4652359998</v>
      </c>
      <c r="G3208" s="132">
        <v>4.9615399999999995E-4</v>
      </c>
      <c r="H3208" s="167">
        <v>3357322.74</v>
      </c>
      <c r="I3208" s="131">
        <v>551.74</v>
      </c>
      <c r="J3208" s="131">
        <v>3</v>
      </c>
      <c r="K3208" s="131">
        <v>6085</v>
      </c>
      <c r="L3208" s="130" t="s">
        <v>7</v>
      </c>
      <c r="M3208" s="128"/>
    </row>
    <row r="3209" spans="1:13">
      <c r="A3209" s="130" t="s">
        <v>7838</v>
      </c>
      <c r="B3209" s="131">
        <v>3469</v>
      </c>
      <c r="C3209" s="131">
        <v>4008</v>
      </c>
      <c r="D3209" s="166">
        <v>1816</v>
      </c>
      <c r="E3209" s="166">
        <v>1717</v>
      </c>
      <c r="F3209" s="167">
        <v>4295391.8233099999</v>
      </c>
      <c r="G3209" s="132">
        <v>1.5313499999999999E-4</v>
      </c>
      <c r="H3209" s="167">
        <v>1036219.68</v>
      </c>
      <c r="I3209" s="131">
        <v>310.14999999999998</v>
      </c>
      <c r="J3209" s="131">
        <v>3</v>
      </c>
      <c r="K3209" s="131">
        <v>3341</v>
      </c>
      <c r="L3209" s="130" t="s">
        <v>7</v>
      </c>
      <c r="M3209" s="128"/>
    </row>
    <row r="3210" spans="1:13">
      <c r="A3210" s="130" t="s">
        <v>7839</v>
      </c>
      <c r="B3210" s="131">
        <v>7463</v>
      </c>
      <c r="C3210" s="131">
        <v>7964</v>
      </c>
      <c r="D3210" s="166">
        <v>1693</v>
      </c>
      <c r="E3210" s="166">
        <v>2074</v>
      </c>
      <c r="F3210" s="167">
        <v>4691972.6036809999</v>
      </c>
      <c r="G3210" s="132">
        <v>2.30533E-4</v>
      </c>
      <c r="H3210" s="167">
        <v>1559948</v>
      </c>
      <c r="I3210" s="131">
        <v>567.87</v>
      </c>
      <c r="J3210" s="131">
        <v>3</v>
      </c>
      <c r="K3210" s="131">
        <v>2747</v>
      </c>
      <c r="L3210" s="130" t="s">
        <v>7</v>
      </c>
      <c r="M3210" s="128"/>
    </row>
    <row r="3211" spans="1:13">
      <c r="A3211" s="130" t="s">
        <v>7840</v>
      </c>
      <c r="B3211" s="131">
        <v>41892</v>
      </c>
      <c r="C3211" s="131">
        <v>37477</v>
      </c>
      <c r="D3211" s="166">
        <v>4528</v>
      </c>
      <c r="E3211" s="166">
        <v>5007</v>
      </c>
      <c r="F3211" s="167">
        <v>10534061.664496001</v>
      </c>
      <c r="G3211" s="132">
        <v>9.2214700000000001E-4</v>
      </c>
      <c r="H3211" s="167">
        <v>6239888.1100000003</v>
      </c>
      <c r="I3211" s="131">
        <v>814.29</v>
      </c>
      <c r="J3211" s="131">
        <v>3</v>
      </c>
      <c r="K3211" s="131">
        <v>7663</v>
      </c>
      <c r="L3211" s="130" t="s">
        <v>7</v>
      </c>
      <c r="M3211" s="128"/>
    </row>
    <row r="3212" spans="1:13">
      <c r="A3212" s="130" t="s">
        <v>7841</v>
      </c>
      <c r="B3212" s="131">
        <v>11439</v>
      </c>
      <c r="C3212" s="131">
        <v>11698</v>
      </c>
      <c r="D3212" s="166">
        <v>1842</v>
      </c>
      <c r="E3212" s="166">
        <v>1811</v>
      </c>
      <c r="F3212" s="167">
        <v>7024633.3525120011</v>
      </c>
      <c r="G3212" s="132">
        <v>3.3332523758395445E-4</v>
      </c>
      <c r="H3212" s="167" t="s">
        <v>11</v>
      </c>
      <c r="I3212" s="131">
        <v>432.17</v>
      </c>
      <c r="J3212" s="131">
        <v>3</v>
      </c>
      <c r="K3212" s="131">
        <v>5219</v>
      </c>
      <c r="L3212" s="130" t="s">
        <v>15</v>
      </c>
      <c r="M3212" s="128"/>
    </row>
    <row r="3213" spans="1:13">
      <c r="A3213" s="130" t="s">
        <v>7842</v>
      </c>
      <c r="B3213" s="131">
        <v>5498</v>
      </c>
      <c r="C3213" s="131">
        <v>5452</v>
      </c>
      <c r="D3213" s="166">
        <v>662</v>
      </c>
      <c r="E3213" s="166">
        <v>669</v>
      </c>
      <c r="F3213" s="167">
        <v>2574097.680464</v>
      </c>
      <c r="G3213" s="132">
        <v>1.4413177051459411E-4</v>
      </c>
      <c r="H3213" s="167" t="s">
        <v>11</v>
      </c>
      <c r="I3213" s="131">
        <v>550.70000000000005</v>
      </c>
      <c r="J3213" s="131">
        <v>3</v>
      </c>
      <c r="K3213" s="131">
        <v>1771</v>
      </c>
      <c r="L3213" s="130" t="s">
        <v>15</v>
      </c>
      <c r="M3213" s="128"/>
    </row>
    <row r="3214" spans="1:13">
      <c r="A3214" s="130" t="s">
        <v>7843</v>
      </c>
      <c r="B3214" s="131">
        <v>3645</v>
      </c>
      <c r="C3214" s="131">
        <v>3657</v>
      </c>
      <c r="D3214" s="166">
        <v>228</v>
      </c>
      <c r="E3214" s="166">
        <v>224</v>
      </c>
      <c r="F3214" s="167">
        <v>3392341.4866259997</v>
      </c>
      <c r="G3214" s="132">
        <v>1.1437623745144188E-4</v>
      </c>
      <c r="H3214" s="167" t="s">
        <v>11</v>
      </c>
      <c r="I3214" s="131">
        <v>926.89</v>
      </c>
      <c r="J3214" s="131">
        <v>3</v>
      </c>
      <c r="K3214" s="131">
        <v>835</v>
      </c>
      <c r="L3214" s="130" t="s">
        <v>15</v>
      </c>
      <c r="M3214" s="128"/>
    </row>
    <row r="3215" spans="1:13">
      <c r="A3215" s="130" t="s">
        <v>7844</v>
      </c>
      <c r="B3215" s="131">
        <v>18638</v>
      </c>
      <c r="C3215" s="131">
        <v>17097</v>
      </c>
      <c r="D3215" s="166">
        <v>1087</v>
      </c>
      <c r="E3215" s="166">
        <v>1191</v>
      </c>
      <c r="F3215" s="167">
        <v>6945599.5930000003</v>
      </c>
      <c r="G3215" s="132">
        <v>4.2608499999999998E-4</v>
      </c>
      <c r="H3215" s="167">
        <v>2883185</v>
      </c>
      <c r="I3215" s="131">
        <v>710.14</v>
      </c>
      <c r="J3215" s="131">
        <v>3</v>
      </c>
      <c r="K3215" s="131">
        <v>4060</v>
      </c>
      <c r="L3215" s="130" t="s">
        <v>7</v>
      </c>
      <c r="M3215" s="128"/>
    </row>
    <row r="3216" spans="1:13">
      <c r="A3216" s="130" t="s">
        <v>7845</v>
      </c>
      <c r="B3216" s="131">
        <v>2658</v>
      </c>
      <c r="C3216" s="131">
        <v>2328</v>
      </c>
      <c r="D3216" s="166">
        <v>156</v>
      </c>
      <c r="E3216" s="166">
        <v>166</v>
      </c>
      <c r="F3216" s="167">
        <v>1079453.600654</v>
      </c>
      <c r="G3216" s="132">
        <v>6.0989999999999997E-5</v>
      </c>
      <c r="H3216" s="167">
        <v>412701.68</v>
      </c>
      <c r="I3216" s="131">
        <v>1522.88</v>
      </c>
      <c r="J3216" s="131">
        <v>3</v>
      </c>
      <c r="K3216" s="131">
        <v>271</v>
      </c>
      <c r="L3216" s="130" t="s">
        <v>7</v>
      </c>
      <c r="M3216" s="128"/>
    </row>
    <row r="3217" spans="1:13">
      <c r="A3217" s="130" t="s">
        <v>7846</v>
      </c>
      <c r="B3217" s="131">
        <v>10713</v>
      </c>
      <c r="C3217" s="131">
        <v>13589</v>
      </c>
      <c r="D3217" s="166">
        <v>1966</v>
      </c>
      <c r="E3217" s="166">
        <v>2230</v>
      </c>
      <c r="F3217" s="167">
        <v>3843766.9145069998</v>
      </c>
      <c r="G3217" s="132">
        <v>2.84684E-4</v>
      </c>
      <c r="H3217" s="167">
        <v>1926370.91</v>
      </c>
      <c r="I3217" s="131">
        <v>341.14</v>
      </c>
      <c r="J3217" s="131">
        <v>3</v>
      </c>
      <c r="K3217" s="131">
        <v>5647</v>
      </c>
      <c r="L3217" s="130" t="s">
        <v>7</v>
      </c>
      <c r="M3217" s="128"/>
    </row>
    <row r="3218" spans="1:13">
      <c r="A3218" s="130" t="s">
        <v>7847</v>
      </c>
      <c r="B3218" s="131">
        <v>9049</v>
      </c>
      <c r="C3218" s="131">
        <v>8879</v>
      </c>
      <c r="D3218" s="166">
        <v>1664</v>
      </c>
      <c r="E3218" s="166">
        <v>1679</v>
      </c>
      <c r="F3218" s="167">
        <v>8771234.3757749982</v>
      </c>
      <c r="G3218" s="132">
        <v>3.0226100000000001E-4</v>
      </c>
      <c r="H3218" s="167">
        <v>2045308.81</v>
      </c>
      <c r="I3218" s="131">
        <v>798.64</v>
      </c>
      <c r="J3218" s="131">
        <v>3</v>
      </c>
      <c r="K3218" s="131">
        <v>2561</v>
      </c>
      <c r="L3218" s="130" t="s">
        <v>7</v>
      </c>
      <c r="M3218" s="128"/>
    </row>
    <row r="3219" spans="1:13">
      <c r="A3219" s="130" t="s">
        <v>7848</v>
      </c>
      <c r="B3219" s="131">
        <v>19397</v>
      </c>
      <c r="C3219" s="131">
        <v>18335</v>
      </c>
      <c r="D3219" s="166">
        <v>2352</v>
      </c>
      <c r="E3219" s="166">
        <v>2599</v>
      </c>
      <c r="F3219" s="167">
        <v>4923950.2895360002</v>
      </c>
      <c r="G3219" s="132">
        <v>4.4095499999999998E-4</v>
      </c>
      <c r="H3219" s="167">
        <v>2983805.37</v>
      </c>
      <c r="I3219" s="131">
        <v>805.13</v>
      </c>
      <c r="J3219" s="131">
        <v>3</v>
      </c>
      <c r="K3219" s="131">
        <v>3706</v>
      </c>
      <c r="L3219" s="130" t="s">
        <v>7</v>
      </c>
      <c r="M3219" s="128"/>
    </row>
    <row r="3220" spans="1:13">
      <c r="A3220" s="130" t="s">
        <v>7849</v>
      </c>
      <c r="B3220" s="131">
        <v>1220</v>
      </c>
      <c r="C3220" s="131">
        <v>1176</v>
      </c>
      <c r="D3220" s="166">
        <v>126</v>
      </c>
      <c r="E3220" s="166">
        <v>157</v>
      </c>
      <c r="F3220" s="167">
        <v>1238946.4213739999</v>
      </c>
      <c r="G3220" s="132">
        <v>3.9789000000000001E-5</v>
      </c>
      <c r="H3220" s="167">
        <v>269242.45</v>
      </c>
      <c r="I3220" s="131">
        <v>471.53</v>
      </c>
      <c r="J3220" s="131">
        <v>3</v>
      </c>
      <c r="K3220" s="131">
        <v>571</v>
      </c>
      <c r="L3220" s="130" t="s">
        <v>7</v>
      </c>
      <c r="M3220" s="128"/>
    </row>
    <row r="3221" spans="1:13">
      <c r="A3221" s="130" t="s">
        <v>7850</v>
      </c>
      <c r="B3221" s="131">
        <v>21205</v>
      </c>
      <c r="C3221" s="131">
        <v>23484</v>
      </c>
      <c r="D3221" s="166">
        <v>4032</v>
      </c>
      <c r="E3221" s="166">
        <v>4151</v>
      </c>
      <c r="F3221" s="167">
        <v>11326530.627220001</v>
      </c>
      <c r="G3221" s="132">
        <v>6.1472600000000001E-4</v>
      </c>
      <c r="H3221" s="167">
        <v>4159663.73</v>
      </c>
      <c r="I3221" s="131">
        <v>727.34</v>
      </c>
      <c r="J3221" s="131">
        <v>3</v>
      </c>
      <c r="K3221" s="131">
        <v>5719</v>
      </c>
      <c r="L3221" s="130" t="s">
        <v>7</v>
      </c>
      <c r="M3221" s="128"/>
    </row>
    <row r="3222" spans="1:13">
      <c r="A3222" s="130" t="s">
        <v>7851</v>
      </c>
      <c r="B3222" s="131">
        <v>4916</v>
      </c>
      <c r="C3222" s="131">
        <v>6084</v>
      </c>
      <c r="D3222" s="166">
        <v>1382</v>
      </c>
      <c r="E3222" s="166">
        <v>1449</v>
      </c>
      <c r="F3222" s="167">
        <v>4716781.576568</v>
      </c>
      <c r="G3222" s="132">
        <v>1.8361899999999999E-4</v>
      </c>
      <c r="H3222" s="167">
        <v>1242495.17</v>
      </c>
      <c r="I3222" s="131">
        <v>304.16000000000003</v>
      </c>
      <c r="J3222" s="131">
        <v>3</v>
      </c>
      <c r="K3222" s="131">
        <v>4085</v>
      </c>
      <c r="L3222" s="130" t="s">
        <v>7</v>
      </c>
      <c r="M3222" s="128"/>
    </row>
    <row r="3223" spans="1:13">
      <c r="A3223" s="130" t="s">
        <v>7852</v>
      </c>
      <c r="B3223" s="131">
        <v>3569</v>
      </c>
      <c r="C3223" s="131"/>
      <c r="D3223" s="166">
        <v>5</v>
      </c>
      <c r="E3223" s="166">
        <v>0</v>
      </c>
      <c r="F3223" s="166">
        <v>0</v>
      </c>
      <c r="G3223" s="132">
        <v>9.6424376902654767E-5</v>
      </c>
      <c r="H3223" s="167" t="s">
        <v>11</v>
      </c>
      <c r="I3223" s="131" t="s">
        <v>11</v>
      </c>
      <c r="J3223" s="131">
        <v>1</v>
      </c>
      <c r="K3223" s="131">
        <v>1</v>
      </c>
      <c r="L3223" s="130" t="s">
        <v>12</v>
      </c>
      <c r="M3223" s="128"/>
    </row>
    <row r="3224" spans="1:13">
      <c r="A3224" s="130" t="s">
        <v>7853</v>
      </c>
      <c r="B3224" s="131">
        <v>6722</v>
      </c>
      <c r="C3224" s="131">
        <v>6311</v>
      </c>
      <c r="D3224" s="166">
        <v>693</v>
      </c>
      <c r="E3224" s="166">
        <v>761</v>
      </c>
      <c r="F3224" s="167">
        <v>4501034.0163119994</v>
      </c>
      <c r="G3224" s="132">
        <v>1.8652999999999999E-4</v>
      </c>
      <c r="H3224" s="167">
        <v>1262194.25</v>
      </c>
      <c r="I3224" s="131">
        <v>578.73</v>
      </c>
      <c r="J3224" s="131">
        <v>3</v>
      </c>
      <c r="K3224" s="131">
        <v>2181</v>
      </c>
      <c r="L3224" s="130" t="s">
        <v>7</v>
      </c>
      <c r="M3224" s="128"/>
    </row>
    <row r="3225" spans="1:13">
      <c r="A3225" s="130" t="s">
        <v>7854</v>
      </c>
      <c r="B3225" s="131">
        <v>44458</v>
      </c>
      <c r="C3225" s="131">
        <v>43751</v>
      </c>
      <c r="D3225" s="166">
        <v>3738</v>
      </c>
      <c r="E3225" s="166">
        <v>4071</v>
      </c>
      <c r="F3225" s="167">
        <v>9787668.3009799998</v>
      </c>
      <c r="G3225" s="132">
        <v>9.7511899999999999E-4</v>
      </c>
      <c r="H3225" s="167">
        <v>6598331.2300000004</v>
      </c>
      <c r="I3225" s="131">
        <v>788.61</v>
      </c>
      <c r="J3225" s="131">
        <v>3</v>
      </c>
      <c r="K3225" s="131">
        <v>8367</v>
      </c>
      <c r="L3225" s="130" t="s">
        <v>7</v>
      </c>
      <c r="M3225" s="128"/>
    </row>
    <row r="3226" spans="1:13">
      <c r="A3226" s="130" t="s">
        <v>7855</v>
      </c>
      <c r="B3226" s="131">
        <v>17630</v>
      </c>
      <c r="C3226" s="131">
        <v>18979</v>
      </c>
      <c r="D3226" s="166">
        <v>1699</v>
      </c>
      <c r="E3226" s="166">
        <v>1736</v>
      </c>
      <c r="F3226" s="167">
        <v>6867740.8651299998</v>
      </c>
      <c r="G3226" s="132">
        <v>4.4291699999999997E-4</v>
      </c>
      <c r="H3226" s="167">
        <v>2997082.34</v>
      </c>
      <c r="I3226" s="131">
        <v>557.70000000000005</v>
      </c>
      <c r="J3226" s="131">
        <v>3</v>
      </c>
      <c r="K3226" s="131">
        <v>5374</v>
      </c>
      <c r="L3226" s="130" t="s">
        <v>7</v>
      </c>
      <c r="M3226" s="128"/>
    </row>
    <row r="3227" spans="1:13">
      <c r="A3227" s="130" t="s">
        <v>7856</v>
      </c>
      <c r="B3227" s="131">
        <v>981</v>
      </c>
      <c r="C3227" s="131">
        <v>990</v>
      </c>
      <c r="D3227" s="166">
        <v>119</v>
      </c>
      <c r="E3227" s="166">
        <v>144</v>
      </c>
      <c r="F3227" s="167">
        <v>1039230.6714919999</v>
      </c>
      <c r="G3227" s="132">
        <v>3.3257999999999999E-5</v>
      </c>
      <c r="H3227" s="167">
        <v>225046.71</v>
      </c>
      <c r="I3227" s="131">
        <v>528.28</v>
      </c>
      <c r="J3227" s="131">
        <v>3</v>
      </c>
      <c r="K3227" s="131">
        <v>426</v>
      </c>
      <c r="L3227" s="130" t="s">
        <v>7</v>
      </c>
      <c r="M3227" s="128"/>
    </row>
    <row r="3228" spans="1:13">
      <c r="A3228" s="130" t="s">
        <v>7857</v>
      </c>
      <c r="B3228" s="131">
        <v>35971</v>
      </c>
      <c r="C3228" s="131">
        <v>37833</v>
      </c>
      <c r="D3228" s="166">
        <v>4583</v>
      </c>
      <c r="E3228" s="166">
        <v>6414</v>
      </c>
      <c r="F3228" s="167">
        <v>28201945.895977002</v>
      </c>
      <c r="G3228" s="132">
        <v>1.1167449999999999E-3</v>
      </c>
      <c r="H3228" s="167">
        <v>7556674.9800000004</v>
      </c>
      <c r="I3228" s="131">
        <v>2052.89</v>
      </c>
      <c r="J3228" s="131">
        <v>3</v>
      </c>
      <c r="K3228" s="131">
        <v>3681</v>
      </c>
      <c r="L3228" s="130" t="s">
        <v>7</v>
      </c>
      <c r="M3228" s="128"/>
    </row>
    <row r="3229" spans="1:13">
      <c r="A3229" s="130" t="s">
        <v>7858</v>
      </c>
      <c r="B3229" s="131">
        <v>2816</v>
      </c>
      <c r="C3229" s="131">
        <v>2752</v>
      </c>
      <c r="D3229" s="166">
        <v>348</v>
      </c>
      <c r="E3229" s="166">
        <v>377</v>
      </c>
      <c r="F3229" s="167">
        <v>2390500.8577680001</v>
      </c>
      <c r="G3229" s="132">
        <v>8.8029608904403414E-5</v>
      </c>
      <c r="H3229" s="167" t="s">
        <v>11</v>
      </c>
      <c r="I3229" s="131">
        <v>254.45</v>
      </c>
      <c r="J3229" s="131">
        <v>3</v>
      </c>
      <c r="K3229" s="131">
        <v>2341</v>
      </c>
      <c r="L3229" s="130" t="s">
        <v>15</v>
      </c>
      <c r="M3229" s="128"/>
    </row>
    <row r="3230" spans="1:13">
      <c r="A3230" s="130" t="s">
        <v>7859</v>
      </c>
      <c r="B3230" s="131">
        <v>9161</v>
      </c>
      <c r="C3230" s="131">
        <v>8909</v>
      </c>
      <c r="D3230" s="166">
        <v>1208</v>
      </c>
      <c r="E3230" s="166">
        <v>1484</v>
      </c>
      <c r="F3230" s="167">
        <v>5044196.9370960006</v>
      </c>
      <c r="G3230" s="132">
        <v>2.4898800000000001E-4</v>
      </c>
      <c r="H3230" s="167">
        <v>1684828.09</v>
      </c>
      <c r="I3230" s="131">
        <v>553.86</v>
      </c>
      <c r="J3230" s="131">
        <v>3</v>
      </c>
      <c r="K3230" s="131">
        <v>3042</v>
      </c>
      <c r="L3230" s="130" t="s">
        <v>7</v>
      </c>
      <c r="M3230" s="128"/>
    </row>
    <row r="3231" spans="1:13">
      <c r="A3231" s="130" t="s">
        <v>7860</v>
      </c>
      <c r="B3231" s="131">
        <v>13211</v>
      </c>
      <c r="C3231" s="131">
        <v>14364</v>
      </c>
      <c r="D3231" s="166">
        <v>1638</v>
      </c>
      <c r="E3231" s="166">
        <v>2073</v>
      </c>
      <c r="F3231" s="167">
        <v>13792904.539236002</v>
      </c>
      <c r="G3231" s="132">
        <v>4.5581499999999999E-4</v>
      </c>
      <c r="H3231" s="167">
        <v>3084360.7</v>
      </c>
      <c r="I3231" s="131">
        <v>582.28</v>
      </c>
      <c r="J3231" s="131">
        <v>3</v>
      </c>
      <c r="K3231" s="131">
        <v>5297</v>
      </c>
      <c r="L3231" s="130" t="s">
        <v>7</v>
      </c>
      <c r="M3231" s="128"/>
    </row>
    <row r="3232" spans="1:13">
      <c r="A3232" s="130" t="s">
        <v>7861</v>
      </c>
      <c r="B3232" s="131">
        <v>541</v>
      </c>
      <c r="C3232" s="131">
        <v>522</v>
      </c>
      <c r="D3232" s="166">
        <v>52</v>
      </c>
      <c r="E3232" s="166">
        <v>87</v>
      </c>
      <c r="F3232" s="167">
        <v>2025284.043912</v>
      </c>
      <c r="G3232" s="132">
        <v>3.6993999999999999E-5</v>
      </c>
      <c r="H3232" s="167">
        <v>250327.4</v>
      </c>
      <c r="I3232" s="131">
        <v>770.24</v>
      </c>
      <c r="J3232" s="131">
        <v>3</v>
      </c>
      <c r="K3232" s="131">
        <v>325</v>
      </c>
      <c r="L3232" s="130" t="s">
        <v>7</v>
      </c>
      <c r="M3232" s="128"/>
    </row>
    <row r="3233" spans="1:13">
      <c r="A3233" s="130" t="s">
        <v>7862</v>
      </c>
      <c r="B3233" s="131">
        <v>32809</v>
      </c>
      <c r="C3233" s="131">
        <v>22261</v>
      </c>
      <c r="D3233" s="166">
        <v>3499</v>
      </c>
      <c r="E3233" s="166">
        <v>3906</v>
      </c>
      <c r="F3233" s="167">
        <v>5137987.9445580002</v>
      </c>
      <c r="G3233" s="132">
        <v>5.2258100000000004E-4</v>
      </c>
      <c r="H3233" s="167">
        <v>3536146.81</v>
      </c>
      <c r="I3233" s="131">
        <v>788.09</v>
      </c>
      <c r="J3233" s="131">
        <v>3</v>
      </c>
      <c r="K3233" s="131">
        <v>4487</v>
      </c>
      <c r="L3233" s="130" t="s">
        <v>7</v>
      </c>
      <c r="M3233" s="128"/>
    </row>
    <row r="3234" spans="1:13">
      <c r="A3234" s="130" t="s">
        <v>7863</v>
      </c>
      <c r="B3234" s="131">
        <v>24723</v>
      </c>
      <c r="C3234" s="131">
        <v>26597</v>
      </c>
      <c r="D3234" s="166">
        <v>4767</v>
      </c>
      <c r="E3234" s="166">
        <v>4740</v>
      </c>
      <c r="F3234" s="167">
        <v>6805081.0947210006</v>
      </c>
      <c r="G3234" s="132">
        <v>6.2615200000000005E-4</v>
      </c>
      <c r="H3234" s="167">
        <v>4236978.16</v>
      </c>
      <c r="I3234" s="131">
        <v>821.92</v>
      </c>
      <c r="J3234" s="131">
        <v>3</v>
      </c>
      <c r="K3234" s="131">
        <v>5155</v>
      </c>
      <c r="L3234" s="130" t="s">
        <v>7</v>
      </c>
      <c r="M3234" s="128"/>
    </row>
    <row r="3235" spans="1:13">
      <c r="A3235" s="130" t="s">
        <v>7864</v>
      </c>
      <c r="B3235" s="131">
        <v>4035</v>
      </c>
      <c r="C3235" s="131">
        <v>4038</v>
      </c>
      <c r="D3235" s="166">
        <v>625</v>
      </c>
      <c r="E3235" s="166">
        <v>565</v>
      </c>
      <c r="F3235" s="167">
        <v>4034106.8452440002</v>
      </c>
      <c r="G3235" s="132">
        <v>1.3432400000000001E-4</v>
      </c>
      <c r="H3235" s="167">
        <v>908931.33</v>
      </c>
      <c r="I3235" s="131">
        <v>451.31</v>
      </c>
      <c r="J3235" s="131">
        <v>3</v>
      </c>
      <c r="K3235" s="131">
        <v>2014</v>
      </c>
      <c r="L3235" s="130" t="s">
        <v>7</v>
      </c>
      <c r="M3235" s="128"/>
    </row>
    <row r="3236" spans="1:13">
      <c r="A3236" s="130" t="s">
        <v>7865</v>
      </c>
      <c r="B3236" s="131">
        <v>9562</v>
      </c>
      <c r="C3236" s="131">
        <v>9254</v>
      </c>
      <c r="D3236" s="166">
        <v>1604</v>
      </c>
      <c r="E3236" s="166">
        <v>1538</v>
      </c>
      <c r="F3236" s="167">
        <v>8073793.7293779999</v>
      </c>
      <c r="G3236" s="132">
        <v>2.9902500000000002E-4</v>
      </c>
      <c r="H3236" s="167">
        <v>2023410.24</v>
      </c>
      <c r="I3236" s="131">
        <v>520.55999999999995</v>
      </c>
      <c r="J3236" s="131">
        <v>3</v>
      </c>
      <c r="K3236" s="131">
        <v>3887</v>
      </c>
      <c r="L3236" s="130" t="s">
        <v>7</v>
      </c>
      <c r="M3236" s="128"/>
    </row>
    <row r="3237" spans="1:13">
      <c r="A3237" s="130" t="s">
        <v>7866</v>
      </c>
      <c r="B3237" s="131">
        <v>29411</v>
      </c>
      <c r="C3237" s="131">
        <v>32298</v>
      </c>
      <c r="D3237" s="166">
        <v>3056</v>
      </c>
      <c r="E3237" s="166">
        <v>4031</v>
      </c>
      <c r="F3237" s="167">
        <v>21715288.023482997</v>
      </c>
      <c r="G3237" s="132">
        <v>8.9007599999999995E-4</v>
      </c>
      <c r="H3237" s="167">
        <v>6022871.79</v>
      </c>
      <c r="I3237" s="131">
        <v>1146.3399999999999</v>
      </c>
      <c r="J3237" s="131">
        <v>3</v>
      </c>
      <c r="K3237" s="131">
        <v>5254</v>
      </c>
      <c r="L3237" s="130" t="s">
        <v>7</v>
      </c>
      <c r="M3237" s="128"/>
    </row>
    <row r="3238" spans="1:13">
      <c r="A3238" s="130" t="s">
        <v>7867</v>
      </c>
      <c r="B3238" s="131">
        <v>731</v>
      </c>
      <c r="C3238" s="131">
        <v>1104</v>
      </c>
      <c r="D3238" s="166">
        <v>72</v>
      </c>
      <c r="E3238" s="166">
        <v>46</v>
      </c>
      <c r="F3238" s="166">
        <v>0</v>
      </c>
      <c r="G3238" s="132">
        <v>2.6270133314512374E-5</v>
      </c>
      <c r="H3238" s="167" t="s">
        <v>11</v>
      </c>
      <c r="I3238" s="131" t="s">
        <v>11</v>
      </c>
      <c r="J3238" s="131">
        <v>2</v>
      </c>
      <c r="K3238" s="131">
        <v>0</v>
      </c>
      <c r="L3238" s="130" t="s">
        <v>12</v>
      </c>
      <c r="M3238" s="128"/>
    </row>
    <row r="3239" spans="1:13">
      <c r="A3239" s="130" t="s">
        <v>7868</v>
      </c>
      <c r="B3239" s="131">
        <v>2253</v>
      </c>
      <c r="C3239" s="131">
        <v>2471</v>
      </c>
      <c r="D3239" s="166">
        <v>389</v>
      </c>
      <c r="E3239" s="166">
        <v>410</v>
      </c>
      <c r="F3239" s="167">
        <v>1180452.7373600001</v>
      </c>
      <c r="G3239" s="132">
        <v>6.4178999999999997E-5</v>
      </c>
      <c r="H3239" s="167">
        <v>434277.2</v>
      </c>
      <c r="I3239" s="131">
        <v>261.93</v>
      </c>
      <c r="J3239" s="131">
        <v>3</v>
      </c>
      <c r="K3239" s="131">
        <v>1658</v>
      </c>
      <c r="L3239" s="130" t="s">
        <v>7</v>
      </c>
      <c r="M3239" s="128"/>
    </row>
    <row r="3240" spans="1:13">
      <c r="A3240" s="130" t="s">
        <v>7869</v>
      </c>
      <c r="B3240" s="131">
        <v>7001</v>
      </c>
      <c r="C3240" s="131">
        <v>8203</v>
      </c>
      <c r="D3240" s="166">
        <v>1418</v>
      </c>
      <c r="E3240" s="166">
        <v>1493</v>
      </c>
      <c r="F3240" s="167">
        <v>2544275.5159959998</v>
      </c>
      <c r="G3240" s="132">
        <v>1.9318699999999999E-4</v>
      </c>
      <c r="H3240" s="167">
        <v>1307234.44</v>
      </c>
      <c r="I3240" s="131">
        <v>538.62</v>
      </c>
      <c r="J3240" s="131">
        <v>3</v>
      </c>
      <c r="K3240" s="131">
        <v>2427</v>
      </c>
      <c r="L3240" s="130" t="s">
        <v>7</v>
      </c>
      <c r="M3240" s="128"/>
    </row>
    <row r="3241" spans="1:13">
      <c r="A3241" s="130" t="s">
        <v>7870</v>
      </c>
      <c r="B3241" s="131">
        <v>72</v>
      </c>
      <c r="C3241" s="131">
        <v>37</v>
      </c>
      <c r="D3241" s="166">
        <v>11</v>
      </c>
      <c r="E3241" s="166">
        <v>4</v>
      </c>
      <c r="F3241" s="167">
        <v>2466259.4762229999</v>
      </c>
      <c r="G3241" s="132">
        <v>3.3223999999999999E-5</v>
      </c>
      <c r="H3241" s="167">
        <v>224818.99</v>
      </c>
      <c r="I3241" s="131">
        <v>2584.13</v>
      </c>
      <c r="J3241" s="131">
        <v>3</v>
      </c>
      <c r="K3241" s="131">
        <v>87</v>
      </c>
      <c r="L3241" s="130" t="s">
        <v>7</v>
      </c>
      <c r="M3241" s="128"/>
    </row>
    <row r="3242" spans="1:13">
      <c r="A3242" s="130" t="s">
        <v>7871</v>
      </c>
      <c r="B3242" s="131">
        <v>14352</v>
      </c>
      <c r="C3242" s="131">
        <v>14478</v>
      </c>
      <c r="D3242" s="166">
        <v>1381</v>
      </c>
      <c r="E3242" s="166">
        <v>1256</v>
      </c>
      <c r="F3242" s="167">
        <v>5135653.2879499998</v>
      </c>
      <c r="G3242" s="132">
        <v>3.45025E-4</v>
      </c>
      <c r="H3242" s="167">
        <v>2334675.83</v>
      </c>
      <c r="I3242" s="131">
        <v>831.43</v>
      </c>
      <c r="J3242" s="131">
        <v>3</v>
      </c>
      <c r="K3242" s="131">
        <v>2808</v>
      </c>
      <c r="L3242" s="130" t="s">
        <v>7</v>
      </c>
      <c r="M3242" s="128"/>
    </row>
    <row r="3243" spans="1:13">
      <c r="A3243" s="130" t="s">
        <v>7872</v>
      </c>
      <c r="B3243" s="131">
        <v>2497</v>
      </c>
      <c r="C3243" s="131">
        <v>2700</v>
      </c>
      <c r="D3243" s="166">
        <v>448</v>
      </c>
      <c r="E3243" s="166">
        <v>609</v>
      </c>
      <c r="F3243" s="167">
        <v>1011465.6675519999</v>
      </c>
      <c r="G3243" s="132">
        <v>6.8435000000000005E-5</v>
      </c>
      <c r="H3243" s="167">
        <v>463081</v>
      </c>
      <c r="I3243" s="131">
        <v>191.27</v>
      </c>
      <c r="J3243" s="131">
        <v>3</v>
      </c>
      <c r="K3243" s="131">
        <v>2421</v>
      </c>
      <c r="L3243" s="130" t="s">
        <v>7</v>
      </c>
      <c r="M3243" s="128"/>
    </row>
    <row r="3244" spans="1:13">
      <c r="A3244" s="130" t="s">
        <v>7873</v>
      </c>
      <c r="B3244" s="131">
        <v>1115</v>
      </c>
      <c r="C3244" s="131">
        <v>1278</v>
      </c>
      <c r="D3244" s="166">
        <v>152</v>
      </c>
      <c r="E3244" s="166">
        <v>297</v>
      </c>
      <c r="F3244" s="167">
        <v>2550809.4688050002</v>
      </c>
      <c r="G3244" s="132">
        <v>5.7059999999999999E-5</v>
      </c>
      <c r="H3244" s="167">
        <v>386107.68</v>
      </c>
      <c r="I3244" s="131">
        <v>220.39</v>
      </c>
      <c r="J3244" s="131">
        <v>3</v>
      </c>
      <c r="K3244" s="131">
        <v>1752</v>
      </c>
      <c r="L3244" s="130" t="s">
        <v>7</v>
      </c>
      <c r="M3244" s="128"/>
    </row>
    <row r="3245" spans="1:13">
      <c r="A3245" s="130" t="s">
        <v>7874</v>
      </c>
      <c r="B3245" s="131">
        <v>45686</v>
      </c>
      <c r="C3245" s="131">
        <v>46266</v>
      </c>
      <c r="D3245" s="166">
        <v>5664</v>
      </c>
      <c r="E3245" s="166">
        <v>5217</v>
      </c>
      <c r="F3245" s="167">
        <v>14762519.415568</v>
      </c>
      <c r="G3245" s="132">
        <v>1.1000719999999999E-3</v>
      </c>
      <c r="H3245" s="167">
        <v>7443852.0800000001</v>
      </c>
      <c r="I3245" s="131">
        <v>1020.69</v>
      </c>
      <c r="J3245" s="131">
        <v>3</v>
      </c>
      <c r="K3245" s="131">
        <v>7293</v>
      </c>
      <c r="L3245" s="130" t="s">
        <v>7</v>
      </c>
      <c r="M3245" s="128"/>
    </row>
    <row r="3246" spans="1:13">
      <c r="A3246" s="130" t="s">
        <v>7875</v>
      </c>
      <c r="B3246" s="131">
        <v>3407</v>
      </c>
      <c r="C3246" s="131">
        <v>3454</v>
      </c>
      <c r="D3246" s="166">
        <v>859</v>
      </c>
      <c r="E3246" s="166">
        <v>921</v>
      </c>
      <c r="F3246" s="167">
        <v>1150493.4265949999</v>
      </c>
      <c r="G3246" s="132">
        <v>9.1342999999999996E-5</v>
      </c>
      <c r="H3246" s="167">
        <v>618089.84</v>
      </c>
      <c r="I3246" s="131">
        <v>371.89</v>
      </c>
      <c r="J3246" s="131">
        <v>3</v>
      </c>
      <c r="K3246" s="131">
        <v>1662</v>
      </c>
      <c r="L3246" s="130" t="s">
        <v>7</v>
      </c>
      <c r="M3246" s="128"/>
    </row>
    <row r="3247" spans="1:13">
      <c r="A3247" s="130" t="s">
        <v>7876</v>
      </c>
      <c r="B3247" s="131">
        <v>10750</v>
      </c>
      <c r="C3247" s="131">
        <v>10913</v>
      </c>
      <c r="D3247" s="166">
        <v>3166</v>
      </c>
      <c r="E3247" s="166">
        <v>3712</v>
      </c>
      <c r="F3247" s="167">
        <v>8961503.5066830013</v>
      </c>
      <c r="G3247" s="132">
        <v>3.7434797354732075E-4</v>
      </c>
      <c r="H3247" s="167" t="s">
        <v>11</v>
      </c>
      <c r="I3247" s="131">
        <v>540.11</v>
      </c>
      <c r="J3247" s="131">
        <v>3</v>
      </c>
      <c r="K3247" s="131">
        <v>4690</v>
      </c>
      <c r="L3247" s="130" t="s">
        <v>15</v>
      </c>
      <c r="M3247" s="128"/>
    </row>
    <row r="3248" spans="1:13">
      <c r="A3248" s="130" t="s">
        <v>7877</v>
      </c>
      <c r="B3248" s="131">
        <v>13649</v>
      </c>
      <c r="C3248" s="131">
        <v>12939</v>
      </c>
      <c r="D3248" s="166">
        <v>4041</v>
      </c>
      <c r="E3248" s="166">
        <v>4449</v>
      </c>
      <c r="F3248" s="167">
        <v>10299337.97508</v>
      </c>
      <c r="G3248" s="132">
        <v>4.4383299999999998E-4</v>
      </c>
      <c r="H3248" s="167">
        <v>3003280.06</v>
      </c>
      <c r="I3248" s="131">
        <v>457.75</v>
      </c>
      <c r="J3248" s="131">
        <v>3</v>
      </c>
      <c r="K3248" s="131">
        <v>6561</v>
      </c>
      <c r="L3248" s="130" t="s">
        <v>7</v>
      </c>
      <c r="M3248" s="128"/>
    </row>
    <row r="3249" spans="1:13">
      <c r="A3249" s="130" t="s">
        <v>7878</v>
      </c>
      <c r="B3249" s="131">
        <v>7268</v>
      </c>
      <c r="C3249" s="131">
        <v>7343</v>
      </c>
      <c r="D3249" s="166">
        <v>1321</v>
      </c>
      <c r="E3249" s="166">
        <v>1210</v>
      </c>
      <c r="F3249" s="167">
        <v>5297036.6118000001</v>
      </c>
      <c r="G3249" s="132">
        <v>2.20328E-4</v>
      </c>
      <c r="H3249" s="167">
        <v>1490893.87</v>
      </c>
      <c r="I3249" s="131">
        <v>530.01</v>
      </c>
      <c r="J3249" s="131">
        <v>3</v>
      </c>
      <c r="K3249" s="131">
        <v>2813</v>
      </c>
      <c r="L3249" s="130" t="s">
        <v>7</v>
      </c>
      <c r="M3249" s="128"/>
    </row>
    <row r="3250" spans="1:13">
      <c r="A3250" s="130" t="s">
        <v>7879</v>
      </c>
      <c r="B3250" s="131">
        <v>1799</v>
      </c>
      <c r="C3250" s="131">
        <v>1526</v>
      </c>
      <c r="D3250" s="166">
        <v>382</v>
      </c>
      <c r="E3250" s="166">
        <v>434</v>
      </c>
      <c r="F3250" s="167">
        <v>2107976.2497039996</v>
      </c>
      <c r="G3250" s="132">
        <v>6.4022000000000005E-5</v>
      </c>
      <c r="H3250" s="167">
        <v>433219.51</v>
      </c>
      <c r="I3250" s="131">
        <v>505.5</v>
      </c>
      <c r="J3250" s="131">
        <v>3</v>
      </c>
      <c r="K3250" s="131">
        <v>857</v>
      </c>
      <c r="L3250" s="130" t="s">
        <v>7</v>
      </c>
      <c r="M3250" s="128"/>
    </row>
    <row r="3251" spans="1:13">
      <c r="A3251" s="130" t="s">
        <v>7880</v>
      </c>
      <c r="B3251" s="131">
        <v>1371</v>
      </c>
      <c r="C3251" s="131">
        <v>1365</v>
      </c>
      <c r="D3251" s="166">
        <v>237</v>
      </c>
      <c r="E3251" s="166">
        <v>356</v>
      </c>
      <c r="F3251" s="167">
        <v>1349981.2696160001</v>
      </c>
      <c r="G3251" s="132">
        <v>4.6969999999999999E-5</v>
      </c>
      <c r="H3251" s="167">
        <v>317832.01</v>
      </c>
      <c r="I3251" s="131">
        <v>434.79</v>
      </c>
      <c r="J3251" s="131">
        <v>3</v>
      </c>
      <c r="K3251" s="131">
        <v>731</v>
      </c>
      <c r="L3251" s="130" t="s">
        <v>7</v>
      </c>
      <c r="M3251" s="128"/>
    </row>
    <row r="3252" spans="1:13">
      <c r="A3252" s="160" t="s">
        <v>7881</v>
      </c>
      <c r="B3252" s="161">
        <v>444</v>
      </c>
      <c r="C3252" s="161"/>
      <c r="D3252" s="162"/>
      <c r="E3252" s="162">
        <v>1</v>
      </c>
      <c r="F3252" s="162">
        <v>0</v>
      </c>
      <c r="G3252" s="164">
        <v>6.0028276849737258E-6</v>
      </c>
      <c r="H3252" s="163" t="s">
        <v>11</v>
      </c>
      <c r="I3252" s="161" t="s">
        <v>11</v>
      </c>
      <c r="J3252" s="161">
        <v>2</v>
      </c>
      <c r="K3252" s="161">
        <v>0</v>
      </c>
      <c r="L3252" s="160" t="s">
        <v>12</v>
      </c>
      <c r="M3252" s="165"/>
    </row>
    <row r="3253" spans="1:13">
      <c r="A3253" s="130" t="s">
        <v>7882</v>
      </c>
      <c r="B3253" s="133">
        <v>48169</v>
      </c>
      <c r="C3253" s="133">
        <v>45981</v>
      </c>
      <c r="D3253" s="166">
        <v>8416</v>
      </c>
      <c r="E3253" s="166">
        <v>8856</v>
      </c>
      <c r="F3253" s="167">
        <v>20004848.305858999</v>
      </c>
      <c r="G3253" s="132">
        <v>1.2627599999999999E-3</v>
      </c>
      <c r="H3253" s="167">
        <v>8544709.5</v>
      </c>
      <c r="I3253" s="131">
        <v>647.97</v>
      </c>
      <c r="J3253" s="131">
        <v>3</v>
      </c>
      <c r="K3253" s="131">
        <v>13187</v>
      </c>
      <c r="L3253" s="130" t="s">
        <v>7</v>
      </c>
      <c r="M3253" s="128"/>
    </row>
    <row r="3254" spans="1:13">
      <c r="A3254" s="168" t="s">
        <v>7883</v>
      </c>
      <c r="B3254" s="169">
        <v>4113</v>
      </c>
      <c r="C3254" s="169">
        <v>4139</v>
      </c>
      <c r="D3254" s="170">
        <v>694</v>
      </c>
      <c r="E3254" s="170">
        <v>706</v>
      </c>
      <c r="F3254" s="171">
        <v>7505052.3558550002</v>
      </c>
      <c r="G3254" s="172">
        <v>1.8306999999999999E-4</v>
      </c>
      <c r="H3254" s="171">
        <v>1238776.1100000001</v>
      </c>
      <c r="I3254" s="169">
        <v>547.41</v>
      </c>
      <c r="J3254" s="169">
        <v>3</v>
      </c>
      <c r="K3254" s="169">
        <v>2263</v>
      </c>
      <c r="L3254" s="168" t="s">
        <v>7</v>
      </c>
      <c r="M3254" s="173"/>
    </row>
    <row r="3255" spans="1:13">
      <c r="A3255" s="130" t="s">
        <v>7884</v>
      </c>
      <c r="B3255" s="131">
        <v>3546</v>
      </c>
      <c r="C3255" s="131">
        <v>4507</v>
      </c>
      <c r="D3255" s="166">
        <v>943</v>
      </c>
      <c r="E3255" s="166">
        <v>1044</v>
      </c>
      <c r="F3255" s="167">
        <v>5942332.1312999995</v>
      </c>
      <c r="G3255" s="132">
        <v>1.6609799999999999E-4</v>
      </c>
      <c r="H3255" s="167">
        <v>1123934.76</v>
      </c>
      <c r="I3255" s="131">
        <v>374.27</v>
      </c>
      <c r="J3255" s="131">
        <v>3</v>
      </c>
      <c r="K3255" s="131">
        <v>3003</v>
      </c>
      <c r="L3255" s="130" t="s">
        <v>7</v>
      </c>
      <c r="M3255" s="128"/>
    </row>
    <row r="3256" spans="1:13">
      <c r="A3256" s="130" t="s">
        <v>7885</v>
      </c>
      <c r="B3256" s="131">
        <v>7243</v>
      </c>
      <c r="C3256" s="131">
        <v>8830</v>
      </c>
      <c r="D3256" s="166">
        <v>1940</v>
      </c>
      <c r="E3256" s="166">
        <v>1915</v>
      </c>
      <c r="F3256" s="167">
        <v>4625305.5895499997</v>
      </c>
      <c r="G3256" s="132">
        <v>2.3612399999999999E-4</v>
      </c>
      <c r="H3256" s="167">
        <v>1597781.11</v>
      </c>
      <c r="I3256" s="131">
        <v>505.63</v>
      </c>
      <c r="J3256" s="131">
        <v>3</v>
      </c>
      <c r="K3256" s="131">
        <v>3160</v>
      </c>
      <c r="L3256" s="130" t="s">
        <v>7</v>
      </c>
      <c r="M3256" s="128"/>
    </row>
    <row r="3257" spans="1:13">
      <c r="A3257" s="130" t="s">
        <v>7886</v>
      </c>
      <c r="B3257" s="131">
        <v>2835</v>
      </c>
      <c r="C3257" s="131">
        <v>2603</v>
      </c>
      <c r="D3257" s="166">
        <v>720</v>
      </c>
      <c r="E3257" s="166">
        <v>733</v>
      </c>
      <c r="F3257" s="167">
        <v>4125156.3230200005</v>
      </c>
      <c r="G3257" s="132">
        <v>1.1634104849188103E-4</v>
      </c>
      <c r="H3257" s="167" t="s">
        <v>11</v>
      </c>
      <c r="I3257" s="131">
        <v>619.88</v>
      </c>
      <c r="J3257" s="131">
        <v>3</v>
      </c>
      <c r="K3257" s="131">
        <v>1270</v>
      </c>
      <c r="L3257" s="130" t="s">
        <v>15</v>
      </c>
      <c r="M3257" s="128"/>
    </row>
    <row r="3258" spans="1:13">
      <c r="A3258" s="130" t="s">
        <v>7887</v>
      </c>
      <c r="B3258" s="131">
        <v>2377</v>
      </c>
      <c r="C3258" s="131">
        <v>1574</v>
      </c>
      <c r="D3258" s="166">
        <v>795</v>
      </c>
      <c r="E3258" s="166">
        <v>653</v>
      </c>
      <c r="F3258" s="167">
        <v>2517641.0762080005</v>
      </c>
      <c r="G3258" s="132">
        <v>8.0484999999999999E-5</v>
      </c>
      <c r="H3258" s="167">
        <v>544619.29</v>
      </c>
      <c r="I3258" s="131">
        <v>465.09</v>
      </c>
      <c r="J3258" s="131">
        <v>3</v>
      </c>
      <c r="K3258" s="131">
        <v>1171</v>
      </c>
      <c r="L3258" s="130" t="s">
        <v>7</v>
      </c>
      <c r="M3258" s="128"/>
    </row>
    <row r="3259" spans="1:13">
      <c r="A3259" s="130" t="s">
        <v>7888</v>
      </c>
      <c r="B3259" s="131">
        <v>1982</v>
      </c>
      <c r="C3259" s="131">
        <v>2102</v>
      </c>
      <c r="D3259" s="166">
        <v>585</v>
      </c>
      <c r="E3259" s="166">
        <v>461</v>
      </c>
      <c r="F3259" s="167">
        <v>1217482.2895500001</v>
      </c>
      <c r="G3259" s="132">
        <v>6.1146E-5</v>
      </c>
      <c r="H3259" s="167">
        <v>413754.66</v>
      </c>
      <c r="I3259" s="131">
        <v>533.19000000000005</v>
      </c>
      <c r="J3259" s="131">
        <v>3</v>
      </c>
      <c r="K3259" s="131">
        <v>776</v>
      </c>
      <c r="L3259" s="130" t="s">
        <v>7</v>
      </c>
      <c r="M3259" s="128"/>
    </row>
    <row r="3260" spans="1:13">
      <c r="A3260" s="130" t="s">
        <v>7889</v>
      </c>
      <c r="B3260" s="131">
        <v>3245</v>
      </c>
      <c r="C3260" s="131">
        <v>3344</v>
      </c>
      <c r="D3260" s="166">
        <v>869</v>
      </c>
      <c r="E3260" s="166">
        <v>792</v>
      </c>
      <c r="F3260" s="167">
        <v>2535579.1903740005</v>
      </c>
      <c r="G3260" s="132">
        <v>1.05858E-4</v>
      </c>
      <c r="H3260" s="167">
        <v>716308.96</v>
      </c>
      <c r="I3260" s="131">
        <v>541.42999999999995</v>
      </c>
      <c r="J3260" s="131">
        <v>3</v>
      </c>
      <c r="K3260" s="131">
        <v>1323</v>
      </c>
      <c r="L3260" s="130" t="s">
        <v>7</v>
      </c>
      <c r="M3260" s="128"/>
    </row>
    <row r="3261" spans="1:13">
      <c r="A3261" s="130" t="s">
        <v>7890</v>
      </c>
      <c r="B3261" s="131">
        <v>5582</v>
      </c>
      <c r="C3261" s="131">
        <v>5684</v>
      </c>
      <c r="D3261" s="166">
        <v>1433</v>
      </c>
      <c r="E3261" s="166">
        <v>1577</v>
      </c>
      <c r="F3261" s="167">
        <v>1433739.4774239999</v>
      </c>
      <c r="G3261" s="132">
        <v>1.4482500000000001E-4</v>
      </c>
      <c r="H3261" s="167">
        <v>979987.44</v>
      </c>
      <c r="I3261" s="131">
        <v>386.43</v>
      </c>
      <c r="J3261" s="131">
        <v>3</v>
      </c>
      <c r="K3261" s="131">
        <v>2536</v>
      </c>
      <c r="L3261" s="130" t="s">
        <v>7</v>
      </c>
      <c r="M3261" s="128"/>
    </row>
    <row r="3262" spans="1:13">
      <c r="A3262" s="130" t="s">
        <v>7891</v>
      </c>
      <c r="B3262" s="131">
        <v>2174</v>
      </c>
      <c r="C3262" s="131">
        <v>2887</v>
      </c>
      <c r="D3262" s="166">
        <v>606</v>
      </c>
      <c r="E3262" s="166">
        <v>1057</v>
      </c>
      <c r="F3262" s="167">
        <v>5758570.7488493118</v>
      </c>
      <c r="G3262" s="132">
        <v>1.3434100000000001E-4</v>
      </c>
      <c r="H3262" s="167">
        <v>909041.22</v>
      </c>
      <c r="I3262" s="131">
        <v>642.89</v>
      </c>
      <c r="J3262" s="131">
        <v>3</v>
      </c>
      <c r="K3262" s="131">
        <v>1414</v>
      </c>
      <c r="L3262" s="130" t="s">
        <v>7</v>
      </c>
      <c r="M3262" s="128"/>
    </row>
    <row r="3263" spans="1:13">
      <c r="A3263" s="130" t="s">
        <v>7892</v>
      </c>
      <c r="B3263" s="131">
        <v>6603</v>
      </c>
      <c r="C3263" s="131">
        <v>5043</v>
      </c>
      <c r="D3263" s="166">
        <v>1292</v>
      </c>
      <c r="E3263" s="166">
        <v>1215</v>
      </c>
      <c r="F3263" s="167">
        <v>1760395.26663</v>
      </c>
      <c r="G3263" s="132">
        <v>1.5019523971209999E-4</v>
      </c>
      <c r="H3263" s="167" t="s">
        <v>11</v>
      </c>
      <c r="I3263" s="131">
        <v>511.49</v>
      </c>
      <c r="J3263" s="131">
        <v>3</v>
      </c>
      <c r="K3263" s="131">
        <v>1987</v>
      </c>
      <c r="L3263" s="130" t="s">
        <v>15</v>
      </c>
      <c r="M3263" s="128"/>
    </row>
    <row r="3264" spans="1:13">
      <c r="A3264" s="130" t="s">
        <v>7893</v>
      </c>
      <c r="B3264" s="131">
        <v>6906</v>
      </c>
      <c r="C3264" s="131">
        <v>7234</v>
      </c>
      <c r="D3264" s="166">
        <v>1399</v>
      </c>
      <c r="E3264" s="166">
        <v>1316</v>
      </c>
      <c r="F3264" s="167">
        <v>7633415.1176500004</v>
      </c>
      <c r="G3264" s="132">
        <v>2.48223E-4</v>
      </c>
      <c r="H3264" s="167">
        <v>1679649.58</v>
      </c>
      <c r="I3264" s="131">
        <v>532.38</v>
      </c>
      <c r="J3264" s="131">
        <v>3</v>
      </c>
      <c r="K3264" s="131">
        <v>3155</v>
      </c>
      <c r="L3264" s="130" t="s">
        <v>7</v>
      </c>
      <c r="M3264" s="128"/>
    </row>
    <row r="3265" spans="1:13">
      <c r="A3265" s="130" t="s">
        <v>7894</v>
      </c>
      <c r="B3265" s="131">
        <v>34531</v>
      </c>
      <c r="C3265" s="131">
        <v>36979</v>
      </c>
      <c r="D3265" s="166">
        <v>2933</v>
      </c>
      <c r="E3265" s="166">
        <v>3420</v>
      </c>
      <c r="F3265" s="167">
        <v>19562972.569431998</v>
      </c>
      <c r="G3265" s="132">
        <v>9.4210300000000002E-4</v>
      </c>
      <c r="H3265" s="167">
        <v>6374926.54</v>
      </c>
      <c r="I3265" s="131">
        <v>1729.03</v>
      </c>
      <c r="J3265" s="131">
        <v>3</v>
      </c>
      <c r="K3265" s="131">
        <v>3687</v>
      </c>
      <c r="L3265" s="130" t="s">
        <v>7</v>
      </c>
      <c r="M3265" s="128"/>
    </row>
    <row r="3266" spans="1:13">
      <c r="A3266" s="130" t="s">
        <v>7895</v>
      </c>
      <c r="B3266" s="131">
        <v>11813</v>
      </c>
      <c r="C3266" s="131">
        <v>11884</v>
      </c>
      <c r="D3266" s="166">
        <v>2438</v>
      </c>
      <c r="E3266" s="166">
        <v>2509</v>
      </c>
      <c r="F3266" s="167">
        <v>6299756.6259080004</v>
      </c>
      <c r="G3266" s="132">
        <v>3.3492E-4</v>
      </c>
      <c r="H3266" s="167">
        <v>2266300.9900000002</v>
      </c>
      <c r="I3266" s="131">
        <v>463.18</v>
      </c>
      <c r="J3266" s="131">
        <v>3</v>
      </c>
      <c r="K3266" s="131">
        <v>4893</v>
      </c>
      <c r="L3266" s="130" t="s">
        <v>7</v>
      </c>
      <c r="M3266" s="128"/>
    </row>
    <row r="3267" spans="1:13">
      <c r="A3267" s="130" t="s">
        <v>7896</v>
      </c>
      <c r="B3267" s="131">
        <v>4073</v>
      </c>
      <c r="C3267" s="131">
        <v>3786</v>
      </c>
      <c r="D3267" s="166">
        <v>1822</v>
      </c>
      <c r="E3267" s="166">
        <v>1553</v>
      </c>
      <c r="F3267" s="167">
        <v>3253346.7401400004</v>
      </c>
      <c r="G3267" s="132">
        <v>1.41664E-4</v>
      </c>
      <c r="H3267" s="167">
        <v>958598.29</v>
      </c>
      <c r="I3267" s="131">
        <v>443.59</v>
      </c>
      <c r="J3267" s="131">
        <v>3</v>
      </c>
      <c r="K3267" s="131">
        <v>2161</v>
      </c>
      <c r="L3267" s="130" t="s">
        <v>7</v>
      </c>
      <c r="M3267" s="128"/>
    </row>
    <row r="3268" spans="1:13">
      <c r="A3268" s="130" t="s">
        <v>7897</v>
      </c>
      <c r="B3268" s="131">
        <v>13645</v>
      </c>
      <c r="C3268" s="131">
        <v>12868</v>
      </c>
      <c r="D3268" s="166">
        <v>3033</v>
      </c>
      <c r="E3268" s="166">
        <v>2853</v>
      </c>
      <c r="F3268" s="167">
        <v>2194592.4867500002</v>
      </c>
      <c r="G3268" s="132">
        <v>3.1494800000000001E-4</v>
      </c>
      <c r="H3268" s="167">
        <v>2131158.39</v>
      </c>
      <c r="I3268" s="131">
        <v>457.14</v>
      </c>
      <c r="J3268" s="131">
        <v>3</v>
      </c>
      <c r="K3268" s="131">
        <v>4662</v>
      </c>
      <c r="L3268" s="130" t="s">
        <v>7</v>
      </c>
      <c r="M3268" s="128"/>
    </row>
    <row r="3269" spans="1:13">
      <c r="A3269" s="130" t="s">
        <v>7898</v>
      </c>
      <c r="B3269" s="131">
        <v>4320</v>
      </c>
      <c r="C3269" s="131">
        <v>4614</v>
      </c>
      <c r="D3269" s="166">
        <v>1094</v>
      </c>
      <c r="E3269" s="166">
        <v>930</v>
      </c>
      <c r="F3269" s="167">
        <v>1850572.1991999999</v>
      </c>
      <c r="G3269" s="132">
        <v>1.20942E-4</v>
      </c>
      <c r="H3269" s="167">
        <v>818380.11</v>
      </c>
      <c r="I3269" s="131">
        <v>495.68</v>
      </c>
      <c r="J3269" s="131">
        <v>3</v>
      </c>
      <c r="K3269" s="131">
        <v>1651</v>
      </c>
      <c r="L3269" s="130" t="s">
        <v>7</v>
      </c>
      <c r="M3269" s="128"/>
    </row>
    <row r="3270" spans="1:13">
      <c r="A3270" s="130" t="s">
        <v>7899</v>
      </c>
      <c r="B3270" s="131">
        <v>168</v>
      </c>
      <c r="C3270" s="131">
        <v>190</v>
      </c>
      <c r="D3270" s="166">
        <v>104</v>
      </c>
      <c r="E3270" s="166">
        <v>69</v>
      </c>
      <c r="F3270" s="167">
        <v>607681.58114000002</v>
      </c>
      <c r="G3270" s="132">
        <v>1.2604E-5</v>
      </c>
      <c r="H3270" s="167">
        <v>85288.77</v>
      </c>
      <c r="I3270" s="131">
        <v>412.02</v>
      </c>
      <c r="J3270" s="131">
        <v>3</v>
      </c>
      <c r="K3270" s="131">
        <v>207</v>
      </c>
      <c r="L3270" s="130" t="s">
        <v>7</v>
      </c>
      <c r="M3270" s="128"/>
    </row>
    <row r="3271" spans="1:13">
      <c r="A3271" s="130" t="s">
        <v>7900</v>
      </c>
      <c r="B3271" s="131">
        <v>1846</v>
      </c>
      <c r="C3271" s="131">
        <v>1735</v>
      </c>
      <c r="D3271" s="166">
        <v>498</v>
      </c>
      <c r="E3271" s="166">
        <v>307</v>
      </c>
      <c r="F3271" s="167">
        <v>2214115.0297449999</v>
      </c>
      <c r="G3271" s="132">
        <v>6.7570000000000005E-5</v>
      </c>
      <c r="H3271" s="167">
        <v>457226.39</v>
      </c>
      <c r="I3271" s="131">
        <v>837.41</v>
      </c>
      <c r="J3271" s="131">
        <v>3</v>
      </c>
      <c r="K3271" s="131">
        <v>546</v>
      </c>
      <c r="L3271" s="130" t="s">
        <v>7</v>
      </c>
      <c r="M3271" s="128"/>
    </row>
    <row r="3272" spans="1:13">
      <c r="A3272" s="130" t="s">
        <v>7901</v>
      </c>
      <c r="B3272" s="131">
        <v>1536</v>
      </c>
      <c r="C3272" s="131">
        <v>1751</v>
      </c>
      <c r="D3272" s="166">
        <v>334</v>
      </c>
      <c r="E3272" s="166">
        <v>418</v>
      </c>
      <c r="F3272" s="167">
        <v>2719355.3251200002</v>
      </c>
      <c r="G3272" s="132">
        <v>7.2166026927341745E-5</v>
      </c>
      <c r="H3272" s="167" t="s">
        <v>11</v>
      </c>
      <c r="I3272" s="131">
        <v>647.65</v>
      </c>
      <c r="J3272" s="131">
        <v>3</v>
      </c>
      <c r="K3272" s="131">
        <v>754</v>
      </c>
      <c r="L3272" s="130" t="s">
        <v>15</v>
      </c>
      <c r="M3272" s="128"/>
    </row>
    <row r="3273" spans="1:13">
      <c r="A3273" s="130" t="s">
        <v>7902</v>
      </c>
      <c r="B3273" s="131">
        <v>706</v>
      </c>
      <c r="C3273" s="131">
        <v>971</v>
      </c>
      <c r="D3273" s="166">
        <v>186</v>
      </c>
      <c r="E3273" s="166">
        <v>173</v>
      </c>
      <c r="F3273" s="167">
        <v>264652.76131099998</v>
      </c>
      <c r="G3273" s="132">
        <v>2.1761002696804247E-5</v>
      </c>
      <c r="H3273" s="167" t="s">
        <v>11</v>
      </c>
      <c r="I3273" s="131">
        <v>596.15</v>
      </c>
      <c r="J3273" s="131">
        <v>3</v>
      </c>
      <c r="K3273" s="131">
        <v>247</v>
      </c>
      <c r="L3273" s="130" t="s">
        <v>15</v>
      </c>
      <c r="M3273" s="128"/>
    </row>
    <row r="3274" spans="1:13">
      <c r="A3274" s="130" t="s">
        <v>7903</v>
      </c>
      <c r="B3274" s="131"/>
      <c r="C3274" s="131"/>
      <c r="D3274" s="166"/>
      <c r="E3274" s="166">
        <v>6</v>
      </c>
      <c r="F3274" s="166">
        <v>0</v>
      </c>
      <c r="G3274" s="132"/>
      <c r="H3274" s="167" t="s">
        <v>11</v>
      </c>
      <c r="I3274" s="131" t="s">
        <v>11</v>
      </c>
      <c r="J3274" s="131"/>
      <c r="K3274" s="131">
        <v>29</v>
      </c>
      <c r="L3274" s="130" t="s">
        <v>12</v>
      </c>
      <c r="M3274" s="128" t="s">
        <v>5181</v>
      </c>
    </row>
    <row r="3275" spans="1:13">
      <c r="A3275" s="130" t="s">
        <v>7904</v>
      </c>
      <c r="B3275" s="131">
        <v>2415</v>
      </c>
      <c r="C3275" s="131">
        <v>3924</v>
      </c>
      <c r="D3275" s="166">
        <v>493</v>
      </c>
      <c r="E3275" s="166">
        <v>482</v>
      </c>
      <c r="F3275" s="167">
        <v>3515574.1165359998</v>
      </c>
      <c r="G3275" s="132">
        <v>9.5546999999999998E-5</v>
      </c>
      <c r="H3275" s="167">
        <v>646534.48</v>
      </c>
      <c r="I3275" s="131">
        <v>462.14</v>
      </c>
      <c r="J3275" s="131">
        <v>3</v>
      </c>
      <c r="K3275" s="131">
        <v>1399</v>
      </c>
      <c r="L3275" s="130" t="s">
        <v>7</v>
      </c>
      <c r="M3275" s="128"/>
    </row>
    <row r="3276" spans="1:13">
      <c r="A3276" s="130" t="s">
        <v>7905</v>
      </c>
      <c r="B3276" s="131">
        <v>6225</v>
      </c>
      <c r="C3276" s="131">
        <v>5014</v>
      </c>
      <c r="D3276" s="166">
        <v>1164</v>
      </c>
      <c r="E3276" s="166">
        <v>1013</v>
      </c>
      <c r="F3276" s="167">
        <v>7760279.3922079997</v>
      </c>
      <c r="G3276" s="132">
        <v>2.1956499999999999E-4</v>
      </c>
      <c r="H3276" s="167">
        <v>1485727.67</v>
      </c>
      <c r="I3276" s="131">
        <v>565.55999999999995</v>
      </c>
      <c r="J3276" s="131">
        <v>3</v>
      </c>
      <c r="K3276" s="131">
        <v>2627</v>
      </c>
      <c r="L3276" s="130" t="s">
        <v>7</v>
      </c>
      <c r="M3276" s="128"/>
    </row>
    <row r="3277" spans="1:13">
      <c r="A3277" s="130" t="s">
        <v>7906</v>
      </c>
      <c r="B3277" s="131">
        <v>5934</v>
      </c>
      <c r="C3277" s="131">
        <v>4872</v>
      </c>
      <c r="D3277" s="166">
        <v>691</v>
      </c>
      <c r="E3277" s="166">
        <v>558</v>
      </c>
      <c r="F3277" s="167">
        <v>6390939.6502440004</v>
      </c>
      <c r="G3277" s="132">
        <v>1.9262899958904505E-4</v>
      </c>
      <c r="H3277" s="167" t="s">
        <v>11</v>
      </c>
      <c r="I3277" s="131" t="s">
        <v>11</v>
      </c>
      <c r="J3277" s="131">
        <v>3</v>
      </c>
      <c r="K3277" s="131">
        <v>4435</v>
      </c>
      <c r="L3277" s="130" t="s">
        <v>12</v>
      </c>
      <c r="M3277" s="128"/>
    </row>
    <row r="3278" spans="1:13">
      <c r="A3278" s="130" t="s">
        <v>7907</v>
      </c>
      <c r="B3278" s="131">
        <v>9421</v>
      </c>
      <c r="C3278" s="131">
        <v>17444</v>
      </c>
      <c r="D3278" s="166">
        <v>684</v>
      </c>
      <c r="E3278" s="166">
        <v>542</v>
      </c>
      <c r="F3278" s="167">
        <v>3720106.375829</v>
      </c>
      <c r="G3278" s="132">
        <v>2.3053599999999999E-4</v>
      </c>
      <c r="H3278" s="167">
        <v>1559966.31</v>
      </c>
      <c r="I3278" s="131">
        <v>1172.9000000000001</v>
      </c>
      <c r="J3278" s="131">
        <v>3</v>
      </c>
      <c r="K3278" s="131">
        <v>1330</v>
      </c>
      <c r="L3278" s="130" t="s">
        <v>7</v>
      </c>
      <c r="M3278" s="128"/>
    </row>
    <row r="3279" spans="1:13">
      <c r="A3279" s="130" t="s">
        <v>7908</v>
      </c>
      <c r="B3279" s="131">
        <v>1778</v>
      </c>
      <c r="C3279" s="131">
        <v>1431</v>
      </c>
      <c r="D3279" s="166">
        <v>200</v>
      </c>
      <c r="E3279" s="166">
        <v>118</v>
      </c>
      <c r="F3279" s="167">
        <v>1470721.1457619998</v>
      </c>
      <c r="G3279" s="132">
        <v>5.1081503822535525E-5</v>
      </c>
      <c r="H3279" s="167" t="s">
        <v>11</v>
      </c>
      <c r="I3279" s="131">
        <v>392.34</v>
      </c>
      <c r="J3279" s="131">
        <v>3</v>
      </c>
      <c r="K3279" s="131">
        <v>881</v>
      </c>
      <c r="L3279" s="130" t="s">
        <v>15</v>
      </c>
      <c r="M3279" s="128"/>
    </row>
    <row r="3280" spans="1:13">
      <c r="A3280" s="130" t="s">
        <v>7909</v>
      </c>
      <c r="B3280" s="131">
        <v>8929</v>
      </c>
      <c r="C3280" s="131">
        <v>8810</v>
      </c>
      <c r="D3280" s="166">
        <v>1856</v>
      </c>
      <c r="E3280" s="166">
        <v>1648</v>
      </c>
      <c r="F3280" s="167">
        <v>2601171.3063699999</v>
      </c>
      <c r="G3280" s="132">
        <v>2.2163099999999999E-4</v>
      </c>
      <c r="H3280" s="167">
        <v>1499711.72</v>
      </c>
      <c r="I3280" s="131">
        <v>429.72</v>
      </c>
      <c r="J3280" s="131">
        <v>3</v>
      </c>
      <c r="K3280" s="131">
        <v>3490</v>
      </c>
      <c r="L3280" s="130" t="s">
        <v>7</v>
      </c>
      <c r="M3280" s="128"/>
    </row>
    <row r="3281" spans="1:13">
      <c r="A3281" s="130" t="s">
        <v>7910</v>
      </c>
      <c r="B3281" s="131">
        <v>3361</v>
      </c>
      <c r="C3281" s="131">
        <v>3431</v>
      </c>
      <c r="D3281" s="166">
        <v>210</v>
      </c>
      <c r="E3281" s="166">
        <v>271</v>
      </c>
      <c r="F3281" s="167">
        <v>1598073.3958469999</v>
      </c>
      <c r="G3281" s="132">
        <v>8.5097000000000002E-5</v>
      </c>
      <c r="H3281" s="167">
        <v>575825.19999999995</v>
      </c>
      <c r="I3281" s="131">
        <v>843.08</v>
      </c>
      <c r="J3281" s="131">
        <v>3</v>
      </c>
      <c r="K3281" s="131">
        <v>683</v>
      </c>
      <c r="L3281" s="130" t="s">
        <v>7</v>
      </c>
      <c r="M3281" s="128"/>
    </row>
    <row r="3282" spans="1:13">
      <c r="A3282" s="130" t="s">
        <v>7911</v>
      </c>
      <c r="B3282" s="131">
        <v>1475</v>
      </c>
      <c r="C3282" s="131">
        <v>2848</v>
      </c>
      <c r="D3282" s="166">
        <v>169</v>
      </c>
      <c r="E3282" s="166">
        <v>278</v>
      </c>
      <c r="F3282" s="167">
        <v>2118247.0042440002</v>
      </c>
      <c r="G3282" s="132">
        <v>5.9841516418735308E-5</v>
      </c>
      <c r="H3282" s="167" t="s">
        <v>11</v>
      </c>
      <c r="I3282" s="131">
        <v>396.6</v>
      </c>
      <c r="J3282" s="131">
        <v>3</v>
      </c>
      <c r="K3282" s="131">
        <v>1021</v>
      </c>
      <c r="L3282" s="130" t="s">
        <v>15</v>
      </c>
      <c r="M3282" s="128"/>
    </row>
    <row r="3283" spans="1:13">
      <c r="A3283" s="130" t="s">
        <v>7912</v>
      </c>
      <c r="B3283" s="131">
        <v>6296</v>
      </c>
      <c r="C3283" s="131">
        <v>6527</v>
      </c>
      <c r="D3283" s="166">
        <v>1373</v>
      </c>
      <c r="E3283" s="166">
        <v>995</v>
      </c>
      <c r="F3283" s="167">
        <v>6472561.8974989997</v>
      </c>
      <c r="G3283" s="132">
        <v>2.1857300000000001E-4</v>
      </c>
      <c r="H3283" s="167">
        <v>1479019.13</v>
      </c>
      <c r="I3283" s="131">
        <v>465.83</v>
      </c>
      <c r="J3283" s="131">
        <v>3</v>
      </c>
      <c r="K3283" s="131">
        <v>3175</v>
      </c>
      <c r="L3283" s="130" t="s">
        <v>7</v>
      </c>
      <c r="M3283" s="128"/>
    </row>
    <row r="3284" spans="1:13">
      <c r="A3284" s="130" t="s">
        <v>7913</v>
      </c>
      <c r="B3284" s="131">
        <v>751</v>
      </c>
      <c r="C3284" s="131">
        <v>1595</v>
      </c>
      <c r="D3284" s="166">
        <v>690</v>
      </c>
      <c r="E3284" s="166">
        <v>899</v>
      </c>
      <c r="F3284" s="167">
        <v>2146962.6064690002</v>
      </c>
      <c r="G3284" s="132">
        <v>6.2692000000000002E-5</v>
      </c>
      <c r="H3284" s="167">
        <v>424219.44</v>
      </c>
      <c r="I3284" s="131">
        <v>196.49</v>
      </c>
      <c r="J3284" s="131">
        <v>3</v>
      </c>
      <c r="K3284" s="131">
        <v>2159</v>
      </c>
      <c r="L3284" s="130" t="s">
        <v>7</v>
      </c>
      <c r="M3284" s="128"/>
    </row>
    <row r="3285" spans="1:13">
      <c r="A3285" s="130" t="s">
        <v>7914</v>
      </c>
      <c r="B3285" s="131">
        <v>1002</v>
      </c>
      <c r="C3285" s="131">
        <v>823</v>
      </c>
      <c r="D3285" s="166">
        <v>168</v>
      </c>
      <c r="E3285" s="166">
        <v>160</v>
      </c>
      <c r="F3285" s="167">
        <v>3866165.3707599998</v>
      </c>
      <c r="G3285" s="132">
        <v>6.9376999999999997E-5</v>
      </c>
      <c r="H3285" s="167">
        <v>469449.71</v>
      </c>
      <c r="I3285" s="131">
        <v>405.75</v>
      </c>
      <c r="J3285" s="131">
        <v>3</v>
      </c>
      <c r="K3285" s="131">
        <v>1157</v>
      </c>
      <c r="L3285" s="130" t="s">
        <v>7</v>
      </c>
      <c r="M3285" s="128"/>
    </row>
    <row r="3286" spans="1:13">
      <c r="A3286" s="130" t="s">
        <v>7915</v>
      </c>
      <c r="B3286" s="131">
        <v>7247</v>
      </c>
      <c r="C3286" s="131">
        <v>7130</v>
      </c>
      <c r="D3286" s="166">
        <v>1061</v>
      </c>
      <c r="E3286" s="166">
        <v>1332</v>
      </c>
      <c r="F3286" s="167">
        <v>6841213.6288780002</v>
      </c>
      <c r="G3286" s="132">
        <v>2.3733200000000001E-4</v>
      </c>
      <c r="H3286" s="167">
        <v>1605955.31</v>
      </c>
      <c r="I3286" s="131">
        <v>400.69</v>
      </c>
      <c r="J3286" s="131">
        <v>3</v>
      </c>
      <c r="K3286" s="131">
        <v>4008</v>
      </c>
      <c r="L3286" s="130" t="s">
        <v>7</v>
      </c>
      <c r="M3286" s="128"/>
    </row>
    <row r="3287" spans="1:13">
      <c r="A3287" s="130" t="s">
        <v>7916</v>
      </c>
      <c r="B3287" s="131">
        <v>1931</v>
      </c>
      <c r="C3287" s="131">
        <v>1761</v>
      </c>
      <c r="D3287" s="166">
        <v>192</v>
      </c>
      <c r="E3287" s="166">
        <v>252</v>
      </c>
      <c r="F3287" s="167">
        <v>1121330.2010519998</v>
      </c>
      <c r="G3287" s="132">
        <v>5.4154999999999999E-5</v>
      </c>
      <c r="H3287" s="167">
        <v>366450.56</v>
      </c>
      <c r="I3287" s="131">
        <v>414.53</v>
      </c>
      <c r="J3287" s="131">
        <v>3</v>
      </c>
      <c r="K3287" s="131">
        <v>884</v>
      </c>
      <c r="L3287" s="130" t="s">
        <v>7</v>
      </c>
      <c r="M3287" s="128"/>
    </row>
    <row r="3288" spans="1:13">
      <c r="A3288" s="130" t="s">
        <v>7917</v>
      </c>
      <c r="B3288" s="131">
        <v>1071</v>
      </c>
      <c r="C3288" s="131">
        <v>1036</v>
      </c>
      <c r="D3288" s="166">
        <v>145</v>
      </c>
      <c r="E3288" s="166">
        <v>139</v>
      </c>
      <c r="F3288" s="167">
        <v>792723.6108250001</v>
      </c>
      <c r="G3288" s="132">
        <v>3.1435E-5</v>
      </c>
      <c r="H3288" s="167">
        <v>212709.74</v>
      </c>
      <c r="I3288" s="131">
        <v>307.83</v>
      </c>
      <c r="J3288" s="131">
        <v>3</v>
      </c>
      <c r="K3288" s="131">
        <v>691</v>
      </c>
      <c r="L3288" s="130" t="s">
        <v>7</v>
      </c>
      <c r="M3288" s="128"/>
    </row>
    <row r="3289" spans="1:13">
      <c r="A3289" s="130" t="s">
        <v>7918</v>
      </c>
      <c r="B3289" s="131">
        <v>4882</v>
      </c>
      <c r="C3289" s="131">
        <v>4949</v>
      </c>
      <c r="D3289" s="166">
        <v>774</v>
      </c>
      <c r="E3289" s="166">
        <v>674</v>
      </c>
      <c r="F3289" s="167">
        <v>1950086.043544</v>
      </c>
      <c r="G3289" s="132">
        <v>1.2497100000000001E-4</v>
      </c>
      <c r="H3289" s="167">
        <v>845639.75</v>
      </c>
      <c r="I3289" s="131">
        <v>647.51</v>
      </c>
      <c r="J3289" s="131">
        <v>3</v>
      </c>
      <c r="K3289" s="131">
        <v>1306</v>
      </c>
      <c r="L3289" s="130" t="s">
        <v>7</v>
      </c>
      <c r="M3289" s="128"/>
    </row>
    <row r="3290" spans="1:13">
      <c r="A3290" s="130" t="s">
        <v>7919</v>
      </c>
      <c r="B3290" s="131">
        <v>18065</v>
      </c>
      <c r="C3290" s="131">
        <v>29893</v>
      </c>
      <c r="D3290" s="166">
        <v>2152</v>
      </c>
      <c r="E3290" s="166">
        <v>1951</v>
      </c>
      <c r="F3290" s="167">
        <v>3030408.4927679999</v>
      </c>
      <c r="G3290" s="132">
        <v>3.9211707063786376E-4</v>
      </c>
      <c r="H3290" s="167" t="s">
        <v>11</v>
      </c>
      <c r="I3290" s="131">
        <v>659.38</v>
      </c>
      <c r="J3290" s="131">
        <v>3</v>
      </c>
      <c r="K3290" s="131">
        <v>4024</v>
      </c>
      <c r="L3290" s="130" t="s">
        <v>15</v>
      </c>
      <c r="M3290" s="128"/>
    </row>
    <row r="3291" spans="1:13">
      <c r="A3291" s="130" t="s">
        <v>7920</v>
      </c>
      <c r="B3291" s="131">
        <v>318</v>
      </c>
      <c r="C3291" s="131">
        <v>94</v>
      </c>
      <c r="D3291" s="166">
        <v>44</v>
      </c>
      <c r="E3291" s="166">
        <v>61</v>
      </c>
      <c r="F3291" s="167">
        <v>708067.45421200001</v>
      </c>
      <c r="G3291" s="132">
        <v>1.4006494989311576E-5</v>
      </c>
      <c r="H3291" s="167" t="s">
        <v>11</v>
      </c>
      <c r="I3291" s="131" t="s">
        <v>11</v>
      </c>
      <c r="J3291" s="131">
        <v>3</v>
      </c>
      <c r="K3291" s="131">
        <v>664</v>
      </c>
      <c r="L3291" s="130" t="s">
        <v>12</v>
      </c>
      <c r="M3291" s="128"/>
    </row>
    <row r="3292" spans="1:13">
      <c r="A3292" s="130" t="s">
        <v>7921</v>
      </c>
      <c r="B3292" s="131">
        <v>829</v>
      </c>
      <c r="C3292" s="131">
        <v>741</v>
      </c>
      <c r="D3292" s="166">
        <v>139</v>
      </c>
      <c r="E3292" s="166">
        <v>104</v>
      </c>
      <c r="F3292" s="167">
        <v>2300256.657381</v>
      </c>
      <c r="G3292" s="132">
        <v>4.5992000000000003E-5</v>
      </c>
      <c r="H3292" s="167">
        <v>311210.88</v>
      </c>
      <c r="I3292" s="131">
        <v>405.75</v>
      </c>
      <c r="J3292" s="131">
        <v>3</v>
      </c>
      <c r="K3292" s="131">
        <v>767</v>
      </c>
      <c r="L3292" s="130" t="s">
        <v>7</v>
      </c>
      <c r="M3292" s="128"/>
    </row>
    <row r="3293" spans="1:13">
      <c r="A3293" s="130" t="s">
        <v>7922</v>
      </c>
      <c r="B3293" s="131">
        <v>1235</v>
      </c>
      <c r="C3293" s="131">
        <v>1347</v>
      </c>
      <c r="D3293" s="166">
        <v>206</v>
      </c>
      <c r="E3293" s="166">
        <v>292</v>
      </c>
      <c r="F3293" s="167">
        <v>894004.23833899992</v>
      </c>
      <c r="G3293" s="132">
        <v>3.8856000000000002E-5</v>
      </c>
      <c r="H3293" s="167">
        <v>262926.52</v>
      </c>
      <c r="I3293" s="131">
        <v>339.7</v>
      </c>
      <c r="J3293" s="131">
        <v>3</v>
      </c>
      <c r="K3293" s="131">
        <v>774</v>
      </c>
      <c r="L3293" s="130" t="s">
        <v>7</v>
      </c>
      <c r="M3293" s="128"/>
    </row>
    <row r="3294" spans="1:13">
      <c r="A3294" s="130" t="s">
        <v>7923</v>
      </c>
      <c r="B3294" s="131">
        <v>4793</v>
      </c>
      <c r="C3294" s="131">
        <v>3894</v>
      </c>
      <c r="D3294" s="166">
        <v>522</v>
      </c>
      <c r="E3294" s="166">
        <v>684</v>
      </c>
      <c r="F3294" s="167">
        <v>4194633.4923800007</v>
      </c>
      <c r="G3294" s="132">
        <v>1.4199699999999999E-4</v>
      </c>
      <c r="H3294" s="167">
        <v>960848.15</v>
      </c>
      <c r="I3294" s="131">
        <v>657.22</v>
      </c>
      <c r="J3294" s="131">
        <v>3</v>
      </c>
      <c r="K3294" s="131">
        <v>1462</v>
      </c>
      <c r="L3294" s="130" t="s">
        <v>7</v>
      </c>
      <c r="M3294" s="128"/>
    </row>
    <row r="3295" spans="1:13">
      <c r="A3295" s="130" t="s">
        <v>7924</v>
      </c>
      <c r="B3295" s="131">
        <v>3324</v>
      </c>
      <c r="C3295" s="131">
        <v>5548</v>
      </c>
      <c r="D3295" s="166">
        <v>474</v>
      </c>
      <c r="E3295" s="166">
        <v>552</v>
      </c>
      <c r="F3295" s="167">
        <v>5121852.7726929998</v>
      </c>
      <c r="G3295" s="132">
        <v>1.33144E-4</v>
      </c>
      <c r="H3295" s="167">
        <v>900944.39</v>
      </c>
      <c r="I3295" s="131">
        <v>859.68</v>
      </c>
      <c r="J3295" s="131">
        <v>3</v>
      </c>
      <c r="K3295" s="131">
        <v>1048</v>
      </c>
      <c r="L3295" s="130" t="s">
        <v>7</v>
      </c>
      <c r="M3295" s="128"/>
    </row>
    <row r="3296" spans="1:13">
      <c r="A3296" s="130" t="s">
        <v>7925</v>
      </c>
      <c r="B3296" s="131">
        <v>4590</v>
      </c>
      <c r="C3296" s="131">
        <v>4405</v>
      </c>
      <c r="D3296" s="166">
        <v>452</v>
      </c>
      <c r="E3296" s="166">
        <v>430</v>
      </c>
      <c r="F3296" s="167">
        <v>5820717.3305280004</v>
      </c>
      <c r="G3296" s="132">
        <v>1.6302299999999999E-4</v>
      </c>
      <c r="H3296" s="167">
        <v>1103129.03</v>
      </c>
      <c r="I3296" s="131">
        <v>471.42</v>
      </c>
      <c r="J3296" s="131">
        <v>3</v>
      </c>
      <c r="K3296" s="131">
        <v>2340</v>
      </c>
      <c r="L3296" s="130" t="s">
        <v>7</v>
      </c>
      <c r="M3296" s="128"/>
    </row>
    <row r="3297" spans="1:13">
      <c r="A3297" s="130" t="s">
        <v>7926</v>
      </c>
      <c r="B3297" s="131">
        <v>20263</v>
      </c>
      <c r="C3297" s="131">
        <v>21363</v>
      </c>
      <c r="D3297" s="166">
        <v>3612</v>
      </c>
      <c r="E3297" s="166">
        <v>4102</v>
      </c>
      <c r="F3297" s="167">
        <v>10069618.057024</v>
      </c>
      <c r="G3297" s="132">
        <v>5.6717900000000001E-4</v>
      </c>
      <c r="H3297" s="167">
        <v>3837927.39</v>
      </c>
      <c r="I3297" s="131">
        <v>1357.12</v>
      </c>
      <c r="J3297" s="131">
        <v>3</v>
      </c>
      <c r="K3297" s="131">
        <v>2828</v>
      </c>
      <c r="L3297" s="130" t="s">
        <v>7</v>
      </c>
      <c r="M3297" s="128"/>
    </row>
    <row r="3298" spans="1:13">
      <c r="A3298" s="130" t="s">
        <v>7927</v>
      </c>
      <c r="B3298" s="131">
        <v>1487</v>
      </c>
      <c r="C3298" s="131">
        <v>1753</v>
      </c>
      <c r="D3298" s="166">
        <v>136</v>
      </c>
      <c r="E3298" s="166">
        <v>143</v>
      </c>
      <c r="F3298" s="167">
        <v>1982162.7996719999</v>
      </c>
      <c r="G3298" s="132">
        <v>5.6878E-5</v>
      </c>
      <c r="H3298" s="167">
        <v>384877.3</v>
      </c>
      <c r="I3298" s="131">
        <v>392.73</v>
      </c>
      <c r="J3298" s="131">
        <v>3</v>
      </c>
      <c r="K3298" s="131">
        <v>980</v>
      </c>
      <c r="L3298" s="130" t="s">
        <v>7</v>
      </c>
      <c r="M3298" s="128"/>
    </row>
    <row r="3299" spans="1:13">
      <c r="A3299" s="130" t="s">
        <v>7928</v>
      </c>
      <c r="B3299" s="131">
        <v>1001</v>
      </c>
      <c r="C3299" s="131">
        <v>762</v>
      </c>
      <c r="D3299" s="166">
        <v>136</v>
      </c>
      <c r="E3299" s="166">
        <v>191</v>
      </c>
      <c r="F3299" s="166">
        <v>0</v>
      </c>
      <c r="G3299" s="132">
        <v>2.810875537540026E-5</v>
      </c>
      <c r="H3299" s="167" t="s">
        <v>11</v>
      </c>
      <c r="I3299" s="131" t="s">
        <v>11</v>
      </c>
      <c r="J3299" s="131">
        <v>2</v>
      </c>
      <c r="K3299" s="131">
        <v>1116</v>
      </c>
      <c r="L3299" s="130" t="s">
        <v>12</v>
      </c>
      <c r="M3299" s="128"/>
    </row>
    <row r="3300" spans="1:13">
      <c r="A3300" s="130" t="s">
        <v>7929</v>
      </c>
      <c r="B3300" s="131">
        <v>975</v>
      </c>
      <c r="C3300" s="131">
        <v>938</v>
      </c>
      <c r="D3300" s="166">
        <v>55</v>
      </c>
      <c r="E3300" s="166">
        <v>81</v>
      </c>
      <c r="F3300" s="167">
        <v>1371939.818554</v>
      </c>
      <c r="G3300" s="132">
        <v>3.6514395007058187E-5</v>
      </c>
      <c r="H3300" s="167" t="s">
        <v>11</v>
      </c>
      <c r="I3300" s="131" t="s">
        <v>11</v>
      </c>
      <c r="J3300" s="131">
        <v>3</v>
      </c>
      <c r="K3300" s="131">
        <v>1086</v>
      </c>
      <c r="L3300" s="130" t="s">
        <v>12</v>
      </c>
      <c r="M3300" s="128"/>
    </row>
    <row r="3301" spans="1:13">
      <c r="A3301" s="130" t="s">
        <v>7930</v>
      </c>
      <c r="B3301" s="131">
        <v>1122</v>
      </c>
      <c r="C3301" s="131">
        <v>1447</v>
      </c>
      <c r="D3301" s="166">
        <v>139</v>
      </c>
      <c r="E3301" s="166">
        <v>156</v>
      </c>
      <c r="F3301" s="167">
        <v>2637226.4193699998</v>
      </c>
      <c r="G3301" s="132">
        <v>5.9654000000000002E-5</v>
      </c>
      <c r="H3301" s="167">
        <v>403662.87</v>
      </c>
      <c r="I3301" s="131">
        <v>301.92</v>
      </c>
      <c r="J3301" s="131">
        <v>3</v>
      </c>
      <c r="K3301" s="131">
        <v>1337</v>
      </c>
      <c r="L3301" s="130" t="s">
        <v>7</v>
      </c>
      <c r="M3301" s="128"/>
    </row>
    <row r="3302" spans="1:13">
      <c r="A3302" s="130" t="s">
        <v>7931</v>
      </c>
      <c r="B3302" s="131">
        <v>4705</v>
      </c>
      <c r="C3302" s="131">
        <v>5298</v>
      </c>
      <c r="D3302" s="166">
        <v>743</v>
      </c>
      <c r="E3302" s="166">
        <v>888</v>
      </c>
      <c r="F3302" s="167">
        <v>5176050.9477549996</v>
      </c>
      <c r="G3302" s="132">
        <v>1.70223E-4</v>
      </c>
      <c r="H3302" s="167">
        <v>1151844.6299999999</v>
      </c>
      <c r="I3302" s="131">
        <v>459.45</v>
      </c>
      <c r="J3302" s="131">
        <v>3</v>
      </c>
      <c r="K3302" s="131">
        <v>2507</v>
      </c>
      <c r="L3302" s="130" t="s">
        <v>7</v>
      </c>
      <c r="M3302" s="128"/>
    </row>
    <row r="3303" spans="1:13">
      <c r="A3303" s="130" t="s">
        <v>7932</v>
      </c>
      <c r="B3303" s="131">
        <v>7144</v>
      </c>
      <c r="C3303" s="131">
        <v>6586</v>
      </c>
      <c r="D3303" s="166">
        <v>1589</v>
      </c>
      <c r="E3303" s="166">
        <v>1670</v>
      </c>
      <c r="F3303" s="167">
        <v>5264518.1568</v>
      </c>
      <c r="G3303" s="132">
        <v>2.18567E-4</v>
      </c>
      <c r="H3303" s="167">
        <v>1478975.24</v>
      </c>
      <c r="I3303" s="131">
        <v>327.71</v>
      </c>
      <c r="J3303" s="131">
        <v>3</v>
      </c>
      <c r="K3303" s="131">
        <v>4513</v>
      </c>
      <c r="L3303" s="130" t="s">
        <v>7</v>
      </c>
      <c r="M3303" s="128"/>
    </row>
    <row r="3304" spans="1:13">
      <c r="A3304" s="130" t="s">
        <v>7933</v>
      </c>
      <c r="B3304" s="131">
        <v>1321</v>
      </c>
      <c r="C3304" s="131">
        <v>1265</v>
      </c>
      <c r="D3304" s="166">
        <v>92</v>
      </c>
      <c r="E3304" s="166">
        <v>79</v>
      </c>
      <c r="F3304" s="167">
        <v>2135052.2078539999</v>
      </c>
      <c r="G3304" s="132">
        <v>5.2153E-5</v>
      </c>
      <c r="H3304" s="167">
        <v>352905.52</v>
      </c>
      <c r="I3304" s="131">
        <v>383.59</v>
      </c>
      <c r="J3304" s="131">
        <v>3</v>
      </c>
      <c r="K3304" s="131">
        <v>920</v>
      </c>
      <c r="L3304" s="130" t="s">
        <v>7</v>
      </c>
      <c r="M3304" s="128"/>
    </row>
    <row r="3305" spans="1:13">
      <c r="A3305" s="130" t="s">
        <v>7934</v>
      </c>
      <c r="B3305" s="131">
        <v>10750</v>
      </c>
      <c r="C3305" s="131">
        <v>10966</v>
      </c>
      <c r="D3305" s="166">
        <v>906</v>
      </c>
      <c r="E3305" s="166">
        <v>796</v>
      </c>
      <c r="F3305" s="167">
        <v>2436935.2107019997</v>
      </c>
      <c r="G3305" s="132">
        <v>2.3872300000000001E-4</v>
      </c>
      <c r="H3305" s="167">
        <v>1615367.97</v>
      </c>
      <c r="I3305" s="131">
        <v>676.45</v>
      </c>
      <c r="J3305" s="131">
        <v>3</v>
      </c>
      <c r="K3305" s="131">
        <v>2388</v>
      </c>
      <c r="L3305" s="130" t="s">
        <v>7</v>
      </c>
      <c r="M3305" s="128"/>
    </row>
    <row r="3306" spans="1:13">
      <c r="A3306" s="130" t="s">
        <v>7935</v>
      </c>
      <c r="B3306" s="131">
        <v>1240</v>
      </c>
      <c r="C3306" s="131">
        <v>1185</v>
      </c>
      <c r="D3306" s="166">
        <v>110</v>
      </c>
      <c r="E3306" s="166">
        <v>71</v>
      </c>
      <c r="F3306" s="167">
        <v>1856282.0904049999</v>
      </c>
      <c r="G3306" s="132">
        <v>4.7216000000000003E-5</v>
      </c>
      <c r="H3306" s="167">
        <v>319496.61</v>
      </c>
      <c r="I3306" s="131">
        <v>482.63</v>
      </c>
      <c r="J3306" s="131">
        <v>3</v>
      </c>
      <c r="K3306" s="131">
        <v>662</v>
      </c>
      <c r="L3306" s="130" t="s">
        <v>7</v>
      </c>
      <c r="M3306" s="128"/>
    </row>
    <row r="3307" spans="1:13">
      <c r="A3307" s="130" t="s">
        <v>7936</v>
      </c>
      <c r="B3307" s="131">
        <v>10748</v>
      </c>
      <c r="C3307" s="131">
        <v>11934</v>
      </c>
      <c r="D3307" s="166">
        <v>2709</v>
      </c>
      <c r="E3307" s="166">
        <v>2595</v>
      </c>
      <c r="F3307" s="167">
        <v>2718133.1148719997</v>
      </c>
      <c r="G3307" s="132">
        <v>2.8268299999999999E-4</v>
      </c>
      <c r="H3307" s="167">
        <v>1912826.41</v>
      </c>
      <c r="I3307" s="131">
        <v>885.16</v>
      </c>
      <c r="J3307" s="131">
        <v>3</v>
      </c>
      <c r="K3307" s="131">
        <v>2161</v>
      </c>
      <c r="L3307" s="130" t="s">
        <v>7</v>
      </c>
      <c r="M3307" s="128"/>
    </row>
    <row r="3308" spans="1:13">
      <c r="A3308" s="130" t="s">
        <v>7937</v>
      </c>
      <c r="B3308" s="131">
        <v>15638</v>
      </c>
      <c r="C3308" s="131">
        <v>16109</v>
      </c>
      <c r="D3308" s="166">
        <v>1965</v>
      </c>
      <c r="E3308" s="166">
        <v>2068</v>
      </c>
      <c r="F3308" s="167">
        <v>7174888.5125000011</v>
      </c>
      <c r="G3308" s="132">
        <v>4.0930099999999999E-4</v>
      </c>
      <c r="H3308" s="167">
        <v>2769615.75</v>
      </c>
      <c r="I3308" s="131">
        <v>331.89</v>
      </c>
      <c r="J3308" s="131">
        <v>3</v>
      </c>
      <c r="K3308" s="131">
        <v>8345</v>
      </c>
      <c r="L3308" s="130" t="s">
        <v>7</v>
      </c>
      <c r="M3308" s="128"/>
    </row>
    <row r="3309" spans="1:13">
      <c r="A3309" s="130" t="s">
        <v>7938</v>
      </c>
      <c r="B3309" s="131">
        <v>12751</v>
      </c>
      <c r="C3309" s="131">
        <v>12968</v>
      </c>
      <c r="D3309" s="166">
        <v>1521</v>
      </c>
      <c r="E3309" s="166">
        <v>1520</v>
      </c>
      <c r="F3309" s="167">
        <v>5932643.1258000005</v>
      </c>
      <c r="G3309" s="132">
        <v>3.3115899999999998E-4</v>
      </c>
      <c r="H3309" s="167">
        <v>2240853.9300000002</v>
      </c>
      <c r="I3309" s="131">
        <v>549.5</v>
      </c>
      <c r="J3309" s="131">
        <v>3</v>
      </c>
      <c r="K3309" s="131">
        <v>4078</v>
      </c>
      <c r="L3309" s="130" t="s">
        <v>7</v>
      </c>
      <c r="M3309" s="128"/>
    </row>
    <row r="3310" spans="1:13">
      <c r="A3310" s="130" t="s">
        <v>7939</v>
      </c>
      <c r="B3310" s="131">
        <v>3511</v>
      </c>
      <c r="C3310" s="131">
        <v>3459</v>
      </c>
      <c r="D3310" s="166">
        <v>443</v>
      </c>
      <c r="E3310" s="166">
        <v>475</v>
      </c>
      <c r="F3310" s="167">
        <v>2702846.5525799999</v>
      </c>
      <c r="G3310" s="132">
        <v>1.0654755167147887E-4</v>
      </c>
      <c r="H3310" s="167" t="s">
        <v>11</v>
      </c>
      <c r="I3310" s="131">
        <v>400.99</v>
      </c>
      <c r="J3310" s="131">
        <v>3</v>
      </c>
      <c r="K3310" s="131">
        <v>1798</v>
      </c>
      <c r="L3310" s="130" t="s">
        <v>15</v>
      </c>
      <c r="M3310" s="128"/>
    </row>
    <row r="3311" spans="1:13">
      <c r="A3311" s="130" t="s">
        <v>7940</v>
      </c>
      <c r="B3311" s="131">
        <v>16683</v>
      </c>
      <c r="C3311" s="131">
        <v>16465</v>
      </c>
      <c r="D3311" s="166">
        <v>1116</v>
      </c>
      <c r="E3311" s="166">
        <v>984</v>
      </c>
      <c r="F3311" s="167">
        <v>5023836.075960001</v>
      </c>
      <c r="G3311" s="132">
        <v>3.7660999999999999E-4</v>
      </c>
      <c r="H3311" s="167">
        <v>2548402.2599999998</v>
      </c>
      <c r="I3311" s="131">
        <v>636.30999999999995</v>
      </c>
      <c r="J3311" s="131">
        <v>3</v>
      </c>
      <c r="K3311" s="131">
        <v>4005</v>
      </c>
      <c r="L3311" s="130" t="s">
        <v>7</v>
      </c>
      <c r="M3311" s="128"/>
    </row>
    <row r="3312" spans="1:13">
      <c r="A3312" s="130" t="s">
        <v>7941</v>
      </c>
      <c r="B3312" s="131">
        <v>1533</v>
      </c>
      <c r="C3312" s="131">
        <v>2470</v>
      </c>
      <c r="D3312" s="166">
        <v>225</v>
      </c>
      <c r="E3312" s="166">
        <v>187</v>
      </c>
      <c r="F3312" s="167">
        <v>184738.095</v>
      </c>
      <c r="G3312" s="132">
        <v>3.2547812940743197E-5</v>
      </c>
      <c r="H3312" s="167" t="s">
        <v>11</v>
      </c>
      <c r="I3312" s="131">
        <v>207.58</v>
      </c>
      <c r="J3312" s="131">
        <v>3</v>
      </c>
      <c r="K3312" s="131">
        <v>1061</v>
      </c>
      <c r="L3312" s="130" t="s">
        <v>15</v>
      </c>
      <c r="M3312" s="128"/>
    </row>
    <row r="3313" spans="1:13">
      <c r="A3313" s="130" t="s">
        <v>7942</v>
      </c>
      <c r="B3313" s="131">
        <v>475</v>
      </c>
      <c r="C3313" s="131">
        <v>345</v>
      </c>
      <c r="D3313" s="166">
        <v>27</v>
      </c>
      <c r="E3313" s="166">
        <v>42</v>
      </c>
      <c r="F3313" s="167">
        <v>1452004.2087099999</v>
      </c>
      <c r="G3313" s="132">
        <v>2.7178897204757608E-5</v>
      </c>
      <c r="H3313" s="167" t="s">
        <v>11</v>
      </c>
      <c r="I3313" s="131" t="s">
        <v>11</v>
      </c>
      <c r="J3313" s="131">
        <v>3</v>
      </c>
      <c r="K3313" s="131">
        <v>791</v>
      </c>
      <c r="L3313" s="130" t="s">
        <v>12</v>
      </c>
      <c r="M3313" s="128"/>
    </row>
    <row r="3314" spans="1:13">
      <c r="A3314" s="130" t="s">
        <v>7943</v>
      </c>
      <c r="B3314" s="131">
        <v>18779</v>
      </c>
      <c r="C3314" s="131">
        <v>20522</v>
      </c>
      <c r="D3314" s="166">
        <v>2755</v>
      </c>
      <c r="E3314" s="166">
        <v>2415</v>
      </c>
      <c r="F3314" s="167">
        <v>6498885.712789</v>
      </c>
      <c r="G3314" s="132">
        <v>4.7764200000000002E-4</v>
      </c>
      <c r="H3314" s="167">
        <v>3232059.29</v>
      </c>
      <c r="I3314" s="131">
        <v>862.35</v>
      </c>
      <c r="J3314" s="131">
        <v>3</v>
      </c>
      <c r="K3314" s="131">
        <v>3748</v>
      </c>
      <c r="L3314" s="130" t="s">
        <v>7</v>
      </c>
      <c r="M3314" s="128"/>
    </row>
    <row r="3315" spans="1:13">
      <c r="A3315" s="130" t="s">
        <v>7944</v>
      </c>
      <c r="B3315" s="131">
        <v>2572</v>
      </c>
      <c r="C3315" s="131">
        <v>2440</v>
      </c>
      <c r="D3315" s="166">
        <v>434</v>
      </c>
      <c r="E3315" s="166">
        <v>354</v>
      </c>
      <c r="F3315" s="167">
        <v>1685557.2877199999</v>
      </c>
      <c r="G3315" s="132">
        <v>7.3226000000000007E-5</v>
      </c>
      <c r="H3315" s="167">
        <v>495497.87</v>
      </c>
      <c r="I3315" s="131">
        <v>465.7</v>
      </c>
      <c r="J3315" s="131">
        <v>3</v>
      </c>
      <c r="K3315" s="131">
        <v>1064</v>
      </c>
      <c r="L3315" s="130" t="s">
        <v>7</v>
      </c>
      <c r="M3315" s="128"/>
    </row>
    <row r="3316" spans="1:13">
      <c r="A3316" s="130" t="s">
        <v>7945</v>
      </c>
      <c r="B3316" s="131">
        <v>22906</v>
      </c>
      <c r="C3316" s="131">
        <v>24676</v>
      </c>
      <c r="D3316" s="166">
        <v>3674</v>
      </c>
      <c r="E3316" s="166">
        <v>3713</v>
      </c>
      <c r="F3316" s="167">
        <v>45482813.473289996</v>
      </c>
      <c r="G3316" s="132">
        <v>1.0782599999999999E-3</v>
      </c>
      <c r="H3316" s="167">
        <v>7296258.2199999997</v>
      </c>
      <c r="I3316" s="131">
        <v>796.8</v>
      </c>
      <c r="J3316" s="131">
        <v>3</v>
      </c>
      <c r="K3316" s="131">
        <v>9157</v>
      </c>
      <c r="L3316" s="130" t="s">
        <v>7</v>
      </c>
      <c r="M3316" s="128"/>
    </row>
    <row r="3317" spans="1:13">
      <c r="A3317" s="130" t="s">
        <v>7946</v>
      </c>
      <c r="B3317" s="131">
        <v>3142</v>
      </c>
      <c r="C3317" s="131">
        <v>2998</v>
      </c>
      <c r="D3317" s="166">
        <v>596</v>
      </c>
      <c r="E3317" s="166">
        <v>689</v>
      </c>
      <c r="F3317" s="167">
        <v>5665297.4363850001</v>
      </c>
      <c r="G3317" s="132">
        <v>1.3934900000000001E-4</v>
      </c>
      <c r="H3317" s="167">
        <v>942931.97</v>
      </c>
      <c r="I3317" s="131">
        <v>513.02</v>
      </c>
      <c r="J3317" s="131">
        <v>3</v>
      </c>
      <c r="K3317" s="131">
        <v>1838</v>
      </c>
      <c r="L3317" s="130" t="s">
        <v>7</v>
      </c>
      <c r="M3317" s="128"/>
    </row>
    <row r="3318" spans="1:13">
      <c r="A3318" s="130" t="s">
        <v>7947</v>
      </c>
      <c r="B3318" s="131">
        <v>1763</v>
      </c>
      <c r="C3318" s="131">
        <v>1935</v>
      </c>
      <c r="D3318" s="166">
        <v>153</v>
      </c>
      <c r="E3318" s="166">
        <v>125</v>
      </c>
      <c r="F3318" s="167">
        <v>1181376.372312</v>
      </c>
      <c r="G3318" s="132">
        <v>5.0484E-5</v>
      </c>
      <c r="H3318" s="167">
        <v>341610.54</v>
      </c>
      <c r="I3318" s="131">
        <v>332.63</v>
      </c>
      <c r="J3318" s="131">
        <v>3</v>
      </c>
      <c r="K3318" s="131">
        <v>1027</v>
      </c>
      <c r="L3318" s="130" t="s">
        <v>7</v>
      </c>
      <c r="M3318" s="128"/>
    </row>
    <row r="3319" spans="1:13">
      <c r="A3319" s="130" t="s">
        <v>7948</v>
      </c>
      <c r="B3319" s="131">
        <v>1562</v>
      </c>
      <c r="C3319" s="131">
        <v>1950</v>
      </c>
      <c r="D3319" s="166">
        <v>433</v>
      </c>
      <c r="E3319" s="166">
        <v>550</v>
      </c>
      <c r="F3319" s="167">
        <v>3215697.7456240002</v>
      </c>
      <c r="G3319" s="132">
        <v>8.2848809641479284E-5</v>
      </c>
      <c r="H3319" s="167" t="s">
        <v>11</v>
      </c>
      <c r="I3319" s="131" t="s">
        <v>11</v>
      </c>
      <c r="J3319" s="131">
        <v>3</v>
      </c>
      <c r="K3319" s="131">
        <v>2764</v>
      </c>
      <c r="L3319" s="130" t="s">
        <v>12</v>
      </c>
      <c r="M3319" s="128"/>
    </row>
    <row r="3320" spans="1:13">
      <c r="A3320" s="130" t="s">
        <v>7949</v>
      </c>
      <c r="B3320" s="131">
        <v>1218</v>
      </c>
      <c r="C3320" s="131">
        <v>1471</v>
      </c>
      <c r="D3320" s="166">
        <v>237</v>
      </c>
      <c r="E3320" s="166">
        <v>205</v>
      </c>
      <c r="F3320" s="167">
        <v>1449320.0928719998</v>
      </c>
      <c r="G3320" s="132">
        <v>4.6513E-5</v>
      </c>
      <c r="H3320" s="167">
        <v>314740.34999999998</v>
      </c>
      <c r="I3320" s="131">
        <v>334.83</v>
      </c>
      <c r="J3320" s="131">
        <v>3</v>
      </c>
      <c r="K3320" s="131">
        <v>940</v>
      </c>
      <c r="L3320" s="130" t="s">
        <v>7</v>
      </c>
      <c r="M3320" s="128"/>
    </row>
    <row r="3321" spans="1:13">
      <c r="A3321" s="130" t="s">
        <v>7950</v>
      </c>
      <c r="B3321" s="131">
        <v>916</v>
      </c>
      <c r="C3321" s="131">
        <v>772</v>
      </c>
      <c r="D3321" s="166">
        <v>151</v>
      </c>
      <c r="E3321" s="166">
        <v>175</v>
      </c>
      <c r="F3321" s="167">
        <v>2897031.4620160004</v>
      </c>
      <c r="G3321" s="132">
        <v>5.6377630832288708E-5</v>
      </c>
      <c r="H3321" s="167" t="s">
        <v>11</v>
      </c>
      <c r="I3321" s="131">
        <v>671.64</v>
      </c>
      <c r="J3321" s="131">
        <v>3</v>
      </c>
      <c r="K3321" s="131">
        <v>568</v>
      </c>
      <c r="L3321" s="130" t="s">
        <v>15</v>
      </c>
      <c r="M3321" s="128"/>
    </row>
    <row r="3322" spans="1:13">
      <c r="A3322" s="130" t="s">
        <v>7951</v>
      </c>
      <c r="B3322" s="131">
        <v>2043</v>
      </c>
      <c r="C3322" s="131">
        <v>2145</v>
      </c>
      <c r="D3322" s="166">
        <v>561</v>
      </c>
      <c r="E3322" s="166">
        <v>308</v>
      </c>
      <c r="F3322" s="167">
        <v>2215984.7176260003</v>
      </c>
      <c r="G3322" s="132">
        <v>7.464567999827923E-5</v>
      </c>
      <c r="H3322" s="167" t="s">
        <v>11</v>
      </c>
      <c r="I3322" s="131">
        <v>358.23</v>
      </c>
      <c r="J3322" s="131">
        <v>3</v>
      </c>
      <c r="K3322" s="131">
        <v>1410</v>
      </c>
      <c r="L3322" s="130" t="s">
        <v>15</v>
      </c>
      <c r="M3322" s="128"/>
    </row>
    <row r="3323" spans="1:13">
      <c r="A3323" s="160" t="s">
        <v>7952</v>
      </c>
      <c r="B3323" s="161">
        <v>709</v>
      </c>
      <c r="C3323" s="161">
        <v>846</v>
      </c>
      <c r="D3323" s="162">
        <v>86</v>
      </c>
      <c r="E3323" s="162">
        <v>81</v>
      </c>
      <c r="F3323" s="163">
        <v>2178236.6320479997</v>
      </c>
      <c r="G3323" s="164">
        <v>4.3574E-5</v>
      </c>
      <c r="H3323" s="163">
        <v>294848.71999999997</v>
      </c>
      <c r="I3323" s="161">
        <v>373.23</v>
      </c>
      <c r="J3323" s="161">
        <v>3</v>
      </c>
      <c r="K3323" s="161">
        <v>790</v>
      </c>
      <c r="L3323" s="160" t="s">
        <v>7</v>
      </c>
      <c r="M3323" s="165"/>
    </row>
    <row r="3324" spans="1:13">
      <c r="A3324" s="130" t="s">
        <v>7953</v>
      </c>
      <c r="B3324" s="133">
        <v>30589</v>
      </c>
      <c r="C3324" s="133">
        <v>29745</v>
      </c>
      <c r="D3324" s="166">
        <v>3943</v>
      </c>
      <c r="E3324" s="166">
        <v>3863</v>
      </c>
      <c r="F3324" s="167">
        <v>5357701.5059839999</v>
      </c>
      <c r="G3324" s="132">
        <v>6.7207499999999995E-4</v>
      </c>
      <c r="H3324" s="167">
        <v>4547724.87</v>
      </c>
      <c r="I3324" s="131">
        <v>1313.62</v>
      </c>
      <c r="J3324" s="131">
        <v>3</v>
      </c>
      <c r="K3324" s="131">
        <v>3462</v>
      </c>
      <c r="L3324" s="130" t="s">
        <v>7</v>
      </c>
      <c r="M3324" s="128"/>
    </row>
    <row r="3325" spans="1:13">
      <c r="A3325" s="168" t="s">
        <v>7954</v>
      </c>
      <c r="B3325" s="169">
        <v>47994</v>
      </c>
      <c r="C3325" s="169">
        <v>51910</v>
      </c>
      <c r="D3325" s="170">
        <v>12720</v>
      </c>
      <c r="E3325" s="170">
        <v>13131</v>
      </c>
      <c r="F3325" s="171">
        <v>15292558.170978002</v>
      </c>
      <c r="G3325" s="172">
        <v>1.309199E-3</v>
      </c>
      <c r="H3325" s="171">
        <v>8858951.8800000008</v>
      </c>
      <c r="I3325" s="169">
        <v>644.04999999999995</v>
      </c>
      <c r="J3325" s="169">
        <v>3</v>
      </c>
      <c r="K3325" s="169">
        <v>13755</v>
      </c>
      <c r="L3325" s="168" t="s">
        <v>7</v>
      </c>
      <c r="M3325" s="173"/>
    </row>
    <row r="3326" spans="1:13">
      <c r="A3326" s="130" t="s">
        <v>7955</v>
      </c>
      <c r="B3326" s="131">
        <v>12681</v>
      </c>
      <c r="C3326" s="131">
        <v>14286</v>
      </c>
      <c r="D3326" s="166">
        <v>1051</v>
      </c>
      <c r="E3326" s="166">
        <v>1154</v>
      </c>
      <c r="F3326" s="167">
        <v>2241300.9971540002</v>
      </c>
      <c r="G3326" s="132">
        <v>2.8666500000000002E-4</v>
      </c>
      <c r="H3326" s="167">
        <v>1939773.07</v>
      </c>
      <c r="I3326" s="131">
        <v>581.12</v>
      </c>
      <c r="J3326" s="131">
        <v>3</v>
      </c>
      <c r="K3326" s="131">
        <v>3338</v>
      </c>
      <c r="L3326" s="130" t="s">
        <v>7</v>
      </c>
      <c r="M3326" s="128"/>
    </row>
    <row r="3327" spans="1:13">
      <c r="A3327" s="130" t="s">
        <v>7956</v>
      </c>
      <c r="B3327" s="131">
        <v>2412</v>
      </c>
      <c r="C3327" s="131">
        <v>2625</v>
      </c>
      <c r="D3327" s="166">
        <v>494</v>
      </c>
      <c r="E3327" s="166">
        <v>654</v>
      </c>
      <c r="F3327" s="167">
        <v>3283059.8884589998</v>
      </c>
      <c r="G3327" s="132">
        <v>9.7356999999999996E-5</v>
      </c>
      <c r="H3327" s="167">
        <v>658781.93000000005</v>
      </c>
      <c r="I3327" s="131">
        <v>308.85000000000002</v>
      </c>
      <c r="J3327" s="131">
        <v>3</v>
      </c>
      <c r="K3327" s="131">
        <v>2133</v>
      </c>
      <c r="L3327" s="130" t="s">
        <v>7</v>
      </c>
      <c r="M3327" s="128"/>
    </row>
    <row r="3328" spans="1:13">
      <c r="A3328" s="130" t="s">
        <v>7957</v>
      </c>
      <c r="B3328" s="131">
        <v>28868</v>
      </c>
      <c r="C3328" s="131">
        <v>26334</v>
      </c>
      <c r="D3328" s="166">
        <v>6014</v>
      </c>
      <c r="E3328" s="166">
        <v>5943</v>
      </c>
      <c r="F3328" s="167">
        <v>17080731.785907999</v>
      </c>
      <c r="G3328" s="132">
        <v>8.16138E-4</v>
      </c>
      <c r="H3328" s="167">
        <v>5522558.3099999996</v>
      </c>
      <c r="I3328" s="131">
        <v>734.87</v>
      </c>
      <c r="J3328" s="131">
        <v>3</v>
      </c>
      <c r="K3328" s="131">
        <v>7515</v>
      </c>
      <c r="L3328" s="130" t="s">
        <v>7</v>
      </c>
      <c r="M3328" s="128"/>
    </row>
    <row r="3329" spans="1:13">
      <c r="A3329" s="130" t="s">
        <v>7958</v>
      </c>
      <c r="B3329" s="131">
        <v>2923</v>
      </c>
      <c r="C3329" s="131">
        <v>2819</v>
      </c>
      <c r="D3329" s="166">
        <v>520</v>
      </c>
      <c r="E3329" s="166">
        <v>482</v>
      </c>
      <c r="F3329" s="167">
        <v>1313043.5017920001</v>
      </c>
      <c r="G3329" s="132">
        <v>7.6642000000000002E-5</v>
      </c>
      <c r="H3329" s="167">
        <v>518615.13</v>
      </c>
      <c r="I3329" s="131">
        <v>281.25</v>
      </c>
      <c r="J3329" s="131">
        <v>3</v>
      </c>
      <c r="K3329" s="131">
        <v>1844</v>
      </c>
      <c r="L3329" s="130" t="s">
        <v>7</v>
      </c>
      <c r="M3329" s="128"/>
    </row>
    <row r="3330" spans="1:13">
      <c r="A3330" s="130" t="s">
        <v>7959</v>
      </c>
      <c r="B3330" s="131">
        <v>9179</v>
      </c>
      <c r="C3330" s="131">
        <v>7709</v>
      </c>
      <c r="D3330" s="166">
        <v>627</v>
      </c>
      <c r="E3330" s="166">
        <v>561</v>
      </c>
      <c r="F3330" s="167">
        <v>2742309.5438399999</v>
      </c>
      <c r="G3330" s="132">
        <v>1.95336E-4</v>
      </c>
      <c r="H3330" s="167">
        <v>1321778.5900000001</v>
      </c>
      <c r="I3330" s="131">
        <v>615.35</v>
      </c>
      <c r="J3330" s="131">
        <v>3</v>
      </c>
      <c r="K3330" s="131">
        <v>2148</v>
      </c>
      <c r="L3330" s="130" t="s">
        <v>7</v>
      </c>
      <c r="M3330" s="128"/>
    </row>
    <row r="3331" spans="1:13">
      <c r="A3331" s="130" t="s">
        <v>7960</v>
      </c>
      <c r="B3331" s="131">
        <v>121</v>
      </c>
      <c r="C3331" s="131">
        <v>130</v>
      </c>
      <c r="D3331" s="166">
        <v>33</v>
      </c>
      <c r="E3331" s="166">
        <v>30</v>
      </c>
      <c r="F3331" s="167">
        <v>164531.68849999999</v>
      </c>
      <c r="G3331" s="132">
        <v>4.9907670254329862E-6</v>
      </c>
      <c r="H3331" s="167" t="s">
        <v>11</v>
      </c>
      <c r="I3331" s="131" t="s">
        <v>11</v>
      </c>
      <c r="J3331" s="131">
        <v>3</v>
      </c>
      <c r="K3331" s="131">
        <v>367</v>
      </c>
      <c r="L3331" s="130" t="s">
        <v>12</v>
      </c>
      <c r="M3331" s="128"/>
    </row>
    <row r="3332" spans="1:13">
      <c r="A3332" s="130" t="s">
        <v>7961</v>
      </c>
      <c r="B3332" s="131">
        <v>172</v>
      </c>
      <c r="C3332" s="131">
        <v>83</v>
      </c>
      <c r="D3332" s="166">
        <v>0</v>
      </c>
      <c r="E3332" s="166"/>
      <c r="F3332" s="167">
        <v>135288.35279</v>
      </c>
      <c r="G3332" s="132">
        <v>4.0779081074262882E-6</v>
      </c>
      <c r="H3332" s="167" t="s">
        <v>11</v>
      </c>
      <c r="I3332" s="131" t="s">
        <v>11</v>
      </c>
      <c r="J3332" s="131">
        <v>3</v>
      </c>
      <c r="K3332" s="131">
        <v>1</v>
      </c>
      <c r="L3332" s="130" t="s">
        <v>12</v>
      </c>
      <c r="M3332" s="128"/>
    </row>
    <row r="3333" spans="1:13">
      <c r="A3333" s="130" t="s">
        <v>7962</v>
      </c>
      <c r="B3333" s="131">
        <v>61</v>
      </c>
      <c r="C3333" s="131">
        <v>49</v>
      </c>
      <c r="D3333" s="166">
        <v>14</v>
      </c>
      <c r="E3333" s="166">
        <v>9</v>
      </c>
      <c r="F3333" s="167">
        <v>294210.40448999999</v>
      </c>
      <c r="G3333" s="132">
        <v>5.0844291596464576E-6</v>
      </c>
      <c r="H3333" s="167" t="s">
        <v>11</v>
      </c>
      <c r="I3333" s="131" t="s">
        <v>11</v>
      </c>
      <c r="J3333" s="131">
        <v>3</v>
      </c>
      <c r="K3333" s="131">
        <v>219</v>
      </c>
      <c r="L3333" s="130" t="s">
        <v>12</v>
      </c>
      <c r="M3333" s="128"/>
    </row>
    <row r="3334" spans="1:13">
      <c r="A3334" s="130" t="s">
        <v>7963</v>
      </c>
      <c r="B3334" s="131">
        <v>1624</v>
      </c>
      <c r="C3334" s="131">
        <v>1849</v>
      </c>
      <c r="D3334" s="166">
        <v>183</v>
      </c>
      <c r="E3334" s="166">
        <v>196</v>
      </c>
      <c r="F3334" s="167">
        <v>2145049.0750000002</v>
      </c>
      <c r="G3334" s="132">
        <v>6.1940999999999995E-5</v>
      </c>
      <c r="H3334" s="167">
        <v>419133.99</v>
      </c>
      <c r="I3334" s="131">
        <v>453.12</v>
      </c>
      <c r="J3334" s="131">
        <v>3</v>
      </c>
      <c r="K3334" s="131">
        <v>925</v>
      </c>
      <c r="L3334" s="130" t="s">
        <v>7</v>
      </c>
      <c r="M3334" s="128"/>
    </row>
    <row r="3335" spans="1:13">
      <c r="A3335" s="130" t="s">
        <v>7964</v>
      </c>
      <c r="B3335" s="131">
        <v>2404</v>
      </c>
      <c r="C3335" s="131">
        <v>4778</v>
      </c>
      <c r="D3335" s="166">
        <v>594</v>
      </c>
      <c r="E3335" s="166">
        <v>688</v>
      </c>
      <c r="F3335" s="167">
        <v>1483683.5701679997</v>
      </c>
      <c r="G3335" s="132">
        <v>7.5980000000000001E-5</v>
      </c>
      <c r="H3335" s="167">
        <v>514132.4</v>
      </c>
      <c r="I3335" s="131">
        <v>245.65</v>
      </c>
      <c r="J3335" s="131">
        <v>3</v>
      </c>
      <c r="K3335" s="131">
        <v>2093</v>
      </c>
      <c r="L3335" s="130" t="s">
        <v>7</v>
      </c>
      <c r="M3335" s="128"/>
    </row>
    <row r="3336" spans="1:13">
      <c r="A3336" s="130" t="s">
        <v>7965</v>
      </c>
      <c r="B3336" s="131">
        <v>496</v>
      </c>
      <c r="C3336" s="131">
        <v>483</v>
      </c>
      <c r="D3336" s="166">
        <v>146</v>
      </c>
      <c r="E3336" s="166">
        <v>233</v>
      </c>
      <c r="F3336" s="167">
        <v>973919.33400400006</v>
      </c>
      <c r="G3336" s="132">
        <v>2.5062122848955097E-5</v>
      </c>
      <c r="H3336" s="167" t="s">
        <v>11</v>
      </c>
      <c r="I3336" s="131" t="s">
        <v>11</v>
      </c>
      <c r="J3336" s="131">
        <v>3</v>
      </c>
      <c r="K3336" s="131">
        <v>815</v>
      </c>
      <c r="L3336" s="130" t="s">
        <v>12</v>
      </c>
      <c r="M3336" s="128"/>
    </row>
    <row r="3337" spans="1:13">
      <c r="A3337" s="130" t="s">
        <v>7966</v>
      </c>
      <c r="B3337" s="131">
        <v>116</v>
      </c>
      <c r="C3337" s="131">
        <v>101</v>
      </c>
      <c r="D3337" s="166">
        <v>24</v>
      </c>
      <c r="E3337" s="166">
        <v>32</v>
      </c>
      <c r="F3337" s="167">
        <v>1040.2752669999991</v>
      </c>
      <c r="G3337" s="132">
        <v>2.4610040087520759E-6</v>
      </c>
      <c r="H3337" s="167" t="s">
        <v>11</v>
      </c>
      <c r="I3337" s="131" t="s">
        <v>11</v>
      </c>
      <c r="J3337" s="131">
        <v>3</v>
      </c>
      <c r="K3337" s="131">
        <v>432</v>
      </c>
      <c r="L3337" s="130" t="s">
        <v>12</v>
      </c>
      <c r="M3337" s="128"/>
    </row>
    <row r="3338" spans="1:13">
      <c r="A3338" s="130" t="s">
        <v>7967</v>
      </c>
      <c r="B3338" s="131">
        <v>453</v>
      </c>
      <c r="C3338" s="131">
        <v>492</v>
      </c>
      <c r="D3338" s="166">
        <v>58</v>
      </c>
      <c r="E3338" s="166">
        <v>64</v>
      </c>
      <c r="F3338" s="167">
        <v>3034808.4135440001</v>
      </c>
      <c r="G3338" s="132">
        <v>4.9706802602960284E-5</v>
      </c>
      <c r="H3338" s="167" t="s">
        <v>11</v>
      </c>
      <c r="I3338" s="131" t="s">
        <v>11</v>
      </c>
      <c r="J3338" s="131">
        <v>3</v>
      </c>
      <c r="K3338" s="131">
        <v>897</v>
      </c>
      <c r="L3338" s="130" t="s">
        <v>12</v>
      </c>
      <c r="M3338" s="128"/>
    </row>
    <row r="3339" spans="1:13">
      <c r="A3339" s="130" t="s">
        <v>7968</v>
      </c>
      <c r="B3339" s="131">
        <v>1543</v>
      </c>
      <c r="C3339" s="131">
        <v>1653</v>
      </c>
      <c r="D3339" s="166">
        <v>202</v>
      </c>
      <c r="E3339" s="166">
        <v>320</v>
      </c>
      <c r="F3339" s="167">
        <v>1484484.7725979998</v>
      </c>
      <c r="G3339" s="132">
        <v>5.295612784878291E-5</v>
      </c>
      <c r="H3339" s="167" t="s">
        <v>11</v>
      </c>
      <c r="I3339" s="131" t="s">
        <v>11</v>
      </c>
      <c r="J3339" s="131">
        <v>3</v>
      </c>
      <c r="K3339" s="131">
        <v>2224</v>
      </c>
      <c r="L3339" s="130" t="s">
        <v>12</v>
      </c>
      <c r="M3339" s="128"/>
    </row>
    <row r="3340" spans="1:13">
      <c r="A3340" s="130" t="s">
        <v>7969</v>
      </c>
      <c r="B3340" s="131">
        <v>1239</v>
      </c>
      <c r="C3340" s="131">
        <v>1526</v>
      </c>
      <c r="D3340" s="166">
        <v>383</v>
      </c>
      <c r="E3340" s="166">
        <v>311</v>
      </c>
      <c r="F3340" s="167">
        <v>1667935.9813099999</v>
      </c>
      <c r="G3340" s="132">
        <v>5.3204000000000001E-5</v>
      </c>
      <c r="H3340" s="167">
        <v>360017.86</v>
      </c>
      <c r="I3340" s="131">
        <v>242.44</v>
      </c>
      <c r="J3340" s="131">
        <v>3</v>
      </c>
      <c r="K3340" s="131">
        <v>1485</v>
      </c>
      <c r="L3340" s="130" t="s">
        <v>7</v>
      </c>
      <c r="M3340" s="128"/>
    </row>
    <row r="3341" spans="1:13">
      <c r="A3341" s="130" t="s">
        <v>7970</v>
      </c>
      <c r="B3341" s="131">
        <v>1442</v>
      </c>
      <c r="C3341" s="131">
        <v>1591</v>
      </c>
      <c r="D3341" s="166">
        <v>59</v>
      </c>
      <c r="E3341" s="166">
        <v>140</v>
      </c>
      <c r="F3341" s="167">
        <v>11471788.984425001</v>
      </c>
      <c r="G3341" s="132">
        <v>1.807466363252606E-4</v>
      </c>
      <c r="H3341" s="167" t="s">
        <v>11</v>
      </c>
      <c r="I3341" s="131">
        <v>1744.73</v>
      </c>
      <c r="J3341" s="131">
        <v>3</v>
      </c>
      <c r="K3341" s="131">
        <v>701</v>
      </c>
      <c r="L3341" s="130" t="s">
        <v>15</v>
      </c>
      <c r="M3341" s="128"/>
    </row>
    <row r="3342" spans="1:13">
      <c r="A3342" s="160" t="s">
        <v>7971</v>
      </c>
      <c r="B3342" s="161">
        <v>889</v>
      </c>
      <c r="C3342" s="161">
        <v>1270</v>
      </c>
      <c r="D3342" s="162">
        <v>137</v>
      </c>
      <c r="E3342" s="162">
        <v>86</v>
      </c>
      <c r="F3342" s="163">
        <v>1109835.1994049998</v>
      </c>
      <c r="G3342" s="164">
        <v>3.6040034381782618E-5</v>
      </c>
      <c r="H3342" s="163" t="s">
        <v>11</v>
      </c>
      <c r="I3342" s="161" t="s">
        <v>11</v>
      </c>
      <c r="J3342" s="161">
        <v>3</v>
      </c>
      <c r="K3342" s="161">
        <v>899</v>
      </c>
      <c r="L3342" s="160" t="s">
        <v>12</v>
      </c>
      <c r="M3342" s="165"/>
    </row>
    <row r="3343" spans="1:13">
      <c r="A3343" s="130" t="s">
        <v>7972</v>
      </c>
      <c r="B3343" s="133">
        <v>2774</v>
      </c>
      <c r="C3343" s="133">
        <v>2659</v>
      </c>
      <c r="D3343" s="166">
        <v>268</v>
      </c>
      <c r="E3343" s="166">
        <v>235</v>
      </c>
      <c r="F3343" s="167">
        <v>4069166.7037129998</v>
      </c>
      <c r="G3343" s="132">
        <v>1.2115992170708881E-4</v>
      </c>
      <c r="H3343" s="167" t="s">
        <v>11</v>
      </c>
      <c r="I3343" s="131">
        <v>1051.0899999999999</v>
      </c>
      <c r="J3343" s="131">
        <v>3</v>
      </c>
      <c r="K3343" s="131">
        <v>780</v>
      </c>
      <c r="L3343" s="130" t="s">
        <v>15</v>
      </c>
      <c r="M3343" s="128"/>
    </row>
    <row r="3344" spans="1:13">
      <c r="A3344" s="168" t="s">
        <v>7973</v>
      </c>
      <c r="B3344" s="169">
        <v>1177</v>
      </c>
      <c r="C3344" s="169">
        <v>980</v>
      </c>
      <c r="D3344" s="170">
        <v>78</v>
      </c>
      <c r="E3344" s="170">
        <v>158</v>
      </c>
      <c r="F3344" s="171">
        <v>5090545.0154200001</v>
      </c>
      <c r="G3344" s="172">
        <v>8.8817221485830571E-5</v>
      </c>
      <c r="H3344" s="171" t="s">
        <v>11</v>
      </c>
      <c r="I3344" s="169">
        <v>967.79</v>
      </c>
      <c r="J3344" s="169">
        <v>3</v>
      </c>
      <c r="K3344" s="169">
        <v>621</v>
      </c>
      <c r="L3344" s="168" t="s">
        <v>15</v>
      </c>
      <c r="M3344" s="173"/>
    </row>
    <row r="3345" spans="1:13">
      <c r="A3345" s="130" t="s">
        <v>7974</v>
      </c>
      <c r="B3345" s="131">
        <v>4472</v>
      </c>
      <c r="C3345" s="131">
        <v>4097</v>
      </c>
      <c r="D3345" s="166">
        <v>803</v>
      </c>
      <c r="E3345" s="166">
        <v>851</v>
      </c>
      <c r="F3345" s="167">
        <v>16049534.761724999</v>
      </c>
      <c r="G3345" s="132">
        <v>2.9943999999999999E-4</v>
      </c>
      <c r="H3345" s="167">
        <v>2026222.32</v>
      </c>
      <c r="I3345" s="131">
        <v>564.09</v>
      </c>
      <c r="J3345" s="131">
        <v>3</v>
      </c>
      <c r="K3345" s="131">
        <v>3592</v>
      </c>
      <c r="L3345" s="130" t="s">
        <v>7</v>
      </c>
      <c r="M3345" s="128"/>
    </row>
    <row r="3346" spans="1:13">
      <c r="A3346" s="130" t="s">
        <v>7975</v>
      </c>
      <c r="B3346" s="131">
        <v>5283</v>
      </c>
      <c r="C3346" s="131">
        <v>4526</v>
      </c>
      <c r="D3346" s="166">
        <v>951</v>
      </c>
      <c r="E3346" s="166">
        <v>771</v>
      </c>
      <c r="F3346" s="167">
        <v>16317161.039280001</v>
      </c>
      <c r="G3346" s="132">
        <v>3.1935324435967293E-4</v>
      </c>
      <c r="H3346" s="167" t="s">
        <v>11</v>
      </c>
      <c r="I3346" s="131">
        <v>586.74</v>
      </c>
      <c r="J3346" s="131">
        <v>3</v>
      </c>
      <c r="K3346" s="131">
        <v>3683</v>
      </c>
      <c r="L3346" s="130" t="s">
        <v>15</v>
      </c>
      <c r="M3346" s="128"/>
    </row>
    <row r="3347" spans="1:13">
      <c r="A3347" s="130" t="s">
        <v>7976</v>
      </c>
      <c r="B3347" s="131">
        <v>444</v>
      </c>
      <c r="C3347" s="131">
        <v>338</v>
      </c>
      <c r="D3347" s="166">
        <v>78</v>
      </c>
      <c r="E3347" s="166">
        <v>18</v>
      </c>
      <c r="F3347" s="167">
        <v>2788595.6054400001</v>
      </c>
      <c r="G3347" s="132">
        <v>4.4771073073374949E-5</v>
      </c>
      <c r="H3347" s="167" t="s">
        <v>11</v>
      </c>
      <c r="I3347" s="131" t="s">
        <v>11</v>
      </c>
      <c r="J3347" s="131">
        <v>3</v>
      </c>
      <c r="K3347" s="131">
        <v>577</v>
      </c>
      <c r="L3347" s="130" t="s">
        <v>12</v>
      </c>
      <c r="M3347" s="128"/>
    </row>
    <row r="3348" spans="1:13">
      <c r="A3348" s="130" t="s">
        <v>7977</v>
      </c>
      <c r="B3348" s="131">
        <v>837</v>
      </c>
      <c r="C3348" s="131">
        <v>821</v>
      </c>
      <c r="D3348" s="166">
        <v>129</v>
      </c>
      <c r="E3348" s="166">
        <v>88</v>
      </c>
      <c r="F3348" s="167">
        <v>1376497.3858710001</v>
      </c>
      <c r="G3348" s="132">
        <v>3.50343820887661E-5</v>
      </c>
      <c r="H3348" s="167" t="s">
        <v>11</v>
      </c>
      <c r="I3348" s="131">
        <v>418.11</v>
      </c>
      <c r="J3348" s="131">
        <v>3</v>
      </c>
      <c r="K3348" s="131">
        <v>567</v>
      </c>
      <c r="L3348" s="130" t="s">
        <v>15</v>
      </c>
      <c r="M3348" s="128"/>
    </row>
    <row r="3349" spans="1:13">
      <c r="A3349" s="130" t="s">
        <v>7978</v>
      </c>
      <c r="B3349" s="131">
        <v>707</v>
      </c>
      <c r="C3349" s="131">
        <v>533</v>
      </c>
      <c r="D3349" s="166">
        <v>19</v>
      </c>
      <c r="E3349" s="166">
        <v>16</v>
      </c>
      <c r="F3349" s="167">
        <v>954290.108152</v>
      </c>
      <c r="G3349" s="132">
        <v>2.3710000000000002E-5</v>
      </c>
      <c r="H3349" s="167">
        <v>160436.48000000001</v>
      </c>
      <c r="I3349" s="131">
        <v>624.26</v>
      </c>
      <c r="J3349" s="131">
        <v>3</v>
      </c>
      <c r="K3349" s="131">
        <v>257</v>
      </c>
      <c r="L3349" s="130" t="s">
        <v>7</v>
      </c>
      <c r="M3349" s="128"/>
    </row>
    <row r="3350" spans="1:13">
      <c r="A3350" s="130" t="s">
        <v>7979</v>
      </c>
      <c r="B3350" s="131">
        <v>157</v>
      </c>
      <c r="C3350" s="131">
        <v>123</v>
      </c>
      <c r="D3350" s="166">
        <v>67</v>
      </c>
      <c r="E3350" s="166">
        <v>56</v>
      </c>
      <c r="F3350" s="167">
        <v>683150.04377400002</v>
      </c>
      <c r="G3350" s="132">
        <v>1.2650250939872949E-5</v>
      </c>
      <c r="H3350" s="167" t="s">
        <v>11</v>
      </c>
      <c r="I3350" s="131" t="s">
        <v>11</v>
      </c>
      <c r="J3350" s="131">
        <v>3</v>
      </c>
      <c r="K3350" s="131">
        <v>493</v>
      </c>
      <c r="L3350" s="130" t="s">
        <v>12</v>
      </c>
      <c r="M3350" s="128"/>
    </row>
    <row r="3351" spans="1:13">
      <c r="A3351" s="130" t="s">
        <v>7980</v>
      </c>
      <c r="B3351" s="131"/>
      <c r="C3351" s="131"/>
      <c r="D3351" s="166"/>
      <c r="E3351" s="166"/>
      <c r="F3351" s="166">
        <v>0</v>
      </c>
      <c r="G3351" s="132"/>
      <c r="H3351" s="167" t="s">
        <v>11</v>
      </c>
      <c r="I3351" s="131" t="s">
        <v>11</v>
      </c>
      <c r="J3351" s="131"/>
      <c r="K3351" s="131">
        <v>0</v>
      </c>
      <c r="L3351" s="130" t="s">
        <v>12</v>
      </c>
      <c r="M3351" s="128" t="s">
        <v>5181</v>
      </c>
    </row>
    <row r="3352" spans="1:13">
      <c r="A3352" s="130" t="s">
        <v>7981</v>
      </c>
      <c r="B3352" s="131"/>
      <c r="C3352" s="131"/>
      <c r="D3352" s="166"/>
      <c r="E3352" s="166"/>
      <c r="F3352" s="166">
        <v>0</v>
      </c>
      <c r="G3352" s="132"/>
      <c r="H3352" s="167" t="s">
        <v>11</v>
      </c>
      <c r="I3352" s="131" t="s">
        <v>11</v>
      </c>
      <c r="J3352" s="131"/>
      <c r="K3352" s="131">
        <v>0</v>
      </c>
      <c r="L3352" s="130" t="s">
        <v>12</v>
      </c>
      <c r="M3352" s="128" t="s">
        <v>5181</v>
      </c>
    </row>
    <row r="3353" spans="1:13">
      <c r="A3353" s="130" t="s">
        <v>7982</v>
      </c>
      <c r="B3353" s="131"/>
      <c r="C3353" s="131"/>
      <c r="D3353" s="166">
        <v>0</v>
      </c>
      <c r="E3353" s="166">
        <v>0</v>
      </c>
      <c r="F3353" s="166">
        <v>0</v>
      </c>
      <c r="G3353" s="132">
        <v>0</v>
      </c>
      <c r="H3353" s="167" t="s">
        <v>11</v>
      </c>
      <c r="I3353" s="131" t="s">
        <v>11</v>
      </c>
      <c r="J3353" s="131">
        <v>1</v>
      </c>
      <c r="K3353" s="131">
        <v>0</v>
      </c>
      <c r="L3353" s="130" t="s">
        <v>12</v>
      </c>
      <c r="M3353" s="128"/>
    </row>
    <row r="3354" spans="1:13">
      <c r="A3354" s="130" t="s">
        <v>7983</v>
      </c>
      <c r="B3354" s="131"/>
      <c r="C3354" s="131">
        <v>11318</v>
      </c>
      <c r="D3354" s="166">
        <v>20</v>
      </c>
      <c r="E3354" s="166">
        <v>22</v>
      </c>
      <c r="F3354" s="166">
        <v>0</v>
      </c>
      <c r="G3354" s="132">
        <v>1.5223491203229865E-4</v>
      </c>
      <c r="H3354" s="167" t="s">
        <v>11</v>
      </c>
      <c r="I3354" s="131" t="s">
        <v>11</v>
      </c>
      <c r="J3354" s="131">
        <v>2</v>
      </c>
      <c r="K3354" s="131">
        <v>0</v>
      </c>
      <c r="L3354" s="130" t="s">
        <v>12</v>
      </c>
      <c r="M3354" s="128"/>
    </row>
    <row r="3355" spans="1:13">
      <c r="A3355" s="130" t="s">
        <v>7984</v>
      </c>
      <c r="B3355" s="131"/>
      <c r="C3355" s="131"/>
      <c r="D3355" s="166"/>
      <c r="E3355" s="166"/>
      <c r="F3355" s="166">
        <v>0</v>
      </c>
      <c r="G3355" s="132"/>
      <c r="H3355" s="167" t="s">
        <v>11</v>
      </c>
      <c r="I3355" s="131" t="s">
        <v>11</v>
      </c>
      <c r="J3355" s="131"/>
      <c r="K3355" s="131">
        <v>0</v>
      </c>
      <c r="L3355" s="130" t="s">
        <v>12</v>
      </c>
      <c r="M3355" s="128" t="s">
        <v>5181</v>
      </c>
    </row>
    <row r="3356" spans="1:13">
      <c r="A3356" s="130" t="s">
        <v>7985</v>
      </c>
      <c r="B3356" s="131"/>
      <c r="C3356" s="131"/>
      <c r="D3356" s="166">
        <v>485</v>
      </c>
      <c r="E3356" s="166">
        <v>594</v>
      </c>
      <c r="F3356" s="166">
        <v>0</v>
      </c>
      <c r="G3356" s="132">
        <v>1.4502582199411344E-5</v>
      </c>
      <c r="H3356" s="167" t="s">
        <v>11</v>
      </c>
      <c r="I3356" s="131" t="s">
        <v>11</v>
      </c>
      <c r="J3356" s="131">
        <v>2</v>
      </c>
      <c r="K3356" s="131">
        <v>0</v>
      </c>
      <c r="L3356" s="130" t="s">
        <v>12</v>
      </c>
      <c r="M3356" s="128"/>
    </row>
    <row r="3357" spans="1:13">
      <c r="A3357" s="130" t="s">
        <v>7986</v>
      </c>
      <c r="B3357" s="131">
        <v>638</v>
      </c>
      <c r="C3357" s="131">
        <v>794</v>
      </c>
      <c r="D3357" s="166">
        <v>185</v>
      </c>
      <c r="E3357" s="166">
        <v>190</v>
      </c>
      <c r="F3357" s="167">
        <v>1585154.1864900002</v>
      </c>
      <c r="G3357" s="132">
        <v>3.6615000000000001E-5</v>
      </c>
      <c r="H3357" s="167">
        <v>247759.24</v>
      </c>
      <c r="I3357" s="131">
        <v>361.69</v>
      </c>
      <c r="J3357" s="131">
        <v>3</v>
      </c>
      <c r="K3357" s="131">
        <v>685</v>
      </c>
      <c r="L3357" s="130" t="s">
        <v>7</v>
      </c>
      <c r="M3357" s="128"/>
    </row>
    <row r="3358" spans="1:13">
      <c r="A3358" s="130" t="s">
        <v>7987</v>
      </c>
      <c r="B3358" s="131">
        <v>2</v>
      </c>
      <c r="C3358" s="131">
        <v>2</v>
      </c>
      <c r="D3358" s="166">
        <v>3</v>
      </c>
      <c r="E3358" s="166">
        <v>1</v>
      </c>
      <c r="F3358" s="167">
        <v>100066.290819</v>
      </c>
      <c r="G3358" s="132">
        <v>1.3954321042703517E-6</v>
      </c>
      <c r="H3358" s="167" t="s">
        <v>11</v>
      </c>
      <c r="I3358" s="131" t="s">
        <v>11</v>
      </c>
      <c r="J3358" s="131">
        <v>3</v>
      </c>
      <c r="K3358" s="131">
        <v>85</v>
      </c>
      <c r="L3358" s="130" t="s">
        <v>12</v>
      </c>
      <c r="M3358" s="128"/>
    </row>
    <row r="3359" spans="1:13">
      <c r="A3359" s="130" t="s">
        <v>7988</v>
      </c>
      <c r="B3359" s="131">
        <v>3</v>
      </c>
      <c r="C3359" s="131">
        <v>2</v>
      </c>
      <c r="D3359" s="166">
        <v>17</v>
      </c>
      <c r="E3359" s="166">
        <v>20</v>
      </c>
      <c r="F3359" s="167">
        <v>164992.49174</v>
      </c>
      <c r="G3359" s="132">
        <v>2.5589085759477135E-6</v>
      </c>
      <c r="H3359" s="167" t="s">
        <v>11</v>
      </c>
      <c r="I3359" s="131" t="s">
        <v>11</v>
      </c>
      <c r="J3359" s="131">
        <v>3</v>
      </c>
      <c r="K3359" s="131">
        <v>444</v>
      </c>
      <c r="L3359" s="130" t="s">
        <v>12</v>
      </c>
      <c r="M3359" s="128"/>
    </row>
    <row r="3360" spans="1:13">
      <c r="A3360" s="130" t="s">
        <v>7989</v>
      </c>
      <c r="B3360" s="131"/>
      <c r="C3360" s="131"/>
      <c r="D3360" s="166">
        <v>15</v>
      </c>
      <c r="E3360" s="166">
        <v>1</v>
      </c>
      <c r="F3360" s="167">
        <v>88813.983789999998</v>
      </c>
      <c r="G3360" s="132">
        <v>1.318651498987881E-6</v>
      </c>
      <c r="H3360" s="167" t="s">
        <v>11</v>
      </c>
      <c r="I3360" s="131" t="s">
        <v>11</v>
      </c>
      <c r="J3360" s="131">
        <v>3</v>
      </c>
      <c r="K3360" s="131">
        <v>215</v>
      </c>
      <c r="L3360" s="130" t="s">
        <v>12</v>
      </c>
      <c r="M3360" s="128"/>
    </row>
    <row r="3361" spans="1:13">
      <c r="A3361" s="130" t="s">
        <v>7990</v>
      </c>
      <c r="B3361" s="131"/>
      <c r="C3361" s="131"/>
      <c r="D3361" s="166"/>
      <c r="E3361" s="166"/>
      <c r="F3361" s="166">
        <v>0</v>
      </c>
      <c r="G3361" s="132">
        <v>0</v>
      </c>
      <c r="H3361" s="167" t="s">
        <v>11</v>
      </c>
      <c r="I3361" s="131" t="s">
        <v>11</v>
      </c>
      <c r="J3361" s="131">
        <v>1</v>
      </c>
      <c r="K3361" s="131">
        <v>0</v>
      </c>
      <c r="L3361" s="130" t="s">
        <v>12</v>
      </c>
      <c r="M3361" s="128"/>
    </row>
    <row r="3362" spans="1:13">
      <c r="A3362" s="130" t="s">
        <v>7991</v>
      </c>
      <c r="B3362" s="131"/>
      <c r="C3362" s="131"/>
      <c r="D3362" s="166">
        <v>74</v>
      </c>
      <c r="E3362" s="166">
        <v>66</v>
      </c>
      <c r="F3362" s="166">
        <v>0</v>
      </c>
      <c r="G3362" s="132">
        <v>1.8826908813774295E-6</v>
      </c>
      <c r="H3362" s="167" t="s">
        <v>11</v>
      </c>
      <c r="I3362" s="131" t="s">
        <v>11</v>
      </c>
      <c r="J3362" s="131">
        <v>2</v>
      </c>
      <c r="K3362" s="131">
        <v>362</v>
      </c>
      <c r="L3362" s="130" t="s">
        <v>12</v>
      </c>
      <c r="M3362" s="128"/>
    </row>
    <row r="3363" spans="1:13">
      <c r="A3363" s="130" t="s">
        <v>7992</v>
      </c>
      <c r="B3363" s="131">
        <v>721</v>
      </c>
      <c r="C3363" s="131">
        <v>721</v>
      </c>
      <c r="D3363" s="166">
        <v>1014</v>
      </c>
      <c r="E3363" s="166">
        <v>914</v>
      </c>
      <c r="F3363" s="167">
        <v>15008157.800457001</v>
      </c>
      <c r="G3363" s="132">
        <v>2.2875405254257658E-4</v>
      </c>
      <c r="H3363" s="167" t="s">
        <v>11</v>
      </c>
      <c r="I3363" s="131" t="s">
        <v>11</v>
      </c>
      <c r="J3363" s="131">
        <v>3</v>
      </c>
      <c r="K3363" s="131">
        <v>2373</v>
      </c>
      <c r="L3363" s="130" t="s">
        <v>12</v>
      </c>
      <c r="M3363" s="128"/>
    </row>
    <row r="3364" spans="1:13">
      <c r="A3364" s="130" t="s">
        <v>7993</v>
      </c>
      <c r="B3364" s="131">
        <v>1775</v>
      </c>
      <c r="C3364" s="131">
        <v>1971</v>
      </c>
      <c r="D3364" s="166">
        <v>1560</v>
      </c>
      <c r="E3364" s="166">
        <v>1947</v>
      </c>
      <c r="F3364" s="167">
        <v>5354902.6707380004</v>
      </c>
      <c r="G3364" s="132">
        <v>1.3582900767381139E-4</v>
      </c>
      <c r="H3364" s="167" t="s">
        <v>11</v>
      </c>
      <c r="I3364" s="131" t="s">
        <v>11</v>
      </c>
      <c r="J3364" s="131">
        <v>3</v>
      </c>
      <c r="K3364" s="131">
        <v>3861</v>
      </c>
      <c r="L3364" s="130" t="s">
        <v>12</v>
      </c>
      <c r="M3364" s="128"/>
    </row>
    <row r="3365" spans="1:13">
      <c r="A3365" s="130" t="s">
        <v>7994</v>
      </c>
      <c r="B3365" s="131">
        <v>231</v>
      </c>
      <c r="C3365" s="131">
        <v>53</v>
      </c>
      <c r="D3365" s="166">
        <v>520</v>
      </c>
      <c r="E3365" s="166">
        <v>551</v>
      </c>
      <c r="F3365" s="167">
        <v>4076002.2134400001</v>
      </c>
      <c r="G3365" s="132">
        <v>6.6066766513127385E-5</v>
      </c>
      <c r="H3365" s="167" t="s">
        <v>11</v>
      </c>
      <c r="I3365" s="131" t="s">
        <v>11</v>
      </c>
      <c r="J3365" s="131">
        <v>3</v>
      </c>
      <c r="K3365" s="131">
        <v>2294</v>
      </c>
      <c r="L3365" s="130" t="s">
        <v>12</v>
      </c>
      <c r="M3365" s="128"/>
    </row>
    <row r="3366" spans="1:13">
      <c r="A3366" s="130" t="s">
        <v>7995</v>
      </c>
      <c r="B3366" s="131">
        <v>272</v>
      </c>
      <c r="C3366" s="131">
        <v>341</v>
      </c>
      <c r="D3366" s="166">
        <v>925</v>
      </c>
      <c r="E3366" s="166">
        <v>1075</v>
      </c>
      <c r="F3366" s="167">
        <v>4332031.8833655193</v>
      </c>
      <c r="G3366" s="132">
        <v>6.1722488660583802E-5</v>
      </c>
      <c r="H3366" s="167" t="s">
        <v>11</v>
      </c>
      <c r="I3366" s="131" t="s">
        <v>11</v>
      </c>
      <c r="J3366" s="131">
        <v>3</v>
      </c>
      <c r="K3366" s="131">
        <v>1313</v>
      </c>
      <c r="L3366" s="130" t="s">
        <v>12</v>
      </c>
      <c r="M3366" s="128"/>
    </row>
    <row r="3367" spans="1:13">
      <c r="A3367" s="130" t="s">
        <v>7996</v>
      </c>
      <c r="B3367" s="131">
        <v>169</v>
      </c>
      <c r="C3367" s="131">
        <v>99</v>
      </c>
      <c r="D3367" s="166">
        <v>335</v>
      </c>
      <c r="E3367" s="166">
        <v>461</v>
      </c>
      <c r="F3367" s="167">
        <v>9051712.0168320015</v>
      </c>
      <c r="G3367" s="132">
        <v>1.2927046222759083E-4</v>
      </c>
      <c r="H3367" s="167" t="s">
        <v>11</v>
      </c>
      <c r="I3367" s="131" t="s">
        <v>11</v>
      </c>
      <c r="J3367" s="131">
        <v>3</v>
      </c>
      <c r="K3367" s="131">
        <v>3094</v>
      </c>
      <c r="L3367" s="130" t="s">
        <v>12</v>
      </c>
      <c r="M3367" s="128"/>
    </row>
    <row r="3368" spans="1:13">
      <c r="A3368" s="130" t="s">
        <v>7997</v>
      </c>
      <c r="B3368" s="131">
        <v>5606</v>
      </c>
      <c r="C3368" s="131">
        <v>5566</v>
      </c>
      <c r="D3368" s="166">
        <v>873</v>
      </c>
      <c r="E3368" s="166">
        <v>926</v>
      </c>
      <c r="F3368" s="167">
        <v>16222678.5954</v>
      </c>
      <c r="G3368" s="132">
        <v>3.3099172675608949E-4</v>
      </c>
      <c r="H3368" s="167" t="s">
        <v>11</v>
      </c>
      <c r="I3368" s="131" t="s">
        <v>11</v>
      </c>
      <c r="J3368" s="131">
        <v>3</v>
      </c>
      <c r="K3368" s="131">
        <v>2290</v>
      </c>
      <c r="L3368" s="130" t="s">
        <v>12</v>
      </c>
      <c r="M3368" s="128"/>
    </row>
    <row r="3369" spans="1:13">
      <c r="A3369" s="130" t="s">
        <v>7998</v>
      </c>
      <c r="B3369" s="131">
        <v>2190</v>
      </c>
      <c r="C3369" s="131">
        <v>2620</v>
      </c>
      <c r="D3369" s="166">
        <v>148</v>
      </c>
      <c r="E3369" s="166">
        <v>178</v>
      </c>
      <c r="F3369" s="167">
        <v>3746256.7729449999</v>
      </c>
      <c r="G3369" s="132">
        <v>9.4128000000000004E-5</v>
      </c>
      <c r="H3369" s="167">
        <v>636935.98</v>
      </c>
      <c r="I3369" s="131">
        <v>563.16999999999996</v>
      </c>
      <c r="J3369" s="131">
        <v>3</v>
      </c>
      <c r="K3369" s="131">
        <v>1131</v>
      </c>
      <c r="L3369" s="130" t="s">
        <v>7</v>
      </c>
      <c r="M3369" s="128"/>
    </row>
    <row r="3370" spans="1:13">
      <c r="A3370" s="130" t="s">
        <v>7999</v>
      </c>
      <c r="B3370" s="131">
        <v>1841</v>
      </c>
      <c r="C3370" s="131">
        <v>2395</v>
      </c>
      <c r="D3370" s="166">
        <v>232</v>
      </c>
      <c r="E3370" s="166">
        <v>292</v>
      </c>
      <c r="F3370" s="167">
        <v>6511244.0027160002</v>
      </c>
      <c r="G3370" s="132">
        <v>1.2877802386194101E-4</v>
      </c>
      <c r="H3370" s="167" t="s">
        <v>11</v>
      </c>
      <c r="I3370" s="131" t="s">
        <v>11</v>
      </c>
      <c r="J3370" s="131">
        <v>3</v>
      </c>
      <c r="K3370" s="131">
        <v>1378</v>
      </c>
      <c r="L3370" s="130" t="s">
        <v>12</v>
      </c>
      <c r="M3370" s="128"/>
    </row>
    <row r="3371" spans="1:13">
      <c r="A3371" s="130" t="s">
        <v>8000</v>
      </c>
      <c r="B3371" s="131">
        <v>8</v>
      </c>
      <c r="C3371" s="131"/>
      <c r="D3371" s="166"/>
      <c r="E3371" s="166"/>
      <c r="F3371" s="166">
        <v>0</v>
      </c>
      <c r="G3371" s="132">
        <v>2.1583520291584725E-7</v>
      </c>
      <c r="H3371" s="167" t="s">
        <v>11</v>
      </c>
      <c r="I3371" s="131" t="s">
        <v>11</v>
      </c>
      <c r="J3371" s="131">
        <v>1</v>
      </c>
      <c r="K3371" s="131">
        <v>0</v>
      </c>
      <c r="L3371" s="130" t="s">
        <v>12</v>
      </c>
      <c r="M3371" s="128"/>
    </row>
    <row r="3372" spans="1:13">
      <c r="A3372" s="130" t="s">
        <v>8001</v>
      </c>
      <c r="B3372" s="131"/>
      <c r="C3372" s="131">
        <v>1</v>
      </c>
      <c r="D3372" s="166">
        <v>6</v>
      </c>
      <c r="E3372" s="166">
        <v>4</v>
      </c>
      <c r="F3372" s="167">
        <v>258804.66723599998</v>
      </c>
      <c r="G3372" s="132">
        <v>3.5220651434921134E-6</v>
      </c>
      <c r="H3372" s="167" t="s">
        <v>11</v>
      </c>
      <c r="I3372" s="131" t="s">
        <v>11</v>
      </c>
      <c r="J3372" s="131">
        <v>3</v>
      </c>
      <c r="K3372" s="131">
        <v>59</v>
      </c>
      <c r="L3372" s="130" t="s">
        <v>12</v>
      </c>
      <c r="M3372" s="128"/>
    </row>
    <row r="3373" spans="1:13">
      <c r="A3373" s="130" t="s">
        <v>8002</v>
      </c>
      <c r="B3373" s="131">
        <v>10040</v>
      </c>
      <c r="C3373" s="131">
        <v>10171</v>
      </c>
      <c r="D3373" s="166">
        <v>3575</v>
      </c>
      <c r="E3373" s="166">
        <v>4556</v>
      </c>
      <c r="F3373" s="167">
        <v>2486589.9798999997</v>
      </c>
      <c r="G3373" s="132">
        <v>2.8255100000000003E-4</v>
      </c>
      <c r="H3373" s="167">
        <v>1911934.73</v>
      </c>
      <c r="I3373" s="131">
        <v>902.71</v>
      </c>
      <c r="J3373" s="131">
        <v>3</v>
      </c>
      <c r="K3373" s="131">
        <v>2118</v>
      </c>
      <c r="L3373" s="130" t="s">
        <v>7</v>
      </c>
      <c r="M3373" s="128"/>
    </row>
    <row r="3374" spans="1:13">
      <c r="A3374" s="130" t="s">
        <v>8003</v>
      </c>
      <c r="B3374" s="131"/>
      <c r="C3374" s="131"/>
      <c r="D3374" s="166">
        <v>12</v>
      </c>
      <c r="E3374" s="166">
        <v>3</v>
      </c>
      <c r="F3374" s="167">
        <v>371137.34115999995</v>
      </c>
      <c r="G3374" s="132">
        <v>5.0440792312319298E-6</v>
      </c>
      <c r="H3374" s="167" t="s">
        <v>11</v>
      </c>
      <c r="I3374" s="131" t="s">
        <v>11</v>
      </c>
      <c r="J3374" s="131">
        <v>3</v>
      </c>
      <c r="K3374" s="131">
        <v>430</v>
      </c>
      <c r="L3374" s="130" t="s">
        <v>12</v>
      </c>
      <c r="M3374" s="128"/>
    </row>
    <row r="3375" spans="1:13">
      <c r="A3375" s="130" t="s">
        <v>8004</v>
      </c>
      <c r="B3375" s="131">
        <v>1438</v>
      </c>
      <c r="C3375" s="131">
        <v>1181</v>
      </c>
      <c r="D3375" s="166">
        <v>1037</v>
      </c>
      <c r="E3375" s="166">
        <v>1334</v>
      </c>
      <c r="F3375" s="167">
        <v>9894930.2771575321</v>
      </c>
      <c r="G3375" s="132">
        <v>1.3022000000000001E-4</v>
      </c>
      <c r="H3375" s="167">
        <v>881158.41</v>
      </c>
      <c r="I3375" s="131">
        <v>899.14</v>
      </c>
      <c r="J3375" s="131">
        <v>3</v>
      </c>
      <c r="K3375" s="131">
        <v>980</v>
      </c>
      <c r="L3375" s="130" t="s">
        <v>7</v>
      </c>
      <c r="M3375" s="128"/>
    </row>
    <row r="3376" spans="1:13">
      <c r="A3376" s="130" t="s">
        <v>8005</v>
      </c>
      <c r="B3376" s="131"/>
      <c r="C3376" s="131"/>
      <c r="D3376" s="166">
        <v>18</v>
      </c>
      <c r="E3376" s="166">
        <v>35</v>
      </c>
      <c r="F3376" s="167">
        <v>82459.562894999995</v>
      </c>
      <c r="G3376" s="132">
        <v>1.565326955795435E-6</v>
      </c>
      <c r="H3376" s="167" t="s">
        <v>11</v>
      </c>
      <c r="I3376" s="131" t="s">
        <v>11</v>
      </c>
      <c r="J3376" s="131">
        <v>3</v>
      </c>
      <c r="K3376" s="131">
        <v>264</v>
      </c>
      <c r="L3376" s="130" t="s">
        <v>12</v>
      </c>
      <c r="M3376" s="128"/>
    </row>
    <row r="3377" spans="1:13">
      <c r="A3377" s="130" t="s">
        <v>8006</v>
      </c>
      <c r="B3377" s="131">
        <v>3391</v>
      </c>
      <c r="C3377" s="131">
        <v>5076</v>
      </c>
      <c r="D3377" s="166">
        <v>720</v>
      </c>
      <c r="E3377" s="166">
        <v>945</v>
      </c>
      <c r="F3377" s="167">
        <v>3465369.7303280002</v>
      </c>
      <c r="G3377" s="132">
        <v>1.34609E-4</v>
      </c>
      <c r="H3377" s="167">
        <v>910855.57</v>
      </c>
      <c r="I3377" s="131">
        <v>255</v>
      </c>
      <c r="J3377" s="131">
        <v>3</v>
      </c>
      <c r="K3377" s="131">
        <v>3572</v>
      </c>
      <c r="L3377" s="130" t="s">
        <v>7</v>
      </c>
      <c r="M3377" s="128"/>
    </row>
    <row r="3378" spans="1:13">
      <c r="A3378" s="130" t="s">
        <v>8007</v>
      </c>
      <c r="B3378" s="131">
        <v>4149</v>
      </c>
      <c r="C3378" s="131">
        <v>4608</v>
      </c>
      <c r="D3378" s="166">
        <v>1436</v>
      </c>
      <c r="E3378" s="166">
        <v>1111</v>
      </c>
      <c r="F3378" s="167">
        <v>14089016.77516</v>
      </c>
      <c r="G3378" s="132">
        <v>2.8342100000000001E-4</v>
      </c>
      <c r="H3378" s="167">
        <v>1917820.89</v>
      </c>
      <c r="I3378" s="131">
        <v>965.18</v>
      </c>
      <c r="J3378" s="131">
        <v>3</v>
      </c>
      <c r="K3378" s="131">
        <v>1987</v>
      </c>
      <c r="L3378" s="130" t="s">
        <v>7</v>
      </c>
      <c r="M3378" s="128"/>
    </row>
    <row r="3379" spans="1:13">
      <c r="A3379" s="130" t="s">
        <v>8008</v>
      </c>
      <c r="B3379" s="131"/>
      <c r="C3379" s="131"/>
      <c r="D3379" s="166">
        <v>4</v>
      </c>
      <c r="E3379" s="166">
        <v>4</v>
      </c>
      <c r="F3379" s="167">
        <v>178610.22690000001</v>
      </c>
      <c r="G3379" s="132">
        <v>2.3970000000000001E-6</v>
      </c>
      <c r="H3379" s="167">
        <v>16222.57</v>
      </c>
      <c r="I3379" s="131">
        <v>1351.88</v>
      </c>
      <c r="J3379" s="131">
        <v>3</v>
      </c>
      <c r="K3379" s="131">
        <v>12</v>
      </c>
      <c r="L3379" s="130" t="s">
        <v>7</v>
      </c>
      <c r="M3379" s="128"/>
    </row>
    <row r="3380" spans="1:13">
      <c r="A3380" s="130" t="s">
        <v>8009</v>
      </c>
      <c r="B3380" s="131">
        <v>6</v>
      </c>
      <c r="C3380" s="131">
        <v>10</v>
      </c>
      <c r="D3380" s="166">
        <v>53</v>
      </c>
      <c r="E3380" s="166">
        <v>19</v>
      </c>
      <c r="F3380" s="167">
        <v>773571.26053701225</v>
      </c>
      <c r="G3380" s="132">
        <v>7.6302232567117642E-6</v>
      </c>
      <c r="H3380" s="167" t="s">
        <v>11</v>
      </c>
      <c r="I3380" s="131" t="s">
        <v>11</v>
      </c>
      <c r="J3380" s="131">
        <v>3</v>
      </c>
      <c r="K3380" s="131">
        <v>247</v>
      </c>
      <c r="L3380" s="130" t="s">
        <v>12</v>
      </c>
      <c r="M3380" s="128"/>
    </row>
    <row r="3381" spans="1:13">
      <c r="A3381" s="130" t="s">
        <v>8010</v>
      </c>
      <c r="B3381" s="131">
        <v>4774</v>
      </c>
      <c r="C3381" s="131">
        <v>5622</v>
      </c>
      <c r="D3381" s="166">
        <v>784</v>
      </c>
      <c r="E3381" s="166">
        <v>1015</v>
      </c>
      <c r="F3381" s="167">
        <v>28406474.2676</v>
      </c>
      <c r="G3381" s="132">
        <v>4.7767799999999999E-4</v>
      </c>
      <c r="H3381" s="167">
        <v>3232298.67</v>
      </c>
      <c r="I3381" s="131">
        <v>2226.1</v>
      </c>
      <c r="J3381" s="131">
        <v>3</v>
      </c>
      <c r="K3381" s="131">
        <v>1452</v>
      </c>
      <c r="L3381" s="130" t="s">
        <v>7</v>
      </c>
      <c r="M3381" s="128"/>
    </row>
    <row r="3382" spans="1:13">
      <c r="A3382" s="130" t="s">
        <v>8011</v>
      </c>
      <c r="B3382" s="131">
        <v>24</v>
      </c>
      <c r="C3382" s="131">
        <v>5</v>
      </c>
      <c r="D3382" s="166">
        <v>111</v>
      </c>
      <c r="E3382" s="166">
        <v>97</v>
      </c>
      <c r="F3382" s="167">
        <v>187770.13989400002</v>
      </c>
      <c r="G3382" s="132">
        <v>4.609128483182526E-6</v>
      </c>
      <c r="H3382" s="167" t="s">
        <v>11</v>
      </c>
      <c r="I3382" s="131" t="s">
        <v>11</v>
      </c>
      <c r="J3382" s="131">
        <v>3</v>
      </c>
      <c r="K3382" s="131">
        <v>288</v>
      </c>
      <c r="L3382" s="130" t="s">
        <v>12</v>
      </c>
      <c r="M3382" s="128"/>
    </row>
    <row r="3383" spans="1:13">
      <c r="A3383" s="130" t="s">
        <v>8012</v>
      </c>
      <c r="B3383" s="131"/>
      <c r="C3383" s="131"/>
      <c r="D3383" s="166">
        <v>6</v>
      </c>
      <c r="E3383" s="166">
        <v>4</v>
      </c>
      <c r="F3383" s="167">
        <v>573659.31462700001</v>
      </c>
      <c r="G3383" s="132">
        <v>7.6779905206962682E-6</v>
      </c>
      <c r="H3383" s="167" t="s">
        <v>11</v>
      </c>
      <c r="I3383" s="131" t="s">
        <v>11</v>
      </c>
      <c r="J3383" s="131">
        <v>3</v>
      </c>
      <c r="K3383" s="131">
        <v>38</v>
      </c>
      <c r="L3383" s="130" t="s">
        <v>12</v>
      </c>
      <c r="M3383" s="128"/>
    </row>
    <row r="3384" spans="1:13">
      <c r="A3384" s="130" t="s">
        <v>8013</v>
      </c>
      <c r="B3384" s="131">
        <v>11</v>
      </c>
      <c r="C3384" s="131">
        <v>11</v>
      </c>
      <c r="D3384" s="166">
        <v>3</v>
      </c>
      <c r="E3384" s="166">
        <v>0</v>
      </c>
      <c r="F3384" s="166">
        <v>0</v>
      </c>
      <c r="G3384" s="132">
        <v>3.3626464719997235E-7</v>
      </c>
      <c r="H3384" s="167" t="s">
        <v>11</v>
      </c>
      <c r="I3384" s="131" t="s">
        <v>11</v>
      </c>
      <c r="J3384" s="131">
        <v>2</v>
      </c>
      <c r="K3384" s="131">
        <v>10</v>
      </c>
      <c r="L3384" s="130" t="s">
        <v>12</v>
      </c>
      <c r="M3384" s="128"/>
    </row>
    <row r="3385" spans="1:13">
      <c r="A3385" s="130" t="s">
        <v>8014</v>
      </c>
      <c r="B3385" s="131"/>
      <c r="C3385" s="131"/>
      <c r="D3385" s="166">
        <v>8</v>
      </c>
      <c r="E3385" s="166">
        <v>14</v>
      </c>
      <c r="F3385" s="167">
        <v>448995.28481799999</v>
      </c>
      <c r="G3385" s="132">
        <v>6.136274711086667E-6</v>
      </c>
      <c r="H3385" s="167" t="s">
        <v>11</v>
      </c>
      <c r="I3385" s="131" t="s">
        <v>11</v>
      </c>
      <c r="J3385" s="131">
        <v>3</v>
      </c>
      <c r="K3385" s="131">
        <v>392</v>
      </c>
      <c r="L3385" s="130" t="s">
        <v>12</v>
      </c>
      <c r="M3385" s="128"/>
    </row>
    <row r="3386" spans="1:13">
      <c r="A3386" s="130" t="s">
        <v>8015</v>
      </c>
      <c r="B3386" s="131">
        <v>2885</v>
      </c>
      <c r="C3386" s="131">
        <v>3291</v>
      </c>
      <c r="D3386" s="166">
        <v>159</v>
      </c>
      <c r="E3386" s="166">
        <v>153</v>
      </c>
      <c r="F3386" s="167">
        <v>3631408.9775470002</v>
      </c>
      <c r="G3386" s="132">
        <v>1.04639E-4</v>
      </c>
      <c r="H3386" s="167">
        <v>708062.6</v>
      </c>
      <c r="I3386" s="131">
        <v>511.61</v>
      </c>
      <c r="J3386" s="131">
        <v>3</v>
      </c>
      <c r="K3386" s="131">
        <v>1384</v>
      </c>
      <c r="L3386" s="130" t="s">
        <v>7</v>
      </c>
      <c r="M3386" s="128"/>
    </row>
    <row r="3387" spans="1:13">
      <c r="A3387" s="130" t="s">
        <v>8016</v>
      </c>
      <c r="B3387" s="131">
        <v>5</v>
      </c>
      <c r="C3387" s="131">
        <v>4</v>
      </c>
      <c r="D3387" s="166">
        <v>29</v>
      </c>
      <c r="E3387" s="166">
        <v>44</v>
      </c>
      <c r="F3387" s="167">
        <v>745292.34371599997</v>
      </c>
      <c r="G3387" s="132">
        <v>1.059322955359791E-5</v>
      </c>
      <c r="H3387" s="167" t="s">
        <v>11</v>
      </c>
      <c r="I3387" s="131" t="s">
        <v>11</v>
      </c>
      <c r="J3387" s="131">
        <v>3</v>
      </c>
      <c r="K3387" s="131">
        <v>226</v>
      </c>
      <c r="L3387" s="130" t="s">
        <v>12</v>
      </c>
      <c r="M3387" s="128"/>
    </row>
    <row r="3388" spans="1:13">
      <c r="A3388" s="130" t="s">
        <v>8017</v>
      </c>
      <c r="B3388" s="131">
        <v>15</v>
      </c>
      <c r="C3388" s="131">
        <v>75</v>
      </c>
      <c r="D3388" s="166">
        <v>258</v>
      </c>
      <c r="E3388" s="166">
        <v>111</v>
      </c>
      <c r="F3388" s="167">
        <v>2634050.6534700003</v>
      </c>
      <c r="G3388" s="132">
        <v>3.895972980386526E-5</v>
      </c>
      <c r="H3388" s="167" t="s">
        <v>11</v>
      </c>
      <c r="I3388" s="131" t="s">
        <v>11</v>
      </c>
      <c r="J3388" s="131">
        <v>3</v>
      </c>
      <c r="K3388" s="131">
        <v>457</v>
      </c>
      <c r="L3388" s="130" t="s">
        <v>12</v>
      </c>
      <c r="M3388" s="128"/>
    </row>
    <row r="3389" spans="1:13">
      <c r="A3389" s="130" t="s">
        <v>8018</v>
      </c>
      <c r="B3389" s="131">
        <v>5113</v>
      </c>
      <c r="C3389" s="131">
        <v>2631</v>
      </c>
      <c r="D3389" s="166"/>
      <c r="E3389" s="166"/>
      <c r="F3389" s="166">
        <v>0</v>
      </c>
      <c r="G3389" s="132">
        <v>1.0423035251093019E-4</v>
      </c>
      <c r="H3389" s="167" t="s">
        <v>11</v>
      </c>
      <c r="I3389" s="131" t="s">
        <v>11</v>
      </c>
      <c r="J3389" s="131">
        <v>2</v>
      </c>
      <c r="K3389" s="131">
        <v>0</v>
      </c>
      <c r="L3389" s="130" t="s">
        <v>12</v>
      </c>
      <c r="M3389" s="128"/>
    </row>
    <row r="3390" spans="1:13">
      <c r="A3390" s="130" t="s">
        <v>8019</v>
      </c>
      <c r="B3390" s="131"/>
      <c r="C3390" s="131"/>
      <c r="D3390" s="166">
        <v>37</v>
      </c>
      <c r="E3390" s="166">
        <v>24</v>
      </c>
      <c r="F3390" s="167">
        <v>1107090.1244340001</v>
      </c>
      <c r="G3390" s="132">
        <v>1.5191613536155709E-5</v>
      </c>
      <c r="H3390" s="167" t="s">
        <v>11</v>
      </c>
      <c r="I3390" s="131" t="s">
        <v>11</v>
      </c>
      <c r="J3390" s="131">
        <v>3</v>
      </c>
      <c r="K3390" s="131">
        <v>561</v>
      </c>
      <c r="L3390" s="130" t="s">
        <v>12</v>
      </c>
      <c r="M3390" s="128"/>
    </row>
    <row r="3391" spans="1:13">
      <c r="A3391" s="130" t="s">
        <v>8020</v>
      </c>
      <c r="B3391" s="131">
        <v>2220</v>
      </c>
      <c r="C3391" s="131">
        <v>2226</v>
      </c>
      <c r="D3391" s="166">
        <v>348</v>
      </c>
      <c r="E3391" s="166">
        <v>465</v>
      </c>
      <c r="F3391" s="167">
        <v>8031284.9003274422</v>
      </c>
      <c r="G3391" s="132">
        <v>1.1636199999999999E-4</v>
      </c>
      <c r="H3391" s="167">
        <v>787387.63</v>
      </c>
      <c r="I3391" s="131">
        <v>1064.04</v>
      </c>
      <c r="J3391" s="131">
        <v>3</v>
      </c>
      <c r="K3391" s="131">
        <v>740</v>
      </c>
      <c r="L3391" s="130" t="s">
        <v>7</v>
      </c>
      <c r="M3391" s="128"/>
    </row>
    <row r="3392" spans="1:13">
      <c r="A3392" s="130" t="s">
        <v>8021</v>
      </c>
      <c r="B3392" s="131"/>
      <c r="C3392" s="131"/>
      <c r="D3392" s="166">
        <v>4</v>
      </c>
      <c r="E3392" s="166">
        <v>5</v>
      </c>
      <c r="F3392" s="167">
        <v>197511.16359399998</v>
      </c>
      <c r="G3392" s="132">
        <v>2.6932957104882666E-6</v>
      </c>
      <c r="H3392" s="167" t="s">
        <v>11</v>
      </c>
      <c r="I3392" s="131" t="s">
        <v>11</v>
      </c>
      <c r="J3392" s="131">
        <v>3</v>
      </c>
      <c r="K3392" s="131">
        <v>164</v>
      </c>
      <c r="L3392" s="130" t="s">
        <v>12</v>
      </c>
      <c r="M3392" s="128"/>
    </row>
    <row r="3393" spans="1:13">
      <c r="A3393" s="130" t="s">
        <v>8022</v>
      </c>
      <c r="B3393" s="131">
        <v>4194</v>
      </c>
      <c r="C3393" s="131">
        <v>6423</v>
      </c>
      <c r="D3393" s="166">
        <v>1361</v>
      </c>
      <c r="E3393" s="166">
        <v>1482</v>
      </c>
      <c r="F3393" s="167">
        <v>14678564.845508</v>
      </c>
      <c r="G3393" s="132">
        <v>3.0997099999999998E-4</v>
      </c>
      <c r="H3393" s="167">
        <v>2097478.23</v>
      </c>
      <c r="I3393" s="131">
        <v>769.15</v>
      </c>
      <c r="J3393" s="131">
        <v>3</v>
      </c>
      <c r="K3393" s="131">
        <v>2727</v>
      </c>
      <c r="L3393" s="130" t="s">
        <v>7</v>
      </c>
      <c r="M3393" s="128"/>
    </row>
    <row r="3394" spans="1:13">
      <c r="A3394" s="130" t="s">
        <v>8023</v>
      </c>
      <c r="B3394" s="131">
        <v>1</v>
      </c>
      <c r="C3394" s="131">
        <v>2</v>
      </c>
      <c r="D3394" s="166">
        <v>19</v>
      </c>
      <c r="E3394" s="166">
        <v>7</v>
      </c>
      <c r="F3394" s="167">
        <v>690015.07062399993</v>
      </c>
      <c r="G3394" s="132">
        <v>9.387703711531262E-6</v>
      </c>
      <c r="H3394" s="167" t="s">
        <v>11</v>
      </c>
      <c r="I3394" s="131" t="s">
        <v>11</v>
      </c>
      <c r="J3394" s="131">
        <v>3</v>
      </c>
      <c r="K3394" s="131">
        <v>116</v>
      </c>
      <c r="L3394" s="130" t="s">
        <v>12</v>
      </c>
      <c r="M3394" s="128"/>
    </row>
    <row r="3395" spans="1:13">
      <c r="A3395" s="130" t="s">
        <v>8024</v>
      </c>
      <c r="B3395" s="131">
        <v>1534</v>
      </c>
      <c r="C3395" s="131">
        <v>2581</v>
      </c>
      <c r="D3395" s="166">
        <v>429</v>
      </c>
      <c r="E3395" s="166">
        <v>444</v>
      </c>
      <c r="F3395" s="167">
        <v>7349199.7050000001</v>
      </c>
      <c r="G3395" s="132">
        <v>1.4229999999999999E-4</v>
      </c>
      <c r="H3395" s="167">
        <v>962900.38</v>
      </c>
      <c r="I3395" s="131">
        <v>748.18</v>
      </c>
      <c r="J3395" s="131">
        <v>3</v>
      </c>
      <c r="K3395" s="131">
        <v>1287</v>
      </c>
      <c r="L3395" s="130" t="s">
        <v>7</v>
      </c>
      <c r="M3395" s="128"/>
    </row>
    <row r="3396" spans="1:13">
      <c r="A3396" s="130" t="s">
        <v>8025</v>
      </c>
      <c r="B3396" s="131">
        <v>4600</v>
      </c>
      <c r="C3396" s="131">
        <v>5864</v>
      </c>
      <c r="D3396" s="166">
        <v>373</v>
      </c>
      <c r="E3396" s="166">
        <v>446</v>
      </c>
      <c r="F3396" s="167">
        <v>9926021.6178559996</v>
      </c>
      <c r="G3396" s="132">
        <v>2.3110200000000001E-4</v>
      </c>
      <c r="H3396" s="167">
        <v>1563799.13</v>
      </c>
      <c r="I3396" s="131">
        <v>824.79</v>
      </c>
      <c r="J3396" s="131">
        <v>3</v>
      </c>
      <c r="K3396" s="131">
        <v>1896</v>
      </c>
      <c r="L3396" s="130" t="s">
        <v>7</v>
      </c>
      <c r="M3396" s="128"/>
    </row>
    <row r="3397" spans="1:13">
      <c r="A3397" s="130" t="s">
        <v>8026</v>
      </c>
      <c r="B3397" s="131">
        <v>16</v>
      </c>
      <c r="C3397" s="131">
        <v>193</v>
      </c>
      <c r="D3397" s="166">
        <v>67</v>
      </c>
      <c r="E3397" s="166">
        <v>50</v>
      </c>
      <c r="F3397" s="167">
        <v>6006905.6107900003</v>
      </c>
      <c r="G3397" s="132">
        <v>8.1321000000000003E-5</v>
      </c>
      <c r="H3397" s="167">
        <v>550275.96</v>
      </c>
      <c r="I3397" s="131">
        <v>8598.06</v>
      </c>
      <c r="J3397" s="131">
        <v>3</v>
      </c>
      <c r="K3397" s="131">
        <v>64</v>
      </c>
      <c r="L3397" s="130" t="s">
        <v>7</v>
      </c>
      <c r="M3397" s="128"/>
    </row>
    <row r="3398" spans="1:13">
      <c r="A3398" s="130" t="s">
        <v>8027</v>
      </c>
      <c r="B3398" s="131"/>
      <c r="C3398" s="131">
        <v>1313</v>
      </c>
      <c r="D3398" s="166">
        <v>171</v>
      </c>
      <c r="E3398" s="166">
        <v>325</v>
      </c>
      <c r="F3398" s="167">
        <v>4999239.874406999</v>
      </c>
      <c r="G3398" s="132">
        <v>7.6626999999999997E-5</v>
      </c>
      <c r="H3398" s="167">
        <v>518510.3</v>
      </c>
      <c r="I3398" s="131">
        <v>595.99</v>
      </c>
      <c r="J3398" s="131">
        <v>3</v>
      </c>
      <c r="K3398" s="131">
        <v>870</v>
      </c>
      <c r="L3398" s="130" t="s">
        <v>7</v>
      </c>
      <c r="M3398" s="128"/>
    </row>
    <row r="3399" spans="1:13">
      <c r="A3399" s="130" t="s">
        <v>8028</v>
      </c>
      <c r="B3399" s="131"/>
      <c r="C3399" s="131"/>
      <c r="D3399" s="166">
        <v>0</v>
      </c>
      <c r="E3399" s="166">
        <v>0</v>
      </c>
      <c r="F3399" s="167">
        <v>130702.16594000001</v>
      </c>
      <c r="G3399" s="132">
        <v>5.1867376762065724E-6</v>
      </c>
      <c r="H3399" s="167" t="s">
        <v>11</v>
      </c>
      <c r="I3399" s="131" t="s">
        <v>11</v>
      </c>
      <c r="J3399" s="131">
        <v>1</v>
      </c>
      <c r="K3399" s="131">
        <v>11</v>
      </c>
      <c r="L3399" s="130" t="s">
        <v>12</v>
      </c>
      <c r="M3399" s="128"/>
    </row>
    <row r="3400" spans="1:13">
      <c r="A3400" s="130" t="s">
        <v>8029</v>
      </c>
      <c r="B3400" s="131"/>
      <c r="C3400" s="131">
        <v>26</v>
      </c>
      <c r="D3400" s="166">
        <v>258</v>
      </c>
      <c r="E3400" s="166">
        <v>325</v>
      </c>
      <c r="F3400" s="167">
        <v>7740511.0124340001</v>
      </c>
      <c r="G3400" s="132">
        <v>1.0629900000000001E-4</v>
      </c>
      <c r="H3400" s="167">
        <v>719290</v>
      </c>
      <c r="I3400" s="131">
        <v>403.19</v>
      </c>
      <c r="J3400" s="131">
        <v>3</v>
      </c>
      <c r="K3400" s="131">
        <v>1784</v>
      </c>
      <c r="L3400" s="130" t="s">
        <v>7</v>
      </c>
      <c r="M3400" s="128"/>
    </row>
    <row r="3401" spans="1:13">
      <c r="A3401" s="130" t="s">
        <v>8030</v>
      </c>
      <c r="B3401" s="131"/>
      <c r="C3401" s="131"/>
      <c r="D3401" s="166">
        <v>60</v>
      </c>
      <c r="E3401" s="166">
        <v>50</v>
      </c>
      <c r="F3401" s="166">
        <v>0</v>
      </c>
      <c r="G3401" s="132">
        <v>0</v>
      </c>
      <c r="H3401" s="167" t="s">
        <v>11</v>
      </c>
      <c r="I3401" s="131" t="s">
        <v>11</v>
      </c>
      <c r="J3401" s="131">
        <v>1</v>
      </c>
      <c r="K3401" s="131">
        <v>81</v>
      </c>
      <c r="L3401" s="130" t="s">
        <v>12</v>
      </c>
      <c r="M3401" s="128"/>
    </row>
    <row r="3402" spans="1:13">
      <c r="A3402" s="130" t="s">
        <v>8031</v>
      </c>
      <c r="B3402" s="131"/>
      <c r="C3402" s="131"/>
      <c r="D3402" s="166">
        <v>72</v>
      </c>
      <c r="E3402" s="166">
        <v>0</v>
      </c>
      <c r="F3402" s="166">
        <v>0</v>
      </c>
      <c r="G3402" s="132">
        <v>1.9425168262426253E-6</v>
      </c>
      <c r="H3402" s="167" t="s">
        <v>11</v>
      </c>
      <c r="I3402" s="131" t="s">
        <v>11</v>
      </c>
      <c r="J3402" s="131">
        <v>1</v>
      </c>
      <c r="K3402" s="131">
        <v>31</v>
      </c>
      <c r="L3402" s="130" t="s">
        <v>12</v>
      </c>
      <c r="M3402" s="128"/>
    </row>
    <row r="3403" spans="1:13">
      <c r="A3403" s="130" t="s">
        <v>8032</v>
      </c>
      <c r="B3403" s="131"/>
      <c r="C3403" s="131"/>
      <c r="D3403" s="166">
        <v>7</v>
      </c>
      <c r="E3403" s="166">
        <v>252</v>
      </c>
      <c r="F3403" s="167">
        <v>1429505.7050820002</v>
      </c>
      <c r="G3403" s="132">
        <v>2.6702644509341993E-5</v>
      </c>
      <c r="H3403" s="167" t="s">
        <v>11</v>
      </c>
      <c r="I3403" s="131" t="s">
        <v>11</v>
      </c>
      <c r="J3403" s="131">
        <v>3</v>
      </c>
      <c r="K3403" s="131">
        <v>710</v>
      </c>
      <c r="L3403" s="130" t="s">
        <v>12</v>
      </c>
      <c r="M3403" s="128"/>
    </row>
    <row r="3404" spans="1:13">
      <c r="A3404" s="130" t="s">
        <v>8033</v>
      </c>
      <c r="B3404" s="131"/>
      <c r="C3404" s="131"/>
      <c r="D3404" s="166">
        <v>0</v>
      </c>
      <c r="E3404" s="166">
        <v>5</v>
      </c>
      <c r="F3404" s="167">
        <v>1796.3622</v>
      </c>
      <c r="G3404" s="132">
        <v>7.0000000000000005E-8</v>
      </c>
      <c r="H3404" s="167">
        <v>475.05</v>
      </c>
      <c r="I3404" s="131">
        <v>52.79</v>
      </c>
      <c r="J3404" s="131">
        <v>1</v>
      </c>
      <c r="K3404" s="131">
        <v>9</v>
      </c>
      <c r="L3404" s="130" t="s">
        <v>7</v>
      </c>
      <c r="M3404" s="128"/>
    </row>
    <row r="3405" spans="1:13">
      <c r="A3405" s="130" t="s">
        <v>8034</v>
      </c>
      <c r="B3405" s="131"/>
      <c r="C3405" s="131"/>
      <c r="D3405" s="166">
        <v>3</v>
      </c>
      <c r="E3405" s="166">
        <v>14</v>
      </c>
      <c r="F3405" s="166">
        <v>0</v>
      </c>
      <c r="G3405" s="132">
        <v>0</v>
      </c>
      <c r="H3405" s="167" t="s">
        <v>11</v>
      </c>
      <c r="I3405" s="131" t="s">
        <v>11</v>
      </c>
      <c r="J3405" s="131">
        <v>1</v>
      </c>
      <c r="K3405" s="131">
        <v>35</v>
      </c>
      <c r="L3405" s="130" t="s">
        <v>12</v>
      </c>
      <c r="M3405" s="128"/>
    </row>
    <row r="3406" spans="1:13">
      <c r="A3406" s="130" t="s">
        <v>8035</v>
      </c>
      <c r="B3406" s="131"/>
      <c r="C3406" s="131"/>
      <c r="D3406" s="166">
        <v>0</v>
      </c>
      <c r="E3406" s="166">
        <v>5</v>
      </c>
      <c r="F3406" s="166">
        <v>0</v>
      </c>
      <c r="G3406" s="132">
        <v>0</v>
      </c>
      <c r="H3406" s="167">
        <v>0</v>
      </c>
      <c r="I3406" s="131">
        <v>0</v>
      </c>
      <c r="J3406" s="131">
        <v>1</v>
      </c>
      <c r="K3406" s="131">
        <v>5</v>
      </c>
      <c r="L3406" s="130" t="s">
        <v>12</v>
      </c>
      <c r="M3406" s="128"/>
    </row>
    <row r="3407" spans="1:13">
      <c r="A3407" s="130" t="s">
        <v>8036</v>
      </c>
      <c r="B3407" s="131"/>
      <c r="C3407" s="131"/>
      <c r="D3407" s="166">
        <v>14</v>
      </c>
      <c r="E3407" s="166">
        <v>460</v>
      </c>
      <c r="F3407" s="167">
        <v>3460937.7016349998</v>
      </c>
      <c r="G3407" s="132">
        <v>1.6275990032103976E-4</v>
      </c>
      <c r="H3407" s="167" t="s">
        <v>11</v>
      </c>
      <c r="I3407" s="131" t="s">
        <v>11</v>
      </c>
      <c r="J3407" s="131">
        <v>1</v>
      </c>
      <c r="K3407" s="131">
        <v>1016</v>
      </c>
      <c r="L3407" s="130" t="s">
        <v>12</v>
      </c>
      <c r="M3407" s="128"/>
    </row>
    <row r="3408" spans="1:13">
      <c r="A3408" s="130" t="s">
        <v>8037</v>
      </c>
      <c r="B3408" s="131"/>
      <c r="C3408" s="131"/>
      <c r="D3408" s="166"/>
      <c r="E3408" s="166">
        <v>0</v>
      </c>
      <c r="F3408" s="166">
        <v>0</v>
      </c>
      <c r="G3408" s="132"/>
      <c r="H3408" s="167" t="s">
        <v>11</v>
      </c>
      <c r="I3408" s="131" t="s">
        <v>11</v>
      </c>
      <c r="J3408" s="131"/>
      <c r="K3408" s="131">
        <v>6</v>
      </c>
      <c r="L3408" s="130" t="s">
        <v>12</v>
      </c>
      <c r="M3408" s="128" t="s">
        <v>5181</v>
      </c>
    </row>
    <row r="3409" spans="1:13">
      <c r="A3409" s="130" t="s">
        <v>8038</v>
      </c>
      <c r="B3409" s="131"/>
      <c r="C3409" s="131"/>
      <c r="D3409" s="166">
        <v>15</v>
      </c>
      <c r="E3409" s="166">
        <v>166</v>
      </c>
      <c r="F3409" s="167">
        <v>3807.9681299999993</v>
      </c>
      <c r="G3409" s="132">
        <v>1.9984283553676788E-7</v>
      </c>
      <c r="H3409" s="167" t="s">
        <v>11</v>
      </c>
      <c r="I3409" s="131" t="s">
        <v>11</v>
      </c>
      <c r="J3409" s="131">
        <v>1</v>
      </c>
      <c r="K3409" s="131">
        <v>723</v>
      </c>
      <c r="L3409" s="130" t="s">
        <v>12</v>
      </c>
      <c r="M3409" s="128"/>
    </row>
    <row r="3410" spans="1:13">
      <c r="A3410" s="130" t="s">
        <v>8039</v>
      </c>
      <c r="B3410" s="131"/>
      <c r="C3410" s="131"/>
      <c r="D3410" s="166"/>
      <c r="E3410" s="166">
        <v>0</v>
      </c>
      <c r="F3410" s="166">
        <v>0</v>
      </c>
      <c r="G3410" s="132"/>
      <c r="H3410" s="167" t="s">
        <v>11</v>
      </c>
      <c r="I3410" s="131" t="s">
        <v>11</v>
      </c>
      <c r="J3410" s="131"/>
      <c r="K3410" s="131">
        <v>46</v>
      </c>
      <c r="L3410" s="130" t="s">
        <v>12</v>
      </c>
      <c r="M3410" s="128" t="s">
        <v>5181</v>
      </c>
    </row>
    <row r="3411" spans="1:13">
      <c r="A3411" s="130" t="s">
        <v>8040</v>
      </c>
      <c r="B3411" s="131"/>
      <c r="C3411" s="131"/>
      <c r="D3411" s="166"/>
      <c r="E3411" s="166">
        <v>38</v>
      </c>
      <c r="F3411" s="166">
        <v>0</v>
      </c>
      <c r="G3411" s="132">
        <v>1.0184611084812778E-6</v>
      </c>
      <c r="H3411" s="167" t="s">
        <v>11</v>
      </c>
      <c r="I3411" s="131" t="s">
        <v>11</v>
      </c>
      <c r="J3411" s="131">
        <v>1</v>
      </c>
      <c r="K3411" s="131">
        <v>12</v>
      </c>
      <c r="L3411" s="130" t="s">
        <v>12</v>
      </c>
      <c r="M3411" s="128"/>
    </row>
    <row r="3412" spans="1:13">
      <c r="A3412" s="130" t="s">
        <v>8041</v>
      </c>
      <c r="B3412" s="131"/>
      <c r="C3412" s="131"/>
      <c r="D3412" s="166"/>
      <c r="E3412" s="166">
        <v>166</v>
      </c>
      <c r="F3412" s="166">
        <v>0</v>
      </c>
      <c r="G3412" s="132">
        <v>4.4490669475761077E-6</v>
      </c>
      <c r="H3412" s="167" t="s">
        <v>11</v>
      </c>
      <c r="I3412" s="131" t="s">
        <v>11</v>
      </c>
      <c r="J3412" s="131">
        <v>1</v>
      </c>
      <c r="K3412" s="131">
        <v>15</v>
      </c>
      <c r="L3412" s="130" t="s">
        <v>12</v>
      </c>
      <c r="M3412" s="128"/>
    </row>
    <row r="3413" spans="1:13">
      <c r="A3413" s="130" t="s">
        <v>8042</v>
      </c>
      <c r="B3413" s="131"/>
      <c r="C3413" s="131"/>
      <c r="D3413" s="166"/>
      <c r="E3413" s="166">
        <v>1</v>
      </c>
      <c r="F3413" s="166">
        <v>0</v>
      </c>
      <c r="G3413" s="132"/>
      <c r="H3413" s="167" t="s">
        <v>11</v>
      </c>
      <c r="I3413" s="131" t="s">
        <v>11</v>
      </c>
      <c r="J3413" s="131"/>
      <c r="K3413" s="131">
        <v>5</v>
      </c>
      <c r="L3413" s="130" t="s">
        <v>12</v>
      </c>
      <c r="M3413" s="128" t="s">
        <v>5181</v>
      </c>
    </row>
    <row r="3414" spans="1:13">
      <c r="A3414" s="130" t="s">
        <v>8043</v>
      </c>
      <c r="B3414" s="131"/>
      <c r="C3414" s="131"/>
      <c r="D3414" s="166"/>
      <c r="E3414" s="166">
        <v>45</v>
      </c>
      <c r="F3414" s="166">
        <v>0</v>
      </c>
      <c r="G3414" s="132"/>
      <c r="H3414" s="167" t="s">
        <v>11</v>
      </c>
      <c r="I3414" s="131" t="s">
        <v>11</v>
      </c>
      <c r="J3414" s="131"/>
      <c r="K3414" s="131">
        <v>120</v>
      </c>
      <c r="L3414" s="130" t="s">
        <v>12</v>
      </c>
      <c r="M3414" s="128" t="s">
        <v>5181</v>
      </c>
    </row>
    <row r="3415" spans="1:13">
      <c r="A3415" s="130" t="s">
        <v>8044</v>
      </c>
      <c r="B3415" s="131"/>
      <c r="C3415" s="131"/>
      <c r="D3415" s="166"/>
      <c r="E3415" s="166">
        <v>105</v>
      </c>
      <c r="F3415" s="166">
        <v>0</v>
      </c>
      <c r="G3415" s="132"/>
      <c r="H3415" s="167" t="s">
        <v>11</v>
      </c>
      <c r="I3415" s="131" t="s">
        <v>11</v>
      </c>
      <c r="J3415" s="131"/>
      <c r="K3415" s="131">
        <v>180</v>
      </c>
      <c r="L3415" s="130" t="s">
        <v>12</v>
      </c>
      <c r="M3415" s="128" t="s">
        <v>5181</v>
      </c>
    </row>
    <row r="3416" spans="1:13">
      <c r="A3416" s="130" t="s">
        <v>8045</v>
      </c>
      <c r="B3416" s="131"/>
      <c r="C3416" s="131"/>
      <c r="D3416" s="166"/>
      <c r="E3416" s="166">
        <v>0</v>
      </c>
      <c r="F3416" s="166">
        <v>0</v>
      </c>
      <c r="G3416" s="132"/>
      <c r="H3416" s="167" t="s">
        <v>11</v>
      </c>
      <c r="I3416" s="131" t="s">
        <v>11</v>
      </c>
      <c r="J3416" s="131"/>
      <c r="K3416" s="131">
        <v>5</v>
      </c>
      <c r="L3416" s="130" t="s">
        <v>12</v>
      </c>
      <c r="M3416" s="128" t="s">
        <v>5181</v>
      </c>
    </row>
    <row r="3417" spans="1:13">
      <c r="A3417" s="130" t="s">
        <v>8046</v>
      </c>
      <c r="B3417" s="131"/>
      <c r="C3417" s="131"/>
      <c r="D3417" s="166"/>
      <c r="E3417" s="166">
        <v>1</v>
      </c>
      <c r="F3417" s="166">
        <v>0</v>
      </c>
      <c r="G3417" s="132"/>
      <c r="H3417" s="167" t="s">
        <v>11</v>
      </c>
      <c r="I3417" s="131" t="s">
        <v>11</v>
      </c>
      <c r="J3417" s="131"/>
      <c r="K3417" s="131">
        <v>290</v>
      </c>
      <c r="L3417" s="130" t="s">
        <v>12</v>
      </c>
      <c r="M3417" s="128" t="s">
        <v>5181</v>
      </c>
    </row>
    <row r="3418" spans="1:13">
      <c r="A3418" s="130" t="s">
        <v>8047</v>
      </c>
      <c r="B3418" s="131"/>
      <c r="C3418" s="131"/>
      <c r="D3418" s="166"/>
      <c r="E3418" s="166"/>
      <c r="F3418" s="166">
        <v>0</v>
      </c>
      <c r="G3418" s="132"/>
      <c r="H3418" s="167" t="s">
        <v>11</v>
      </c>
      <c r="I3418" s="131" t="s">
        <v>11</v>
      </c>
      <c r="J3418" s="131"/>
      <c r="K3418" s="131">
        <v>0</v>
      </c>
      <c r="L3418" s="130" t="s">
        <v>12</v>
      </c>
      <c r="M3418" s="128" t="s">
        <v>5181</v>
      </c>
    </row>
    <row r="3419" spans="1:13">
      <c r="A3419" s="130" t="s">
        <v>8048</v>
      </c>
      <c r="B3419" s="131"/>
      <c r="C3419" s="131"/>
      <c r="D3419" s="166"/>
      <c r="E3419" s="166"/>
      <c r="F3419" s="166">
        <v>0</v>
      </c>
      <c r="G3419" s="132"/>
      <c r="H3419" s="167" t="s">
        <v>11</v>
      </c>
      <c r="I3419" s="131" t="s">
        <v>11</v>
      </c>
      <c r="J3419" s="131"/>
      <c r="K3419" s="131">
        <v>12</v>
      </c>
      <c r="L3419" s="130" t="s">
        <v>12</v>
      </c>
      <c r="M3419" s="128" t="s">
        <v>5181</v>
      </c>
    </row>
    <row r="3420" spans="1:13">
      <c r="A3420" s="130" t="s">
        <v>8049</v>
      </c>
      <c r="B3420" s="131"/>
      <c r="C3420" s="131"/>
      <c r="D3420" s="166"/>
      <c r="E3420" s="166">
        <v>25</v>
      </c>
      <c r="F3420" s="166">
        <v>0</v>
      </c>
      <c r="G3420" s="132">
        <v>6.6000000000000003E-7</v>
      </c>
      <c r="H3420" s="167">
        <v>4465.18</v>
      </c>
      <c r="I3420" s="131">
        <v>186.05</v>
      </c>
      <c r="J3420" s="131">
        <v>1</v>
      </c>
      <c r="K3420" s="131">
        <v>24</v>
      </c>
      <c r="L3420" s="130" t="s">
        <v>7</v>
      </c>
      <c r="M3420" s="128"/>
    </row>
    <row r="3421" spans="1:13">
      <c r="A3421" s="130" t="s">
        <v>8050</v>
      </c>
      <c r="B3421" s="131"/>
      <c r="C3421" s="131"/>
      <c r="D3421" s="166"/>
      <c r="E3421" s="166"/>
      <c r="F3421" s="166">
        <v>0</v>
      </c>
      <c r="G3421" s="132"/>
      <c r="H3421" s="167" t="s">
        <v>11</v>
      </c>
      <c r="I3421" s="131" t="s">
        <v>11</v>
      </c>
      <c r="J3421" s="131"/>
      <c r="K3421" s="131">
        <v>16</v>
      </c>
      <c r="L3421" s="130" t="s">
        <v>12</v>
      </c>
      <c r="M3421" s="128" t="s">
        <v>5181</v>
      </c>
    </row>
    <row r="3422" spans="1:13">
      <c r="A3422" s="130" t="s">
        <v>8051</v>
      </c>
      <c r="B3422" s="131"/>
      <c r="C3422" s="131"/>
      <c r="D3422" s="166"/>
      <c r="E3422" s="166"/>
      <c r="F3422" s="166">
        <v>0</v>
      </c>
      <c r="G3422" s="132"/>
      <c r="H3422" s="167" t="s">
        <v>11</v>
      </c>
      <c r="I3422" s="131" t="s">
        <v>11</v>
      </c>
      <c r="J3422" s="131"/>
      <c r="K3422" s="131">
        <v>0</v>
      </c>
      <c r="L3422" s="130" t="s">
        <v>12</v>
      </c>
      <c r="M3422" s="128" t="s">
        <v>5181</v>
      </c>
    </row>
    <row r="3423" spans="1:13">
      <c r="A3423" s="130" t="s">
        <v>8052</v>
      </c>
      <c r="B3423" s="131"/>
      <c r="C3423" s="131"/>
      <c r="D3423" s="166"/>
      <c r="E3423" s="166"/>
      <c r="F3423" s="166">
        <v>0</v>
      </c>
      <c r="G3423" s="132"/>
      <c r="H3423" s="167" t="s">
        <v>11</v>
      </c>
      <c r="I3423" s="131" t="s">
        <v>11</v>
      </c>
      <c r="J3423" s="131"/>
      <c r="K3423" s="131">
        <v>14</v>
      </c>
      <c r="L3423" s="130" t="s">
        <v>12</v>
      </c>
      <c r="M3423" s="128" t="s">
        <v>5181</v>
      </c>
    </row>
    <row r="3424" spans="1:13">
      <c r="A3424" s="130" t="s">
        <v>8053</v>
      </c>
      <c r="B3424" s="131"/>
      <c r="C3424" s="131"/>
      <c r="D3424" s="166"/>
      <c r="E3424" s="166"/>
      <c r="F3424" s="166">
        <v>0</v>
      </c>
      <c r="G3424" s="132"/>
      <c r="H3424" s="167" t="s">
        <v>11</v>
      </c>
      <c r="I3424" s="131" t="s">
        <v>11</v>
      </c>
      <c r="J3424" s="131"/>
      <c r="K3424" s="131">
        <v>0</v>
      </c>
      <c r="L3424" s="130" t="s">
        <v>12</v>
      </c>
      <c r="M3424" s="128" t="s">
        <v>5181</v>
      </c>
    </row>
    <row r="3425" spans="1:13">
      <c r="A3425" s="130" t="s">
        <v>8054</v>
      </c>
      <c r="B3425" s="131"/>
      <c r="C3425" s="131"/>
      <c r="D3425" s="166"/>
      <c r="E3425" s="166"/>
      <c r="F3425" s="166">
        <v>0</v>
      </c>
      <c r="G3425" s="132"/>
      <c r="H3425" s="167" t="s">
        <v>11</v>
      </c>
      <c r="I3425" s="131" t="s">
        <v>11</v>
      </c>
      <c r="J3425" s="131"/>
      <c r="K3425" s="131">
        <v>4</v>
      </c>
      <c r="L3425" s="130" t="s">
        <v>12</v>
      </c>
      <c r="M3425" s="128" t="s">
        <v>5181</v>
      </c>
    </row>
    <row r="3426" spans="1:13">
      <c r="A3426" s="130" t="s">
        <v>8055</v>
      </c>
      <c r="B3426" s="131"/>
      <c r="C3426" s="131"/>
      <c r="D3426" s="166"/>
      <c r="E3426" s="166"/>
      <c r="F3426" s="166">
        <v>0</v>
      </c>
      <c r="G3426" s="132"/>
      <c r="H3426" s="167" t="s">
        <v>11</v>
      </c>
      <c r="I3426" s="131" t="s">
        <v>11</v>
      </c>
      <c r="J3426" s="131"/>
      <c r="K3426" s="131">
        <v>0</v>
      </c>
      <c r="L3426" s="130" t="s">
        <v>12</v>
      </c>
      <c r="M3426" s="128" t="s">
        <v>5181</v>
      </c>
    </row>
    <row r="3427" spans="1:13">
      <c r="A3427" s="130" t="s">
        <v>8056</v>
      </c>
      <c r="B3427" s="131"/>
      <c r="C3427" s="131"/>
      <c r="D3427" s="166"/>
      <c r="E3427" s="166"/>
      <c r="F3427" s="166">
        <v>0</v>
      </c>
      <c r="G3427" s="132"/>
      <c r="H3427" s="167" t="s">
        <v>11</v>
      </c>
      <c r="I3427" s="131" t="s">
        <v>11</v>
      </c>
      <c r="J3427" s="131"/>
      <c r="K3427" s="131">
        <v>0</v>
      </c>
      <c r="L3427" s="130" t="s">
        <v>12</v>
      </c>
      <c r="M3427" s="128" t="s">
        <v>5181</v>
      </c>
    </row>
    <row r="3428" spans="1:13">
      <c r="A3428" s="130" t="s">
        <v>8057</v>
      </c>
      <c r="B3428" s="131"/>
      <c r="C3428" s="131"/>
      <c r="D3428" s="166"/>
      <c r="E3428" s="166"/>
      <c r="F3428" s="166">
        <v>0</v>
      </c>
      <c r="G3428" s="132"/>
      <c r="H3428" s="167" t="s">
        <v>11</v>
      </c>
      <c r="I3428" s="131" t="s">
        <v>11</v>
      </c>
      <c r="J3428" s="131"/>
      <c r="K3428" s="131">
        <v>0</v>
      </c>
      <c r="L3428" s="130" t="s">
        <v>12</v>
      </c>
      <c r="M3428" s="128" t="s">
        <v>5181</v>
      </c>
    </row>
    <row r="3429" spans="1:13">
      <c r="A3429" s="130" t="s">
        <v>8058</v>
      </c>
      <c r="B3429" s="131"/>
      <c r="C3429" s="131"/>
      <c r="D3429" s="166"/>
      <c r="E3429" s="166"/>
      <c r="F3429" s="166">
        <v>0</v>
      </c>
      <c r="G3429" s="132"/>
      <c r="H3429" s="167" t="s">
        <v>11</v>
      </c>
      <c r="I3429" s="131" t="s">
        <v>11</v>
      </c>
      <c r="J3429" s="131"/>
      <c r="K3429" s="131">
        <v>0</v>
      </c>
      <c r="L3429" s="130" t="s">
        <v>12</v>
      </c>
      <c r="M3429" s="128" t="s">
        <v>5181</v>
      </c>
    </row>
  </sheetData>
  <mergeCells count="11">
    <mergeCell ref="L2:L3"/>
    <mergeCell ref="A1:M1"/>
    <mergeCell ref="B2:C2"/>
    <mergeCell ref="D2:E2"/>
    <mergeCell ref="G2:G3"/>
    <mergeCell ref="M2:M3"/>
    <mergeCell ref="A2:A3"/>
    <mergeCell ref="H2:H3"/>
    <mergeCell ref="I2:I3"/>
    <mergeCell ref="J2:J3"/>
    <mergeCell ref="K2:K3"/>
  </mergeCells>
  <pageMargins left="0.7" right="0.7" top="0.75" bottom="0.75" header="0.3" footer="0.3"/>
  <pageSetup orientation="portrait" r:id="rId1"/>
  <ignoredErrors>
    <ignoredError sqref="A4:A3429"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758"/>
  <sheetViews>
    <sheetView workbookViewId="0">
      <selection activeCell="A46" sqref="A46:XFD46"/>
    </sheetView>
  </sheetViews>
  <sheetFormatPr baseColWidth="10" defaultColWidth="8.83203125" defaultRowHeight="15"/>
  <cols>
    <col min="1" max="1" width="9.1640625" customWidth="1"/>
    <col min="2" max="2" width="13" customWidth="1"/>
    <col min="3" max="3" width="14" customWidth="1"/>
    <col min="4" max="5" width="8.83203125" customWidth="1"/>
    <col min="6" max="6" width="56.33203125" customWidth="1"/>
    <col min="7" max="7" width="13.6640625" customWidth="1"/>
    <col min="8" max="8" width="12" customWidth="1"/>
    <col min="9" max="9" width="13.33203125" customWidth="1"/>
  </cols>
  <sheetData>
    <row r="1" spans="1:9" ht="47.25" customHeight="1">
      <c r="A1" s="241" t="s">
        <v>5144</v>
      </c>
      <c r="B1" s="241"/>
      <c r="C1" s="241"/>
      <c r="D1" s="241"/>
      <c r="E1" s="241"/>
      <c r="F1" s="241"/>
      <c r="G1" s="241"/>
      <c r="H1" s="241"/>
      <c r="I1" s="241"/>
    </row>
    <row r="2" spans="1:9" ht="47.25" customHeight="1">
      <c r="A2" s="154" t="s">
        <v>542</v>
      </c>
      <c r="B2" s="154" t="s">
        <v>5145</v>
      </c>
      <c r="C2" s="154" t="s">
        <v>5146</v>
      </c>
      <c r="D2" s="154" t="s">
        <v>543</v>
      </c>
      <c r="E2" s="154" t="s">
        <v>544</v>
      </c>
      <c r="F2" s="154" t="s">
        <v>545</v>
      </c>
      <c r="G2" s="154" t="s">
        <v>546</v>
      </c>
      <c r="H2" s="154" t="s">
        <v>4876</v>
      </c>
      <c r="I2" s="154" t="s">
        <v>4877</v>
      </c>
    </row>
    <row r="3" spans="1:9">
      <c r="A3" s="216">
        <v>1</v>
      </c>
      <c r="B3" t="s">
        <v>547</v>
      </c>
      <c r="C3" t="s">
        <v>547</v>
      </c>
      <c r="D3" t="s">
        <v>548</v>
      </c>
      <c r="E3" t="s">
        <v>549</v>
      </c>
      <c r="F3" t="s">
        <v>550</v>
      </c>
      <c r="G3">
        <v>25.448399999999996</v>
      </c>
      <c r="H3">
        <v>29</v>
      </c>
      <c r="I3">
        <v>37</v>
      </c>
    </row>
    <row r="4" spans="1:9">
      <c r="A4" s="216">
        <v>2</v>
      </c>
      <c r="B4" t="s">
        <v>547</v>
      </c>
      <c r="C4" t="s">
        <v>547</v>
      </c>
      <c r="D4" t="s">
        <v>548</v>
      </c>
      <c r="E4" t="s">
        <v>549</v>
      </c>
      <c r="F4" t="s">
        <v>551</v>
      </c>
      <c r="G4">
        <v>15.2462</v>
      </c>
      <c r="H4">
        <v>16.8</v>
      </c>
      <c r="I4">
        <v>20.2</v>
      </c>
    </row>
    <row r="5" spans="1:9">
      <c r="A5" s="216">
        <v>3</v>
      </c>
      <c r="B5" t="s">
        <v>552</v>
      </c>
      <c r="C5" t="s">
        <v>547</v>
      </c>
      <c r="D5" t="s">
        <v>548</v>
      </c>
      <c r="E5" t="s">
        <v>549</v>
      </c>
      <c r="F5" t="s">
        <v>4878</v>
      </c>
      <c r="G5">
        <v>17.624500000000001</v>
      </c>
      <c r="H5">
        <v>24.3</v>
      </c>
      <c r="I5">
        <v>30.9</v>
      </c>
    </row>
    <row r="6" spans="1:9">
      <c r="A6" s="216">
        <v>4</v>
      </c>
      <c r="B6" t="s">
        <v>552</v>
      </c>
      <c r="C6" t="s">
        <v>547</v>
      </c>
      <c r="D6" t="s">
        <v>548</v>
      </c>
      <c r="E6" t="s">
        <v>549</v>
      </c>
      <c r="F6" t="s">
        <v>4879</v>
      </c>
      <c r="G6">
        <v>11.0663</v>
      </c>
      <c r="H6">
        <v>19.399999999999999</v>
      </c>
      <c r="I6">
        <v>23.8</v>
      </c>
    </row>
    <row r="7" spans="1:9">
      <c r="A7" s="216">
        <v>5</v>
      </c>
      <c r="B7" t="s">
        <v>547</v>
      </c>
      <c r="C7" t="s">
        <v>547</v>
      </c>
      <c r="D7" t="s">
        <v>548</v>
      </c>
      <c r="E7" t="s">
        <v>549</v>
      </c>
      <c r="F7" t="s">
        <v>553</v>
      </c>
      <c r="G7">
        <v>10.439</v>
      </c>
      <c r="H7">
        <v>15.3</v>
      </c>
      <c r="I7">
        <v>20.7</v>
      </c>
    </row>
    <row r="8" spans="1:9">
      <c r="A8" s="216">
        <v>6</v>
      </c>
      <c r="B8" t="s">
        <v>547</v>
      </c>
      <c r="C8" t="s">
        <v>547</v>
      </c>
      <c r="D8" t="s">
        <v>548</v>
      </c>
      <c r="E8" t="s">
        <v>549</v>
      </c>
      <c r="F8" t="s">
        <v>554</v>
      </c>
      <c r="G8">
        <v>4.5018000000000002</v>
      </c>
      <c r="H8">
        <v>7.8</v>
      </c>
      <c r="I8">
        <v>8.5</v>
      </c>
    </row>
    <row r="9" spans="1:9">
      <c r="A9" s="216">
        <v>7</v>
      </c>
      <c r="B9" t="s">
        <v>547</v>
      </c>
      <c r="C9" t="s">
        <v>547</v>
      </c>
      <c r="D9" t="s">
        <v>548</v>
      </c>
      <c r="E9" t="s">
        <v>549</v>
      </c>
      <c r="F9" t="s">
        <v>555</v>
      </c>
      <c r="G9">
        <v>9.7920999999999978</v>
      </c>
      <c r="H9">
        <v>16</v>
      </c>
      <c r="I9">
        <v>18.7</v>
      </c>
    </row>
    <row r="10" spans="1:9">
      <c r="A10" s="216">
        <v>8</v>
      </c>
      <c r="B10" t="s">
        <v>547</v>
      </c>
      <c r="C10" t="s">
        <v>547</v>
      </c>
      <c r="D10" t="s">
        <v>548</v>
      </c>
      <c r="E10" t="s">
        <v>549</v>
      </c>
      <c r="F10" t="s">
        <v>556</v>
      </c>
      <c r="G10">
        <v>5.0620000000000003</v>
      </c>
      <c r="H10">
        <v>9.1999999999999993</v>
      </c>
      <c r="I10">
        <v>10.7</v>
      </c>
    </row>
    <row r="11" spans="1:9">
      <c r="A11" s="216">
        <v>10</v>
      </c>
      <c r="B11" t="s">
        <v>547</v>
      </c>
      <c r="C11" t="s">
        <v>547</v>
      </c>
      <c r="D11" t="s">
        <v>548</v>
      </c>
      <c r="E11" t="s">
        <v>549</v>
      </c>
      <c r="F11" t="s">
        <v>557</v>
      </c>
      <c r="G11">
        <v>4.3722000000000012</v>
      </c>
      <c r="H11">
        <v>8.1</v>
      </c>
      <c r="I11">
        <v>9</v>
      </c>
    </row>
    <row r="12" spans="1:9">
      <c r="A12" s="216">
        <v>11</v>
      </c>
      <c r="B12" t="s">
        <v>547</v>
      </c>
      <c r="C12" t="s">
        <v>547</v>
      </c>
      <c r="D12" t="s">
        <v>548</v>
      </c>
      <c r="E12" t="s">
        <v>549</v>
      </c>
      <c r="F12" t="s">
        <v>558</v>
      </c>
      <c r="G12">
        <v>4.9191000000000003</v>
      </c>
      <c r="H12">
        <v>10.9</v>
      </c>
      <c r="I12">
        <v>13.5</v>
      </c>
    </row>
    <row r="13" spans="1:9">
      <c r="A13" s="216">
        <v>12</v>
      </c>
      <c r="B13" t="s">
        <v>547</v>
      </c>
      <c r="C13" t="s">
        <v>547</v>
      </c>
      <c r="D13" t="s">
        <v>548</v>
      </c>
      <c r="E13" t="s">
        <v>549</v>
      </c>
      <c r="F13" t="s">
        <v>559</v>
      </c>
      <c r="G13">
        <v>3.5236000000000001</v>
      </c>
      <c r="H13">
        <v>8.5</v>
      </c>
      <c r="I13">
        <v>9.6999999999999993</v>
      </c>
    </row>
    <row r="14" spans="1:9">
      <c r="A14" s="216">
        <v>13</v>
      </c>
      <c r="B14" t="s">
        <v>547</v>
      </c>
      <c r="C14" t="s">
        <v>547</v>
      </c>
      <c r="D14" t="s">
        <v>548</v>
      </c>
      <c r="E14" t="s">
        <v>549</v>
      </c>
      <c r="F14" t="s">
        <v>560</v>
      </c>
      <c r="G14">
        <v>2.4087999999999994</v>
      </c>
      <c r="H14">
        <v>6</v>
      </c>
      <c r="I14">
        <v>6.8</v>
      </c>
    </row>
    <row r="15" spans="1:9">
      <c r="A15" s="216">
        <v>14</v>
      </c>
      <c r="B15" t="s">
        <v>547</v>
      </c>
      <c r="C15" t="s">
        <v>547</v>
      </c>
      <c r="D15" t="s">
        <v>548</v>
      </c>
      <c r="E15" t="s">
        <v>549</v>
      </c>
      <c r="F15" t="s">
        <v>561</v>
      </c>
      <c r="G15">
        <v>11.635300000000003</v>
      </c>
      <c r="H15">
        <v>23.9</v>
      </c>
      <c r="I15">
        <v>27.4</v>
      </c>
    </row>
    <row r="16" spans="1:9">
      <c r="A16" s="216">
        <v>16</v>
      </c>
      <c r="B16" t="s">
        <v>547</v>
      </c>
      <c r="C16" t="s">
        <v>547</v>
      </c>
      <c r="D16" t="s">
        <v>548</v>
      </c>
      <c r="E16" t="s">
        <v>549</v>
      </c>
      <c r="F16" t="s">
        <v>562</v>
      </c>
      <c r="G16">
        <v>6.4440999999999997</v>
      </c>
      <c r="H16">
        <v>17.399999999999999</v>
      </c>
      <c r="I16">
        <v>18.8</v>
      </c>
    </row>
    <row r="17" spans="1:9">
      <c r="A17" s="216">
        <v>17</v>
      </c>
      <c r="B17" t="s">
        <v>547</v>
      </c>
      <c r="C17" t="s">
        <v>547</v>
      </c>
      <c r="D17" t="s">
        <v>548</v>
      </c>
      <c r="E17" t="s">
        <v>549</v>
      </c>
      <c r="F17" t="s">
        <v>563</v>
      </c>
      <c r="G17">
        <v>4.5279999999999996</v>
      </c>
      <c r="H17">
        <v>9.6</v>
      </c>
      <c r="I17">
        <v>12.5</v>
      </c>
    </row>
    <row r="18" spans="1:9">
      <c r="A18" s="216">
        <v>20</v>
      </c>
      <c r="B18" t="s">
        <v>547</v>
      </c>
      <c r="C18" t="s">
        <v>547</v>
      </c>
      <c r="D18" t="s">
        <v>564</v>
      </c>
      <c r="E18" t="s">
        <v>549</v>
      </c>
      <c r="F18" t="s">
        <v>565</v>
      </c>
      <c r="G18">
        <v>9.9991000000000003</v>
      </c>
      <c r="H18">
        <v>13.5</v>
      </c>
      <c r="I18">
        <v>16.7</v>
      </c>
    </row>
    <row r="19" spans="1:9">
      <c r="A19" s="216">
        <v>21</v>
      </c>
      <c r="B19" t="s">
        <v>547</v>
      </c>
      <c r="C19" t="s">
        <v>547</v>
      </c>
      <c r="D19" t="s">
        <v>564</v>
      </c>
      <c r="E19" t="s">
        <v>549</v>
      </c>
      <c r="F19" t="s">
        <v>566</v>
      </c>
      <c r="G19">
        <v>7.5362999999999998</v>
      </c>
      <c r="H19">
        <v>11.9</v>
      </c>
      <c r="I19">
        <v>13.4</v>
      </c>
    </row>
    <row r="20" spans="1:9">
      <c r="A20" s="216">
        <v>22</v>
      </c>
      <c r="B20" t="s">
        <v>547</v>
      </c>
      <c r="C20" t="s">
        <v>547</v>
      </c>
      <c r="D20" t="s">
        <v>564</v>
      </c>
      <c r="E20" t="s">
        <v>549</v>
      </c>
      <c r="F20" t="s">
        <v>567</v>
      </c>
      <c r="G20">
        <v>5.7171000000000003</v>
      </c>
      <c r="H20">
        <v>7</v>
      </c>
      <c r="I20">
        <v>8.6</v>
      </c>
    </row>
    <row r="21" spans="1:9">
      <c r="A21" s="216">
        <v>23</v>
      </c>
      <c r="B21" t="s">
        <v>552</v>
      </c>
      <c r="C21" t="s">
        <v>547</v>
      </c>
      <c r="D21" t="s">
        <v>564</v>
      </c>
      <c r="E21" t="s">
        <v>549</v>
      </c>
      <c r="F21" t="s">
        <v>5147</v>
      </c>
      <c r="G21">
        <v>5.4949000000000003</v>
      </c>
      <c r="H21">
        <v>7.6</v>
      </c>
      <c r="I21">
        <v>10.6</v>
      </c>
    </row>
    <row r="22" spans="1:9">
      <c r="A22" s="216">
        <v>24</v>
      </c>
      <c r="B22" t="s">
        <v>552</v>
      </c>
      <c r="C22" t="s">
        <v>547</v>
      </c>
      <c r="D22" t="s">
        <v>564</v>
      </c>
      <c r="E22" t="s">
        <v>549</v>
      </c>
      <c r="F22" t="s">
        <v>568</v>
      </c>
      <c r="G22">
        <v>3.8314000000000008</v>
      </c>
      <c r="H22">
        <v>4.2</v>
      </c>
      <c r="I22">
        <v>5.5</v>
      </c>
    </row>
    <row r="23" spans="1:9">
      <c r="A23" s="216">
        <v>25</v>
      </c>
      <c r="B23" t="s">
        <v>552</v>
      </c>
      <c r="C23" t="s">
        <v>547</v>
      </c>
      <c r="D23" t="s">
        <v>564</v>
      </c>
      <c r="E23" t="s">
        <v>549</v>
      </c>
      <c r="F23" t="s">
        <v>569</v>
      </c>
      <c r="G23">
        <v>4.3064</v>
      </c>
      <c r="H23">
        <v>7</v>
      </c>
      <c r="I23">
        <v>9.1999999999999993</v>
      </c>
    </row>
    <row r="24" spans="1:9">
      <c r="A24" s="216">
        <v>26</v>
      </c>
      <c r="B24" t="s">
        <v>552</v>
      </c>
      <c r="C24" t="s">
        <v>547</v>
      </c>
      <c r="D24" t="s">
        <v>564</v>
      </c>
      <c r="E24" t="s">
        <v>549</v>
      </c>
      <c r="F24" t="s">
        <v>570</v>
      </c>
      <c r="G24">
        <v>2.9971000000000001</v>
      </c>
      <c r="H24">
        <v>4.2</v>
      </c>
      <c r="I24">
        <v>5.6</v>
      </c>
    </row>
    <row r="25" spans="1:9">
      <c r="A25" s="216">
        <v>27</v>
      </c>
      <c r="B25" t="s">
        <v>552</v>
      </c>
      <c r="C25" t="s">
        <v>547</v>
      </c>
      <c r="D25" t="s">
        <v>564</v>
      </c>
      <c r="E25" t="s">
        <v>549</v>
      </c>
      <c r="F25" t="s">
        <v>571</v>
      </c>
      <c r="G25">
        <v>2.3664999999999998</v>
      </c>
      <c r="H25">
        <v>2.2000000000000002</v>
      </c>
      <c r="I25">
        <v>2.9</v>
      </c>
    </row>
    <row r="26" spans="1:9">
      <c r="A26" s="216">
        <v>28</v>
      </c>
      <c r="B26" t="s">
        <v>552</v>
      </c>
      <c r="C26" t="s">
        <v>552</v>
      </c>
      <c r="D26" t="s">
        <v>564</v>
      </c>
      <c r="E26" t="s">
        <v>549</v>
      </c>
      <c r="F26" t="s">
        <v>572</v>
      </c>
      <c r="G26">
        <v>5.5586000000000002</v>
      </c>
      <c r="H26">
        <v>9.1</v>
      </c>
      <c r="I26">
        <v>11.8</v>
      </c>
    </row>
    <row r="27" spans="1:9">
      <c r="A27" s="216">
        <v>29</v>
      </c>
      <c r="B27" t="s">
        <v>552</v>
      </c>
      <c r="C27" t="s">
        <v>552</v>
      </c>
      <c r="D27" t="s">
        <v>564</v>
      </c>
      <c r="E27" t="s">
        <v>549</v>
      </c>
      <c r="F27" t="s">
        <v>573</v>
      </c>
      <c r="G27">
        <v>3.2736999999999994</v>
      </c>
      <c r="H27">
        <v>4.2</v>
      </c>
      <c r="I27">
        <v>5.7</v>
      </c>
    </row>
    <row r="28" spans="1:9">
      <c r="A28" s="216">
        <v>30</v>
      </c>
      <c r="B28" t="s">
        <v>552</v>
      </c>
      <c r="C28" t="s">
        <v>552</v>
      </c>
      <c r="D28" t="s">
        <v>564</v>
      </c>
      <c r="E28" t="s">
        <v>549</v>
      </c>
      <c r="F28" t="s">
        <v>574</v>
      </c>
      <c r="G28">
        <v>2.1333000000000002</v>
      </c>
      <c r="H28">
        <v>2.2000000000000002</v>
      </c>
      <c r="I28">
        <v>2.8</v>
      </c>
    </row>
    <row r="29" spans="1:9">
      <c r="A29" s="216">
        <v>31</v>
      </c>
      <c r="B29" t="s">
        <v>552</v>
      </c>
      <c r="C29" t="s">
        <v>547</v>
      </c>
      <c r="D29" t="s">
        <v>564</v>
      </c>
      <c r="E29" t="s">
        <v>549</v>
      </c>
      <c r="F29" t="s">
        <v>575</v>
      </c>
      <c r="G29">
        <v>4.0741999999999994</v>
      </c>
      <c r="H29">
        <v>7</v>
      </c>
      <c r="I29">
        <v>10.1</v>
      </c>
    </row>
    <row r="30" spans="1:9">
      <c r="A30" s="216">
        <v>32</v>
      </c>
      <c r="B30" t="s">
        <v>552</v>
      </c>
      <c r="C30" t="s">
        <v>547</v>
      </c>
      <c r="D30" t="s">
        <v>564</v>
      </c>
      <c r="E30" t="s">
        <v>549</v>
      </c>
      <c r="F30" t="s">
        <v>576</v>
      </c>
      <c r="G30">
        <v>2.1276000000000006</v>
      </c>
      <c r="H30">
        <v>3.2</v>
      </c>
      <c r="I30">
        <v>4.5</v>
      </c>
    </row>
    <row r="31" spans="1:9">
      <c r="A31" s="216">
        <v>33</v>
      </c>
      <c r="B31" t="s">
        <v>552</v>
      </c>
      <c r="C31" t="s">
        <v>547</v>
      </c>
      <c r="D31" t="s">
        <v>564</v>
      </c>
      <c r="E31" t="s">
        <v>549</v>
      </c>
      <c r="F31" t="s">
        <v>577</v>
      </c>
      <c r="G31">
        <v>1.6992000000000005</v>
      </c>
      <c r="H31">
        <v>1.9</v>
      </c>
      <c r="I31">
        <v>2.4</v>
      </c>
    </row>
    <row r="32" spans="1:9">
      <c r="A32" s="216">
        <v>34</v>
      </c>
      <c r="B32" t="s">
        <v>547</v>
      </c>
      <c r="C32" t="s">
        <v>547</v>
      </c>
      <c r="D32" t="s">
        <v>564</v>
      </c>
      <c r="E32" t="s">
        <v>549</v>
      </c>
      <c r="F32" t="s">
        <v>578</v>
      </c>
      <c r="G32">
        <v>3.9918</v>
      </c>
      <c r="H32">
        <v>5.2</v>
      </c>
      <c r="I32">
        <v>7.6</v>
      </c>
    </row>
    <row r="33" spans="1:9">
      <c r="A33" s="216">
        <v>35</v>
      </c>
      <c r="B33" t="s">
        <v>547</v>
      </c>
      <c r="C33" t="s">
        <v>547</v>
      </c>
      <c r="D33" t="s">
        <v>564</v>
      </c>
      <c r="E33" t="s">
        <v>549</v>
      </c>
      <c r="F33" t="s">
        <v>579</v>
      </c>
      <c r="G33">
        <v>2.2277999999999998</v>
      </c>
      <c r="H33">
        <v>2.1</v>
      </c>
      <c r="I33">
        <v>3.1</v>
      </c>
    </row>
    <row r="34" spans="1:9">
      <c r="A34" s="216">
        <v>36</v>
      </c>
      <c r="B34" t="s">
        <v>547</v>
      </c>
      <c r="C34" t="s">
        <v>547</v>
      </c>
      <c r="D34" t="s">
        <v>564</v>
      </c>
      <c r="E34" t="s">
        <v>549</v>
      </c>
      <c r="F34" t="s">
        <v>580</v>
      </c>
      <c r="G34">
        <v>1.7636000000000001</v>
      </c>
      <c r="H34">
        <v>1.3</v>
      </c>
      <c r="I34">
        <v>1.5</v>
      </c>
    </row>
    <row r="35" spans="1:9">
      <c r="A35" s="216">
        <v>37</v>
      </c>
      <c r="B35" t="s">
        <v>547</v>
      </c>
      <c r="C35" t="s">
        <v>547</v>
      </c>
      <c r="D35" t="s">
        <v>564</v>
      </c>
      <c r="E35" t="s">
        <v>549</v>
      </c>
      <c r="F35" t="s">
        <v>581</v>
      </c>
      <c r="G35">
        <v>3.1689000000000007</v>
      </c>
      <c r="H35">
        <v>5.0999999999999996</v>
      </c>
      <c r="I35">
        <v>7.4</v>
      </c>
    </row>
    <row r="36" spans="1:9">
      <c r="A36" s="216">
        <v>38</v>
      </c>
      <c r="B36" t="s">
        <v>547</v>
      </c>
      <c r="C36" t="s">
        <v>547</v>
      </c>
      <c r="D36" t="s">
        <v>564</v>
      </c>
      <c r="E36" t="s">
        <v>549</v>
      </c>
      <c r="F36" t="s">
        <v>582</v>
      </c>
      <c r="G36">
        <v>1.5677000000000001</v>
      </c>
      <c r="H36">
        <v>2.2000000000000002</v>
      </c>
      <c r="I36">
        <v>3.1</v>
      </c>
    </row>
    <row r="37" spans="1:9">
      <c r="A37" s="216">
        <v>39</v>
      </c>
      <c r="B37" t="s">
        <v>547</v>
      </c>
      <c r="C37" t="s">
        <v>547</v>
      </c>
      <c r="D37" t="s">
        <v>564</v>
      </c>
      <c r="E37" t="s">
        <v>549</v>
      </c>
      <c r="F37" t="s">
        <v>583</v>
      </c>
      <c r="G37">
        <v>1.1136999999999997</v>
      </c>
      <c r="H37">
        <v>1.3</v>
      </c>
      <c r="I37">
        <v>1.5</v>
      </c>
    </row>
    <row r="38" spans="1:9">
      <c r="A38" s="216">
        <v>40</v>
      </c>
      <c r="B38" t="s">
        <v>552</v>
      </c>
      <c r="C38" t="s">
        <v>552</v>
      </c>
      <c r="D38" t="s">
        <v>564</v>
      </c>
      <c r="E38" t="s">
        <v>549</v>
      </c>
      <c r="F38" t="s">
        <v>584</v>
      </c>
      <c r="G38">
        <v>3.8077999999999999</v>
      </c>
      <c r="H38">
        <v>7.8</v>
      </c>
      <c r="I38">
        <v>10.6</v>
      </c>
    </row>
    <row r="39" spans="1:9">
      <c r="A39" s="216">
        <v>41</v>
      </c>
      <c r="B39" t="s">
        <v>552</v>
      </c>
      <c r="C39" t="s">
        <v>552</v>
      </c>
      <c r="D39" t="s">
        <v>564</v>
      </c>
      <c r="E39" t="s">
        <v>549</v>
      </c>
      <c r="F39" t="s">
        <v>585</v>
      </c>
      <c r="G39">
        <v>2.3311000000000006</v>
      </c>
      <c r="H39">
        <v>4.4000000000000004</v>
      </c>
      <c r="I39">
        <v>5.5</v>
      </c>
    </row>
    <row r="40" spans="1:9">
      <c r="A40" s="216">
        <v>42</v>
      </c>
      <c r="B40" t="s">
        <v>552</v>
      </c>
      <c r="C40" t="s">
        <v>552</v>
      </c>
      <c r="D40" t="s">
        <v>564</v>
      </c>
      <c r="E40" t="s">
        <v>549</v>
      </c>
      <c r="F40" t="s">
        <v>586</v>
      </c>
      <c r="G40">
        <v>1.9105000000000001</v>
      </c>
      <c r="H40">
        <v>2.6</v>
      </c>
      <c r="I40">
        <v>3.2</v>
      </c>
    </row>
    <row r="41" spans="1:9">
      <c r="A41" s="216">
        <v>52</v>
      </c>
      <c r="B41" t="s">
        <v>547</v>
      </c>
      <c r="C41" t="s">
        <v>547</v>
      </c>
      <c r="D41" t="s">
        <v>564</v>
      </c>
      <c r="E41" t="s">
        <v>587</v>
      </c>
      <c r="F41" t="s">
        <v>588</v>
      </c>
      <c r="G41">
        <v>1.5091000000000001</v>
      </c>
      <c r="H41">
        <v>4</v>
      </c>
      <c r="I41">
        <v>5.4</v>
      </c>
    </row>
    <row r="42" spans="1:9">
      <c r="A42" s="216">
        <v>53</v>
      </c>
      <c r="B42" t="s">
        <v>547</v>
      </c>
      <c r="C42" t="s">
        <v>547</v>
      </c>
      <c r="D42" t="s">
        <v>564</v>
      </c>
      <c r="E42" t="s">
        <v>587</v>
      </c>
      <c r="F42" t="s">
        <v>589</v>
      </c>
      <c r="G42">
        <v>0.93330000000000002</v>
      </c>
      <c r="H42">
        <v>2.7</v>
      </c>
      <c r="I42">
        <v>3.2</v>
      </c>
    </row>
    <row r="43" spans="1:9">
      <c r="A43" s="216">
        <v>54</v>
      </c>
      <c r="B43" t="s">
        <v>552</v>
      </c>
      <c r="C43" t="s">
        <v>547</v>
      </c>
      <c r="D43" t="s">
        <v>564</v>
      </c>
      <c r="E43" t="s">
        <v>587</v>
      </c>
      <c r="F43" t="s">
        <v>590</v>
      </c>
      <c r="G43">
        <v>1.3149999999999999</v>
      </c>
      <c r="H43">
        <v>3.9</v>
      </c>
      <c r="I43">
        <v>5.2</v>
      </c>
    </row>
    <row r="44" spans="1:9">
      <c r="A44" s="216">
        <v>55</v>
      </c>
      <c r="B44" t="s">
        <v>552</v>
      </c>
      <c r="C44" t="s">
        <v>547</v>
      </c>
      <c r="D44" t="s">
        <v>564</v>
      </c>
      <c r="E44" t="s">
        <v>587</v>
      </c>
      <c r="F44" t="s">
        <v>591</v>
      </c>
      <c r="G44">
        <v>0.99950000000000017</v>
      </c>
      <c r="H44">
        <v>2.9</v>
      </c>
      <c r="I44">
        <v>3.9</v>
      </c>
    </row>
    <row r="45" spans="1:9">
      <c r="A45" s="216">
        <v>56</v>
      </c>
      <c r="B45" t="s">
        <v>552</v>
      </c>
      <c r="C45" t="s">
        <v>547</v>
      </c>
      <c r="D45" t="s">
        <v>564</v>
      </c>
      <c r="E45" t="s">
        <v>587</v>
      </c>
      <c r="F45" t="s">
        <v>592</v>
      </c>
      <c r="G45">
        <v>1.9134999999999995</v>
      </c>
      <c r="H45">
        <v>5.4</v>
      </c>
      <c r="I45">
        <v>7.7</v>
      </c>
    </row>
    <row r="46" spans="1:9">
      <c r="A46" s="216">
        <v>57</v>
      </c>
      <c r="B46" t="s">
        <v>552</v>
      </c>
      <c r="C46" t="s">
        <v>547</v>
      </c>
      <c r="D46" t="s">
        <v>564</v>
      </c>
      <c r="E46" t="s">
        <v>587</v>
      </c>
      <c r="F46" t="s">
        <v>593</v>
      </c>
      <c r="G46">
        <v>1.1351</v>
      </c>
      <c r="H46">
        <v>3.8</v>
      </c>
      <c r="I46">
        <v>5.4</v>
      </c>
    </row>
    <row r="47" spans="1:9">
      <c r="A47" s="216">
        <v>58</v>
      </c>
      <c r="B47" t="s">
        <v>547</v>
      </c>
      <c r="C47" t="s">
        <v>547</v>
      </c>
      <c r="D47" t="s">
        <v>564</v>
      </c>
      <c r="E47" t="s">
        <v>587</v>
      </c>
      <c r="F47" t="s">
        <v>594</v>
      </c>
      <c r="G47">
        <v>1.6383000000000003</v>
      </c>
      <c r="H47">
        <v>5</v>
      </c>
      <c r="I47">
        <v>6.6</v>
      </c>
    </row>
    <row r="48" spans="1:9">
      <c r="A48" s="216">
        <v>59</v>
      </c>
      <c r="B48" t="s">
        <v>547</v>
      </c>
      <c r="C48" t="s">
        <v>547</v>
      </c>
      <c r="D48" t="s">
        <v>564</v>
      </c>
      <c r="E48" t="s">
        <v>587</v>
      </c>
      <c r="F48" t="s">
        <v>595</v>
      </c>
      <c r="G48">
        <v>1.0725</v>
      </c>
      <c r="H48">
        <v>3.7</v>
      </c>
      <c r="I48">
        <v>4.5999999999999996</v>
      </c>
    </row>
    <row r="49" spans="1:9">
      <c r="A49" s="216">
        <v>60</v>
      </c>
      <c r="B49" t="s">
        <v>547</v>
      </c>
      <c r="C49" t="s">
        <v>547</v>
      </c>
      <c r="D49" t="s">
        <v>564</v>
      </c>
      <c r="E49" t="s">
        <v>587</v>
      </c>
      <c r="F49" t="s">
        <v>596</v>
      </c>
      <c r="G49">
        <v>0.8448</v>
      </c>
      <c r="H49">
        <v>3</v>
      </c>
      <c r="I49">
        <v>3.6</v>
      </c>
    </row>
    <row r="50" spans="1:9">
      <c r="A50" s="216">
        <v>61</v>
      </c>
      <c r="B50" t="s">
        <v>547</v>
      </c>
      <c r="C50" t="s">
        <v>547</v>
      </c>
      <c r="D50" t="s">
        <v>564</v>
      </c>
      <c r="E50" t="s">
        <v>587</v>
      </c>
      <c r="F50" t="s">
        <v>5148</v>
      </c>
      <c r="G50">
        <v>2.7978999999999994</v>
      </c>
      <c r="H50">
        <v>5</v>
      </c>
      <c r="I50">
        <v>6.4</v>
      </c>
    </row>
    <row r="51" spans="1:9">
      <c r="A51" s="216">
        <v>62</v>
      </c>
      <c r="B51" t="s">
        <v>547</v>
      </c>
      <c r="C51" t="s">
        <v>547</v>
      </c>
      <c r="D51" t="s">
        <v>564</v>
      </c>
      <c r="E51" t="s">
        <v>587</v>
      </c>
      <c r="F51" t="s">
        <v>5149</v>
      </c>
      <c r="G51">
        <v>1.9320999999999999</v>
      </c>
      <c r="H51">
        <v>3.5</v>
      </c>
      <c r="I51">
        <v>4.0999999999999996</v>
      </c>
    </row>
    <row r="52" spans="1:9">
      <c r="A52" s="216">
        <v>63</v>
      </c>
      <c r="B52" t="s">
        <v>547</v>
      </c>
      <c r="C52" t="s">
        <v>547</v>
      </c>
      <c r="D52" t="s">
        <v>564</v>
      </c>
      <c r="E52" t="s">
        <v>587</v>
      </c>
      <c r="F52" t="s">
        <v>5150</v>
      </c>
      <c r="G52">
        <v>1.6169</v>
      </c>
      <c r="H52">
        <v>2.6</v>
      </c>
      <c r="I52">
        <v>2.9</v>
      </c>
    </row>
    <row r="53" spans="1:9">
      <c r="A53" s="216">
        <v>64</v>
      </c>
      <c r="B53" t="s">
        <v>552</v>
      </c>
      <c r="C53" t="s">
        <v>547</v>
      </c>
      <c r="D53" t="s">
        <v>564</v>
      </c>
      <c r="E53" t="s">
        <v>587</v>
      </c>
      <c r="F53" t="s">
        <v>597</v>
      </c>
      <c r="G53">
        <v>1.7685</v>
      </c>
      <c r="H53">
        <v>4.4000000000000004</v>
      </c>
      <c r="I53">
        <v>6.1</v>
      </c>
    </row>
    <row r="54" spans="1:9">
      <c r="A54" s="216">
        <v>65</v>
      </c>
      <c r="B54" t="s">
        <v>552</v>
      </c>
      <c r="C54" t="s">
        <v>547</v>
      </c>
      <c r="D54" t="s">
        <v>564</v>
      </c>
      <c r="E54" t="s">
        <v>587</v>
      </c>
      <c r="F54" t="s">
        <v>598</v>
      </c>
      <c r="G54">
        <v>1.0310999999999999</v>
      </c>
      <c r="H54">
        <v>3.1</v>
      </c>
      <c r="I54">
        <v>3.8</v>
      </c>
    </row>
    <row r="55" spans="1:9">
      <c r="A55" s="216">
        <v>66</v>
      </c>
      <c r="B55" t="s">
        <v>552</v>
      </c>
      <c r="C55" t="s">
        <v>547</v>
      </c>
      <c r="D55" t="s">
        <v>564</v>
      </c>
      <c r="E55" t="s">
        <v>587</v>
      </c>
      <c r="F55" t="s">
        <v>599</v>
      </c>
      <c r="G55">
        <v>0.74659999999999982</v>
      </c>
      <c r="H55">
        <v>2.2000000000000002</v>
      </c>
      <c r="I55">
        <v>2.6</v>
      </c>
    </row>
    <row r="56" spans="1:9">
      <c r="A56" s="216">
        <v>67</v>
      </c>
      <c r="B56" t="s">
        <v>547</v>
      </c>
      <c r="C56" t="s">
        <v>547</v>
      </c>
      <c r="D56" t="s">
        <v>564</v>
      </c>
      <c r="E56" t="s">
        <v>587</v>
      </c>
      <c r="F56" t="s">
        <v>600</v>
      </c>
      <c r="G56">
        <v>1.4131999999999998</v>
      </c>
      <c r="H56">
        <v>3.5</v>
      </c>
      <c r="I56">
        <v>4.8</v>
      </c>
    </row>
    <row r="57" spans="1:9">
      <c r="A57" s="216">
        <v>68</v>
      </c>
      <c r="B57" t="s">
        <v>547</v>
      </c>
      <c r="C57" t="s">
        <v>547</v>
      </c>
      <c r="D57" t="s">
        <v>564</v>
      </c>
      <c r="E57" t="s">
        <v>587</v>
      </c>
      <c r="F57" t="s">
        <v>601</v>
      </c>
      <c r="G57">
        <v>0.89590000000000003</v>
      </c>
      <c r="H57">
        <v>2.2000000000000002</v>
      </c>
      <c r="I57">
        <v>2.8</v>
      </c>
    </row>
    <row r="58" spans="1:9">
      <c r="A58" s="216">
        <v>69</v>
      </c>
      <c r="B58" t="s">
        <v>547</v>
      </c>
      <c r="C58" t="s">
        <v>547</v>
      </c>
      <c r="D58" t="s">
        <v>564</v>
      </c>
      <c r="E58" t="s">
        <v>587</v>
      </c>
      <c r="F58" t="s">
        <v>5151</v>
      </c>
      <c r="G58">
        <v>0.75209999999999988</v>
      </c>
      <c r="H58">
        <v>2.1</v>
      </c>
      <c r="I58">
        <v>2.5</v>
      </c>
    </row>
    <row r="59" spans="1:9">
      <c r="A59" s="216">
        <v>70</v>
      </c>
      <c r="B59" t="s">
        <v>552</v>
      </c>
      <c r="C59" t="s">
        <v>547</v>
      </c>
      <c r="D59" t="s">
        <v>564</v>
      </c>
      <c r="E59" t="s">
        <v>587</v>
      </c>
      <c r="F59" t="s">
        <v>602</v>
      </c>
      <c r="G59">
        <v>1.6486000000000001</v>
      </c>
      <c r="H59">
        <v>4.5999999999999996</v>
      </c>
      <c r="I59">
        <v>6.4</v>
      </c>
    </row>
    <row r="60" spans="1:9">
      <c r="A60" s="216">
        <v>71</v>
      </c>
      <c r="B60" t="s">
        <v>552</v>
      </c>
      <c r="C60" t="s">
        <v>547</v>
      </c>
      <c r="D60" t="s">
        <v>564</v>
      </c>
      <c r="E60" t="s">
        <v>587</v>
      </c>
      <c r="F60" t="s">
        <v>603</v>
      </c>
      <c r="G60">
        <v>0.98960000000000015</v>
      </c>
      <c r="H60">
        <v>3.4</v>
      </c>
      <c r="I60">
        <v>4.4000000000000004</v>
      </c>
    </row>
    <row r="61" spans="1:9">
      <c r="A61" s="216">
        <v>72</v>
      </c>
      <c r="B61" t="s">
        <v>552</v>
      </c>
      <c r="C61" t="s">
        <v>547</v>
      </c>
      <c r="D61" t="s">
        <v>564</v>
      </c>
      <c r="E61" t="s">
        <v>587</v>
      </c>
      <c r="F61" t="s">
        <v>604</v>
      </c>
      <c r="G61">
        <v>0.76019999999999999</v>
      </c>
      <c r="H61">
        <v>2.4</v>
      </c>
      <c r="I61">
        <v>3</v>
      </c>
    </row>
    <row r="62" spans="1:9">
      <c r="A62" s="216">
        <v>73</v>
      </c>
      <c r="B62" t="s">
        <v>547</v>
      </c>
      <c r="C62" t="s">
        <v>547</v>
      </c>
      <c r="D62" t="s">
        <v>564</v>
      </c>
      <c r="E62" t="s">
        <v>587</v>
      </c>
      <c r="F62" t="s">
        <v>605</v>
      </c>
      <c r="G62">
        <v>1.4037999999999999</v>
      </c>
      <c r="H62">
        <v>3.9</v>
      </c>
      <c r="I62">
        <v>5.2</v>
      </c>
    </row>
    <row r="63" spans="1:9">
      <c r="A63" s="216">
        <v>74</v>
      </c>
      <c r="B63" t="s">
        <v>547</v>
      </c>
      <c r="C63" t="s">
        <v>547</v>
      </c>
      <c r="D63" t="s">
        <v>564</v>
      </c>
      <c r="E63" t="s">
        <v>587</v>
      </c>
      <c r="F63" t="s">
        <v>606</v>
      </c>
      <c r="G63">
        <v>0.95350000000000001</v>
      </c>
      <c r="H63">
        <v>2.9</v>
      </c>
      <c r="I63">
        <v>3.7</v>
      </c>
    </row>
    <row r="64" spans="1:9">
      <c r="A64" s="216">
        <v>75</v>
      </c>
      <c r="B64" t="s">
        <v>547</v>
      </c>
      <c r="C64" t="s">
        <v>547</v>
      </c>
      <c r="D64" t="s">
        <v>564</v>
      </c>
      <c r="E64" t="s">
        <v>587</v>
      </c>
      <c r="F64" t="s">
        <v>607</v>
      </c>
      <c r="G64">
        <v>1.6503000000000001</v>
      </c>
      <c r="H64">
        <v>5</v>
      </c>
      <c r="I64">
        <v>6.4</v>
      </c>
    </row>
    <row r="65" spans="1:9">
      <c r="A65" s="216">
        <v>76</v>
      </c>
      <c r="B65" t="s">
        <v>547</v>
      </c>
      <c r="C65" t="s">
        <v>547</v>
      </c>
      <c r="D65" t="s">
        <v>564</v>
      </c>
      <c r="E65" t="s">
        <v>587</v>
      </c>
      <c r="F65" t="s">
        <v>608</v>
      </c>
      <c r="G65">
        <v>0.96150000000000002</v>
      </c>
      <c r="H65">
        <v>3.1</v>
      </c>
      <c r="I65">
        <v>3.7</v>
      </c>
    </row>
    <row r="66" spans="1:9">
      <c r="A66" s="216">
        <v>77</v>
      </c>
      <c r="B66" t="s">
        <v>547</v>
      </c>
      <c r="C66" t="s">
        <v>547</v>
      </c>
      <c r="D66" t="s">
        <v>564</v>
      </c>
      <c r="E66" t="s">
        <v>587</v>
      </c>
      <c r="F66" t="s">
        <v>609</v>
      </c>
      <c r="G66">
        <v>1.5717000000000003</v>
      </c>
      <c r="H66">
        <v>4.3</v>
      </c>
      <c r="I66">
        <v>5.5</v>
      </c>
    </row>
    <row r="67" spans="1:9">
      <c r="A67" s="216">
        <v>78</v>
      </c>
      <c r="B67" t="s">
        <v>547</v>
      </c>
      <c r="C67" t="s">
        <v>547</v>
      </c>
      <c r="D67" t="s">
        <v>564</v>
      </c>
      <c r="E67" t="s">
        <v>587</v>
      </c>
      <c r="F67" t="s">
        <v>610</v>
      </c>
      <c r="G67">
        <v>0.99319999999999997</v>
      </c>
      <c r="H67">
        <v>3.2</v>
      </c>
      <c r="I67">
        <v>3.9</v>
      </c>
    </row>
    <row r="68" spans="1:9">
      <c r="A68" s="216">
        <v>79</v>
      </c>
      <c r="B68" t="s">
        <v>547</v>
      </c>
      <c r="C68" t="s">
        <v>547</v>
      </c>
      <c r="D68" t="s">
        <v>564</v>
      </c>
      <c r="E68" t="s">
        <v>587</v>
      </c>
      <c r="F68" t="s">
        <v>611</v>
      </c>
      <c r="G68">
        <v>0.76829999999999998</v>
      </c>
      <c r="H68">
        <v>2.2999999999999998</v>
      </c>
      <c r="I68">
        <v>2.7</v>
      </c>
    </row>
    <row r="69" spans="1:9">
      <c r="A69" s="216">
        <v>80</v>
      </c>
      <c r="B69" t="s">
        <v>547</v>
      </c>
      <c r="C69" t="s">
        <v>547</v>
      </c>
      <c r="D69" t="s">
        <v>564</v>
      </c>
      <c r="E69" t="s">
        <v>587</v>
      </c>
      <c r="F69" t="s">
        <v>612</v>
      </c>
      <c r="G69">
        <v>1.7365999999999999</v>
      </c>
      <c r="H69">
        <v>4.5</v>
      </c>
      <c r="I69">
        <v>6.6</v>
      </c>
    </row>
    <row r="70" spans="1:9">
      <c r="A70" s="216">
        <v>81</v>
      </c>
      <c r="B70" t="s">
        <v>547</v>
      </c>
      <c r="C70" t="s">
        <v>547</v>
      </c>
      <c r="D70" t="s">
        <v>564</v>
      </c>
      <c r="E70" t="s">
        <v>587</v>
      </c>
      <c r="F70" t="s">
        <v>613</v>
      </c>
      <c r="G70">
        <v>0.75590000000000013</v>
      </c>
      <c r="H70">
        <v>2.5</v>
      </c>
      <c r="I70">
        <v>3.3</v>
      </c>
    </row>
    <row r="71" spans="1:9">
      <c r="A71" s="216">
        <v>82</v>
      </c>
      <c r="B71" t="s">
        <v>547</v>
      </c>
      <c r="C71" t="s">
        <v>547</v>
      </c>
      <c r="D71" t="s">
        <v>564</v>
      </c>
      <c r="E71" t="s">
        <v>587</v>
      </c>
      <c r="F71" t="s">
        <v>614</v>
      </c>
      <c r="G71">
        <v>2.1536000000000004</v>
      </c>
      <c r="H71">
        <v>3.8</v>
      </c>
      <c r="I71">
        <v>6.3</v>
      </c>
    </row>
    <row r="72" spans="1:9">
      <c r="A72" s="216">
        <v>83</v>
      </c>
      <c r="B72" t="s">
        <v>547</v>
      </c>
      <c r="C72" t="s">
        <v>547</v>
      </c>
      <c r="D72" t="s">
        <v>564</v>
      </c>
      <c r="E72" t="s">
        <v>587</v>
      </c>
      <c r="F72" t="s">
        <v>615</v>
      </c>
      <c r="G72">
        <v>1.2565999999999999</v>
      </c>
      <c r="H72">
        <v>3.3</v>
      </c>
      <c r="I72">
        <v>4.2</v>
      </c>
    </row>
    <row r="73" spans="1:9">
      <c r="A73" s="216">
        <v>84</v>
      </c>
      <c r="B73" t="s">
        <v>547</v>
      </c>
      <c r="C73" t="s">
        <v>547</v>
      </c>
      <c r="D73" t="s">
        <v>564</v>
      </c>
      <c r="E73" t="s">
        <v>587</v>
      </c>
      <c r="F73" t="s">
        <v>616</v>
      </c>
      <c r="G73">
        <v>0.90010000000000001</v>
      </c>
      <c r="H73">
        <v>2.2000000000000002</v>
      </c>
      <c r="I73">
        <v>2.7</v>
      </c>
    </row>
    <row r="74" spans="1:9">
      <c r="A74" s="216">
        <v>85</v>
      </c>
      <c r="B74" t="s">
        <v>552</v>
      </c>
      <c r="C74" t="s">
        <v>547</v>
      </c>
      <c r="D74" t="s">
        <v>564</v>
      </c>
      <c r="E74" t="s">
        <v>587</v>
      </c>
      <c r="F74" t="s">
        <v>617</v>
      </c>
      <c r="G74">
        <v>2.0478000000000001</v>
      </c>
      <c r="H74">
        <v>4.8</v>
      </c>
      <c r="I74">
        <v>6.6</v>
      </c>
    </row>
    <row r="75" spans="1:9">
      <c r="A75" s="216">
        <v>86</v>
      </c>
      <c r="B75" t="s">
        <v>552</v>
      </c>
      <c r="C75" t="s">
        <v>547</v>
      </c>
      <c r="D75" t="s">
        <v>564</v>
      </c>
      <c r="E75" t="s">
        <v>587</v>
      </c>
      <c r="F75" t="s">
        <v>618</v>
      </c>
      <c r="G75">
        <v>1.1822999999999999</v>
      </c>
      <c r="H75">
        <v>3.2</v>
      </c>
      <c r="I75">
        <v>4.0999999999999996</v>
      </c>
    </row>
    <row r="76" spans="1:9">
      <c r="A76" s="216">
        <v>87</v>
      </c>
      <c r="B76" t="s">
        <v>552</v>
      </c>
      <c r="C76" t="s">
        <v>547</v>
      </c>
      <c r="D76" t="s">
        <v>564</v>
      </c>
      <c r="E76" t="s">
        <v>587</v>
      </c>
      <c r="F76" t="s">
        <v>619</v>
      </c>
      <c r="G76">
        <v>0.83199999999999996</v>
      </c>
      <c r="H76">
        <v>2.2000000000000002</v>
      </c>
      <c r="I76">
        <v>2.7</v>
      </c>
    </row>
    <row r="77" spans="1:9">
      <c r="A77" s="216">
        <v>88</v>
      </c>
      <c r="B77" t="s">
        <v>547</v>
      </c>
      <c r="C77" t="s">
        <v>547</v>
      </c>
      <c r="D77" t="s">
        <v>564</v>
      </c>
      <c r="E77" t="s">
        <v>587</v>
      </c>
      <c r="F77" t="s">
        <v>620</v>
      </c>
      <c r="G77">
        <v>1.4041999999999999</v>
      </c>
      <c r="H77">
        <v>3.5</v>
      </c>
      <c r="I77">
        <v>4.5</v>
      </c>
    </row>
    <row r="78" spans="1:9">
      <c r="A78" s="216">
        <v>89</v>
      </c>
      <c r="B78" t="s">
        <v>547</v>
      </c>
      <c r="C78" t="s">
        <v>547</v>
      </c>
      <c r="D78" t="s">
        <v>564</v>
      </c>
      <c r="E78" t="s">
        <v>587</v>
      </c>
      <c r="F78" t="s">
        <v>621</v>
      </c>
      <c r="G78">
        <v>1.0066999999999999</v>
      </c>
      <c r="H78">
        <v>2.7</v>
      </c>
      <c r="I78">
        <v>3.3</v>
      </c>
    </row>
    <row r="79" spans="1:9">
      <c r="A79" s="216">
        <v>90</v>
      </c>
      <c r="B79" t="s">
        <v>547</v>
      </c>
      <c r="C79" t="s">
        <v>547</v>
      </c>
      <c r="D79" t="s">
        <v>564</v>
      </c>
      <c r="E79" t="s">
        <v>587</v>
      </c>
      <c r="F79" t="s">
        <v>622</v>
      </c>
      <c r="G79">
        <v>0.79059999999999997</v>
      </c>
      <c r="H79">
        <v>2</v>
      </c>
      <c r="I79">
        <v>2.2999999999999998</v>
      </c>
    </row>
    <row r="80" spans="1:9">
      <c r="A80" s="216">
        <v>91</v>
      </c>
      <c r="B80" t="s">
        <v>552</v>
      </c>
      <c r="C80" t="s">
        <v>547</v>
      </c>
      <c r="D80" t="s">
        <v>564</v>
      </c>
      <c r="E80" t="s">
        <v>587</v>
      </c>
      <c r="F80" t="s">
        <v>623</v>
      </c>
      <c r="G80">
        <v>1.54</v>
      </c>
      <c r="H80">
        <v>4.0999999999999996</v>
      </c>
      <c r="I80">
        <v>5.6</v>
      </c>
    </row>
    <row r="81" spans="1:9">
      <c r="A81" s="216">
        <v>92</v>
      </c>
      <c r="B81" t="s">
        <v>552</v>
      </c>
      <c r="C81" t="s">
        <v>547</v>
      </c>
      <c r="D81" t="s">
        <v>564</v>
      </c>
      <c r="E81" t="s">
        <v>587</v>
      </c>
      <c r="F81" t="s">
        <v>624</v>
      </c>
      <c r="G81">
        <v>0.93679999999999997</v>
      </c>
      <c r="H81">
        <v>3</v>
      </c>
      <c r="I81">
        <v>3.9</v>
      </c>
    </row>
    <row r="82" spans="1:9">
      <c r="A82" s="216">
        <v>93</v>
      </c>
      <c r="B82" t="s">
        <v>552</v>
      </c>
      <c r="C82" t="s">
        <v>547</v>
      </c>
      <c r="D82" t="s">
        <v>564</v>
      </c>
      <c r="E82" t="s">
        <v>587</v>
      </c>
      <c r="F82" t="s">
        <v>625</v>
      </c>
      <c r="G82">
        <v>0.72899999999999998</v>
      </c>
      <c r="H82">
        <v>2.2000000000000002</v>
      </c>
      <c r="I82">
        <v>2.7</v>
      </c>
    </row>
    <row r="83" spans="1:9">
      <c r="A83" s="216">
        <v>94</v>
      </c>
      <c r="B83" t="s">
        <v>547</v>
      </c>
      <c r="C83" t="s">
        <v>547</v>
      </c>
      <c r="D83" t="s">
        <v>564</v>
      </c>
      <c r="E83" t="s">
        <v>587</v>
      </c>
      <c r="F83" t="s">
        <v>626</v>
      </c>
      <c r="G83">
        <v>3.4131</v>
      </c>
      <c r="H83">
        <v>7.7</v>
      </c>
      <c r="I83">
        <v>10.199999999999999</v>
      </c>
    </row>
    <row r="84" spans="1:9">
      <c r="A84" s="216">
        <v>95</v>
      </c>
      <c r="B84" t="s">
        <v>547</v>
      </c>
      <c r="C84" t="s">
        <v>547</v>
      </c>
      <c r="D84" t="s">
        <v>564</v>
      </c>
      <c r="E84" t="s">
        <v>587</v>
      </c>
      <c r="F84" t="s">
        <v>627</v>
      </c>
      <c r="G84">
        <v>2.3513999999999995</v>
      </c>
      <c r="H84">
        <v>5.8</v>
      </c>
      <c r="I84">
        <v>7</v>
      </c>
    </row>
    <row r="85" spans="1:9">
      <c r="A85" s="216">
        <v>96</v>
      </c>
      <c r="B85" t="s">
        <v>547</v>
      </c>
      <c r="C85" t="s">
        <v>547</v>
      </c>
      <c r="D85" t="s">
        <v>564</v>
      </c>
      <c r="E85" t="s">
        <v>587</v>
      </c>
      <c r="F85" t="s">
        <v>628</v>
      </c>
      <c r="G85">
        <v>2.2181999999999999</v>
      </c>
      <c r="H85">
        <v>4.7</v>
      </c>
      <c r="I85">
        <v>5.5</v>
      </c>
    </row>
    <row r="86" spans="1:9">
      <c r="A86" s="216">
        <v>97</v>
      </c>
      <c r="B86" t="s">
        <v>547</v>
      </c>
      <c r="C86" t="s">
        <v>547</v>
      </c>
      <c r="D86" t="s">
        <v>564</v>
      </c>
      <c r="E86" t="s">
        <v>587</v>
      </c>
      <c r="F86" t="s">
        <v>629</v>
      </c>
      <c r="G86">
        <v>3.4041000000000001</v>
      </c>
      <c r="H86">
        <v>8.5</v>
      </c>
      <c r="I86">
        <v>11.3</v>
      </c>
    </row>
    <row r="87" spans="1:9">
      <c r="A87" s="216">
        <v>98</v>
      </c>
      <c r="B87" t="s">
        <v>547</v>
      </c>
      <c r="C87" t="s">
        <v>547</v>
      </c>
      <c r="D87" t="s">
        <v>564</v>
      </c>
      <c r="E87" t="s">
        <v>587</v>
      </c>
      <c r="F87" t="s">
        <v>630</v>
      </c>
      <c r="G87">
        <v>1.8735999999999999</v>
      </c>
      <c r="H87">
        <v>5.5</v>
      </c>
      <c r="I87">
        <v>7.3</v>
      </c>
    </row>
    <row r="88" spans="1:9">
      <c r="A88" s="216">
        <v>99</v>
      </c>
      <c r="B88" t="s">
        <v>547</v>
      </c>
      <c r="C88" t="s">
        <v>547</v>
      </c>
      <c r="D88" t="s">
        <v>564</v>
      </c>
      <c r="E88" t="s">
        <v>587</v>
      </c>
      <c r="F88" t="s">
        <v>631</v>
      </c>
      <c r="G88">
        <v>1.2058999999999997</v>
      </c>
      <c r="H88">
        <v>3.6</v>
      </c>
      <c r="I88">
        <v>4.5999999999999996</v>
      </c>
    </row>
    <row r="89" spans="1:9">
      <c r="A89" s="216">
        <v>100</v>
      </c>
      <c r="B89" t="s">
        <v>552</v>
      </c>
      <c r="C89" t="s">
        <v>547</v>
      </c>
      <c r="D89" t="s">
        <v>564</v>
      </c>
      <c r="E89" t="s">
        <v>587</v>
      </c>
      <c r="F89" t="s">
        <v>632</v>
      </c>
      <c r="G89">
        <v>1.6477999999999997</v>
      </c>
      <c r="H89">
        <v>4.2</v>
      </c>
      <c r="I89">
        <v>5.7</v>
      </c>
    </row>
    <row r="90" spans="1:9">
      <c r="A90" s="216">
        <v>101</v>
      </c>
      <c r="B90" t="s">
        <v>552</v>
      </c>
      <c r="C90" t="s">
        <v>547</v>
      </c>
      <c r="D90" t="s">
        <v>564</v>
      </c>
      <c r="E90" t="s">
        <v>587</v>
      </c>
      <c r="F90" t="s">
        <v>633</v>
      </c>
      <c r="G90">
        <v>0.8286</v>
      </c>
      <c r="H90">
        <v>2.6</v>
      </c>
      <c r="I90">
        <v>3.3</v>
      </c>
    </row>
    <row r="91" spans="1:9">
      <c r="A91" s="216">
        <v>102</v>
      </c>
      <c r="B91" t="s">
        <v>547</v>
      </c>
      <c r="C91" t="s">
        <v>547</v>
      </c>
      <c r="D91" t="s">
        <v>564</v>
      </c>
      <c r="E91" t="s">
        <v>587</v>
      </c>
      <c r="F91" t="s">
        <v>634</v>
      </c>
      <c r="G91">
        <v>1.0610999999999999</v>
      </c>
      <c r="H91">
        <v>3</v>
      </c>
      <c r="I91">
        <v>4.0999999999999996</v>
      </c>
    </row>
    <row r="92" spans="1:9">
      <c r="A92" s="216">
        <v>103</v>
      </c>
      <c r="B92" t="s">
        <v>547</v>
      </c>
      <c r="C92" t="s">
        <v>547</v>
      </c>
      <c r="D92" t="s">
        <v>564</v>
      </c>
      <c r="E92" t="s">
        <v>587</v>
      </c>
      <c r="F92" t="s">
        <v>635</v>
      </c>
      <c r="G92">
        <v>0.74970000000000003</v>
      </c>
      <c r="H92">
        <v>2.2999999999999998</v>
      </c>
      <c r="I92">
        <v>2.9</v>
      </c>
    </row>
    <row r="93" spans="1:9">
      <c r="A93" s="216">
        <v>113</v>
      </c>
      <c r="B93" t="s">
        <v>547</v>
      </c>
      <c r="C93" t="s">
        <v>547</v>
      </c>
      <c r="D93" t="s">
        <v>636</v>
      </c>
      <c r="E93" t="s">
        <v>549</v>
      </c>
      <c r="F93" t="s">
        <v>637</v>
      </c>
      <c r="G93">
        <v>2.1871000000000005</v>
      </c>
      <c r="H93">
        <v>4.2</v>
      </c>
      <c r="I93">
        <v>5.8</v>
      </c>
    </row>
    <row r="94" spans="1:9">
      <c r="A94" s="216">
        <v>114</v>
      </c>
      <c r="B94" t="s">
        <v>547</v>
      </c>
      <c r="C94" t="s">
        <v>547</v>
      </c>
      <c r="D94" t="s">
        <v>636</v>
      </c>
      <c r="E94" t="s">
        <v>549</v>
      </c>
      <c r="F94" t="s">
        <v>638</v>
      </c>
      <c r="G94">
        <v>1.2811999999999999</v>
      </c>
      <c r="H94">
        <v>2.2999999999999998</v>
      </c>
      <c r="I94">
        <v>3</v>
      </c>
    </row>
    <row r="95" spans="1:9">
      <c r="A95" s="216">
        <v>115</v>
      </c>
      <c r="B95" t="s">
        <v>547</v>
      </c>
      <c r="C95" t="s">
        <v>547</v>
      </c>
      <c r="D95" t="s">
        <v>636</v>
      </c>
      <c r="E95" t="s">
        <v>549</v>
      </c>
      <c r="F95" t="s">
        <v>639</v>
      </c>
      <c r="G95">
        <v>1.4946000000000004</v>
      </c>
      <c r="H95">
        <v>3.9</v>
      </c>
      <c r="I95">
        <v>4.9000000000000004</v>
      </c>
    </row>
    <row r="96" spans="1:9">
      <c r="A96" s="216">
        <v>116</v>
      </c>
      <c r="B96" t="s">
        <v>547</v>
      </c>
      <c r="C96" t="s">
        <v>547</v>
      </c>
      <c r="D96" t="s">
        <v>636</v>
      </c>
      <c r="E96" t="s">
        <v>549</v>
      </c>
      <c r="F96" t="s">
        <v>640</v>
      </c>
      <c r="G96">
        <v>1.5001999999999995</v>
      </c>
      <c r="H96">
        <v>3.2</v>
      </c>
      <c r="I96">
        <v>4.7</v>
      </c>
    </row>
    <row r="97" spans="1:9">
      <c r="A97" s="216">
        <v>117</v>
      </c>
      <c r="B97" t="s">
        <v>547</v>
      </c>
      <c r="C97" t="s">
        <v>547</v>
      </c>
      <c r="D97" t="s">
        <v>636</v>
      </c>
      <c r="E97" t="s">
        <v>549</v>
      </c>
      <c r="F97" t="s">
        <v>641</v>
      </c>
      <c r="G97">
        <v>1.0003</v>
      </c>
      <c r="H97">
        <v>2.1</v>
      </c>
      <c r="I97">
        <v>2.8</v>
      </c>
    </row>
    <row r="98" spans="1:9">
      <c r="A98" s="216">
        <v>121</v>
      </c>
      <c r="B98" t="s">
        <v>547</v>
      </c>
      <c r="C98" t="s">
        <v>547</v>
      </c>
      <c r="D98" t="s">
        <v>636</v>
      </c>
      <c r="E98" t="s">
        <v>587</v>
      </c>
      <c r="F98" t="s">
        <v>642</v>
      </c>
      <c r="G98">
        <v>0.98629999999999995</v>
      </c>
      <c r="H98">
        <v>3.7</v>
      </c>
      <c r="I98">
        <v>4.7</v>
      </c>
    </row>
    <row r="99" spans="1:9">
      <c r="A99" s="216">
        <v>122</v>
      </c>
      <c r="B99" t="s">
        <v>547</v>
      </c>
      <c r="C99" t="s">
        <v>547</v>
      </c>
      <c r="D99" t="s">
        <v>636</v>
      </c>
      <c r="E99" t="s">
        <v>587</v>
      </c>
      <c r="F99" t="s">
        <v>643</v>
      </c>
      <c r="G99">
        <v>0.76370000000000005</v>
      </c>
      <c r="H99">
        <v>3.3</v>
      </c>
      <c r="I99">
        <v>4.0999999999999996</v>
      </c>
    </row>
    <row r="100" spans="1:9">
      <c r="A100" s="216">
        <v>123</v>
      </c>
      <c r="B100" t="s">
        <v>547</v>
      </c>
      <c r="C100" t="s">
        <v>547</v>
      </c>
      <c r="D100" t="s">
        <v>636</v>
      </c>
      <c r="E100" t="s">
        <v>587</v>
      </c>
      <c r="F100" t="s">
        <v>644</v>
      </c>
      <c r="G100">
        <v>0.74890000000000001</v>
      </c>
      <c r="H100">
        <v>2.1</v>
      </c>
      <c r="I100">
        <v>2.6</v>
      </c>
    </row>
    <row r="101" spans="1:9">
      <c r="A101" s="216">
        <v>124</v>
      </c>
      <c r="B101" t="s">
        <v>547</v>
      </c>
      <c r="C101" t="s">
        <v>547</v>
      </c>
      <c r="D101" t="s">
        <v>636</v>
      </c>
      <c r="E101" t="s">
        <v>587</v>
      </c>
      <c r="F101" t="s">
        <v>645</v>
      </c>
      <c r="G101">
        <v>1.2488999999999999</v>
      </c>
      <c r="H101">
        <v>3.6</v>
      </c>
      <c r="I101">
        <v>4.9000000000000004</v>
      </c>
    </row>
    <row r="102" spans="1:9">
      <c r="A102" s="216">
        <v>125</v>
      </c>
      <c r="B102" t="s">
        <v>547</v>
      </c>
      <c r="C102" t="s">
        <v>547</v>
      </c>
      <c r="D102" t="s">
        <v>636</v>
      </c>
      <c r="E102" t="s">
        <v>587</v>
      </c>
      <c r="F102" t="s">
        <v>646</v>
      </c>
      <c r="G102">
        <v>0.7722</v>
      </c>
      <c r="H102">
        <v>2.6</v>
      </c>
      <c r="I102">
        <v>3.3</v>
      </c>
    </row>
    <row r="103" spans="1:9">
      <c r="A103" s="216">
        <v>129</v>
      </c>
      <c r="B103" t="s">
        <v>547</v>
      </c>
      <c r="C103" t="s">
        <v>547</v>
      </c>
      <c r="D103" t="s">
        <v>647</v>
      </c>
      <c r="E103" t="s">
        <v>549</v>
      </c>
      <c r="F103" t="s">
        <v>648</v>
      </c>
      <c r="G103">
        <v>2.2924000000000002</v>
      </c>
      <c r="H103">
        <v>3.7</v>
      </c>
      <c r="I103">
        <v>5.3</v>
      </c>
    </row>
    <row r="104" spans="1:9">
      <c r="A104" s="216">
        <v>130</v>
      </c>
      <c r="B104" t="s">
        <v>547</v>
      </c>
      <c r="C104" t="s">
        <v>547</v>
      </c>
      <c r="D104" t="s">
        <v>647</v>
      </c>
      <c r="E104" t="s">
        <v>549</v>
      </c>
      <c r="F104" t="s">
        <v>649</v>
      </c>
      <c r="G104">
        <v>1.4378999999999997</v>
      </c>
      <c r="H104">
        <v>2.2999999999999998</v>
      </c>
      <c r="I104">
        <v>2.9</v>
      </c>
    </row>
    <row r="105" spans="1:9">
      <c r="A105" s="216">
        <v>131</v>
      </c>
      <c r="B105" t="s">
        <v>547</v>
      </c>
      <c r="C105" t="s">
        <v>547</v>
      </c>
      <c r="D105" t="s">
        <v>647</v>
      </c>
      <c r="E105" t="s">
        <v>549</v>
      </c>
      <c r="F105" t="s">
        <v>650</v>
      </c>
      <c r="G105">
        <v>2.5712000000000002</v>
      </c>
      <c r="H105">
        <v>4.4000000000000004</v>
      </c>
      <c r="I105">
        <v>6.1</v>
      </c>
    </row>
    <row r="106" spans="1:9">
      <c r="A106" s="216">
        <v>132</v>
      </c>
      <c r="B106" t="s">
        <v>547</v>
      </c>
      <c r="C106" t="s">
        <v>547</v>
      </c>
      <c r="D106" t="s">
        <v>647</v>
      </c>
      <c r="E106" t="s">
        <v>549</v>
      </c>
      <c r="F106" t="s">
        <v>651</v>
      </c>
      <c r="G106">
        <v>1.5556000000000001</v>
      </c>
      <c r="H106">
        <v>2.2000000000000002</v>
      </c>
      <c r="I106">
        <v>2.8</v>
      </c>
    </row>
    <row r="107" spans="1:9">
      <c r="A107" s="216">
        <v>133</v>
      </c>
      <c r="B107" t="s">
        <v>547</v>
      </c>
      <c r="C107" t="s">
        <v>547</v>
      </c>
      <c r="D107" t="s">
        <v>647</v>
      </c>
      <c r="E107" t="s">
        <v>549</v>
      </c>
      <c r="F107" t="s">
        <v>652</v>
      </c>
      <c r="G107">
        <v>1.9857</v>
      </c>
      <c r="H107">
        <v>3.8</v>
      </c>
      <c r="I107">
        <v>5.4</v>
      </c>
    </row>
    <row r="108" spans="1:9">
      <c r="A108" s="216">
        <v>134</v>
      </c>
      <c r="B108" t="s">
        <v>547</v>
      </c>
      <c r="C108" t="s">
        <v>547</v>
      </c>
      <c r="D108" t="s">
        <v>647</v>
      </c>
      <c r="E108" t="s">
        <v>549</v>
      </c>
      <c r="F108" t="s">
        <v>653</v>
      </c>
      <c r="G108">
        <v>1.1607000000000001</v>
      </c>
      <c r="H108">
        <v>2</v>
      </c>
      <c r="I108">
        <v>2.5</v>
      </c>
    </row>
    <row r="109" spans="1:9">
      <c r="A109" s="216">
        <v>135</v>
      </c>
      <c r="B109" t="s">
        <v>547</v>
      </c>
      <c r="C109" t="s">
        <v>547</v>
      </c>
      <c r="D109" t="s">
        <v>647</v>
      </c>
      <c r="E109" t="s">
        <v>549</v>
      </c>
      <c r="F109" t="s">
        <v>654</v>
      </c>
      <c r="G109">
        <v>2.2722999999999995</v>
      </c>
      <c r="H109">
        <v>4.5</v>
      </c>
      <c r="I109">
        <v>6.3</v>
      </c>
    </row>
    <row r="110" spans="1:9">
      <c r="A110" s="216">
        <v>136</v>
      </c>
      <c r="B110" t="s">
        <v>547</v>
      </c>
      <c r="C110" t="s">
        <v>547</v>
      </c>
      <c r="D110" t="s">
        <v>647</v>
      </c>
      <c r="E110" t="s">
        <v>549</v>
      </c>
      <c r="F110" t="s">
        <v>655</v>
      </c>
      <c r="G110">
        <v>1.2988</v>
      </c>
      <c r="H110">
        <v>2</v>
      </c>
      <c r="I110">
        <v>2.7</v>
      </c>
    </row>
    <row r="111" spans="1:9">
      <c r="A111" s="216">
        <v>137</v>
      </c>
      <c r="B111" t="s">
        <v>547</v>
      </c>
      <c r="C111" t="s">
        <v>547</v>
      </c>
      <c r="D111" t="s">
        <v>647</v>
      </c>
      <c r="E111" t="s">
        <v>549</v>
      </c>
      <c r="F111" t="s">
        <v>656</v>
      </c>
      <c r="G111">
        <v>1.3635999999999999</v>
      </c>
      <c r="H111">
        <v>3.6</v>
      </c>
      <c r="I111">
        <v>4.7</v>
      </c>
    </row>
    <row r="112" spans="1:9">
      <c r="A112" s="216">
        <v>138</v>
      </c>
      <c r="B112" t="s">
        <v>547</v>
      </c>
      <c r="C112" t="s">
        <v>547</v>
      </c>
      <c r="D112" t="s">
        <v>647</v>
      </c>
      <c r="E112" t="s">
        <v>549</v>
      </c>
      <c r="F112" t="s">
        <v>657</v>
      </c>
      <c r="G112">
        <v>0.86560000000000004</v>
      </c>
      <c r="H112">
        <v>2</v>
      </c>
      <c r="I112">
        <v>2.5</v>
      </c>
    </row>
    <row r="113" spans="1:9">
      <c r="A113" s="216">
        <v>139</v>
      </c>
      <c r="B113" t="s">
        <v>547</v>
      </c>
      <c r="C113" t="s">
        <v>547</v>
      </c>
      <c r="D113" t="s">
        <v>647</v>
      </c>
      <c r="E113" t="s">
        <v>549</v>
      </c>
      <c r="F113" t="s">
        <v>658</v>
      </c>
      <c r="G113">
        <v>1.1160000000000001</v>
      </c>
      <c r="H113">
        <v>1.9</v>
      </c>
      <c r="I113">
        <v>2.7</v>
      </c>
    </row>
    <row r="114" spans="1:9">
      <c r="A114" s="216">
        <v>146</v>
      </c>
      <c r="B114" t="s">
        <v>547</v>
      </c>
      <c r="C114" t="s">
        <v>547</v>
      </c>
      <c r="D114" t="s">
        <v>647</v>
      </c>
      <c r="E114" t="s">
        <v>587</v>
      </c>
      <c r="F114" t="s">
        <v>659</v>
      </c>
      <c r="G114">
        <v>1.9227000000000001</v>
      </c>
      <c r="H114">
        <v>5.4</v>
      </c>
      <c r="I114">
        <v>7.8</v>
      </c>
    </row>
    <row r="115" spans="1:9">
      <c r="A115" s="216">
        <v>147</v>
      </c>
      <c r="B115" t="s">
        <v>547</v>
      </c>
      <c r="C115" t="s">
        <v>547</v>
      </c>
      <c r="D115" t="s">
        <v>647</v>
      </c>
      <c r="E115" t="s">
        <v>587</v>
      </c>
      <c r="F115" t="s">
        <v>660</v>
      </c>
      <c r="G115">
        <v>1.2504999999999997</v>
      </c>
      <c r="H115">
        <v>3.7</v>
      </c>
      <c r="I115">
        <v>5</v>
      </c>
    </row>
    <row r="116" spans="1:9">
      <c r="A116" s="216">
        <v>148</v>
      </c>
      <c r="B116" t="s">
        <v>547</v>
      </c>
      <c r="C116" t="s">
        <v>547</v>
      </c>
      <c r="D116" t="s">
        <v>647</v>
      </c>
      <c r="E116" t="s">
        <v>587</v>
      </c>
      <c r="F116" t="s">
        <v>661</v>
      </c>
      <c r="G116">
        <v>0.81409999999999982</v>
      </c>
      <c r="H116">
        <v>2.2000000000000002</v>
      </c>
      <c r="I116">
        <v>2.9</v>
      </c>
    </row>
    <row r="117" spans="1:9">
      <c r="A117" s="216">
        <v>149</v>
      </c>
      <c r="B117" t="s">
        <v>547</v>
      </c>
      <c r="C117" t="s">
        <v>547</v>
      </c>
      <c r="D117" t="s">
        <v>647</v>
      </c>
      <c r="E117" t="s">
        <v>587</v>
      </c>
      <c r="F117" t="s">
        <v>662</v>
      </c>
      <c r="G117">
        <v>0.70420000000000005</v>
      </c>
      <c r="H117">
        <v>2.1</v>
      </c>
      <c r="I117">
        <v>2.5</v>
      </c>
    </row>
    <row r="118" spans="1:9">
      <c r="A118" s="216">
        <v>150</v>
      </c>
      <c r="B118" t="s">
        <v>547</v>
      </c>
      <c r="C118" t="s">
        <v>547</v>
      </c>
      <c r="D118" t="s">
        <v>647</v>
      </c>
      <c r="E118" t="s">
        <v>587</v>
      </c>
      <c r="F118" t="s">
        <v>663</v>
      </c>
      <c r="G118">
        <v>1.3228</v>
      </c>
      <c r="H118">
        <v>3.5</v>
      </c>
      <c r="I118">
        <v>4.7</v>
      </c>
    </row>
    <row r="119" spans="1:9">
      <c r="A119" s="216">
        <v>151</v>
      </c>
      <c r="B119" t="s">
        <v>547</v>
      </c>
      <c r="C119" t="s">
        <v>547</v>
      </c>
      <c r="D119" t="s">
        <v>647</v>
      </c>
      <c r="E119" t="s">
        <v>587</v>
      </c>
      <c r="F119" t="s">
        <v>664</v>
      </c>
      <c r="G119">
        <v>0.7319</v>
      </c>
      <c r="H119">
        <v>2.2999999999999998</v>
      </c>
      <c r="I119">
        <v>2.8</v>
      </c>
    </row>
    <row r="120" spans="1:9">
      <c r="A120" s="216">
        <v>152</v>
      </c>
      <c r="B120" t="s">
        <v>547</v>
      </c>
      <c r="C120" t="s">
        <v>547</v>
      </c>
      <c r="D120" t="s">
        <v>647</v>
      </c>
      <c r="E120" t="s">
        <v>587</v>
      </c>
      <c r="F120" t="s">
        <v>665</v>
      </c>
      <c r="G120">
        <v>1.0510999999999999</v>
      </c>
      <c r="H120">
        <v>3.2</v>
      </c>
      <c r="I120">
        <v>4.0999999999999996</v>
      </c>
    </row>
    <row r="121" spans="1:9">
      <c r="A121" s="216">
        <v>153</v>
      </c>
      <c r="B121" t="s">
        <v>547</v>
      </c>
      <c r="C121" t="s">
        <v>547</v>
      </c>
      <c r="D121" t="s">
        <v>647</v>
      </c>
      <c r="E121" t="s">
        <v>587</v>
      </c>
      <c r="F121" t="s">
        <v>666</v>
      </c>
      <c r="G121">
        <v>0.71509999999999985</v>
      </c>
      <c r="H121">
        <v>2.4</v>
      </c>
      <c r="I121">
        <v>2.9</v>
      </c>
    </row>
    <row r="122" spans="1:9">
      <c r="A122" s="216">
        <v>154</v>
      </c>
      <c r="B122" t="s">
        <v>547</v>
      </c>
      <c r="C122" t="s">
        <v>547</v>
      </c>
      <c r="D122" t="s">
        <v>647</v>
      </c>
      <c r="E122" t="s">
        <v>587</v>
      </c>
      <c r="F122" t="s">
        <v>667</v>
      </c>
      <c r="G122">
        <v>1.4528000000000001</v>
      </c>
      <c r="H122">
        <v>4.0999999999999996</v>
      </c>
      <c r="I122">
        <v>5.5</v>
      </c>
    </row>
    <row r="123" spans="1:9">
      <c r="A123" s="216">
        <v>155</v>
      </c>
      <c r="B123" t="s">
        <v>547</v>
      </c>
      <c r="C123" t="s">
        <v>547</v>
      </c>
      <c r="D123" t="s">
        <v>647</v>
      </c>
      <c r="E123" t="s">
        <v>587</v>
      </c>
      <c r="F123" t="s">
        <v>668</v>
      </c>
      <c r="G123">
        <v>0.89749999999999996</v>
      </c>
      <c r="H123">
        <v>3</v>
      </c>
      <c r="I123">
        <v>3.7</v>
      </c>
    </row>
    <row r="124" spans="1:9">
      <c r="A124" s="216">
        <v>156</v>
      </c>
      <c r="B124" t="s">
        <v>547</v>
      </c>
      <c r="C124" t="s">
        <v>547</v>
      </c>
      <c r="D124" t="s">
        <v>647</v>
      </c>
      <c r="E124" t="s">
        <v>587</v>
      </c>
      <c r="F124" t="s">
        <v>669</v>
      </c>
      <c r="G124">
        <v>0.66559999999999997</v>
      </c>
      <c r="H124">
        <v>2.2000000000000002</v>
      </c>
      <c r="I124">
        <v>2.7</v>
      </c>
    </row>
    <row r="125" spans="1:9">
      <c r="A125" s="216">
        <v>157</v>
      </c>
      <c r="B125" t="s">
        <v>547</v>
      </c>
      <c r="C125" t="s">
        <v>547</v>
      </c>
      <c r="D125" t="s">
        <v>647</v>
      </c>
      <c r="E125" t="s">
        <v>587</v>
      </c>
      <c r="F125" t="s">
        <v>670</v>
      </c>
      <c r="G125">
        <v>1.5479000000000001</v>
      </c>
      <c r="H125">
        <v>4.4000000000000004</v>
      </c>
      <c r="I125">
        <v>5.8</v>
      </c>
    </row>
    <row r="126" spans="1:9">
      <c r="A126" s="216">
        <v>158</v>
      </c>
      <c r="B126" t="s">
        <v>547</v>
      </c>
      <c r="C126" t="s">
        <v>547</v>
      </c>
      <c r="D126" t="s">
        <v>647</v>
      </c>
      <c r="E126" t="s">
        <v>587</v>
      </c>
      <c r="F126" t="s">
        <v>671</v>
      </c>
      <c r="G126">
        <v>0.88849999999999996</v>
      </c>
      <c r="H126">
        <v>3</v>
      </c>
      <c r="I126">
        <v>3.7</v>
      </c>
    </row>
    <row r="127" spans="1:9">
      <c r="A127" s="216">
        <v>159</v>
      </c>
      <c r="B127" t="s">
        <v>547</v>
      </c>
      <c r="C127" t="s">
        <v>547</v>
      </c>
      <c r="D127" t="s">
        <v>647</v>
      </c>
      <c r="E127" t="s">
        <v>587</v>
      </c>
      <c r="F127" t="s">
        <v>672</v>
      </c>
      <c r="G127">
        <v>0.67320000000000002</v>
      </c>
      <c r="H127">
        <v>2.2000000000000002</v>
      </c>
      <c r="I127">
        <v>2.6</v>
      </c>
    </row>
    <row r="128" spans="1:9">
      <c r="A128" s="216">
        <v>163</v>
      </c>
      <c r="B128" t="s">
        <v>552</v>
      </c>
      <c r="C128" t="s">
        <v>547</v>
      </c>
      <c r="D128" t="s">
        <v>673</v>
      </c>
      <c r="E128" t="s">
        <v>549</v>
      </c>
      <c r="F128" t="s">
        <v>674</v>
      </c>
      <c r="G128">
        <v>4.9421999999999997</v>
      </c>
      <c r="H128">
        <v>10</v>
      </c>
      <c r="I128">
        <v>12.5</v>
      </c>
    </row>
    <row r="129" spans="1:9">
      <c r="A129" s="216">
        <v>164</v>
      </c>
      <c r="B129" t="s">
        <v>552</v>
      </c>
      <c r="C129" t="s">
        <v>547</v>
      </c>
      <c r="D129" t="s">
        <v>673</v>
      </c>
      <c r="E129" t="s">
        <v>549</v>
      </c>
      <c r="F129" t="s">
        <v>675</v>
      </c>
      <c r="G129">
        <v>2.5775999999999999</v>
      </c>
      <c r="H129">
        <v>5.0999999999999996</v>
      </c>
      <c r="I129">
        <v>6.1</v>
      </c>
    </row>
    <row r="130" spans="1:9">
      <c r="A130" s="216">
        <v>165</v>
      </c>
      <c r="B130" t="s">
        <v>552</v>
      </c>
      <c r="C130" t="s">
        <v>547</v>
      </c>
      <c r="D130" t="s">
        <v>673</v>
      </c>
      <c r="E130" t="s">
        <v>549</v>
      </c>
      <c r="F130" t="s">
        <v>676</v>
      </c>
      <c r="G130">
        <v>1.8507000000000005</v>
      </c>
      <c r="H130">
        <v>3.1</v>
      </c>
      <c r="I130">
        <v>3.7</v>
      </c>
    </row>
    <row r="131" spans="1:9">
      <c r="A131" s="216">
        <v>166</v>
      </c>
      <c r="B131" t="s">
        <v>552</v>
      </c>
      <c r="C131" t="s">
        <v>547</v>
      </c>
      <c r="D131" t="s">
        <v>673</v>
      </c>
      <c r="E131" t="s">
        <v>549</v>
      </c>
      <c r="F131" t="s">
        <v>677</v>
      </c>
      <c r="G131">
        <v>3.5470000000000002</v>
      </c>
      <c r="H131">
        <v>8.1</v>
      </c>
      <c r="I131">
        <v>10.4</v>
      </c>
    </row>
    <row r="132" spans="1:9">
      <c r="A132" s="216">
        <v>167</v>
      </c>
      <c r="B132" t="s">
        <v>552</v>
      </c>
      <c r="C132" t="s">
        <v>547</v>
      </c>
      <c r="D132" t="s">
        <v>673</v>
      </c>
      <c r="E132" t="s">
        <v>549</v>
      </c>
      <c r="F132" t="s">
        <v>678</v>
      </c>
      <c r="G132">
        <v>1.8496999999999999</v>
      </c>
      <c r="H132">
        <v>4.5</v>
      </c>
      <c r="I132">
        <v>5.7</v>
      </c>
    </row>
    <row r="133" spans="1:9">
      <c r="A133" s="216">
        <v>168</v>
      </c>
      <c r="B133" t="s">
        <v>552</v>
      </c>
      <c r="C133" t="s">
        <v>547</v>
      </c>
      <c r="D133" t="s">
        <v>673</v>
      </c>
      <c r="E133" t="s">
        <v>549</v>
      </c>
      <c r="F133" t="s">
        <v>679</v>
      </c>
      <c r="G133">
        <v>1.2903999999999998</v>
      </c>
      <c r="H133">
        <v>2.5</v>
      </c>
      <c r="I133">
        <v>3.1</v>
      </c>
    </row>
    <row r="134" spans="1:9">
      <c r="A134" s="216">
        <v>175</v>
      </c>
      <c r="B134" t="s">
        <v>552</v>
      </c>
      <c r="C134" t="s">
        <v>547</v>
      </c>
      <c r="D134" t="s">
        <v>673</v>
      </c>
      <c r="E134" t="s">
        <v>587</v>
      </c>
      <c r="F134" t="s">
        <v>680</v>
      </c>
      <c r="G134">
        <v>1.4678</v>
      </c>
      <c r="H134">
        <v>4.4000000000000004</v>
      </c>
      <c r="I134">
        <v>5.5</v>
      </c>
    </row>
    <row r="135" spans="1:9">
      <c r="A135" s="216">
        <v>176</v>
      </c>
      <c r="B135" t="s">
        <v>552</v>
      </c>
      <c r="C135" t="s">
        <v>547</v>
      </c>
      <c r="D135" t="s">
        <v>673</v>
      </c>
      <c r="E135" t="s">
        <v>587</v>
      </c>
      <c r="F135" t="s">
        <v>681</v>
      </c>
      <c r="G135">
        <v>0.8952</v>
      </c>
      <c r="H135">
        <v>2.9</v>
      </c>
      <c r="I135">
        <v>3.6</v>
      </c>
    </row>
    <row r="136" spans="1:9">
      <c r="A136" s="216">
        <v>177</v>
      </c>
      <c r="B136" t="s">
        <v>552</v>
      </c>
      <c r="C136" t="s">
        <v>547</v>
      </c>
      <c r="D136" t="s">
        <v>673</v>
      </c>
      <c r="E136" t="s">
        <v>587</v>
      </c>
      <c r="F136" t="s">
        <v>682</v>
      </c>
      <c r="G136">
        <v>1.8507000000000005</v>
      </c>
      <c r="H136">
        <v>5.7</v>
      </c>
      <c r="I136">
        <v>7.1</v>
      </c>
    </row>
    <row r="137" spans="1:9">
      <c r="A137" s="216">
        <v>178</v>
      </c>
      <c r="B137" t="s">
        <v>552</v>
      </c>
      <c r="C137" t="s">
        <v>547</v>
      </c>
      <c r="D137" t="s">
        <v>673</v>
      </c>
      <c r="E137" t="s">
        <v>587</v>
      </c>
      <c r="F137" t="s">
        <v>683</v>
      </c>
      <c r="G137">
        <v>1.2951999999999999</v>
      </c>
      <c r="H137">
        <v>4.5</v>
      </c>
      <c r="I137">
        <v>5.4</v>
      </c>
    </row>
    <row r="138" spans="1:9">
      <c r="A138" s="216">
        <v>179</v>
      </c>
      <c r="B138" t="s">
        <v>552</v>
      </c>
      <c r="C138" t="s">
        <v>547</v>
      </c>
      <c r="D138" t="s">
        <v>673</v>
      </c>
      <c r="E138" t="s">
        <v>587</v>
      </c>
      <c r="F138" t="s">
        <v>684</v>
      </c>
      <c r="G138">
        <v>0.93</v>
      </c>
      <c r="H138">
        <v>3.4</v>
      </c>
      <c r="I138">
        <v>4.0999999999999996</v>
      </c>
    </row>
    <row r="139" spans="1:9">
      <c r="A139" s="216">
        <v>180</v>
      </c>
      <c r="B139" t="s">
        <v>547</v>
      </c>
      <c r="C139" t="s">
        <v>547</v>
      </c>
      <c r="D139" t="s">
        <v>673</v>
      </c>
      <c r="E139" t="s">
        <v>587</v>
      </c>
      <c r="F139" t="s">
        <v>685</v>
      </c>
      <c r="G139">
        <v>1.6894</v>
      </c>
      <c r="H139">
        <v>5</v>
      </c>
      <c r="I139">
        <v>6.5</v>
      </c>
    </row>
    <row r="140" spans="1:9">
      <c r="A140" s="216">
        <v>181</v>
      </c>
      <c r="B140" t="s">
        <v>547</v>
      </c>
      <c r="C140" t="s">
        <v>547</v>
      </c>
      <c r="D140" t="s">
        <v>673</v>
      </c>
      <c r="E140" t="s">
        <v>587</v>
      </c>
      <c r="F140" t="s">
        <v>686</v>
      </c>
      <c r="G140">
        <v>1.1559999999999999</v>
      </c>
      <c r="H140">
        <v>3.5</v>
      </c>
      <c r="I140">
        <v>4.5999999999999996</v>
      </c>
    </row>
    <row r="141" spans="1:9">
      <c r="A141" s="216">
        <v>182</v>
      </c>
      <c r="B141" t="s">
        <v>547</v>
      </c>
      <c r="C141" t="s">
        <v>547</v>
      </c>
      <c r="D141" t="s">
        <v>673</v>
      </c>
      <c r="E141" t="s">
        <v>587</v>
      </c>
      <c r="F141" t="s">
        <v>687</v>
      </c>
      <c r="G141">
        <v>0.8448</v>
      </c>
      <c r="H141">
        <v>2.4</v>
      </c>
      <c r="I141">
        <v>3.1</v>
      </c>
    </row>
    <row r="142" spans="1:9">
      <c r="A142" s="216">
        <v>183</v>
      </c>
      <c r="B142" t="s">
        <v>547</v>
      </c>
      <c r="C142" t="s">
        <v>547</v>
      </c>
      <c r="D142" t="s">
        <v>673</v>
      </c>
      <c r="E142" t="s">
        <v>587</v>
      </c>
      <c r="F142" t="s">
        <v>688</v>
      </c>
      <c r="G142">
        <v>1.4767999999999997</v>
      </c>
      <c r="H142">
        <v>4.5</v>
      </c>
      <c r="I142">
        <v>5.6</v>
      </c>
    </row>
    <row r="143" spans="1:9">
      <c r="A143" s="216">
        <v>184</v>
      </c>
      <c r="B143" t="s">
        <v>547</v>
      </c>
      <c r="C143" t="s">
        <v>547</v>
      </c>
      <c r="D143" t="s">
        <v>673</v>
      </c>
      <c r="E143" t="s">
        <v>587</v>
      </c>
      <c r="F143" t="s">
        <v>689</v>
      </c>
      <c r="G143">
        <v>1.0149999999999999</v>
      </c>
      <c r="H143">
        <v>3.3</v>
      </c>
      <c r="I143">
        <v>3.9</v>
      </c>
    </row>
    <row r="144" spans="1:9">
      <c r="A144" s="216">
        <v>185</v>
      </c>
      <c r="B144" t="s">
        <v>547</v>
      </c>
      <c r="C144" t="s">
        <v>547</v>
      </c>
      <c r="D144" t="s">
        <v>673</v>
      </c>
      <c r="E144" t="s">
        <v>587</v>
      </c>
      <c r="F144" t="s">
        <v>690</v>
      </c>
      <c r="G144">
        <v>0.75890000000000002</v>
      </c>
      <c r="H144">
        <v>2.5</v>
      </c>
      <c r="I144">
        <v>2.9</v>
      </c>
    </row>
    <row r="145" spans="1:9">
      <c r="A145" s="216">
        <v>186</v>
      </c>
      <c r="B145" t="s">
        <v>552</v>
      </c>
      <c r="C145" t="s">
        <v>547</v>
      </c>
      <c r="D145" t="s">
        <v>673</v>
      </c>
      <c r="E145" t="s">
        <v>587</v>
      </c>
      <c r="F145" t="s">
        <v>691</v>
      </c>
      <c r="G145">
        <v>1.5246</v>
      </c>
      <c r="H145">
        <v>4.5</v>
      </c>
      <c r="I145">
        <v>5.8</v>
      </c>
    </row>
    <row r="146" spans="1:9">
      <c r="A146" s="216">
        <v>187</v>
      </c>
      <c r="B146" t="s">
        <v>552</v>
      </c>
      <c r="C146" t="s">
        <v>547</v>
      </c>
      <c r="D146" t="s">
        <v>673</v>
      </c>
      <c r="E146" t="s">
        <v>587</v>
      </c>
      <c r="F146" t="s">
        <v>692</v>
      </c>
      <c r="G146">
        <v>1.0568</v>
      </c>
      <c r="H146">
        <v>3.3</v>
      </c>
      <c r="I146">
        <v>4.2</v>
      </c>
    </row>
    <row r="147" spans="1:9">
      <c r="A147" s="216">
        <v>188</v>
      </c>
      <c r="B147" t="s">
        <v>552</v>
      </c>
      <c r="C147" t="s">
        <v>547</v>
      </c>
      <c r="D147" t="s">
        <v>673</v>
      </c>
      <c r="E147" t="s">
        <v>587</v>
      </c>
      <c r="F147" t="s">
        <v>693</v>
      </c>
      <c r="G147">
        <v>0.79920000000000002</v>
      </c>
      <c r="H147">
        <v>2.5</v>
      </c>
      <c r="I147">
        <v>3.2</v>
      </c>
    </row>
    <row r="148" spans="1:9">
      <c r="A148" s="216">
        <v>189</v>
      </c>
      <c r="B148" t="s">
        <v>547</v>
      </c>
      <c r="C148" t="s">
        <v>547</v>
      </c>
      <c r="D148" t="s">
        <v>673</v>
      </c>
      <c r="E148" t="s">
        <v>587</v>
      </c>
      <c r="F148" t="s">
        <v>694</v>
      </c>
      <c r="G148">
        <v>1.2196</v>
      </c>
      <c r="H148">
        <v>3.7</v>
      </c>
      <c r="I148">
        <v>4.8</v>
      </c>
    </row>
    <row r="149" spans="1:9">
      <c r="A149" s="216">
        <v>190</v>
      </c>
      <c r="B149" t="s">
        <v>552</v>
      </c>
      <c r="C149" t="s">
        <v>547</v>
      </c>
      <c r="D149" t="s">
        <v>673</v>
      </c>
      <c r="E149" t="s">
        <v>587</v>
      </c>
      <c r="F149" t="s">
        <v>695</v>
      </c>
      <c r="G149">
        <v>1.1526000000000001</v>
      </c>
      <c r="H149">
        <v>3.8</v>
      </c>
      <c r="I149">
        <v>4.5999999999999996</v>
      </c>
    </row>
    <row r="150" spans="1:9">
      <c r="A150" s="216">
        <v>191</v>
      </c>
      <c r="B150" t="s">
        <v>552</v>
      </c>
      <c r="C150" t="s">
        <v>547</v>
      </c>
      <c r="D150" t="s">
        <v>673</v>
      </c>
      <c r="E150" t="s">
        <v>587</v>
      </c>
      <c r="F150" t="s">
        <v>696</v>
      </c>
      <c r="G150">
        <v>0.91759999999999997</v>
      </c>
      <c r="H150">
        <v>3.1</v>
      </c>
      <c r="I150">
        <v>3.8</v>
      </c>
    </row>
    <row r="151" spans="1:9">
      <c r="A151" s="216">
        <v>192</v>
      </c>
      <c r="B151" t="s">
        <v>552</v>
      </c>
      <c r="C151" t="s">
        <v>547</v>
      </c>
      <c r="D151" t="s">
        <v>673</v>
      </c>
      <c r="E151" t="s">
        <v>587</v>
      </c>
      <c r="F151" t="s">
        <v>697</v>
      </c>
      <c r="G151">
        <v>0.72650000000000003</v>
      </c>
      <c r="H151">
        <v>2.6</v>
      </c>
      <c r="I151">
        <v>3</v>
      </c>
    </row>
    <row r="152" spans="1:9">
      <c r="A152" s="216">
        <v>193</v>
      </c>
      <c r="B152" t="s">
        <v>552</v>
      </c>
      <c r="C152" t="s">
        <v>547</v>
      </c>
      <c r="D152" t="s">
        <v>673</v>
      </c>
      <c r="E152" t="s">
        <v>587</v>
      </c>
      <c r="F152" t="s">
        <v>698</v>
      </c>
      <c r="G152">
        <v>1.3731</v>
      </c>
      <c r="H152">
        <v>4.5</v>
      </c>
      <c r="I152">
        <v>5.4</v>
      </c>
    </row>
    <row r="153" spans="1:9">
      <c r="A153" s="216">
        <v>194</v>
      </c>
      <c r="B153" t="s">
        <v>552</v>
      </c>
      <c r="C153" t="s">
        <v>547</v>
      </c>
      <c r="D153" t="s">
        <v>673</v>
      </c>
      <c r="E153" t="s">
        <v>587</v>
      </c>
      <c r="F153" t="s">
        <v>699</v>
      </c>
      <c r="G153">
        <v>0.93320000000000003</v>
      </c>
      <c r="H153">
        <v>3.4</v>
      </c>
      <c r="I153">
        <v>4.0999999999999996</v>
      </c>
    </row>
    <row r="154" spans="1:9">
      <c r="A154" s="216">
        <v>195</v>
      </c>
      <c r="B154" t="s">
        <v>552</v>
      </c>
      <c r="C154" t="s">
        <v>547</v>
      </c>
      <c r="D154" t="s">
        <v>673</v>
      </c>
      <c r="E154" t="s">
        <v>587</v>
      </c>
      <c r="F154" t="s">
        <v>700</v>
      </c>
      <c r="G154">
        <v>0.7099000000000002</v>
      </c>
      <c r="H154">
        <v>2.7</v>
      </c>
      <c r="I154">
        <v>3.2</v>
      </c>
    </row>
    <row r="155" spans="1:9">
      <c r="A155" s="216">
        <v>196</v>
      </c>
      <c r="B155" t="s">
        <v>552</v>
      </c>
      <c r="C155" t="s">
        <v>547</v>
      </c>
      <c r="D155" t="s">
        <v>673</v>
      </c>
      <c r="E155" t="s">
        <v>587</v>
      </c>
      <c r="F155" t="s">
        <v>701</v>
      </c>
      <c r="G155">
        <v>1.5964</v>
      </c>
      <c r="H155">
        <v>5</v>
      </c>
      <c r="I155">
        <v>6.3</v>
      </c>
    </row>
    <row r="156" spans="1:9">
      <c r="A156" s="216">
        <v>197</v>
      </c>
      <c r="B156" t="s">
        <v>552</v>
      </c>
      <c r="C156" t="s">
        <v>547</v>
      </c>
      <c r="D156" t="s">
        <v>673</v>
      </c>
      <c r="E156" t="s">
        <v>587</v>
      </c>
      <c r="F156" t="s">
        <v>702</v>
      </c>
      <c r="G156">
        <v>1.0448999999999997</v>
      </c>
      <c r="H156">
        <v>3.4</v>
      </c>
      <c r="I156">
        <v>4.2</v>
      </c>
    </row>
    <row r="157" spans="1:9">
      <c r="A157" s="216">
        <v>198</v>
      </c>
      <c r="B157" t="s">
        <v>552</v>
      </c>
      <c r="C157" t="s">
        <v>547</v>
      </c>
      <c r="D157" t="s">
        <v>673</v>
      </c>
      <c r="E157" t="s">
        <v>587</v>
      </c>
      <c r="F157" t="s">
        <v>703</v>
      </c>
      <c r="G157">
        <v>0.78239999999999998</v>
      </c>
      <c r="H157">
        <v>2.6</v>
      </c>
      <c r="I157">
        <v>3.1</v>
      </c>
    </row>
    <row r="158" spans="1:9">
      <c r="A158" s="216">
        <v>199</v>
      </c>
      <c r="B158" t="s">
        <v>547</v>
      </c>
      <c r="C158" t="s">
        <v>547</v>
      </c>
      <c r="D158" t="s">
        <v>673</v>
      </c>
      <c r="E158" t="s">
        <v>587</v>
      </c>
      <c r="F158" t="s">
        <v>704</v>
      </c>
      <c r="G158">
        <v>1.8065</v>
      </c>
      <c r="H158">
        <v>5.4</v>
      </c>
      <c r="I158">
        <v>6.9</v>
      </c>
    </row>
    <row r="159" spans="1:9">
      <c r="A159" s="216">
        <v>200</v>
      </c>
      <c r="B159" t="s">
        <v>547</v>
      </c>
      <c r="C159" t="s">
        <v>547</v>
      </c>
      <c r="D159" t="s">
        <v>673</v>
      </c>
      <c r="E159" t="s">
        <v>587</v>
      </c>
      <c r="F159" t="s">
        <v>705</v>
      </c>
      <c r="G159">
        <v>1.0610999999999999</v>
      </c>
      <c r="H159">
        <v>3.4</v>
      </c>
      <c r="I159">
        <v>4.2</v>
      </c>
    </row>
    <row r="160" spans="1:9">
      <c r="A160" s="216">
        <v>201</v>
      </c>
      <c r="B160" t="s">
        <v>547</v>
      </c>
      <c r="C160" t="s">
        <v>547</v>
      </c>
      <c r="D160" t="s">
        <v>673</v>
      </c>
      <c r="E160" t="s">
        <v>587</v>
      </c>
      <c r="F160" t="s">
        <v>706</v>
      </c>
      <c r="G160">
        <v>0.76</v>
      </c>
      <c r="H160">
        <v>2.5</v>
      </c>
      <c r="I160">
        <v>3.1</v>
      </c>
    </row>
    <row r="161" spans="1:9">
      <c r="A161" s="216">
        <v>202</v>
      </c>
      <c r="B161" t="s">
        <v>547</v>
      </c>
      <c r="C161" t="s">
        <v>547</v>
      </c>
      <c r="D161" t="s">
        <v>673</v>
      </c>
      <c r="E161" t="s">
        <v>587</v>
      </c>
      <c r="F161" t="s">
        <v>707</v>
      </c>
      <c r="G161">
        <v>0.92600000000000005</v>
      </c>
      <c r="H161">
        <v>3.1</v>
      </c>
      <c r="I161">
        <v>3.8</v>
      </c>
    </row>
    <row r="162" spans="1:9">
      <c r="A162" s="216">
        <v>203</v>
      </c>
      <c r="B162" t="s">
        <v>547</v>
      </c>
      <c r="C162" t="s">
        <v>547</v>
      </c>
      <c r="D162" t="s">
        <v>673</v>
      </c>
      <c r="E162" t="s">
        <v>587</v>
      </c>
      <c r="F162" t="s">
        <v>708</v>
      </c>
      <c r="G162">
        <v>0.70550000000000002</v>
      </c>
      <c r="H162">
        <v>2.4</v>
      </c>
      <c r="I162">
        <v>2.9</v>
      </c>
    </row>
    <row r="163" spans="1:9">
      <c r="A163" s="216">
        <v>204</v>
      </c>
      <c r="B163" t="s">
        <v>547</v>
      </c>
      <c r="C163" t="s">
        <v>547</v>
      </c>
      <c r="D163" t="s">
        <v>673</v>
      </c>
      <c r="E163" t="s">
        <v>587</v>
      </c>
      <c r="F163" t="s">
        <v>709</v>
      </c>
      <c r="G163">
        <v>0.76619999999999999</v>
      </c>
      <c r="H163">
        <v>2.2000000000000002</v>
      </c>
      <c r="I163">
        <v>2.8</v>
      </c>
    </row>
    <row r="164" spans="1:9">
      <c r="A164" s="216">
        <v>205</v>
      </c>
      <c r="B164" t="s">
        <v>552</v>
      </c>
      <c r="C164" t="s">
        <v>547</v>
      </c>
      <c r="D164" t="s">
        <v>673</v>
      </c>
      <c r="E164" t="s">
        <v>587</v>
      </c>
      <c r="F164" t="s">
        <v>710</v>
      </c>
      <c r="G164">
        <v>1.4930000000000001</v>
      </c>
      <c r="H164">
        <v>4</v>
      </c>
      <c r="I164">
        <v>5.4</v>
      </c>
    </row>
    <row r="165" spans="1:9">
      <c r="A165" s="216">
        <v>206</v>
      </c>
      <c r="B165" t="s">
        <v>552</v>
      </c>
      <c r="C165" t="s">
        <v>547</v>
      </c>
      <c r="D165" t="s">
        <v>673</v>
      </c>
      <c r="E165" t="s">
        <v>587</v>
      </c>
      <c r="F165" t="s">
        <v>711</v>
      </c>
      <c r="G165">
        <v>0.8518</v>
      </c>
      <c r="H165">
        <v>2.5</v>
      </c>
      <c r="I165">
        <v>3.1</v>
      </c>
    </row>
    <row r="166" spans="1:9">
      <c r="A166" s="216">
        <v>207</v>
      </c>
      <c r="B166" t="s">
        <v>552</v>
      </c>
      <c r="C166" t="s">
        <v>547</v>
      </c>
      <c r="D166" t="s">
        <v>673</v>
      </c>
      <c r="E166" t="s">
        <v>587</v>
      </c>
      <c r="F166" t="s">
        <v>4880</v>
      </c>
      <c r="G166">
        <v>5.4844999999999997</v>
      </c>
      <c r="H166">
        <v>12.2</v>
      </c>
      <c r="I166">
        <v>14.1</v>
      </c>
    </row>
    <row r="167" spans="1:9">
      <c r="A167" s="216">
        <v>208</v>
      </c>
      <c r="B167" t="s">
        <v>547</v>
      </c>
      <c r="C167" t="s">
        <v>547</v>
      </c>
      <c r="D167" t="s">
        <v>673</v>
      </c>
      <c r="E167" t="s">
        <v>587</v>
      </c>
      <c r="F167" t="s">
        <v>5134</v>
      </c>
      <c r="G167">
        <v>2.3677999999999995</v>
      </c>
      <c r="H167">
        <v>4.9000000000000004</v>
      </c>
      <c r="I167">
        <v>6.7</v>
      </c>
    </row>
    <row r="168" spans="1:9">
      <c r="A168" s="216">
        <v>215</v>
      </c>
      <c r="B168" t="s">
        <v>547</v>
      </c>
      <c r="C168" t="s">
        <v>547</v>
      </c>
      <c r="D168" t="s">
        <v>712</v>
      </c>
      <c r="E168" t="s">
        <v>549</v>
      </c>
      <c r="F168" t="s">
        <v>713</v>
      </c>
      <c r="G168">
        <v>12.886080000000002</v>
      </c>
      <c r="H168">
        <v>7.2</v>
      </c>
      <c r="I168">
        <v>11.9</v>
      </c>
    </row>
    <row r="169" spans="1:9">
      <c r="A169" s="216">
        <v>216</v>
      </c>
      <c r="B169" t="s">
        <v>552</v>
      </c>
      <c r="C169" t="s">
        <v>552</v>
      </c>
      <c r="D169" t="s">
        <v>712</v>
      </c>
      <c r="E169" t="s">
        <v>549</v>
      </c>
      <c r="F169" t="s">
        <v>714</v>
      </c>
      <c r="G169">
        <v>9.4995999999999992</v>
      </c>
      <c r="H169">
        <v>11.2</v>
      </c>
      <c r="I169">
        <v>14.4</v>
      </c>
    </row>
    <row r="170" spans="1:9">
      <c r="A170" s="216">
        <v>217</v>
      </c>
      <c r="B170" t="s">
        <v>552</v>
      </c>
      <c r="C170" t="s">
        <v>552</v>
      </c>
      <c r="D170" t="s">
        <v>712</v>
      </c>
      <c r="E170" t="s">
        <v>549</v>
      </c>
      <c r="F170" t="s">
        <v>715</v>
      </c>
      <c r="G170">
        <v>6.2828999999999997</v>
      </c>
      <c r="H170">
        <v>7.4</v>
      </c>
      <c r="I170">
        <v>8.9</v>
      </c>
    </row>
    <row r="171" spans="1:9">
      <c r="A171" s="216">
        <v>218</v>
      </c>
      <c r="B171" t="s">
        <v>552</v>
      </c>
      <c r="C171" t="s">
        <v>552</v>
      </c>
      <c r="D171" t="s">
        <v>712</v>
      </c>
      <c r="E171" t="s">
        <v>549</v>
      </c>
      <c r="F171" t="s">
        <v>716</v>
      </c>
      <c r="G171">
        <v>5.6840000000000011</v>
      </c>
      <c r="H171">
        <v>4.7</v>
      </c>
      <c r="I171">
        <v>5.9</v>
      </c>
    </row>
    <row r="172" spans="1:9">
      <c r="A172" s="216">
        <v>219</v>
      </c>
      <c r="B172" t="s">
        <v>552</v>
      </c>
      <c r="C172" t="s">
        <v>552</v>
      </c>
      <c r="D172" t="s">
        <v>712</v>
      </c>
      <c r="E172" t="s">
        <v>549</v>
      </c>
      <c r="F172" t="s">
        <v>717</v>
      </c>
      <c r="G172">
        <v>7.6074999999999999</v>
      </c>
      <c r="H172">
        <v>9.1999999999999993</v>
      </c>
      <c r="I172">
        <v>11.2</v>
      </c>
    </row>
    <row r="173" spans="1:9">
      <c r="A173" s="216">
        <v>220</v>
      </c>
      <c r="B173" t="s">
        <v>552</v>
      </c>
      <c r="C173" t="s">
        <v>552</v>
      </c>
      <c r="D173" t="s">
        <v>712</v>
      </c>
      <c r="E173" t="s">
        <v>549</v>
      </c>
      <c r="F173" t="s">
        <v>718</v>
      </c>
      <c r="G173">
        <v>5.140299999999999</v>
      </c>
      <c r="H173">
        <v>6.2</v>
      </c>
      <c r="I173">
        <v>6.8</v>
      </c>
    </row>
    <row r="174" spans="1:9">
      <c r="A174" s="216">
        <v>221</v>
      </c>
      <c r="B174" t="s">
        <v>552</v>
      </c>
      <c r="C174" t="s">
        <v>552</v>
      </c>
      <c r="D174" t="s">
        <v>712</v>
      </c>
      <c r="E174" t="s">
        <v>549</v>
      </c>
      <c r="F174" t="s">
        <v>719</v>
      </c>
      <c r="G174">
        <v>4.5838000000000001</v>
      </c>
      <c r="H174">
        <v>4.5</v>
      </c>
      <c r="I174">
        <v>5</v>
      </c>
    </row>
    <row r="175" spans="1:9">
      <c r="A175" s="216">
        <v>222</v>
      </c>
      <c r="B175" t="s">
        <v>547</v>
      </c>
      <c r="C175" t="s">
        <v>547</v>
      </c>
      <c r="D175" t="s">
        <v>712</v>
      </c>
      <c r="E175" t="s">
        <v>549</v>
      </c>
      <c r="F175" t="s">
        <v>720</v>
      </c>
      <c r="G175">
        <v>8.4852000000000007</v>
      </c>
      <c r="H175">
        <v>10.1</v>
      </c>
      <c r="I175">
        <v>12.1</v>
      </c>
    </row>
    <row r="176" spans="1:9">
      <c r="A176" s="216">
        <v>223</v>
      </c>
      <c r="B176" t="s">
        <v>547</v>
      </c>
      <c r="C176" t="s">
        <v>547</v>
      </c>
      <c r="D176" t="s">
        <v>712</v>
      </c>
      <c r="E176" t="s">
        <v>549</v>
      </c>
      <c r="F176" t="s">
        <v>721</v>
      </c>
      <c r="G176">
        <v>6.4420000000000002</v>
      </c>
      <c r="H176">
        <v>5.6</v>
      </c>
      <c r="I176">
        <v>6.8</v>
      </c>
    </row>
    <row r="177" spans="1:9">
      <c r="A177" s="216">
        <v>224</v>
      </c>
      <c r="B177" t="s">
        <v>547</v>
      </c>
      <c r="C177" t="s">
        <v>547</v>
      </c>
      <c r="D177" t="s">
        <v>712</v>
      </c>
      <c r="E177" t="s">
        <v>549</v>
      </c>
      <c r="F177" t="s">
        <v>722</v>
      </c>
      <c r="G177">
        <v>7.3411</v>
      </c>
      <c r="H177">
        <v>7.4</v>
      </c>
      <c r="I177">
        <v>9.1</v>
      </c>
    </row>
    <row r="178" spans="1:9">
      <c r="A178" s="216">
        <v>225</v>
      </c>
      <c r="B178" t="s">
        <v>547</v>
      </c>
      <c r="C178" t="s">
        <v>547</v>
      </c>
      <c r="D178" t="s">
        <v>712</v>
      </c>
      <c r="E178" t="s">
        <v>549</v>
      </c>
      <c r="F178" t="s">
        <v>723</v>
      </c>
      <c r="G178">
        <v>5.6612</v>
      </c>
      <c r="H178">
        <v>4.0999999999999996</v>
      </c>
      <c r="I178">
        <v>4.8</v>
      </c>
    </row>
    <row r="179" spans="1:9">
      <c r="A179" s="216">
        <v>226</v>
      </c>
      <c r="B179" t="s">
        <v>547</v>
      </c>
      <c r="C179" t="s">
        <v>547</v>
      </c>
      <c r="D179" t="s">
        <v>712</v>
      </c>
      <c r="E179" t="s">
        <v>549</v>
      </c>
      <c r="F179" t="s">
        <v>724</v>
      </c>
      <c r="G179">
        <v>6.7972999999999999</v>
      </c>
      <c r="H179">
        <v>6.5</v>
      </c>
      <c r="I179">
        <v>8.5</v>
      </c>
    </row>
    <row r="180" spans="1:9">
      <c r="A180" s="216">
        <v>227</v>
      </c>
      <c r="B180" t="s">
        <v>547</v>
      </c>
      <c r="C180" t="s">
        <v>547</v>
      </c>
      <c r="D180" t="s">
        <v>712</v>
      </c>
      <c r="E180" t="s">
        <v>549</v>
      </c>
      <c r="F180" t="s">
        <v>725</v>
      </c>
      <c r="G180">
        <v>5.4048999999999996</v>
      </c>
      <c r="H180">
        <v>3.3</v>
      </c>
      <c r="I180">
        <v>4.4000000000000004</v>
      </c>
    </row>
    <row r="181" spans="1:9">
      <c r="A181" s="216">
        <v>228</v>
      </c>
      <c r="B181" t="s">
        <v>547</v>
      </c>
      <c r="C181" t="s">
        <v>547</v>
      </c>
      <c r="D181" t="s">
        <v>712</v>
      </c>
      <c r="E181" t="s">
        <v>549</v>
      </c>
      <c r="F181" t="s">
        <v>726</v>
      </c>
      <c r="G181">
        <v>6.5964</v>
      </c>
      <c r="H181">
        <v>6.8</v>
      </c>
      <c r="I181">
        <v>9.8000000000000007</v>
      </c>
    </row>
    <row r="182" spans="1:9">
      <c r="A182" s="216">
        <v>229</v>
      </c>
      <c r="B182" t="s">
        <v>547</v>
      </c>
      <c r="C182" t="s">
        <v>547</v>
      </c>
      <c r="D182" t="s">
        <v>712</v>
      </c>
      <c r="E182" t="s">
        <v>549</v>
      </c>
      <c r="F182" t="s">
        <v>5135</v>
      </c>
      <c r="G182">
        <v>4.5842000000000001</v>
      </c>
      <c r="H182">
        <v>3.6</v>
      </c>
      <c r="I182">
        <v>4.8</v>
      </c>
    </row>
    <row r="183" spans="1:9">
      <c r="A183" s="216">
        <v>231</v>
      </c>
      <c r="B183" t="s">
        <v>547</v>
      </c>
      <c r="C183" t="s">
        <v>547</v>
      </c>
      <c r="D183" t="s">
        <v>712</v>
      </c>
      <c r="E183" t="s">
        <v>549</v>
      </c>
      <c r="F183" t="s">
        <v>727</v>
      </c>
      <c r="G183">
        <v>8.1122999999999994</v>
      </c>
      <c r="H183">
        <v>10.199999999999999</v>
      </c>
      <c r="I183">
        <v>12</v>
      </c>
    </row>
    <row r="184" spans="1:9">
      <c r="A184" s="216">
        <v>232</v>
      </c>
      <c r="B184" t="s">
        <v>547</v>
      </c>
      <c r="C184" t="s">
        <v>547</v>
      </c>
      <c r="D184" t="s">
        <v>712</v>
      </c>
      <c r="E184" t="s">
        <v>549</v>
      </c>
      <c r="F184" t="s">
        <v>728</v>
      </c>
      <c r="G184">
        <v>5.8403999999999998</v>
      </c>
      <c r="H184">
        <v>7.7</v>
      </c>
      <c r="I184">
        <v>8.5</v>
      </c>
    </row>
    <row r="185" spans="1:9">
      <c r="A185" s="216">
        <v>233</v>
      </c>
      <c r="B185" t="s">
        <v>552</v>
      </c>
      <c r="C185" t="s">
        <v>547</v>
      </c>
      <c r="D185" t="s">
        <v>712</v>
      </c>
      <c r="E185" t="s">
        <v>549</v>
      </c>
      <c r="F185" t="s">
        <v>729</v>
      </c>
      <c r="G185">
        <v>7.3436000000000012</v>
      </c>
      <c r="H185">
        <v>11.5</v>
      </c>
      <c r="I185">
        <v>12.9</v>
      </c>
    </row>
    <row r="186" spans="1:9">
      <c r="A186" s="216">
        <v>234</v>
      </c>
      <c r="B186" t="s">
        <v>552</v>
      </c>
      <c r="C186" t="s">
        <v>547</v>
      </c>
      <c r="D186" t="s">
        <v>712</v>
      </c>
      <c r="E186" t="s">
        <v>549</v>
      </c>
      <c r="F186" t="s">
        <v>730</v>
      </c>
      <c r="G186">
        <v>5.0566000000000004</v>
      </c>
      <c r="H186">
        <v>8.1</v>
      </c>
      <c r="I186">
        <v>8.6999999999999993</v>
      </c>
    </row>
    <row r="187" spans="1:9">
      <c r="A187" s="216">
        <v>235</v>
      </c>
      <c r="B187" t="s">
        <v>552</v>
      </c>
      <c r="C187" t="s">
        <v>547</v>
      </c>
      <c r="D187" t="s">
        <v>712</v>
      </c>
      <c r="E187" t="s">
        <v>549</v>
      </c>
      <c r="F187" t="s">
        <v>731</v>
      </c>
      <c r="G187">
        <v>5.7786</v>
      </c>
      <c r="H187">
        <v>8.8000000000000007</v>
      </c>
      <c r="I187">
        <v>10.1</v>
      </c>
    </row>
    <row r="188" spans="1:9">
      <c r="A188" s="216">
        <v>236</v>
      </c>
      <c r="B188" t="s">
        <v>552</v>
      </c>
      <c r="C188" t="s">
        <v>547</v>
      </c>
      <c r="D188" t="s">
        <v>712</v>
      </c>
      <c r="E188" t="s">
        <v>549</v>
      </c>
      <c r="F188" t="s">
        <v>732</v>
      </c>
      <c r="G188">
        <v>3.8837999999999999</v>
      </c>
      <c r="H188">
        <v>6</v>
      </c>
      <c r="I188">
        <v>6.5</v>
      </c>
    </row>
    <row r="189" spans="1:9">
      <c r="A189" s="216">
        <v>239</v>
      </c>
      <c r="B189" t="s">
        <v>552</v>
      </c>
      <c r="C189" t="s">
        <v>547</v>
      </c>
      <c r="D189" t="s">
        <v>712</v>
      </c>
      <c r="E189" t="s">
        <v>549</v>
      </c>
      <c r="F189" t="s">
        <v>733</v>
      </c>
      <c r="G189">
        <v>4.6456</v>
      </c>
      <c r="H189">
        <v>10.199999999999999</v>
      </c>
      <c r="I189">
        <v>13</v>
      </c>
    </row>
    <row r="190" spans="1:9">
      <c r="A190" s="216">
        <v>240</v>
      </c>
      <c r="B190" t="s">
        <v>552</v>
      </c>
      <c r="C190" t="s">
        <v>547</v>
      </c>
      <c r="D190" t="s">
        <v>712</v>
      </c>
      <c r="E190" t="s">
        <v>549</v>
      </c>
      <c r="F190" t="s">
        <v>734</v>
      </c>
      <c r="G190">
        <v>2.6669</v>
      </c>
      <c r="H190">
        <v>6.9</v>
      </c>
      <c r="I190">
        <v>8.4</v>
      </c>
    </row>
    <row r="191" spans="1:9">
      <c r="A191" s="216">
        <v>241</v>
      </c>
      <c r="B191" t="s">
        <v>552</v>
      </c>
      <c r="C191" t="s">
        <v>547</v>
      </c>
      <c r="D191" t="s">
        <v>712</v>
      </c>
      <c r="E191" t="s">
        <v>549</v>
      </c>
      <c r="F191" t="s">
        <v>735</v>
      </c>
      <c r="G191">
        <v>1.4774</v>
      </c>
      <c r="H191">
        <v>4.3</v>
      </c>
      <c r="I191">
        <v>5.0999999999999996</v>
      </c>
    </row>
    <row r="192" spans="1:9">
      <c r="A192" s="216">
        <v>242</v>
      </c>
      <c r="B192" t="s">
        <v>552</v>
      </c>
      <c r="C192" t="s">
        <v>547</v>
      </c>
      <c r="D192" t="s">
        <v>712</v>
      </c>
      <c r="E192" t="s">
        <v>549</v>
      </c>
      <c r="F192" t="s">
        <v>736</v>
      </c>
      <c r="G192">
        <v>3.7054999999999998</v>
      </c>
      <c r="H192">
        <v>5.5</v>
      </c>
      <c r="I192">
        <v>7</v>
      </c>
    </row>
    <row r="193" spans="1:9">
      <c r="A193" s="216">
        <v>243</v>
      </c>
      <c r="B193" t="s">
        <v>552</v>
      </c>
      <c r="C193" t="s">
        <v>547</v>
      </c>
      <c r="D193" t="s">
        <v>712</v>
      </c>
      <c r="E193" t="s">
        <v>549</v>
      </c>
      <c r="F193" t="s">
        <v>737</v>
      </c>
      <c r="G193">
        <v>2.6088</v>
      </c>
      <c r="H193">
        <v>3.4</v>
      </c>
      <c r="I193">
        <v>4.2</v>
      </c>
    </row>
    <row r="194" spans="1:9">
      <c r="A194" s="216">
        <v>244</v>
      </c>
      <c r="B194" t="s">
        <v>552</v>
      </c>
      <c r="C194" t="s">
        <v>547</v>
      </c>
      <c r="D194" t="s">
        <v>712</v>
      </c>
      <c r="E194" t="s">
        <v>549</v>
      </c>
      <c r="F194" t="s">
        <v>738</v>
      </c>
      <c r="G194">
        <v>2.1395</v>
      </c>
      <c r="H194">
        <v>2.4</v>
      </c>
      <c r="I194">
        <v>2.8</v>
      </c>
    </row>
    <row r="195" spans="1:9">
      <c r="A195" s="216">
        <v>245</v>
      </c>
      <c r="B195" t="s">
        <v>547</v>
      </c>
      <c r="C195" t="s">
        <v>547</v>
      </c>
      <c r="D195" t="s">
        <v>712</v>
      </c>
      <c r="E195" t="s">
        <v>549</v>
      </c>
      <c r="F195" t="s">
        <v>739</v>
      </c>
      <c r="G195">
        <v>5.4523999999999999</v>
      </c>
      <c r="H195">
        <v>4.5</v>
      </c>
      <c r="I195">
        <v>6.4</v>
      </c>
    </row>
    <row r="196" spans="1:9">
      <c r="A196" s="216">
        <v>246</v>
      </c>
      <c r="B196" t="s">
        <v>547</v>
      </c>
      <c r="C196" t="s">
        <v>547</v>
      </c>
      <c r="D196" t="s">
        <v>712</v>
      </c>
      <c r="E196" t="s">
        <v>549</v>
      </c>
      <c r="F196" t="s">
        <v>5152</v>
      </c>
      <c r="G196">
        <v>3.2103000000000002</v>
      </c>
      <c r="H196">
        <v>4.2</v>
      </c>
      <c r="I196">
        <v>5.5</v>
      </c>
    </row>
    <row r="197" spans="1:9">
      <c r="A197" s="216">
        <v>247</v>
      </c>
      <c r="B197" t="s">
        <v>547</v>
      </c>
      <c r="C197" t="s">
        <v>547</v>
      </c>
      <c r="D197" t="s">
        <v>712</v>
      </c>
      <c r="E197" t="s">
        <v>549</v>
      </c>
      <c r="F197" t="s">
        <v>740</v>
      </c>
      <c r="G197">
        <v>2.1156000000000006</v>
      </c>
      <c r="H197">
        <v>2.2000000000000002</v>
      </c>
      <c r="I197">
        <v>2.6</v>
      </c>
    </row>
    <row r="198" spans="1:9">
      <c r="A198" s="216">
        <v>248</v>
      </c>
      <c r="B198" t="s">
        <v>547</v>
      </c>
      <c r="C198" t="s">
        <v>547</v>
      </c>
      <c r="D198" t="s">
        <v>712</v>
      </c>
      <c r="E198" t="s">
        <v>549</v>
      </c>
      <c r="F198" t="s">
        <v>5153</v>
      </c>
      <c r="G198">
        <v>3.0476000000000001</v>
      </c>
      <c r="H198">
        <v>4.8</v>
      </c>
      <c r="I198">
        <v>6.3</v>
      </c>
    </row>
    <row r="199" spans="1:9">
      <c r="A199" s="216">
        <v>249</v>
      </c>
      <c r="B199" t="s">
        <v>547</v>
      </c>
      <c r="C199" t="s">
        <v>547</v>
      </c>
      <c r="D199" t="s">
        <v>712</v>
      </c>
      <c r="E199" t="s">
        <v>549</v>
      </c>
      <c r="F199" t="s">
        <v>741</v>
      </c>
      <c r="G199">
        <v>1.9567000000000003</v>
      </c>
      <c r="H199">
        <v>2.5</v>
      </c>
      <c r="I199">
        <v>3</v>
      </c>
    </row>
    <row r="200" spans="1:9">
      <c r="A200" s="216">
        <v>250</v>
      </c>
      <c r="B200" t="s">
        <v>547</v>
      </c>
      <c r="C200" t="s">
        <v>547</v>
      </c>
      <c r="D200" t="s">
        <v>712</v>
      </c>
      <c r="E200" t="s">
        <v>549</v>
      </c>
      <c r="F200" t="s">
        <v>742</v>
      </c>
      <c r="G200">
        <v>2.5059</v>
      </c>
      <c r="H200">
        <v>4</v>
      </c>
      <c r="I200">
        <v>5.3</v>
      </c>
    </row>
    <row r="201" spans="1:9">
      <c r="A201" s="216">
        <v>251</v>
      </c>
      <c r="B201" t="s">
        <v>547</v>
      </c>
      <c r="C201" t="s">
        <v>547</v>
      </c>
      <c r="D201" t="s">
        <v>712</v>
      </c>
      <c r="E201" t="s">
        <v>549</v>
      </c>
      <c r="F201" t="s">
        <v>743</v>
      </c>
      <c r="G201">
        <v>1.6627000000000005</v>
      </c>
      <c r="H201">
        <v>2.2999999999999998</v>
      </c>
      <c r="I201">
        <v>2.7</v>
      </c>
    </row>
    <row r="202" spans="1:9">
      <c r="A202" s="216">
        <v>252</v>
      </c>
      <c r="B202" t="s">
        <v>547</v>
      </c>
      <c r="C202" t="s">
        <v>547</v>
      </c>
      <c r="D202" t="s">
        <v>712</v>
      </c>
      <c r="E202" t="s">
        <v>549</v>
      </c>
      <c r="F202" t="s">
        <v>744</v>
      </c>
      <c r="G202">
        <v>3.2334000000000009</v>
      </c>
      <c r="H202">
        <v>5.4</v>
      </c>
      <c r="I202">
        <v>7.6</v>
      </c>
    </row>
    <row r="203" spans="1:9">
      <c r="A203" s="216">
        <v>253</v>
      </c>
      <c r="B203" t="s">
        <v>547</v>
      </c>
      <c r="C203" t="s">
        <v>547</v>
      </c>
      <c r="D203" t="s">
        <v>712</v>
      </c>
      <c r="E203" t="s">
        <v>549</v>
      </c>
      <c r="F203" t="s">
        <v>745</v>
      </c>
      <c r="G203">
        <v>2.5350000000000001</v>
      </c>
      <c r="H203">
        <v>4.2</v>
      </c>
      <c r="I203">
        <v>5.5</v>
      </c>
    </row>
    <row r="204" spans="1:9">
      <c r="A204" s="216">
        <v>254</v>
      </c>
      <c r="B204" t="s">
        <v>547</v>
      </c>
      <c r="C204" t="s">
        <v>547</v>
      </c>
      <c r="D204" t="s">
        <v>712</v>
      </c>
      <c r="E204" t="s">
        <v>549</v>
      </c>
      <c r="F204" t="s">
        <v>746</v>
      </c>
      <c r="G204">
        <v>1.8127</v>
      </c>
      <c r="H204">
        <v>2.2999999999999998</v>
      </c>
      <c r="I204">
        <v>2.9</v>
      </c>
    </row>
    <row r="205" spans="1:9">
      <c r="A205" s="216">
        <v>255</v>
      </c>
      <c r="B205" t="s">
        <v>552</v>
      </c>
      <c r="C205" t="s">
        <v>547</v>
      </c>
      <c r="D205" t="s">
        <v>712</v>
      </c>
      <c r="E205" t="s">
        <v>549</v>
      </c>
      <c r="F205" t="s">
        <v>747</v>
      </c>
      <c r="G205">
        <v>2.5152999999999994</v>
      </c>
      <c r="H205">
        <v>6.6</v>
      </c>
      <c r="I205">
        <v>8.3000000000000007</v>
      </c>
    </row>
    <row r="206" spans="1:9">
      <c r="A206" s="216">
        <v>256</v>
      </c>
      <c r="B206" t="s">
        <v>552</v>
      </c>
      <c r="C206" t="s">
        <v>547</v>
      </c>
      <c r="D206" t="s">
        <v>712</v>
      </c>
      <c r="E206" t="s">
        <v>549</v>
      </c>
      <c r="F206" t="s">
        <v>748</v>
      </c>
      <c r="G206">
        <v>1.7431000000000001</v>
      </c>
      <c r="H206">
        <v>5.3</v>
      </c>
      <c r="I206">
        <v>6.3</v>
      </c>
    </row>
    <row r="207" spans="1:9">
      <c r="A207" s="216">
        <v>257</v>
      </c>
      <c r="B207" t="s">
        <v>552</v>
      </c>
      <c r="C207" t="s">
        <v>547</v>
      </c>
      <c r="D207" t="s">
        <v>712</v>
      </c>
      <c r="E207" t="s">
        <v>549</v>
      </c>
      <c r="F207" t="s">
        <v>749</v>
      </c>
      <c r="G207">
        <v>1.1258999999999999</v>
      </c>
      <c r="H207">
        <v>3.4</v>
      </c>
      <c r="I207">
        <v>4.0999999999999996</v>
      </c>
    </row>
    <row r="208" spans="1:9">
      <c r="A208" s="216">
        <v>258</v>
      </c>
      <c r="B208" t="s">
        <v>547</v>
      </c>
      <c r="C208" t="s">
        <v>547</v>
      </c>
      <c r="D208" t="s">
        <v>712</v>
      </c>
      <c r="E208" t="s">
        <v>549</v>
      </c>
      <c r="F208" t="s">
        <v>750</v>
      </c>
      <c r="G208">
        <v>3.081399999999999</v>
      </c>
      <c r="H208">
        <v>4.9000000000000004</v>
      </c>
      <c r="I208">
        <v>6.4</v>
      </c>
    </row>
    <row r="209" spans="1:9">
      <c r="A209" s="216">
        <v>259</v>
      </c>
      <c r="B209" t="s">
        <v>547</v>
      </c>
      <c r="C209" t="s">
        <v>547</v>
      </c>
      <c r="D209" t="s">
        <v>712</v>
      </c>
      <c r="E209" t="s">
        <v>549</v>
      </c>
      <c r="F209" t="s">
        <v>751</v>
      </c>
      <c r="G209">
        <v>2.0869</v>
      </c>
      <c r="H209">
        <v>2.8</v>
      </c>
      <c r="I209">
        <v>3.5</v>
      </c>
    </row>
    <row r="210" spans="1:9">
      <c r="A210" s="216">
        <v>260</v>
      </c>
      <c r="B210" t="s">
        <v>547</v>
      </c>
      <c r="C210" t="s">
        <v>547</v>
      </c>
      <c r="D210" t="s">
        <v>712</v>
      </c>
      <c r="E210" t="s">
        <v>549</v>
      </c>
      <c r="F210" t="s">
        <v>752</v>
      </c>
      <c r="G210">
        <v>3.5874999999999999</v>
      </c>
      <c r="H210">
        <v>6.9</v>
      </c>
      <c r="I210">
        <v>9.3000000000000007</v>
      </c>
    </row>
    <row r="211" spans="1:9">
      <c r="A211" s="216">
        <v>261</v>
      </c>
      <c r="B211" t="s">
        <v>547</v>
      </c>
      <c r="C211" t="s">
        <v>547</v>
      </c>
      <c r="D211" t="s">
        <v>712</v>
      </c>
      <c r="E211" t="s">
        <v>549</v>
      </c>
      <c r="F211" t="s">
        <v>753</v>
      </c>
      <c r="G211">
        <v>1.9380999999999999</v>
      </c>
      <c r="H211">
        <v>3.3</v>
      </c>
      <c r="I211">
        <v>4.2</v>
      </c>
    </row>
    <row r="212" spans="1:9">
      <c r="A212" s="216">
        <v>262</v>
      </c>
      <c r="B212" t="s">
        <v>547</v>
      </c>
      <c r="C212" t="s">
        <v>547</v>
      </c>
      <c r="D212" t="s">
        <v>712</v>
      </c>
      <c r="E212" t="s">
        <v>549</v>
      </c>
      <c r="F212" t="s">
        <v>754</v>
      </c>
      <c r="G212">
        <v>1.6510000000000005</v>
      </c>
      <c r="H212">
        <v>2.4</v>
      </c>
      <c r="I212">
        <v>2.8</v>
      </c>
    </row>
    <row r="213" spans="1:9">
      <c r="A213" s="216">
        <v>263</v>
      </c>
      <c r="B213" t="s">
        <v>547</v>
      </c>
      <c r="C213" t="s">
        <v>547</v>
      </c>
      <c r="D213" t="s">
        <v>712</v>
      </c>
      <c r="E213" t="s">
        <v>549</v>
      </c>
      <c r="F213" t="s">
        <v>755</v>
      </c>
      <c r="G213">
        <v>2.3369</v>
      </c>
      <c r="H213">
        <v>4.4000000000000004</v>
      </c>
      <c r="I213">
        <v>6.1</v>
      </c>
    </row>
    <row r="214" spans="1:9">
      <c r="A214" s="216">
        <v>264</v>
      </c>
      <c r="B214" t="s">
        <v>552</v>
      </c>
      <c r="C214" t="s">
        <v>547</v>
      </c>
      <c r="D214" t="s">
        <v>712</v>
      </c>
      <c r="E214" t="s">
        <v>549</v>
      </c>
      <c r="F214" t="s">
        <v>756</v>
      </c>
      <c r="G214">
        <v>3.2176999999999998</v>
      </c>
      <c r="H214">
        <v>6.7</v>
      </c>
      <c r="I214">
        <v>9.3000000000000007</v>
      </c>
    </row>
    <row r="215" spans="1:9">
      <c r="A215" s="216">
        <v>265</v>
      </c>
      <c r="B215" t="s">
        <v>547</v>
      </c>
      <c r="C215" t="s">
        <v>547</v>
      </c>
      <c r="D215" t="s">
        <v>712</v>
      </c>
      <c r="E215" t="s">
        <v>549</v>
      </c>
      <c r="F215" t="s">
        <v>757</v>
      </c>
      <c r="G215">
        <v>3.3378000000000001</v>
      </c>
      <c r="H215">
        <v>3.7</v>
      </c>
      <c r="I215">
        <v>5</v>
      </c>
    </row>
    <row r="216" spans="1:9">
      <c r="A216" s="216">
        <v>266</v>
      </c>
      <c r="B216" t="s">
        <v>552</v>
      </c>
      <c r="C216" t="s">
        <v>552</v>
      </c>
      <c r="D216" t="s">
        <v>712</v>
      </c>
      <c r="E216" t="s">
        <v>549</v>
      </c>
      <c r="F216" t="s">
        <v>758</v>
      </c>
      <c r="G216">
        <v>7.7524999999999986</v>
      </c>
      <c r="H216">
        <v>5</v>
      </c>
      <c r="I216">
        <v>7.2</v>
      </c>
    </row>
    <row r="217" spans="1:9">
      <c r="A217" s="216">
        <v>267</v>
      </c>
      <c r="B217" t="s">
        <v>552</v>
      </c>
      <c r="C217" t="s">
        <v>552</v>
      </c>
      <c r="D217" t="s">
        <v>712</v>
      </c>
      <c r="E217" t="s">
        <v>549</v>
      </c>
      <c r="F217" t="s">
        <v>759</v>
      </c>
      <c r="G217">
        <v>6.1066000000000003</v>
      </c>
      <c r="H217">
        <v>2.9</v>
      </c>
      <c r="I217">
        <v>3.5</v>
      </c>
    </row>
    <row r="218" spans="1:9">
      <c r="A218" s="216">
        <v>268</v>
      </c>
      <c r="B218" t="s">
        <v>547</v>
      </c>
      <c r="C218" t="s">
        <v>547</v>
      </c>
      <c r="D218" t="s">
        <v>712</v>
      </c>
      <c r="E218" t="s">
        <v>549</v>
      </c>
      <c r="F218" t="s">
        <v>4881</v>
      </c>
      <c r="G218">
        <v>6.5268000000000015</v>
      </c>
      <c r="H218">
        <v>6.6</v>
      </c>
      <c r="I218">
        <v>9.6</v>
      </c>
    </row>
    <row r="219" spans="1:9">
      <c r="A219" s="216">
        <v>269</v>
      </c>
      <c r="B219" t="s">
        <v>547</v>
      </c>
      <c r="C219" t="s">
        <v>547</v>
      </c>
      <c r="D219" t="s">
        <v>712</v>
      </c>
      <c r="E219" t="s">
        <v>549</v>
      </c>
      <c r="F219" t="s">
        <v>4882</v>
      </c>
      <c r="G219">
        <v>4.1555999999999989</v>
      </c>
      <c r="H219">
        <v>1.8</v>
      </c>
      <c r="I219">
        <v>2.5</v>
      </c>
    </row>
    <row r="220" spans="1:9">
      <c r="A220" s="216">
        <v>270</v>
      </c>
      <c r="B220" t="s">
        <v>547</v>
      </c>
      <c r="C220" t="s">
        <v>547</v>
      </c>
      <c r="D220" t="s">
        <v>712</v>
      </c>
      <c r="E220" t="s">
        <v>549</v>
      </c>
      <c r="F220" t="s">
        <v>4883</v>
      </c>
      <c r="G220">
        <v>4.9410999999999996</v>
      </c>
      <c r="H220">
        <v>6.5</v>
      </c>
      <c r="I220">
        <v>9.5</v>
      </c>
    </row>
    <row r="221" spans="1:9">
      <c r="A221" s="216">
        <v>271</v>
      </c>
      <c r="B221" t="s">
        <v>547</v>
      </c>
      <c r="C221" t="s">
        <v>547</v>
      </c>
      <c r="D221" t="s">
        <v>712</v>
      </c>
      <c r="E221" t="s">
        <v>549</v>
      </c>
      <c r="F221" t="s">
        <v>4884</v>
      </c>
      <c r="G221">
        <v>3.3835999999999999</v>
      </c>
      <c r="H221">
        <v>4.4000000000000004</v>
      </c>
      <c r="I221">
        <v>5.8</v>
      </c>
    </row>
    <row r="222" spans="1:9">
      <c r="A222" s="216">
        <v>272</v>
      </c>
      <c r="B222" t="s">
        <v>547</v>
      </c>
      <c r="C222" t="s">
        <v>547</v>
      </c>
      <c r="D222" t="s">
        <v>712</v>
      </c>
      <c r="E222" t="s">
        <v>549</v>
      </c>
      <c r="F222" t="s">
        <v>4885</v>
      </c>
      <c r="G222">
        <v>2.4538000000000002</v>
      </c>
      <c r="H222">
        <v>2.2000000000000002</v>
      </c>
      <c r="I222">
        <v>2.8</v>
      </c>
    </row>
    <row r="223" spans="1:9">
      <c r="A223" s="216">
        <v>273</v>
      </c>
      <c r="B223" t="s">
        <v>552</v>
      </c>
      <c r="C223" t="s">
        <v>552</v>
      </c>
      <c r="D223" t="s">
        <v>712</v>
      </c>
      <c r="E223" t="s">
        <v>549</v>
      </c>
      <c r="F223" t="s">
        <v>4886</v>
      </c>
      <c r="G223">
        <v>3.5790999999999991</v>
      </c>
      <c r="H223">
        <v>5.7</v>
      </c>
      <c r="I223">
        <v>7.7</v>
      </c>
    </row>
    <row r="224" spans="1:9">
      <c r="A224" s="216">
        <v>274</v>
      </c>
      <c r="B224" t="s">
        <v>552</v>
      </c>
      <c r="C224" t="s">
        <v>552</v>
      </c>
      <c r="D224" t="s">
        <v>712</v>
      </c>
      <c r="E224" t="s">
        <v>549</v>
      </c>
      <c r="F224" t="s">
        <v>4887</v>
      </c>
      <c r="G224">
        <v>2.7684000000000002</v>
      </c>
      <c r="H224">
        <v>2.2999999999999998</v>
      </c>
      <c r="I224">
        <v>3</v>
      </c>
    </row>
    <row r="225" spans="1:9">
      <c r="A225" s="216">
        <v>280</v>
      </c>
      <c r="B225" t="s">
        <v>552</v>
      </c>
      <c r="C225" t="s">
        <v>547</v>
      </c>
      <c r="D225" t="s">
        <v>712</v>
      </c>
      <c r="E225" t="s">
        <v>587</v>
      </c>
      <c r="F225" t="s">
        <v>760</v>
      </c>
      <c r="G225">
        <v>1.6577</v>
      </c>
      <c r="H225">
        <v>4.3</v>
      </c>
      <c r="I225">
        <v>5.5</v>
      </c>
    </row>
    <row r="226" spans="1:9">
      <c r="A226" s="216">
        <v>281</v>
      </c>
      <c r="B226" t="s">
        <v>552</v>
      </c>
      <c r="C226" t="s">
        <v>547</v>
      </c>
      <c r="D226" t="s">
        <v>712</v>
      </c>
      <c r="E226" t="s">
        <v>587</v>
      </c>
      <c r="F226" t="s">
        <v>761</v>
      </c>
      <c r="G226">
        <v>0.98480000000000001</v>
      </c>
      <c r="H226">
        <v>2.7</v>
      </c>
      <c r="I226">
        <v>3.4</v>
      </c>
    </row>
    <row r="227" spans="1:9">
      <c r="A227" s="216">
        <v>282</v>
      </c>
      <c r="B227" t="s">
        <v>552</v>
      </c>
      <c r="C227" t="s">
        <v>547</v>
      </c>
      <c r="D227" t="s">
        <v>712</v>
      </c>
      <c r="E227" t="s">
        <v>587</v>
      </c>
      <c r="F227" t="s">
        <v>762</v>
      </c>
      <c r="G227">
        <v>0.75860000000000005</v>
      </c>
      <c r="H227">
        <v>1.9</v>
      </c>
      <c r="I227">
        <v>2.2999999999999998</v>
      </c>
    </row>
    <row r="228" spans="1:9">
      <c r="A228" s="216">
        <v>283</v>
      </c>
      <c r="B228" t="s">
        <v>547</v>
      </c>
      <c r="C228" t="s">
        <v>547</v>
      </c>
      <c r="D228" t="s">
        <v>712</v>
      </c>
      <c r="E228" t="s">
        <v>587</v>
      </c>
      <c r="F228" t="s">
        <v>763</v>
      </c>
      <c r="G228">
        <v>1.7572000000000003</v>
      </c>
      <c r="H228">
        <v>3</v>
      </c>
      <c r="I228">
        <v>4.8</v>
      </c>
    </row>
    <row r="229" spans="1:9">
      <c r="A229" s="216">
        <v>284</v>
      </c>
      <c r="B229" t="s">
        <v>547</v>
      </c>
      <c r="C229" t="s">
        <v>547</v>
      </c>
      <c r="D229" t="s">
        <v>712</v>
      </c>
      <c r="E229" t="s">
        <v>587</v>
      </c>
      <c r="F229" t="s">
        <v>764</v>
      </c>
      <c r="G229">
        <v>0.78710000000000013</v>
      </c>
      <c r="H229">
        <v>1.7</v>
      </c>
      <c r="I229">
        <v>2.4</v>
      </c>
    </row>
    <row r="230" spans="1:9">
      <c r="A230" s="216">
        <v>285</v>
      </c>
      <c r="B230" t="s">
        <v>547</v>
      </c>
      <c r="C230" t="s">
        <v>547</v>
      </c>
      <c r="D230" t="s">
        <v>712</v>
      </c>
      <c r="E230" t="s">
        <v>587</v>
      </c>
      <c r="F230" t="s">
        <v>765</v>
      </c>
      <c r="G230">
        <v>0.55330000000000013</v>
      </c>
      <c r="H230">
        <v>1.3</v>
      </c>
      <c r="I230">
        <v>1.4</v>
      </c>
    </row>
    <row r="231" spans="1:9">
      <c r="A231" s="216">
        <v>286</v>
      </c>
      <c r="B231" t="s">
        <v>547</v>
      </c>
      <c r="C231" t="s">
        <v>547</v>
      </c>
      <c r="D231" t="s">
        <v>712</v>
      </c>
      <c r="E231" t="s">
        <v>587</v>
      </c>
      <c r="F231" t="s">
        <v>766</v>
      </c>
      <c r="G231">
        <v>2.2282000000000002</v>
      </c>
      <c r="H231">
        <v>5.3</v>
      </c>
      <c r="I231">
        <v>7.1</v>
      </c>
    </row>
    <row r="232" spans="1:9">
      <c r="A232" s="216">
        <v>287</v>
      </c>
      <c r="B232" t="s">
        <v>547</v>
      </c>
      <c r="C232" t="s">
        <v>547</v>
      </c>
      <c r="D232" t="s">
        <v>712</v>
      </c>
      <c r="E232" t="s">
        <v>587</v>
      </c>
      <c r="F232" t="s">
        <v>767</v>
      </c>
      <c r="G232">
        <v>1.175</v>
      </c>
      <c r="H232">
        <v>2.5</v>
      </c>
      <c r="I232">
        <v>3.3</v>
      </c>
    </row>
    <row r="233" spans="1:9">
      <c r="A233" s="216">
        <v>288</v>
      </c>
      <c r="B233" t="s">
        <v>552</v>
      </c>
      <c r="C233" t="s">
        <v>547</v>
      </c>
      <c r="D233" t="s">
        <v>712</v>
      </c>
      <c r="E233" t="s">
        <v>587</v>
      </c>
      <c r="F233" t="s">
        <v>768</v>
      </c>
      <c r="G233">
        <v>2.7081</v>
      </c>
      <c r="H233">
        <v>7.3</v>
      </c>
      <c r="I233">
        <v>9.6</v>
      </c>
    </row>
    <row r="234" spans="1:9">
      <c r="A234" s="216">
        <v>289</v>
      </c>
      <c r="B234" t="s">
        <v>552</v>
      </c>
      <c r="C234" t="s">
        <v>547</v>
      </c>
      <c r="D234" t="s">
        <v>712</v>
      </c>
      <c r="E234" t="s">
        <v>587</v>
      </c>
      <c r="F234" t="s">
        <v>769</v>
      </c>
      <c r="G234">
        <v>1.6946000000000001</v>
      </c>
      <c r="H234">
        <v>5.4</v>
      </c>
      <c r="I234">
        <v>6.7</v>
      </c>
    </row>
    <row r="235" spans="1:9">
      <c r="A235" s="216">
        <v>290</v>
      </c>
      <c r="B235" t="s">
        <v>552</v>
      </c>
      <c r="C235" t="s">
        <v>547</v>
      </c>
      <c r="D235" t="s">
        <v>712</v>
      </c>
      <c r="E235" t="s">
        <v>587</v>
      </c>
      <c r="F235" t="s">
        <v>770</v>
      </c>
      <c r="G235">
        <v>1.0906</v>
      </c>
      <c r="H235">
        <v>3.9</v>
      </c>
      <c r="I235">
        <v>4.5999999999999996</v>
      </c>
    </row>
    <row r="236" spans="1:9">
      <c r="A236" s="216">
        <v>291</v>
      </c>
      <c r="B236" t="s">
        <v>552</v>
      </c>
      <c r="C236" t="s">
        <v>547</v>
      </c>
      <c r="D236" t="s">
        <v>712</v>
      </c>
      <c r="E236" t="s">
        <v>587</v>
      </c>
      <c r="F236" t="s">
        <v>771</v>
      </c>
      <c r="G236">
        <v>1.4759</v>
      </c>
      <c r="H236">
        <v>4.5</v>
      </c>
      <c r="I236">
        <v>5.7</v>
      </c>
    </row>
    <row r="237" spans="1:9">
      <c r="A237" s="216">
        <v>292</v>
      </c>
      <c r="B237" t="s">
        <v>552</v>
      </c>
      <c r="C237" t="s">
        <v>547</v>
      </c>
      <c r="D237" t="s">
        <v>712</v>
      </c>
      <c r="E237" t="s">
        <v>587</v>
      </c>
      <c r="F237" t="s">
        <v>772</v>
      </c>
      <c r="G237">
        <v>0.95879999999999999</v>
      </c>
      <c r="H237">
        <v>3.5</v>
      </c>
      <c r="I237">
        <v>4.2</v>
      </c>
    </row>
    <row r="238" spans="1:9">
      <c r="A238" s="216">
        <v>293</v>
      </c>
      <c r="B238" t="s">
        <v>552</v>
      </c>
      <c r="C238" t="s">
        <v>547</v>
      </c>
      <c r="D238" t="s">
        <v>712</v>
      </c>
      <c r="E238" t="s">
        <v>587</v>
      </c>
      <c r="F238" t="s">
        <v>773</v>
      </c>
      <c r="G238">
        <v>0.67359999999999998</v>
      </c>
      <c r="H238">
        <v>2.5</v>
      </c>
      <c r="I238">
        <v>3</v>
      </c>
    </row>
    <row r="239" spans="1:9">
      <c r="A239" s="216">
        <v>294</v>
      </c>
      <c r="B239" t="s">
        <v>547</v>
      </c>
      <c r="C239" t="s">
        <v>547</v>
      </c>
      <c r="D239" t="s">
        <v>712</v>
      </c>
      <c r="E239" t="s">
        <v>587</v>
      </c>
      <c r="F239" t="s">
        <v>774</v>
      </c>
      <c r="G239">
        <v>1.0213000000000001</v>
      </c>
      <c r="H239">
        <v>3.6</v>
      </c>
      <c r="I239">
        <v>4.5</v>
      </c>
    </row>
    <row r="240" spans="1:9">
      <c r="A240" s="216">
        <v>295</v>
      </c>
      <c r="B240" t="s">
        <v>547</v>
      </c>
      <c r="C240" t="s">
        <v>547</v>
      </c>
      <c r="D240" t="s">
        <v>712</v>
      </c>
      <c r="E240" t="s">
        <v>587</v>
      </c>
      <c r="F240" t="s">
        <v>775</v>
      </c>
      <c r="G240">
        <v>0.78549999999999998</v>
      </c>
      <c r="H240">
        <v>3</v>
      </c>
      <c r="I240">
        <v>3.6</v>
      </c>
    </row>
    <row r="241" spans="1:9">
      <c r="A241" s="216">
        <v>296</v>
      </c>
      <c r="B241" t="s">
        <v>547</v>
      </c>
      <c r="C241" t="s">
        <v>547</v>
      </c>
      <c r="D241" t="s">
        <v>712</v>
      </c>
      <c r="E241" t="s">
        <v>587</v>
      </c>
      <c r="F241" t="s">
        <v>776</v>
      </c>
      <c r="G241">
        <v>1.4902999999999995</v>
      </c>
      <c r="H241">
        <v>2</v>
      </c>
      <c r="I241">
        <v>3.1</v>
      </c>
    </row>
    <row r="242" spans="1:9">
      <c r="A242" s="216">
        <v>297</v>
      </c>
      <c r="B242" t="s">
        <v>547</v>
      </c>
      <c r="C242" t="s">
        <v>547</v>
      </c>
      <c r="D242" t="s">
        <v>712</v>
      </c>
      <c r="E242" t="s">
        <v>587</v>
      </c>
      <c r="F242" t="s">
        <v>777</v>
      </c>
      <c r="G242">
        <v>0.65690000000000015</v>
      </c>
      <c r="H242">
        <v>1.3</v>
      </c>
      <c r="I242">
        <v>1.6</v>
      </c>
    </row>
    <row r="243" spans="1:9">
      <c r="A243" s="216">
        <v>298</v>
      </c>
      <c r="B243" t="s">
        <v>547</v>
      </c>
      <c r="C243" t="s">
        <v>547</v>
      </c>
      <c r="D243" t="s">
        <v>712</v>
      </c>
      <c r="E243" t="s">
        <v>587</v>
      </c>
      <c r="F243" t="s">
        <v>778</v>
      </c>
      <c r="G243">
        <v>0.48499999999999999</v>
      </c>
      <c r="H243">
        <v>1.1000000000000001</v>
      </c>
      <c r="I243">
        <v>1.2</v>
      </c>
    </row>
    <row r="244" spans="1:9">
      <c r="A244" s="216">
        <v>299</v>
      </c>
      <c r="B244" t="s">
        <v>552</v>
      </c>
      <c r="C244" t="s">
        <v>547</v>
      </c>
      <c r="D244" t="s">
        <v>712</v>
      </c>
      <c r="E244" t="s">
        <v>587</v>
      </c>
      <c r="F244" t="s">
        <v>779</v>
      </c>
      <c r="G244">
        <v>1.4112</v>
      </c>
      <c r="H244">
        <v>4</v>
      </c>
      <c r="I244">
        <v>5.3</v>
      </c>
    </row>
    <row r="245" spans="1:9">
      <c r="A245" s="216">
        <v>300</v>
      </c>
      <c r="B245" t="s">
        <v>552</v>
      </c>
      <c r="C245" t="s">
        <v>547</v>
      </c>
      <c r="D245" t="s">
        <v>712</v>
      </c>
      <c r="E245" t="s">
        <v>587</v>
      </c>
      <c r="F245" t="s">
        <v>780</v>
      </c>
      <c r="G245">
        <v>1.0183999999999997</v>
      </c>
      <c r="H245">
        <v>3.3</v>
      </c>
      <c r="I245">
        <v>4.2</v>
      </c>
    </row>
    <row r="246" spans="1:9">
      <c r="A246" s="216">
        <v>301</v>
      </c>
      <c r="B246" t="s">
        <v>552</v>
      </c>
      <c r="C246" t="s">
        <v>547</v>
      </c>
      <c r="D246" t="s">
        <v>712</v>
      </c>
      <c r="E246" t="s">
        <v>587</v>
      </c>
      <c r="F246" t="s">
        <v>781</v>
      </c>
      <c r="G246">
        <v>0.72509999999999986</v>
      </c>
      <c r="H246">
        <v>2.4</v>
      </c>
      <c r="I246">
        <v>3</v>
      </c>
    </row>
    <row r="247" spans="1:9">
      <c r="A247" s="216">
        <v>302</v>
      </c>
      <c r="B247" t="s">
        <v>547</v>
      </c>
      <c r="C247" t="s">
        <v>547</v>
      </c>
      <c r="D247" t="s">
        <v>712</v>
      </c>
      <c r="E247" t="s">
        <v>587</v>
      </c>
      <c r="F247" t="s">
        <v>782</v>
      </c>
      <c r="G247">
        <v>1.0727</v>
      </c>
      <c r="H247">
        <v>2.8</v>
      </c>
      <c r="I247">
        <v>3.9</v>
      </c>
    </row>
    <row r="248" spans="1:9">
      <c r="A248" s="216">
        <v>303</v>
      </c>
      <c r="B248" t="s">
        <v>547</v>
      </c>
      <c r="C248" t="s">
        <v>547</v>
      </c>
      <c r="D248" t="s">
        <v>712</v>
      </c>
      <c r="E248" t="s">
        <v>587</v>
      </c>
      <c r="F248" t="s">
        <v>783</v>
      </c>
      <c r="G248">
        <v>0.66300000000000014</v>
      </c>
      <c r="H248">
        <v>1.9</v>
      </c>
      <c r="I248">
        <v>2.2999999999999998</v>
      </c>
    </row>
    <row r="249" spans="1:9">
      <c r="A249" s="216">
        <v>304</v>
      </c>
      <c r="B249" t="s">
        <v>547</v>
      </c>
      <c r="C249" t="s">
        <v>547</v>
      </c>
      <c r="D249" t="s">
        <v>712</v>
      </c>
      <c r="E249" t="s">
        <v>587</v>
      </c>
      <c r="F249" t="s">
        <v>784</v>
      </c>
      <c r="G249">
        <v>1.0484</v>
      </c>
      <c r="H249">
        <v>3.1</v>
      </c>
      <c r="I249">
        <v>4.0999999999999996</v>
      </c>
    </row>
    <row r="250" spans="1:9">
      <c r="A250" s="216">
        <v>305</v>
      </c>
      <c r="B250" t="s">
        <v>547</v>
      </c>
      <c r="C250" t="s">
        <v>547</v>
      </c>
      <c r="D250" t="s">
        <v>712</v>
      </c>
      <c r="E250" t="s">
        <v>587</v>
      </c>
      <c r="F250" t="s">
        <v>785</v>
      </c>
      <c r="G250">
        <v>0.69159999999999988</v>
      </c>
      <c r="H250">
        <v>2.1</v>
      </c>
      <c r="I250">
        <v>2.6</v>
      </c>
    </row>
    <row r="251" spans="1:9">
      <c r="A251" s="216">
        <v>306</v>
      </c>
      <c r="B251" t="s">
        <v>547</v>
      </c>
      <c r="C251" t="s">
        <v>547</v>
      </c>
      <c r="D251" t="s">
        <v>712</v>
      </c>
      <c r="E251" t="s">
        <v>587</v>
      </c>
      <c r="F251" t="s">
        <v>786</v>
      </c>
      <c r="G251">
        <v>1.3621000000000003</v>
      </c>
      <c r="H251">
        <v>3.8</v>
      </c>
      <c r="I251">
        <v>5.0999999999999996</v>
      </c>
    </row>
    <row r="252" spans="1:9">
      <c r="A252" s="216">
        <v>307</v>
      </c>
      <c r="B252" t="s">
        <v>547</v>
      </c>
      <c r="C252" t="s">
        <v>547</v>
      </c>
      <c r="D252" t="s">
        <v>712</v>
      </c>
      <c r="E252" t="s">
        <v>587</v>
      </c>
      <c r="F252" t="s">
        <v>787</v>
      </c>
      <c r="G252">
        <v>0.82740000000000002</v>
      </c>
      <c r="H252">
        <v>2.5</v>
      </c>
      <c r="I252">
        <v>3.1</v>
      </c>
    </row>
    <row r="253" spans="1:9">
      <c r="A253" s="216">
        <v>308</v>
      </c>
      <c r="B253" t="s">
        <v>547</v>
      </c>
      <c r="C253" t="s">
        <v>547</v>
      </c>
      <c r="D253" t="s">
        <v>712</v>
      </c>
      <c r="E253" t="s">
        <v>587</v>
      </c>
      <c r="F253" t="s">
        <v>788</v>
      </c>
      <c r="G253">
        <v>1.1884999999999999</v>
      </c>
      <c r="H253">
        <v>3.6</v>
      </c>
      <c r="I253">
        <v>4.5999999999999996</v>
      </c>
    </row>
    <row r="254" spans="1:9">
      <c r="A254" s="216">
        <v>309</v>
      </c>
      <c r="B254" t="s">
        <v>547</v>
      </c>
      <c r="C254" t="s">
        <v>547</v>
      </c>
      <c r="D254" t="s">
        <v>712</v>
      </c>
      <c r="E254" t="s">
        <v>587</v>
      </c>
      <c r="F254" t="s">
        <v>789</v>
      </c>
      <c r="G254">
        <v>0.77200000000000002</v>
      </c>
      <c r="H254">
        <v>2.5</v>
      </c>
      <c r="I254">
        <v>3.1</v>
      </c>
    </row>
    <row r="255" spans="1:9">
      <c r="A255" s="216">
        <v>310</v>
      </c>
      <c r="B255" t="s">
        <v>547</v>
      </c>
      <c r="C255" t="s">
        <v>547</v>
      </c>
      <c r="D255" t="s">
        <v>712</v>
      </c>
      <c r="E255" t="s">
        <v>587</v>
      </c>
      <c r="F255" t="s">
        <v>790</v>
      </c>
      <c r="G255">
        <v>0.5625</v>
      </c>
      <c r="H255">
        <v>1.9</v>
      </c>
      <c r="I255">
        <v>2.2999999999999998</v>
      </c>
    </row>
    <row r="256" spans="1:9">
      <c r="A256" s="216">
        <v>311</v>
      </c>
      <c r="B256" t="s">
        <v>547</v>
      </c>
      <c r="C256" t="s">
        <v>547</v>
      </c>
      <c r="D256" t="s">
        <v>712</v>
      </c>
      <c r="E256" t="s">
        <v>587</v>
      </c>
      <c r="F256" t="s">
        <v>791</v>
      </c>
      <c r="G256">
        <v>0.67930000000000013</v>
      </c>
      <c r="H256">
        <v>1.9</v>
      </c>
      <c r="I256">
        <v>2.4</v>
      </c>
    </row>
    <row r="257" spans="1:9">
      <c r="A257" s="216">
        <v>312</v>
      </c>
      <c r="B257" t="s">
        <v>547</v>
      </c>
      <c r="C257" t="s">
        <v>547</v>
      </c>
      <c r="D257" t="s">
        <v>712</v>
      </c>
      <c r="E257" t="s">
        <v>587</v>
      </c>
      <c r="F257" t="s">
        <v>792</v>
      </c>
      <c r="G257">
        <v>0.79649999999999999</v>
      </c>
      <c r="H257">
        <v>2.4</v>
      </c>
      <c r="I257">
        <v>2.9</v>
      </c>
    </row>
    <row r="258" spans="1:9">
      <c r="A258" s="216">
        <v>313</v>
      </c>
      <c r="B258" t="s">
        <v>547</v>
      </c>
      <c r="C258" t="s">
        <v>547</v>
      </c>
      <c r="D258" t="s">
        <v>712</v>
      </c>
      <c r="E258" t="s">
        <v>587</v>
      </c>
      <c r="F258" t="s">
        <v>793</v>
      </c>
      <c r="G258">
        <v>0.70240000000000002</v>
      </c>
      <c r="H258">
        <v>1.8</v>
      </c>
      <c r="I258">
        <v>2.2000000000000002</v>
      </c>
    </row>
    <row r="259" spans="1:9">
      <c r="A259" s="216">
        <v>314</v>
      </c>
      <c r="B259" t="s">
        <v>552</v>
      </c>
      <c r="C259" t="s">
        <v>547</v>
      </c>
      <c r="D259" t="s">
        <v>712</v>
      </c>
      <c r="E259" t="s">
        <v>587</v>
      </c>
      <c r="F259" t="s">
        <v>794</v>
      </c>
      <c r="G259">
        <v>1.9581999999999999</v>
      </c>
      <c r="H259">
        <v>4.8</v>
      </c>
      <c r="I259">
        <v>6.5</v>
      </c>
    </row>
    <row r="260" spans="1:9">
      <c r="A260" s="216">
        <v>315</v>
      </c>
      <c r="B260" t="s">
        <v>552</v>
      </c>
      <c r="C260" t="s">
        <v>547</v>
      </c>
      <c r="D260" t="s">
        <v>712</v>
      </c>
      <c r="E260" t="s">
        <v>587</v>
      </c>
      <c r="F260" t="s">
        <v>795</v>
      </c>
      <c r="G260">
        <v>0.96579999999999999</v>
      </c>
      <c r="H260">
        <v>2.9</v>
      </c>
      <c r="I260">
        <v>3.7</v>
      </c>
    </row>
    <row r="261" spans="1:9">
      <c r="A261" s="216">
        <v>316</v>
      </c>
      <c r="B261" t="s">
        <v>552</v>
      </c>
      <c r="C261" t="s">
        <v>547</v>
      </c>
      <c r="D261" t="s">
        <v>712</v>
      </c>
      <c r="E261" t="s">
        <v>587</v>
      </c>
      <c r="F261" t="s">
        <v>796</v>
      </c>
      <c r="G261">
        <v>0.74009999999999987</v>
      </c>
      <c r="H261">
        <v>2</v>
      </c>
      <c r="I261">
        <v>2.5</v>
      </c>
    </row>
    <row r="262" spans="1:9">
      <c r="A262" s="216">
        <v>326</v>
      </c>
      <c r="B262" t="s">
        <v>552</v>
      </c>
      <c r="C262" t="s">
        <v>547</v>
      </c>
      <c r="D262" t="s">
        <v>797</v>
      </c>
      <c r="E262" t="s">
        <v>549</v>
      </c>
      <c r="F262" t="s">
        <v>798</v>
      </c>
      <c r="G262">
        <v>4.5477999999999996</v>
      </c>
      <c r="H262">
        <v>8.8000000000000007</v>
      </c>
      <c r="I262">
        <v>12</v>
      </c>
    </row>
    <row r="263" spans="1:9">
      <c r="A263" s="216">
        <v>327</v>
      </c>
      <c r="B263" t="s">
        <v>552</v>
      </c>
      <c r="C263" t="s">
        <v>547</v>
      </c>
      <c r="D263" t="s">
        <v>797</v>
      </c>
      <c r="E263" t="s">
        <v>549</v>
      </c>
      <c r="F263" t="s">
        <v>799</v>
      </c>
      <c r="G263">
        <v>2.1162000000000001</v>
      </c>
      <c r="H263">
        <v>4.5999999999999996</v>
      </c>
      <c r="I263">
        <v>6</v>
      </c>
    </row>
    <row r="264" spans="1:9">
      <c r="A264" s="216">
        <v>328</v>
      </c>
      <c r="B264" t="s">
        <v>552</v>
      </c>
      <c r="C264" t="s">
        <v>547</v>
      </c>
      <c r="D264" t="s">
        <v>797</v>
      </c>
      <c r="E264" t="s">
        <v>549</v>
      </c>
      <c r="F264" t="s">
        <v>800</v>
      </c>
      <c r="G264">
        <v>1.5044</v>
      </c>
      <c r="H264">
        <v>2.4</v>
      </c>
      <c r="I264">
        <v>3</v>
      </c>
    </row>
    <row r="265" spans="1:9">
      <c r="A265" s="216">
        <v>329</v>
      </c>
      <c r="B265" t="s">
        <v>552</v>
      </c>
      <c r="C265" t="s">
        <v>547</v>
      </c>
      <c r="D265" t="s">
        <v>797</v>
      </c>
      <c r="E265" t="s">
        <v>549</v>
      </c>
      <c r="F265" t="s">
        <v>801</v>
      </c>
      <c r="G265">
        <v>4.9132999999999996</v>
      </c>
      <c r="H265">
        <v>10.8</v>
      </c>
      <c r="I265">
        <v>13.5</v>
      </c>
    </row>
    <row r="266" spans="1:9">
      <c r="A266" s="216">
        <v>330</v>
      </c>
      <c r="B266" t="s">
        <v>552</v>
      </c>
      <c r="C266" t="s">
        <v>547</v>
      </c>
      <c r="D266" t="s">
        <v>797</v>
      </c>
      <c r="E266" t="s">
        <v>549</v>
      </c>
      <c r="F266" t="s">
        <v>802</v>
      </c>
      <c r="G266">
        <v>2.4688999999999997</v>
      </c>
      <c r="H266">
        <v>6.3</v>
      </c>
      <c r="I266">
        <v>7.5</v>
      </c>
    </row>
    <row r="267" spans="1:9">
      <c r="A267" s="216">
        <v>331</v>
      </c>
      <c r="B267" t="s">
        <v>552</v>
      </c>
      <c r="C267" t="s">
        <v>547</v>
      </c>
      <c r="D267" t="s">
        <v>797</v>
      </c>
      <c r="E267" t="s">
        <v>549</v>
      </c>
      <c r="F267" t="s">
        <v>803</v>
      </c>
      <c r="G267">
        <v>1.6757999999999995</v>
      </c>
      <c r="H267">
        <v>3.8</v>
      </c>
      <c r="I267">
        <v>4.3</v>
      </c>
    </row>
    <row r="268" spans="1:9">
      <c r="A268" s="216">
        <v>332</v>
      </c>
      <c r="B268" t="s">
        <v>552</v>
      </c>
      <c r="C268" t="s">
        <v>547</v>
      </c>
      <c r="D268" t="s">
        <v>797</v>
      </c>
      <c r="E268" t="s">
        <v>549</v>
      </c>
      <c r="F268" t="s">
        <v>804</v>
      </c>
      <c r="G268">
        <v>3.8213599999999999</v>
      </c>
      <c r="H268">
        <v>7.7</v>
      </c>
      <c r="I268">
        <v>9.6</v>
      </c>
    </row>
    <row r="269" spans="1:9">
      <c r="A269" s="216">
        <v>333</v>
      </c>
      <c r="B269" t="s">
        <v>552</v>
      </c>
      <c r="C269" t="s">
        <v>547</v>
      </c>
      <c r="D269" t="s">
        <v>797</v>
      </c>
      <c r="E269" t="s">
        <v>549</v>
      </c>
      <c r="F269" t="s">
        <v>805</v>
      </c>
      <c r="G269">
        <v>1.9924800000000005</v>
      </c>
      <c r="H269">
        <v>4.4000000000000004</v>
      </c>
      <c r="I269">
        <v>5.5</v>
      </c>
    </row>
    <row r="270" spans="1:9">
      <c r="A270" s="216">
        <v>334</v>
      </c>
      <c r="B270" t="s">
        <v>552</v>
      </c>
      <c r="C270" t="s">
        <v>547</v>
      </c>
      <c r="D270" t="s">
        <v>797</v>
      </c>
      <c r="E270" t="s">
        <v>549</v>
      </c>
      <c r="F270" t="s">
        <v>806</v>
      </c>
      <c r="G270">
        <v>1.2968999999999999</v>
      </c>
      <c r="H270">
        <v>2.5</v>
      </c>
      <c r="I270">
        <v>3.1</v>
      </c>
    </row>
    <row r="271" spans="1:9">
      <c r="A271" s="216">
        <v>335</v>
      </c>
      <c r="B271" t="s">
        <v>552</v>
      </c>
      <c r="C271" t="s">
        <v>547</v>
      </c>
      <c r="D271" t="s">
        <v>797</v>
      </c>
      <c r="E271" t="s">
        <v>549</v>
      </c>
      <c r="F271" t="s">
        <v>807</v>
      </c>
      <c r="G271">
        <v>4.0937999999999999</v>
      </c>
      <c r="H271">
        <v>10.3</v>
      </c>
      <c r="I271">
        <v>12.5</v>
      </c>
    </row>
    <row r="272" spans="1:9">
      <c r="A272" s="216">
        <v>336</v>
      </c>
      <c r="B272" t="s">
        <v>552</v>
      </c>
      <c r="C272" t="s">
        <v>547</v>
      </c>
      <c r="D272" t="s">
        <v>797</v>
      </c>
      <c r="E272" t="s">
        <v>549</v>
      </c>
      <c r="F272" t="s">
        <v>808</v>
      </c>
      <c r="G272">
        <v>2.3397000000000006</v>
      </c>
      <c r="H272">
        <v>6.5</v>
      </c>
      <c r="I272">
        <v>7.9</v>
      </c>
    </row>
    <row r="273" spans="1:9">
      <c r="A273" s="216">
        <v>337</v>
      </c>
      <c r="B273" t="s">
        <v>552</v>
      </c>
      <c r="C273" t="s">
        <v>547</v>
      </c>
      <c r="D273" t="s">
        <v>797</v>
      </c>
      <c r="E273" t="s">
        <v>549</v>
      </c>
      <c r="F273" t="s">
        <v>809</v>
      </c>
      <c r="G273">
        <v>1.6182000000000003</v>
      </c>
      <c r="H273">
        <v>4</v>
      </c>
      <c r="I273">
        <v>5</v>
      </c>
    </row>
    <row r="274" spans="1:9">
      <c r="A274" s="216">
        <v>338</v>
      </c>
      <c r="B274" t="s">
        <v>547</v>
      </c>
      <c r="C274" t="s">
        <v>547</v>
      </c>
      <c r="D274" t="s">
        <v>797</v>
      </c>
      <c r="E274" t="s">
        <v>549</v>
      </c>
      <c r="F274" t="s">
        <v>810</v>
      </c>
      <c r="G274">
        <v>2.7638999999999996</v>
      </c>
      <c r="H274">
        <v>6.5</v>
      </c>
      <c r="I274">
        <v>8.1999999999999993</v>
      </c>
    </row>
    <row r="275" spans="1:9">
      <c r="A275" s="216">
        <v>339</v>
      </c>
      <c r="B275" t="s">
        <v>547</v>
      </c>
      <c r="C275" t="s">
        <v>547</v>
      </c>
      <c r="D275" t="s">
        <v>797</v>
      </c>
      <c r="E275" t="s">
        <v>549</v>
      </c>
      <c r="F275" t="s">
        <v>811</v>
      </c>
      <c r="G275">
        <v>1.7051000000000001</v>
      </c>
      <c r="H275">
        <v>4.3</v>
      </c>
      <c r="I275">
        <v>5.3</v>
      </c>
    </row>
    <row r="276" spans="1:9">
      <c r="A276" s="216">
        <v>340</v>
      </c>
      <c r="B276" t="s">
        <v>547</v>
      </c>
      <c r="C276" t="s">
        <v>547</v>
      </c>
      <c r="D276" t="s">
        <v>797</v>
      </c>
      <c r="E276" t="s">
        <v>549</v>
      </c>
      <c r="F276" t="s">
        <v>812</v>
      </c>
      <c r="G276">
        <v>1.1998</v>
      </c>
      <c r="H276">
        <v>2.5</v>
      </c>
      <c r="I276">
        <v>3</v>
      </c>
    </row>
    <row r="277" spans="1:9">
      <c r="A277" s="216">
        <v>341</v>
      </c>
      <c r="B277" t="s">
        <v>547</v>
      </c>
      <c r="C277" t="s">
        <v>547</v>
      </c>
      <c r="D277" t="s">
        <v>797</v>
      </c>
      <c r="E277" t="s">
        <v>549</v>
      </c>
      <c r="F277" t="s">
        <v>813</v>
      </c>
      <c r="G277">
        <v>2.488</v>
      </c>
      <c r="H277">
        <v>4.5999999999999996</v>
      </c>
      <c r="I277">
        <v>6.4</v>
      </c>
    </row>
    <row r="278" spans="1:9">
      <c r="A278" s="216">
        <v>342</v>
      </c>
      <c r="B278" t="s">
        <v>547</v>
      </c>
      <c r="C278" t="s">
        <v>547</v>
      </c>
      <c r="D278" t="s">
        <v>797</v>
      </c>
      <c r="E278" t="s">
        <v>549</v>
      </c>
      <c r="F278" t="s">
        <v>814</v>
      </c>
      <c r="G278">
        <v>1.4881999999999995</v>
      </c>
      <c r="H278">
        <v>2.8</v>
      </c>
      <c r="I278">
        <v>3.7</v>
      </c>
    </row>
    <row r="279" spans="1:9">
      <c r="A279" s="216">
        <v>343</v>
      </c>
      <c r="B279" t="s">
        <v>547</v>
      </c>
      <c r="C279" t="s">
        <v>547</v>
      </c>
      <c r="D279" t="s">
        <v>797</v>
      </c>
      <c r="E279" t="s">
        <v>549</v>
      </c>
      <c r="F279" t="s">
        <v>815</v>
      </c>
      <c r="G279">
        <v>1.0557000000000001</v>
      </c>
      <c r="H279">
        <v>1.7</v>
      </c>
      <c r="I279">
        <v>2.1</v>
      </c>
    </row>
    <row r="280" spans="1:9">
      <c r="A280" s="216">
        <v>344</v>
      </c>
      <c r="B280" t="s">
        <v>547</v>
      </c>
      <c r="C280" t="s">
        <v>547</v>
      </c>
      <c r="D280" t="s">
        <v>797</v>
      </c>
      <c r="E280" t="s">
        <v>549</v>
      </c>
      <c r="F280" t="s">
        <v>816</v>
      </c>
      <c r="G280">
        <v>2.7528000000000001</v>
      </c>
      <c r="H280">
        <v>7.2</v>
      </c>
      <c r="I280">
        <v>9.6</v>
      </c>
    </row>
    <row r="281" spans="1:9">
      <c r="A281" s="216">
        <v>345</v>
      </c>
      <c r="B281" t="s">
        <v>547</v>
      </c>
      <c r="C281" t="s">
        <v>547</v>
      </c>
      <c r="D281" t="s">
        <v>797</v>
      </c>
      <c r="E281" t="s">
        <v>549</v>
      </c>
      <c r="F281" t="s">
        <v>817</v>
      </c>
      <c r="G281">
        <v>1.5612999999999999</v>
      </c>
      <c r="H281">
        <v>4.5</v>
      </c>
      <c r="I281">
        <v>5.7</v>
      </c>
    </row>
    <row r="282" spans="1:9">
      <c r="A282" s="216">
        <v>346</v>
      </c>
      <c r="B282" t="s">
        <v>547</v>
      </c>
      <c r="C282" t="s">
        <v>547</v>
      </c>
      <c r="D282" t="s">
        <v>797</v>
      </c>
      <c r="E282" t="s">
        <v>549</v>
      </c>
      <c r="F282" t="s">
        <v>818</v>
      </c>
      <c r="G282">
        <v>1.1006999999999998</v>
      </c>
      <c r="H282">
        <v>3.2</v>
      </c>
      <c r="I282">
        <v>3.7</v>
      </c>
    </row>
    <row r="283" spans="1:9">
      <c r="A283" s="216">
        <v>347</v>
      </c>
      <c r="B283" t="s">
        <v>547</v>
      </c>
      <c r="C283" t="s">
        <v>547</v>
      </c>
      <c r="D283" t="s">
        <v>797</v>
      </c>
      <c r="E283" t="s">
        <v>549</v>
      </c>
      <c r="F283" t="s">
        <v>819</v>
      </c>
      <c r="G283">
        <v>2.6295999999999999</v>
      </c>
      <c r="H283">
        <v>6.3</v>
      </c>
      <c r="I283">
        <v>8.4</v>
      </c>
    </row>
    <row r="284" spans="1:9">
      <c r="A284" s="216">
        <v>348</v>
      </c>
      <c r="B284" t="s">
        <v>547</v>
      </c>
      <c r="C284" t="s">
        <v>547</v>
      </c>
      <c r="D284" t="s">
        <v>797</v>
      </c>
      <c r="E284" t="s">
        <v>549</v>
      </c>
      <c r="F284" t="s">
        <v>820</v>
      </c>
      <c r="G284">
        <v>1.4123000000000001</v>
      </c>
      <c r="H284">
        <v>3.7</v>
      </c>
      <c r="I284">
        <v>4.8</v>
      </c>
    </row>
    <row r="285" spans="1:9">
      <c r="A285" s="216">
        <v>349</v>
      </c>
      <c r="B285" t="s">
        <v>547</v>
      </c>
      <c r="C285" t="s">
        <v>547</v>
      </c>
      <c r="D285" t="s">
        <v>797</v>
      </c>
      <c r="E285" t="s">
        <v>549</v>
      </c>
      <c r="F285" t="s">
        <v>821</v>
      </c>
      <c r="G285">
        <v>1.0147999999999999</v>
      </c>
      <c r="H285">
        <v>2.5</v>
      </c>
      <c r="I285">
        <v>3</v>
      </c>
    </row>
    <row r="286" spans="1:9">
      <c r="A286" s="216">
        <v>350</v>
      </c>
      <c r="B286" t="s">
        <v>547</v>
      </c>
      <c r="C286" t="s">
        <v>547</v>
      </c>
      <c r="D286" t="s">
        <v>797</v>
      </c>
      <c r="E286" t="s">
        <v>549</v>
      </c>
      <c r="F286" t="s">
        <v>822</v>
      </c>
      <c r="G286">
        <v>2.4607000000000001</v>
      </c>
      <c r="H286">
        <v>5.2</v>
      </c>
      <c r="I286">
        <v>7.1</v>
      </c>
    </row>
    <row r="287" spans="1:9">
      <c r="A287" s="216">
        <v>351</v>
      </c>
      <c r="B287" t="s">
        <v>547</v>
      </c>
      <c r="C287" t="s">
        <v>547</v>
      </c>
      <c r="D287" t="s">
        <v>797</v>
      </c>
      <c r="E287" t="s">
        <v>549</v>
      </c>
      <c r="F287" t="s">
        <v>823</v>
      </c>
      <c r="G287">
        <v>1.4892000000000003</v>
      </c>
      <c r="H287">
        <v>3.4</v>
      </c>
      <c r="I287">
        <v>4.3</v>
      </c>
    </row>
    <row r="288" spans="1:9">
      <c r="A288" s="216">
        <v>352</v>
      </c>
      <c r="B288" t="s">
        <v>547</v>
      </c>
      <c r="C288" t="s">
        <v>547</v>
      </c>
      <c r="D288" t="s">
        <v>797</v>
      </c>
      <c r="E288" t="s">
        <v>549</v>
      </c>
      <c r="F288" t="s">
        <v>824</v>
      </c>
      <c r="G288">
        <v>1.0374000000000001</v>
      </c>
      <c r="H288">
        <v>2.1</v>
      </c>
      <c r="I288">
        <v>2.5</v>
      </c>
    </row>
    <row r="289" spans="1:9">
      <c r="A289" s="216">
        <v>353</v>
      </c>
      <c r="B289" t="s">
        <v>547</v>
      </c>
      <c r="C289" t="s">
        <v>547</v>
      </c>
      <c r="D289" t="s">
        <v>797</v>
      </c>
      <c r="E289" t="s">
        <v>549</v>
      </c>
      <c r="F289" t="s">
        <v>825</v>
      </c>
      <c r="G289">
        <v>3.0099</v>
      </c>
      <c r="H289">
        <v>6.2</v>
      </c>
      <c r="I289">
        <v>8.1</v>
      </c>
    </row>
    <row r="290" spans="1:9">
      <c r="A290" s="216">
        <v>354</v>
      </c>
      <c r="B290" t="s">
        <v>547</v>
      </c>
      <c r="C290" t="s">
        <v>547</v>
      </c>
      <c r="D290" t="s">
        <v>797</v>
      </c>
      <c r="E290" t="s">
        <v>549</v>
      </c>
      <c r="F290" t="s">
        <v>826</v>
      </c>
      <c r="G290">
        <v>1.7238</v>
      </c>
      <c r="H290">
        <v>3.9</v>
      </c>
      <c r="I290">
        <v>4.8</v>
      </c>
    </row>
    <row r="291" spans="1:9">
      <c r="A291" s="216">
        <v>355</v>
      </c>
      <c r="B291" t="s">
        <v>547</v>
      </c>
      <c r="C291" t="s">
        <v>547</v>
      </c>
      <c r="D291" t="s">
        <v>797</v>
      </c>
      <c r="E291" t="s">
        <v>549</v>
      </c>
      <c r="F291" t="s">
        <v>827</v>
      </c>
      <c r="G291">
        <v>1.3206</v>
      </c>
      <c r="H291">
        <v>2.6</v>
      </c>
      <c r="I291">
        <v>3.1</v>
      </c>
    </row>
    <row r="292" spans="1:9">
      <c r="A292" s="216">
        <v>356</v>
      </c>
      <c r="B292" t="s">
        <v>552</v>
      </c>
      <c r="C292" t="s">
        <v>547</v>
      </c>
      <c r="D292" t="s">
        <v>797</v>
      </c>
      <c r="E292" t="s">
        <v>549</v>
      </c>
      <c r="F292" t="s">
        <v>828</v>
      </c>
      <c r="G292">
        <v>3.8060999999999998</v>
      </c>
      <c r="H292">
        <v>7.8</v>
      </c>
      <c r="I292">
        <v>10.5</v>
      </c>
    </row>
    <row r="293" spans="1:9">
      <c r="A293" s="216">
        <v>357</v>
      </c>
      <c r="B293" t="s">
        <v>552</v>
      </c>
      <c r="C293" t="s">
        <v>547</v>
      </c>
      <c r="D293" t="s">
        <v>797</v>
      </c>
      <c r="E293" t="s">
        <v>549</v>
      </c>
      <c r="F293" t="s">
        <v>829</v>
      </c>
      <c r="G293">
        <v>2.1</v>
      </c>
      <c r="H293">
        <v>4.8</v>
      </c>
      <c r="I293">
        <v>6.1</v>
      </c>
    </row>
    <row r="294" spans="1:9">
      <c r="A294" s="216">
        <v>358</v>
      </c>
      <c r="B294" t="s">
        <v>552</v>
      </c>
      <c r="C294" t="s">
        <v>547</v>
      </c>
      <c r="D294" t="s">
        <v>797</v>
      </c>
      <c r="E294" t="s">
        <v>549</v>
      </c>
      <c r="F294" t="s">
        <v>830</v>
      </c>
      <c r="G294">
        <v>1.4085000000000003</v>
      </c>
      <c r="H294">
        <v>2.9</v>
      </c>
      <c r="I294">
        <v>3.7</v>
      </c>
    </row>
    <row r="295" spans="1:9">
      <c r="A295" s="216">
        <v>368</v>
      </c>
      <c r="B295" t="s">
        <v>547</v>
      </c>
      <c r="C295" t="s">
        <v>547</v>
      </c>
      <c r="D295" t="s">
        <v>797</v>
      </c>
      <c r="E295" t="s">
        <v>587</v>
      </c>
      <c r="F295" t="s">
        <v>831</v>
      </c>
      <c r="G295">
        <v>1.8371999999999999</v>
      </c>
      <c r="H295">
        <v>4.5999999999999996</v>
      </c>
      <c r="I295">
        <v>6.1</v>
      </c>
    </row>
    <row r="296" spans="1:9">
      <c r="A296" s="216">
        <v>369</v>
      </c>
      <c r="B296" t="s">
        <v>547</v>
      </c>
      <c r="C296" t="s">
        <v>547</v>
      </c>
      <c r="D296" t="s">
        <v>797</v>
      </c>
      <c r="E296" t="s">
        <v>587</v>
      </c>
      <c r="F296" t="s">
        <v>832</v>
      </c>
      <c r="G296">
        <v>1.0878000000000001</v>
      </c>
      <c r="H296">
        <v>3.2</v>
      </c>
      <c r="I296">
        <v>3.9</v>
      </c>
    </row>
    <row r="297" spans="1:9">
      <c r="A297" s="216">
        <v>370</v>
      </c>
      <c r="B297" t="s">
        <v>547</v>
      </c>
      <c r="C297" t="s">
        <v>547</v>
      </c>
      <c r="D297" t="s">
        <v>797</v>
      </c>
      <c r="E297" t="s">
        <v>587</v>
      </c>
      <c r="F297" t="s">
        <v>833</v>
      </c>
      <c r="G297">
        <v>0.747</v>
      </c>
      <c r="H297">
        <v>2.2999999999999998</v>
      </c>
      <c r="I297">
        <v>2.8</v>
      </c>
    </row>
    <row r="298" spans="1:9">
      <c r="A298" s="216">
        <v>371</v>
      </c>
      <c r="B298" t="s">
        <v>552</v>
      </c>
      <c r="C298" t="s">
        <v>547</v>
      </c>
      <c r="D298" t="s">
        <v>797</v>
      </c>
      <c r="E298" t="s">
        <v>587</v>
      </c>
      <c r="F298" t="s">
        <v>834</v>
      </c>
      <c r="G298">
        <v>1.7243999999999999</v>
      </c>
      <c r="H298">
        <v>5.5</v>
      </c>
      <c r="I298">
        <v>7.1</v>
      </c>
    </row>
    <row r="299" spans="1:9">
      <c r="A299" s="216">
        <v>372</v>
      </c>
      <c r="B299" t="s">
        <v>552</v>
      </c>
      <c r="C299" t="s">
        <v>547</v>
      </c>
      <c r="D299" t="s">
        <v>797</v>
      </c>
      <c r="E299" t="s">
        <v>587</v>
      </c>
      <c r="F299" t="s">
        <v>835</v>
      </c>
      <c r="G299">
        <v>1.0589999999999999</v>
      </c>
      <c r="H299">
        <v>4.0999999999999996</v>
      </c>
      <c r="I299">
        <v>5</v>
      </c>
    </row>
    <row r="300" spans="1:9">
      <c r="A300" s="216">
        <v>373</v>
      </c>
      <c r="B300" t="s">
        <v>552</v>
      </c>
      <c r="C300" t="s">
        <v>547</v>
      </c>
      <c r="D300" t="s">
        <v>797</v>
      </c>
      <c r="E300" t="s">
        <v>587</v>
      </c>
      <c r="F300" t="s">
        <v>836</v>
      </c>
      <c r="G300">
        <v>0.76219999999999999</v>
      </c>
      <c r="H300">
        <v>3.2</v>
      </c>
      <c r="I300">
        <v>3.8</v>
      </c>
    </row>
    <row r="301" spans="1:9">
      <c r="A301" s="216">
        <v>374</v>
      </c>
      <c r="B301" t="s">
        <v>552</v>
      </c>
      <c r="C301" t="s">
        <v>547</v>
      </c>
      <c r="D301" t="s">
        <v>797</v>
      </c>
      <c r="E301" t="s">
        <v>587</v>
      </c>
      <c r="F301" t="s">
        <v>837</v>
      </c>
      <c r="G301">
        <v>2.0013999999999998</v>
      </c>
      <c r="H301">
        <v>5.6</v>
      </c>
      <c r="I301">
        <v>7.6</v>
      </c>
    </row>
    <row r="302" spans="1:9">
      <c r="A302" s="216">
        <v>375</v>
      </c>
      <c r="B302" t="s">
        <v>552</v>
      </c>
      <c r="C302" t="s">
        <v>547</v>
      </c>
      <c r="D302" t="s">
        <v>797</v>
      </c>
      <c r="E302" t="s">
        <v>587</v>
      </c>
      <c r="F302" t="s">
        <v>838</v>
      </c>
      <c r="G302">
        <v>1.2346999999999999</v>
      </c>
      <c r="H302">
        <v>3.8</v>
      </c>
      <c r="I302">
        <v>5</v>
      </c>
    </row>
    <row r="303" spans="1:9">
      <c r="A303" s="216">
        <v>376</v>
      </c>
      <c r="B303" t="s">
        <v>552</v>
      </c>
      <c r="C303" t="s">
        <v>547</v>
      </c>
      <c r="D303" t="s">
        <v>797</v>
      </c>
      <c r="E303" t="s">
        <v>587</v>
      </c>
      <c r="F303" t="s">
        <v>839</v>
      </c>
      <c r="G303">
        <v>0.94010000000000005</v>
      </c>
      <c r="H303">
        <v>2.6</v>
      </c>
      <c r="I303">
        <v>3.2</v>
      </c>
    </row>
    <row r="304" spans="1:9">
      <c r="A304" s="216">
        <v>377</v>
      </c>
      <c r="B304" t="s">
        <v>552</v>
      </c>
      <c r="C304" t="s">
        <v>547</v>
      </c>
      <c r="D304" t="s">
        <v>797</v>
      </c>
      <c r="E304" t="s">
        <v>587</v>
      </c>
      <c r="F304" t="s">
        <v>840</v>
      </c>
      <c r="G304">
        <v>1.714</v>
      </c>
      <c r="H304">
        <v>4.5</v>
      </c>
      <c r="I304">
        <v>5.7</v>
      </c>
    </row>
    <row r="305" spans="1:9">
      <c r="A305" s="216">
        <v>378</v>
      </c>
      <c r="B305" t="s">
        <v>552</v>
      </c>
      <c r="C305" t="s">
        <v>547</v>
      </c>
      <c r="D305" t="s">
        <v>797</v>
      </c>
      <c r="E305" t="s">
        <v>587</v>
      </c>
      <c r="F305" t="s">
        <v>841</v>
      </c>
      <c r="G305">
        <v>0.97030000000000016</v>
      </c>
      <c r="H305">
        <v>3.1</v>
      </c>
      <c r="I305">
        <v>3.6</v>
      </c>
    </row>
    <row r="306" spans="1:9">
      <c r="A306" s="216">
        <v>379</v>
      </c>
      <c r="B306" t="s">
        <v>552</v>
      </c>
      <c r="C306" t="s">
        <v>547</v>
      </c>
      <c r="D306" t="s">
        <v>797</v>
      </c>
      <c r="E306" t="s">
        <v>587</v>
      </c>
      <c r="F306" t="s">
        <v>842</v>
      </c>
      <c r="G306">
        <v>0.64459999999999984</v>
      </c>
      <c r="H306">
        <v>2.2000000000000002</v>
      </c>
      <c r="I306">
        <v>2.5</v>
      </c>
    </row>
    <row r="307" spans="1:9">
      <c r="A307" s="216">
        <v>380</v>
      </c>
      <c r="B307" t="s">
        <v>552</v>
      </c>
      <c r="C307" t="s">
        <v>547</v>
      </c>
      <c r="D307" t="s">
        <v>797</v>
      </c>
      <c r="E307" t="s">
        <v>587</v>
      </c>
      <c r="F307" t="s">
        <v>843</v>
      </c>
      <c r="G307">
        <v>1.8968</v>
      </c>
      <c r="H307">
        <v>5.0999999999999996</v>
      </c>
      <c r="I307">
        <v>6.7</v>
      </c>
    </row>
    <row r="308" spans="1:9">
      <c r="A308" s="216">
        <v>381</v>
      </c>
      <c r="B308" t="s">
        <v>552</v>
      </c>
      <c r="C308" t="s">
        <v>547</v>
      </c>
      <c r="D308" t="s">
        <v>797</v>
      </c>
      <c r="E308" t="s">
        <v>587</v>
      </c>
      <c r="F308" t="s">
        <v>844</v>
      </c>
      <c r="G308">
        <v>1.0781000000000001</v>
      </c>
      <c r="H308">
        <v>3.4</v>
      </c>
      <c r="I308">
        <v>4.0999999999999996</v>
      </c>
    </row>
    <row r="309" spans="1:9">
      <c r="A309" s="216">
        <v>382</v>
      </c>
      <c r="B309" t="s">
        <v>552</v>
      </c>
      <c r="C309" t="s">
        <v>547</v>
      </c>
      <c r="D309" t="s">
        <v>797</v>
      </c>
      <c r="E309" t="s">
        <v>587</v>
      </c>
      <c r="F309" t="s">
        <v>845</v>
      </c>
      <c r="G309">
        <v>0.8031999999999998</v>
      </c>
      <c r="H309">
        <v>2.5</v>
      </c>
      <c r="I309">
        <v>3</v>
      </c>
    </row>
    <row r="310" spans="1:9">
      <c r="A310" s="216">
        <v>383</v>
      </c>
      <c r="B310" t="s">
        <v>547</v>
      </c>
      <c r="C310" t="s">
        <v>547</v>
      </c>
      <c r="D310" t="s">
        <v>797</v>
      </c>
      <c r="E310" t="s">
        <v>587</v>
      </c>
      <c r="F310" t="s">
        <v>846</v>
      </c>
      <c r="G310">
        <v>1.3448000000000002</v>
      </c>
      <c r="H310">
        <v>3.9</v>
      </c>
      <c r="I310">
        <v>5</v>
      </c>
    </row>
    <row r="311" spans="1:9">
      <c r="A311" s="216">
        <v>384</v>
      </c>
      <c r="B311" t="s">
        <v>547</v>
      </c>
      <c r="C311" t="s">
        <v>547</v>
      </c>
      <c r="D311" t="s">
        <v>797</v>
      </c>
      <c r="E311" t="s">
        <v>587</v>
      </c>
      <c r="F311" t="s">
        <v>847</v>
      </c>
      <c r="G311">
        <v>0.87649999999999983</v>
      </c>
      <c r="H311">
        <v>2.7</v>
      </c>
      <c r="I311">
        <v>3.3</v>
      </c>
    </row>
    <row r="312" spans="1:9">
      <c r="A312" s="216">
        <v>385</v>
      </c>
      <c r="B312" t="s">
        <v>547</v>
      </c>
      <c r="C312" t="s">
        <v>547</v>
      </c>
      <c r="D312" t="s">
        <v>797</v>
      </c>
      <c r="E312" t="s">
        <v>587</v>
      </c>
      <c r="F312" t="s">
        <v>848</v>
      </c>
      <c r="G312">
        <v>1.6533</v>
      </c>
      <c r="H312">
        <v>5.4</v>
      </c>
      <c r="I312">
        <v>7.2</v>
      </c>
    </row>
    <row r="313" spans="1:9">
      <c r="A313" s="216">
        <v>386</v>
      </c>
      <c r="B313" t="s">
        <v>547</v>
      </c>
      <c r="C313" t="s">
        <v>547</v>
      </c>
      <c r="D313" t="s">
        <v>797</v>
      </c>
      <c r="E313" t="s">
        <v>587</v>
      </c>
      <c r="F313" t="s">
        <v>849</v>
      </c>
      <c r="G313">
        <v>0.96189999999999998</v>
      </c>
      <c r="H313">
        <v>3.6</v>
      </c>
      <c r="I313">
        <v>4.4000000000000004</v>
      </c>
    </row>
    <row r="314" spans="1:9">
      <c r="A314" s="216">
        <v>387</v>
      </c>
      <c r="B314" t="s">
        <v>547</v>
      </c>
      <c r="C314" t="s">
        <v>547</v>
      </c>
      <c r="D314" t="s">
        <v>797</v>
      </c>
      <c r="E314" t="s">
        <v>587</v>
      </c>
      <c r="F314" t="s">
        <v>850</v>
      </c>
      <c r="G314">
        <v>0.73480000000000012</v>
      </c>
      <c r="H314">
        <v>2.8</v>
      </c>
      <c r="I314">
        <v>3.4</v>
      </c>
    </row>
    <row r="315" spans="1:9">
      <c r="A315" s="216">
        <v>388</v>
      </c>
      <c r="B315" t="s">
        <v>552</v>
      </c>
      <c r="C315" t="s">
        <v>547</v>
      </c>
      <c r="D315" t="s">
        <v>797</v>
      </c>
      <c r="E315" t="s">
        <v>587</v>
      </c>
      <c r="F315" t="s">
        <v>851</v>
      </c>
      <c r="G315">
        <v>1.5239</v>
      </c>
      <c r="H315">
        <v>4.9000000000000004</v>
      </c>
      <c r="I315">
        <v>6.4</v>
      </c>
    </row>
    <row r="316" spans="1:9">
      <c r="A316" s="216">
        <v>389</v>
      </c>
      <c r="B316" t="s">
        <v>552</v>
      </c>
      <c r="C316" t="s">
        <v>547</v>
      </c>
      <c r="D316" t="s">
        <v>797</v>
      </c>
      <c r="E316" t="s">
        <v>587</v>
      </c>
      <c r="F316" t="s">
        <v>852</v>
      </c>
      <c r="G316">
        <v>0.85360000000000003</v>
      </c>
      <c r="H316">
        <v>3.4</v>
      </c>
      <c r="I316">
        <v>4.0999999999999996</v>
      </c>
    </row>
    <row r="317" spans="1:9">
      <c r="A317" s="216">
        <v>390</v>
      </c>
      <c r="B317" t="s">
        <v>552</v>
      </c>
      <c r="C317" t="s">
        <v>547</v>
      </c>
      <c r="D317" t="s">
        <v>797</v>
      </c>
      <c r="E317" t="s">
        <v>587</v>
      </c>
      <c r="F317" t="s">
        <v>853</v>
      </c>
      <c r="G317">
        <v>0.59660000000000002</v>
      </c>
      <c r="H317">
        <v>2.6</v>
      </c>
      <c r="I317">
        <v>3</v>
      </c>
    </row>
    <row r="318" spans="1:9">
      <c r="A318" s="216">
        <v>391</v>
      </c>
      <c r="B318" t="s">
        <v>547</v>
      </c>
      <c r="C318" t="s">
        <v>547</v>
      </c>
      <c r="D318" t="s">
        <v>797</v>
      </c>
      <c r="E318" t="s">
        <v>587</v>
      </c>
      <c r="F318" t="s">
        <v>854</v>
      </c>
      <c r="G318">
        <v>1.2350000000000001</v>
      </c>
      <c r="H318">
        <v>3.8</v>
      </c>
      <c r="I318">
        <v>5</v>
      </c>
    </row>
    <row r="319" spans="1:9">
      <c r="A319" s="216">
        <v>392</v>
      </c>
      <c r="B319" t="s">
        <v>547</v>
      </c>
      <c r="C319" t="s">
        <v>547</v>
      </c>
      <c r="D319" t="s">
        <v>797</v>
      </c>
      <c r="E319" t="s">
        <v>587</v>
      </c>
      <c r="F319" t="s">
        <v>855</v>
      </c>
      <c r="G319">
        <v>0.7593000000000002</v>
      </c>
      <c r="H319">
        <v>2.7</v>
      </c>
      <c r="I319">
        <v>3.3</v>
      </c>
    </row>
    <row r="320" spans="1:9">
      <c r="A320" s="216">
        <v>393</v>
      </c>
      <c r="B320" t="s">
        <v>547</v>
      </c>
      <c r="C320" t="s">
        <v>547</v>
      </c>
      <c r="D320" t="s">
        <v>797</v>
      </c>
      <c r="E320" t="s">
        <v>587</v>
      </c>
      <c r="F320" t="s">
        <v>856</v>
      </c>
      <c r="G320">
        <v>1.6408</v>
      </c>
      <c r="H320">
        <v>4.5999999999999996</v>
      </c>
      <c r="I320">
        <v>6.3</v>
      </c>
    </row>
    <row r="321" spans="1:9">
      <c r="A321" s="216">
        <v>394</v>
      </c>
      <c r="B321" t="s">
        <v>547</v>
      </c>
      <c r="C321" t="s">
        <v>547</v>
      </c>
      <c r="D321" t="s">
        <v>797</v>
      </c>
      <c r="E321" t="s">
        <v>587</v>
      </c>
      <c r="F321" t="s">
        <v>857</v>
      </c>
      <c r="G321">
        <v>0.94310000000000005</v>
      </c>
      <c r="H321">
        <v>3.2</v>
      </c>
      <c r="I321">
        <v>4.0999999999999996</v>
      </c>
    </row>
    <row r="322" spans="1:9">
      <c r="A322" s="216">
        <v>395</v>
      </c>
      <c r="B322" t="s">
        <v>547</v>
      </c>
      <c r="C322" t="s">
        <v>547</v>
      </c>
      <c r="D322" t="s">
        <v>797</v>
      </c>
      <c r="E322" t="s">
        <v>587</v>
      </c>
      <c r="F322" t="s">
        <v>858</v>
      </c>
      <c r="G322">
        <v>0.67459999999999987</v>
      </c>
      <c r="H322">
        <v>2.4</v>
      </c>
      <c r="I322">
        <v>2.9</v>
      </c>
    </row>
    <row r="323" spans="1:9">
      <c r="A323" s="216">
        <v>405</v>
      </c>
      <c r="B323" t="s">
        <v>552</v>
      </c>
      <c r="C323" t="s">
        <v>547</v>
      </c>
      <c r="D323" t="s">
        <v>859</v>
      </c>
      <c r="E323" t="s">
        <v>549</v>
      </c>
      <c r="F323" t="s">
        <v>860</v>
      </c>
      <c r="G323">
        <v>5.2873999999999999</v>
      </c>
      <c r="H323">
        <v>9.9</v>
      </c>
      <c r="I323">
        <v>13.1</v>
      </c>
    </row>
    <row r="324" spans="1:9">
      <c r="A324" s="216">
        <v>406</v>
      </c>
      <c r="B324" t="s">
        <v>552</v>
      </c>
      <c r="C324" t="s">
        <v>547</v>
      </c>
      <c r="D324" t="s">
        <v>859</v>
      </c>
      <c r="E324" t="s">
        <v>549</v>
      </c>
      <c r="F324" t="s">
        <v>861</v>
      </c>
      <c r="G324">
        <v>2.7957999999999994</v>
      </c>
      <c r="H324">
        <v>5.7</v>
      </c>
      <c r="I324">
        <v>7.1</v>
      </c>
    </row>
    <row r="325" spans="1:9">
      <c r="A325" s="216">
        <v>407</v>
      </c>
      <c r="B325" t="s">
        <v>552</v>
      </c>
      <c r="C325" t="s">
        <v>547</v>
      </c>
      <c r="D325" t="s">
        <v>859</v>
      </c>
      <c r="E325" t="s">
        <v>549</v>
      </c>
      <c r="F325" t="s">
        <v>862</v>
      </c>
      <c r="G325">
        <v>2.0185</v>
      </c>
      <c r="H325">
        <v>4.0999999999999996</v>
      </c>
      <c r="I325">
        <v>4.8</v>
      </c>
    </row>
    <row r="326" spans="1:9">
      <c r="A326" s="216">
        <v>408</v>
      </c>
      <c r="B326" t="s">
        <v>547</v>
      </c>
      <c r="C326" t="s">
        <v>547</v>
      </c>
      <c r="D326" t="s">
        <v>859</v>
      </c>
      <c r="E326" t="s">
        <v>549</v>
      </c>
      <c r="F326" t="s">
        <v>863</v>
      </c>
      <c r="G326">
        <v>3.9468999999999999</v>
      </c>
      <c r="H326">
        <v>9.1999999999999993</v>
      </c>
      <c r="I326">
        <v>11.8</v>
      </c>
    </row>
    <row r="327" spans="1:9">
      <c r="A327" s="216">
        <v>409</v>
      </c>
      <c r="B327" t="s">
        <v>547</v>
      </c>
      <c r="C327" t="s">
        <v>547</v>
      </c>
      <c r="D327" t="s">
        <v>859</v>
      </c>
      <c r="E327" t="s">
        <v>549</v>
      </c>
      <c r="F327" t="s">
        <v>864</v>
      </c>
      <c r="G327">
        <v>2.3304999999999998</v>
      </c>
      <c r="H327">
        <v>6</v>
      </c>
      <c r="I327">
        <v>7.2</v>
      </c>
    </row>
    <row r="328" spans="1:9">
      <c r="A328" s="216">
        <v>410</v>
      </c>
      <c r="B328" t="s">
        <v>547</v>
      </c>
      <c r="C328" t="s">
        <v>547</v>
      </c>
      <c r="D328" t="s">
        <v>859</v>
      </c>
      <c r="E328" t="s">
        <v>549</v>
      </c>
      <c r="F328" t="s">
        <v>865</v>
      </c>
      <c r="G328">
        <v>1.7282999999999999</v>
      </c>
      <c r="H328">
        <v>4.2</v>
      </c>
      <c r="I328">
        <v>4.8</v>
      </c>
    </row>
    <row r="329" spans="1:9">
      <c r="A329" s="216">
        <v>411</v>
      </c>
      <c r="B329" t="s">
        <v>547</v>
      </c>
      <c r="C329" t="s">
        <v>547</v>
      </c>
      <c r="D329" t="s">
        <v>859</v>
      </c>
      <c r="E329" t="s">
        <v>549</v>
      </c>
      <c r="F329" t="s">
        <v>866</v>
      </c>
      <c r="G329">
        <v>3.2984000000000009</v>
      </c>
      <c r="H329">
        <v>7.8</v>
      </c>
      <c r="I329">
        <v>9.5</v>
      </c>
    </row>
    <row r="330" spans="1:9">
      <c r="A330" s="216">
        <v>412</v>
      </c>
      <c r="B330" t="s">
        <v>547</v>
      </c>
      <c r="C330" t="s">
        <v>547</v>
      </c>
      <c r="D330" t="s">
        <v>859</v>
      </c>
      <c r="E330" t="s">
        <v>549</v>
      </c>
      <c r="F330" t="s">
        <v>867</v>
      </c>
      <c r="G330">
        <v>2.3742999999999994</v>
      </c>
      <c r="H330">
        <v>5.5</v>
      </c>
      <c r="I330">
        <v>6.7</v>
      </c>
    </row>
    <row r="331" spans="1:9">
      <c r="A331" s="216">
        <v>413</v>
      </c>
      <c r="B331" t="s">
        <v>547</v>
      </c>
      <c r="C331" t="s">
        <v>547</v>
      </c>
      <c r="D331" t="s">
        <v>859</v>
      </c>
      <c r="E331" t="s">
        <v>549</v>
      </c>
      <c r="F331" t="s">
        <v>868</v>
      </c>
      <c r="G331">
        <v>1.6865000000000003</v>
      </c>
      <c r="H331">
        <v>3.6</v>
      </c>
      <c r="I331">
        <v>4.3</v>
      </c>
    </row>
    <row r="332" spans="1:9">
      <c r="A332" s="216">
        <v>414</v>
      </c>
      <c r="B332" t="s">
        <v>552</v>
      </c>
      <c r="C332" t="s">
        <v>547</v>
      </c>
      <c r="D332" t="s">
        <v>859</v>
      </c>
      <c r="E332" t="s">
        <v>549</v>
      </c>
      <c r="F332" t="s">
        <v>869</v>
      </c>
      <c r="G332">
        <v>3.5468000000000006</v>
      </c>
      <c r="H332">
        <v>8.1</v>
      </c>
      <c r="I332">
        <v>10</v>
      </c>
    </row>
    <row r="333" spans="1:9">
      <c r="A333" s="216">
        <v>415</v>
      </c>
      <c r="B333" t="s">
        <v>552</v>
      </c>
      <c r="C333" t="s">
        <v>547</v>
      </c>
      <c r="D333" t="s">
        <v>859</v>
      </c>
      <c r="E333" t="s">
        <v>549</v>
      </c>
      <c r="F333" t="s">
        <v>870</v>
      </c>
      <c r="G333">
        <v>2.0210000000000004</v>
      </c>
      <c r="H333">
        <v>5.3</v>
      </c>
      <c r="I333">
        <v>6.2</v>
      </c>
    </row>
    <row r="334" spans="1:9">
      <c r="A334" s="216">
        <v>416</v>
      </c>
      <c r="B334" t="s">
        <v>552</v>
      </c>
      <c r="C334" t="s">
        <v>547</v>
      </c>
      <c r="D334" t="s">
        <v>859</v>
      </c>
      <c r="E334" t="s">
        <v>549</v>
      </c>
      <c r="F334" t="s">
        <v>871</v>
      </c>
      <c r="G334">
        <v>1.4023000000000001</v>
      </c>
      <c r="H334">
        <v>3.4</v>
      </c>
      <c r="I334">
        <v>3.9</v>
      </c>
    </row>
    <row r="335" spans="1:9">
      <c r="A335" s="216">
        <v>417</v>
      </c>
      <c r="B335" t="s">
        <v>547</v>
      </c>
      <c r="C335" t="s">
        <v>547</v>
      </c>
      <c r="D335" t="s">
        <v>859</v>
      </c>
      <c r="E335" t="s">
        <v>549</v>
      </c>
      <c r="F335" t="s">
        <v>872</v>
      </c>
      <c r="G335">
        <v>2.3912</v>
      </c>
      <c r="H335">
        <v>5.4</v>
      </c>
      <c r="I335">
        <v>6.7</v>
      </c>
    </row>
    <row r="336" spans="1:9">
      <c r="A336" s="216">
        <v>418</v>
      </c>
      <c r="B336" t="s">
        <v>547</v>
      </c>
      <c r="C336" t="s">
        <v>547</v>
      </c>
      <c r="D336" t="s">
        <v>859</v>
      </c>
      <c r="E336" t="s">
        <v>549</v>
      </c>
      <c r="F336" t="s">
        <v>873</v>
      </c>
      <c r="G336">
        <v>1.6661999999999999</v>
      </c>
      <c r="H336">
        <v>3.8</v>
      </c>
      <c r="I336">
        <v>4.5</v>
      </c>
    </row>
    <row r="337" spans="1:9">
      <c r="A337" s="216">
        <v>419</v>
      </c>
      <c r="B337" t="s">
        <v>547</v>
      </c>
      <c r="C337" t="s">
        <v>547</v>
      </c>
      <c r="D337" t="s">
        <v>859</v>
      </c>
      <c r="E337" t="s">
        <v>549</v>
      </c>
      <c r="F337" t="s">
        <v>874</v>
      </c>
      <c r="G337">
        <v>1.3051999999999997</v>
      </c>
      <c r="H337">
        <v>2.5</v>
      </c>
      <c r="I337">
        <v>3</v>
      </c>
    </row>
    <row r="338" spans="1:9">
      <c r="A338" s="216">
        <v>420</v>
      </c>
      <c r="B338" t="s">
        <v>547</v>
      </c>
      <c r="C338" t="s">
        <v>547</v>
      </c>
      <c r="D338" t="s">
        <v>859</v>
      </c>
      <c r="E338" t="s">
        <v>549</v>
      </c>
      <c r="F338" t="s">
        <v>875</v>
      </c>
      <c r="G338">
        <v>4.0583</v>
      </c>
      <c r="H338">
        <v>8.1</v>
      </c>
      <c r="I338">
        <v>11.5</v>
      </c>
    </row>
    <row r="339" spans="1:9">
      <c r="A339" s="216">
        <v>421</v>
      </c>
      <c r="B339" t="s">
        <v>547</v>
      </c>
      <c r="C339" t="s">
        <v>547</v>
      </c>
      <c r="D339" t="s">
        <v>859</v>
      </c>
      <c r="E339" t="s">
        <v>549</v>
      </c>
      <c r="F339" t="s">
        <v>876</v>
      </c>
      <c r="G339">
        <v>1.8837999999999999</v>
      </c>
      <c r="H339">
        <v>4.2</v>
      </c>
      <c r="I339">
        <v>5.6</v>
      </c>
    </row>
    <row r="340" spans="1:9">
      <c r="A340" s="216">
        <v>422</v>
      </c>
      <c r="B340" t="s">
        <v>547</v>
      </c>
      <c r="C340" t="s">
        <v>547</v>
      </c>
      <c r="D340" t="s">
        <v>859</v>
      </c>
      <c r="E340" t="s">
        <v>549</v>
      </c>
      <c r="F340" t="s">
        <v>877</v>
      </c>
      <c r="G340">
        <v>1.5569</v>
      </c>
      <c r="H340">
        <v>3.1</v>
      </c>
      <c r="I340">
        <v>3.8</v>
      </c>
    </row>
    <row r="341" spans="1:9">
      <c r="A341" s="216">
        <v>423</v>
      </c>
      <c r="B341" t="s">
        <v>547</v>
      </c>
      <c r="C341" t="s">
        <v>547</v>
      </c>
      <c r="D341" t="s">
        <v>859</v>
      </c>
      <c r="E341" t="s">
        <v>549</v>
      </c>
      <c r="F341" t="s">
        <v>878</v>
      </c>
      <c r="G341">
        <v>3.7869999999999999</v>
      </c>
      <c r="H341">
        <v>8.5</v>
      </c>
      <c r="I341">
        <v>11.6</v>
      </c>
    </row>
    <row r="342" spans="1:9">
      <c r="A342" s="216">
        <v>424</v>
      </c>
      <c r="B342" t="s">
        <v>547</v>
      </c>
      <c r="C342" t="s">
        <v>547</v>
      </c>
      <c r="D342" t="s">
        <v>859</v>
      </c>
      <c r="E342" t="s">
        <v>549</v>
      </c>
      <c r="F342" t="s">
        <v>879</v>
      </c>
      <c r="G342">
        <v>2.2353999999999998</v>
      </c>
      <c r="H342">
        <v>5.9</v>
      </c>
      <c r="I342">
        <v>7.7</v>
      </c>
    </row>
    <row r="343" spans="1:9">
      <c r="A343" s="216">
        <v>425</v>
      </c>
      <c r="B343" t="s">
        <v>547</v>
      </c>
      <c r="C343" t="s">
        <v>547</v>
      </c>
      <c r="D343" t="s">
        <v>859</v>
      </c>
      <c r="E343" t="s">
        <v>549</v>
      </c>
      <c r="F343" t="s">
        <v>880</v>
      </c>
      <c r="G343">
        <v>1.6027999999999996</v>
      </c>
      <c r="H343">
        <v>3.6</v>
      </c>
      <c r="I343">
        <v>4.3</v>
      </c>
    </row>
    <row r="344" spans="1:9">
      <c r="A344" s="216">
        <v>432</v>
      </c>
      <c r="B344" t="s">
        <v>547</v>
      </c>
      <c r="C344" t="s">
        <v>547</v>
      </c>
      <c r="D344" t="s">
        <v>859</v>
      </c>
      <c r="E344" t="s">
        <v>587</v>
      </c>
      <c r="F344" t="s">
        <v>881</v>
      </c>
      <c r="G344">
        <v>1.8004</v>
      </c>
      <c r="H344">
        <v>4.8</v>
      </c>
      <c r="I344">
        <v>6.5</v>
      </c>
    </row>
    <row r="345" spans="1:9">
      <c r="A345" s="216">
        <v>433</v>
      </c>
      <c r="B345" t="s">
        <v>547</v>
      </c>
      <c r="C345" t="s">
        <v>547</v>
      </c>
      <c r="D345" t="s">
        <v>859</v>
      </c>
      <c r="E345" t="s">
        <v>587</v>
      </c>
      <c r="F345" t="s">
        <v>882</v>
      </c>
      <c r="G345">
        <v>1.0214000000000001</v>
      </c>
      <c r="H345">
        <v>3.4</v>
      </c>
      <c r="I345">
        <v>4.3</v>
      </c>
    </row>
    <row r="346" spans="1:9">
      <c r="A346" s="216">
        <v>434</v>
      </c>
      <c r="B346" t="s">
        <v>547</v>
      </c>
      <c r="C346" t="s">
        <v>547</v>
      </c>
      <c r="D346" t="s">
        <v>859</v>
      </c>
      <c r="E346" t="s">
        <v>587</v>
      </c>
      <c r="F346" t="s">
        <v>883</v>
      </c>
      <c r="G346">
        <v>0.62819999999999998</v>
      </c>
      <c r="H346">
        <v>2.2999999999999998</v>
      </c>
      <c r="I346">
        <v>2.7</v>
      </c>
    </row>
    <row r="347" spans="1:9">
      <c r="A347" s="216">
        <v>435</v>
      </c>
      <c r="B347" t="s">
        <v>547</v>
      </c>
      <c r="C347" t="s">
        <v>547</v>
      </c>
      <c r="D347" t="s">
        <v>859</v>
      </c>
      <c r="E347" t="s">
        <v>587</v>
      </c>
      <c r="F347" t="s">
        <v>884</v>
      </c>
      <c r="G347">
        <v>1.6701999999999999</v>
      </c>
      <c r="H347">
        <v>4.9000000000000004</v>
      </c>
      <c r="I347">
        <v>6.4</v>
      </c>
    </row>
    <row r="348" spans="1:9">
      <c r="A348" s="216">
        <v>436</v>
      </c>
      <c r="B348" t="s">
        <v>547</v>
      </c>
      <c r="C348" t="s">
        <v>547</v>
      </c>
      <c r="D348" t="s">
        <v>859</v>
      </c>
      <c r="E348" t="s">
        <v>587</v>
      </c>
      <c r="F348" t="s">
        <v>885</v>
      </c>
      <c r="G348">
        <v>1.1353999999999997</v>
      </c>
      <c r="H348">
        <v>3.6</v>
      </c>
      <c r="I348">
        <v>4.7</v>
      </c>
    </row>
    <row r="349" spans="1:9">
      <c r="A349" s="216">
        <v>437</v>
      </c>
      <c r="B349" t="s">
        <v>547</v>
      </c>
      <c r="C349" t="s">
        <v>547</v>
      </c>
      <c r="D349" t="s">
        <v>859</v>
      </c>
      <c r="E349" t="s">
        <v>587</v>
      </c>
      <c r="F349" t="s">
        <v>886</v>
      </c>
      <c r="G349">
        <v>0.9093</v>
      </c>
      <c r="H349">
        <v>2.6</v>
      </c>
      <c r="I349">
        <v>3.3</v>
      </c>
    </row>
    <row r="350" spans="1:9">
      <c r="A350" s="216">
        <v>438</v>
      </c>
      <c r="B350" t="s">
        <v>547</v>
      </c>
      <c r="C350" t="s">
        <v>547</v>
      </c>
      <c r="D350" t="s">
        <v>859</v>
      </c>
      <c r="E350" t="s">
        <v>587</v>
      </c>
      <c r="F350" t="s">
        <v>887</v>
      </c>
      <c r="G350">
        <v>1.6593</v>
      </c>
      <c r="H350">
        <v>4.8</v>
      </c>
      <c r="I350">
        <v>6.5</v>
      </c>
    </row>
    <row r="351" spans="1:9">
      <c r="A351" s="216">
        <v>439</v>
      </c>
      <c r="B351" t="s">
        <v>547</v>
      </c>
      <c r="C351" t="s">
        <v>547</v>
      </c>
      <c r="D351" t="s">
        <v>859</v>
      </c>
      <c r="E351" t="s">
        <v>587</v>
      </c>
      <c r="F351" t="s">
        <v>888</v>
      </c>
      <c r="G351">
        <v>0.87409999999999999</v>
      </c>
      <c r="H351">
        <v>3.3</v>
      </c>
      <c r="I351">
        <v>4.0999999999999996</v>
      </c>
    </row>
    <row r="352" spans="1:9">
      <c r="A352" s="216">
        <v>440</v>
      </c>
      <c r="B352" t="s">
        <v>547</v>
      </c>
      <c r="C352" t="s">
        <v>547</v>
      </c>
      <c r="D352" t="s">
        <v>859</v>
      </c>
      <c r="E352" t="s">
        <v>587</v>
      </c>
      <c r="F352" t="s">
        <v>889</v>
      </c>
      <c r="G352">
        <v>0.6381</v>
      </c>
      <c r="H352">
        <v>2.5</v>
      </c>
      <c r="I352">
        <v>3</v>
      </c>
    </row>
    <row r="353" spans="1:9">
      <c r="A353" s="216">
        <v>441</v>
      </c>
      <c r="B353" t="s">
        <v>552</v>
      </c>
      <c r="C353" t="s">
        <v>547</v>
      </c>
      <c r="D353" t="s">
        <v>859</v>
      </c>
      <c r="E353" t="s">
        <v>587</v>
      </c>
      <c r="F353" t="s">
        <v>890</v>
      </c>
      <c r="G353">
        <v>1.8158999999999996</v>
      </c>
      <c r="H353">
        <v>4.7</v>
      </c>
      <c r="I353">
        <v>6.5</v>
      </c>
    </row>
    <row r="354" spans="1:9">
      <c r="A354" s="216">
        <v>442</v>
      </c>
      <c r="B354" t="s">
        <v>552</v>
      </c>
      <c r="C354" t="s">
        <v>547</v>
      </c>
      <c r="D354" t="s">
        <v>859</v>
      </c>
      <c r="E354" t="s">
        <v>587</v>
      </c>
      <c r="F354" t="s">
        <v>891</v>
      </c>
      <c r="G354">
        <v>0.93940000000000001</v>
      </c>
      <c r="H354">
        <v>3.3</v>
      </c>
      <c r="I354">
        <v>4.0999999999999996</v>
      </c>
    </row>
    <row r="355" spans="1:9">
      <c r="A355" s="216">
        <v>443</v>
      </c>
      <c r="B355" t="s">
        <v>552</v>
      </c>
      <c r="C355" t="s">
        <v>547</v>
      </c>
      <c r="D355" t="s">
        <v>859</v>
      </c>
      <c r="E355" t="s">
        <v>587</v>
      </c>
      <c r="F355" t="s">
        <v>892</v>
      </c>
      <c r="G355">
        <v>0.67869999999999997</v>
      </c>
      <c r="H355">
        <v>2.5</v>
      </c>
      <c r="I355">
        <v>3</v>
      </c>
    </row>
    <row r="356" spans="1:9">
      <c r="A356" s="216">
        <v>444</v>
      </c>
      <c r="B356" t="s">
        <v>547</v>
      </c>
      <c r="C356" t="s">
        <v>547</v>
      </c>
      <c r="D356" t="s">
        <v>859</v>
      </c>
      <c r="E356" t="s">
        <v>587</v>
      </c>
      <c r="F356" t="s">
        <v>893</v>
      </c>
      <c r="G356">
        <v>1.5996999999999999</v>
      </c>
      <c r="H356">
        <v>4.4000000000000004</v>
      </c>
      <c r="I356">
        <v>5.8</v>
      </c>
    </row>
    <row r="357" spans="1:9">
      <c r="A357" s="216">
        <v>445</v>
      </c>
      <c r="B357" t="s">
        <v>547</v>
      </c>
      <c r="C357" t="s">
        <v>547</v>
      </c>
      <c r="D357" t="s">
        <v>859</v>
      </c>
      <c r="E357" t="s">
        <v>587</v>
      </c>
      <c r="F357" t="s">
        <v>894</v>
      </c>
      <c r="G357">
        <v>1.0581</v>
      </c>
      <c r="H357">
        <v>3.2</v>
      </c>
      <c r="I357">
        <v>3.9</v>
      </c>
    </row>
    <row r="358" spans="1:9">
      <c r="A358" s="216">
        <v>446</v>
      </c>
      <c r="B358" t="s">
        <v>547</v>
      </c>
      <c r="C358" t="s">
        <v>547</v>
      </c>
      <c r="D358" t="s">
        <v>859</v>
      </c>
      <c r="E358" t="s">
        <v>587</v>
      </c>
      <c r="F358" t="s">
        <v>895</v>
      </c>
      <c r="G358">
        <v>0.79159999999999986</v>
      </c>
      <c r="H358">
        <v>2.2999999999999998</v>
      </c>
      <c r="I358">
        <v>2.8</v>
      </c>
    </row>
    <row r="359" spans="1:9">
      <c r="A359" s="216">
        <v>453</v>
      </c>
      <c r="B359" t="s">
        <v>547</v>
      </c>
      <c r="C359" t="s">
        <v>547</v>
      </c>
      <c r="D359" t="s">
        <v>896</v>
      </c>
      <c r="E359" t="s">
        <v>549</v>
      </c>
      <c r="F359" t="s">
        <v>897</v>
      </c>
      <c r="G359">
        <v>9.7410999999999994</v>
      </c>
      <c r="H359">
        <v>7.6</v>
      </c>
      <c r="I359">
        <v>9.8000000000000007</v>
      </c>
    </row>
    <row r="360" spans="1:9">
      <c r="A360" s="216">
        <v>454</v>
      </c>
      <c r="B360" t="s">
        <v>547</v>
      </c>
      <c r="C360" t="s">
        <v>547</v>
      </c>
      <c r="D360" t="s">
        <v>896</v>
      </c>
      <c r="E360" t="s">
        <v>549</v>
      </c>
      <c r="F360" t="s">
        <v>898</v>
      </c>
      <c r="G360">
        <v>6.4968000000000012</v>
      </c>
      <c r="H360">
        <v>4.0999999999999996</v>
      </c>
      <c r="I360">
        <v>4.8</v>
      </c>
    </row>
    <row r="361" spans="1:9">
      <c r="A361" s="216">
        <v>455</v>
      </c>
      <c r="B361" t="s">
        <v>547</v>
      </c>
      <c r="C361" t="s">
        <v>547</v>
      </c>
      <c r="D361" t="s">
        <v>896</v>
      </c>
      <c r="E361" t="s">
        <v>549</v>
      </c>
      <c r="F361" t="s">
        <v>899</v>
      </c>
      <c r="G361">
        <v>5.0781999999999989</v>
      </c>
      <c r="H361">
        <v>2.7</v>
      </c>
      <c r="I361">
        <v>3.1</v>
      </c>
    </row>
    <row r="362" spans="1:9">
      <c r="A362" s="216">
        <v>456</v>
      </c>
      <c r="B362" t="s">
        <v>547</v>
      </c>
      <c r="C362" t="s">
        <v>547</v>
      </c>
      <c r="D362" t="s">
        <v>896</v>
      </c>
      <c r="E362" t="s">
        <v>549</v>
      </c>
      <c r="F362" t="s">
        <v>4888</v>
      </c>
      <c r="G362">
        <v>9.2043999999999997</v>
      </c>
      <c r="H362">
        <v>9.6</v>
      </c>
      <c r="I362">
        <v>11.7</v>
      </c>
    </row>
    <row r="363" spans="1:9">
      <c r="A363" s="216">
        <v>457</v>
      </c>
      <c r="B363" t="s">
        <v>547</v>
      </c>
      <c r="C363" t="s">
        <v>547</v>
      </c>
      <c r="D363" t="s">
        <v>896</v>
      </c>
      <c r="E363" t="s">
        <v>549</v>
      </c>
      <c r="F363" t="s">
        <v>4889</v>
      </c>
      <c r="G363">
        <v>6.8061999999999996</v>
      </c>
      <c r="H363">
        <v>5.4</v>
      </c>
      <c r="I363">
        <v>6.4</v>
      </c>
    </row>
    <row r="364" spans="1:9">
      <c r="A364" s="216">
        <v>458</v>
      </c>
      <c r="B364" t="s">
        <v>547</v>
      </c>
      <c r="C364" t="s">
        <v>547</v>
      </c>
      <c r="D364" t="s">
        <v>896</v>
      </c>
      <c r="E364" t="s">
        <v>549</v>
      </c>
      <c r="F364" t="s">
        <v>4890</v>
      </c>
      <c r="G364">
        <v>5.3657000000000004</v>
      </c>
      <c r="H364">
        <v>3.2</v>
      </c>
      <c r="I364">
        <v>3.7</v>
      </c>
    </row>
    <row r="365" spans="1:9">
      <c r="A365" s="216">
        <v>459</v>
      </c>
      <c r="B365" t="s">
        <v>552</v>
      </c>
      <c r="C365" t="s">
        <v>547</v>
      </c>
      <c r="D365" t="s">
        <v>896</v>
      </c>
      <c r="E365" t="s">
        <v>549</v>
      </c>
      <c r="F365" t="s">
        <v>900</v>
      </c>
      <c r="G365">
        <v>6.0380999999999982</v>
      </c>
      <c r="H365">
        <v>5.8</v>
      </c>
      <c r="I365">
        <v>7.4</v>
      </c>
    </row>
    <row r="366" spans="1:9">
      <c r="A366" s="216">
        <v>460</v>
      </c>
      <c r="B366" t="s">
        <v>552</v>
      </c>
      <c r="C366" t="s">
        <v>547</v>
      </c>
      <c r="D366" t="s">
        <v>896</v>
      </c>
      <c r="E366" t="s">
        <v>549</v>
      </c>
      <c r="F366" t="s">
        <v>901</v>
      </c>
      <c r="G366">
        <v>4.0148999999999999</v>
      </c>
      <c r="H366">
        <v>2.9</v>
      </c>
      <c r="I366">
        <v>3.4</v>
      </c>
    </row>
    <row r="367" spans="1:9">
      <c r="A367" s="216">
        <v>461</v>
      </c>
      <c r="B367" t="s">
        <v>547</v>
      </c>
      <c r="C367" t="s">
        <v>547</v>
      </c>
      <c r="D367" t="s">
        <v>896</v>
      </c>
      <c r="E367" t="s">
        <v>549</v>
      </c>
      <c r="F367" t="s">
        <v>902</v>
      </c>
      <c r="G367">
        <v>4.8925000000000001</v>
      </c>
      <c r="H367">
        <v>6.1</v>
      </c>
      <c r="I367">
        <v>7.8</v>
      </c>
    </row>
    <row r="368" spans="1:9">
      <c r="A368" s="216">
        <v>462</v>
      </c>
      <c r="B368" t="s">
        <v>547</v>
      </c>
      <c r="C368" t="s">
        <v>547</v>
      </c>
      <c r="D368" t="s">
        <v>896</v>
      </c>
      <c r="E368" t="s">
        <v>549</v>
      </c>
      <c r="F368" t="s">
        <v>903</v>
      </c>
      <c r="G368">
        <v>3.2639999999999998</v>
      </c>
      <c r="H368">
        <v>3</v>
      </c>
      <c r="I368">
        <v>3.2</v>
      </c>
    </row>
    <row r="369" spans="1:9">
      <c r="A369" s="216">
        <v>463</v>
      </c>
      <c r="B369" t="s">
        <v>552</v>
      </c>
      <c r="C369" t="s">
        <v>547</v>
      </c>
      <c r="D369" t="s">
        <v>896</v>
      </c>
      <c r="E369" t="s">
        <v>549</v>
      </c>
      <c r="F369" t="s">
        <v>904</v>
      </c>
      <c r="G369">
        <v>5.0170999999999992</v>
      </c>
      <c r="H369">
        <v>9.8000000000000007</v>
      </c>
      <c r="I369">
        <v>13.1</v>
      </c>
    </row>
    <row r="370" spans="1:9">
      <c r="A370" s="216">
        <v>464</v>
      </c>
      <c r="B370" t="s">
        <v>552</v>
      </c>
      <c r="C370" t="s">
        <v>547</v>
      </c>
      <c r="D370" t="s">
        <v>896</v>
      </c>
      <c r="E370" t="s">
        <v>549</v>
      </c>
      <c r="F370" t="s">
        <v>905</v>
      </c>
      <c r="G370">
        <v>2.8437999999999999</v>
      </c>
      <c r="H370">
        <v>5.5</v>
      </c>
      <c r="I370">
        <v>7</v>
      </c>
    </row>
    <row r="371" spans="1:9">
      <c r="A371" s="216">
        <v>465</v>
      </c>
      <c r="B371" t="s">
        <v>552</v>
      </c>
      <c r="C371" t="s">
        <v>547</v>
      </c>
      <c r="D371" t="s">
        <v>896</v>
      </c>
      <c r="E371" t="s">
        <v>549</v>
      </c>
      <c r="F371" t="s">
        <v>906</v>
      </c>
      <c r="G371">
        <v>1.8814999999999995</v>
      </c>
      <c r="H371">
        <v>2.9</v>
      </c>
      <c r="I371">
        <v>3.7</v>
      </c>
    </row>
    <row r="372" spans="1:9">
      <c r="A372" s="216">
        <v>466</v>
      </c>
      <c r="B372" t="s">
        <v>552</v>
      </c>
      <c r="C372" t="s">
        <v>547</v>
      </c>
      <c r="D372" t="s">
        <v>896</v>
      </c>
      <c r="E372" t="s">
        <v>549</v>
      </c>
      <c r="F372" t="s">
        <v>907</v>
      </c>
      <c r="G372">
        <v>5.0430000000000001</v>
      </c>
      <c r="H372">
        <v>6.7</v>
      </c>
      <c r="I372">
        <v>8.3000000000000007</v>
      </c>
    </row>
    <row r="373" spans="1:9">
      <c r="A373" s="216">
        <v>467</v>
      </c>
      <c r="B373" t="s">
        <v>552</v>
      </c>
      <c r="C373" t="s">
        <v>547</v>
      </c>
      <c r="D373" t="s">
        <v>896</v>
      </c>
      <c r="E373" t="s">
        <v>549</v>
      </c>
      <c r="F373" t="s">
        <v>908</v>
      </c>
      <c r="G373">
        <v>3.4777999999999998</v>
      </c>
      <c r="H373">
        <v>3.5</v>
      </c>
      <c r="I373">
        <v>4.2</v>
      </c>
    </row>
    <row r="374" spans="1:9">
      <c r="A374" s="216">
        <v>468</v>
      </c>
      <c r="B374" t="s">
        <v>552</v>
      </c>
      <c r="C374" t="s">
        <v>547</v>
      </c>
      <c r="D374" t="s">
        <v>896</v>
      </c>
      <c r="E374" t="s">
        <v>549</v>
      </c>
      <c r="F374" t="s">
        <v>909</v>
      </c>
      <c r="G374">
        <v>2.8170000000000006</v>
      </c>
      <c r="H374">
        <v>2.4</v>
      </c>
      <c r="I374">
        <v>2.7</v>
      </c>
    </row>
    <row r="375" spans="1:9">
      <c r="A375" s="216">
        <v>469</v>
      </c>
      <c r="B375" t="s">
        <v>552</v>
      </c>
      <c r="C375" t="s">
        <v>547</v>
      </c>
      <c r="D375" t="s">
        <v>896</v>
      </c>
      <c r="E375" t="s">
        <v>549</v>
      </c>
      <c r="F375" t="s">
        <v>5154</v>
      </c>
      <c r="G375">
        <v>3.2009999999999992</v>
      </c>
      <c r="H375">
        <v>5.0999999999999996</v>
      </c>
      <c r="I375">
        <v>6.3</v>
      </c>
    </row>
    <row r="376" spans="1:9">
      <c r="A376" s="216">
        <v>470</v>
      </c>
      <c r="B376" t="s">
        <v>552</v>
      </c>
      <c r="C376" t="s">
        <v>547</v>
      </c>
      <c r="D376" t="s">
        <v>896</v>
      </c>
      <c r="E376" t="s">
        <v>549</v>
      </c>
      <c r="F376" t="s">
        <v>5155</v>
      </c>
      <c r="G376">
        <v>2.0543</v>
      </c>
      <c r="H376">
        <v>2.4</v>
      </c>
      <c r="I376">
        <v>2.7</v>
      </c>
    </row>
    <row r="377" spans="1:9">
      <c r="A377" s="216">
        <v>471</v>
      </c>
      <c r="B377" t="s">
        <v>547</v>
      </c>
      <c r="C377" t="s">
        <v>547</v>
      </c>
      <c r="D377" t="s">
        <v>896</v>
      </c>
      <c r="E377" t="s">
        <v>549</v>
      </c>
      <c r="F377" t="s">
        <v>910</v>
      </c>
      <c r="G377">
        <v>4.9187000000000012</v>
      </c>
      <c r="H377">
        <v>6.2</v>
      </c>
      <c r="I377">
        <v>8.6</v>
      </c>
    </row>
    <row r="378" spans="1:9">
      <c r="A378" s="216">
        <v>472</v>
      </c>
      <c r="B378" t="s">
        <v>547</v>
      </c>
      <c r="C378" t="s">
        <v>547</v>
      </c>
      <c r="D378" t="s">
        <v>896</v>
      </c>
      <c r="E378" t="s">
        <v>549</v>
      </c>
      <c r="F378" t="s">
        <v>911</v>
      </c>
      <c r="G378">
        <v>2.8534000000000006</v>
      </c>
      <c r="H378">
        <v>2.2000000000000002</v>
      </c>
      <c r="I378">
        <v>3.1</v>
      </c>
    </row>
    <row r="379" spans="1:9">
      <c r="A379" s="216">
        <v>473</v>
      </c>
      <c r="B379" t="s">
        <v>547</v>
      </c>
      <c r="C379" t="s">
        <v>547</v>
      </c>
      <c r="D379" t="s">
        <v>896</v>
      </c>
      <c r="E379" t="s">
        <v>549</v>
      </c>
      <c r="F379" t="s">
        <v>912</v>
      </c>
      <c r="G379">
        <v>2.2915999999999994</v>
      </c>
      <c r="H379">
        <v>1.4</v>
      </c>
      <c r="I379">
        <v>1.7</v>
      </c>
    </row>
    <row r="380" spans="1:9">
      <c r="A380" s="216">
        <v>474</v>
      </c>
      <c r="B380" t="s">
        <v>552</v>
      </c>
      <c r="C380" t="s">
        <v>547</v>
      </c>
      <c r="D380" t="s">
        <v>896</v>
      </c>
      <c r="E380" t="s">
        <v>549</v>
      </c>
      <c r="F380" t="s">
        <v>913</v>
      </c>
      <c r="G380">
        <v>3.863</v>
      </c>
      <c r="H380">
        <v>9</v>
      </c>
      <c r="I380">
        <v>11.5</v>
      </c>
    </row>
    <row r="381" spans="1:9">
      <c r="A381" s="216">
        <v>475</v>
      </c>
      <c r="B381" t="s">
        <v>552</v>
      </c>
      <c r="C381" t="s">
        <v>547</v>
      </c>
      <c r="D381" t="s">
        <v>896</v>
      </c>
      <c r="E381" t="s">
        <v>549</v>
      </c>
      <c r="F381" t="s">
        <v>914</v>
      </c>
      <c r="G381">
        <v>2.1526000000000001</v>
      </c>
      <c r="H381">
        <v>5.8</v>
      </c>
      <c r="I381">
        <v>7.2</v>
      </c>
    </row>
    <row r="382" spans="1:9">
      <c r="A382" s="216">
        <v>476</v>
      </c>
      <c r="B382" t="s">
        <v>552</v>
      </c>
      <c r="C382" t="s">
        <v>547</v>
      </c>
      <c r="D382" t="s">
        <v>896</v>
      </c>
      <c r="E382" t="s">
        <v>549</v>
      </c>
      <c r="F382" t="s">
        <v>915</v>
      </c>
      <c r="G382">
        <v>1.1680999999999999</v>
      </c>
      <c r="H382">
        <v>3.1</v>
      </c>
      <c r="I382">
        <v>3.9</v>
      </c>
    </row>
    <row r="383" spans="1:9">
      <c r="A383" s="216">
        <v>477</v>
      </c>
      <c r="B383" t="s">
        <v>552</v>
      </c>
      <c r="C383" t="s">
        <v>552</v>
      </c>
      <c r="D383" t="s">
        <v>896</v>
      </c>
      <c r="E383" t="s">
        <v>549</v>
      </c>
      <c r="F383" t="s">
        <v>916</v>
      </c>
      <c r="G383">
        <v>3.2332000000000001</v>
      </c>
      <c r="H383">
        <v>8.1999999999999993</v>
      </c>
      <c r="I383">
        <v>10.6</v>
      </c>
    </row>
    <row r="384" spans="1:9">
      <c r="A384" s="216">
        <v>478</v>
      </c>
      <c r="B384" t="s">
        <v>552</v>
      </c>
      <c r="C384" t="s">
        <v>552</v>
      </c>
      <c r="D384" t="s">
        <v>896</v>
      </c>
      <c r="E384" t="s">
        <v>549</v>
      </c>
      <c r="F384" t="s">
        <v>917</v>
      </c>
      <c r="G384">
        <v>2.2385999999999999</v>
      </c>
      <c r="H384">
        <v>5.4</v>
      </c>
      <c r="I384">
        <v>6.6</v>
      </c>
    </row>
    <row r="385" spans="1:9">
      <c r="A385" s="216">
        <v>479</v>
      </c>
      <c r="B385" t="s">
        <v>552</v>
      </c>
      <c r="C385" t="s">
        <v>552</v>
      </c>
      <c r="D385" t="s">
        <v>896</v>
      </c>
      <c r="E385" t="s">
        <v>549</v>
      </c>
      <c r="F385" t="s">
        <v>918</v>
      </c>
      <c r="G385">
        <v>1.7666999999999999</v>
      </c>
      <c r="H385">
        <v>3.4</v>
      </c>
      <c r="I385">
        <v>4.3</v>
      </c>
    </row>
    <row r="386" spans="1:9">
      <c r="A386" s="216">
        <v>480</v>
      </c>
      <c r="B386" t="s">
        <v>552</v>
      </c>
      <c r="C386" t="s">
        <v>552</v>
      </c>
      <c r="D386" t="s">
        <v>896</v>
      </c>
      <c r="E386" t="s">
        <v>549</v>
      </c>
      <c r="F386" t="s">
        <v>919</v>
      </c>
      <c r="G386">
        <v>3.0198999999999998</v>
      </c>
      <c r="H386">
        <v>6.5</v>
      </c>
      <c r="I386">
        <v>7.6</v>
      </c>
    </row>
    <row r="387" spans="1:9">
      <c r="A387" s="216">
        <v>481</v>
      </c>
      <c r="B387" t="s">
        <v>552</v>
      </c>
      <c r="C387" t="s">
        <v>552</v>
      </c>
      <c r="D387" t="s">
        <v>896</v>
      </c>
      <c r="E387" t="s">
        <v>549</v>
      </c>
      <c r="F387" t="s">
        <v>920</v>
      </c>
      <c r="G387">
        <v>2.0501000000000005</v>
      </c>
      <c r="H387">
        <v>4.5</v>
      </c>
      <c r="I387">
        <v>4.9000000000000004</v>
      </c>
    </row>
    <row r="388" spans="1:9">
      <c r="A388" s="216">
        <v>482</v>
      </c>
      <c r="B388" t="s">
        <v>552</v>
      </c>
      <c r="C388" t="s">
        <v>552</v>
      </c>
      <c r="D388" t="s">
        <v>896</v>
      </c>
      <c r="E388" t="s">
        <v>549</v>
      </c>
      <c r="F388" t="s">
        <v>921</v>
      </c>
      <c r="G388">
        <v>1.6692000000000005</v>
      </c>
      <c r="H388">
        <v>3.6</v>
      </c>
      <c r="I388">
        <v>3.8</v>
      </c>
    </row>
    <row r="389" spans="1:9">
      <c r="A389" s="216">
        <v>483</v>
      </c>
      <c r="B389" t="s">
        <v>547</v>
      </c>
      <c r="C389" t="s">
        <v>547</v>
      </c>
      <c r="D389" t="s">
        <v>896</v>
      </c>
      <c r="E389" t="s">
        <v>549</v>
      </c>
      <c r="F389" t="s">
        <v>922</v>
      </c>
      <c r="G389">
        <v>2.4266999999999999</v>
      </c>
      <c r="H389">
        <v>1.7</v>
      </c>
      <c r="I389">
        <v>2</v>
      </c>
    </row>
    <row r="390" spans="1:9">
      <c r="A390" s="216">
        <v>485</v>
      </c>
      <c r="B390" t="s">
        <v>547</v>
      </c>
      <c r="C390" t="s">
        <v>547</v>
      </c>
      <c r="D390" t="s">
        <v>896</v>
      </c>
      <c r="E390" t="s">
        <v>549</v>
      </c>
      <c r="F390" t="s">
        <v>923</v>
      </c>
      <c r="G390">
        <v>3.2533999999999992</v>
      </c>
      <c r="H390">
        <v>8.1999999999999993</v>
      </c>
      <c r="I390">
        <v>9.9</v>
      </c>
    </row>
    <row r="391" spans="1:9">
      <c r="A391" s="216">
        <v>486</v>
      </c>
      <c r="B391" t="s">
        <v>547</v>
      </c>
      <c r="C391" t="s">
        <v>547</v>
      </c>
      <c r="D391" t="s">
        <v>896</v>
      </c>
      <c r="E391" t="s">
        <v>549</v>
      </c>
      <c r="F391" t="s">
        <v>924</v>
      </c>
      <c r="G391">
        <v>2.2223999999999999</v>
      </c>
      <c r="H391">
        <v>5.3</v>
      </c>
      <c r="I391">
        <v>6.2</v>
      </c>
    </row>
    <row r="392" spans="1:9">
      <c r="A392" s="216">
        <v>487</v>
      </c>
      <c r="B392" t="s">
        <v>547</v>
      </c>
      <c r="C392" t="s">
        <v>547</v>
      </c>
      <c r="D392" t="s">
        <v>896</v>
      </c>
      <c r="E392" t="s">
        <v>549</v>
      </c>
      <c r="F392" t="s">
        <v>925</v>
      </c>
      <c r="G392">
        <v>1.6595</v>
      </c>
      <c r="H392">
        <v>3.9</v>
      </c>
      <c r="I392">
        <v>4.3</v>
      </c>
    </row>
    <row r="393" spans="1:9">
      <c r="A393" s="216">
        <v>488</v>
      </c>
      <c r="B393" t="s">
        <v>552</v>
      </c>
      <c r="C393" t="s">
        <v>547</v>
      </c>
      <c r="D393" t="s">
        <v>896</v>
      </c>
      <c r="E393" t="s">
        <v>549</v>
      </c>
      <c r="F393" t="s">
        <v>926</v>
      </c>
      <c r="G393">
        <v>1.9964999999999999</v>
      </c>
      <c r="H393">
        <v>3.8</v>
      </c>
      <c r="I393">
        <v>5</v>
      </c>
    </row>
    <row r="394" spans="1:9">
      <c r="A394" s="216">
        <v>489</v>
      </c>
      <c r="B394" t="s">
        <v>552</v>
      </c>
      <c r="C394" t="s">
        <v>547</v>
      </c>
      <c r="D394" t="s">
        <v>896</v>
      </c>
      <c r="E394" t="s">
        <v>549</v>
      </c>
      <c r="F394" t="s">
        <v>927</v>
      </c>
      <c r="G394">
        <v>1.2876000000000003</v>
      </c>
      <c r="H394">
        <v>2.2000000000000002</v>
      </c>
      <c r="I394">
        <v>2.6</v>
      </c>
    </row>
    <row r="395" spans="1:9">
      <c r="A395" s="216">
        <v>492</v>
      </c>
      <c r="B395" t="s">
        <v>552</v>
      </c>
      <c r="C395" t="s">
        <v>552</v>
      </c>
      <c r="D395" t="s">
        <v>896</v>
      </c>
      <c r="E395" t="s">
        <v>549</v>
      </c>
      <c r="F395" t="s">
        <v>928</v>
      </c>
      <c r="G395">
        <v>3.3008000000000002</v>
      </c>
      <c r="H395">
        <v>6.2</v>
      </c>
      <c r="I395">
        <v>7.7</v>
      </c>
    </row>
    <row r="396" spans="1:9">
      <c r="A396" s="216">
        <v>493</v>
      </c>
      <c r="B396" t="s">
        <v>552</v>
      </c>
      <c r="C396" t="s">
        <v>552</v>
      </c>
      <c r="D396" t="s">
        <v>896</v>
      </c>
      <c r="E396" t="s">
        <v>549</v>
      </c>
      <c r="F396" t="s">
        <v>929</v>
      </c>
      <c r="G396">
        <v>2.2035999999999998</v>
      </c>
      <c r="H396">
        <v>4</v>
      </c>
      <c r="I396">
        <v>4.8</v>
      </c>
    </row>
    <row r="397" spans="1:9">
      <c r="A397" s="216">
        <v>494</v>
      </c>
      <c r="B397" t="s">
        <v>552</v>
      </c>
      <c r="C397" t="s">
        <v>552</v>
      </c>
      <c r="D397" t="s">
        <v>896</v>
      </c>
      <c r="E397" t="s">
        <v>549</v>
      </c>
      <c r="F397" t="s">
        <v>930</v>
      </c>
      <c r="G397">
        <v>1.7562</v>
      </c>
      <c r="H397">
        <v>2.7</v>
      </c>
      <c r="I397">
        <v>3.2</v>
      </c>
    </row>
    <row r="398" spans="1:9">
      <c r="A398" s="216">
        <v>495</v>
      </c>
      <c r="B398" t="s">
        <v>552</v>
      </c>
      <c r="C398" t="s">
        <v>552</v>
      </c>
      <c r="D398" t="s">
        <v>896</v>
      </c>
      <c r="E398" t="s">
        <v>549</v>
      </c>
      <c r="F398" t="s">
        <v>931</v>
      </c>
      <c r="G398">
        <v>3.0121000000000007</v>
      </c>
      <c r="H398">
        <v>6.5</v>
      </c>
      <c r="I398">
        <v>8.6999999999999993</v>
      </c>
    </row>
    <row r="399" spans="1:9">
      <c r="A399" s="216">
        <v>496</v>
      </c>
      <c r="B399" t="s">
        <v>552</v>
      </c>
      <c r="C399" t="s">
        <v>552</v>
      </c>
      <c r="D399" t="s">
        <v>896</v>
      </c>
      <c r="E399" t="s">
        <v>549</v>
      </c>
      <c r="F399" t="s">
        <v>932</v>
      </c>
      <c r="G399">
        <v>1.9745999999999999</v>
      </c>
      <c r="H399">
        <v>3.5</v>
      </c>
      <c r="I399">
        <v>4.5</v>
      </c>
    </row>
    <row r="400" spans="1:9">
      <c r="A400" s="216">
        <v>497</v>
      </c>
      <c r="B400" t="s">
        <v>552</v>
      </c>
      <c r="C400" t="s">
        <v>552</v>
      </c>
      <c r="D400" t="s">
        <v>896</v>
      </c>
      <c r="E400" t="s">
        <v>549</v>
      </c>
      <c r="F400" t="s">
        <v>933</v>
      </c>
      <c r="G400">
        <v>1.3873999999999997</v>
      </c>
      <c r="H400">
        <v>1.8</v>
      </c>
      <c r="I400">
        <v>2.2000000000000002</v>
      </c>
    </row>
    <row r="401" spans="1:9">
      <c r="A401" s="216">
        <v>498</v>
      </c>
      <c r="B401" t="s">
        <v>547</v>
      </c>
      <c r="C401" t="s">
        <v>547</v>
      </c>
      <c r="D401" t="s">
        <v>896</v>
      </c>
      <c r="E401" t="s">
        <v>549</v>
      </c>
      <c r="F401" t="s">
        <v>934</v>
      </c>
      <c r="G401">
        <v>2.4289999999999998</v>
      </c>
      <c r="H401">
        <v>5.3</v>
      </c>
      <c r="I401">
        <v>7.1</v>
      </c>
    </row>
    <row r="402" spans="1:9">
      <c r="A402" s="216">
        <v>499</v>
      </c>
      <c r="B402" t="s">
        <v>547</v>
      </c>
      <c r="C402" t="s">
        <v>547</v>
      </c>
      <c r="D402" t="s">
        <v>896</v>
      </c>
      <c r="E402" t="s">
        <v>549</v>
      </c>
      <c r="F402" t="s">
        <v>935</v>
      </c>
      <c r="G402">
        <v>1.2418</v>
      </c>
      <c r="H402">
        <v>2.2000000000000002</v>
      </c>
      <c r="I402">
        <v>2.8</v>
      </c>
    </row>
    <row r="403" spans="1:9">
      <c r="A403" s="216">
        <v>500</v>
      </c>
      <c r="B403" t="s">
        <v>552</v>
      </c>
      <c r="C403" t="s">
        <v>552</v>
      </c>
      <c r="D403" t="s">
        <v>896</v>
      </c>
      <c r="E403" t="s">
        <v>549</v>
      </c>
      <c r="F403" t="s">
        <v>936</v>
      </c>
      <c r="G403">
        <v>2.9592000000000001</v>
      </c>
      <c r="H403">
        <v>7</v>
      </c>
      <c r="I403">
        <v>9.4</v>
      </c>
    </row>
    <row r="404" spans="1:9">
      <c r="A404" s="216">
        <v>501</v>
      </c>
      <c r="B404" t="s">
        <v>552</v>
      </c>
      <c r="C404" t="s">
        <v>552</v>
      </c>
      <c r="D404" t="s">
        <v>896</v>
      </c>
      <c r="E404" t="s">
        <v>549</v>
      </c>
      <c r="F404" t="s">
        <v>937</v>
      </c>
      <c r="G404">
        <v>1.6893</v>
      </c>
      <c r="H404">
        <v>4.3</v>
      </c>
      <c r="I404">
        <v>5.4</v>
      </c>
    </row>
    <row r="405" spans="1:9">
      <c r="A405" s="216">
        <v>502</v>
      </c>
      <c r="B405" t="s">
        <v>552</v>
      </c>
      <c r="C405" t="s">
        <v>552</v>
      </c>
      <c r="D405" t="s">
        <v>896</v>
      </c>
      <c r="E405" t="s">
        <v>549</v>
      </c>
      <c r="F405" t="s">
        <v>938</v>
      </c>
      <c r="G405">
        <v>1.2637</v>
      </c>
      <c r="H405">
        <v>2.5</v>
      </c>
      <c r="I405">
        <v>3</v>
      </c>
    </row>
    <row r="406" spans="1:9">
      <c r="A406" s="216">
        <v>503</v>
      </c>
      <c r="B406" t="s">
        <v>547</v>
      </c>
      <c r="C406" t="s">
        <v>547</v>
      </c>
      <c r="D406" t="s">
        <v>896</v>
      </c>
      <c r="E406" t="s">
        <v>549</v>
      </c>
      <c r="F406" t="s">
        <v>939</v>
      </c>
      <c r="G406">
        <v>2.4874999999999998</v>
      </c>
      <c r="H406">
        <v>6.7</v>
      </c>
      <c r="I406">
        <v>8.4</v>
      </c>
    </row>
    <row r="407" spans="1:9">
      <c r="A407" s="216">
        <v>504</v>
      </c>
      <c r="B407" t="s">
        <v>547</v>
      </c>
      <c r="C407" t="s">
        <v>547</v>
      </c>
      <c r="D407" t="s">
        <v>896</v>
      </c>
      <c r="E407" t="s">
        <v>549</v>
      </c>
      <c r="F407" t="s">
        <v>940</v>
      </c>
      <c r="G407">
        <v>1.7241</v>
      </c>
      <c r="H407">
        <v>4.9000000000000004</v>
      </c>
      <c r="I407">
        <v>5.8</v>
      </c>
    </row>
    <row r="408" spans="1:9">
      <c r="A408" s="216">
        <v>505</v>
      </c>
      <c r="B408" t="s">
        <v>547</v>
      </c>
      <c r="C408" t="s">
        <v>547</v>
      </c>
      <c r="D408" t="s">
        <v>896</v>
      </c>
      <c r="E408" t="s">
        <v>549</v>
      </c>
      <c r="F408" t="s">
        <v>941</v>
      </c>
      <c r="G408">
        <v>1.5251999999999997</v>
      </c>
      <c r="H408">
        <v>3</v>
      </c>
      <c r="I408">
        <v>3.6</v>
      </c>
    </row>
    <row r="409" spans="1:9">
      <c r="A409" s="216">
        <v>506</v>
      </c>
      <c r="B409" t="s">
        <v>547</v>
      </c>
      <c r="C409" t="s">
        <v>547</v>
      </c>
      <c r="D409" t="s">
        <v>896</v>
      </c>
      <c r="E409" t="s">
        <v>549</v>
      </c>
      <c r="F409" t="s">
        <v>942</v>
      </c>
      <c r="G409">
        <v>1.3793000000000002</v>
      </c>
      <c r="H409">
        <v>3.7</v>
      </c>
      <c r="I409">
        <v>4.5999999999999996</v>
      </c>
    </row>
    <row r="410" spans="1:9">
      <c r="A410" s="216">
        <v>507</v>
      </c>
      <c r="B410" t="s">
        <v>547</v>
      </c>
      <c r="C410" t="s">
        <v>547</v>
      </c>
      <c r="D410" t="s">
        <v>896</v>
      </c>
      <c r="E410" t="s">
        <v>549</v>
      </c>
      <c r="F410" t="s">
        <v>943</v>
      </c>
      <c r="G410">
        <v>1.8771</v>
      </c>
      <c r="H410">
        <v>4.3</v>
      </c>
      <c r="I410">
        <v>5.5</v>
      </c>
    </row>
    <row r="411" spans="1:9">
      <c r="A411" s="216">
        <v>508</v>
      </c>
      <c r="B411" t="s">
        <v>547</v>
      </c>
      <c r="C411" t="s">
        <v>547</v>
      </c>
      <c r="D411" t="s">
        <v>896</v>
      </c>
      <c r="E411" t="s">
        <v>549</v>
      </c>
      <c r="F411" t="s">
        <v>944</v>
      </c>
      <c r="G411">
        <v>1.5335000000000003</v>
      </c>
      <c r="H411">
        <v>2.1</v>
      </c>
      <c r="I411">
        <v>2.6</v>
      </c>
    </row>
    <row r="412" spans="1:9">
      <c r="A412" s="216">
        <v>509</v>
      </c>
      <c r="B412" t="s">
        <v>547</v>
      </c>
      <c r="C412" t="s">
        <v>547</v>
      </c>
      <c r="D412" t="s">
        <v>896</v>
      </c>
      <c r="E412" t="s">
        <v>549</v>
      </c>
      <c r="F412" t="s">
        <v>945</v>
      </c>
      <c r="G412">
        <v>1.8321000000000001</v>
      </c>
      <c r="H412">
        <v>3.9</v>
      </c>
      <c r="I412">
        <v>4.9000000000000004</v>
      </c>
    </row>
    <row r="413" spans="1:9">
      <c r="A413" s="216">
        <v>510</v>
      </c>
      <c r="B413" t="s">
        <v>552</v>
      </c>
      <c r="C413" t="s">
        <v>547</v>
      </c>
      <c r="D413" t="s">
        <v>896</v>
      </c>
      <c r="E413" t="s">
        <v>549</v>
      </c>
      <c r="F413" t="s">
        <v>946</v>
      </c>
      <c r="G413">
        <v>2.4878999999999998</v>
      </c>
      <c r="H413">
        <v>4.9000000000000004</v>
      </c>
      <c r="I413">
        <v>6</v>
      </c>
    </row>
    <row r="414" spans="1:9">
      <c r="A414" s="216">
        <v>511</v>
      </c>
      <c r="B414" t="s">
        <v>552</v>
      </c>
      <c r="C414" t="s">
        <v>547</v>
      </c>
      <c r="D414" t="s">
        <v>896</v>
      </c>
      <c r="E414" t="s">
        <v>549</v>
      </c>
      <c r="F414" t="s">
        <v>947</v>
      </c>
      <c r="G414">
        <v>1.786</v>
      </c>
      <c r="H414">
        <v>3.4</v>
      </c>
      <c r="I414">
        <v>3.9</v>
      </c>
    </row>
    <row r="415" spans="1:9">
      <c r="A415" s="216">
        <v>512</v>
      </c>
      <c r="B415" t="s">
        <v>552</v>
      </c>
      <c r="C415" t="s">
        <v>547</v>
      </c>
      <c r="D415" t="s">
        <v>896</v>
      </c>
      <c r="E415" t="s">
        <v>549</v>
      </c>
      <c r="F415" t="s">
        <v>948</v>
      </c>
      <c r="G415">
        <v>1.4960000000000004</v>
      </c>
      <c r="H415">
        <v>2.2999999999999998</v>
      </c>
      <c r="I415">
        <v>2.6</v>
      </c>
    </row>
    <row r="416" spans="1:9">
      <c r="A416" s="216">
        <v>513</v>
      </c>
      <c r="B416" t="s">
        <v>547</v>
      </c>
      <c r="C416" t="s">
        <v>547</v>
      </c>
      <c r="D416" t="s">
        <v>896</v>
      </c>
      <c r="E416" t="s">
        <v>549</v>
      </c>
      <c r="F416" t="s">
        <v>949</v>
      </c>
      <c r="G416">
        <v>1.5871</v>
      </c>
      <c r="H416">
        <v>4.2</v>
      </c>
      <c r="I416">
        <v>5.5</v>
      </c>
    </row>
    <row r="417" spans="1:9">
      <c r="A417" s="216">
        <v>514</v>
      </c>
      <c r="B417" t="s">
        <v>547</v>
      </c>
      <c r="C417" t="s">
        <v>547</v>
      </c>
      <c r="D417" t="s">
        <v>896</v>
      </c>
      <c r="E417" t="s">
        <v>549</v>
      </c>
      <c r="F417" t="s">
        <v>950</v>
      </c>
      <c r="G417">
        <v>1.0192000000000001</v>
      </c>
      <c r="H417">
        <v>2.4</v>
      </c>
      <c r="I417">
        <v>2.9</v>
      </c>
    </row>
    <row r="418" spans="1:9">
      <c r="A418" s="216">
        <v>515</v>
      </c>
      <c r="B418" t="s">
        <v>552</v>
      </c>
      <c r="C418" t="s">
        <v>552</v>
      </c>
      <c r="D418" t="s">
        <v>896</v>
      </c>
      <c r="E418" t="s">
        <v>549</v>
      </c>
      <c r="F418" t="s">
        <v>951</v>
      </c>
      <c r="G418">
        <v>2.9195000000000002</v>
      </c>
      <c r="H418">
        <v>6.3</v>
      </c>
      <c r="I418">
        <v>8.1</v>
      </c>
    </row>
    <row r="419" spans="1:9">
      <c r="A419" s="216">
        <v>516</v>
      </c>
      <c r="B419" t="s">
        <v>552</v>
      </c>
      <c r="C419" t="s">
        <v>552</v>
      </c>
      <c r="D419" t="s">
        <v>896</v>
      </c>
      <c r="E419" t="s">
        <v>549</v>
      </c>
      <c r="F419" t="s">
        <v>952</v>
      </c>
      <c r="G419">
        <v>1.8819999999999999</v>
      </c>
      <c r="H419">
        <v>3.9</v>
      </c>
      <c r="I419">
        <v>4.8</v>
      </c>
    </row>
    <row r="420" spans="1:9">
      <c r="A420" s="216">
        <v>517</v>
      </c>
      <c r="B420" t="s">
        <v>552</v>
      </c>
      <c r="C420" t="s">
        <v>552</v>
      </c>
      <c r="D420" t="s">
        <v>896</v>
      </c>
      <c r="E420" t="s">
        <v>549</v>
      </c>
      <c r="F420" t="s">
        <v>953</v>
      </c>
      <c r="G420">
        <v>1.43608</v>
      </c>
      <c r="H420">
        <v>2.2000000000000002</v>
      </c>
      <c r="I420">
        <v>2.7</v>
      </c>
    </row>
    <row r="421" spans="1:9">
      <c r="A421" s="216">
        <v>518</v>
      </c>
      <c r="B421" t="s">
        <v>552</v>
      </c>
      <c r="C421" t="s">
        <v>552</v>
      </c>
      <c r="D421" t="s">
        <v>896</v>
      </c>
      <c r="E421" t="s">
        <v>549</v>
      </c>
      <c r="F421" t="s">
        <v>954</v>
      </c>
      <c r="G421">
        <v>2.8929999999999998</v>
      </c>
      <c r="H421">
        <v>3.2</v>
      </c>
      <c r="I421">
        <v>5.0999999999999996</v>
      </c>
    </row>
    <row r="422" spans="1:9">
      <c r="A422" s="216">
        <v>519</v>
      </c>
      <c r="B422" t="s">
        <v>552</v>
      </c>
      <c r="C422" t="s">
        <v>552</v>
      </c>
      <c r="D422" t="s">
        <v>896</v>
      </c>
      <c r="E422" t="s">
        <v>549</v>
      </c>
      <c r="F422" t="s">
        <v>4891</v>
      </c>
      <c r="G422">
        <v>1.8038000000000001</v>
      </c>
      <c r="H422">
        <v>3.2</v>
      </c>
      <c r="I422">
        <v>4.0999999999999996</v>
      </c>
    </row>
    <row r="423" spans="1:9">
      <c r="A423" s="216">
        <v>520</v>
      </c>
      <c r="B423" t="s">
        <v>552</v>
      </c>
      <c r="C423" t="s">
        <v>552</v>
      </c>
      <c r="D423" t="s">
        <v>896</v>
      </c>
      <c r="E423" t="s">
        <v>549</v>
      </c>
      <c r="F423" t="s">
        <v>955</v>
      </c>
      <c r="G423">
        <v>1.2966</v>
      </c>
      <c r="H423">
        <v>1.9</v>
      </c>
      <c r="I423">
        <v>2.4</v>
      </c>
    </row>
    <row r="424" spans="1:9">
      <c r="A424" s="216">
        <v>533</v>
      </c>
      <c r="B424" t="s">
        <v>552</v>
      </c>
      <c r="C424" t="s">
        <v>547</v>
      </c>
      <c r="D424" t="s">
        <v>896</v>
      </c>
      <c r="E424" t="s">
        <v>587</v>
      </c>
      <c r="F424" t="s">
        <v>956</v>
      </c>
      <c r="G424">
        <v>1.4379999999999997</v>
      </c>
      <c r="H424">
        <v>4.3</v>
      </c>
      <c r="I424">
        <v>5.7</v>
      </c>
    </row>
    <row r="425" spans="1:9">
      <c r="A425" s="216">
        <v>534</v>
      </c>
      <c r="B425" t="s">
        <v>552</v>
      </c>
      <c r="C425" t="s">
        <v>547</v>
      </c>
      <c r="D425" t="s">
        <v>896</v>
      </c>
      <c r="E425" t="s">
        <v>587</v>
      </c>
      <c r="F425" t="s">
        <v>957</v>
      </c>
      <c r="G425">
        <v>0.76090000000000013</v>
      </c>
      <c r="H425">
        <v>2.9</v>
      </c>
      <c r="I425">
        <v>3.5</v>
      </c>
    </row>
    <row r="426" spans="1:9">
      <c r="A426" s="216">
        <v>535</v>
      </c>
      <c r="B426" t="s">
        <v>552</v>
      </c>
      <c r="C426" t="s">
        <v>547</v>
      </c>
      <c r="D426" t="s">
        <v>896</v>
      </c>
      <c r="E426" t="s">
        <v>587</v>
      </c>
      <c r="F426" t="s">
        <v>958</v>
      </c>
      <c r="G426">
        <v>1.2567999999999999</v>
      </c>
      <c r="H426">
        <v>3.9</v>
      </c>
      <c r="I426">
        <v>5</v>
      </c>
    </row>
    <row r="427" spans="1:9">
      <c r="A427" s="216">
        <v>536</v>
      </c>
      <c r="B427" t="s">
        <v>552</v>
      </c>
      <c r="C427" t="s">
        <v>547</v>
      </c>
      <c r="D427" t="s">
        <v>896</v>
      </c>
      <c r="E427" t="s">
        <v>587</v>
      </c>
      <c r="F427" t="s">
        <v>959</v>
      </c>
      <c r="G427">
        <v>0.75449999999999995</v>
      </c>
      <c r="H427">
        <v>3</v>
      </c>
      <c r="I427">
        <v>3.4</v>
      </c>
    </row>
    <row r="428" spans="1:9">
      <c r="A428" s="216">
        <v>537</v>
      </c>
      <c r="B428" t="s">
        <v>547</v>
      </c>
      <c r="C428" t="s">
        <v>547</v>
      </c>
      <c r="D428" t="s">
        <v>896</v>
      </c>
      <c r="E428" t="s">
        <v>587</v>
      </c>
      <c r="F428" t="s">
        <v>960</v>
      </c>
      <c r="G428">
        <v>0.96799999999999997</v>
      </c>
      <c r="H428">
        <v>3.3</v>
      </c>
      <c r="I428">
        <v>4.0999999999999996</v>
      </c>
    </row>
    <row r="429" spans="1:9">
      <c r="A429" s="216">
        <v>538</v>
      </c>
      <c r="B429" t="s">
        <v>547</v>
      </c>
      <c r="C429" t="s">
        <v>547</v>
      </c>
      <c r="D429" t="s">
        <v>896</v>
      </c>
      <c r="E429" t="s">
        <v>587</v>
      </c>
      <c r="F429" t="s">
        <v>961</v>
      </c>
      <c r="G429">
        <v>0.67659999999999987</v>
      </c>
      <c r="H429">
        <v>2.5</v>
      </c>
      <c r="I429">
        <v>2.9</v>
      </c>
    </row>
    <row r="430" spans="1:9">
      <c r="A430" s="216">
        <v>539</v>
      </c>
      <c r="B430" t="s">
        <v>552</v>
      </c>
      <c r="C430" t="s">
        <v>547</v>
      </c>
      <c r="D430" t="s">
        <v>896</v>
      </c>
      <c r="E430" t="s">
        <v>587</v>
      </c>
      <c r="F430" t="s">
        <v>962</v>
      </c>
      <c r="G430">
        <v>1.8848</v>
      </c>
      <c r="H430">
        <v>5.9</v>
      </c>
      <c r="I430">
        <v>7.8</v>
      </c>
    </row>
    <row r="431" spans="1:9">
      <c r="A431" s="216">
        <v>540</v>
      </c>
      <c r="B431" t="s">
        <v>552</v>
      </c>
      <c r="C431" t="s">
        <v>547</v>
      </c>
      <c r="D431" t="s">
        <v>896</v>
      </c>
      <c r="E431" t="s">
        <v>587</v>
      </c>
      <c r="F431" t="s">
        <v>963</v>
      </c>
      <c r="G431">
        <v>1.2914000000000001</v>
      </c>
      <c r="H431">
        <v>4.5</v>
      </c>
      <c r="I431">
        <v>5.7</v>
      </c>
    </row>
    <row r="432" spans="1:9">
      <c r="A432" s="216">
        <v>541</v>
      </c>
      <c r="B432" t="s">
        <v>552</v>
      </c>
      <c r="C432" t="s">
        <v>547</v>
      </c>
      <c r="D432" t="s">
        <v>896</v>
      </c>
      <c r="E432" t="s">
        <v>587</v>
      </c>
      <c r="F432" t="s">
        <v>964</v>
      </c>
      <c r="G432">
        <v>0.94510000000000005</v>
      </c>
      <c r="H432">
        <v>3.3</v>
      </c>
      <c r="I432">
        <v>4.3</v>
      </c>
    </row>
    <row r="433" spans="1:9">
      <c r="A433" s="216">
        <v>542</v>
      </c>
      <c r="B433" t="s">
        <v>552</v>
      </c>
      <c r="C433" t="s">
        <v>547</v>
      </c>
      <c r="D433" t="s">
        <v>896</v>
      </c>
      <c r="E433" t="s">
        <v>587</v>
      </c>
      <c r="F433" t="s">
        <v>965</v>
      </c>
      <c r="G433">
        <v>1.8104</v>
      </c>
      <c r="H433">
        <v>5.3</v>
      </c>
      <c r="I433">
        <v>7</v>
      </c>
    </row>
    <row r="434" spans="1:9">
      <c r="A434" s="216">
        <v>543</v>
      </c>
      <c r="B434" t="s">
        <v>552</v>
      </c>
      <c r="C434" t="s">
        <v>547</v>
      </c>
      <c r="D434" t="s">
        <v>896</v>
      </c>
      <c r="E434" t="s">
        <v>587</v>
      </c>
      <c r="F434" t="s">
        <v>966</v>
      </c>
      <c r="G434">
        <v>1.0798000000000001</v>
      </c>
      <c r="H434">
        <v>3.7</v>
      </c>
      <c r="I434">
        <v>4.5999999999999996</v>
      </c>
    </row>
    <row r="435" spans="1:9">
      <c r="A435" s="216">
        <v>544</v>
      </c>
      <c r="B435" t="s">
        <v>552</v>
      </c>
      <c r="C435" t="s">
        <v>547</v>
      </c>
      <c r="D435" t="s">
        <v>896</v>
      </c>
      <c r="E435" t="s">
        <v>587</v>
      </c>
      <c r="F435" t="s">
        <v>967</v>
      </c>
      <c r="G435">
        <v>0.77579999999999982</v>
      </c>
      <c r="H435">
        <v>3</v>
      </c>
      <c r="I435">
        <v>3.4</v>
      </c>
    </row>
    <row r="436" spans="1:9">
      <c r="A436" s="216">
        <v>545</v>
      </c>
      <c r="B436" t="s">
        <v>552</v>
      </c>
      <c r="C436" t="s">
        <v>547</v>
      </c>
      <c r="D436" t="s">
        <v>896</v>
      </c>
      <c r="E436" t="s">
        <v>587</v>
      </c>
      <c r="F436" t="s">
        <v>968</v>
      </c>
      <c r="G436">
        <v>2.3633999999999999</v>
      </c>
      <c r="H436">
        <v>5.8</v>
      </c>
      <c r="I436">
        <v>8.1</v>
      </c>
    </row>
    <row r="437" spans="1:9">
      <c r="A437" s="216">
        <v>546</v>
      </c>
      <c r="B437" t="s">
        <v>552</v>
      </c>
      <c r="C437" t="s">
        <v>547</v>
      </c>
      <c r="D437" t="s">
        <v>896</v>
      </c>
      <c r="E437" t="s">
        <v>587</v>
      </c>
      <c r="F437" t="s">
        <v>969</v>
      </c>
      <c r="G437">
        <v>1.1268000000000002</v>
      </c>
      <c r="H437">
        <v>3.6</v>
      </c>
      <c r="I437">
        <v>4.5999999999999996</v>
      </c>
    </row>
    <row r="438" spans="1:9">
      <c r="A438" s="216">
        <v>547</v>
      </c>
      <c r="B438" t="s">
        <v>552</v>
      </c>
      <c r="C438" t="s">
        <v>547</v>
      </c>
      <c r="D438" t="s">
        <v>896</v>
      </c>
      <c r="E438" t="s">
        <v>587</v>
      </c>
      <c r="F438" t="s">
        <v>970</v>
      </c>
      <c r="G438">
        <v>0.81520000000000004</v>
      </c>
      <c r="H438">
        <v>2.6</v>
      </c>
      <c r="I438">
        <v>3.2</v>
      </c>
    </row>
    <row r="439" spans="1:9">
      <c r="A439" s="216">
        <v>548</v>
      </c>
      <c r="B439" t="s">
        <v>547</v>
      </c>
      <c r="C439" t="s">
        <v>547</v>
      </c>
      <c r="D439" t="s">
        <v>896</v>
      </c>
      <c r="E439" t="s">
        <v>587</v>
      </c>
      <c r="F439" t="s">
        <v>971</v>
      </c>
      <c r="G439">
        <v>2.0384000000000002</v>
      </c>
      <c r="H439">
        <v>6</v>
      </c>
      <c r="I439">
        <v>7.9</v>
      </c>
    </row>
    <row r="440" spans="1:9">
      <c r="A440" s="216">
        <v>549</v>
      </c>
      <c r="B440" t="s">
        <v>547</v>
      </c>
      <c r="C440" t="s">
        <v>547</v>
      </c>
      <c r="D440" t="s">
        <v>896</v>
      </c>
      <c r="E440" t="s">
        <v>587</v>
      </c>
      <c r="F440" t="s">
        <v>972</v>
      </c>
      <c r="G440">
        <v>1.1946000000000001</v>
      </c>
      <c r="H440">
        <v>4.0999999999999996</v>
      </c>
      <c r="I440">
        <v>5</v>
      </c>
    </row>
    <row r="441" spans="1:9">
      <c r="A441" s="216">
        <v>550</v>
      </c>
      <c r="B441" t="s">
        <v>547</v>
      </c>
      <c r="C441" t="s">
        <v>547</v>
      </c>
      <c r="D441" t="s">
        <v>896</v>
      </c>
      <c r="E441" t="s">
        <v>587</v>
      </c>
      <c r="F441" t="s">
        <v>973</v>
      </c>
      <c r="G441">
        <v>0.90059999999999996</v>
      </c>
      <c r="H441">
        <v>3</v>
      </c>
      <c r="I441">
        <v>3.6</v>
      </c>
    </row>
    <row r="442" spans="1:9">
      <c r="A442" s="216">
        <v>551</v>
      </c>
      <c r="B442" t="s">
        <v>552</v>
      </c>
      <c r="C442" t="s">
        <v>547</v>
      </c>
      <c r="D442" t="s">
        <v>896</v>
      </c>
      <c r="E442" t="s">
        <v>587</v>
      </c>
      <c r="F442" t="s">
        <v>974</v>
      </c>
      <c r="G442">
        <v>1.5532999999999997</v>
      </c>
      <c r="H442">
        <v>4.5</v>
      </c>
      <c r="I442">
        <v>5.8</v>
      </c>
    </row>
    <row r="443" spans="1:9">
      <c r="A443" s="216">
        <v>552</v>
      </c>
      <c r="B443" t="s">
        <v>552</v>
      </c>
      <c r="C443" t="s">
        <v>547</v>
      </c>
      <c r="D443" t="s">
        <v>896</v>
      </c>
      <c r="E443" t="s">
        <v>587</v>
      </c>
      <c r="F443" t="s">
        <v>975</v>
      </c>
      <c r="G443">
        <v>0.89380000000000004</v>
      </c>
      <c r="H443">
        <v>3</v>
      </c>
      <c r="I443">
        <v>3.7</v>
      </c>
    </row>
    <row r="444" spans="1:9">
      <c r="A444" s="216">
        <v>553</v>
      </c>
      <c r="B444" t="s">
        <v>547</v>
      </c>
      <c r="C444" t="s">
        <v>547</v>
      </c>
      <c r="D444" t="s">
        <v>896</v>
      </c>
      <c r="E444" t="s">
        <v>587</v>
      </c>
      <c r="F444" t="s">
        <v>976</v>
      </c>
      <c r="G444">
        <v>1.2890999999999997</v>
      </c>
      <c r="H444">
        <v>4</v>
      </c>
      <c r="I444">
        <v>5.2</v>
      </c>
    </row>
    <row r="445" spans="1:9">
      <c r="A445" s="216">
        <v>554</v>
      </c>
      <c r="B445" t="s">
        <v>547</v>
      </c>
      <c r="C445" t="s">
        <v>547</v>
      </c>
      <c r="D445" t="s">
        <v>896</v>
      </c>
      <c r="E445" t="s">
        <v>587</v>
      </c>
      <c r="F445" t="s">
        <v>977</v>
      </c>
      <c r="G445">
        <v>0.75159999999999982</v>
      </c>
      <c r="H445">
        <v>2.8</v>
      </c>
      <c r="I445">
        <v>3.4</v>
      </c>
    </row>
    <row r="446" spans="1:9">
      <c r="A446" s="216">
        <v>555</v>
      </c>
      <c r="B446" t="s">
        <v>547</v>
      </c>
      <c r="C446" t="s">
        <v>547</v>
      </c>
      <c r="D446" t="s">
        <v>896</v>
      </c>
      <c r="E446" t="s">
        <v>587</v>
      </c>
      <c r="F446" t="s">
        <v>978</v>
      </c>
      <c r="G446">
        <v>1.2719</v>
      </c>
      <c r="H446">
        <v>3.8</v>
      </c>
      <c r="I446">
        <v>5.0999999999999996</v>
      </c>
    </row>
    <row r="447" spans="1:9">
      <c r="A447" s="216">
        <v>556</v>
      </c>
      <c r="B447" t="s">
        <v>547</v>
      </c>
      <c r="C447" t="s">
        <v>547</v>
      </c>
      <c r="D447" t="s">
        <v>896</v>
      </c>
      <c r="E447" t="s">
        <v>587</v>
      </c>
      <c r="F447" t="s">
        <v>979</v>
      </c>
      <c r="G447">
        <v>0.77900000000000003</v>
      </c>
      <c r="H447">
        <v>2.7</v>
      </c>
      <c r="I447">
        <v>3.4</v>
      </c>
    </row>
    <row r="448" spans="1:9">
      <c r="A448" s="216">
        <v>557</v>
      </c>
      <c r="B448" t="s">
        <v>552</v>
      </c>
      <c r="C448" t="s">
        <v>547</v>
      </c>
      <c r="D448" t="s">
        <v>896</v>
      </c>
      <c r="E448" t="s">
        <v>587</v>
      </c>
      <c r="F448" t="s">
        <v>980</v>
      </c>
      <c r="G448">
        <v>1.4431999999999996</v>
      </c>
      <c r="H448">
        <v>4.5999999999999996</v>
      </c>
      <c r="I448">
        <v>5.7</v>
      </c>
    </row>
    <row r="449" spans="1:9">
      <c r="A449" s="216">
        <v>558</v>
      </c>
      <c r="B449" t="s">
        <v>552</v>
      </c>
      <c r="C449" t="s">
        <v>547</v>
      </c>
      <c r="D449" t="s">
        <v>896</v>
      </c>
      <c r="E449" t="s">
        <v>587</v>
      </c>
      <c r="F449" t="s">
        <v>981</v>
      </c>
      <c r="G449">
        <v>0.85660000000000014</v>
      </c>
      <c r="H449">
        <v>3.2</v>
      </c>
      <c r="I449">
        <v>3.8</v>
      </c>
    </row>
    <row r="450" spans="1:9">
      <c r="A450" s="216">
        <v>559</v>
      </c>
      <c r="B450" t="s">
        <v>552</v>
      </c>
      <c r="C450" t="s">
        <v>547</v>
      </c>
      <c r="D450" t="s">
        <v>896</v>
      </c>
      <c r="E450" t="s">
        <v>587</v>
      </c>
      <c r="F450" t="s">
        <v>982</v>
      </c>
      <c r="G450">
        <v>1.6813</v>
      </c>
      <c r="H450">
        <v>4.7</v>
      </c>
      <c r="I450">
        <v>6.3</v>
      </c>
    </row>
    <row r="451" spans="1:9">
      <c r="A451" s="216">
        <v>560</v>
      </c>
      <c r="B451" t="s">
        <v>552</v>
      </c>
      <c r="C451" t="s">
        <v>547</v>
      </c>
      <c r="D451" t="s">
        <v>896</v>
      </c>
      <c r="E451" t="s">
        <v>587</v>
      </c>
      <c r="F451" t="s">
        <v>983</v>
      </c>
      <c r="G451">
        <v>1.0771999999999997</v>
      </c>
      <c r="H451">
        <v>3.8</v>
      </c>
      <c r="I451">
        <v>4.8</v>
      </c>
    </row>
    <row r="452" spans="1:9">
      <c r="A452" s="216">
        <v>561</v>
      </c>
      <c r="B452" t="s">
        <v>552</v>
      </c>
      <c r="C452" t="s">
        <v>547</v>
      </c>
      <c r="D452" t="s">
        <v>896</v>
      </c>
      <c r="E452" t="s">
        <v>587</v>
      </c>
      <c r="F452" t="s">
        <v>984</v>
      </c>
      <c r="G452">
        <v>0.7611</v>
      </c>
      <c r="H452">
        <v>2.6</v>
      </c>
      <c r="I452">
        <v>3.4</v>
      </c>
    </row>
    <row r="453" spans="1:9">
      <c r="A453" s="216">
        <v>562</v>
      </c>
      <c r="B453" t="s">
        <v>552</v>
      </c>
      <c r="C453" t="s">
        <v>547</v>
      </c>
      <c r="D453" t="s">
        <v>896</v>
      </c>
      <c r="E453" t="s">
        <v>587</v>
      </c>
      <c r="F453" t="s">
        <v>985</v>
      </c>
      <c r="G453">
        <v>1.3818999999999999</v>
      </c>
      <c r="H453">
        <v>4.0999999999999996</v>
      </c>
      <c r="I453">
        <v>5.2</v>
      </c>
    </row>
    <row r="454" spans="1:9">
      <c r="A454" s="216">
        <v>563</v>
      </c>
      <c r="B454" t="s">
        <v>552</v>
      </c>
      <c r="C454" t="s">
        <v>547</v>
      </c>
      <c r="D454" t="s">
        <v>896</v>
      </c>
      <c r="E454" t="s">
        <v>587</v>
      </c>
      <c r="F454" t="s">
        <v>986</v>
      </c>
      <c r="G454">
        <v>0.82350000000000001</v>
      </c>
      <c r="H454">
        <v>3</v>
      </c>
      <c r="I454">
        <v>3.4</v>
      </c>
    </row>
    <row r="455" spans="1:9">
      <c r="A455" s="216">
        <v>564</v>
      </c>
      <c r="B455" t="s">
        <v>547</v>
      </c>
      <c r="C455" t="s">
        <v>547</v>
      </c>
      <c r="D455" t="s">
        <v>896</v>
      </c>
      <c r="E455" t="s">
        <v>587</v>
      </c>
      <c r="F455" t="s">
        <v>987</v>
      </c>
      <c r="G455">
        <v>1.4630000000000001</v>
      </c>
      <c r="H455">
        <v>4.7</v>
      </c>
      <c r="I455">
        <v>5.9</v>
      </c>
    </row>
    <row r="456" spans="1:9">
      <c r="A456" s="216">
        <v>565</v>
      </c>
      <c r="B456" t="s">
        <v>547</v>
      </c>
      <c r="C456" t="s">
        <v>547</v>
      </c>
      <c r="D456" t="s">
        <v>896</v>
      </c>
      <c r="E456" t="s">
        <v>587</v>
      </c>
      <c r="F456" t="s">
        <v>988</v>
      </c>
      <c r="G456">
        <v>0.95269999999999999</v>
      </c>
      <c r="H456">
        <v>3.5</v>
      </c>
      <c r="I456">
        <v>4.0999999999999996</v>
      </c>
    </row>
    <row r="457" spans="1:9">
      <c r="A457" s="216">
        <v>566</v>
      </c>
      <c r="B457" t="s">
        <v>547</v>
      </c>
      <c r="C457" t="s">
        <v>547</v>
      </c>
      <c r="D457" t="s">
        <v>896</v>
      </c>
      <c r="E457" t="s">
        <v>587</v>
      </c>
      <c r="F457" t="s">
        <v>989</v>
      </c>
      <c r="G457">
        <v>0.77690000000000003</v>
      </c>
      <c r="H457">
        <v>2.6</v>
      </c>
      <c r="I457">
        <v>3.1</v>
      </c>
    </row>
    <row r="458" spans="1:9">
      <c r="A458" s="216">
        <v>570</v>
      </c>
      <c r="B458" t="s">
        <v>552</v>
      </c>
      <c r="C458" t="s">
        <v>547</v>
      </c>
      <c r="D458" t="s">
        <v>990</v>
      </c>
      <c r="E458" t="s">
        <v>549</v>
      </c>
      <c r="F458" t="s">
        <v>991</v>
      </c>
      <c r="G458">
        <v>2.5948000000000002</v>
      </c>
      <c r="H458">
        <v>7</v>
      </c>
      <c r="I458">
        <v>9.1</v>
      </c>
    </row>
    <row r="459" spans="1:9">
      <c r="A459" s="216">
        <v>571</v>
      </c>
      <c r="B459" t="s">
        <v>552</v>
      </c>
      <c r="C459" t="s">
        <v>547</v>
      </c>
      <c r="D459" t="s">
        <v>990</v>
      </c>
      <c r="E459" t="s">
        <v>549</v>
      </c>
      <c r="F459" t="s">
        <v>992</v>
      </c>
      <c r="G459">
        <v>1.6287</v>
      </c>
      <c r="H459">
        <v>5</v>
      </c>
      <c r="I459">
        <v>6.1</v>
      </c>
    </row>
    <row r="460" spans="1:9">
      <c r="A460" s="216">
        <v>572</v>
      </c>
      <c r="B460" t="s">
        <v>552</v>
      </c>
      <c r="C460" t="s">
        <v>547</v>
      </c>
      <c r="D460" t="s">
        <v>990</v>
      </c>
      <c r="E460" t="s">
        <v>549</v>
      </c>
      <c r="F460" t="s">
        <v>993</v>
      </c>
      <c r="G460">
        <v>1.1756</v>
      </c>
      <c r="H460">
        <v>3.5</v>
      </c>
      <c r="I460">
        <v>4.3</v>
      </c>
    </row>
    <row r="461" spans="1:9">
      <c r="A461" s="216">
        <v>573</v>
      </c>
      <c r="B461" t="s">
        <v>552</v>
      </c>
      <c r="C461" t="s">
        <v>547</v>
      </c>
      <c r="D461" t="s">
        <v>990</v>
      </c>
      <c r="E461" t="s">
        <v>549</v>
      </c>
      <c r="F461" t="s">
        <v>994</v>
      </c>
      <c r="G461">
        <v>4.0635000000000003</v>
      </c>
      <c r="H461">
        <v>8.8000000000000007</v>
      </c>
      <c r="I461">
        <v>12.8</v>
      </c>
    </row>
    <row r="462" spans="1:9">
      <c r="A462" s="216">
        <v>574</v>
      </c>
      <c r="B462" t="s">
        <v>552</v>
      </c>
      <c r="C462" t="s">
        <v>547</v>
      </c>
      <c r="D462" t="s">
        <v>990</v>
      </c>
      <c r="E462" t="s">
        <v>549</v>
      </c>
      <c r="F462" t="s">
        <v>995</v>
      </c>
      <c r="G462">
        <v>2.9594</v>
      </c>
      <c r="H462">
        <v>7.3</v>
      </c>
      <c r="I462">
        <v>9.4</v>
      </c>
    </row>
    <row r="463" spans="1:9">
      <c r="A463" s="216">
        <v>575</v>
      </c>
      <c r="B463" t="s">
        <v>552</v>
      </c>
      <c r="C463" t="s">
        <v>547</v>
      </c>
      <c r="D463" t="s">
        <v>990</v>
      </c>
      <c r="E463" t="s">
        <v>549</v>
      </c>
      <c r="F463" t="s">
        <v>996</v>
      </c>
      <c r="G463">
        <v>1.7419</v>
      </c>
      <c r="H463">
        <v>4.5</v>
      </c>
      <c r="I463">
        <v>5.6</v>
      </c>
    </row>
    <row r="464" spans="1:9">
      <c r="A464" s="216">
        <v>576</v>
      </c>
      <c r="B464" t="s">
        <v>547</v>
      </c>
      <c r="C464" t="s">
        <v>547</v>
      </c>
      <c r="D464" t="s">
        <v>990</v>
      </c>
      <c r="E464" t="s">
        <v>549</v>
      </c>
      <c r="F464" t="s">
        <v>997</v>
      </c>
      <c r="G464">
        <v>4.5328999999999997</v>
      </c>
      <c r="H464">
        <v>9</v>
      </c>
      <c r="I464">
        <v>12.9</v>
      </c>
    </row>
    <row r="465" spans="1:9">
      <c r="A465" s="216">
        <v>577</v>
      </c>
      <c r="B465" t="s">
        <v>547</v>
      </c>
      <c r="C465" t="s">
        <v>547</v>
      </c>
      <c r="D465" t="s">
        <v>990</v>
      </c>
      <c r="E465" t="s">
        <v>549</v>
      </c>
      <c r="F465" t="s">
        <v>998</v>
      </c>
      <c r="G465">
        <v>2.4424999999999994</v>
      </c>
      <c r="H465">
        <v>4.7</v>
      </c>
      <c r="I465">
        <v>6.9</v>
      </c>
    </row>
    <row r="466" spans="1:9">
      <c r="A466" s="216">
        <v>578</v>
      </c>
      <c r="B466" t="s">
        <v>547</v>
      </c>
      <c r="C466" t="s">
        <v>547</v>
      </c>
      <c r="D466" t="s">
        <v>990</v>
      </c>
      <c r="E466" t="s">
        <v>549</v>
      </c>
      <c r="F466" t="s">
        <v>999</v>
      </c>
      <c r="G466">
        <v>1.4892000000000003</v>
      </c>
      <c r="H466">
        <v>2.7</v>
      </c>
      <c r="I466">
        <v>3.7</v>
      </c>
    </row>
    <row r="467" spans="1:9">
      <c r="A467" s="216">
        <v>579</v>
      </c>
      <c r="B467" t="s">
        <v>552</v>
      </c>
      <c r="C467" t="s">
        <v>547</v>
      </c>
      <c r="D467" t="s">
        <v>990</v>
      </c>
      <c r="E467" t="s">
        <v>549</v>
      </c>
      <c r="F467" t="s">
        <v>1000</v>
      </c>
      <c r="G467">
        <v>2.6606000000000001</v>
      </c>
      <c r="H467">
        <v>6.6</v>
      </c>
      <c r="I467">
        <v>8.9</v>
      </c>
    </row>
    <row r="468" spans="1:9">
      <c r="A468" s="216">
        <v>580</v>
      </c>
      <c r="B468" t="s">
        <v>552</v>
      </c>
      <c r="C468" t="s">
        <v>547</v>
      </c>
      <c r="D468" t="s">
        <v>990</v>
      </c>
      <c r="E468" t="s">
        <v>549</v>
      </c>
      <c r="F468" t="s">
        <v>1001</v>
      </c>
      <c r="G468">
        <v>1.5557999999999996</v>
      </c>
      <c r="H468">
        <v>3.9</v>
      </c>
      <c r="I468">
        <v>5</v>
      </c>
    </row>
    <row r="469" spans="1:9">
      <c r="A469" s="216">
        <v>581</v>
      </c>
      <c r="B469" t="s">
        <v>552</v>
      </c>
      <c r="C469" t="s">
        <v>547</v>
      </c>
      <c r="D469" t="s">
        <v>990</v>
      </c>
      <c r="E469" t="s">
        <v>549</v>
      </c>
      <c r="F469" t="s">
        <v>1002</v>
      </c>
      <c r="G469">
        <v>1.224</v>
      </c>
      <c r="H469">
        <v>2.4</v>
      </c>
      <c r="I469">
        <v>3</v>
      </c>
    </row>
    <row r="470" spans="1:9">
      <c r="A470" s="216">
        <v>582</v>
      </c>
      <c r="B470" t="s">
        <v>547</v>
      </c>
      <c r="C470" t="s">
        <v>547</v>
      </c>
      <c r="D470" t="s">
        <v>990</v>
      </c>
      <c r="E470" t="s">
        <v>549</v>
      </c>
      <c r="F470" t="s">
        <v>1003</v>
      </c>
      <c r="G470">
        <v>1.4821000000000004</v>
      </c>
      <c r="H470">
        <v>2.2999999999999998</v>
      </c>
      <c r="I470">
        <v>3.1</v>
      </c>
    </row>
    <row r="471" spans="1:9">
      <c r="A471" s="216">
        <v>583</v>
      </c>
      <c r="B471" t="s">
        <v>547</v>
      </c>
      <c r="C471" t="s">
        <v>547</v>
      </c>
      <c r="D471" t="s">
        <v>990</v>
      </c>
      <c r="E471" t="s">
        <v>549</v>
      </c>
      <c r="F471" t="s">
        <v>1004</v>
      </c>
      <c r="G471">
        <v>1.3551</v>
      </c>
      <c r="H471">
        <v>1.8</v>
      </c>
      <c r="I471">
        <v>2</v>
      </c>
    </row>
    <row r="472" spans="1:9">
      <c r="A472" s="216">
        <v>584</v>
      </c>
      <c r="B472" t="s">
        <v>547</v>
      </c>
      <c r="C472" t="s">
        <v>547</v>
      </c>
      <c r="D472" t="s">
        <v>990</v>
      </c>
      <c r="E472" t="s">
        <v>549</v>
      </c>
      <c r="F472" t="s">
        <v>1005</v>
      </c>
      <c r="G472">
        <v>1.8557999999999997</v>
      </c>
      <c r="H472">
        <v>3.7</v>
      </c>
      <c r="I472">
        <v>4.9000000000000004</v>
      </c>
    </row>
    <row r="473" spans="1:9">
      <c r="A473" s="216">
        <v>585</v>
      </c>
      <c r="B473" t="s">
        <v>547</v>
      </c>
      <c r="C473" t="s">
        <v>547</v>
      </c>
      <c r="D473" t="s">
        <v>990</v>
      </c>
      <c r="E473" t="s">
        <v>549</v>
      </c>
      <c r="F473" t="s">
        <v>1006</v>
      </c>
      <c r="G473">
        <v>1.5922000000000001</v>
      </c>
      <c r="H473">
        <v>2.2000000000000002</v>
      </c>
      <c r="I473">
        <v>2.7</v>
      </c>
    </row>
    <row r="474" spans="1:9">
      <c r="A474" s="216">
        <v>592</v>
      </c>
      <c r="B474" t="s">
        <v>552</v>
      </c>
      <c r="C474" t="s">
        <v>547</v>
      </c>
      <c r="D474" t="s">
        <v>990</v>
      </c>
      <c r="E474" t="s">
        <v>587</v>
      </c>
      <c r="F474" t="s">
        <v>1007</v>
      </c>
      <c r="G474">
        <v>1.4818000000000005</v>
      </c>
      <c r="H474">
        <v>5</v>
      </c>
      <c r="I474">
        <v>6.6</v>
      </c>
    </row>
    <row r="475" spans="1:9">
      <c r="A475" s="216">
        <v>593</v>
      </c>
      <c r="B475" t="s">
        <v>552</v>
      </c>
      <c r="C475" t="s">
        <v>547</v>
      </c>
      <c r="D475" t="s">
        <v>990</v>
      </c>
      <c r="E475" t="s">
        <v>587</v>
      </c>
      <c r="F475" t="s">
        <v>1008</v>
      </c>
      <c r="G475">
        <v>1.0459000000000001</v>
      </c>
      <c r="H475">
        <v>4</v>
      </c>
      <c r="I475">
        <v>4.9000000000000004</v>
      </c>
    </row>
    <row r="476" spans="1:9">
      <c r="A476" s="216">
        <v>594</v>
      </c>
      <c r="B476" t="s">
        <v>552</v>
      </c>
      <c r="C476" t="s">
        <v>547</v>
      </c>
      <c r="D476" t="s">
        <v>990</v>
      </c>
      <c r="E476" t="s">
        <v>587</v>
      </c>
      <c r="F476" t="s">
        <v>1009</v>
      </c>
      <c r="G476">
        <v>0.75840000000000019</v>
      </c>
      <c r="H476">
        <v>3</v>
      </c>
      <c r="I476">
        <v>3.7</v>
      </c>
    </row>
    <row r="477" spans="1:9">
      <c r="A477" s="216">
        <v>595</v>
      </c>
      <c r="B477" t="s">
        <v>547</v>
      </c>
      <c r="C477" t="s">
        <v>547</v>
      </c>
      <c r="D477" t="s">
        <v>990</v>
      </c>
      <c r="E477" t="s">
        <v>587</v>
      </c>
      <c r="F477" t="s">
        <v>1010</v>
      </c>
      <c r="G477">
        <v>2.1190000000000002</v>
      </c>
      <c r="H477">
        <v>5.5</v>
      </c>
      <c r="I477">
        <v>7.5</v>
      </c>
    </row>
    <row r="478" spans="1:9">
      <c r="A478" s="216">
        <v>596</v>
      </c>
      <c r="B478" t="s">
        <v>547</v>
      </c>
      <c r="C478" t="s">
        <v>547</v>
      </c>
      <c r="D478" t="s">
        <v>990</v>
      </c>
      <c r="E478" t="s">
        <v>587</v>
      </c>
      <c r="F478" t="s">
        <v>1011</v>
      </c>
      <c r="G478">
        <v>0.97909999999999997</v>
      </c>
      <c r="H478">
        <v>3.5</v>
      </c>
      <c r="I478">
        <v>4.4000000000000004</v>
      </c>
    </row>
    <row r="479" spans="1:9">
      <c r="A479" s="216">
        <v>597</v>
      </c>
      <c r="B479" t="s">
        <v>547</v>
      </c>
      <c r="C479" t="s">
        <v>547</v>
      </c>
      <c r="D479" t="s">
        <v>990</v>
      </c>
      <c r="E479" t="s">
        <v>587</v>
      </c>
      <c r="F479" t="s">
        <v>1012</v>
      </c>
      <c r="G479">
        <v>1.8032999999999997</v>
      </c>
      <c r="H479">
        <v>5.2</v>
      </c>
      <c r="I479">
        <v>7</v>
      </c>
    </row>
    <row r="480" spans="1:9">
      <c r="A480" s="216">
        <v>598</v>
      </c>
      <c r="B480" t="s">
        <v>547</v>
      </c>
      <c r="C480" t="s">
        <v>547</v>
      </c>
      <c r="D480" t="s">
        <v>990</v>
      </c>
      <c r="E480" t="s">
        <v>587</v>
      </c>
      <c r="F480" t="s">
        <v>1013</v>
      </c>
      <c r="G480">
        <v>1.0873999999999997</v>
      </c>
      <c r="H480">
        <v>3.5</v>
      </c>
      <c r="I480">
        <v>4.5</v>
      </c>
    </row>
    <row r="481" spans="1:9">
      <c r="A481" s="216">
        <v>599</v>
      </c>
      <c r="B481" t="s">
        <v>547</v>
      </c>
      <c r="C481" t="s">
        <v>547</v>
      </c>
      <c r="D481" t="s">
        <v>990</v>
      </c>
      <c r="E481" t="s">
        <v>587</v>
      </c>
      <c r="F481" t="s">
        <v>1014</v>
      </c>
      <c r="G481">
        <v>0.87339999999999995</v>
      </c>
      <c r="H481">
        <v>2.4</v>
      </c>
      <c r="I481">
        <v>3.1</v>
      </c>
    </row>
    <row r="482" spans="1:9">
      <c r="A482" s="216">
        <v>600</v>
      </c>
      <c r="B482" t="s">
        <v>547</v>
      </c>
      <c r="C482" t="s">
        <v>547</v>
      </c>
      <c r="D482" t="s">
        <v>990</v>
      </c>
      <c r="E482" t="s">
        <v>587</v>
      </c>
      <c r="F482" t="s">
        <v>1015</v>
      </c>
      <c r="G482">
        <v>0.95679999999999998</v>
      </c>
      <c r="H482">
        <v>3.7</v>
      </c>
      <c r="I482">
        <v>4.5</v>
      </c>
    </row>
    <row r="483" spans="1:9">
      <c r="A483" s="216">
        <v>601</v>
      </c>
      <c r="B483" t="s">
        <v>547</v>
      </c>
      <c r="C483" t="s">
        <v>547</v>
      </c>
      <c r="D483" t="s">
        <v>990</v>
      </c>
      <c r="E483" t="s">
        <v>587</v>
      </c>
      <c r="F483" t="s">
        <v>1016</v>
      </c>
      <c r="G483">
        <v>0.62919999999999998</v>
      </c>
      <c r="H483">
        <v>2.6</v>
      </c>
      <c r="I483">
        <v>3.1</v>
      </c>
    </row>
    <row r="484" spans="1:9">
      <c r="A484" s="216">
        <v>602</v>
      </c>
      <c r="B484" t="s">
        <v>552</v>
      </c>
      <c r="C484" t="s">
        <v>547</v>
      </c>
      <c r="D484" t="s">
        <v>990</v>
      </c>
      <c r="E484" t="s">
        <v>587</v>
      </c>
      <c r="F484" t="s">
        <v>1017</v>
      </c>
      <c r="G484">
        <v>1.4463999999999997</v>
      </c>
      <c r="H484">
        <v>4.7</v>
      </c>
      <c r="I484">
        <v>5.9</v>
      </c>
    </row>
    <row r="485" spans="1:9">
      <c r="A485" s="216">
        <v>603</v>
      </c>
      <c r="B485" t="s">
        <v>552</v>
      </c>
      <c r="C485" t="s">
        <v>547</v>
      </c>
      <c r="D485" t="s">
        <v>990</v>
      </c>
      <c r="E485" t="s">
        <v>587</v>
      </c>
      <c r="F485" t="s">
        <v>1018</v>
      </c>
      <c r="G485">
        <v>0.85029999999999994</v>
      </c>
      <c r="H485">
        <v>3.3</v>
      </c>
      <c r="I485">
        <v>4</v>
      </c>
    </row>
    <row r="486" spans="1:9">
      <c r="A486" s="216">
        <v>604</v>
      </c>
      <c r="B486" t="s">
        <v>547</v>
      </c>
      <c r="C486" t="s">
        <v>547</v>
      </c>
      <c r="D486" t="s">
        <v>990</v>
      </c>
      <c r="E486" t="s">
        <v>587</v>
      </c>
      <c r="F486" t="s">
        <v>1019</v>
      </c>
      <c r="G486">
        <v>1.3914999999999997</v>
      </c>
      <c r="H486">
        <v>3.8</v>
      </c>
      <c r="I486">
        <v>5</v>
      </c>
    </row>
    <row r="487" spans="1:9">
      <c r="A487" s="216">
        <v>605</v>
      </c>
      <c r="B487" t="s">
        <v>547</v>
      </c>
      <c r="C487" t="s">
        <v>547</v>
      </c>
      <c r="D487" t="s">
        <v>990</v>
      </c>
      <c r="E487" t="s">
        <v>587</v>
      </c>
      <c r="F487" t="s">
        <v>1020</v>
      </c>
      <c r="G487">
        <v>0.84589999999999999</v>
      </c>
      <c r="H487">
        <v>2.7</v>
      </c>
      <c r="I487">
        <v>3.3</v>
      </c>
    </row>
    <row r="488" spans="1:9">
      <c r="A488" s="216">
        <v>606</v>
      </c>
      <c r="B488" t="s">
        <v>547</v>
      </c>
      <c r="C488" t="s">
        <v>547</v>
      </c>
      <c r="D488" t="s">
        <v>990</v>
      </c>
      <c r="E488" t="s">
        <v>587</v>
      </c>
      <c r="F488" t="s">
        <v>1021</v>
      </c>
      <c r="G488">
        <v>1.3823000000000003</v>
      </c>
      <c r="H488">
        <v>4.2</v>
      </c>
      <c r="I488">
        <v>5.8</v>
      </c>
    </row>
    <row r="489" spans="1:9">
      <c r="A489" s="216">
        <v>607</v>
      </c>
      <c r="B489" t="s">
        <v>547</v>
      </c>
      <c r="C489" t="s">
        <v>547</v>
      </c>
      <c r="D489" t="s">
        <v>990</v>
      </c>
      <c r="E489" t="s">
        <v>587</v>
      </c>
      <c r="F489" t="s">
        <v>1022</v>
      </c>
      <c r="G489">
        <v>0.78990000000000016</v>
      </c>
      <c r="H489">
        <v>2.9</v>
      </c>
      <c r="I489">
        <v>3.7</v>
      </c>
    </row>
    <row r="490" spans="1:9">
      <c r="A490" s="216">
        <v>614</v>
      </c>
      <c r="B490" t="s">
        <v>547</v>
      </c>
      <c r="C490" t="s">
        <v>547</v>
      </c>
      <c r="D490" t="s">
        <v>5091</v>
      </c>
      <c r="E490" t="s">
        <v>549</v>
      </c>
      <c r="F490" t="s">
        <v>1023</v>
      </c>
      <c r="G490">
        <v>2.3490000000000002</v>
      </c>
      <c r="H490">
        <v>3.7</v>
      </c>
      <c r="I490">
        <v>5</v>
      </c>
    </row>
    <row r="491" spans="1:9">
      <c r="A491" s="216">
        <v>615</v>
      </c>
      <c r="B491" t="s">
        <v>547</v>
      </c>
      <c r="C491" t="s">
        <v>547</v>
      </c>
      <c r="D491" t="s">
        <v>5091</v>
      </c>
      <c r="E491" t="s">
        <v>549</v>
      </c>
      <c r="F491" t="s">
        <v>1024</v>
      </c>
      <c r="G491">
        <v>1.4749000000000001</v>
      </c>
      <c r="H491">
        <v>2</v>
      </c>
      <c r="I491">
        <v>2.4</v>
      </c>
    </row>
    <row r="492" spans="1:9">
      <c r="A492" s="216">
        <v>616</v>
      </c>
      <c r="B492" t="s">
        <v>552</v>
      </c>
      <c r="C492" t="s">
        <v>547</v>
      </c>
      <c r="D492" t="s">
        <v>5091</v>
      </c>
      <c r="E492" t="s">
        <v>549</v>
      </c>
      <c r="F492" t="s">
        <v>1025</v>
      </c>
      <c r="G492">
        <v>4.0430000000000001</v>
      </c>
      <c r="H492">
        <v>10.3</v>
      </c>
      <c r="I492">
        <v>12.6</v>
      </c>
    </row>
    <row r="493" spans="1:9">
      <c r="A493" s="216">
        <v>617</v>
      </c>
      <c r="B493" t="s">
        <v>552</v>
      </c>
      <c r="C493" t="s">
        <v>547</v>
      </c>
      <c r="D493" t="s">
        <v>5091</v>
      </c>
      <c r="E493" t="s">
        <v>549</v>
      </c>
      <c r="F493" t="s">
        <v>1026</v>
      </c>
      <c r="G493">
        <v>2.0979999999999994</v>
      </c>
      <c r="H493">
        <v>6.1</v>
      </c>
      <c r="I493">
        <v>7.3</v>
      </c>
    </row>
    <row r="494" spans="1:9">
      <c r="A494" s="216">
        <v>618</v>
      </c>
      <c r="B494" t="s">
        <v>552</v>
      </c>
      <c r="C494" t="s">
        <v>547</v>
      </c>
      <c r="D494" t="s">
        <v>5091</v>
      </c>
      <c r="E494" t="s">
        <v>549</v>
      </c>
      <c r="F494" t="s">
        <v>1027</v>
      </c>
      <c r="G494">
        <v>1.1785000000000001</v>
      </c>
      <c r="H494">
        <v>4</v>
      </c>
      <c r="I494">
        <v>4.7</v>
      </c>
    </row>
    <row r="495" spans="1:9">
      <c r="A495" s="216">
        <v>619</v>
      </c>
      <c r="B495" t="s">
        <v>547</v>
      </c>
      <c r="C495" t="s">
        <v>547</v>
      </c>
      <c r="D495" t="s">
        <v>5091</v>
      </c>
      <c r="E495" t="s">
        <v>549</v>
      </c>
      <c r="F495" t="s">
        <v>1028</v>
      </c>
      <c r="G495">
        <v>3.1168999999999993</v>
      </c>
      <c r="H495">
        <v>3.5</v>
      </c>
      <c r="I495">
        <v>5.6</v>
      </c>
    </row>
    <row r="496" spans="1:9">
      <c r="A496" s="216">
        <v>620</v>
      </c>
      <c r="B496" t="s">
        <v>547</v>
      </c>
      <c r="C496" t="s">
        <v>547</v>
      </c>
      <c r="D496" t="s">
        <v>5091</v>
      </c>
      <c r="E496" t="s">
        <v>549</v>
      </c>
      <c r="F496" t="s">
        <v>1029</v>
      </c>
      <c r="G496">
        <v>1.8353999999999999</v>
      </c>
      <c r="H496">
        <v>2.2000000000000002</v>
      </c>
      <c r="I496">
        <v>2.6</v>
      </c>
    </row>
    <row r="497" spans="1:9">
      <c r="A497" s="216">
        <v>621</v>
      </c>
      <c r="B497" t="s">
        <v>547</v>
      </c>
      <c r="C497" t="s">
        <v>547</v>
      </c>
      <c r="D497" t="s">
        <v>5091</v>
      </c>
      <c r="E497" t="s">
        <v>549</v>
      </c>
      <c r="F497" t="s">
        <v>1030</v>
      </c>
      <c r="G497">
        <v>1.5826</v>
      </c>
      <c r="H497">
        <v>1.6</v>
      </c>
      <c r="I497">
        <v>1.8</v>
      </c>
    </row>
    <row r="498" spans="1:9">
      <c r="A498" s="216">
        <v>622</v>
      </c>
      <c r="B498" t="s">
        <v>552</v>
      </c>
      <c r="C498" t="s">
        <v>547</v>
      </c>
      <c r="D498" t="s">
        <v>5091</v>
      </c>
      <c r="E498" t="s">
        <v>549</v>
      </c>
      <c r="F498" t="s">
        <v>1031</v>
      </c>
      <c r="G498">
        <v>3.6115000000000008</v>
      </c>
      <c r="H498">
        <v>8.4</v>
      </c>
      <c r="I498">
        <v>11.2</v>
      </c>
    </row>
    <row r="499" spans="1:9">
      <c r="A499" s="216">
        <v>623</v>
      </c>
      <c r="B499" t="s">
        <v>552</v>
      </c>
      <c r="C499" t="s">
        <v>547</v>
      </c>
      <c r="D499" t="s">
        <v>5091</v>
      </c>
      <c r="E499" t="s">
        <v>549</v>
      </c>
      <c r="F499" t="s">
        <v>1032</v>
      </c>
      <c r="G499">
        <v>1.897</v>
      </c>
      <c r="H499">
        <v>5.5</v>
      </c>
      <c r="I499">
        <v>6.7</v>
      </c>
    </row>
    <row r="500" spans="1:9">
      <c r="A500" s="216">
        <v>624</v>
      </c>
      <c r="B500" t="s">
        <v>552</v>
      </c>
      <c r="C500" t="s">
        <v>547</v>
      </c>
      <c r="D500" t="s">
        <v>5091</v>
      </c>
      <c r="E500" t="s">
        <v>549</v>
      </c>
      <c r="F500" t="s">
        <v>1033</v>
      </c>
      <c r="G500">
        <v>1.1891</v>
      </c>
      <c r="H500">
        <v>3.3</v>
      </c>
      <c r="I500">
        <v>4.0999999999999996</v>
      </c>
    </row>
    <row r="501" spans="1:9">
      <c r="A501" s="216">
        <v>625</v>
      </c>
      <c r="B501" t="s">
        <v>547</v>
      </c>
      <c r="C501" t="s">
        <v>547</v>
      </c>
      <c r="D501" t="s">
        <v>5091</v>
      </c>
      <c r="E501" t="s">
        <v>549</v>
      </c>
      <c r="F501" t="s">
        <v>1034</v>
      </c>
      <c r="G501">
        <v>2.6882999999999995</v>
      </c>
      <c r="H501">
        <v>4.8</v>
      </c>
      <c r="I501">
        <v>7.2</v>
      </c>
    </row>
    <row r="502" spans="1:9">
      <c r="A502" s="216">
        <v>626</v>
      </c>
      <c r="B502" t="s">
        <v>547</v>
      </c>
      <c r="C502" t="s">
        <v>547</v>
      </c>
      <c r="D502" t="s">
        <v>5091</v>
      </c>
      <c r="E502" t="s">
        <v>549</v>
      </c>
      <c r="F502" t="s">
        <v>1035</v>
      </c>
      <c r="G502">
        <v>1.5181999999999995</v>
      </c>
      <c r="H502">
        <v>2.2999999999999998</v>
      </c>
      <c r="I502">
        <v>3.2</v>
      </c>
    </row>
    <row r="503" spans="1:9">
      <c r="A503" s="216">
        <v>627</v>
      </c>
      <c r="B503" t="s">
        <v>547</v>
      </c>
      <c r="C503" t="s">
        <v>547</v>
      </c>
      <c r="D503" t="s">
        <v>5091</v>
      </c>
      <c r="E503" t="s">
        <v>549</v>
      </c>
      <c r="F503" t="s">
        <v>1036</v>
      </c>
      <c r="G503">
        <v>1.0606</v>
      </c>
      <c r="H503">
        <v>1.5</v>
      </c>
      <c r="I503">
        <v>1.8</v>
      </c>
    </row>
    <row r="504" spans="1:9">
      <c r="A504" s="216">
        <v>628</v>
      </c>
      <c r="B504" t="s">
        <v>552</v>
      </c>
      <c r="C504" t="s">
        <v>547</v>
      </c>
      <c r="D504" t="s">
        <v>5091</v>
      </c>
      <c r="E504" t="s">
        <v>549</v>
      </c>
      <c r="F504" t="s">
        <v>1037</v>
      </c>
      <c r="G504">
        <v>3.5762999999999998</v>
      </c>
      <c r="H504">
        <v>7</v>
      </c>
      <c r="I504">
        <v>10.1</v>
      </c>
    </row>
    <row r="505" spans="1:9">
      <c r="A505" s="216">
        <v>629</v>
      </c>
      <c r="B505" t="s">
        <v>552</v>
      </c>
      <c r="C505" t="s">
        <v>547</v>
      </c>
      <c r="D505" t="s">
        <v>5091</v>
      </c>
      <c r="E505" t="s">
        <v>549</v>
      </c>
      <c r="F505" t="s">
        <v>1038</v>
      </c>
      <c r="G505">
        <v>2.3157000000000001</v>
      </c>
      <c r="H505">
        <v>6.1</v>
      </c>
      <c r="I505">
        <v>7.2</v>
      </c>
    </row>
    <row r="506" spans="1:9">
      <c r="A506" s="216">
        <v>630</v>
      </c>
      <c r="B506" t="s">
        <v>552</v>
      </c>
      <c r="C506" t="s">
        <v>547</v>
      </c>
      <c r="D506" t="s">
        <v>5091</v>
      </c>
      <c r="E506" t="s">
        <v>549</v>
      </c>
      <c r="F506" t="s">
        <v>1039</v>
      </c>
      <c r="G506">
        <v>1.5969</v>
      </c>
      <c r="H506">
        <v>2.7</v>
      </c>
      <c r="I506">
        <v>3.6</v>
      </c>
    </row>
    <row r="507" spans="1:9">
      <c r="A507" s="216">
        <v>637</v>
      </c>
      <c r="B507" t="s">
        <v>552</v>
      </c>
      <c r="C507" t="s">
        <v>547</v>
      </c>
      <c r="D507" t="s">
        <v>5091</v>
      </c>
      <c r="E507" t="s">
        <v>587</v>
      </c>
      <c r="F507" t="s">
        <v>1040</v>
      </c>
      <c r="G507">
        <v>1.3347</v>
      </c>
      <c r="H507">
        <v>3.8</v>
      </c>
      <c r="I507">
        <v>5</v>
      </c>
    </row>
    <row r="508" spans="1:9">
      <c r="A508" s="216">
        <v>638</v>
      </c>
      <c r="B508" t="s">
        <v>552</v>
      </c>
      <c r="C508" t="s">
        <v>547</v>
      </c>
      <c r="D508" t="s">
        <v>5091</v>
      </c>
      <c r="E508" t="s">
        <v>587</v>
      </c>
      <c r="F508" t="s">
        <v>1041</v>
      </c>
      <c r="G508">
        <v>0.85119999999999996</v>
      </c>
      <c r="H508">
        <v>2.9</v>
      </c>
      <c r="I508">
        <v>3.6</v>
      </c>
    </row>
    <row r="509" spans="1:9">
      <c r="A509" s="216">
        <v>639</v>
      </c>
      <c r="B509" t="s">
        <v>552</v>
      </c>
      <c r="C509" t="s">
        <v>547</v>
      </c>
      <c r="D509" t="s">
        <v>5091</v>
      </c>
      <c r="E509" t="s">
        <v>587</v>
      </c>
      <c r="F509" t="s">
        <v>1042</v>
      </c>
      <c r="G509">
        <v>0.62570000000000003</v>
      </c>
      <c r="H509">
        <v>2.2000000000000002</v>
      </c>
      <c r="I509">
        <v>2.6</v>
      </c>
    </row>
    <row r="510" spans="1:9">
      <c r="A510" s="216">
        <v>640</v>
      </c>
      <c r="B510" t="s">
        <v>552</v>
      </c>
      <c r="C510" t="s">
        <v>547</v>
      </c>
      <c r="D510" t="s">
        <v>5091</v>
      </c>
      <c r="E510" t="s">
        <v>587</v>
      </c>
      <c r="F510" t="s">
        <v>1043</v>
      </c>
      <c r="G510">
        <v>1.1724000000000001</v>
      </c>
      <c r="H510">
        <v>3.3</v>
      </c>
      <c r="I510">
        <v>4.5</v>
      </c>
    </row>
    <row r="511" spans="1:9">
      <c r="A511" s="216">
        <v>641</v>
      </c>
      <c r="B511" t="s">
        <v>552</v>
      </c>
      <c r="C511" t="s">
        <v>547</v>
      </c>
      <c r="D511" t="s">
        <v>5091</v>
      </c>
      <c r="E511" t="s">
        <v>587</v>
      </c>
      <c r="F511" t="s">
        <v>1044</v>
      </c>
      <c r="G511">
        <v>0.74609999999999999</v>
      </c>
      <c r="H511">
        <v>2.6</v>
      </c>
      <c r="I511">
        <v>3.3</v>
      </c>
    </row>
    <row r="512" spans="1:9">
      <c r="A512" s="216">
        <v>642</v>
      </c>
      <c r="B512" t="s">
        <v>547</v>
      </c>
      <c r="C512" t="s">
        <v>547</v>
      </c>
      <c r="D512" t="s">
        <v>5091</v>
      </c>
      <c r="E512" t="s">
        <v>587</v>
      </c>
      <c r="F512" t="s">
        <v>1045</v>
      </c>
      <c r="G512">
        <v>1.2508999999999999</v>
      </c>
      <c r="H512">
        <v>3.2</v>
      </c>
      <c r="I512">
        <v>4.3</v>
      </c>
    </row>
    <row r="513" spans="1:9">
      <c r="A513" s="216">
        <v>643</v>
      </c>
      <c r="B513" t="s">
        <v>552</v>
      </c>
      <c r="C513" t="s">
        <v>547</v>
      </c>
      <c r="D513" t="s">
        <v>5091</v>
      </c>
      <c r="E513" t="s">
        <v>587</v>
      </c>
      <c r="F513" t="s">
        <v>1046</v>
      </c>
      <c r="G513">
        <v>1.5913999999999997</v>
      </c>
      <c r="H513">
        <v>5.0999999999999996</v>
      </c>
      <c r="I513">
        <v>6.5</v>
      </c>
    </row>
    <row r="514" spans="1:9">
      <c r="A514" s="216">
        <v>644</v>
      </c>
      <c r="B514" t="s">
        <v>552</v>
      </c>
      <c r="C514" t="s">
        <v>547</v>
      </c>
      <c r="D514" t="s">
        <v>5091</v>
      </c>
      <c r="E514" t="s">
        <v>587</v>
      </c>
      <c r="F514" t="s">
        <v>1047</v>
      </c>
      <c r="G514">
        <v>1.0023</v>
      </c>
      <c r="H514">
        <v>3.6</v>
      </c>
      <c r="I514">
        <v>4.4000000000000004</v>
      </c>
    </row>
    <row r="515" spans="1:9">
      <c r="A515" s="216">
        <v>645</v>
      </c>
      <c r="B515" t="s">
        <v>552</v>
      </c>
      <c r="C515" t="s">
        <v>547</v>
      </c>
      <c r="D515" t="s">
        <v>5091</v>
      </c>
      <c r="E515" t="s">
        <v>587</v>
      </c>
      <c r="F515" t="s">
        <v>1048</v>
      </c>
      <c r="G515">
        <v>0.73880000000000001</v>
      </c>
      <c r="H515">
        <v>2.7</v>
      </c>
      <c r="I515">
        <v>3.3</v>
      </c>
    </row>
    <row r="516" spans="1:9">
      <c r="A516" s="216">
        <v>652</v>
      </c>
      <c r="B516" t="s">
        <v>547</v>
      </c>
      <c r="C516" t="s">
        <v>547</v>
      </c>
      <c r="D516" t="s">
        <v>5092</v>
      </c>
      <c r="E516" t="s">
        <v>549</v>
      </c>
      <c r="F516" t="s">
        <v>1049</v>
      </c>
      <c r="G516">
        <v>3.3197000000000001</v>
      </c>
      <c r="H516">
        <v>5.5</v>
      </c>
      <c r="I516">
        <v>6.4</v>
      </c>
    </row>
    <row r="517" spans="1:9">
      <c r="A517" s="216">
        <v>653</v>
      </c>
      <c r="B517" t="s">
        <v>552</v>
      </c>
      <c r="C517" t="s">
        <v>547</v>
      </c>
      <c r="D517" t="s">
        <v>5092</v>
      </c>
      <c r="E517" t="s">
        <v>549</v>
      </c>
      <c r="F517" t="s">
        <v>1050</v>
      </c>
      <c r="G517">
        <v>5.53</v>
      </c>
      <c r="H517">
        <v>10.9</v>
      </c>
      <c r="I517">
        <v>14.1</v>
      </c>
    </row>
    <row r="518" spans="1:9">
      <c r="A518" s="216">
        <v>654</v>
      </c>
      <c r="B518" t="s">
        <v>552</v>
      </c>
      <c r="C518" t="s">
        <v>547</v>
      </c>
      <c r="D518" t="s">
        <v>5092</v>
      </c>
      <c r="E518" t="s">
        <v>549</v>
      </c>
      <c r="F518" t="s">
        <v>1051</v>
      </c>
      <c r="G518">
        <v>2.7726000000000006</v>
      </c>
      <c r="H518">
        <v>6.2</v>
      </c>
      <c r="I518">
        <v>7.4</v>
      </c>
    </row>
    <row r="519" spans="1:9">
      <c r="A519" s="216">
        <v>655</v>
      </c>
      <c r="B519" t="s">
        <v>552</v>
      </c>
      <c r="C519" t="s">
        <v>547</v>
      </c>
      <c r="D519" t="s">
        <v>5092</v>
      </c>
      <c r="E519" t="s">
        <v>549</v>
      </c>
      <c r="F519" t="s">
        <v>1052</v>
      </c>
      <c r="G519">
        <v>2.0495999999999999</v>
      </c>
      <c r="H519">
        <v>4</v>
      </c>
      <c r="I519">
        <v>4.7</v>
      </c>
    </row>
    <row r="520" spans="1:9">
      <c r="A520" s="216">
        <v>656</v>
      </c>
      <c r="B520" t="s">
        <v>547</v>
      </c>
      <c r="C520" t="s">
        <v>547</v>
      </c>
      <c r="D520" t="s">
        <v>5092</v>
      </c>
      <c r="E520" t="s">
        <v>549</v>
      </c>
      <c r="F520" t="s">
        <v>1053</v>
      </c>
      <c r="G520">
        <v>3.2546000000000008</v>
      </c>
      <c r="H520">
        <v>6</v>
      </c>
      <c r="I520">
        <v>7.8</v>
      </c>
    </row>
    <row r="521" spans="1:9">
      <c r="A521" s="216">
        <v>657</v>
      </c>
      <c r="B521" t="s">
        <v>547</v>
      </c>
      <c r="C521" t="s">
        <v>547</v>
      </c>
      <c r="D521" t="s">
        <v>5092</v>
      </c>
      <c r="E521" t="s">
        <v>549</v>
      </c>
      <c r="F521" t="s">
        <v>1054</v>
      </c>
      <c r="G521">
        <v>1.9781</v>
      </c>
      <c r="H521">
        <v>3.8</v>
      </c>
      <c r="I521">
        <v>4.5</v>
      </c>
    </row>
    <row r="522" spans="1:9">
      <c r="A522" s="216">
        <v>658</v>
      </c>
      <c r="B522" t="s">
        <v>547</v>
      </c>
      <c r="C522" t="s">
        <v>547</v>
      </c>
      <c r="D522" t="s">
        <v>5092</v>
      </c>
      <c r="E522" t="s">
        <v>549</v>
      </c>
      <c r="F522" t="s">
        <v>1055</v>
      </c>
      <c r="G522">
        <v>1.5629999999999995</v>
      </c>
      <c r="H522">
        <v>2.4</v>
      </c>
      <c r="I522">
        <v>2.7</v>
      </c>
    </row>
    <row r="523" spans="1:9">
      <c r="A523" s="216">
        <v>659</v>
      </c>
      <c r="B523" t="s">
        <v>552</v>
      </c>
      <c r="C523" t="s">
        <v>547</v>
      </c>
      <c r="D523" t="s">
        <v>5092</v>
      </c>
      <c r="E523" t="s">
        <v>549</v>
      </c>
      <c r="F523" t="s">
        <v>1056</v>
      </c>
      <c r="G523">
        <v>3.4129</v>
      </c>
      <c r="H523">
        <v>6.7</v>
      </c>
      <c r="I523">
        <v>9.4</v>
      </c>
    </row>
    <row r="524" spans="1:9">
      <c r="A524" s="216">
        <v>660</v>
      </c>
      <c r="B524" t="s">
        <v>552</v>
      </c>
      <c r="C524" t="s">
        <v>547</v>
      </c>
      <c r="D524" t="s">
        <v>5092</v>
      </c>
      <c r="E524" t="s">
        <v>549</v>
      </c>
      <c r="F524" t="s">
        <v>1057</v>
      </c>
      <c r="G524">
        <v>1.7928999999999999</v>
      </c>
      <c r="H524">
        <v>3.4</v>
      </c>
      <c r="I524">
        <v>4.5</v>
      </c>
    </row>
    <row r="525" spans="1:9">
      <c r="A525" s="216">
        <v>661</v>
      </c>
      <c r="B525" t="s">
        <v>552</v>
      </c>
      <c r="C525" t="s">
        <v>547</v>
      </c>
      <c r="D525" t="s">
        <v>5092</v>
      </c>
      <c r="E525" t="s">
        <v>549</v>
      </c>
      <c r="F525" t="s">
        <v>1058</v>
      </c>
      <c r="G525">
        <v>1.4539999999999995</v>
      </c>
      <c r="H525">
        <v>2.1</v>
      </c>
      <c r="I525">
        <v>2.5</v>
      </c>
    </row>
    <row r="526" spans="1:9">
      <c r="A526" s="216">
        <v>662</v>
      </c>
      <c r="B526" t="s">
        <v>547</v>
      </c>
      <c r="C526" t="s">
        <v>547</v>
      </c>
      <c r="D526" t="s">
        <v>5092</v>
      </c>
      <c r="E526" t="s">
        <v>549</v>
      </c>
      <c r="F526" t="s">
        <v>1059</v>
      </c>
      <c r="G526">
        <v>3.0455999999999999</v>
      </c>
      <c r="H526">
        <v>7.7</v>
      </c>
      <c r="I526">
        <v>10.4</v>
      </c>
    </row>
    <row r="527" spans="1:9">
      <c r="A527" s="216">
        <v>663</v>
      </c>
      <c r="B527" t="s">
        <v>547</v>
      </c>
      <c r="C527" t="s">
        <v>547</v>
      </c>
      <c r="D527" t="s">
        <v>5092</v>
      </c>
      <c r="E527" t="s">
        <v>549</v>
      </c>
      <c r="F527" t="s">
        <v>1060</v>
      </c>
      <c r="G527">
        <v>1.7806</v>
      </c>
      <c r="H527">
        <v>3.9</v>
      </c>
      <c r="I527">
        <v>5.2</v>
      </c>
    </row>
    <row r="528" spans="1:9">
      <c r="A528" s="216">
        <v>664</v>
      </c>
      <c r="B528" t="s">
        <v>547</v>
      </c>
      <c r="C528" t="s">
        <v>547</v>
      </c>
      <c r="D528" t="s">
        <v>5092</v>
      </c>
      <c r="E528" t="s">
        <v>549</v>
      </c>
      <c r="F528" t="s">
        <v>1061</v>
      </c>
      <c r="G528">
        <v>1.2866999999999997</v>
      </c>
      <c r="H528">
        <v>1.9</v>
      </c>
      <c r="I528">
        <v>2.4</v>
      </c>
    </row>
    <row r="529" spans="1:9">
      <c r="A529" s="216">
        <v>665</v>
      </c>
      <c r="B529" t="s">
        <v>547</v>
      </c>
      <c r="C529" t="s">
        <v>547</v>
      </c>
      <c r="D529" t="s">
        <v>5092</v>
      </c>
      <c r="E529" t="s">
        <v>549</v>
      </c>
      <c r="F529" t="s">
        <v>1062</v>
      </c>
      <c r="G529">
        <v>3.1232999999999991</v>
      </c>
      <c r="H529">
        <v>8.1999999999999993</v>
      </c>
      <c r="I529">
        <v>10.6</v>
      </c>
    </row>
    <row r="530" spans="1:9">
      <c r="A530" s="216">
        <v>666</v>
      </c>
      <c r="B530" t="s">
        <v>547</v>
      </c>
      <c r="C530" t="s">
        <v>547</v>
      </c>
      <c r="D530" t="s">
        <v>5092</v>
      </c>
      <c r="E530" t="s">
        <v>549</v>
      </c>
      <c r="F530" t="s">
        <v>1063</v>
      </c>
      <c r="G530">
        <v>1.7395</v>
      </c>
      <c r="H530">
        <v>4.4000000000000004</v>
      </c>
      <c r="I530">
        <v>5.8</v>
      </c>
    </row>
    <row r="531" spans="1:9">
      <c r="A531" s="216">
        <v>667</v>
      </c>
      <c r="B531" t="s">
        <v>547</v>
      </c>
      <c r="C531" t="s">
        <v>547</v>
      </c>
      <c r="D531" t="s">
        <v>5092</v>
      </c>
      <c r="E531" t="s">
        <v>549</v>
      </c>
      <c r="F531" t="s">
        <v>1064</v>
      </c>
      <c r="G531">
        <v>0.99109999999999998</v>
      </c>
      <c r="H531">
        <v>2.2000000000000002</v>
      </c>
      <c r="I531">
        <v>2.7</v>
      </c>
    </row>
    <row r="532" spans="1:9">
      <c r="A532" s="216">
        <v>668</v>
      </c>
      <c r="B532" t="s">
        <v>547</v>
      </c>
      <c r="C532" t="s">
        <v>547</v>
      </c>
      <c r="D532" t="s">
        <v>5092</v>
      </c>
      <c r="E532" t="s">
        <v>549</v>
      </c>
      <c r="F532" t="s">
        <v>1065</v>
      </c>
      <c r="G532">
        <v>2.6349999999999998</v>
      </c>
      <c r="H532">
        <v>6.6</v>
      </c>
      <c r="I532">
        <v>8.8000000000000007</v>
      </c>
    </row>
    <row r="533" spans="1:9">
      <c r="A533" s="216">
        <v>669</v>
      </c>
      <c r="B533" t="s">
        <v>547</v>
      </c>
      <c r="C533" t="s">
        <v>547</v>
      </c>
      <c r="D533" t="s">
        <v>5092</v>
      </c>
      <c r="E533" t="s">
        <v>549</v>
      </c>
      <c r="F533" t="s">
        <v>1066</v>
      </c>
      <c r="G533">
        <v>1.3828</v>
      </c>
      <c r="H533">
        <v>3.1</v>
      </c>
      <c r="I533">
        <v>4.2</v>
      </c>
    </row>
    <row r="534" spans="1:9">
      <c r="A534" s="216">
        <v>670</v>
      </c>
      <c r="B534" t="s">
        <v>547</v>
      </c>
      <c r="C534" t="s">
        <v>547</v>
      </c>
      <c r="D534" t="s">
        <v>5092</v>
      </c>
      <c r="E534" t="s">
        <v>549</v>
      </c>
      <c r="F534" t="s">
        <v>1067</v>
      </c>
      <c r="G534">
        <v>0.98360000000000003</v>
      </c>
      <c r="H534">
        <v>2.2000000000000002</v>
      </c>
      <c r="I534">
        <v>2.7</v>
      </c>
    </row>
    <row r="535" spans="1:9">
      <c r="A535" s="216">
        <v>671</v>
      </c>
      <c r="B535" t="s">
        <v>547</v>
      </c>
      <c r="C535" t="s">
        <v>547</v>
      </c>
      <c r="D535" t="s">
        <v>5092</v>
      </c>
      <c r="E535" t="s">
        <v>549</v>
      </c>
      <c r="F535" t="s">
        <v>1068</v>
      </c>
      <c r="G535">
        <v>1.5344</v>
      </c>
      <c r="H535">
        <v>3.8</v>
      </c>
      <c r="I535">
        <v>5</v>
      </c>
    </row>
    <row r="536" spans="1:9">
      <c r="A536" s="216">
        <v>672</v>
      </c>
      <c r="B536" t="s">
        <v>547</v>
      </c>
      <c r="C536" t="s">
        <v>547</v>
      </c>
      <c r="D536" t="s">
        <v>5092</v>
      </c>
      <c r="E536" t="s">
        <v>549</v>
      </c>
      <c r="F536" t="s">
        <v>1069</v>
      </c>
      <c r="G536">
        <v>1.0226</v>
      </c>
      <c r="H536">
        <v>1.9</v>
      </c>
      <c r="I536">
        <v>2.4</v>
      </c>
    </row>
    <row r="537" spans="1:9">
      <c r="A537" s="216">
        <v>673</v>
      </c>
      <c r="B537" t="s">
        <v>547</v>
      </c>
      <c r="C537" t="s">
        <v>547</v>
      </c>
      <c r="D537" t="s">
        <v>5092</v>
      </c>
      <c r="E537" t="s">
        <v>549</v>
      </c>
      <c r="F537" t="s">
        <v>1070</v>
      </c>
      <c r="G537">
        <v>3.5242</v>
      </c>
      <c r="H537">
        <v>7.7</v>
      </c>
      <c r="I537">
        <v>10.7</v>
      </c>
    </row>
    <row r="538" spans="1:9">
      <c r="A538" s="216">
        <v>674</v>
      </c>
      <c r="B538" t="s">
        <v>547</v>
      </c>
      <c r="C538" t="s">
        <v>547</v>
      </c>
      <c r="D538" t="s">
        <v>5092</v>
      </c>
      <c r="E538" t="s">
        <v>549</v>
      </c>
      <c r="F538" t="s">
        <v>1071</v>
      </c>
      <c r="G538">
        <v>2.3165</v>
      </c>
      <c r="H538">
        <v>5.3</v>
      </c>
      <c r="I538">
        <v>7</v>
      </c>
    </row>
    <row r="539" spans="1:9">
      <c r="A539" s="216">
        <v>675</v>
      </c>
      <c r="B539" t="s">
        <v>547</v>
      </c>
      <c r="C539" t="s">
        <v>547</v>
      </c>
      <c r="D539" t="s">
        <v>5092</v>
      </c>
      <c r="E539" t="s">
        <v>549</v>
      </c>
      <c r="F539" t="s">
        <v>1072</v>
      </c>
      <c r="G539">
        <v>1.6406000000000001</v>
      </c>
      <c r="H539">
        <v>2.6</v>
      </c>
      <c r="I539">
        <v>3.3</v>
      </c>
    </row>
    <row r="540" spans="1:9">
      <c r="A540" s="216">
        <v>682</v>
      </c>
      <c r="B540" t="s">
        <v>552</v>
      </c>
      <c r="C540" t="s">
        <v>547</v>
      </c>
      <c r="D540" t="s">
        <v>5092</v>
      </c>
      <c r="E540" t="s">
        <v>587</v>
      </c>
      <c r="F540" t="s">
        <v>1073</v>
      </c>
      <c r="G540">
        <v>1.4843000000000004</v>
      </c>
      <c r="H540">
        <v>4.3</v>
      </c>
      <c r="I540">
        <v>5.8</v>
      </c>
    </row>
    <row r="541" spans="1:9">
      <c r="A541" s="216">
        <v>683</v>
      </c>
      <c r="B541" t="s">
        <v>552</v>
      </c>
      <c r="C541" t="s">
        <v>547</v>
      </c>
      <c r="D541" t="s">
        <v>5092</v>
      </c>
      <c r="E541" t="s">
        <v>587</v>
      </c>
      <c r="F541" t="s">
        <v>1074</v>
      </c>
      <c r="G541">
        <v>0.92920000000000003</v>
      </c>
      <c r="H541">
        <v>3.3</v>
      </c>
      <c r="I541">
        <v>4.0999999999999996</v>
      </c>
    </row>
    <row r="542" spans="1:9">
      <c r="A542" s="216">
        <v>684</v>
      </c>
      <c r="B542" t="s">
        <v>552</v>
      </c>
      <c r="C542" t="s">
        <v>547</v>
      </c>
      <c r="D542" t="s">
        <v>5092</v>
      </c>
      <c r="E542" t="s">
        <v>587</v>
      </c>
      <c r="F542" t="s">
        <v>1075</v>
      </c>
      <c r="G542">
        <v>0.62839999999999996</v>
      </c>
      <c r="H542">
        <v>2.2999999999999998</v>
      </c>
      <c r="I542">
        <v>2.8</v>
      </c>
    </row>
    <row r="543" spans="1:9">
      <c r="A543" s="216">
        <v>685</v>
      </c>
      <c r="B543" t="s">
        <v>547</v>
      </c>
      <c r="C543" t="s">
        <v>547</v>
      </c>
      <c r="D543" t="s">
        <v>5092</v>
      </c>
      <c r="E543" t="s">
        <v>587</v>
      </c>
      <c r="F543" t="s">
        <v>1076</v>
      </c>
      <c r="G543">
        <v>1.0549999999999997</v>
      </c>
      <c r="H543">
        <v>2.7</v>
      </c>
      <c r="I543">
        <v>3.4</v>
      </c>
    </row>
    <row r="544" spans="1:9">
      <c r="A544" s="216">
        <v>686</v>
      </c>
      <c r="B544" t="s">
        <v>547</v>
      </c>
      <c r="C544" t="s">
        <v>547</v>
      </c>
      <c r="D544" t="s">
        <v>5092</v>
      </c>
      <c r="E544" t="s">
        <v>587</v>
      </c>
      <c r="F544" t="s">
        <v>1077</v>
      </c>
      <c r="G544">
        <v>1.7275</v>
      </c>
      <c r="H544">
        <v>5.0999999999999996</v>
      </c>
      <c r="I544">
        <v>6.7</v>
      </c>
    </row>
    <row r="545" spans="1:9">
      <c r="A545" s="216">
        <v>687</v>
      </c>
      <c r="B545" t="s">
        <v>547</v>
      </c>
      <c r="C545" t="s">
        <v>547</v>
      </c>
      <c r="D545" t="s">
        <v>5092</v>
      </c>
      <c r="E545" t="s">
        <v>587</v>
      </c>
      <c r="F545" t="s">
        <v>1078</v>
      </c>
      <c r="G545">
        <v>1.0986000000000002</v>
      </c>
      <c r="H545">
        <v>3.5</v>
      </c>
      <c r="I545">
        <v>4.5</v>
      </c>
    </row>
    <row r="546" spans="1:9">
      <c r="A546" s="216">
        <v>688</v>
      </c>
      <c r="B546" t="s">
        <v>547</v>
      </c>
      <c r="C546" t="s">
        <v>547</v>
      </c>
      <c r="D546" t="s">
        <v>5092</v>
      </c>
      <c r="E546" t="s">
        <v>587</v>
      </c>
      <c r="F546" t="s">
        <v>1079</v>
      </c>
      <c r="G546">
        <v>0.85119999999999996</v>
      </c>
      <c r="H546">
        <v>2</v>
      </c>
      <c r="I546">
        <v>2.4</v>
      </c>
    </row>
    <row r="547" spans="1:9">
      <c r="A547" s="216">
        <v>689</v>
      </c>
      <c r="B547" t="s">
        <v>552</v>
      </c>
      <c r="C547" t="s">
        <v>547</v>
      </c>
      <c r="D547" t="s">
        <v>5092</v>
      </c>
      <c r="E547" t="s">
        <v>587</v>
      </c>
      <c r="F547" t="s">
        <v>1080</v>
      </c>
      <c r="G547">
        <v>1.0792999999999999</v>
      </c>
      <c r="H547">
        <v>3.9</v>
      </c>
      <c r="I547">
        <v>4.8</v>
      </c>
    </row>
    <row r="548" spans="1:9">
      <c r="A548" s="216">
        <v>690</v>
      </c>
      <c r="B548" t="s">
        <v>552</v>
      </c>
      <c r="C548" t="s">
        <v>547</v>
      </c>
      <c r="D548" t="s">
        <v>5092</v>
      </c>
      <c r="E548" t="s">
        <v>587</v>
      </c>
      <c r="F548" t="s">
        <v>1081</v>
      </c>
      <c r="G548">
        <v>0.79449999999999998</v>
      </c>
      <c r="H548">
        <v>3</v>
      </c>
      <c r="I548">
        <v>3.6</v>
      </c>
    </row>
    <row r="549" spans="1:9">
      <c r="A549" s="216">
        <v>691</v>
      </c>
      <c r="B549" t="s">
        <v>547</v>
      </c>
      <c r="C549" t="s">
        <v>547</v>
      </c>
      <c r="D549" t="s">
        <v>5092</v>
      </c>
      <c r="E549" t="s">
        <v>587</v>
      </c>
      <c r="F549" t="s">
        <v>1082</v>
      </c>
      <c r="G549">
        <v>1.5982000000000005</v>
      </c>
      <c r="H549">
        <v>2.6</v>
      </c>
      <c r="I549">
        <v>3.4</v>
      </c>
    </row>
    <row r="550" spans="1:9">
      <c r="A550" s="216">
        <v>692</v>
      </c>
      <c r="B550" t="s">
        <v>547</v>
      </c>
      <c r="C550" t="s">
        <v>547</v>
      </c>
      <c r="D550" t="s">
        <v>5092</v>
      </c>
      <c r="E550" t="s">
        <v>587</v>
      </c>
      <c r="F550" t="s">
        <v>1083</v>
      </c>
      <c r="G550">
        <v>1.1898999999999997</v>
      </c>
      <c r="H550">
        <v>1.9</v>
      </c>
      <c r="I550">
        <v>2.2999999999999998</v>
      </c>
    </row>
    <row r="551" spans="1:9">
      <c r="A551" s="216">
        <v>693</v>
      </c>
      <c r="B551" t="s">
        <v>547</v>
      </c>
      <c r="C551" t="s">
        <v>547</v>
      </c>
      <c r="D551" t="s">
        <v>5092</v>
      </c>
      <c r="E551" t="s">
        <v>587</v>
      </c>
      <c r="F551" t="s">
        <v>1084</v>
      </c>
      <c r="G551">
        <v>1.4272</v>
      </c>
      <c r="H551">
        <v>4.0999999999999996</v>
      </c>
      <c r="I551">
        <v>5.3</v>
      </c>
    </row>
    <row r="552" spans="1:9">
      <c r="A552" s="216">
        <v>694</v>
      </c>
      <c r="B552" t="s">
        <v>547</v>
      </c>
      <c r="C552" t="s">
        <v>547</v>
      </c>
      <c r="D552" t="s">
        <v>5092</v>
      </c>
      <c r="E552" t="s">
        <v>587</v>
      </c>
      <c r="F552" t="s">
        <v>1085</v>
      </c>
      <c r="G552">
        <v>0.81419999999999981</v>
      </c>
      <c r="H552">
        <v>2.1</v>
      </c>
      <c r="I552">
        <v>2.7</v>
      </c>
    </row>
    <row r="553" spans="1:9">
      <c r="A553" s="216">
        <v>695</v>
      </c>
      <c r="B553" t="s">
        <v>547</v>
      </c>
      <c r="C553" t="s">
        <v>547</v>
      </c>
      <c r="D553" t="s">
        <v>5092</v>
      </c>
      <c r="E553" t="s">
        <v>587</v>
      </c>
      <c r="F553" t="s">
        <v>1086</v>
      </c>
      <c r="G553">
        <v>1.1702999999999999</v>
      </c>
      <c r="H553">
        <v>3.8</v>
      </c>
      <c r="I553">
        <v>4.9000000000000004</v>
      </c>
    </row>
    <row r="554" spans="1:9">
      <c r="A554" s="216">
        <v>696</v>
      </c>
      <c r="B554" t="s">
        <v>547</v>
      </c>
      <c r="C554" t="s">
        <v>547</v>
      </c>
      <c r="D554" t="s">
        <v>5092</v>
      </c>
      <c r="E554" t="s">
        <v>587</v>
      </c>
      <c r="F554" t="s">
        <v>1087</v>
      </c>
      <c r="G554">
        <v>0.69620000000000004</v>
      </c>
      <c r="H554">
        <v>2.5</v>
      </c>
      <c r="I554">
        <v>3.1</v>
      </c>
    </row>
    <row r="555" spans="1:9">
      <c r="A555" s="216">
        <v>697</v>
      </c>
      <c r="B555" t="s">
        <v>547</v>
      </c>
      <c r="C555" t="s">
        <v>547</v>
      </c>
      <c r="D555" t="s">
        <v>5092</v>
      </c>
      <c r="E555" t="s">
        <v>587</v>
      </c>
      <c r="F555" t="s">
        <v>1088</v>
      </c>
      <c r="G555">
        <v>1.0295000000000003</v>
      </c>
      <c r="H555">
        <v>2.9</v>
      </c>
      <c r="I555">
        <v>3.7</v>
      </c>
    </row>
    <row r="556" spans="1:9">
      <c r="A556" s="216">
        <v>698</v>
      </c>
      <c r="B556" t="s">
        <v>552</v>
      </c>
      <c r="C556" t="s">
        <v>547</v>
      </c>
      <c r="D556" t="s">
        <v>5092</v>
      </c>
      <c r="E556" t="s">
        <v>587</v>
      </c>
      <c r="F556" t="s">
        <v>1089</v>
      </c>
      <c r="G556">
        <v>1.5879000000000001</v>
      </c>
      <c r="H556">
        <v>4.9000000000000004</v>
      </c>
      <c r="I556">
        <v>6.3</v>
      </c>
    </row>
    <row r="557" spans="1:9">
      <c r="A557" s="216">
        <v>699</v>
      </c>
      <c r="B557" t="s">
        <v>552</v>
      </c>
      <c r="C557" t="s">
        <v>547</v>
      </c>
      <c r="D557" t="s">
        <v>5092</v>
      </c>
      <c r="E557" t="s">
        <v>587</v>
      </c>
      <c r="F557" t="s">
        <v>1090</v>
      </c>
      <c r="G557">
        <v>1.0465</v>
      </c>
      <c r="H557">
        <v>3.5</v>
      </c>
      <c r="I557">
        <v>4.3</v>
      </c>
    </row>
    <row r="558" spans="1:9">
      <c r="A558" s="216">
        <v>700</v>
      </c>
      <c r="B558" t="s">
        <v>552</v>
      </c>
      <c r="C558" t="s">
        <v>547</v>
      </c>
      <c r="D558" t="s">
        <v>5092</v>
      </c>
      <c r="E558" t="s">
        <v>587</v>
      </c>
      <c r="F558" t="s">
        <v>1091</v>
      </c>
      <c r="G558">
        <v>0.77649999999999986</v>
      </c>
      <c r="H558">
        <v>2.6</v>
      </c>
      <c r="I558">
        <v>3.2</v>
      </c>
    </row>
    <row r="559" spans="1:9">
      <c r="A559" s="216">
        <v>707</v>
      </c>
      <c r="B559" t="s">
        <v>547</v>
      </c>
      <c r="C559" t="s">
        <v>547</v>
      </c>
      <c r="D559" t="s">
        <v>5093</v>
      </c>
      <c r="E559" t="s">
        <v>549</v>
      </c>
      <c r="F559" t="s">
        <v>1092</v>
      </c>
      <c r="G559">
        <v>1.8021</v>
      </c>
      <c r="H559">
        <v>2.4</v>
      </c>
      <c r="I559">
        <v>3.3</v>
      </c>
    </row>
    <row r="560" spans="1:9">
      <c r="A560" s="216">
        <v>708</v>
      </c>
      <c r="B560" t="s">
        <v>547</v>
      </c>
      <c r="C560" t="s">
        <v>547</v>
      </c>
      <c r="D560" t="s">
        <v>5093</v>
      </c>
      <c r="E560" t="s">
        <v>549</v>
      </c>
      <c r="F560" t="s">
        <v>1093</v>
      </c>
      <c r="G560">
        <v>1.3846000000000003</v>
      </c>
      <c r="H560">
        <v>1.3</v>
      </c>
      <c r="I560">
        <v>1.5</v>
      </c>
    </row>
    <row r="561" spans="1:9">
      <c r="A561" s="216">
        <v>709</v>
      </c>
      <c r="B561" t="s">
        <v>547</v>
      </c>
      <c r="C561" t="s">
        <v>547</v>
      </c>
      <c r="D561" t="s">
        <v>5093</v>
      </c>
      <c r="E561" t="s">
        <v>549</v>
      </c>
      <c r="F561" t="s">
        <v>1094</v>
      </c>
      <c r="G561">
        <v>2.2848999999999999</v>
      </c>
      <c r="H561">
        <v>4.2</v>
      </c>
      <c r="I561">
        <v>6.6</v>
      </c>
    </row>
    <row r="562" spans="1:9">
      <c r="A562" s="216">
        <v>710</v>
      </c>
      <c r="B562" t="s">
        <v>547</v>
      </c>
      <c r="C562" t="s">
        <v>547</v>
      </c>
      <c r="D562" t="s">
        <v>5093</v>
      </c>
      <c r="E562" t="s">
        <v>549</v>
      </c>
      <c r="F562" t="s">
        <v>1095</v>
      </c>
      <c r="G562">
        <v>1.5075000000000001</v>
      </c>
      <c r="H562">
        <v>1.8</v>
      </c>
      <c r="I562">
        <v>2.2999999999999998</v>
      </c>
    </row>
    <row r="563" spans="1:9">
      <c r="A563" s="216">
        <v>711</v>
      </c>
      <c r="B563" t="s">
        <v>547</v>
      </c>
      <c r="C563" t="s">
        <v>547</v>
      </c>
      <c r="D563" t="s">
        <v>5093</v>
      </c>
      <c r="E563" t="s">
        <v>549</v>
      </c>
      <c r="F563" t="s">
        <v>1096</v>
      </c>
      <c r="G563">
        <v>2.0198</v>
      </c>
      <c r="H563">
        <v>5.5</v>
      </c>
      <c r="I563">
        <v>7.3</v>
      </c>
    </row>
    <row r="564" spans="1:9">
      <c r="A564" s="216">
        <v>712</v>
      </c>
      <c r="B564" t="s">
        <v>547</v>
      </c>
      <c r="C564" t="s">
        <v>547</v>
      </c>
      <c r="D564" t="s">
        <v>5093</v>
      </c>
      <c r="E564" t="s">
        <v>549</v>
      </c>
      <c r="F564" t="s">
        <v>1097</v>
      </c>
      <c r="G564">
        <v>0.92989999999999995</v>
      </c>
      <c r="H564">
        <v>2.2999999999999998</v>
      </c>
      <c r="I564">
        <v>2.9</v>
      </c>
    </row>
    <row r="565" spans="1:9">
      <c r="A565" s="216">
        <v>713</v>
      </c>
      <c r="B565" t="s">
        <v>547</v>
      </c>
      <c r="C565" t="s">
        <v>547</v>
      </c>
      <c r="D565" t="s">
        <v>5093</v>
      </c>
      <c r="E565" t="s">
        <v>549</v>
      </c>
      <c r="F565" t="s">
        <v>1098</v>
      </c>
      <c r="G565">
        <v>1.4240999999999999</v>
      </c>
      <c r="H565">
        <v>2.9</v>
      </c>
      <c r="I565">
        <v>4.2</v>
      </c>
    </row>
    <row r="566" spans="1:9">
      <c r="A566" s="216">
        <v>714</v>
      </c>
      <c r="B566" t="s">
        <v>547</v>
      </c>
      <c r="C566" t="s">
        <v>547</v>
      </c>
      <c r="D566" t="s">
        <v>5093</v>
      </c>
      <c r="E566" t="s">
        <v>549</v>
      </c>
      <c r="F566" t="s">
        <v>1099</v>
      </c>
      <c r="G566">
        <v>0.88149999999999984</v>
      </c>
      <c r="H566">
        <v>1.7</v>
      </c>
      <c r="I566">
        <v>2</v>
      </c>
    </row>
    <row r="567" spans="1:9">
      <c r="A567" s="216">
        <v>715</v>
      </c>
      <c r="B567" t="s">
        <v>547</v>
      </c>
      <c r="C567" t="s">
        <v>547</v>
      </c>
      <c r="D567" t="s">
        <v>5093</v>
      </c>
      <c r="E567" t="s">
        <v>549</v>
      </c>
      <c r="F567" t="s">
        <v>1100</v>
      </c>
      <c r="G567">
        <v>2.1753999999999998</v>
      </c>
      <c r="H567">
        <v>4.9000000000000004</v>
      </c>
      <c r="I567">
        <v>7.1</v>
      </c>
    </row>
    <row r="568" spans="1:9">
      <c r="A568" s="216">
        <v>716</v>
      </c>
      <c r="B568" t="s">
        <v>547</v>
      </c>
      <c r="C568" t="s">
        <v>547</v>
      </c>
      <c r="D568" t="s">
        <v>5093</v>
      </c>
      <c r="E568" t="s">
        <v>549</v>
      </c>
      <c r="F568" t="s">
        <v>1101</v>
      </c>
      <c r="G568">
        <v>1.4265000000000001</v>
      </c>
      <c r="H568">
        <v>1.5</v>
      </c>
      <c r="I568">
        <v>1.8</v>
      </c>
    </row>
    <row r="569" spans="1:9">
      <c r="A569" s="216">
        <v>717</v>
      </c>
      <c r="B569" t="s">
        <v>547</v>
      </c>
      <c r="C569" t="s">
        <v>547</v>
      </c>
      <c r="D569" t="s">
        <v>5093</v>
      </c>
      <c r="E569" t="s">
        <v>549</v>
      </c>
      <c r="F569" t="s">
        <v>1102</v>
      </c>
      <c r="G569">
        <v>1.9292000000000005</v>
      </c>
      <c r="H569">
        <v>4</v>
      </c>
      <c r="I569">
        <v>5.4</v>
      </c>
    </row>
    <row r="570" spans="1:9">
      <c r="A570" s="216">
        <v>718</v>
      </c>
      <c r="B570" t="s">
        <v>547</v>
      </c>
      <c r="C570" t="s">
        <v>547</v>
      </c>
      <c r="D570" t="s">
        <v>5093</v>
      </c>
      <c r="E570" t="s">
        <v>549</v>
      </c>
      <c r="F570" t="s">
        <v>1103</v>
      </c>
      <c r="G570">
        <v>1.2463</v>
      </c>
      <c r="H570">
        <v>2.4</v>
      </c>
      <c r="I570">
        <v>2.8</v>
      </c>
    </row>
    <row r="571" spans="1:9">
      <c r="A571" s="216">
        <v>722</v>
      </c>
      <c r="B571" t="s">
        <v>547</v>
      </c>
      <c r="C571" t="s">
        <v>547</v>
      </c>
      <c r="D571" t="s">
        <v>5093</v>
      </c>
      <c r="E571" t="s">
        <v>587</v>
      </c>
      <c r="F571" t="s">
        <v>1104</v>
      </c>
      <c r="G571">
        <v>1.7365999999999999</v>
      </c>
      <c r="H571">
        <v>5.0999999999999996</v>
      </c>
      <c r="I571">
        <v>6.9</v>
      </c>
    </row>
    <row r="572" spans="1:9">
      <c r="A572" s="216">
        <v>723</v>
      </c>
      <c r="B572" t="s">
        <v>547</v>
      </c>
      <c r="C572" t="s">
        <v>547</v>
      </c>
      <c r="D572" t="s">
        <v>5093</v>
      </c>
      <c r="E572" t="s">
        <v>587</v>
      </c>
      <c r="F572" t="s">
        <v>1105</v>
      </c>
      <c r="G572">
        <v>1.1220000000000001</v>
      </c>
      <c r="H572">
        <v>3.6</v>
      </c>
      <c r="I572">
        <v>4.5999999999999996</v>
      </c>
    </row>
    <row r="573" spans="1:9">
      <c r="A573" s="216">
        <v>724</v>
      </c>
      <c r="B573" t="s">
        <v>547</v>
      </c>
      <c r="C573" t="s">
        <v>547</v>
      </c>
      <c r="D573" t="s">
        <v>5093</v>
      </c>
      <c r="E573" t="s">
        <v>587</v>
      </c>
      <c r="F573" t="s">
        <v>1106</v>
      </c>
      <c r="G573">
        <v>0.75780000000000003</v>
      </c>
      <c r="H573">
        <v>1.8</v>
      </c>
      <c r="I573">
        <v>2.2999999999999998</v>
      </c>
    </row>
    <row r="574" spans="1:9">
      <c r="A574" s="216">
        <v>725</v>
      </c>
      <c r="B574" t="s">
        <v>547</v>
      </c>
      <c r="C574" t="s">
        <v>547</v>
      </c>
      <c r="D574" t="s">
        <v>5093</v>
      </c>
      <c r="E574" t="s">
        <v>587</v>
      </c>
      <c r="F574" t="s">
        <v>1107</v>
      </c>
      <c r="G574">
        <v>1.2737000000000001</v>
      </c>
      <c r="H574">
        <v>4.2</v>
      </c>
      <c r="I574">
        <v>5.6</v>
      </c>
    </row>
    <row r="575" spans="1:9">
      <c r="A575" s="216">
        <v>726</v>
      </c>
      <c r="B575" t="s">
        <v>547</v>
      </c>
      <c r="C575" t="s">
        <v>547</v>
      </c>
      <c r="D575" t="s">
        <v>5093</v>
      </c>
      <c r="E575" t="s">
        <v>587</v>
      </c>
      <c r="F575" t="s">
        <v>1108</v>
      </c>
      <c r="G575">
        <v>0.73740000000000017</v>
      </c>
      <c r="H575">
        <v>2.6</v>
      </c>
      <c r="I575">
        <v>3.2</v>
      </c>
    </row>
    <row r="576" spans="1:9">
      <c r="A576" s="216">
        <v>727</v>
      </c>
      <c r="B576" t="s">
        <v>547</v>
      </c>
      <c r="C576" t="s">
        <v>547</v>
      </c>
      <c r="D576" t="s">
        <v>5093</v>
      </c>
      <c r="E576" t="s">
        <v>587</v>
      </c>
      <c r="F576" t="s">
        <v>1109</v>
      </c>
      <c r="G576">
        <v>1.45</v>
      </c>
      <c r="H576">
        <v>4.7</v>
      </c>
      <c r="I576">
        <v>6</v>
      </c>
    </row>
    <row r="577" spans="1:9">
      <c r="A577" s="216">
        <v>728</v>
      </c>
      <c r="B577" t="s">
        <v>547</v>
      </c>
      <c r="C577" t="s">
        <v>547</v>
      </c>
      <c r="D577" t="s">
        <v>5093</v>
      </c>
      <c r="E577" t="s">
        <v>587</v>
      </c>
      <c r="F577" t="s">
        <v>1110</v>
      </c>
      <c r="G577">
        <v>0.81159999999999988</v>
      </c>
      <c r="H577">
        <v>3.1</v>
      </c>
      <c r="I577">
        <v>3.7</v>
      </c>
    </row>
    <row r="578" spans="1:9">
      <c r="A578" s="216">
        <v>729</v>
      </c>
      <c r="B578" t="s">
        <v>547</v>
      </c>
      <c r="C578" t="s">
        <v>547</v>
      </c>
      <c r="D578" t="s">
        <v>5093</v>
      </c>
      <c r="E578" t="s">
        <v>587</v>
      </c>
      <c r="F578" t="s">
        <v>1111</v>
      </c>
      <c r="G578">
        <v>1.0556000000000001</v>
      </c>
      <c r="H578">
        <v>3.3</v>
      </c>
      <c r="I578">
        <v>4.3</v>
      </c>
    </row>
    <row r="579" spans="1:9">
      <c r="A579" s="216">
        <v>730</v>
      </c>
      <c r="B579" t="s">
        <v>547</v>
      </c>
      <c r="C579" t="s">
        <v>547</v>
      </c>
      <c r="D579" t="s">
        <v>5093</v>
      </c>
      <c r="E579" t="s">
        <v>587</v>
      </c>
      <c r="F579" t="s">
        <v>1112</v>
      </c>
      <c r="G579">
        <v>0.63819999999999988</v>
      </c>
      <c r="H579">
        <v>1.9</v>
      </c>
      <c r="I579">
        <v>2.4</v>
      </c>
    </row>
    <row r="580" spans="1:9">
      <c r="A580" s="216">
        <v>734</v>
      </c>
      <c r="B580" t="s">
        <v>547</v>
      </c>
      <c r="C580" t="s">
        <v>547</v>
      </c>
      <c r="D580" t="s">
        <v>5094</v>
      </c>
      <c r="E580" t="s">
        <v>549</v>
      </c>
      <c r="F580" t="s">
        <v>1113</v>
      </c>
      <c r="G580">
        <v>2.1753600000000004</v>
      </c>
      <c r="H580">
        <v>3.8</v>
      </c>
      <c r="I580">
        <v>5.3</v>
      </c>
    </row>
    <row r="581" spans="1:9">
      <c r="A581" s="216">
        <v>735</v>
      </c>
      <c r="B581" t="s">
        <v>547</v>
      </c>
      <c r="C581" t="s">
        <v>547</v>
      </c>
      <c r="D581" t="s">
        <v>5094</v>
      </c>
      <c r="E581" t="s">
        <v>549</v>
      </c>
      <c r="F581" t="s">
        <v>1114</v>
      </c>
      <c r="G581">
        <v>1.3081999999999998</v>
      </c>
      <c r="H581">
        <v>1.8</v>
      </c>
      <c r="I581">
        <v>2.2000000000000002</v>
      </c>
    </row>
    <row r="582" spans="1:9">
      <c r="A582" s="216">
        <v>736</v>
      </c>
      <c r="B582" t="s">
        <v>547</v>
      </c>
      <c r="C582" t="s">
        <v>547</v>
      </c>
      <c r="D582" t="s">
        <v>5094</v>
      </c>
      <c r="E582" t="s">
        <v>549</v>
      </c>
      <c r="F582" t="s">
        <v>1115</v>
      </c>
      <c r="G582">
        <v>3.9277000000000002</v>
      </c>
      <c r="H582">
        <v>9.1999999999999993</v>
      </c>
      <c r="I582">
        <v>11.4</v>
      </c>
    </row>
    <row r="583" spans="1:9">
      <c r="A583" s="216">
        <v>737</v>
      </c>
      <c r="B583" t="s">
        <v>547</v>
      </c>
      <c r="C583" t="s">
        <v>547</v>
      </c>
      <c r="D583" t="s">
        <v>5094</v>
      </c>
      <c r="E583" t="s">
        <v>549</v>
      </c>
      <c r="F583" t="s">
        <v>1116</v>
      </c>
      <c r="G583">
        <v>1.9597000000000004</v>
      </c>
      <c r="H583">
        <v>4.8</v>
      </c>
      <c r="I583">
        <v>5.6</v>
      </c>
    </row>
    <row r="584" spans="1:9">
      <c r="A584" s="216">
        <v>738</v>
      </c>
      <c r="B584" t="s">
        <v>547</v>
      </c>
      <c r="C584" t="s">
        <v>547</v>
      </c>
      <c r="D584" t="s">
        <v>5094</v>
      </c>
      <c r="E584" t="s">
        <v>549</v>
      </c>
      <c r="F584" t="s">
        <v>1117</v>
      </c>
      <c r="G584">
        <v>1.3936000000000002</v>
      </c>
      <c r="H584">
        <v>2.8</v>
      </c>
      <c r="I584">
        <v>3.2</v>
      </c>
    </row>
    <row r="585" spans="1:9">
      <c r="A585" s="216">
        <v>739</v>
      </c>
      <c r="B585" t="s">
        <v>547</v>
      </c>
      <c r="C585" t="s">
        <v>547</v>
      </c>
      <c r="D585" t="s">
        <v>5094</v>
      </c>
      <c r="E585" t="s">
        <v>549</v>
      </c>
      <c r="F585" t="s">
        <v>1118</v>
      </c>
      <c r="G585">
        <v>3.541300000000001</v>
      </c>
      <c r="H585">
        <v>6.8</v>
      </c>
      <c r="I585">
        <v>9.4</v>
      </c>
    </row>
    <row r="586" spans="1:9">
      <c r="A586" s="216">
        <v>740</v>
      </c>
      <c r="B586" t="s">
        <v>547</v>
      </c>
      <c r="C586" t="s">
        <v>547</v>
      </c>
      <c r="D586" t="s">
        <v>5094</v>
      </c>
      <c r="E586" t="s">
        <v>549</v>
      </c>
      <c r="F586" t="s">
        <v>1119</v>
      </c>
      <c r="G586">
        <v>1.7214</v>
      </c>
      <c r="H586">
        <v>3.1</v>
      </c>
      <c r="I586">
        <v>4</v>
      </c>
    </row>
    <row r="587" spans="1:9">
      <c r="A587" s="216">
        <v>741</v>
      </c>
      <c r="B587" t="s">
        <v>547</v>
      </c>
      <c r="C587" t="s">
        <v>547</v>
      </c>
      <c r="D587" t="s">
        <v>5094</v>
      </c>
      <c r="E587" t="s">
        <v>549</v>
      </c>
      <c r="F587" t="s">
        <v>1120</v>
      </c>
      <c r="G587">
        <v>1.2644</v>
      </c>
      <c r="H587">
        <v>1.8</v>
      </c>
      <c r="I587">
        <v>2.1</v>
      </c>
    </row>
    <row r="588" spans="1:9">
      <c r="A588" s="216">
        <v>742</v>
      </c>
      <c r="B588" t="s">
        <v>547</v>
      </c>
      <c r="C588" t="s">
        <v>547</v>
      </c>
      <c r="D588" t="s">
        <v>5094</v>
      </c>
      <c r="E588" t="s">
        <v>549</v>
      </c>
      <c r="F588" t="s">
        <v>1121</v>
      </c>
      <c r="G588">
        <v>1.6389</v>
      </c>
      <c r="H588">
        <v>3.1</v>
      </c>
      <c r="I588">
        <v>4</v>
      </c>
    </row>
    <row r="589" spans="1:9">
      <c r="A589" s="216">
        <v>743</v>
      </c>
      <c r="B589" t="s">
        <v>547</v>
      </c>
      <c r="C589" t="s">
        <v>547</v>
      </c>
      <c r="D589" t="s">
        <v>5094</v>
      </c>
      <c r="E589" t="s">
        <v>549</v>
      </c>
      <c r="F589" t="s">
        <v>1122</v>
      </c>
      <c r="G589">
        <v>1.0745000000000002</v>
      </c>
      <c r="H589">
        <v>1.8</v>
      </c>
      <c r="I589">
        <v>2</v>
      </c>
    </row>
    <row r="590" spans="1:9">
      <c r="A590" s="216">
        <v>744</v>
      </c>
      <c r="B590" t="s">
        <v>547</v>
      </c>
      <c r="C590" t="s">
        <v>547</v>
      </c>
      <c r="D590" t="s">
        <v>5094</v>
      </c>
      <c r="E590" t="s">
        <v>549</v>
      </c>
      <c r="F590" t="s">
        <v>1123</v>
      </c>
      <c r="G590">
        <v>1.6994</v>
      </c>
      <c r="H590">
        <v>4.3</v>
      </c>
      <c r="I590">
        <v>5.7</v>
      </c>
    </row>
    <row r="591" spans="1:9">
      <c r="A591" s="216">
        <v>745</v>
      </c>
      <c r="B591" t="s">
        <v>547</v>
      </c>
      <c r="C591" t="s">
        <v>547</v>
      </c>
      <c r="D591" t="s">
        <v>5094</v>
      </c>
      <c r="E591" t="s">
        <v>549</v>
      </c>
      <c r="F591" t="s">
        <v>1124</v>
      </c>
      <c r="G591">
        <v>1.0601000000000003</v>
      </c>
      <c r="H591">
        <v>2.2000000000000002</v>
      </c>
      <c r="I591">
        <v>2.6</v>
      </c>
    </row>
    <row r="592" spans="1:9">
      <c r="A592" s="216">
        <v>746</v>
      </c>
      <c r="B592" t="s">
        <v>547</v>
      </c>
      <c r="C592" t="s">
        <v>547</v>
      </c>
      <c r="D592" t="s">
        <v>5094</v>
      </c>
      <c r="E592" t="s">
        <v>549</v>
      </c>
      <c r="F592" t="s">
        <v>1125</v>
      </c>
      <c r="G592">
        <v>1.6343000000000003</v>
      </c>
      <c r="H592">
        <v>3.6</v>
      </c>
      <c r="I592">
        <v>5.0999999999999996</v>
      </c>
    </row>
    <row r="593" spans="1:9">
      <c r="A593" s="216">
        <v>747</v>
      </c>
      <c r="B593" t="s">
        <v>547</v>
      </c>
      <c r="C593" t="s">
        <v>547</v>
      </c>
      <c r="D593" t="s">
        <v>5094</v>
      </c>
      <c r="E593" t="s">
        <v>549</v>
      </c>
      <c r="F593" t="s">
        <v>1126</v>
      </c>
      <c r="G593">
        <v>0.92220000000000002</v>
      </c>
      <c r="H593">
        <v>1.6</v>
      </c>
      <c r="I593">
        <v>2</v>
      </c>
    </row>
    <row r="594" spans="1:9">
      <c r="A594" s="216">
        <v>748</v>
      </c>
      <c r="B594" t="s">
        <v>547</v>
      </c>
      <c r="C594" t="s">
        <v>547</v>
      </c>
      <c r="D594" t="s">
        <v>5094</v>
      </c>
      <c r="E594" t="s">
        <v>549</v>
      </c>
      <c r="F594" t="s">
        <v>1127</v>
      </c>
      <c r="G594">
        <v>1.2673000000000001</v>
      </c>
      <c r="H594">
        <v>1.7</v>
      </c>
      <c r="I594">
        <v>2.1</v>
      </c>
    </row>
    <row r="595" spans="1:9">
      <c r="A595" s="216">
        <v>749</v>
      </c>
      <c r="B595" t="s">
        <v>547</v>
      </c>
      <c r="C595" t="s">
        <v>547</v>
      </c>
      <c r="D595" t="s">
        <v>5094</v>
      </c>
      <c r="E595" t="s">
        <v>549</v>
      </c>
      <c r="F595" t="s">
        <v>1128</v>
      </c>
      <c r="G595">
        <v>2.5771000000000006</v>
      </c>
      <c r="H595">
        <v>5.9</v>
      </c>
      <c r="I595">
        <v>7.7</v>
      </c>
    </row>
    <row r="596" spans="1:9">
      <c r="A596" s="216">
        <v>750</v>
      </c>
      <c r="B596" t="s">
        <v>547</v>
      </c>
      <c r="C596" t="s">
        <v>547</v>
      </c>
      <c r="D596" t="s">
        <v>5094</v>
      </c>
      <c r="E596" t="s">
        <v>549</v>
      </c>
      <c r="F596" t="s">
        <v>1129</v>
      </c>
      <c r="G596">
        <v>1.2998000000000003</v>
      </c>
      <c r="H596">
        <v>2.4</v>
      </c>
      <c r="I596">
        <v>3.1</v>
      </c>
    </row>
    <row r="597" spans="1:9">
      <c r="A597" s="216">
        <v>754</v>
      </c>
      <c r="B597" t="s">
        <v>547</v>
      </c>
      <c r="C597" t="s">
        <v>547</v>
      </c>
      <c r="D597" t="s">
        <v>5094</v>
      </c>
      <c r="E597" t="s">
        <v>587</v>
      </c>
      <c r="F597" t="s">
        <v>1130</v>
      </c>
      <c r="G597">
        <v>1.7905</v>
      </c>
      <c r="H597">
        <v>5.0999999999999996</v>
      </c>
      <c r="I597">
        <v>7</v>
      </c>
    </row>
    <row r="598" spans="1:9">
      <c r="A598" s="216">
        <v>755</v>
      </c>
      <c r="B598" t="s">
        <v>547</v>
      </c>
      <c r="C598" t="s">
        <v>547</v>
      </c>
      <c r="D598" t="s">
        <v>5094</v>
      </c>
      <c r="E598" t="s">
        <v>587</v>
      </c>
      <c r="F598" t="s">
        <v>1131</v>
      </c>
      <c r="G598">
        <v>1.0975999999999999</v>
      </c>
      <c r="H598">
        <v>3.5</v>
      </c>
      <c r="I598">
        <v>4.5999999999999996</v>
      </c>
    </row>
    <row r="599" spans="1:9">
      <c r="A599" s="216">
        <v>756</v>
      </c>
      <c r="B599" t="s">
        <v>547</v>
      </c>
      <c r="C599" t="s">
        <v>547</v>
      </c>
      <c r="D599" t="s">
        <v>5094</v>
      </c>
      <c r="E599" t="s">
        <v>587</v>
      </c>
      <c r="F599" t="s">
        <v>1132</v>
      </c>
      <c r="G599">
        <v>0.6351</v>
      </c>
      <c r="H599">
        <v>2</v>
      </c>
      <c r="I599">
        <v>2.4</v>
      </c>
    </row>
    <row r="600" spans="1:9">
      <c r="A600" s="216">
        <v>757</v>
      </c>
      <c r="B600" t="s">
        <v>547</v>
      </c>
      <c r="C600" t="s">
        <v>547</v>
      </c>
      <c r="D600" t="s">
        <v>5094</v>
      </c>
      <c r="E600" t="s">
        <v>587</v>
      </c>
      <c r="F600" t="s">
        <v>1133</v>
      </c>
      <c r="G600">
        <v>1.4655</v>
      </c>
      <c r="H600">
        <v>5.0999999999999996</v>
      </c>
      <c r="I600">
        <v>6.5</v>
      </c>
    </row>
    <row r="601" spans="1:9">
      <c r="A601" s="216">
        <v>758</v>
      </c>
      <c r="B601" t="s">
        <v>547</v>
      </c>
      <c r="C601" t="s">
        <v>547</v>
      </c>
      <c r="D601" t="s">
        <v>5094</v>
      </c>
      <c r="E601" t="s">
        <v>587</v>
      </c>
      <c r="F601" t="s">
        <v>1134</v>
      </c>
      <c r="G601">
        <v>1.0031000000000001</v>
      </c>
      <c r="H601">
        <v>3.9</v>
      </c>
      <c r="I601">
        <v>4.8</v>
      </c>
    </row>
    <row r="602" spans="1:9">
      <c r="A602" s="216">
        <v>759</v>
      </c>
      <c r="B602" t="s">
        <v>547</v>
      </c>
      <c r="C602" t="s">
        <v>547</v>
      </c>
      <c r="D602" t="s">
        <v>5094</v>
      </c>
      <c r="E602" t="s">
        <v>587</v>
      </c>
      <c r="F602" t="s">
        <v>1135</v>
      </c>
      <c r="G602">
        <v>0.71560000000000001</v>
      </c>
      <c r="H602">
        <v>2.8</v>
      </c>
      <c r="I602">
        <v>3.3</v>
      </c>
    </row>
    <row r="603" spans="1:9">
      <c r="A603" s="216">
        <v>760</v>
      </c>
      <c r="B603" t="s">
        <v>547</v>
      </c>
      <c r="C603" t="s">
        <v>547</v>
      </c>
      <c r="D603" t="s">
        <v>5094</v>
      </c>
      <c r="E603" t="s">
        <v>587</v>
      </c>
      <c r="F603" t="s">
        <v>1136</v>
      </c>
      <c r="G603">
        <v>0.85860000000000003</v>
      </c>
      <c r="H603">
        <v>2.7</v>
      </c>
      <c r="I603">
        <v>3.4</v>
      </c>
    </row>
    <row r="604" spans="1:9">
      <c r="A604" s="216">
        <v>761</v>
      </c>
      <c r="B604" t="s">
        <v>547</v>
      </c>
      <c r="C604" t="s">
        <v>547</v>
      </c>
      <c r="D604" t="s">
        <v>5094</v>
      </c>
      <c r="E604" t="s">
        <v>587</v>
      </c>
      <c r="F604" t="s">
        <v>1137</v>
      </c>
      <c r="G604">
        <v>0.64249999999999996</v>
      </c>
      <c r="H604">
        <v>1.9</v>
      </c>
      <c r="I604">
        <v>2.4</v>
      </c>
    </row>
    <row r="605" spans="1:9">
      <c r="A605" s="216">
        <v>765</v>
      </c>
      <c r="B605" t="s">
        <v>547</v>
      </c>
      <c r="C605" t="s">
        <v>547</v>
      </c>
      <c r="D605" t="s">
        <v>5095</v>
      </c>
      <c r="E605" t="s">
        <v>549</v>
      </c>
      <c r="F605" t="s">
        <v>1138</v>
      </c>
      <c r="G605">
        <v>1.177</v>
      </c>
      <c r="H605">
        <v>3.7</v>
      </c>
      <c r="I605">
        <v>4.7</v>
      </c>
    </row>
    <row r="606" spans="1:9">
      <c r="A606" s="216">
        <v>766</v>
      </c>
      <c r="B606" t="s">
        <v>547</v>
      </c>
      <c r="C606" t="s">
        <v>547</v>
      </c>
      <c r="D606" t="s">
        <v>5095</v>
      </c>
      <c r="E606" t="s">
        <v>549</v>
      </c>
      <c r="F606" t="s">
        <v>1139</v>
      </c>
      <c r="G606">
        <v>0.83709999999999984</v>
      </c>
      <c r="H606">
        <v>2.8</v>
      </c>
      <c r="I606">
        <v>3.1</v>
      </c>
    </row>
    <row r="607" spans="1:9">
      <c r="A607" s="216">
        <v>767</v>
      </c>
      <c r="B607" t="s">
        <v>547</v>
      </c>
      <c r="C607" t="s">
        <v>547</v>
      </c>
      <c r="D607" t="s">
        <v>5095</v>
      </c>
      <c r="E607" t="s">
        <v>549</v>
      </c>
      <c r="F607" t="s">
        <v>1140</v>
      </c>
      <c r="G607">
        <v>0.93110000000000004</v>
      </c>
      <c r="H607">
        <v>2.4</v>
      </c>
      <c r="I607">
        <v>2.9</v>
      </c>
    </row>
    <row r="608" spans="1:9">
      <c r="A608" s="216">
        <v>768</v>
      </c>
      <c r="B608" t="s">
        <v>547</v>
      </c>
      <c r="C608" t="s">
        <v>547</v>
      </c>
      <c r="D608" t="s">
        <v>5095</v>
      </c>
      <c r="E608" t="s">
        <v>549</v>
      </c>
      <c r="F608" t="s">
        <v>1141</v>
      </c>
      <c r="G608">
        <v>1.1336999999999999</v>
      </c>
      <c r="H608">
        <v>3.4</v>
      </c>
      <c r="I608">
        <v>3.8</v>
      </c>
    </row>
    <row r="609" spans="1:9">
      <c r="A609" s="216">
        <v>769</v>
      </c>
      <c r="B609" t="s">
        <v>547</v>
      </c>
      <c r="C609" t="s">
        <v>547</v>
      </c>
      <c r="D609" t="s">
        <v>5095</v>
      </c>
      <c r="E609" t="s">
        <v>549</v>
      </c>
      <c r="F609" t="s">
        <v>1142</v>
      </c>
      <c r="G609">
        <v>1.7239</v>
      </c>
      <c r="H609">
        <v>3.2</v>
      </c>
      <c r="I609">
        <v>5.0999999999999996</v>
      </c>
    </row>
    <row r="610" spans="1:9">
      <c r="A610" s="216">
        <v>770</v>
      </c>
      <c r="B610" t="s">
        <v>547</v>
      </c>
      <c r="C610" t="s">
        <v>547</v>
      </c>
      <c r="D610" t="s">
        <v>5095</v>
      </c>
      <c r="E610" t="s">
        <v>549</v>
      </c>
      <c r="F610" t="s">
        <v>1143</v>
      </c>
      <c r="G610">
        <v>0.78779999999999983</v>
      </c>
      <c r="H610">
        <v>1.8</v>
      </c>
      <c r="I610">
        <v>2.2000000000000002</v>
      </c>
    </row>
    <row r="611" spans="1:9">
      <c r="A611" s="216">
        <v>774</v>
      </c>
      <c r="B611" t="s">
        <v>547</v>
      </c>
      <c r="C611" t="s">
        <v>547</v>
      </c>
      <c r="D611" t="s">
        <v>5095</v>
      </c>
      <c r="E611" t="s">
        <v>587</v>
      </c>
      <c r="F611" t="s">
        <v>1144</v>
      </c>
      <c r="G611">
        <v>0.83040000000000003</v>
      </c>
      <c r="H611">
        <v>2.6</v>
      </c>
      <c r="I611">
        <v>3.4</v>
      </c>
    </row>
    <row r="612" spans="1:9">
      <c r="A612" s="216">
        <v>775</v>
      </c>
      <c r="B612" t="s">
        <v>547</v>
      </c>
      <c r="C612" t="s">
        <v>547</v>
      </c>
      <c r="D612" t="s">
        <v>5095</v>
      </c>
      <c r="E612" t="s">
        <v>587</v>
      </c>
      <c r="F612" t="s">
        <v>1145</v>
      </c>
      <c r="G612">
        <v>0.64539999999999986</v>
      </c>
      <c r="H612">
        <v>2.1</v>
      </c>
      <c r="I612">
        <v>2.2999999999999998</v>
      </c>
    </row>
    <row r="613" spans="1:9">
      <c r="A613" s="216">
        <v>776</v>
      </c>
      <c r="B613" t="s">
        <v>547</v>
      </c>
      <c r="C613" t="s">
        <v>547</v>
      </c>
      <c r="D613" t="s">
        <v>5095</v>
      </c>
      <c r="E613" t="s">
        <v>587</v>
      </c>
      <c r="F613" t="s">
        <v>1146</v>
      </c>
      <c r="G613">
        <v>0.80730000000000013</v>
      </c>
      <c r="H613">
        <v>2.5</v>
      </c>
      <c r="I613">
        <v>3.3</v>
      </c>
    </row>
    <row r="614" spans="1:9">
      <c r="A614" s="216">
        <v>777</v>
      </c>
      <c r="B614" t="s">
        <v>547</v>
      </c>
      <c r="C614" t="s">
        <v>547</v>
      </c>
      <c r="D614" t="s">
        <v>5095</v>
      </c>
      <c r="E614" t="s">
        <v>587</v>
      </c>
      <c r="F614" t="s">
        <v>1147</v>
      </c>
      <c r="G614">
        <v>0.87809999999999999</v>
      </c>
      <c r="H614">
        <v>1.6</v>
      </c>
      <c r="I614">
        <v>1.9</v>
      </c>
    </row>
    <row r="615" spans="1:9">
      <c r="A615" s="216">
        <v>778</v>
      </c>
      <c r="B615" t="s">
        <v>547</v>
      </c>
      <c r="C615" t="s">
        <v>547</v>
      </c>
      <c r="D615" t="s">
        <v>5095</v>
      </c>
      <c r="E615" t="s">
        <v>587</v>
      </c>
      <c r="F615" t="s">
        <v>1148</v>
      </c>
      <c r="G615">
        <v>0.60860000000000003</v>
      </c>
      <c r="H615">
        <v>2.1</v>
      </c>
      <c r="I615">
        <v>3.1</v>
      </c>
    </row>
    <row r="616" spans="1:9">
      <c r="A616" s="216">
        <v>779</v>
      </c>
      <c r="B616" t="s">
        <v>547</v>
      </c>
      <c r="C616" t="s">
        <v>547</v>
      </c>
      <c r="D616" t="s">
        <v>5095</v>
      </c>
      <c r="E616" t="s">
        <v>587</v>
      </c>
      <c r="F616" t="s">
        <v>1149</v>
      </c>
      <c r="G616">
        <v>0.67349999999999999</v>
      </c>
      <c r="H616">
        <v>1.7</v>
      </c>
      <c r="I616">
        <v>2.2999999999999998</v>
      </c>
    </row>
    <row r="617" spans="1:9">
      <c r="A617" s="216">
        <v>780</v>
      </c>
      <c r="B617" t="s">
        <v>547</v>
      </c>
      <c r="C617" t="s">
        <v>547</v>
      </c>
      <c r="D617" t="s">
        <v>5095</v>
      </c>
      <c r="E617" t="s">
        <v>587</v>
      </c>
      <c r="F617" t="s">
        <v>1150</v>
      </c>
      <c r="G617">
        <v>0.48792000000000002</v>
      </c>
      <c r="H617">
        <v>1.6</v>
      </c>
      <c r="I617">
        <v>2</v>
      </c>
    </row>
    <row r="618" spans="1:9">
      <c r="A618" s="216">
        <v>781</v>
      </c>
      <c r="B618" t="s">
        <v>547</v>
      </c>
      <c r="C618" t="s">
        <v>547</v>
      </c>
      <c r="D618" t="s">
        <v>5095</v>
      </c>
      <c r="E618" t="s">
        <v>587</v>
      </c>
      <c r="F618" t="s">
        <v>1151</v>
      </c>
      <c r="G618">
        <v>0.86150000000000004</v>
      </c>
      <c r="H618">
        <v>2.7</v>
      </c>
      <c r="I618">
        <v>4.0999999999999996</v>
      </c>
    </row>
    <row r="619" spans="1:9">
      <c r="A619" s="216">
        <v>782</v>
      </c>
      <c r="B619" t="s">
        <v>547</v>
      </c>
      <c r="C619" t="s">
        <v>547</v>
      </c>
      <c r="D619" t="s">
        <v>5095</v>
      </c>
      <c r="E619" t="s">
        <v>587</v>
      </c>
      <c r="F619" t="s">
        <v>1152</v>
      </c>
      <c r="G619">
        <v>0.61150000000000004</v>
      </c>
      <c r="H619">
        <v>1.9</v>
      </c>
      <c r="I619">
        <v>2.6</v>
      </c>
    </row>
    <row r="620" spans="1:9">
      <c r="A620" s="216">
        <v>789</v>
      </c>
      <c r="B620" t="s">
        <v>547</v>
      </c>
      <c r="C620" t="s">
        <v>547</v>
      </c>
      <c r="D620" t="s">
        <v>5098</v>
      </c>
      <c r="E620" t="s">
        <v>587</v>
      </c>
      <c r="F620" t="s">
        <v>1153</v>
      </c>
      <c r="G620">
        <v>1.6412</v>
      </c>
      <c r="H620">
        <v>1.8</v>
      </c>
      <c r="I620">
        <v>1.8</v>
      </c>
    </row>
    <row r="621" spans="1:9">
      <c r="A621" s="216">
        <v>790</v>
      </c>
      <c r="B621" t="s">
        <v>547</v>
      </c>
      <c r="C621" t="s">
        <v>547</v>
      </c>
      <c r="D621" t="s">
        <v>5098</v>
      </c>
      <c r="E621" t="s">
        <v>587</v>
      </c>
      <c r="F621" t="s">
        <v>1154</v>
      </c>
      <c r="G621">
        <v>5.4120999999999988</v>
      </c>
      <c r="H621">
        <v>17.899999999999999</v>
      </c>
      <c r="I621">
        <v>17.899999999999999</v>
      </c>
    </row>
    <row r="622" spans="1:9">
      <c r="A622" s="216">
        <v>791</v>
      </c>
      <c r="B622" t="s">
        <v>547</v>
      </c>
      <c r="C622" t="s">
        <v>547</v>
      </c>
      <c r="D622" t="s">
        <v>5098</v>
      </c>
      <c r="E622" t="s">
        <v>587</v>
      </c>
      <c r="F622" t="s">
        <v>1155</v>
      </c>
      <c r="G622">
        <v>3.6962999999999999</v>
      </c>
      <c r="H622">
        <v>13.3</v>
      </c>
      <c r="I622">
        <v>13.3</v>
      </c>
    </row>
    <row r="623" spans="1:9">
      <c r="A623" s="216">
        <v>792</v>
      </c>
      <c r="B623" t="s">
        <v>547</v>
      </c>
      <c r="C623" t="s">
        <v>547</v>
      </c>
      <c r="D623" t="s">
        <v>5098</v>
      </c>
      <c r="E623" t="s">
        <v>587</v>
      </c>
      <c r="F623" t="s">
        <v>1156</v>
      </c>
      <c r="G623">
        <v>2.2302</v>
      </c>
      <c r="H623">
        <v>8.6</v>
      </c>
      <c r="I623">
        <v>8.6</v>
      </c>
    </row>
    <row r="624" spans="1:9">
      <c r="A624" s="216">
        <v>793</v>
      </c>
      <c r="B624" t="s">
        <v>547</v>
      </c>
      <c r="C624" t="s">
        <v>547</v>
      </c>
      <c r="D624" t="s">
        <v>5098</v>
      </c>
      <c r="E624" t="s">
        <v>587</v>
      </c>
      <c r="F624" t="s">
        <v>1157</v>
      </c>
      <c r="G624">
        <v>3.7968999999999999</v>
      </c>
      <c r="H624">
        <v>4.7</v>
      </c>
      <c r="I624">
        <v>4.7</v>
      </c>
    </row>
    <row r="625" spans="1:9">
      <c r="A625" s="216">
        <v>794</v>
      </c>
      <c r="B625" t="s">
        <v>547</v>
      </c>
      <c r="C625" t="s">
        <v>547</v>
      </c>
      <c r="D625" t="s">
        <v>5098</v>
      </c>
      <c r="E625" t="s">
        <v>587</v>
      </c>
      <c r="F625" t="s">
        <v>1158</v>
      </c>
      <c r="G625">
        <v>1.3438999999999999</v>
      </c>
      <c r="H625">
        <v>3.4</v>
      </c>
      <c r="I625">
        <v>3.4</v>
      </c>
    </row>
    <row r="626" spans="1:9">
      <c r="A626" s="216">
        <v>795</v>
      </c>
      <c r="B626" t="s">
        <v>547</v>
      </c>
      <c r="C626" t="s">
        <v>547</v>
      </c>
      <c r="D626" t="s">
        <v>5098</v>
      </c>
      <c r="E626" t="s">
        <v>587</v>
      </c>
      <c r="F626" t="s">
        <v>1159</v>
      </c>
      <c r="G626">
        <v>0.18189999999999995</v>
      </c>
      <c r="H626">
        <v>3.1</v>
      </c>
      <c r="I626">
        <v>3.1</v>
      </c>
    </row>
    <row r="627" spans="1:9">
      <c r="A627" s="216">
        <v>799</v>
      </c>
      <c r="B627" t="s">
        <v>547</v>
      </c>
      <c r="C627" t="s">
        <v>547</v>
      </c>
      <c r="D627" t="s">
        <v>5099</v>
      </c>
      <c r="E627" t="s">
        <v>549</v>
      </c>
      <c r="F627" t="s">
        <v>1160</v>
      </c>
      <c r="G627">
        <v>4.8769</v>
      </c>
      <c r="H627">
        <v>8</v>
      </c>
      <c r="I627">
        <v>10.7</v>
      </c>
    </row>
    <row r="628" spans="1:9">
      <c r="A628" s="216">
        <v>800</v>
      </c>
      <c r="B628" t="s">
        <v>547</v>
      </c>
      <c r="C628" t="s">
        <v>547</v>
      </c>
      <c r="D628" t="s">
        <v>5099</v>
      </c>
      <c r="E628" t="s">
        <v>549</v>
      </c>
      <c r="F628" t="s">
        <v>1161</v>
      </c>
      <c r="G628">
        <v>2.6869000000000001</v>
      </c>
      <c r="H628">
        <v>5.0999999999999996</v>
      </c>
      <c r="I628">
        <v>6.5</v>
      </c>
    </row>
    <row r="629" spans="1:9">
      <c r="A629" s="216">
        <v>801</v>
      </c>
      <c r="B629" t="s">
        <v>547</v>
      </c>
      <c r="C629" t="s">
        <v>547</v>
      </c>
      <c r="D629" t="s">
        <v>5099</v>
      </c>
      <c r="E629" t="s">
        <v>549</v>
      </c>
      <c r="F629" t="s">
        <v>1162</v>
      </c>
      <c r="G629">
        <v>1.7028000000000001</v>
      </c>
      <c r="H629">
        <v>2.6</v>
      </c>
      <c r="I629">
        <v>3.2</v>
      </c>
    </row>
    <row r="630" spans="1:9">
      <c r="A630" s="216">
        <v>802</v>
      </c>
      <c r="B630" t="s">
        <v>547</v>
      </c>
      <c r="C630" t="s">
        <v>547</v>
      </c>
      <c r="D630" t="s">
        <v>5099</v>
      </c>
      <c r="E630" t="s">
        <v>549</v>
      </c>
      <c r="F630" t="s">
        <v>1163</v>
      </c>
      <c r="G630">
        <v>3.2538999999999993</v>
      </c>
      <c r="H630">
        <v>7.3</v>
      </c>
      <c r="I630">
        <v>10.1</v>
      </c>
    </row>
    <row r="631" spans="1:9">
      <c r="A631" s="216">
        <v>803</v>
      </c>
      <c r="B631" t="s">
        <v>547</v>
      </c>
      <c r="C631" t="s">
        <v>547</v>
      </c>
      <c r="D631" t="s">
        <v>5099</v>
      </c>
      <c r="E631" t="s">
        <v>549</v>
      </c>
      <c r="F631" t="s">
        <v>1164</v>
      </c>
      <c r="G631">
        <v>1.8603000000000001</v>
      </c>
      <c r="H631">
        <v>4.4000000000000004</v>
      </c>
      <c r="I631">
        <v>5.7</v>
      </c>
    </row>
    <row r="632" spans="1:9">
      <c r="A632" s="216">
        <v>804</v>
      </c>
      <c r="B632" t="s">
        <v>547</v>
      </c>
      <c r="C632" t="s">
        <v>547</v>
      </c>
      <c r="D632" t="s">
        <v>5099</v>
      </c>
      <c r="E632" t="s">
        <v>549</v>
      </c>
      <c r="F632" t="s">
        <v>1165</v>
      </c>
      <c r="G632">
        <v>1.1986000000000001</v>
      </c>
      <c r="H632">
        <v>2.2999999999999998</v>
      </c>
      <c r="I632">
        <v>2.9</v>
      </c>
    </row>
    <row r="633" spans="1:9">
      <c r="A633" s="216">
        <v>808</v>
      </c>
      <c r="B633" t="s">
        <v>547</v>
      </c>
      <c r="C633" t="s">
        <v>547</v>
      </c>
      <c r="D633" t="s">
        <v>5099</v>
      </c>
      <c r="E633" t="s">
        <v>587</v>
      </c>
      <c r="F633" t="s">
        <v>1166</v>
      </c>
      <c r="G633">
        <v>2.1286000000000005</v>
      </c>
      <c r="H633">
        <v>5.6</v>
      </c>
      <c r="I633">
        <v>7.5</v>
      </c>
    </row>
    <row r="634" spans="1:9">
      <c r="A634" s="216">
        <v>809</v>
      </c>
      <c r="B634" t="s">
        <v>547</v>
      </c>
      <c r="C634" t="s">
        <v>547</v>
      </c>
      <c r="D634" t="s">
        <v>5099</v>
      </c>
      <c r="E634" t="s">
        <v>587</v>
      </c>
      <c r="F634" t="s">
        <v>1167</v>
      </c>
      <c r="G634">
        <v>1.1963999999999999</v>
      </c>
      <c r="H634">
        <v>3.6</v>
      </c>
      <c r="I634">
        <v>4.5</v>
      </c>
    </row>
    <row r="635" spans="1:9">
      <c r="A635" s="216">
        <v>810</v>
      </c>
      <c r="B635" t="s">
        <v>547</v>
      </c>
      <c r="C635" t="s">
        <v>547</v>
      </c>
      <c r="D635" t="s">
        <v>5099</v>
      </c>
      <c r="E635" t="s">
        <v>587</v>
      </c>
      <c r="F635" t="s">
        <v>1168</v>
      </c>
      <c r="G635">
        <v>0.94059999999999999</v>
      </c>
      <c r="H635">
        <v>2.8</v>
      </c>
      <c r="I635">
        <v>3.4</v>
      </c>
    </row>
    <row r="636" spans="1:9">
      <c r="A636" s="216">
        <v>811</v>
      </c>
      <c r="B636" t="s">
        <v>547</v>
      </c>
      <c r="C636" t="s">
        <v>547</v>
      </c>
      <c r="D636" t="s">
        <v>5099</v>
      </c>
      <c r="E636" t="s">
        <v>587</v>
      </c>
      <c r="F636" t="s">
        <v>1169</v>
      </c>
      <c r="G636">
        <v>1.3375999999999999</v>
      </c>
      <c r="H636">
        <v>3.7</v>
      </c>
      <c r="I636">
        <v>4.9000000000000004</v>
      </c>
    </row>
    <row r="637" spans="1:9">
      <c r="A637" s="216">
        <v>812</v>
      </c>
      <c r="B637" t="s">
        <v>547</v>
      </c>
      <c r="C637" t="s">
        <v>547</v>
      </c>
      <c r="D637" t="s">
        <v>5099</v>
      </c>
      <c r="E637" t="s">
        <v>587</v>
      </c>
      <c r="F637" t="s">
        <v>1170</v>
      </c>
      <c r="G637">
        <v>0.88280000000000003</v>
      </c>
      <c r="H637">
        <v>2.8</v>
      </c>
      <c r="I637">
        <v>3.5</v>
      </c>
    </row>
    <row r="638" spans="1:9">
      <c r="A638" s="216">
        <v>813</v>
      </c>
      <c r="B638" t="s">
        <v>547</v>
      </c>
      <c r="C638" t="s">
        <v>547</v>
      </c>
      <c r="D638" t="s">
        <v>5099</v>
      </c>
      <c r="E638" t="s">
        <v>587</v>
      </c>
      <c r="F638" t="s">
        <v>1171</v>
      </c>
      <c r="G638">
        <v>1.7310000000000003</v>
      </c>
      <c r="H638">
        <v>3.6</v>
      </c>
      <c r="I638">
        <v>4.9000000000000004</v>
      </c>
    </row>
    <row r="639" spans="1:9">
      <c r="A639" s="216">
        <v>814</v>
      </c>
      <c r="B639" t="s">
        <v>547</v>
      </c>
      <c r="C639" t="s">
        <v>547</v>
      </c>
      <c r="D639" t="s">
        <v>5099</v>
      </c>
      <c r="E639" t="s">
        <v>587</v>
      </c>
      <c r="F639" t="s">
        <v>1172</v>
      </c>
      <c r="G639">
        <v>1.7549999999999997</v>
      </c>
      <c r="H639">
        <v>4.8</v>
      </c>
      <c r="I639">
        <v>6.5</v>
      </c>
    </row>
    <row r="640" spans="1:9">
      <c r="A640" s="216">
        <v>815</v>
      </c>
      <c r="B640" t="s">
        <v>547</v>
      </c>
      <c r="C640" t="s">
        <v>547</v>
      </c>
      <c r="D640" t="s">
        <v>5099</v>
      </c>
      <c r="E640" t="s">
        <v>587</v>
      </c>
      <c r="F640" t="s">
        <v>1173</v>
      </c>
      <c r="G640">
        <v>1.0019</v>
      </c>
      <c r="H640">
        <v>3.2</v>
      </c>
      <c r="I640">
        <v>4</v>
      </c>
    </row>
    <row r="641" spans="1:9">
      <c r="A641" s="216">
        <v>816</v>
      </c>
      <c r="B641" t="s">
        <v>547</v>
      </c>
      <c r="C641" t="s">
        <v>547</v>
      </c>
      <c r="D641" t="s">
        <v>5099</v>
      </c>
      <c r="E641" t="s">
        <v>587</v>
      </c>
      <c r="F641" t="s">
        <v>1174</v>
      </c>
      <c r="G641">
        <v>0.70209999999999984</v>
      </c>
      <c r="H641">
        <v>2.4</v>
      </c>
      <c r="I641">
        <v>2.9</v>
      </c>
    </row>
    <row r="642" spans="1:9">
      <c r="A642" s="216">
        <v>820</v>
      </c>
      <c r="B642" t="s">
        <v>547</v>
      </c>
      <c r="C642" t="s">
        <v>547</v>
      </c>
      <c r="D642" t="s">
        <v>5100</v>
      </c>
      <c r="E642" t="s">
        <v>549</v>
      </c>
      <c r="F642" t="s">
        <v>1175</v>
      </c>
      <c r="G642">
        <v>5.4176000000000002</v>
      </c>
      <c r="H642">
        <v>11.2</v>
      </c>
      <c r="I642">
        <v>15.3</v>
      </c>
    </row>
    <row r="643" spans="1:9">
      <c r="A643" s="216">
        <v>821</v>
      </c>
      <c r="B643" t="s">
        <v>547</v>
      </c>
      <c r="C643" t="s">
        <v>547</v>
      </c>
      <c r="D643" t="s">
        <v>5100</v>
      </c>
      <c r="E643" t="s">
        <v>549</v>
      </c>
      <c r="F643" t="s">
        <v>1176</v>
      </c>
      <c r="G643">
        <v>2.3355000000000001</v>
      </c>
      <c r="H643">
        <v>4.3</v>
      </c>
      <c r="I643">
        <v>6.1</v>
      </c>
    </row>
    <row r="644" spans="1:9">
      <c r="A644" s="216">
        <v>822</v>
      </c>
      <c r="B644" t="s">
        <v>547</v>
      </c>
      <c r="C644" t="s">
        <v>547</v>
      </c>
      <c r="D644" t="s">
        <v>5100</v>
      </c>
      <c r="E644" t="s">
        <v>549</v>
      </c>
      <c r="F644" t="s">
        <v>1177</v>
      </c>
      <c r="G644">
        <v>1.2401</v>
      </c>
      <c r="H644">
        <v>2</v>
      </c>
      <c r="I644">
        <v>2.5</v>
      </c>
    </row>
    <row r="645" spans="1:9">
      <c r="A645" s="216">
        <v>823</v>
      </c>
      <c r="B645" t="s">
        <v>547</v>
      </c>
      <c r="C645" t="s">
        <v>547</v>
      </c>
      <c r="D645" t="s">
        <v>5100</v>
      </c>
      <c r="E645" t="s">
        <v>549</v>
      </c>
      <c r="F645" t="s">
        <v>5156</v>
      </c>
      <c r="G645">
        <v>4.3125999999999998</v>
      </c>
      <c r="H645">
        <v>10.5</v>
      </c>
      <c r="I645">
        <v>13.6</v>
      </c>
    </row>
    <row r="646" spans="1:9">
      <c r="A646" s="216">
        <v>824</v>
      </c>
      <c r="B646" t="s">
        <v>547</v>
      </c>
      <c r="C646" t="s">
        <v>547</v>
      </c>
      <c r="D646" t="s">
        <v>5100</v>
      </c>
      <c r="E646" t="s">
        <v>549</v>
      </c>
      <c r="F646" t="s">
        <v>5157</v>
      </c>
      <c r="G646">
        <v>2.1850999999999998</v>
      </c>
      <c r="H646">
        <v>5.3</v>
      </c>
      <c r="I646">
        <v>7.1</v>
      </c>
    </row>
    <row r="647" spans="1:9">
      <c r="A647" s="216">
        <v>825</v>
      </c>
      <c r="B647" t="s">
        <v>547</v>
      </c>
      <c r="C647" t="s">
        <v>547</v>
      </c>
      <c r="D647" t="s">
        <v>5100</v>
      </c>
      <c r="E647" t="s">
        <v>549</v>
      </c>
      <c r="F647" t="s">
        <v>5158</v>
      </c>
      <c r="G647">
        <v>1.286</v>
      </c>
      <c r="H647">
        <v>2.5</v>
      </c>
      <c r="I647">
        <v>3.4</v>
      </c>
    </row>
    <row r="648" spans="1:9">
      <c r="A648" s="216">
        <v>826</v>
      </c>
      <c r="B648" t="s">
        <v>547</v>
      </c>
      <c r="C648" t="s">
        <v>547</v>
      </c>
      <c r="D648" t="s">
        <v>5100</v>
      </c>
      <c r="E648" t="s">
        <v>549</v>
      </c>
      <c r="F648" t="s">
        <v>1178</v>
      </c>
      <c r="G648">
        <v>5.2149000000000001</v>
      </c>
      <c r="H648">
        <v>10.7</v>
      </c>
      <c r="I648">
        <v>14.2</v>
      </c>
    </row>
    <row r="649" spans="1:9">
      <c r="A649" s="216">
        <v>827</v>
      </c>
      <c r="B649" t="s">
        <v>547</v>
      </c>
      <c r="C649" t="s">
        <v>547</v>
      </c>
      <c r="D649" t="s">
        <v>5100</v>
      </c>
      <c r="E649" t="s">
        <v>549</v>
      </c>
      <c r="F649" t="s">
        <v>1179</v>
      </c>
      <c r="G649">
        <v>2.3681000000000001</v>
      </c>
      <c r="H649">
        <v>5</v>
      </c>
      <c r="I649">
        <v>6.4</v>
      </c>
    </row>
    <row r="650" spans="1:9">
      <c r="A650" s="216">
        <v>828</v>
      </c>
      <c r="B650" t="s">
        <v>547</v>
      </c>
      <c r="C650" t="s">
        <v>547</v>
      </c>
      <c r="D650" t="s">
        <v>5100</v>
      </c>
      <c r="E650" t="s">
        <v>549</v>
      </c>
      <c r="F650" t="s">
        <v>1180</v>
      </c>
      <c r="G650">
        <v>1.6206</v>
      </c>
      <c r="H650">
        <v>3.1</v>
      </c>
      <c r="I650">
        <v>3.9</v>
      </c>
    </row>
    <row r="651" spans="1:9">
      <c r="A651" s="216">
        <v>829</v>
      </c>
      <c r="B651" t="s">
        <v>547</v>
      </c>
      <c r="C651" t="s">
        <v>547</v>
      </c>
      <c r="D651" t="s">
        <v>5100</v>
      </c>
      <c r="E651" t="s">
        <v>549</v>
      </c>
      <c r="F651" t="s">
        <v>5159</v>
      </c>
      <c r="G651">
        <v>3.1307999999999994</v>
      </c>
      <c r="H651">
        <v>6.3</v>
      </c>
      <c r="I651">
        <v>9.5</v>
      </c>
    </row>
    <row r="652" spans="1:9">
      <c r="A652" s="216">
        <v>830</v>
      </c>
      <c r="B652" t="s">
        <v>547</v>
      </c>
      <c r="C652" t="s">
        <v>547</v>
      </c>
      <c r="D652" t="s">
        <v>5100</v>
      </c>
      <c r="E652" t="s">
        <v>549</v>
      </c>
      <c r="F652" t="s">
        <v>5160</v>
      </c>
      <c r="G652">
        <v>1.2789999999999999</v>
      </c>
      <c r="H652">
        <v>2.4</v>
      </c>
      <c r="I652">
        <v>3.1</v>
      </c>
    </row>
    <row r="653" spans="1:9">
      <c r="A653" s="216">
        <v>834</v>
      </c>
      <c r="B653" t="s">
        <v>547</v>
      </c>
      <c r="C653" t="s">
        <v>547</v>
      </c>
      <c r="D653" t="s">
        <v>5100</v>
      </c>
      <c r="E653" t="s">
        <v>587</v>
      </c>
      <c r="F653" t="s">
        <v>1181</v>
      </c>
      <c r="G653">
        <v>5.4939</v>
      </c>
      <c r="H653">
        <v>10</v>
      </c>
      <c r="I653">
        <v>16.8</v>
      </c>
    </row>
    <row r="654" spans="1:9">
      <c r="A654" s="216">
        <v>835</v>
      </c>
      <c r="B654" t="s">
        <v>547</v>
      </c>
      <c r="C654" t="s">
        <v>547</v>
      </c>
      <c r="D654" t="s">
        <v>5100</v>
      </c>
      <c r="E654" t="s">
        <v>587</v>
      </c>
      <c r="F654" t="s">
        <v>1182</v>
      </c>
      <c r="G654">
        <v>2.1139000000000006</v>
      </c>
      <c r="H654">
        <v>4.4000000000000004</v>
      </c>
      <c r="I654">
        <v>7</v>
      </c>
    </row>
    <row r="655" spans="1:9">
      <c r="A655" s="216">
        <v>836</v>
      </c>
      <c r="B655" t="s">
        <v>547</v>
      </c>
      <c r="C655" t="s">
        <v>547</v>
      </c>
      <c r="D655" t="s">
        <v>5100</v>
      </c>
      <c r="E655" t="s">
        <v>587</v>
      </c>
      <c r="F655" t="s">
        <v>1183</v>
      </c>
      <c r="G655">
        <v>1.3766999999999998</v>
      </c>
      <c r="H655">
        <v>3</v>
      </c>
      <c r="I655">
        <v>4.8</v>
      </c>
    </row>
    <row r="656" spans="1:9">
      <c r="A656" s="216">
        <v>837</v>
      </c>
      <c r="B656" t="s">
        <v>547</v>
      </c>
      <c r="C656" t="s">
        <v>547</v>
      </c>
      <c r="D656" t="s">
        <v>5100</v>
      </c>
      <c r="E656" t="s">
        <v>587</v>
      </c>
      <c r="F656" t="s">
        <v>1184</v>
      </c>
      <c r="G656">
        <v>5.7037000000000004</v>
      </c>
      <c r="H656">
        <v>13.9</v>
      </c>
      <c r="I656">
        <v>19.3</v>
      </c>
    </row>
    <row r="657" spans="1:9">
      <c r="A657" s="216">
        <v>838</v>
      </c>
      <c r="B657" t="s">
        <v>547</v>
      </c>
      <c r="C657" t="s">
        <v>547</v>
      </c>
      <c r="D657" t="s">
        <v>5100</v>
      </c>
      <c r="E657" t="s">
        <v>587</v>
      </c>
      <c r="F657" t="s">
        <v>1185</v>
      </c>
      <c r="G657">
        <v>2.3519999999999999</v>
      </c>
      <c r="H657">
        <v>6.1</v>
      </c>
      <c r="I657">
        <v>8.1999999999999993</v>
      </c>
    </row>
    <row r="658" spans="1:9">
      <c r="A658" s="216">
        <v>839</v>
      </c>
      <c r="B658" t="s">
        <v>547</v>
      </c>
      <c r="C658" t="s">
        <v>547</v>
      </c>
      <c r="D658" t="s">
        <v>5100</v>
      </c>
      <c r="E658" t="s">
        <v>587</v>
      </c>
      <c r="F658" t="s">
        <v>1186</v>
      </c>
      <c r="G658">
        <v>1.3326</v>
      </c>
      <c r="H658">
        <v>4.7</v>
      </c>
      <c r="I658">
        <v>5.3</v>
      </c>
    </row>
    <row r="659" spans="1:9">
      <c r="A659" s="216">
        <v>840</v>
      </c>
      <c r="B659" t="s">
        <v>552</v>
      </c>
      <c r="C659" t="s">
        <v>547</v>
      </c>
      <c r="D659" t="s">
        <v>5100</v>
      </c>
      <c r="E659" t="s">
        <v>587</v>
      </c>
      <c r="F659" t="s">
        <v>1187</v>
      </c>
      <c r="G659">
        <v>3.0792999999999999</v>
      </c>
      <c r="H659">
        <v>7</v>
      </c>
      <c r="I659">
        <v>9.8000000000000007</v>
      </c>
    </row>
    <row r="660" spans="1:9">
      <c r="A660" s="216">
        <v>841</v>
      </c>
      <c r="B660" t="s">
        <v>552</v>
      </c>
      <c r="C660" t="s">
        <v>547</v>
      </c>
      <c r="D660" t="s">
        <v>5100</v>
      </c>
      <c r="E660" t="s">
        <v>587</v>
      </c>
      <c r="F660" t="s">
        <v>1188</v>
      </c>
      <c r="G660">
        <v>1.6206</v>
      </c>
      <c r="H660">
        <v>4.3</v>
      </c>
      <c r="I660">
        <v>5.7</v>
      </c>
    </row>
    <row r="661" spans="1:9">
      <c r="A661" s="216">
        <v>842</v>
      </c>
      <c r="B661" t="s">
        <v>552</v>
      </c>
      <c r="C661" t="s">
        <v>547</v>
      </c>
      <c r="D661" t="s">
        <v>5100</v>
      </c>
      <c r="E661" t="s">
        <v>587</v>
      </c>
      <c r="F661" t="s">
        <v>1189</v>
      </c>
      <c r="G661">
        <v>1.1243000000000003</v>
      </c>
      <c r="H661">
        <v>2.9</v>
      </c>
      <c r="I661">
        <v>3.7</v>
      </c>
    </row>
    <row r="662" spans="1:9">
      <c r="A662" s="216">
        <v>843</v>
      </c>
      <c r="B662" t="s">
        <v>547</v>
      </c>
      <c r="C662" t="s">
        <v>547</v>
      </c>
      <c r="D662" t="s">
        <v>5100</v>
      </c>
      <c r="E662" t="s">
        <v>587</v>
      </c>
      <c r="F662" t="s">
        <v>1190</v>
      </c>
      <c r="G662">
        <v>1.7889999999999999</v>
      </c>
      <c r="H662">
        <v>5.3</v>
      </c>
      <c r="I662">
        <v>7.1</v>
      </c>
    </row>
    <row r="663" spans="1:9">
      <c r="A663" s="216">
        <v>844</v>
      </c>
      <c r="B663" t="s">
        <v>547</v>
      </c>
      <c r="C663" t="s">
        <v>547</v>
      </c>
      <c r="D663" t="s">
        <v>5100</v>
      </c>
      <c r="E663" t="s">
        <v>587</v>
      </c>
      <c r="F663" t="s">
        <v>1191</v>
      </c>
      <c r="G663">
        <v>1.2069000000000001</v>
      </c>
      <c r="H663">
        <v>3.8</v>
      </c>
      <c r="I663">
        <v>5</v>
      </c>
    </row>
    <row r="664" spans="1:9">
      <c r="A664" s="216">
        <v>845</v>
      </c>
      <c r="B664" t="s">
        <v>547</v>
      </c>
      <c r="C664" t="s">
        <v>547</v>
      </c>
      <c r="D664" t="s">
        <v>5100</v>
      </c>
      <c r="E664" t="s">
        <v>587</v>
      </c>
      <c r="F664" t="s">
        <v>1192</v>
      </c>
      <c r="G664">
        <v>0.9022</v>
      </c>
      <c r="H664">
        <v>2.8</v>
      </c>
      <c r="I664">
        <v>3.5</v>
      </c>
    </row>
    <row r="665" spans="1:9">
      <c r="A665" s="216">
        <v>846</v>
      </c>
      <c r="B665" t="s">
        <v>547</v>
      </c>
      <c r="C665" t="s">
        <v>547</v>
      </c>
      <c r="D665" t="s">
        <v>5100</v>
      </c>
      <c r="E665" t="s">
        <v>587</v>
      </c>
      <c r="F665" t="s">
        <v>1193</v>
      </c>
      <c r="G665">
        <v>2.3803999999999998</v>
      </c>
      <c r="H665">
        <v>5.8</v>
      </c>
      <c r="I665">
        <v>7.8</v>
      </c>
    </row>
    <row r="666" spans="1:9">
      <c r="A666" s="216">
        <v>847</v>
      </c>
      <c r="B666" t="s">
        <v>547</v>
      </c>
      <c r="C666" t="s">
        <v>547</v>
      </c>
      <c r="D666" t="s">
        <v>5100</v>
      </c>
      <c r="E666" t="s">
        <v>587</v>
      </c>
      <c r="F666" t="s">
        <v>1194</v>
      </c>
      <c r="G666">
        <v>1.2613000000000003</v>
      </c>
      <c r="H666">
        <v>3.5</v>
      </c>
      <c r="I666">
        <v>4</v>
      </c>
    </row>
    <row r="667" spans="1:9">
      <c r="A667" s="216">
        <v>848</v>
      </c>
      <c r="B667" t="s">
        <v>547</v>
      </c>
      <c r="C667" t="s">
        <v>547</v>
      </c>
      <c r="D667" t="s">
        <v>5100</v>
      </c>
      <c r="E667" t="s">
        <v>587</v>
      </c>
      <c r="F667" t="s">
        <v>1195</v>
      </c>
      <c r="G667">
        <v>0.93200000000000005</v>
      </c>
      <c r="H667">
        <v>2.8</v>
      </c>
      <c r="I667">
        <v>3.3</v>
      </c>
    </row>
    <row r="668" spans="1:9">
      <c r="A668" s="216">
        <v>849</v>
      </c>
      <c r="B668" t="s">
        <v>547</v>
      </c>
      <c r="C668" t="s">
        <v>547</v>
      </c>
      <c r="D668" t="s">
        <v>5100</v>
      </c>
      <c r="E668" t="s">
        <v>587</v>
      </c>
      <c r="F668" t="s">
        <v>1196</v>
      </c>
      <c r="G668">
        <v>1.7999000000000001</v>
      </c>
      <c r="H668">
        <v>4.8</v>
      </c>
      <c r="I668">
        <v>6.3</v>
      </c>
    </row>
    <row r="669" spans="1:9">
      <c r="A669" s="216">
        <v>853</v>
      </c>
      <c r="B669" t="s">
        <v>552</v>
      </c>
      <c r="C669" t="s">
        <v>547</v>
      </c>
      <c r="D669" t="s">
        <v>5096</v>
      </c>
      <c r="E669" t="s">
        <v>549</v>
      </c>
      <c r="F669" t="s">
        <v>1197</v>
      </c>
      <c r="G669">
        <v>5.1279000000000012</v>
      </c>
      <c r="H669">
        <v>10.3</v>
      </c>
      <c r="I669">
        <v>13.3</v>
      </c>
    </row>
    <row r="670" spans="1:9">
      <c r="A670" s="216">
        <v>854</v>
      </c>
      <c r="B670" t="s">
        <v>552</v>
      </c>
      <c r="C670" t="s">
        <v>547</v>
      </c>
      <c r="D670" t="s">
        <v>5096</v>
      </c>
      <c r="E670" t="s">
        <v>549</v>
      </c>
      <c r="F670" t="s">
        <v>1198</v>
      </c>
      <c r="G670">
        <v>2.3912</v>
      </c>
      <c r="H670">
        <v>6.3</v>
      </c>
      <c r="I670">
        <v>7.7</v>
      </c>
    </row>
    <row r="671" spans="1:9">
      <c r="A671" s="216">
        <v>855</v>
      </c>
      <c r="B671" t="s">
        <v>552</v>
      </c>
      <c r="C671" t="s">
        <v>547</v>
      </c>
      <c r="D671" t="s">
        <v>5096</v>
      </c>
      <c r="E671" t="s">
        <v>549</v>
      </c>
      <c r="F671" t="s">
        <v>1199</v>
      </c>
      <c r="G671">
        <v>1.44</v>
      </c>
      <c r="H671">
        <v>3.4</v>
      </c>
      <c r="I671">
        <v>4.2</v>
      </c>
    </row>
    <row r="672" spans="1:9">
      <c r="A672" s="216">
        <v>856</v>
      </c>
      <c r="B672" t="s">
        <v>552</v>
      </c>
      <c r="C672" t="s">
        <v>547</v>
      </c>
      <c r="D672" t="s">
        <v>5096</v>
      </c>
      <c r="E672" t="s">
        <v>549</v>
      </c>
      <c r="F672" t="s">
        <v>1200</v>
      </c>
      <c r="G672">
        <v>4.4512999999999998</v>
      </c>
      <c r="H672">
        <v>9.3000000000000007</v>
      </c>
      <c r="I672">
        <v>12.3</v>
      </c>
    </row>
    <row r="673" spans="1:9">
      <c r="A673" s="216">
        <v>857</v>
      </c>
      <c r="B673" t="s">
        <v>552</v>
      </c>
      <c r="C673" t="s">
        <v>547</v>
      </c>
      <c r="D673" t="s">
        <v>5096</v>
      </c>
      <c r="E673" t="s">
        <v>549</v>
      </c>
      <c r="F673" t="s">
        <v>1201</v>
      </c>
      <c r="G673">
        <v>1.9881</v>
      </c>
      <c r="H673">
        <v>5.3</v>
      </c>
      <c r="I673">
        <v>6.6</v>
      </c>
    </row>
    <row r="674" spans="1:9">
      <c r="A674" s="216">
        <v>858</v>
      </c>
      <c r="B674" t="s">
        <v>552</v>
      </c>
      <c r="C674" t="s">
        <v>547</v>
      </c>
      <c r="D674" t="s">
        <v>5096</v>
      </c>
      <c r="E674" t="s">
        <v>549</v>
      </c>
      <c r="F674" t="s">
        <v>1202</v>
      </c>
      <c r="G674">
        <v>1.3488</v>
      </c>
      <c r="H674">
        <v>3.7</v>
      </c>
      <c r="I674">
        <v>4.5</v>
      </c>
    </row>
    <row r="675" spans="1:9">
      <c r="A675" s="216">
        <v>862</v>
      </c>
      <c r="B675" t="s">
        <v>552</v>
      </c>
      <c r="C675" t="s">
        <v>547</v>
      </c>
      <c r="D675" t="s">
        <v>5096</v>
      </c>
      <c r="E675" t="s">
        <v>587</v>
      </c>
      <c r="F675" t="s">
        <v>1203</v>
      </c>
      <c r="G675">
        <v>1.8327</v>
      </c>
      <c r="H675">
        <v>5.0999999999999996</v>
      </c>
      <c r="I675">
        <v>6.7</v>
      </c>
    </row>
    <row r="676" spans="1:9">
      <c r="A676" s="216">
        <v>863</v>
      </c>
      <c r="B676" t="s">
        <v>552</v>
      </c>
      <c r="C676" t="s">
        <v>547</v>
      </c>
      <c r="D676" t="s">
        <v>5096</v>
      </c>
      <c r="E676" t="s">
        <v>587</v>
      </c>
      <c r="F676" t="s">
        <v>1204</v>
      </c>
      <c r="G676">
        <v>1.0072000000000001</v>
      </c>
      <c r="H676">
        <v>3.6</v>
      </c>
      <c r="I676">
        <v>4.4000000000000004</v>
      </c>
    </row>
    <row r="677" spans="1:9">
      <c r="A677" s="216">
        <v>864</v>
      </c>
      <c r="B677" t="s">
        <v>547</v>
      </c>
      <c r="C677" t="s">
        <v>547</v>
      </c>
      <c r="D677" t="s">
        <v>5096</v>
      </c>
      <c r="E677" t="s">
        <v>587</v>
      </c>
      <c r="F677" t="s">
        <v>1205</v>
      </c>
      <c r="G677">
        <v>0.87009999999999998</v>
      </c>
      <c r="H677">
        <v>2.8</v>
      </c>
      <c r="I677">
        <v>3.5</v>
      </c>
    </row>
    <row r="678" spans="1:9">
      <c r="A678" s="216">
        <v>865</v>
      </c>
      <c r="B678" t="s">
        <v>547</v>
      </c>
      <c r="C678" t="s">
        <v>547</v>
      </c>
      <c r="D678" t="s">
        <v>5096</v>
      </c>
      <c r="E678" t="s">
        <v>587</v>
      </c>
      <c r="F678" t="s">
        <v>1206</v>
      </c>
      <c r="G678">
        <v>1.5014000000000001</v>
      </c>
      <c r="H678">
        <v>4.0999999999999996</v>
      </c>
      <c r="I678">
        <v>5.6</v>
      </c>
    </row>
    <row r="679" spans="1:9">
      <c r="A679" s="216">
        <v>866</v>
      </c>
      <c r="B679" t="s">
        <v>547</v>
      </c>
      <c r="C679" t="s">
        <v>547</v>
      </c>
      <c r="D679" t="s">
        <v>5096</v>
      </c>
      <c r="E679" t="s">
        <v>587</v>
      </c>
      <c r="F679" t="s">
        <v>1207</v>
      </c>
      <c r="G679">
        <v>0.80049999999999988</v>
      </c>
      <c r="H679">
        <v>2.7</v>
      </c>
      <c r="I679">
        <v>3.4</v>
      </c>
    </row>
    <row r="680" spans="1:9">
      <c r="A680" s="216">
        <v>867</v>
      </c>
      <c r="B680" t="s">
        <v>552</v>
      </c>
      <c r="C680" t="s">
        <v>547</v>
      </c>
      <c r="D680" t="s">
        <v>5096</v>
      </c>
      <c r="E680" t="s">
        <v>587</v>
      </c>
      <c r="F680" t="s">
        <v>1208</v>
      </c>
      <c r="G680">
        <v>2.1173600000000001</v>
      </c>
      <c r="H680">
        <v>5.6</v>
      </c>
      <c r="I680">
        <v>7.6</v>
      </c>
    </row>
    <row r="681" spans="1:9">
      <c r="A681" s="216">
        <v>868</v>
      </c>
      <c r="B681" t="s">
        <v>552</v>
      </c>
      <c r="C681" t="s">
        <v>547</v>
      </c>
      <c r="D681" t="s">
        <v>5096</v>
      </c>
      <c r="E681" t="s">
        <v>587</v>
      </c>
      <c r="F681" t="s">
        <v>1209</v>
      </c>
      <c r="G681">
        <v>1.0596000000000001</v>
      </c>
      <c r="H681">
        <v>3.8</v>
      </c>
      <c r="I681">
        <v>4.7</v>
      </c>
    </row>
    <row r="682" spans="1:9">
      <c r="A682" s="216">
        <v>869</v>
      </c>
      <c r="B682" t="s">
        <v>552</v>
      </c>
      <c r="C682" t="s">
        <v>547</v>
      </c>
      <c r="D682" t="s">
        <v>5096</v>
      </c>
      <c r="E682" t="s">
        <v>587</v>
      </c>
      <c r="F682" t="s">
        <v>1210</v>
      </c>
      <c r="G682">
        <v>0.78859999999999986</v>
      </c>
      <c r="H682">
        <v>2.9</v>
      </c>
      <c r="I682">
        <v>3.5</v>
      </c>
    </row>
    <row r="683" spans="1:9">
      <c r="A683" s="216">
        <v>870</v>
      </c>
      <c r="B683" t="s">
        <v>552</v>
      </c>
      <c r="C683" t="s">
        <v>547</v>
      </c>
      <c r="D683" t="s">
        <v>5096</v>
      </c>
      <c r="E683" t="s">
        <v>587</v>
      </c>
      <c r="F683" t="s">
        <v>4892</v>
      </c>
      <c r="G683">
        <v>6.0895999999999999</v>
      </c>
      <c r="H683">
        <v>12.5</v>
      </c>
      <c r="I683">
        <v>14.5</v>
      </c>
    </row>
    <row r="684" spans="1:9">
      <c r="A684" s="216">
        <v>871</v>
      </c>
      <c r="B684" t="s">
        <v>552</v>
      </c>
      <c r="C684" t="s">
        <v>547</v>
      </c>
      <c r="D684" t="s">
        <v>5096</v>
      </c>
      <c r="E684" t="s">
        <v>587</v>
      </c>
      <c r="F684" t="s">
        <v>4893</v>
      </c>
      <c r="G684">
        <v>1.8229</v>
      </c>
      <c r="H684">
        <v>4.9000000000000004</v>
      </c>
      <c r="I684">
        <v>6.4</v>
      </c>
    </row>
    <row r="685" spans="1:9">
      <c r="A685" s="216">
        <v>872</v>
      </c>
      <c r="B685" t="s">
        <v>552</v>
      </c>
      <c r="C685" t="s">
        <v>547</v>
      </c>
      <c r="D685" t="s">
        <v>5096</v>
      </c>
      <c r="E685" t="s">
        <v>587</v>
      </c>
      <c r="F685" t="s">
        <v>4894</v>
      </c>
      <c r="G685">
        <v>1.0546</v>
      </c>
      <c r="H685">
        <v>3.7</v>
      </c>
      <c r="I685">
        <v>4.5</v>
      </c>
    </row>
    <row r="686" spans="1:9">
      <c r="A686" s="216">
        <v>876</v>
      </c>
      <c r="B686" t="s">
        <v>547</v>
      </c>
      <c r="C686" t="s">
        <v>547</v>
      </c>
      <c r="D686" t="s">
        <v>5089</v>
      </c>
      <c r="E686" t="s">
        <v>549</v>
      </c>
      <c r="F686" t="s">
        <v>1211</v>
      </c>
      <c r="G686">
        <v>3.5093999999999999</v>
      </c>
      <c r="H686">
        <v>7.6</v>
      </c>
      <c r="I686">
        <v>14.2</v>
      </c>
    </row>
    <row r="687" spans="1:9">
      <c r="A687" s="216">
        <v>880</v>
      </c>
      <c r="B687" t="s">
        <v>547</v>
      </c>
      <c r="C687" t="s">
        <v>547</v>
      </c>
      <c r="D687" t="s">
        <v>5089</v>
      </c>
      <c r="E687" t="s">
        <v>587</v>
      </c>
      <c r="F687" t="s">
        <v>1212</v>
      </c>
      <c r="G687">
        <v>0.80850000000000011</v>
      </c>
      <c r="H687">
        <v>2.7</v>
      </c>
      <c r="I687">
        <v>3.7</v>
      </c>
    </row>
    <row r="688" spans="1:9">
      <c r="A688" s="216">
        <v>881</v>
      </c>
      <c r="B688" t="s">
        <v>547</v>
      </c>
      <c r="C688" t="s">
        <v>547</v>
      </c>
      <c r="D688" t="s">
        <v>5089</v>
      </c>
      <c r="E688" t="s">
        <v>587</v>
      </c>
      <c r="F688" t="s">
        <v>1213</v>
      </c>
      <c r="G688">
        <v>0.74570000000000003</v>
      </c>
      <c r="H688">
        <v>3.8</v>
      </c>
      <c r="I688">
        <v>5.2</v>
      </c>
    </row>
    <row r="689" spans="1:9">
      <c r="A689" s="216">
        <v>882</v>
      </c>
      <c r="B689" t="s">
        <v>547</v>
      </c>
      <c r="C689" t="s">
        <v>547</v>
      </c>
      <c r="D689" t="s">
        <v>5089</v>
      </c>
      <c r="E689" t="s">
        <v>587</v>
      </c>
      <c r="F689" t="s">
        <v>1214</v>
      </c>
      <c r="G689">
        <v>0.77909999999999979</v>
      </c>
      <c r="H689">
        <v>3.2</v>
      </c>
      <c r="I689">
        <v>4.5</v>
      </c>
    </row>
    <row r="690" spans="1:9">
      <c r="A690" s="216">
        <v>883</v>
      </c>
      <c r="B690" t="s">
        <v>547</v>
      </c>
      <c r="C690" t="s">
        <v>547</v>
      </c>
      <c r="D690" t="s">
        <v>5089</v>
      </c>
      <c r="E690" t="s">
        <v>587</v>
      </c>
      <c r="F690" t="s">
        <v>1215</v>
      </c>
      <c r="G690">
        <v>1.1768000000000003</v>
      </c>
      <c r="H690">
        <v>4.8</v>
      </c>
      <c r="I690">
        <v>7.8</v>
      </c>
    </row>
    <row r="691" spans="1:9">
      <c r="A691" s="216">
        <v>884</v>
      </c>
      <c r="B691" t="s">
        <v>552</v>
      </c>
      <c r="C691" t="s">
        <v>547</v>
      </c>
      <c r="D691" t="s">
        <v>5089</v>
      </c>
      <c r="E691" t="s">
        <v>587</v>
      </c>
      <c r="F691" t="s">
        <v>5136</v>
      </c>
      <c r="G691">
        <v>1.2341999999999997</v>
      </c>
      <c r="H691">
        <v>4.2</v>
      </c>
      <c r="I691">
        <v>6.5</v>
      </c>
    </row>
    <row r="692" spans="1:9">
      <c r="A692" s="216">
        <v>885</v>
      </c>
      <c r="B692" t="s">
        <v>547</v>
      </c>
      <c r="C692" t="s">
        <v>547</v>
      </c>
      <c r="D692" t="s">
        <v>5089</v>
      </c>
      <c r="E692" t="s">
        <v>587</v>
      </c>
      <c r="F692" t="s">
        <v>1216</v>
      </c>
      <c r="G692">
        <v>1.1735</v>
      </c>
      <c r="H692">
        <v>5.8</v>
      </c>
      <c r="I692">
        <v>8.1999999999999993</v>
      </c>
    </row>
    <row r="693" spans="1:9">
      <c r="A693" s="216">
        <v>886</v>
      </c>
      <c r="B693" t="s">
        <v>547</v>
      </c>
      <c r="C693" t="s">
        <v>547</v>
      </c>
      <c r="D693" t="s">
        <v>5089</v>
      </c>
      <c r="E693" t="s">
        <v>587</v>
      </c>
      <c r="F693" t="s">
        <v>1217</v>
      </c>
      <c r="G693">
        <v>1.0674999999999999</v>
      </c>
      <c r="H693">
        <v>3.8</v>
      </c>
      <c r="I693">
        <v>6.9</v>
      </c>
    </row>
    <row r="694" spans="1:9">
      <c r="A694" s="216">
        <v>887</v>
      </c>
      <c r="B694" t="s">
        <v>547</v>
      </c>
      <c r="C694" t="s">
        <v>547</v>
      </c>
      <c r="D694" t="s">
        <v>5089</v>
      </c>
      <c r="E694" t="s">
        <v>587</v>
      </c>
      <c r="F694" t="s">
        <v>1218</v>
      </c>
      <c r="G694">
        <v>1.0740000000000001</v>
      </c>
      <c r="H694">
        <v>3.1</v>
      </c>
      <c r="I694">
        <v>4.5999999999999996</v>
      </c>
    </row>
    <row r="695" spans="1:9">
      <c r="A695" s="216">
        <v>894</v>
      </c>
      <c r="B695" t="s">
        <v>547</v>
      </c>
      <c r="C695" t="s">
        <v>547</v>
      </c>
      <c r="D695" t="s">
        <v>5102</v>
      </c>
      <c r="E695" t="s">
        <v>587</v>
      </c>
      <c r="F695" t="s">
        <v>1219</v>
      </c>
      <c r="G695">
        <v>0.5243000000000001</v>
      </c>
      <c r="H695">
        <v>2.1</v>
      </c>
      <c r="I695">
        <v>2.9</v>
      </c>
    </row>
    <row r="696" spans="1:9">
      <c r="A696" s="216">
        <v>895</v>
      </c>
      <c r="B696" t="s">
        <v>547</v>
      </c>
      <c r="C696" t="s">
        <v>547</v>
      </c>
      <c r="D696" t="s">
        <v>5102</v>
      </c>
      <c r="E696" t="s">
        <v>587</v>
      </c>
      <c r="F696" t="s">
        <v>1220</v>
      </c>
      <c r="G696">
        <v>1.3303</v>
      </c>
      <c r="H696">
        <v>9.1</v>
      </c>
      <c r="I696">
        <v>11.9</v>
      </c>
    </row>
    <row r="697" spans="1:9">
      <c r="A697" s="216">
        <v>896</v>
      </c>
      <c r="B697" t="s">
        <v>552</v>
      </c>
      <c r="C697" t="s">
        <v>547</v>
      </c>
      <c r="D697" t="s">
        <v>5102</v>
      </c>
      <c r="E697" t="s">
        <v>587</v>
      </c>
      <c r="F697" t="s">
        <v>1221</v>
      </c>
      <c r="G697">
        <v>1.6356999999999997</v>
      </c>
      <c r="H697">
        <v>4.8</v>
      </c>
      <c r="I697">
        <v>6.7</v>
      </c>
    </row>
    <row r="698" spans="1:9">
      <c r="A698" s="216">
        <v>897</v>
      </c>
      <c r="B698" t="s">
        <v>552</v>
      </c>
      <c r="C698" t="s">
        <v>547</v>
      </c>
      <c r="D698" t="s">
        <v>5102</v>
      </c>
      <c r="E698" t="s">
        <v>587</v>
      </c>
      <c r="F698" t="s">
        <v>1222</v>
      </c>
      <c r="G698">
        <v>0.78959999999999986</v>
      </c>
      <c r="H698">
        <v>3.4</v>
      </c>
      <c r="I698">
        <v>4.3</v>
      </c>
    </row>
    <row r="699" spans="1:9">
      <c r="A699" s="216">
        <v>901</v>
      </c>
      <c r="B699" t="s">
        <v>547</v>
      </c>
      <c r="C699" t="s">
        <v>547</v>
      </c>
      <c r="D699" t="s">
        <v>5103</v>
      </c>
      <c r="E699" t="s">
        <v>549</v>
      </c>
      <c r="F699" t="s">
        <v>1223</v>
      </c>
      <c r="G699">
        <v>4.1540999999999988</v>
      </c>
      <c r="H699">
        <v>9</v>
      </c>
      <c r="I699">
        <v>13.1</v>
      </c>
    </row>
    <row r="700" spans="1:9">
      <c r="A700" s="216">
        <v>902</v>
      </c>
      <c r="B700" t="s">
        <v>547</v>
      </c>
      <c r="C700" t="s">
        <v>547</v>
      </c>
      <c r="D700" t="s">
        <v>5103</v>
      </c>
      <c r="E700" t="s">
        <v>549</v>
      </c>
      <c r="F700" t="s">
        <v>1224</v>
      </c>
      <c r="G700">
        <v>1.998</v>
      </c>
      <c r="H700">
        <v>5.0999999999999996</v>
      </c>
      <c r="I700">
        <v>6.8</v>
      </c>
    </row>
    <row r="701" spans="1:9">
      <c r="A701" s="216">
        <v>903</v>
      </c>
      <c r="B701" t="s">
        <v>547</v>
      </c>
      <c r="C701" t="s">
        <v>547</v>
      </c>
      <c r="D701" t="s">
        <v>5103</v>
      </c>
      <c r="E701" t="s">
        <v>549</v>
      </c>
      <c r="F701" t="s">
        <v>1225</v>
      </c>
      <c r="G701">
        <v>1.2477</v>
      </c>
      <c r="H701">
        <v>3.1</v>
      </c>
      <c r="I701">
        <v>3.9</v>
      </c>
    </row>
    <row r="702" spans="1:9">
      <c r="A702" s="216">
        <v>904</v>
      </c>
      <c r="B702" t="s">
        <v>547</v>
      </c>
      <c r="C702" t="s">
        <v>547</v>
      </c>
      <c r="D702" t="s">
        <v>5103</v>
      </c>
      <c r="E702" t="s">
        <v>549</v>
      </c>
      <c r="F702" t="s">
        <v>1226</v>
      </c>
      <c r="G702">
        <v>3.250900000000001</v>
      </c>
      <c r="H702">
        <v>6.7</v>
      </c>
      <c r="I702">
        <v>9.6999999999999993</v>
      </c>
    </row>
    <row r="703" spans="1:9">
      <c r="A703" s="216">
        <v>905</v>
      </c>
      <c r="B703" t="s">
        <v>547</v>
      </c>
      <c r="C703" t="s">
        <v>547</v>
      </c>
      <c r="D703" t="s">
        <v>5103</v>
      </c>
      <c r="E703" t="s">
        <v>549</v>
      </c>
      <c r="F703" t="s">
        <v>1227</v>
      </c>
      <c r="G703">
        <v>1.4619</v>
      </c>
      <c r="H703">
        <v>3.5</v>
      </c>
      <c r="I703">
        <v>4.4000000000000004</v>
      </c>
    </row>
    <row r="704" spans="1:9">
      <c r="A704" s="216">
        <v>906</v>
      </c>
      <c r="B704" t="s">
        <v>547</v>
      </c>
      <c r="C704" t="s">
        <v>547</v>
      </c>
      <c r="D704" t="s">
        <v>5103</v>
      </c>
      <c r="E704" t="s">
        <v>549</v>
      </c>
      <c r="F704" t="s">
        <v>1228</v>
      </c>
      <c r="G704">
        <v>1.7442999999999995</v>
      </c>
      <c r="H704">
        <v>2.9</v>
      </c>
      <c r="I704">
        <v>4.5</v>
      </c>
    </row>
    <row r="705" spans="1:9">
      <c r="A705" s="216">
        <v>907</v>
      </c>
      <c r="B705" t="s">
        <v>552</v>
      </c>
      <c r="C705" t="s">
        <v>547</v>
      </c>
      <c r="D705" t="s">
        <v>5103</v>
      </c>
      <c r="E705" t="s">
        <v>549</v>
      </c>
      <c r="F705" t="s">
        <v>1229</v>
      </c>
      <c r="G705">
        <v>4.1721000000000004</v>
      </c>
      <c r="H705">
        <v>7.3</v>
      </c>
      <c r="I705">
        <v>10.3</v>
      </c>
    </row>
    <row r="706" spans="1:9">
      <c r="A706" s="216">
        <v>908</v>
      </c>
      <c r="B706" t="s">
        <v>552</v>
      </c>
      <c r="C706" t="s">
        <v>547</v>
      </c>
      <c r="D706" t="s">
        <v>5103</v>
      </c>
      <c r="E706" t="s">
        <v>549</v>
      </c>
      <c r="F706" t="s">
        <v>1230</v>
      </c>
      <c r="G706">
        <v>2.0253999999999994</v>
      </c>
      <c r="H706">
        <v>4</v>
      </c>
      <c r="I706">
        <v>5.2</v>
      </c>
    </row>
    <row r="707" spans="1:9">
      <c r="A707" s="216">
        <v>909</v>
      </c>
      <c r="B707" t="s">
        <v>552</v>
      </c>
      <c r="C707" t="s">
        <v>547</v>
      </c>
      <c r="D707" t="s">
        <v>5103</v>
      </c>
      <c r="E707" t="s">
        <v>549</v>
      </c>
      <c r="F707" t="s">
        <v>1231</v>
      </c>
      <c r="G707">
        <v>1.4069</v>
      </c>
      <c r="H707">
        <v>2.5</v>
      </c>
      <c r="I707">
        <v>3.1</v>
      </c>
    </row>
    <row r="708" spans="1:9">
      <c r="A708" s="216">
        <v>913</v>
      </c>
      <c r="B708" t="s">
        <v>547</v>
      </c>
      <c r="C708" t="s">
        <v>547</v>
      </c>
      <c r="D708" t="s">
        <v>5103</v>
      </c>
      <c r="E708" t="s">
        <v>587</v>
      </c>
      <c r="F708" t="s">
        <v>1232</v>
      </c>
      <c r="G708">
        <v>1.3796999999999999</v>
      </c>
      <c r="H708">
        <v>3.6</v>
      </c>
      <c r="I708">
        <v>4.8</v>
      </c>
    </row>
    <row r="709" spans="1:9">
      <c r="A709" s="216">
        <v>914</v>
      </c>
      <c r="B709" t="s">
        <v>547</v>
      </c>
      <c r="C709" t="s">
        <v>547</v>
      </c>
      <c r="D709" t="s">
        <v>5103</v>
      </c>
      <c r="E709" t="s">
        <v>587</v>
      </c>
      <c r="F709" t="s">
        <v>1233</v>
      </c>
      <c r="G709">
        <v>0.83020000000000005</v>
      </c>
      <c r="H709">
        <v>2.5</v>
      </c>
      <c r="I709">
        <v>3.2</v>
      </c>
    </row>
    <row r="710" spans="1:9">
      <c r="A710" s="216">
        <v>915</v>
      </c>
      <c r="B710" t="s">
        <v>547</v>
      </c>
      <c r="C710" t="s">
        <v>547</v>
      </c>
      <c r="D710" t="s">
        <v>5103</v>
      </c>
      <c r="E710" t="s">
        <v>587</v>
      </c>
      <c r="F710" t="s">
        <v>1234</v>
      </c>
      <c r="G710">
        <v>1.6177999999999997</v>
      </c>
      <c r="H710">
        <v>3.7</v>
      </c>
      <c r="I710">
        <v>4.9000000000000004</v>
      </c>
    </row>
    <row r="711" spans="1:9">
      <c r="A711" s="216">
        <v>916</v>
      </c>
      <c r="B711" t="s">
        <v>547</v>
      </c>
      <c r="C711" t="s">
        <v>547</v>
      </c>
      <c r="D711" t="s">
        <v>5103</v>
      </c>
      <c r="E711" t="s">
        <v>587</v>
      </c>
      <c r="F711" t="s">
        <v>1235</v>
      </c>
      <c r="G711">
        <v>0.60019999999999984</v>
      </c>
      <c r="H711">
        <v>1.8</v>
      </c>
      <c r="I711">
        <v>2.1</v>
      </c>
    </row>
    <row r="712" spans="1:9">
      <c r="A712" s="216">
        <v>917</v>
      </c>
      <c r="B712" t="s">
        <v>552</v>
      </c>
      <c r="C712" t="s">
        <v>547</v>
      </c>
      <c r="D712" t="s">
        <v>5103</v>
      </c>
      <c r="E712" t="s">
        <v>587</v>
      </c>
      <c r="F712" t="s">
        <v>1236</v>
      </c>
      <c r="G712">
        <v>1.4019999999999999</v>
      </c>
      <c r="H712">
        <v>3.5</v>
      </c>
      <c r="I712">
        <v>4.8</v>
      </c>
    </row>
    <row r="713" spans="1:9">
      <c r="A713" s="216">
        <v>918</v>
      </c>
      <c r="B713" t="s">
        <v>552</v>
      </c>
      <c r="C713" t="s">
        <v>547</v>
      </c>
      <c r="D713" t="s">
        <v>5103</v>
      </c>
      <c r="E713" t="s">
        <v>587</v>
      </c>
      <c r="F713" t="s">
        <v>1237</v>
      </c>
      <c r="G713">
        <v>0.75019999999999987</v>
      </c>
      <c r="H713">
        <v>2.2999999999999998</v>
      </c>
      <c r="I713">
        <v>3</v>
      </c>
    </row>
    <row r="714" spans="1:9">
      <c r="A714" s="216">
        <v>919</v>
      </c>
      <c r="B714" t="s">
        <v>547</v>
      </c>
      <c r="C714" t="s">
        <v>547</v>
      </c>
      <c r="D714" t="s">
        <v>5103</v>
      </c>
      <c r="E714" t="s">
        <v>587</v>
      </c>
      <c r="F714" t="s">
        <v>1238</v>
      </c>
      <c r="G714">
        <v>1.7506999999999999</v>
      </c>
      <c r="H714">
        <v>4.3</v>
      </c>
      <c r="I714">
        <v>6</v>
      </c>
    </row>
    <row r="715" spans="1:9">
      <c r="A715" s="216">
        <v>920</v>
      </c>
      <c r="B715" t="s">
        <v>547</v>
      </c>
      <c r="C715" t="s">
        <v>547</v>
      </c>
      <c r="D715" t="s">
        <v>5103</v>
      </c>
      <c r="E715" t="s">
        <v>587</v>
      </c>
      <c r="F715" t="s">
        <v>1239</v>
      </c>
      <c r="G715">
        <v>0.99929999999999997</v>
      </c>
      <c r="H715">
        <v>3</v>
      </c>
      <c r="I715">
        <v>3.9</v>
      </c>
    </row>
    <row r="716" spans="1:9">
      <c r="A716" s="216">
        <v>921</v>
      </c>
      <c r="B716" t="s">
        <v>547</v>
      </c>
      <c r="C716" t="s">
        <v>547</v>
      </c>
      <c r="D716" t="s">
        <v>5103</v>
      </c>
      <c r="E716" t="s">
        <v>587</v>
      </c>
      <c r="F716" t="s">
        <v>1240</v>
      </c>
      <c r="G716">
        <v>0.70930000000000015</v>
      </c>
      <c r="H716">
        <v>2.2000000000000002</v>
      </c>
      <c r="I716">
        <v>2.8</v>
      </c>
    </row>
    <row r="717" spans="1:9">
      <c r="A717" s="216">
        <v>922</v>
      </c>
      <c r="B717" t="s">
        <v>547</v>
      </c>
      <c r="C717" t="s">
        <v>547</v>
      </c>
      <c r="D717" t="s">
        <v>5103</v>
      </c>
      <c r="E717" t="s">
        <v>587</v>
      </c>
      <c r="F717" t="s">
        <v>1241</v>
      </c>
      <c r="G717">
        <v>1.482</v>
      </c>
      <c r="H717">
        <v>4</v>
      </c>
      <c r="I717">
        <v>5.4</v>
      </c>
    </row>
    <row r="718" spans="1:9">
      <c r="A718" s="216">
        <v>923</v>
      </c>
      <c r="B718" t="s">
        <v>547</v>
      </c>
      <c r="C718" t="s">
        <v>547</v>
      </c>
      <c r="D718" t="s">
        <v>5103</v>
      </c>
      <c r="E718" t="s">
        <v>587</v>
      </c>
      <c r="F718" t="s">
        <v>1242</v>
      </c>
      <c r="G718">
        <v>0.81659999999999988</v>
      </c>
      <c r="H718">
        <v>2.6</v>
      </c>
      <c r="I718">
        <v>3.6</v>
      </c>
    </row>
    <row r="719" spans="1:9">
      <c r="A719" s="216">
        <v>927</v>
      </c>
      <c r="B719" t="s">
        <v>547</v>
      </c>
      <c r="C719" t="s">
        <v>547</v>
      </c>
      <c r="D719" t="s">
        <v>5104</v>
      </c>
      <c r="E719" t="s">
        <v>549</v>
      </c>
      <c r="F719" t="s">
        <v>4895</v>
      </c>
      <c r="G719">
        <v>16.937799999999996</v>
      </c>
      <c r="H719">
        <v>23.7</v>
      </c>
      <c r="I719">
        <v>30</v>
      </c>
    </row>
    <row r="720" spans="1:9">
      <c r="A720" s="216">
        <v>928</v>
      </c>
      <c r="B720" t="s">
        <v>547</v>
      </c>
      <c r="C720" t="s">
        <v>547</v>
      </c>
      <c r="D720" t="s">
        <v>5104</v>
      </c>
      <c r="E720" t="s">
        <v>549</v>
      </c>
      <c r="F720" t="s">
        <v>1243</v>
      </c>
      <c r="G720">
        <v>5.7034000000000011</v>
      </c>
      <c r="H720">
        <v>10.7</v>
      </c>
      <c r="I720">
        <v>14.6</v>
      </c>
    </row>
    <row r="721" spans="1:9">
      <c r="A721" s="216">
        <v>929</v>
      </c>
      <c r="B721" t="s">
        <v>547</v>
      </c>
      <c r="C721" t="s">
        <v>547</v>
      </c>
      <c r="D721" t="s">
        <v>5104</v>
      </c>
      <c r="E721" t="s">
        <v>549</v>
      </c>
      <c r="F721" t="s">
        <v>1244</v>
      </c>
      <c r="G721">
        <v>2.6347999999999998</v>
      </c>
      <c r="H721">
        <v>5.6</v>
      </c>
      <c r="I721">
        <v>7.5</v>
      </c>
    </row>
    <row r="722" spans="1:9">
      <c r="A722" s="216">
        <v>933</v>
      </c>
      <c r="B722" t="s">
        <v>547</v>
      </c>
      <c r="C722" t="s">
        <v>547</v>
      </c>
      <c r="D722" t="s">
        <v>5104</v>
      </c>
      <c r="E722" t="s">
        <v>587</v>
      </c>
      <c r="F722" t="s">
        <v>4896</v>
      </c>
      <c r="G722">
        <v>3.2557000000000009</v>
      </c>
      <c r="H722">
        <v>2.8</v>
      </c>
      <c r="I722">
        <v>5.9</v>
      </c>
    </row>
    <row r="723" spans="1:9">
      <c r="A723" s="216">
        <v>934</v>
      </c>
      <c r="B723" t="s">
        <v>547</v>
      </c>
      <c r="C723" t="s">
        <v>547</v>
      </c>
      <c r="D723" t="s">
        <v>5104</v>
      </c>
      <c r="E723" t="s">
        <v>587</v>
      </c>
      <c r="F723" t="s">
        <v>1245</v>
      </c>
      <c r="G723">
        <v>1.7432000000000003</v>
      </c>
      <c r="H723">
        <v>4.3</v>
      </c>
      <c r="I723">
        <v>6.4</v>
      </c>
    </row>
    <row r="724" spans="1:9">
      <c r="A724" s="216">
        <v>935</v>
      </c>
      <c r="B724" t="s">
        <v>547</v>
      </c>
      <c r="C724" t="s">
        <v>547</v>
      </c>
      <c r="D724" t="s">
        <v>5104</v>
      </c>
      <c r="E724" t="s">
        <v>587</v>
      </c>
      <c r="F724" t="s">
        <v>1246</v>
      </c>
      <c r="G724">
        <v>1.6878999999999995</v>
      </c>
      <c r="H724">
        <v>3.5</v>
      </c>
      <c r="I724">
        <v>5</v>
      </c>
    </row>
    <row r="725" spans="1:9">
      <c r="A725" s="216">
        <v>939</v>
      </c>
      <c r="B725" t="s">
        <v>547</v>
      </c>
      <c r="C725" t="s">
        <v>547</v>
      </c>
      <c r="D725" t="s">
        <v>5105</v>
      </c>
      <c r="E725" t="s">
        <v>549</v>
      </c>
      <c r="F725" t="s">
        <v>1247</v>
      </c>
      <c r="G725">
        <v>3.4821</v>
      </c>
      <c r="H725">
        <v>6.5</v>
      </c>
      <c r="I725">
        <v>9.5</v>
      </c>
    </row>
    <row r="726" spans="1:9">
      <c r="A726" s="216">
        <v>940</v>
      </c>
      <c r="B726" t="s">
        <v>547</v>
      </c>
      <c r="C726" t="s">
        <v>547</v>
      </c>
      <c r="D726" t="s">
        <v>5105</v>
      </c>
      <c r="E726" t="s">
        <v>549</v>
      </c>
      <c r="F726" t="s">
        <v>1248</v>
      </c>
      <c r="G726">
        <v>2.3429000000000002</v>
      </c>
      <c r="H726">
        <v>4</v>
      </c>
      <c r="I726">
        <v>5.3</v>
      </c>
    </row>
    <row r="727" spans="1:9">
      <c r="A727" s="216">
        <v>941</v>
      </c>
      <c r="B727" t="s">
        <v>547</v>
      </c>
      <c r="C727" t="s">
        <v>547</v>
      </c>
      <c r="D727" t="s">
        <v>5105</v>
      </c>
      <c r="E727" t="s">
        <v>549</v>
      </c>
      <c r="F727" t="s">
        <v>1249</v>
      </c>
      <c r="G727">
        <v>1.8581000000000001</v>
      </c>
      <c r="H727">
        <v>2.5</v>
      </c>
      <c r="I727">
        <v>3.2</v>
      </c>
    </row>
    <row r="728" spans="1:9">
      <c r="A728" s="216">
        <v>945</v>
      </c>
      <c r="B728" t="s">
        <v>552</v>
      </c>
      <c r="C728" t="s">
        <v>547</v>
      </c>
      <c r="D728" t="s">
        <v>5105</v>
      </c>
      <c r="E728" t="s">
        <v>587</v>
      </c>
      <c r="F728" t="s">
        <v>1250</v>
      </c>
      <c r="G728">
        <v>1.2539</v>
      </c>
      <c r="H728">
        <v>8.3000000000000007</v>
      </c>
      <c r="I728">
        <v>10.9</v>
      </c>
    </row>
    <row r="729" spans="1:9">
      <c r="A729" s="216">
        <v>946</v>
      </c>
      <c r="B729" t="s">
        <v>552</v>
      </c>
      <c r="C729" t="s">
        <v>547</v>
      </c>
      <c r="D729" t="s">
        <v>5105</v>
      </c>
      <c r="E729" t="s">
        <v>587</v>
      </c>
      <c r="F729" t="s">
        <v>1251</v>
      </c>
      <c r="G729">
        <v>1.1298999999999999</v>
      </c>
      <c r="H729">
        <v>6.4</v>
      </c>
      <c r="I729">
        <v>7.3</v>
      </c>
    </row>
    <row r="730" spans="1:9">
      <c r="A730" s="216">
        <v>947</v>
      </c>
      <c r="B730" t="s">
        <v>552</v>
      </c>
      <c r="C730" t="s">
        <v>547</v>
      </c>
      <c r="D730" t="s">
        <v>5105</v>
      </c>
      <c r="E730" t="s">
        <v>587</v>
      </c>
      <c r="F730" t="s">
        <v>1252</v>
      </c>
      <c r="G730">
        <v>1.1738999999999997</v>
      </c>
      <c r="H730">
        <v>3.5</v>
      </c>
      <c r="I730">
        <v>4.8</v>
      </c>
    </row>
    <row r="731" spans="1:9">
      <c r="A731" s="216">
        <v>948</v>
      </c>
      <c r="B731" t="s">
        <v>552</v>
      </c>
      <c r="C731" t="s">
        <v>547</v>
      </c>
      <c r="D731" t="s">
        <v>5105</v>
      </c>
      <c r="E731" t="s">
        <v>587</v>
      </c>
      <c r="F731" t="s">
        <v>1253</v>
      </c>
      <c r="G731">
        <v>0.77259999999999984</v>
      </c>
      <c r="H731">
        <v>2.7</v>
      </c>
      <c r="I731">
        <v>3.3</v>
      </c>
    </row>
    <row r="732" spans="1:9">
      <c r="A732" s="216">
        <v>949</v>
      </c>
      <c r="B732" t="s">
        <v>547</v>
      </c>
      <c r="C732" t="s">
        <v>547</v>
      </c>
      <c r="D732" t="s">
        <v>5105</v>
      </c>
      <c r="E732" t="s">
        <v>587</v>
      </c>
      <c r="F732" t="s">
        <v>1254</v>
      </c>
      <c r="G732">
        <v>1.1656</v>
      </c>
      <c r="H732">
        <v>4.4000000000000004</v>
      </c>
      <c r="I732">
        <v>6.1</v>
      </c>
    </row>
    <row r="733" spans="1:9">
      <c r="A733" s="216">
        <v>950</v>
      </c>
      <c r="B733" t="s">
        <v>547</v>
      </c>
      <c r="C733" t="s">
        <v>547</v>
      </c>
      <c r="D733" t="s">
        <v>5105</v>
      </c>
      <c r="E733" t="s">
        <v>587</v>
      </c>
      <c r="F733" t="s">
        <v>1255</v>
      </c>
      <c r="G733">
        <v>0.8044</v>
      </c>
      <c r="H733">
        <v>3.4</v>
      </c>
      <c r="I733">
        <v>4.8</v>
      </c>
    </row>
    <row r="734" spans="1:9">
      <c r="A734" s="216">
        <v>951</v>
      </c>
      <c r="B734" t="s">
        <v>547</v>
      </c>
      <c r="C734" t="s">
        <v>547</v>
      </c>
      <c r="D734" t="s">
        <v>5105</v>
      </c>
      <c r="E734" t="s">
        <v>587</v>
      </c>
      <c r="F734" t="s">
        <v>1256</v>
      </c>
      <c r="G734">
        <v>0.79269999999999985</v>
      </c>
      <c r="H734">
        <v>2.4</v>
      </c>
      <c r="I734">
        <v>3.2</v>
      </c>
    </row>
    <row r="735" spans="1:9">
      <c r="A735" s="216">
        <v>955</v>
      </c>
      <c r="B735" t="s">
        <v>547</v>
      </c>
      <c r="C735" t="s">
        <v>547</v>
      </c>
      <c r="D735" t="s">
        <v>5106</v>
      </c>
      <c r="E735" t="s">
        <v>549</v>
      </c>
      <c r="F735" t="s">
        <v>1257</v>
      </c>
      <c r="G735">
        <v>6.0301999999999998</v>
      </c>
      <c r="H735">
        <v>7.3</v>
      </c>
      <c r="I735">
        <v>10.9</v>
      </c>
    </row>
    <row r="736" spans="1:9">
      <c r="A736" s="216">
        <v>956</v>
      </c>
      <c r="B736" t="s">
        <v>552</v>
      </c>
      <c r="C736" t="s">
        <v>547</v>
      </c>
      <c r="D736" t="s">
        <v>5106</v>
      </c>
      <c r="E736" t="s">
        <v>549</v>
      </c>
      <c r="F736" t="s">
        <v>1258</v>
      </c>
      <c r="G736">
        <v>3.9066000000000001</v>
      </c>
      <c r="H736">
        <v>6.3</v>
      </c>
      <c r="I736">
        <v>7.7</v>
      </c>
    </row>
    <row r="737" spans="1:9">
      <c r="A737" s="216">
        <v>957</v>
      </c>
      <c r="B737" t="s">
        <v>547</v>
      </c>
      <c r="C737" t="s">
        <v>547</v>
      </c>
      <c r="D737" t="s">
        <v>5106</v>
      </c>
      <c r="E737" t="s">
        <v>549</v>
      </c>
      <c r="F737" t="s">
        <v>1259</v>
      </c>
      <c r="G737">
        <v>7.3033000000000001</v>
      </c>
      <c r="H737">
        <v>9.6999999999999993</v>
      </c>
      <c r="I737">
        <v>13.8</v>
      </c>
    </row>
    <row r="738" spans="1:9">
      <c r="A738" s="216">
        <v>958</v>
      </c>
      <c r="B738" t="s">
        <v>547</v>
      </c>
      <c r="C738" t="s">
        <v>547</v>
      </c>
      <c r="D738" t="s">
        <v>5106</v>
      </c>
      <c r="E738" t="s">
        <v>549</v>
      </c>
      <c r="F738" t="s">
        <v>1260</v>
      </c>
      <c r="G738">
        <v>4.2557999999999998</v>
      </c>
      <c r="H738">
        <v>7.1</v>
      </c>
      <c r="I738">
        <v>8.8000000000000007</v>
      </c>
    </row>
    <row r="739" spans="1:9">
      <c r="A739" s="216">
        <v>959</v>
      </c>
      <c r="B739" t="s">
        <v>547</v>
      </c>
      <c r="C739" t="s">
        <v>547</v>
      </c>
      <c r="D739" t="s">
        <v>5106</v>
      </c>
      <c r="E739" t="s">
        <v>549</v>
      </c>
      <c r="F739" t="s">
        <v>1261</v>
      </c>
      <c r="G739">
        <v>2.6946000000000003</v>
      </c>
      <c r="H739">
        <v>3.9</v>
      </c>
      <c r="I739">
        <v>4.8</v>
      </c>
    </row>
    <row r="740" spans="1:9">
      <c r="A740" s="216">
        <v>963</v>
      </c>
      <c r="B740" t="s">
        <v>547</v>
      </c>
      <c r="C740" t="s">
        <v>547</v>
      </c>
      <c r="D740" t="s">
        <v>5106</v>
      </c>
      <c r="E740" t="s">
        <v>587</v>
      </c>
      <c r="F740" t="s">
        <v>1262</v>
      </c>
      <c r="G740">
        <v>2.6785000000000001</v>
      </c>
      <c r="H740">
        <v>5.4</v>
      </c>
      <c r="I740">
        <v>8</v>
      </c>
    </row>
    <row r="741" spans="1:9">
      <c r="A741" s="216">
        <v>964</v>
      </c>
      <c r="B741" t="s">
        <v>547</v>
      </c>
      <c r="C741" t="s">
        <v>547</v>
      </c>
      <c r="D741" t="s">
        <v>5106</v>
      </c>
      <c r="E741" t="s">
        <v>587</v>
      </c>
      <c r="F741" t="s">
        <v>1263</v>
      </c>
      <c r="G741">
        <v>1.4288000000000001</v>
      </c>
      <c r="H741">
        <v>4</v>
      </c>
      <c r="I741">
        <v>4.8</v>
      </c>
    </row>
    <row r="742" spans="1:9">
      <c r="A742" s="216">
        <v>965</v>
      </c>
      <c r="B742" t="s">
        <v>547</v>
      </c>
      <c r="C742" t="s">
        <v>547</v>
      </c>
      <c r="D742" t="s">
        <v>5106</v>
      </c>
      <c r="E742" t="s">
        <v>587</v>
      </c>
      <c r="F742" t="s">
        <v>1264</v>
      </c>
      <c r="G742">
        <v>0.99339999999999984</v>
      </c>
      <c r="H742">
        <v>2.9</v>
      </c>
      <c r="I742">
        <v>3.3</v>
      </c>
    </row>
    <row r="743" spans="1:9">
      <c r="A743" s="216">
        <v>969</v>
      </c>
      <c r="B743" t="s">
        <v>547</v>
      </c>
      <c r="C743" t="s">
        <v>547</v>
      </c>
      <c r="D743" t="s">
        <v>5107</v>
      </c>
      <c r="E743" t="s">
        <v>549</v>
      </c>
      <c r="F743" t="s">
        <v>1265</v>
      </c>
      <c r="G743">
        <v>5.444</v>
      </c>
      <c r="H743">
        <v>11.3</v>
      </c>
      <c r="I743">
        <v>15.4</v>
      </c>
    </row>
    <row r="744" spans="1:9">
      <c r="A744" s="216">
        <v>970</v>
      </c>
      <c r="B744" t="s">
        <v>547</v>
      </c>
      <c r="C744" t="s">
        <v>547</v>
      </c>
      <c r="D744" t="s">
        <v>5107</v>
      </c>
      <c r="E744" t="s">
        <v>549</v>
      </c>
      <c r="F744" t="s">
        <v>1266</v>
      </c>
      <c r="G744">
        <v>2.5693999999999999</v>
      </c>
      <c r="H744">
        <v>4.4000000000000004</v>
      </c>
      <c r="I744">
        <v>7.1</v>
      </c>
    </row>
    <row r="745" spans="1:9">
      <c r="A745" s="216">
        <v>974</v>
      </c>
      <c r="B745" t="s">
        <v>547</v>
      </c>
      <c r="C745" t="s">
        <v>547</v>
      </c>
      <c r="D745" t="s">
        <v>5107</v>
      </c>
      <c r="E745" t="s">
        <v>587</v>
      </c>
      <c r="F745" t="s">
        <v>1267</v>
      </c>
      <c r="G745">
        <v>2.7732999999999994</v>
      </c>
      <c r="H745">
        <v>6.5</v>
      </c>
      <c r="I745">
        <v>9.1999999999999993</v>
      </c>
    </row>
    <row r="746" spans="1:9">
      <c r="A746" s="216">
        <v>975</v>
      </c>
      <c r="B746" t="s">
        <v>547</v>
      </c>
      <c r="C746" t="s">
        <v>547</v>
      </c>
      <c r="D746" t="s">
        <v>5107</v>
      </c>
      <c r="E746" t="s">
        <v>587</v>
      </c>
      <c r="F746" t="s">
        <v>1268</v>
      </c>
      <c r="G746">
        <v>1.3594999999999999</v>
      </c>
      <c r="H746">
        <v>4.4000000000000004</v>
      </c>
      <c r="I746">
        <v>5.8</v>
      </c>
    </row>
    <row r="747" spans="1:9">
      <c r="A747" s="216">
        <v>976</v>
      </c>
      <c r="B747" t="s">
        <v>547</v>
      </c>
      <c r="C747" t="s">
        <v>547</v>
      </c>
      <c r="D747" t="s">
        <v>5107</v>
      </c>
      <c r="E747" t="s">
        <v>587</v>
      </c>
      <c r="F747" t="s">
        <v>1269</v>
      </c>
      <c r="G747">
        <v>0.99850000000000017</v>
      </c>
      <c r="H747">
        <v>3.3</v>
      </c>
      <c r="I747">
        <v>4.3</v>
      </c>
    </row>
    <row r="748" spans="1:9">
      <c r="A748" s="216">
        <v>977</v>
      </c>
      <c r="B748" t="s">
        <v>547</v>
      </c>
      <c r="C748" t="s">
        <v>547</v>
      </c>
      <c r="D748" t="s">
        <v>5107</v>
      </c>
      <c r="E748" t="s">
        <v>587</v>
      </c>
      <c r="F748" t="s">
        <v>1270</v>
      </c>
      <c r="G748">
        <v>1.2996000000000003</v>
      </c>
      <c r="H748">
        <v>3.7</v>
      </c>
      <c r="I748">
        <v>5.2</v>
      </c>
    </row>
    <row r="749" spans="1:9">
      <c r="A749" s="216">
        <v>981</v>
      </c>
      <c r="B749" t="s">
        <v>552</v>
      </c>
      <c r="C749" t="s">
        <v>547</v>
      </c>
      <c r="D749" t="s">
        <v>548</v>
      </c>
      <c r="E749" t="s">
        <v>549</v>
      </c>
      <c r="F749" t="s">
        <v>1271</v>
      </c>
      <c r="G749">
        <v>4.3098000000000001</v>
      </c>
      <c r="H749">
        <v>8.5</v>
      </c>
      <c r="I749">
        <v>11.5</v>
      </c>
    </row>
    <row r="750" spans="1:9">
      <c r="A750" s="216">
        <v>982</v>
      </c>
      <c r="B750" t="s">
        <v>552</v>
      </c>
      <c r="C750" t="s">
        <v>547</v>
      </c>
      <c r="D750" t="s">
        <v>548</v>
      </c>
      <c r="E750" t="s">
        <v>549</v>
      </c>
      <c r="F750" t="s">
        <v>1272</v>
      </c>
      <c r="G750">
        <v>2.4839000000000002</v>
      </c>
      <c r="H750">
        <v>5</v>
      </c>
      <c r="I750">
        <v>6.6</v>
      </c>
    </row>
    <row r="751" spans="1:9">
      <c r="A751" s="216">
        <v>983</v>
      </c>
      <c r="B751" t="s">
        <v>552</v>
      </c>
      <c r="C751" t="s">
        <v>547</v>
      </c>
      <c r="D751" t="s">
        <v>548</v>
      </c>
      <c r="E751" t="s">
        <v>549</v>
      </c>
      <c r="F751" t="s">
        <v>1273</v>
      </c>
      <c r="G751">
        <v>1.6456</v>
      </c>
      <c r="H751">
        <v>2.5</v>
      </c>
      <c r="I751">
        <v>3.5</v>
      </c>
    </row>
    <row r="752" spans="1:9">
      <c r="A752" s="216">
        <v>987</v>
      </c>
      <c r="B752" t="s">
        <v>552</v>
      </c>
      <c r="C752" t="s">
        <v>552</v>
      </c>
      <c r="D752" t="s">
        <v>548</v>
      </c>
      <c r="E752" t="s">
        <v>549</v>
      </c>
      <c r="F752" t="s">
        <v>1274</v>
      </c>
      <c r="G752">
        <v>3.2362000000000002</v>
      </c>
      <c r="H752">
        <v>7.9</v>
      </c>
      <c r="I752">
        <v>10.6</v>
      </c>
    </row>
    <row r="753" spans="1:9">
      <c r="A753" s="216">
        <v>988</v>
      </c>
      <c r="B753" t="s">
        <v>552</v>
      </c>
      <c r="C753" t="s">
        <v>552</v>
      </c>
      <c r="D753" t="s">
        <v>548</v>
      </c>
      <c r="E753" t="s">
        <v>549</v>
      </c>
      <c r="F753" t="s">
        <v>1275</v>
      </c>
      <c r="G753">
        <v>1.7103999999999999</v>
      </c>
      <c r="H753">
        <v>4.4000000000000004</v>
      </c>
      <c r="I753">
        <v>5.9</v>
      </c>
    </row>
    <row r="754" spans="1:9">
      <c r="A754" s="216">
        <v>989</v>
      </c>
      <c r="B754" t="s">
        <v>552</v>
      </c>
      <c r="C754" t="s">
        <v>552</v>
      </c>
      <c r="D754" t="s">
        <v>548</v>
      </c>
      <c r="E754" t="s">
        <v>549</v>
      </c>
      <c r="F754" t="s">
        <v>1276</v>
      </c>
      <c r="G754">
        <v>1.1055999999999999</v>
      </c>
      <c r="H754">
        <v>2.2000000000000002</v>
      </c>
      <c r="I754">
        <v>2.9</v>
      </c>
    </row>
    <row r="755" spans="1:9">
      <c r="A755" s="216">
        <v>998</v>
      </c>
      <c r="B755" t="s">
        <v>547</v>
      </c>
      <c r="C755" t="s">
        <v>547</v>
      </c>
      <c r="D755" t="s">
        <v>548</v>
      </c>
      <c r="E755" t="s">
        <v>1277</v>
      </c>
      <c r="F755" t="s">
        <v>1278</v>
      </c>
    </row>
    <row r="756" spans="1:9">
      <c r="A756" s="216">
        <v>999</v>
      </c>
      <c r="B756" t="s">
        <v>547</v>
      </c>
      <c r="C756" t="s">
        <v>547</v>
      </c>
      <c r="D756" t="s">
        <v>548</v>
      </c>
      <c r="E756" t="s">
        <v>1277</v>
      </c>
      <c r="F756" t="s">
        <v>1279</v>
      </c>
    </row>
    <row r="758" spans="1:9">
      <c r="A758" s="155" t="s">
        <v>5161</v>
      </c>
    </row>
  </sheetData>
  <mergeCells count="1">
    <mergeCell ref="A1:I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102"/>
  <sheetViews>
    <sheetView workbookViewId="0">
      <selection activeCell="B3" sqref="B3:B102"/>
    </sheetView>
  </sheetViews>
  <sheetFormatPr baseColWidth="10" defaultColWidth="9.1640625" defaultRowHeight="16"/>
  <cols>
    <col min="1" max="2" width="6.5" style="100" customWidth="1"/>
    <col min="3" max="3" width="98.1640625" style="100" bestFit="1" customWidth="1"/>
    <col min="4" max="4" width="9.1640625" style="98"/>
    <col min="5" max="5" width="14.83203125" style="99" bestFit="1" customWidth="1"/>
    <col min="6" max="6" width="13.1640625" style="99" bestFit="1" customWidth="1"/>
    <col min="7" max="16384" width="9.1640625" style="98"/>
  </cols>
  <sheetData>
    <row r="1" spans="1:6" s="103" customFormat="1" ht="29" customHeight="1">
      <c r="A1" s="265" t="s">
        <v>5006</v>
      </c>
      <c r="B1" s="265"/>
      <c r="C1" s="265"/>
      <c r="D1" s="265"/>
      <c r="E1" s="265"/>
      <c r="F1" s="265"/>
    </row>
    <row r="2" spans="1:6">
      <c r="A2" s="102">
        <v>2017</v>
      </c>
      <c r="B2" s="102">
        <v>2018</v>
      </c>
      <c r="C2" s="102" t="s">
        <v>5005</v>
      </c>
      <c r="D2" s="147" t="s">
        <v>5004</v>
      </c>
      <c r="E2" s="148" t="s">
        <v>5138</v>
      </c>
      <c r="F2" s="102" t="s">
        <v>5139</v>
      </c>
    </row>
    <row r="3" spans="1:6">
      <c r="A3" s="101">
        <v>57</v>
      </c>
      <c r="B3" s="133">
        <v>57</v>
      </c>
      <c r="C3" s="133" t="s">
        <v>5003</v>
      </c>
      <c r="D3" s="149">
        <v>5979</v>
      </c>
      <c r="E3" s="150">
        <v>178</v>
      </c>
      <c r="F3" s="151">
        <v>305</v>
      </c>
    </row>
    <row r="4" spans="1:6">
      <c r="A4" s="101">
        <v>64</v>
      </c>
      <c r="B4" s="133">
        <v>64</v>
      </c>
      <c r="C4" s="133" t="s">
        <v>5002</v>
      </c>
      <c r="D4" s="149">
        <v>6108</v>
      </c>
      <c r="E4" s="150">
        <v>253</v>
      </c>
      <c r="F4" s="151">
        <v>560</v>
      </c>
    </row>
    <row r="5" spans="1:6">
      <c r="A5" s="101">
        <v>65</v>
      </c>
      <c r="B5" s="133">
        <v>65</v>
      </c>
      <c r="C5" s="133" t="s">
        <v>5001</v>
      </c>
      <c r="D5" s="149">
        <v>9936</v>
      </c>
      <c r="E5" s="150">
        <v>282</v>
      </c>
      <c r="F5" s="151">
        <v>699</v>
      </c>
    </row>
    <row r="6" spans="1:6">
      <c r="A6" s="101">
        <v>66</v>
      </c>
      <c r="B6" s="133">
        <v>66</v>
      </c>
      <c r="C6" s="133" t="s">
        <v>5000</v>
      </c>
      <c r="D6" s="149">
        <v>3416</v>
      </c>
      <c r="E6" s="146"/>
      <c r="F6" s="146"/>
    </row>
    <row r="7" spans="1:6">
      <c r="A7" s="101">
        <v>69</v>
      </c>
      <c r="B7" s="133">
        <v>69</v>
      </c>
      <c r="C7" s="133" t="s">
        <v>4999</v>
      </c>
      <c r="D7" s="149">
        <v>2638</v>
      </c>
      <c r="E7" s="146"/>
      <c r="F7" s="146"/>
    </row>
    <row r="8" spans="1:6">
      <c r="A8" s="101">
        <v>100</v>
      </c>
      <c r="B8" s="133">
        <v>100</v>
      </c>
      <c r="C8" s="133" t="s">
        <v>4998</v>
      </c>
      <c r="D8" s="149">
        <v>2339</v>
      </c>
      <c r="E8" s="146"/>
      <c r="F8" s="146"/>
    </row>
    <row r="9" spans="1:6">
      <c r="A9" s="101">
        <v>101</v>
      </c>
      <c r="B9" s="133">
        <v>101</v>
      </c>
      <c r="C9" s="133" t="s">
        <v>4997</v>
      </c>
      <c r="D9" s="149">
        <v>5344</v>
      </c>
      <c r="E9" s="146"/>
      <c r="F9" s="146"/>
    </row>
    <row r="10" spans="1:6">
      <c r="A10" s="101">
        <v>175</v>
      </c>
      <c r="B10" s="133">
        <v>175</v>
      </c>
      <c r="C10" s="133" t="s">
        <v>4996</v>
      </c>
      <c r="D10" s="149">
        <v>2420</v>
      </c>
      <c r="E10" s="152"/>
      <c r="F10" s="152"/>
    </row>
    <row r="11" spans="1:6">
      <c r="A11" s="101">
        <v>176</v>
      </c>
      <c r="B11" s="133">
        <v>176</v>
      </c>
      <c r="C11" s="133" t="s">
        <v>4995</v>
      </c>
      <c r="D11" s="149">
        <v>3618</v>
      </c>
      <c r="E11" s="152"/>
      <c r="F11" s="152"/>
    </row>
    <row r="12" spans="1:6">
      <c r="A12" s="101">
        <v>177</v>
      </c>
      <c r="B12" s="133">
        <v>177</v>
      </c>
      <c r="C12" s="133" t="s">
        <v>4994</v>
      </c>
      <c r="D12" s="149">
        <v>4813</v>
      </c>
      <c r="E12" s="152"/>
      <c r="F12" s="152"/>
    </row>
    <row r="13" spans="1:6">
      <c r="A13" s="101">
        <v>178</v>
      </c>
      <c r="B13" s="133">
        <v>189</v>
      </c>
      <c r="C13" s="133" t="s">
        <v>4993</v>
      </c>
      <c r="D13" s="149">
        <v>13401</v>
      </c>
      <c r="E13" s="153"/>
      <c r="F13" s="153"/>
    </row>
    <row r="14" spans="1:6">
      <c r="A14" s="101">
        <v>189</v>
      </c>
      <c r="B14" s="133">
        <v>190</v>
      </c>
      <c r="C14" s="133" t="s">
        <v>4992</v>
      </c>
      <c r="D14" s="149">
        <v>17875</v>
      </c>
      <c r="E14" s="153"/>
      <c r="F14" s="153"/>
    </row>
    <row r="15" spans="1:6">
      <c r="A15" s="101">
        <v>190</v>
      </c>
      <c r="B15" s="133">
        <v>191</v>
      </c>
      <c r="C15" s="133" t="s">
        <v>4991</v>
      </c>
      <c r="D15" s="149">
        <v>6346</v>
      </c>
      <c r="E15" s="153"/>
      <c r="F15" s="153"/>
    </row>
    <row r="16" spans="1:6">
      <c r="A16" s="101">
        <v>191</v>
      </c>
      <c r="B16" s="133">
        <v>192</v>
      </c>
      <c r="C16" s="133" t="s">
        <v>4990</v>
      </c>
      <c r="D16" s="149">
        <v>2907</v>
      </c>
      <c r="E16" s="153"/>
      <c r="F16" s="153"/>
    </row>
    <row r="17" spans="1:6">
      <c r="A17" s="101">
        <v>192</v>
      </c>
      <c r="B17" s="133">
        <v>193</v>
      </c>
      <c r="C17" s="133" t="s">
        <v>4989</v>
      </c>
      <c r="D17" s="149">
        <v>7966</v>
      </c>
      <c r="E17" s="153"/>
      <c r="F17" s="153"/>
    </row>
    <row r="18" spans="1:6">
      <c r="A18" s="101">
        <v>193</v>
      </c>
      <c r="B18" s="133">
        <v>194</v>
      </c>
      <c r="C18" s="133" t="s">
        <v>4988</v>
      </c>
      <c r="D18" s="149">
        <v>7293</v>
      </c>
      <c r="E18" s="153"/>
      <c r="F18" s="153"/>
    </row>
    <row r="19" spans="1:6">
      <c r="A19" s="101">
        <v>194</v>
      </c>
      <c r="B19" s="133">
        <v>195</v>
      </c>
      <c r="C19" s="133" t="s">
        <v>4987</v>
      </c>
      <c r="D19" s="149">
        <v>2959</v>
      </c>
      <c r="E19" s="153"/>
      <c r="F19" s="153"/>
    </row>
    <row r="20" spans="1:6">
      <c r="A20" s="101">
        <v>195</v>
      </c>
      <c r="B20" s="133">
        <v>202</v>
      </c>
      <c r="C20" s="133" t="s">
        <v>4986</v>
      </c>
      <c r="D20" s="149">
        <v>4293</v>
      </c>
      <c r="E20" s="153"/>
      <c r="F20" s="153"/>
    </row>
    <row r="21" spans="1:6">
      <c r="A21" s="101">
        <v>202</v>
      </c>
      <c r="B21" s="133">
        <v>203</v>
      </c>
      <c r="C21" s="133" t="s">
        <v>4985</v>
      </c>
      <c r="D21" s="149">
        <v>4183</v>
      </c>
      <c r="E21" s="153"/>
      <c r="F21" s="153"/>
    </row>
    <row r="22" spans="1:6">
      <c r="A22" s="101">
        <v>203</v>
      </c>
      <c r="B22" s="133">
        <v>207</v>
      </c>
      <c r="C22" s="133" t="s">
        <v>4984</v>
      </c>
      <c r="D22" s="149">
        <v>2353</v>
      </c>
      <c r="E22" s="153"/>
      <c r="F22" s="153"/>
    </row>
    <row r="23" spans="1:6">
      <c r="A23" s="101">
        <v>207</v>
      </c>
      <c r="B23" s="133">
        <v>208</v>
      </c>
      <c r="C23" s="133" t="s">
        <v>5140</v>
      </c>
      <c r="D23" s="149">
        <v>4986</v>
      </c>
      <c r="E23" s="153"/>
      <c r="F23" s="153"/>
    </row>
    <row r="24" spans="1:6">
      <c r="A24" s="101">
        <v>208</v>
      </c>
      <c r="B24" s="133">
        <v>246</v>
      </c>
      <c r="C24" s="133" t="s">
        <v>4983</v>
      </c>
      <c r="D24" s="149">
        <v>3258</v>
      </c>
      <c r="E24" s="153"/>
      <c r="F24" s="153"/>
    </row>
    <row r="25" spans="1:6">
      <c r="A25" s="101">
        <v>246</v>
      </c>
      <c r="B25" s="133">
        <v>247</v>
      </c>
      <c r="C25" s="133" t="s">
        <v>4982</v>
      </c>
      <c r="D25" s="149">
        <v>8638</v>
      </c>
      <c r="E25" s="153"/>
      <c r="F25" s="153"/>
    </row>
    <row r="26" spans="1:6">
      <c r="A26" s="101">
        <v>247</v>
      </c>
      <c r="B26" s="133">
        <v>280</v>
      </c>
      <c r="C26" s="133" t="s">
        <v>4981</v>
      </c>
      <c r="D26" s="149">
        <v>4947</v>
      </c>
      <c r="E26" s="153"/>
      <c r="F26" s="153"/>
    </row>
    <row r="27" spans="1:6">
      <c r="A27" s="101">
        <v>253</v>
      </c>
      <c r="B27" s="133">
        <v>281</v>
      </c>
      <c r="C27" s="133" t="s">
        <v>4980</v>
      </c>
      <c r="D27" s="149">
        <v>3406</v>
      </c>
      <c r="E27" s="153"/>
      <c r="F27" s="153"/>
    </row>
    <row r="28" spans="1:6">
      <c r="A28" s="101">
        <v>280</v>
      </c>
      <c r="B28" s="133">
        <v>286</v>
      </c>
      <c r="C28" s="133" t="s">
        <v>4979</v>
      </c>
      <c r="D28" s="149">
        <v>3052</v>
      </c>
      <c r="E28" s="153"/>
      <c r="F28" s="153"/>
    </row>
    <row r="29" spans="1:6">
      <c r="A29" s="101">
        <v>281</v>
      </c>
      <c r="B29" s="133">
        <v>287</v>
      </c>
      <c r="C29" s="133" t="s">
        <v>4978</v>
      </c>
      <c r="D29" s="149">
        <v>6112</v>
      </c>
      <c r="E29" s="153"/>
      <c r="F29" s="153"/>
    </row>
    <row r="30" spans="1:6">
      <c r="A30" s="101">
        <v>282</v>
      </c>
      <c r="B30" s="133">
        <v>291</v>
      </c>
      <c r="C30" s="133" t="s">
        <v>4977</v>
      </c>
      <c r="D30" s="149">
        <v>25154</v>
      </c>
      <c r="E30" s="153"/>
      <c r="F30" s="153"/>
    </row>
    <row r="31" spans="1:6">
      <c r="A31" s="101">
        <v>286</v>
      </c>
      <c r="B31" s="133">
        <v>292</v>
      </c>
      <c r="C31" s="133" t="s">
        <v>4976</v>
      </c>
      <c r="D31" s="149">
        <v>7858</v>
      </c>
      <c r="E31" s="153"/>
      <c r="F31" s="153"/>
    </row>
    <row r="32" spans="1:6">
      <c r="A32" s="101">
        <v>287</v>
      </c>
      <c r="B32" s="133">
        <v>293</v>
      </c>
      <c r="C32" s="133" t="s">
        <v>4975</v>
      </c>
      <c r="D32" s="149">
        <v>2678</v>
      </c>
      <c r="E32" s="153"/>
      <c r="F32" s="153"/>
    </row>
    <row r="33" spans="1:6">
      <c r="A33" s="101">
        <v>291</v>
      </c>
      <c r="B33" s="133">
        <v>305</v>
      </c>
      <c r="C33" s="133" t="s">
        <v>5141</v>
      </c>
      <c r="D33" s="149">
        <v>2924</v>
      </c>
      <c r="E33" s="153"/>
      <c r="F33" s="153"/>
    </row>
    <row r="34" spans="1:6">
      <c r="A34" s="101">
        <v>292</v>
      </c>
      <c r="B34" s="133">
        <v>308</v>
      </c>
      <c r="C34" s="133" t="s">
        <v>4974</v>
      </c>
      <c r="D34" s="149">
        <v>5283</v>
      </c>
      <c r="E34" s="153"/>
      <c r="F34" s="153"/>
    </row>
    <row r="35" spans="1:6">
      <c r="A35" s="101">
        <v>293</v>
      </c>
      <c r="B35" s="133">
        <v>309</v>
      </c>
      <c r="C35" s="133" t="s">
        <v>4973</v>
      </c>
      <c r="D35" s="149">
        <v>6637</v>
      </c>
      <c r="E35" s="153"/>
      <c r="F35" s="153"/>
    </row>
    <row r="36" spans="1:6">
      <c r="A36" s="101">
        <v>308</v>
      </c>
      <c r="B36" s="133">
        <v>310</v>
      </c>
      <c r="C36" s="133" t="s">
        <v>4972</v>
      </c>
      <c r="D36" s="149">
        <v>5004</v>
      </c>
      <c r="E36" s="153"/>
      <c r="F36" s="153"/>
    </row>
    <row r="37" spans="1:6">
      <c r="A37" s="101">
        <v>309</v>
      </c>
      <c r="B37" s="133">
        <v>312</v>
      </c>
      <c r="C37" s="133" t="s">
        <v>4971</v>
      </c>
      <c r="D37" s="149">
        <v>3529</v>
      </c>
      <c r="E37" s="153"/>
      <c r="F37" s="153"/>
    </row>
    <row r="38" spans="1:6">
      <c r="A38" s="101">
        <v>310</v>
      </c>
      <c r="B38" s="133">
        <v>313</v>
      </c>
      <c r="C38" s="133" t="s">
        <v>4970</v>
      </c>
      <c r="D38" s="149">
        <v>3101</v>
      </c>
      <c r="E38" s="153"/>
      <c r="F38" s="153"/>
    </row>
    <row r="39" spans="1:6">
      <c r="A39" s="101">
        <v>312</v>
      </c>
      <c r="B39" s="133">
        <v>314</v>
      </c>
      <c r="C39" s="133" t="s">
        <v>4969</v>
      </c>
      <c r="D39" s="149">
        <v>3043</v>
      </c>
      <c r="E39" s="153"/>
      <c r="F39" s="153"/>
    </row>
    <row r="40" spans="1:6">
      <c r="A40" s="101">
        <v>313</v>
      </c>
      <c r="B40" s="133">
        <v>329</v>
      </c>
      <c r="C40" s="133" t="s">
        <v>4968</v>
      </c>
      <c r="D40" s="149">
        <v>2939</v>
      </c>
      <c r="E40" s="153"/>
      <c r="F40" s="153"/>
    </row>
    <row r="41" spans="1:6">
      <c r="A41" s="101">
        <v>314</v>
      </c>
      <c r="B41" s="133">
        <v>330</v>
      </c>
      <c r="C41" s="133" t="s">
        <v>4967</v>
      </c>
      <c r="D41" s="149">
        <v>5868</v>
      </c>
      <c r="E41" s="153"/>
      <c r="F41" s="153"/>
    </row>
    <row r="42" spans="1:6">
      <c r="A42" s="101">
        <v>329</v>
      </c>
      <c r="B42" s="133">
        <v>331</v>
      </c>
      <c r="C42" s="133" t="s">
        <v>4966</v>
      </c>
      <c r="D42" s="149">
        <v>3844</v>
      </c>
      <c r="E42" s="153"/>
      <c r="F42" s="153"/>
    </row>
    <row r="43" spans="1:6">
      <c r="A43" s="101">
        <v>330</v>
      </c>
      <c r="B43" s="133">
        <v>372</v>
      </c>
      <c r="C43" s="133" t="s">
        <v>4965</v>
      </c>
      <c r="D43" s="149">
        <v>2534</v>
      </c>
      <c r="E43" s="153"/>
      <c r="F43" s="153"/>
    </row>
    <row r="44" spans="1:6">
      <c r="A44" s="101">
        <v>331</v>
      </c>
      <c r="B44" s="133">
        <v>377</v>
      </c>
      <c r="C44" s="133" t="s">
        <v>4964</v>
      </c>
      <c r="D44" s="149">
        <v>3923</v>
      </c>
      <c r="E44" s="153"/>
      <c r="F44" s="153"/>
    </row>
    <row r="45" spans="1:6">
      <c r="A45" s="101">
        <v>372</v>
      </c>
      <c r="B45" s="133">
        <v>378</v>
      </c>
      <c r="C45" s="133" t="s">
        <v>4963</v>
      </c>
      <c r="D45" s="149">
        <v>9902</v>
      </c>
      <c r="E45" s="153"/>
      <c r="F45" s="153"/>
    </row>
    <row r="46" spans="1:6">
      <c r="A46" s="101">
        <v>377</v>
      </c>
      <c r="B46" s="133">
        <v>389</v>
      </c>
      <c r="C46" s="133" t="s">
        <v>4962</v>
      </c>
      <c r="D46" s="149">
        <v>3409</v>
      </c>
      <c r="E46" s="153"/>
      <c r="F46" s="153"/>
    </row>
    <row r="47" spans="1:6">
      <c r="A47" s="101">
        <v>378</v>
      </c>
      <c r="B47" s="133">
        <v>390</v>
      </c>
      <c r="C47" s="133" t="s">
        <v>4961</v>
      </c>
      <c r="D47" s="149">
        <v>3131</v>
      </c>
      <c r="E47" s="153"/>
      <c r="F47" s="153"/>
    </row>
    <row r="48" spans="1:6">
      <c r="A48" s="101">
        <v>389</v>
      </c>
      <c r="B48" s="133">
        <v>391</v>
      </c>
      <c r="C48" s="133" t="s">
        <v>4960</v>
      </c>
      <c r="D48" s="149">
        <v>3208</v>
      </c>
      <c r="E48" s="153"/>
      <c r="F48" s="153"/>
    </row>
    <row r="49" spans="1:6">
      <c r="A49" s="101">
        <v>390</v>
      </c>
      <c r="B49" s="133">
        <v>392</v>
      </c>
      <c r="C49" s="133" t="s">
        <v>4959</v>
      </c>
      <c r="D49" s="149">
        <v>15203</v>
      </c>
      <c r="E49" s="153"/>
      <c r="F49" s="153"/>
    </row>
    <row r="50" spans="1:6">
      <c r="A50" s="101">
        <v>391</v>
      </c>
      <c r="B50" s="133">
        <v>394</v>
      </c>
      <c r="C50" s="133" t="s">
        <v>4958</v>
      </c>
      <c r="D50" s="149">
        <v>3210</v>
      </c>
      <c r="E50" s="153"/>
      <c r="F50" s="153"/>
    </row>
    <row r="51" spans="1:6">
      <c r="A51" s="101">
        <v>392</v>
      </c>
      <c r="B51" s="133">
        <v>418</v>
      </c>
      <c r="C51" s="133" t="s">
        <v>4957</v>
      </c>
      <c r="D51" s="149">
        <v>2356</v>
      </c>
      <c r="E51" s="153"/>
      <c r="F51" s="153"/>
    </row>
    <row r="52" spans="1:6">
      <c r="A52" s="101">
        <v>394</v>
      </c>
      <c r="B52" s="133">
        <v>419</v>
      </c>
      <c r="C52" s="133" t="s">
        <v>4956</v>
      </c>
      <c r="D52" s="149">
        <v>3010</v>
      </c>
      <c r="E52" s="153"/>
      <c r="F52" s="153"/>
    </row>
    <row r="53" spans="1:6">
      <c r="A53" s="101">
        <v>418</v>
      </c>
      <c r="B53" s="133">
        <v>439</v>
      </c>
      <c r="C53" s="133" t="s">
        <v>4955</v>
      </c>
      <c r="D53" s="149">
        <v>4160</v>
      </c>
      <c r="E53" s="153"/>
      <c r="F53" s="153"/>
    </row>
    <row r="54" spans="1:6">
      <c r="A54" s="101">
        <v>419</v>
      </c>
      <c r="B54" s="133">
        <v>440</v>
      </c>
      <c r="C54" s="133" t="s">
        <v>4954</v>
      </c>
      <c r="D54" s="149">
        <v>2954</v>
      </c>
      <c r="E54" s="153"/>
      <c r="F54" s="153"/>
    </row>
    <row r="55" spans="1:6">
      <c r="A55" s="101">
        <v>439</v>
      </c>
      <c r="B55" s="133">
        <v>460</v>
      </c>
      <c r="C55" s="133" t="s">
        <v>4953</v>
      </c>
      <c r="D55" s="149">
        <v>7748</v>
      </c>
      <c r="E55" s="153"/>
      <c r="F55" s="153"/>
    </row>
    <row r="56" spans="1:6">
      <c r="A56" s="101">
        <v>440</v>
      </c>
      <c r="B56" s="133">
        <v>470</v>
      </c>
      <c r="C56" s="133" t="s">
        <v>4952</v>
      </c>
      <c r="D56" s="149">
        <v>40430</v>
      </c>
      <c r="E56" s="153"/>
      <c r="F56" s="153"/>
    </row>
    <row r="57" spans="1:6">
      <c r="A57" s="101">
        <v>460</v>
      </c>
      <c r="B57" s="133">
        <v>473</v>
      </c>
      <c r="C57" s="133" t="s">
        <v>4951</v>
      </c>
      <c r="D57" s="149">
        <v>2256</v>
      </c>
      <c r="E57" s="153"/>
      <c r="F57" s="153"/>
    </row>
    <row r="58" spans="1:6">
      <c r="A58" s="101">
        <v>470</v>
      </c>
      <c r="B58" s="133">
        <v>481</v>
      </c>
      <c r="C58" s="133" t="s">
        <v>4950</v>
      </c>
      <c r="D58" s="149">
        <v>4860</v>
      </c>
      <c r="E58" s="153"/>
      <c r="F58" s="153"/>
    </row>
    <row r="59" spans="1:6">
      <c r="A59" s="101">
        <v>473</v>
      </c>
      <c r="B59" s="133">
        <v>483</v>
      </c>
      <c r="C59" s="133" t="s">
        <v>4949</v>
      </c>
      <c r="D59" s="149">
        <v>4090</v>
      </c>
      <c r="E59" s="153"/>
      <c r="F59" s="153"/>
    </row>
    <row r="60" spans="1:6">
      <c r="A60" s="101">
        <v>481</v>
      </c>
      <c r="B60" s="133">
        <v>552</v>
      </c>
      <c r="C60" s="133" t="s">
        <v>4948</v>
      </c>
      <c r="D60" s="149">
        <v>2634</v>
      </c>
      <c r="E60" s="153"/>
      <c r="F60" s="153"/>
    </row>
    <row r="61" spans="1:6">
      <c r="A61" s="101">
        <v>483</v>
      </c>
      <c r="B61" s="133">
        <v>560</v>
      </c>
      <c r="C61" s="133" t="s">
        <v>5142</v>
      </c>
      <c r="D61" s="149">
        <v>2214</v>
      </c>
      <c r="E61" s="153"/>
      <c r="F61" s="153"/>
    </row>
    <row r="62" spans="1:6">
      <c r="A62" s="101">
        <v>552</v>
      </c>
      <c r="B62" s="133">
        <v>603</v>
      </c>
      <c r="C62" s="133" t="s">
        <v>4947</v>
      </c>
      <c r="D62" s="149">
        <v>10254</v>
      </c>
      <c r="E62" s="153"/>
      <c r="F62" s="153"/>
    </row>
    <row r="63" spans="1:6">
      <c r="A63" s="101">
        <v>603</v>
      </c>
      <c r="B63" s="133">
        <v>621</v>
      </c>
      <c r="C63" s="133" t="s">
        <v>4946</v>
      </c>
      <c r="D63" s="149">
        <v>4876</v>
      </c>
      <c r="E63" s="153"/>
      <c r="F63" s="153"/>
    </row>
    <row r="64" spans="1:6">
      <c r="A64" s="101">
        <v>621</v>
      </c>
      <c r="B64" s="133">
        <v>637</v>
      </c>
      <c r="C64" s="133" t="s">
        <v>4945</v>
      </c>
      <c r="D64" s="149">
        <v>3457</v>
      </c>
      <c r="E64" s="153"/>
      <c r="F64" s="153"/>
    </row>
    <row r="65" spans="1:6">
      <c r="A65" s="101">
        <v>637</v>
      </c>
      <c r="B65" s="133">
        <v>638</v>
      </c>
      <c r="C65" s="133" t="s">
        <v>4944</v>
      </c>
      <c r="D65" s="149">
        <v>8357</v>
      </c>
      <c r="E65" s="153"/>
      <c r="F65" s="153"/>
    </row>
    <row r="66" spans="1:6">
      <c r="A66" s="101">
        <v>638</v>
      </c>
      <c r="B66" s="133">
        <v>639</v>
      </c>
      <c r="C66" s="133" t="s">
        <v>4943</v>
      </c>
      <c r="D66" s="149">
        <v>3563</v>
      </c>
      <c r="E66" s="153"/>
      <c r="F66" s="153"/>
    </row>
    <row r="67" spans="1:6">
      <c r="A67" s="101">
        <v>639</v>
      </c>
      <c r="B67" s="133">
        <v>640</v>
      </c>
      <c r="C67" s="133" t="s">
        <v>4942</v>
      </c>
      <c r="D67" s="149">
        <v>4972</v>
      </c>
      <c r="E67" s="153"/>
      <c r="F67" s="153"/>
    </row>
    <row r="68" spans="1:6">
      <c r="A68" s="101">
        <v>640</v>
      </c>
      <c r="B68" s="133">
        <v>641</v>
      </c>
      <c r="C68" s="133" t="s">
        <v>4941</v>
      </c>
      <c r="D68" s="149">
        <v>6925</v>
      </c>
      <c r="E68" s="153"/>
      <c r="F68" s="153"/>
    </row>
    <row r="69" spans="1:6">
      <c r="A69" s="101">
        <v>641</v>
      </c>
      <c r="B69" s="133">
        <v>682</v>
      </c>
      <c r="C69" s="133" t="s">
        <v>4940</v>
      </c>
      <c r="D69" s="149">
        <v>8279</v>
      </c>
      <c r="E69" s="153"/>
      <c r="F69" s="153"/>
    </row>
    <row r="70" spans="1:6">
      <c r="A70" s="101">
        <v>682</v>
      </c>
      <c r="B70" s="133">
        <v>683</v>
      </c>
      <c r="C70" s="133" t="s">
        <v>4939</v>
      </c>
      <c r="D70" s="149">
        <v>10685</v>
      </c>
      <c r="E70" s="153"/>
      <c r="F70" s="153"/>
    </row>
    <row r="71" spans="1:6">
      <c r="A71" s="101">
        <v>683</v>
      </c>
      <c r="B71" s="133">
        <v>689</v>
      </c>
      <c r="C71" s="133" t="s">
        <v>4938</v>
      </c>
      <c r="D71" s="149">
        <v>5331</v>
      </c>
      <c r="E71" s="153"/>
      <c r="F71" s="153"/>
    </row>
    <row r="72" spans="1:6">
      <c r="A72" s="101">
        <v>689</v>
      </c>
      <c r="B72" s="133">
        <v>690</v>
      </c>
      <c r="C72" s="133" t="s">
        <v>4937</v>
      </c>
      <c r="D72" s="149">
        <v>9234</v>
      </c>
      <c r="E72" s="153"/>
      <c r="F72" s="153"/>
    </row>
    <row r="73" spans="1:6">
      <c r="A73" s="101">
        <v>690</v>
      </c>
      <c r="B73" s="133">
        <v>698</v>
      </c>
      <c r="C73" s="133" t="s">
        <v>4936</v>
      </c>
      <c r="D73" s="149">
        <v>3753</v>
      </c>
      <c r="E73" s="153"/>
      <c r="F73" s="153"/>
    </row>
    <row r="74" spans="1:6">
      <c r="A74" s="101">
        <v>698</v>
      </c>
      <c r="B74" s="133">
        <v>699</v>
      </c>
      <c r="C74" s="133" t="s">
        <v>5143</v>
      </c>
      <c r="D74" s="149">
        <v>2256</v>
      </c>
      <c r="E74" s="153"/>
      <c r="F74" s="153"/>
    </row>
    <row r="75" spans="1:6">
      <c r="A75" s="101">
        <v>743</v>
      </c>
      <c r="B75" s="133">
        <v>743</v>
      </c>
      <c r="C75" s="133" t="s">
        <v>4935</v>
      </c>
      <c r="D75" s="149">
        <v>3033</v>
      </c>
      <c r="E75" s="153"/>
      <c r="F75" s="153"/>
    </row>
    <row r="76" spans="1:6">
      <c r="A76" s="101">
        <v>765</v>
      </c>
      <c r="B76" s="133">
        <v>765</v>
      </c>
      <c r="C76" s="133" t="s">
        <v>4934</v>
      </c>
      <c r="D76" s="149">
        <v>15711</v>
      </c>
      <c r="E76" s="153"/>
      <c r="F76" s="153"/>
    </row>
    <row r="77" spans="1:6">
      <c r="A77" s="101">
        <v>766</v>
      </c>
      <c r="B77" s="133">
        <v>766</v>
      </c>
      <c r="C77" s="133" t="s">
        <v>4933</v>
      </c>
      <c r="D77" s="149">
        <v>18239</v>
      </c>
      <c r="E77" s="153"/>
      <c r="F77" s="153"/>
    </row>
    <row r="78" spans="1:6">
      <c r="A78" s="101">
        <v>767</v>
      </c>
      <c r="B78" s="133">
        <v>767</v>
      </c>
      <c r="C78" s="133" t="s">
        <v>4932</v>
      </c>
      <c r="D78" s="149">
        <v>3436</v>
      </c>
      <c r="E78" s="153"/>
      <c r="F78" s="153"/>
    </row>
    <row r="79" spans="1:6">
      <c r="A79" s="101">
        <v>774</v>
      </c>
      <c r="B79" s="133">
        <v>774</v>
      </c>
      <c r="C79" s="133" t="s">
        <v>4931</v>
      </c>
      <c r="D79" s="149">
        <v>12139</v>
      </c>
      <c r="E79" s="153"/>
      <c r="F79" s="153"/>
    </row>
    <row r="80" spans="1:6">
      <c r="A80" s="101">
        <v>775</v>
      </c>
      <c r="B80" s="133">
        <v>775</v>
      </c>
      <c r="C80" s="133" t="s">
        <v>4930</v>
      </c>
      <c r="D80" s="149">
        <v>64567</v>
      </c>
      <c r="E80" s="153"/>
      <c r="F80" s="153"/>
    </row>
    <row r="81" spans="1:6">
      <c r="A81" s="101">
        <v>781</v>
      </c>
      <c r="B81" s="133">
        <v>781</v>
      </c>
      <c r="C81" s="133" t="s">
        <v>4929</v>
      </c>
      <c r="D81" s="149">
        <v>5607</v>
      </c>
      <c r="E81" s="153"/>
      <c r="F81" s="153"/>
    </row>
    <row r="82" spans="1:6">
      <c r="A82" s="101">
        <v>789</v>
      </c>
      <c r="B82" s="133">
        <v>789</v>
      </c>
      <c r="C82" s="133" t="s">
        <v>4928</v>
      </c>
      <c r="D82" s="149">
        <v>2431</v>
      </c>
      <c r="E82" s="153"/>
      <c r="F82" s="153"/>
    </row>
    <row r="83" spans="1:6">
      <c r="A83" s="101">
        <v>790</v>
      </c>
      <c r="B83" s="133">
        <v>790</v>
      </c>
      <c r="C83" s="133" t="s">
        <v>4927</v>
      </c>
      <c r="D83" s="149">
        <v>2757</v>
      </c>
      <c r="E83" s="153"/>
      <c r="F83" s="153"/>
    </row>
    <row r="84" spans="1:6">
      <c r="A84" s="101">
        <v>791</v>
      </c>
      <c r="B84" s="133">
        <v>791</v>
      </c>
      <c r="C84" s="133" t="s">
        <v>4926</v>
      </c>
      <c r="D84" s="149">
        <v>2913</v>
      </c>
      <c r="E84" s="153"/>
      <c r="F84" s="153"/>
    </row>
    <row r="85" spans="1:6">
      <c r="A85" s="101">
        <v>792</v>
      </c>
      <c r="B85" s="133">
        <v>792</v>
      </c>
      <c r="C85" s="133" t="s">
        <v>4925</v>
      </c>
      <c r="D85" s="149">
        <v>5753</v>
      </c>
      <c r="E85" s="153"/>
      <c r="F85" s="153"/>
    </row>
    <row r="86" spans="1:6">
      <c r="A86" s="101">
        <v>793</v>
      </c>
      <c r="B86" s="133">
        <v>793</v>
      </c>
      <c r="C86" s="133" t="s">
        <v>4924</v>
      </c>
      <c r="D86" s="149">
        <v>6929</v>
      </c>
      <c r="E86" s="153"/>
      <c r="F86" s="153"/>
    </row>
    <row r="87" spans="1:6">
      <c r="A87" s="101">
        <v>794</v>
      </c>
      <c r="B87" s="133">
        <v>794</v>
      </c>
      <c r="C87" s="133" t="s">
        <v>4923</v>
      </c>
      <c r="D87" s="149">
        <v>31541</v>
      </c>
      <c r="E87" s="153"/>
      <c r="F87" s="153"/>
    </row>
    <row r="88" spans="1:6">
      <c r="A88" s="101">
        <v>795</v>
      </c>
      <c r="B88" s="133">
        <v>795</v>
      </c>
      <c r="C88" s="133" t="s">
        <v>4922</v>
      </c>
      <c r="D88" s="149">
        <v>66976</v>
      </c>
      <c r="E88" s="153"/>
      <c r="F88" s="153"/>
    </row>
    <row r="89" spans="1:6">
      <c r="A89" s="101">
        <v>812</v>
      </c>
      <c r="B89" s="133">
        <v>812</v>
      </c>
      <c r="C89" s="133" t="s">
        <v>4921</v>
      </c>
      <c r="D89" s="149">
        <v>7257</v>
      </c>
      <c r="E89" s="153"/>
      <c r="F89" s="153"/>
    </row>
    <row r="90" spans="1:6">
      <c r="A90" s="101">
        <v>847</v>
      </c>
      <c r="B90" s="133">
        <v>847</v>
      </c>
      <c r="C90" s="133" t="s">
        <v>4920</v>
      </c>
      <c r="D90" s="149">
        <v>2562</v>
      </c>
      <c r="E90" s="153"/>
      <c r="F90" s="153"/>
    </row>
    <row r="91" spans="1:6">
      <c r="A91" s="101">
        <v>853</v>
      </c>
      <c r="B91" s="133">
        <v>853</v>
      </c>
      <c r="C91" s="133" t="s">
        <v>4919</v>
      </c>
      <c r="D91" s="149">
        <v>5798</v>
      </c>
      <c r="E91" s="153"/>
      <c r="F91" s="153"/>
    </row>
    <row r="92" spans="1:6">
      <c r="A92" s="101">
        <v>871</v>
      </c>
      <c r="B92" s="133">
        <v>871</v>
      </c>
      <c r="C92" s="133" t="s">
        <v>4918</v>
      </c>
      <c r="D92" s="149">
        <v>41548</v>
      </c>
      <c r="E92" s="153"/>
      <c r="F92" s="153"/>
    </row>
    <row r="93" spans="1:6">
      <c r="A93" s="101">
        <v>872</v>
      </c>
      <c r="B93" s="133">
        <v>872</v>
      </c>
      <c r="C93" s="133" t="s">
        <v>4917</v>
      </c>
      <c r="D93" s="149">
        <v>13898</v>
      </c>
      <c r="E93" s="153"/>
      <c r="F93" s="153"/>
    </row>
    <row r="94" spans="1:6">
      <c r="A94" s="101">
        <v>881</v>
      </c>
      <c r="B94" s="133">
        <v>881</v>
      </c>
      <c r="C94" s="133" t="s">
        <v>4916</v>
      </c>
      <c r="D94" s="149">
        <v>4903</v>
      </c>
      <c r="E94" s="153"/>
      <c r="F94" s="153"/>
    </row>
    <row r="95" spans="1:6">
      <c r="A95" s="101">
        <v>882</v>
      </c>
      <c r="B95" s="133">
        <v>882</v>
      </c>
      <c r="C95" s="133" t="s">
        <v>4915</v>
      </c>
      <c r="D95" s="149">
        <v>2241</v>
      </c>
      <c r="E95" s="153"/>
      <c r="F95" s="153"/>
    </row>
    <row r="96" spans="1:6">
      <c r="A96" s="101">
        <v>885</v>
      </c>
      <c r="B96" s="133">
        <v>885</v>
      </c>
      <c r="C96" s="133" t="s">
        <v>4914</v>
      </c>
      <c r="D96" s="149">
        <v>50212</v>
      </c>
      <c r="E96" s="153"/>
      <c r="F96" s="153"/>
    </row>
    <row r="97" spans="1:6">
      <c r="A97" s="101">
        <v>897</v>
      </c>
      <c r="B97" s="133">
        <v>897</v>
      </c>
      <c r="C97" s="133" t="s">
        <v>4913</v>
      </c>
      <c r="D97" s="149">
        <v>11320</v>
      </c>
      <c r="E97" s="153"/>
      <c r="F97" s="153"/>
    </row>
    <row r="98" spans="1:6">
      <c r="A98" s="101">
        <v>917</v>
      </c>
      <c r="B98" s="133">
        <v>917</v>
      </c>
      <c r="C98" s="133" t="s">
        <v>4912</v>
      </c>
      <c r="D98" s="149">
        <v>5034</v>
      </c>
      <c r="E98" s="153"/>
      <c r="F98" s="153"/>
    </row>
    <row r="99" spans="1:6">
      <c r="A99" s="101">
        <v>918</v>
      </c>
      <c r="B99" s="133">
        <v>918</v>
      </c>
      <c r="C99" s="133" t="s">
        <v>4911</v>
      </c>
      <c r="D99" s="149">
        <v>3957</v>
      </c>
      <c r="E99" s="153"/>
      <c r="F99" s="153"/>
    </row>
    <row r="100" spans="1:6">
      <c r="A100" s="101">
        <v>948</v>
      </c>
      <c r="B100" s="133">
        <v>948</v>
      </c>
      <c r="C100" s="133" t="s">
        <v>4910</v>
      </c>
      <c r="D100" s="149">
        <v>2627</v>
      </c>
      <c r="E100" s="153"/>
      <c r="F100" s="153"/>
    </row>
    <row r="101" spans="1:6">
      <c r="A101" s="101">
        <v>949</v>
      </c>
      <c r="B101" s="133">
        <v>949</v>
      </c>
      <c r="C101" s="133" t="s">
        <v>4909</v>
      </c>
      <c r="D101" s="149">
        <v>2576</v>
      </c>
      <c r="E101" s="153"/>
      <c r="F101" s="153"/>
    </row>
    <row r="102" spans="1:6">
      <c r="A102" s="101">
        <v>981</v>
      </c>
      <c r="B102" s="133">
        <v>981</v>
      </c>
      <c r="C102" s="133" t="s">
        <v>4908</v>
      </c>
      <c r="D102" s="149">
        <v>2410</v>
      </c>
      <c r="E102" s="153"/>
      <c r="F102" s="153"/>
    </row>
  </sheetData>
  <mergeCells count="1">
    <mergeCell ref="A1:F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K88"/>
  <sheetViews>
    <sheetView topLeftCell="A58" zoomScale="130" zoomScaleNormal="130" workbookViewId="0">
      <selection activeCell="V2" sqref="V2"/>
    </sheetView>
  </sheetViews>
  <sheetFormatPr baseColWidth="10" defaultColWidth="8.83203125" defaultRowHeight="13"/>
  <cols>
    <col min="1" max="1" width="4.5" style="6" customWidth="1"/>
    <col min="2" max="2" width="47" style="6" bestFit="1" customWidth="1"/>
    <col min="3" max="3" width="11.5" style="14" customWidth="1"/>
    <col min="4" max="87" width="9.6640625" style="14" customWidth="1"/>
    <col min="88" max="88" width="9.1640625" style="6" bestFit="1" customWidth="1"/>
    <col min="89" max="16384" width="8.83203125" style="6"/>
  </cols>
  <sheetData>
    <row r="1" spans="2:89">
      <c r="B1" s="5" t="s">
        <v>0</v>
      </c>
      <c r="C1" s="213">
        <v>340001</v>
      </c>
      <c r="D1" s="213">
        <v>340002</v>
      </c>
      <c r="E1" s="213">
        <v>340003</v>
      </c>
      <c r="F1" s="213">
        <v>340004</v>
      </c>
      <c r="G1" s="213">
        <v>340008</v>
      </c>
      <c r="H1" s="213">
        <v>340010</v>
      </c>
      <c r="I1" s="213">
        <v>340013</v>
      </c>
      <c r="J1" s="213">
        <v>340014</v>
      </c>
      <c r="K1" s="213">
        <v>340015</v>
      </c>
      <c r="L1" s="213">
        <v>340016</v>
      </c>
      <c r="M1" s="213">
        <v>340017</v>
      </c>
      <c r="N1" s="213">
        <v>340020</v>
      </c>
      <c r="O1" s="213">
        <v>340021</v>
      </c>
      <c r="P1" s="213">
        <v>340023</v>
      </c>
      <c r="Q1" s="213">
        <v>340024</v>
      </c>
      <c r="R1" s="213">
        <v>340027</v>
      </c>
      <c r="S1" s="213">
        <v>340028</v>
      </c>
      <c r="T1" s="213">
        <v>340030</v>
      </c>
      <c r="U1" s="213">
        <v>340032</v>
      </c>
      <c r="V1" s="213">
        <v>340036</v>
      </c>
      <c r="W1" s="213">
        <v>340037</v>
      </c>
      <c r="X1" s="213">
        <v>340039</v>
      </c>
      <c r="Y1" s="213">
        <v>340040</v>
      </c>
      <c r="Z1" s="213">
        <v>340041</v>
      </c>
      <c r="AA1" s="213">
        <v>340042</v>
      </c>
      <c r="AB1" s="213">
        <v>340047</v>
      </c>
      <c r="AC1" s="213">
        <v>340049</v>
      </c>
      <c r="AD1" s="213">
        <v>340050</v>
      </c>
      <c r="AE1" s="213">
        <v>340051</v>
      </c>
      <c r="AF1" s="213">
        <v>340053</v>
      </c>
      <c r="AG1" s="213">
        <v>340060</v>
      </c>
      <c r="AH1" s="213">
        <v>340061</v>
      </c>
      <c r="AI1" s="213">
        <v>340064</v>
      </c>
      <c r="AJ1" s="213">
        <v>340068</v>
      </c>
      <c r="AK1" s="213">
        <v>340069</v>
      </c>
      <c r="AL1" s="213">
        <v>340070</v>
      </c>
      <c r="AM1" s="213">
        <v>340071</v>
      </c>
      <c r="AN1" s="213">
        <v>340073</v>
      </c>
      <c r="AO1" s="213">
        <v>340075</v>
      </c>
      <c r="AP1" s="213">
        <v>340084</v>
      </c>
      <c r="AQ1" s="213">
        <v>340085</v>
      </c>
      <c r="AR1" s="213">
        <v>340087</v>
      </c>
      <c r="AS1" s="213">
        <v>340090</v>
      </c>
      <c r="AT1" s="213">
        <v>340091</v>
      </c>
      <c r="AU1" s="213">
        <v>340096</v>
      </c>
      <c r="AV1" s="213">
        <v>340097</v>
      </c>
      <c r="AW1" s="213">
        <v>340098</v>
      </c>
      <c r="AX1" s="213">
        <v>340099</v>
      </c>
      <c r="AY1" s="213">
        <v>340106</v>
      </c>
      <c r="AZ1" s="213">
        <v>340107</v>
      </c>
      <c r="BA1" s="213">
        <v>340109</v>
      </c>
      <c r="BB1" s="213">
        <v>340113</v>
      </c>
      <c r="BC1" s="213">
        <v>340114</v>
      </c>
      <c r="BD1" s="213">
        <v>340115</v>
      </c>
      <c r="BE1" s="213">
        <v>340116</v>
      </c>
      <c r="BF1" s="213">
        <v>340119</v>
      </c>
      <c r="BG1" s="213">
        <v>340120</v>
      </c>
      <c r="BH1" s="213">
        <v>340123</v>
      </c>
      <c r="BI1" s="213">
        <v>340126</v>
      </c>
      <c r="BJ1" s="213">
        <v>340127</v>
      </c>
      <c r="BK1" s="213">
        <v>340129</v>
      </c>
      <c r="BL1" s="213">
        <v>340130</v>
      </c>
      <c r="BM1" s="213">
        <v>340131</v>
      </c>
      <c r="BN1" s="213">
        <v>340132</v>
      </c>
      <c r="BO1" s="213">
        <v>340133</v>
      </c>
      <c r="BP1" s="213">
        <v>340141</v>
      </c>
      <c r="BQ1" s="213">
        <v>340142</v>
      </c>
      <c r="BR1" s="213">
        <v>340143</v>
      </c>
      <c r="BS1" s="213">
        <v>340144</v>
      </c>
      <c r="BT1" s="213">
        <v>340145</v>
      </c>
      <c r="BU1" s="213">
        <v>340147</v>
      </c>
      <c r="BV1" s="213">
        <v>340148</v>
      </c>
      <c r="BW1" s="213">
        <v>340151</v>
      </c>
      <c r="BX1" s="213">
        <v>340153</v>
      </c>
      <c r="BY1" s="213">
        <v>340155</v>
      </c>
      <c r="BZ1" s="213">
        <v>340156</v>
      </c>
      <c r="CA1" s="213">
        <v>340158</v>
      </c>
      <c r="CB1" s="213">
        <v>340159</v>
      </c>
      <c r="CC1" s="213">
        <v>340166</v>
      </c>
      <c r="CD1" s="213">
        <v>340168</v>
      </c>
      <c r="CE1" s="213">
        <v>340171</v>
      </c>
      <c r="CF1" s="213">
        <v>340173</v>
      </c>
      <c r="CG1" s="213">
        <v>340183</v>
      </c>
      <c r="CH1" s="213">
        <v>340184</v>
      </c>
      <c r="CI1" s="213">
        <v>340186</v>
      </c>
      <c r="CJ1" s="213">
        <v>340188</v>
      </c>
      <c r="CK1" s="213">
        <v>340189</v>
      </c>
    </row>
    <row r="2" spans="2:89" s="67" customFormat="1">
      <c r="B2" s="69" t="s">
        <v>2039</v>
      </c>
      <c r="C2" s="92">
        <f>VLOOKUP(C$1&amp; "",FFY18_STDZ_Table!$A$2077:$T$3374,2,FALSE)</f>
        <v>0.92749999999999999</v>
      </c>
      <c r="D2" s="92">
        <f>VLOOKUP(D$1&amp; "",FFY18_STDZ_Table!$A$2077:$T$3374,2,FALSE)</f>
        <v>0.87049999999999994</v>
      </c>
      <c r="E2" s="92">
        <f>VLOOKUP(E$1&amp; "",FFY18_STDZ_Table!$A$2077:$T$3374,2,FALSE)</f>
        <v>0.78189999999999993</v>
      </c>
      <c r="F2" s="92">
        <f>VLOOKUP(F$1&amp; "",FFY18_STDZ_Table!$A$2077:$T$3374,2,FALSE)</f>
        <v>0.86239999999999994</v>
      </c>
      <c r="G2" s="92">
        <f>VLOOKUP(G$1&amp; "",FFY18_STDZ_Table!$A$2077:$T$3374,2,FALSE)</f>
        <v>0.78189999999999993</v>
      </c>
      <c r="H2" s="92">
        <f>VLOOKUP(H$1&amp; "",FFY18_STDZ_Table!$A$2077:$T$3374,2,FALSE)</f>
        <v>0.8619</v>
      </c>
      <c r="I2" s="92">
        <f>VLOOKUP(I$1&amp; "",FFY18_STDZ_Table!$A$2077:$T$3374,2,FALSE)</f>
        <v>0.78189999999999993</v>
      </c>
      <c r="J2" s="92">
        <f>VLOOKUP(J$1&amp; "",FFY18_STDZ_Table!$A$2077:$T$3374,2,FALSE)</f>
        <v>0.88869999999999993</v>
      </c>
      <c r="K2" s="92">
        <f>VLOOKUP(K$1&amp; "",FFY18_STDZ_Table!$A$2077:$T$3374,2,FALSE)</f>
        <v>0.92749999999999999</v>
      </c>
      <c r="L2" s="92">
        <f>VLOOKUP(L$1&amp; "",FFY18_STDZ_Table!$A$2077:$T$3374,2,FALSE)</f>
        <v>0.78189999999999993</v>
      </c>
      <c r="M2" s="92">
        <f>VLOOKUP(M$1&amp; "",FFY18_STDZ_Table!$A$2077:$T$3374,2,FALSE)</f>
        <v>0.87049999999999994</v>
      </c>
      <c r="N2" s="92">
        <f>VLOOKUP(N$1&amp; "",FFY18_STDZ_Table!$A$2077:$T$3374,2,FALSE)</f>
        <v>0.78189999999999993</v>
      </c>
      <c r="O2" s="92">
        <f>VLOOKUP(O$1&amp; "",FFY18_STDZ_Table!$A$2077:$T$3374,2,FALSE)</f>
        <v>0.78189999999999993</v>
      </c>
      <c r="P2" s="92">
        <f>VLOOKUP(P$1&amp; "",FFY18_STDZ_Table!$A$2077:$T$3374,2,FALSE)</f>
        <v>0.87049999999999994</v>
      </c>
      <c r="Q2" s="92">
        <f>VLOOKUP(Q$1&amp; "",FFY18_STDZ_Table!$A$2077:$T$3374,2,FALSE)</f>
        <v>0.78189999999999993</v>
      </c>
      <c r="R2" s="92">
        <f>VLOOKUP(R$1&amp; "",FFY18_STDZ_Table!$A$2077:$T$3374,2,FALSE)</f>
        <v>0.78189999999999993</v>
      </c>
      <c r="S2" s="92">
        <f>VLOOKUP(S$1&amp; "",FFY18_STDZ_Table!$A$2077:$T$3374,2,FALSE)</f>
        <v>0.82309999999999994</v>
      </c>
      <c r="T2" s="92">
        <f>VLOOKUP(T$1&amp; "",FFY18_STDZ_Table!$A$2077:$T$3374,2,FALSE)</f>
        <v>0.98119999999999996</v>
      </c>
      <c r="U2" s="92">
        <f>VLOOKUP(U$1&amp; "",FFY18_STDZ_Table!$A$2077:$T$3374,2,FALSE)</f>
        <v>0.92749999999999999</v>
      </c>
      <c r="V2" s="92" t="e">
        <f>VLOOKUP(V$1&amp; "",FFY18_STDZ_Table!$A$2077:$T$3374,2,FALSE)</f>
        <v>#N/A</v>
      </c>
      <c r="W2" s="92">
        <f>VLOOKUP(W$1&amp; "",FFY18_STDZ_Table!$A$2077:$T$3374,2,FALSE)</f>
        <v>0.78189999999999993</v>
      </c>
      <c r="X2" s="92">
        <f>VLOOKUP(X$1&amp; "",FFY18_STDZ_Table!$A$2077:$T$3374,2,FALSE)</f>
        <v>0.92749999999999999</v>
      </c>
      <c r="Y2" s="92">
        <f>VLOOKUP(Y$1&amp; "",FFY18_STDZ_Table!$A$2077:$T$3374,2,FALSE)</f>
        <v>0.9365</v>
      </c>
      <c r="Z2" s="92">
        <f>VLOOKUP(Z$1&amp; "",FFY18_STDZ_Table!$A$2077:$T$3374,2,FALSE)</f>
        <v>0.8569</v>
      </c>
      <c r="AA2" s="92">
        <f>VLOOKUP(AA$1&amp; "",FFY18_STDZ_Table!$A$2077:$T$3374,2,FALSE)</f>
        <v>0.82119999999999993</v>
      </c>
      <c r="AB2" s="92">
        <f>VLOOKUP(AB$1&amp; "",FFY18_STDZ_Table!$A$2077:$T$3374,2,FALSE)</f>
        <v>0.88869999999999993</v>
      </c>
      <c r="AC2" s="92">
        <f>VLOOKUP(AC$1&amp; "",FFY18_STDZ_Table!$A$2077:$T$3374,2,FALSE)</f>
        <v>0.98119999999999996</v>
      </c>
      <c r="AD2" s="92">
        <f>VLOOKUP(AD$1&amp; "",FFY18_STDZ_Table!$A$2077:$T$3374,2,FALSE)</f>
        <v>0.78189999999999993</v>
      </c>
      <c r="AE2" s="92">
        <f>VLOOKUP(AE$1&amp; "",FFY18_STDZ_Table!$A$2077:$T$3374,2,FALSE)</f>
        <v>0.78189999999999993</v>
      </c>
      <c r="AF2" s="92">
        <f>VLOOKUP(AF$1&amp; "",FFY18_STDZ_Table!$A$2077:$T$3374,2,FALSE)</f>
        <v>0.92749999999999999</v>
      </c>
      <c r="AG2" s="92">
        <f>VLOOKUP(AG$1&amp; "",FFY18_STDZ_Table!$A$2077:$T$3374,2,FALSE)</f>
        <v>0.86239999999999994</v>
      </c>
      <c r="AH2" s="92">
        <f>VLOOKUP(AH$1&amp; "",FFY18_STDZ_Table!$A$2077:$T$3374,2,FALSE)</f>
        <v>0.98119999999999996</v>
      </c>
      <c r="AI2" s="92">
        <f>VLOOKUP(AI$1&amp; "",FFY18_STDZ_Table!$A$2077:$T$3374,2,FALSE)</f>
        <v>0.78189999999999993</v>
      </c>
      <c r="AJ2" s="92">
        <f>VLOOKUP(AJ$1&amp; "",FFY18_STDZ_Table!$A$2077:$T$3374,2,FALSE)</f>
        <v>0.78189999999999993</v>
      </c>
      <c r="AK2" s="92">
        <f>VLOOKUP(AK$1&amp; "",FFY18_STDZ_Table!$A$2077:$T$3374,2,FALSE)</f>
        <v>0.94119999999999993</v>
      </c>
      <c r="AL2" s="92">
        <f>VLOOKUP(AL$1&amp; "",FFY18_STDZ_Table!$A$2077:$T$3374,2,FALSE)</f>
        <v>0.84199999999999997</v>
      </c>
      <c r="AM2" s="92">
        <f>VLOOKUP(AM$1&amp; "",FFY18_STDZ_Table!$A$2077:$T$3374,2,FALSE)</f>
        <v>0.78189999999999993</v>
      </c>
      <c r="AN2" s="92">
        <f>VLOOKUP(AN$1&amp; "",FFY18_STDZ_Table!$A$2077:$T$3374,2,FALSE)</f>
        <v>0.94119999999999993</v>
      </c>
      <c r="AO2" s="92">
        <f>VLOOKUP(AO$1&amp; "",FFY18_STDZ_Table!$A$2077:$T$3374,2,FALSE)</f>
        <v>0.8569</v>
      </c>
      <c r="AP2" s="92">
        <f>VLOOKUP(AP$1&amp; "",FFY18_STDZ_Table!$A$2077:$T$3374,2,FALSE)</f>
        <v>0.78189999999999993</v>
      </c>
      <c r="AQ2" s="92">
        <f>VLOOKUP(AQ$1&amp; "",FFY18_STDZ_Table!$A$2077:$T$3374,2,FALSE)</f>
        <v>0.88869999999999993</v>
      </c>
      <c r="AR2" s="92">
        <f>VLOOKUP(AR$1&amp; "",FFY18_STDZ_Table!$A$2077:$T$3374,2,FALSE)</f>
        <v>0.78189999999999993</v>
      </c>
      <c r="AS2" s="92">
        <f>VLOOKUP(AS$1&amp; "",FFY18_STDZ_Table!$A$2077:$T$3374,2,FALSE)</f>
        <v>0.94119999999999993</v>
      </c>
      <c r="AT2" s="92">
        <f>VLOOKUP(AT$1&amp; "",FFY18_STDZ_Table!$A$2077:$T$3374,2,FALSE)</f>
        <v>0.86239999999999994</v>
      </c>
      <c r="AU2" s="92">
        <f>VLOOKUP(AU$1&amp; "",FFY18_STDZ_Table!$A$2077:$T$3374,2,FALSE)</f>
        <v>0.88869999999999993</v>
      </c>
      <c r="AV2" s="92">
        <f>VLOOKUP(AV$1&amp; "",FFY18_STDZ_Table!$A$2077:$T$3374,2,FALSE)</f>
        <v>0.78189999999999993</v>
      </c>
      <c r="AW2" s="92">
        <f>VLOOKUP(AW$1&amp; "",FFY18_STDZ_Table!$A$2077:$T$3374,2,FALSE)</f>
        <v>0.92749999999999999</v>
      </c>
      <c r="AX2" s="92">
        <f>VLOOKUP(AX$1&amp; "",FFY18_STDZ_Table!$A$2077:$T$3374,2,FALSE)</f>
        <v>0.78189999999999993</v>
      </c>
      <c r="AY2" s="92">
        <f>VLOOKUP(AY$1&amp; "",FFY18_STDZ_Table!$A$2077:$T$3374,2,FALSE)</f>
        <v>0.78189999999999993</v>
      </c>
      <c r="AZ2" s="92">
        <f>VLOOKUP(AZ$1&amp; "",FFY18_STDZ_Table!$A$2077:$T$3374,2,FALSE)</f>
        <v>0.86789999999999989</v>
      </c>
      <c r="BA2" s="92">
        <f>VLOOKUP(BA$1&amp; "",FFY18_STDZ_Table!$A$2077:$T$3374,2,FALSE)</f>
        <v>0.78189999999999993</v>
      </c>
      <c r="BB2" s="92">
        <f>VLOOKUP(BB$1&amp; "",FFY18_STDZ_Table!$A$2077:$T$3374,2,FALSE)</f>
        <v>0.92749999999999999</v>
      </c>
      <c r="BC2" s="92">
        <f>VLOOKUP(BC$1&amp; "",FFY18_STDZ_Table!$A$2077:$T$3374,2,FALSE)</f>
        <v>0.94119999999999993</v>
      </c>
      <c r="BD2" s="92">
        <f>VLOOKUP(BD$1&amp; "",FFY18_STDZ_Table!$A$2077:$T$3374,2,FALSE)</f>
        <v>0.78189999999999993</v>
      </c>
      <c r="BE2" s="92">
        <f>VLOOKUP(BE$1&amp; "",FFY18_STDZ_Table!$A$2077:$T$3374,2,FALSE)</f>
        <v>0.8569</v>
      </c>
      <c r="BF2" s="92">
        <f>VLOOKUP(BF$1&amp; "",FFY18_STDZ_Table!$A$2077:$T$3374,2,FALSE)</f>
        <v>0.92749999999999999</v>
      </c>
      <c r="BG2" s="92">
        <f>VLOOKUP(BG$1&amp; "",FFY18_STDZ_Table!$A$2077:$T$3374,2,FALSE)</f>
        <v>0.78189999999999993</v>
      </c>
      <c r="BH2" s="92">
        <f>VLOOKUP(BH$1&amp; "",FFY18_STDZ_Table!$A$2077:$T$3374,2,FALSE)</f>
        <v>0.86239999999999994</v>
      </c>
      <c r="BI2" s="92">
        <f>VLOOKUP(BI$1&amp; "",FFY18_STDZ_Table!$A$2077:$T$3374,2,FALSE)</f>
        <v>0.78189999999999993</v>
      </c>
      <c r="BJ2" s="92">
        <f>VLOOKUP(BJ$1&amp; "",FFY18_STDZ_Table!$A$2077:$T$3374,2,FALSE)</f>
        <v>0.78189999999999993</v>
      </c>
      <c r="BK2" s="92">
        <f>VLOOKUP(BK$1&amp; "",FFY18_STDZ_Table!$A$2077:$T$3374,2,FALSE)</f>
        <v>0.92749999999999999</v>
      </c>
      <c r="BL2" s="92">
        <f>VLOOKUP(BL$1&amp; "",FFY18_STDZ_Table!$A$2077:$T$3374,2,FALSE)</f>
        <v>0.92749999999999999</v>
      </c>
      <c r="BM2" s="92">
        <f>VLOOKUP(BM$1&amp; "",FFY18_STDZ_Table!$A$2077:$T$3374,2,FALSE)</f>
        <v>0.82219999999999993</v>
      </c>
      <c r="BN2" s="92">
        <f>VLOOKUP(BN$1&amp; "",FFY18_STDZ_Table!$A$2077:$T$3374,2,FALSE)</f>
        <v>0.78189999999999993</v>
      </c>
      <c r="BO2" s="92">
        <f>VLOOKUP(BO$1&amp; "",FFY18_STDZ_Table!$A$2077:$T$3374,2,FALSE)</f>
        <v>0.78189999999999993</v>
      </c>
      <c r="BP2" s="92">
        <f>VLOOKUP(BP$1&amp; "",FFY18_STDZ_Table!$A$2077:$T$3374,2,FALSE)</f>
        <v>0.87129999999999996</v>
      </c>
      <c r="BQ2" s="92">
        <f>VLOOKUP(BQ$1&amp; "",FFY18_STDZ_Table!$A$2077:$T$3374,2,FALSE)</f>
        <v>0.78189999999999993</v>
      </c>
      <c r="BR2" s="92">
        <f>VLOOKUP(BR$1&amp; "",FFY18_STDZ_Table!$A$2077:$T$3374,2,FALSE)</f>
        <v>0.8569</v>
      </c>
      <c r="BS2" s="92">
        <f>VLOOKUP(BS$1&amp; "",FFY18_STDZ_Table!$A$2077:$T$3374,2,FALSE)</f>
        <v>0.92749999999999999</v>
      </c>
      <c r="BT2" s="92">
        <f>VLOOKUP(BT$1&amp; "",FFY18_STDZ_Table!$A$2077:$T$3374,2,FALSE)</f>
        <v>0.92749999999999999</v>
      </c>
      <c r="BU2" s="92">
        <f>VLOOKUP(BU$1&amp; "",FFY18_STDZ_Table!$A$2077:$T$3374,2,FALSE)</f>
        <v>0.86789999999999989</v>
      </c>
      <c r="BV2" s="92">
        <f>VLOOKUP(BV$1&amp; "",FFY18_STDZ_Table!$A$2077:$T$3374,2,FALSE)</f>
        <v>0.88869999999999993</v>
      </c>
      <c r="BW2" s="92">
        <f>VLOOKUP(BW$1&amp; "",FFY18_STDZ_Table!$A$2077:$T$3374,2,FALSE)</f>
        <v>0.78189999999999993</v>
      </c>
      <c r="BX2" s="92" t="e">
        <f>VLOOKUP(BX$1&amp; "",FFY18_STDZ_Table!$A$2077:$T$3374,2,FALSE)</f>
        <v>#N/A</v>
      </c>
      <c r="BY2" s="92">
        <f>VLOOKUP(BY$1&amp; "",FFY18_STDZ_Table!$A$2077:$T$3374,2,FALSE)</f>
        <v>0.98119999999999996</v>
      </c>
      <c r="BZ2" s="92">
        <f>VLOOKUP(BZ$1&amp; "",FFY18_STDZ_Table!$A$2077:$T$3374,2,FALSE)</f>
        <v>1.4447999999999999</v>
      </c>
      <c r="CA2" s="92">
        <f>VLOOKUP(CA$1&amp; "",FFY18_STDZ_Table!$A$2077:$T$3374,2,FALSE)</f>
        <v>0.82869999999999999</v>
      </c>
      <c r="CB2" s="92">
        <f>VLOOKUP(CB$1&amp; "",FFY18_STDZ_Table!$A$2077:$T$3374,2,FALSE)</f>
        <v>0.98119999999999996</v>
      </c>
      <c r="CC2" s="92">
        <f>VLOOKUP(CC$1&amp; "",FFY18_STDZ_Table!$A$2077:$T$3374,2,FALSE)</f>
        <v>0.92749999999999999</v>
      </c>
      <c r="CD2" s="92">
        <f>VLOOKUP(CD$1&amp; "",FFY18_STDZ_Table!$A$2077:$T$3374,2,FALSE)</f>
        <v>0.87129999999999996</v>
      </c>
      <c r="CE2" s="92">
        <f>VLOOKUP(CE$1&amp; "",FFY18_STDZ_Table!$A$2077:$T$3374,2,FALSE)</f>
        <v>0.92749999999999999</v>
      </c>
      <c r="CF2" s="92">
        <f>VLOOKUP(CF$1&amp; "",FFY18_STDZ_Table!$A$2077:$T$3374,2,FALSE)</f>
        <v>0.94119999999999993</v>
      </c>
      <c r="CG2" s="92">
        <f>VLOOKUP(CG$1&amp; "",FFY18_STDZ_Table!$A$2077:$T$3374,2,FALSE)</f>
        <v>0.92749999999999999</v>
      </c>
      <c r="CH2" s="92">
        <f>VLOOKUP(CH$1&amp; "",FFY18_STDZ_Table!$A$2077:$T$3374,2,FALSE)</f>
        <v>0.87049999999999994</v>
      </c>
      <c r="CI2" s="92">
        <f>VLOOKUP(CI$1&amp; "",FFY18_STDZ_Table!$A$2077:$T$3374,2,FALSE)</f>
        <v>0.78189999999999993</v>
      </c>
      <c r="CJ2" s="92">
        <f>VLOOKUP(CJ$1&amp; "",FFY18_STDZ_Table!$A$2077:$T$3374,2,FALSE)</f>
        <v>0.82309999999999994</v>
      </c>
      <c r="CK2" s="92">
        <f>VLOOKUP(CK$1&amp; "",FFY18_STDZ_Table!$A$2077:$T$3374,2,FALSE)</f>
        <v>0.92749999999999999</v>
      </c>
    </row>
    <row r="3" spans="2:89" s="67" customFormat="1">
      <c r="B3" s="82" t="s">
        <v>3533</v>
      </c>
      <c r="C3" s="274">
        <f>VLOOKUP(C$1&amp; "",FFY18_STDZ_Table!$A$2077:$T$3374,16,FALSE)</f>
        <v>0.9212999999999999</v>
      </c>
      <c r="D3" s="274">
        <f>VLOOKUP(D$1&amp; "",FFY18_STDZ_Table!$A$2077:$T$3374,16,FALSE)</f>
        <v>0.89109999999999989</v>
      </c>
      <c r="E3" s="274">
        <f>VLOOKUP(E$1&amp; "",FFY18_STDZ_Table!$A$2077:$T$3374,16,FALSE)</f>
        <v>0.77669999999999995</v>
      </c>
      <c r="F3" s="274">
        <f>VLOOKUP(F$1&amp; "",FFY18_STDZ_Table!$A$2077:$T$3374,16,FALSE)</f>
        <v>0.87209999999999999</v>
      </c>
      <c r="G3" s="274">
        <f>VLOOKUP(G$1&amp; "",FFY18_STDZ_Table!$A$2077:$T$3374,16,FALSE)</f>
        <v>0.77669999999999995</v>
      </c>
      <c r="H3" s="274">
        <f>VLOOKUP(H$1&amp; "",FFY18_STDZ_Table!$A$2077:$T$3374,16,FALSE)</f>
        <v>0.8889999999999999</v>
      </c>
      <c r="I3" s="274">
        <f>VLOOKUP(I$1&amp; "",FFY18_STDZ_Table!$A$2077:$T$3374,16,FALSE)</f>
        <v>0.77669999999999995</v>
      </c>
      <c r="J3" s="274">
        <f>VLOOKUP(J$1&amp; "",FFY18_STDZ_Table!$A$2077:$T$3374,16,FALSE)</f>
        <v>0.88279999999999992</v>
      </c>
      <c r="K3" s="274">
        <f>VLOOKUP(K$1&amp; "",FFY18_STDZ_Table!$A$2077:$T$3374,16,FALSE)</f>
        <v>0.9212999999999999</v>
      </c>
      <c r="L3" s="274">
        <f>VLOOKUP(L$1&amp; "",FFY18_STDZ_Table!$A$2077:$T$3374,16,FALSE)</f>
        <v>0.77669999999999995</v>
      </c>
      <c r="M3" s="274">
        <f>VLOOKUP(M$1&amp; "",FFY18_STDZ_Table!$A$2077:$T$3374,16,FALSE)</f>
        <v>0.86469999999999991</v>
      </c>
      <c r="N3" s="274">
        <f>VLOOKUP(N$1&amp; "",FFY18_STDZ_Table!$A$2077:$T$3374,16,FALSE)</f>
        <v>0.77669999999999995</v>
      </c>
      <c r="O3" s="274">
        <f>VLOOKUP(O$1&amp; "",FFY18_STDZ_Table!$A$2077:$T$3374,16,FALSE)</f>
        <v>0.77669999999999995</v>
      </c>
      <c r="P3" s="274">
        <f>VLOOKUP(P$1&amp; "",FFY18_STDZ_Table!$A$2077:$T$3374,16,FALSE)</f>
        <v>0.89109999999999989</v>
      </c>
      <c r="Q3" s="274">
        <f>VLOOKUP(Q$1&amp; "",FFY18_STDZ_Table!$A$2077:$T$3374,16,FALSE)</f>
        <v>0.77669999999999995</v>
      </c>
      <c r="R3" s="274">
        <f>VLOOKUP(R$1&amp; "",FFY18_STDZ_Table!$A$2077:$T$3374,16,FALSE)</f>
        <v>0.77669999999999995</v>
      </c>
      <c r="S3" s="274">
        <f>VLOOKUP(S$1&amp; "",FFY18_STDZ_Table!$A$2077:$T$3374,16,FALSE)</f>
        <v>0.8889999999999999</v>
      </c>
      <c r="T3" s="274">
        <f>VLOOKUP(T$1&amp; "",FFY18_STDZ_Table!$A$2077:$T$3374,16,FALSE)</f>
        <v>0.97459999999999991</v>
      </c>
      <c r="U3" s="274">
        <f>VLOOKUP(U$1&amp; "",FFY18_STDZ_Table!$A$2077:$T$3374,16,FALSE)</f>
        <v>0.9212999999999999</v>
      </c>
      <c r="V3" s="274" t="e">
        <f>VLOOKUP(V$1&amp; "",FFY18_STDZ_Table!$A$2077:$T$3374,16,FALSE)</f>
        <v>#N/A</v>
      </c>
      <c r="W3" s="274">
        <f>VLOOKUP(W$1&amp; "",FFY18_STDZ_Table!$A$2077:$T$3374,16,FALSE)</f>
        <v>0.77669999999999995</v>
      </c>
      <c r="X3" s="274">
        <f>VLOOKUP(X$1&amp; "",FFY18_STDZ_Table!$A$2077:$T$3374,16,FALSE)</f>
        <v>0.9212999999999999</v>
      </c>
      <c r="Y3" s="274">
        <f>VLOOKUP(Y$1&amp; "",FFY18_STDZ_Table!$A$2077:$T$3374,16,FALSE)</f>
        <v>0.93019999999999992</v>
      </c>
      <c r="Z3" s="274">
        <f>VLOOKUP(Z$1&amp; "",FFY18_STDZ_Table!$A$2077:$T$3374,16,FALSE)</f>
        <v>0.85119999999999996</v>
      </c>
      <c r="AA3" s="274">
        <f>VLOOKUP(AA$1&amp; "",FFY18_STDZ_Table!$A$2077:$T$3374,16,FALSE)</f>
        <v>0.81669999999999998</v>
      </c>
      <c r="AB3" s="274">
        <f>VLOOKUP(AB$1&amp; "",FFY18_STDZ_Table!$A$2077:$T$3374,16,FALSE)</f>
        <v>0.88279999999999992</v>
      </c>
      <c r="AC3" s="274">
        <f>VLOOKUP(AC$1&amp; "",FFY18_STDZ_Table!$A$2077:$T$3374,16,FALSE)</f>
        <v>0.97459999999999991</v>
      </c>
      <c r="AD3" s="274">
        <f>VLOOKUP(AD$1&amp; "",FFY18_STDZ_Table!$A$2077:$T$3374,16,FALSE)</f>
        <v>0.77669999999999995</v>
      </c>
      <c r="AE3" s="274">
        <f>VLOOKUP(AE$1&amp; "",FFY18_STDZ_Table!$A$2077:$T$3374,16,FALSE)</f>
        <v>0.77669999999999995</v>
      </c>
      <c r="AF3" s="274">
        <f>VLOOKUP(AF$1&amp; "",FFY18_STDZ_Table!$A$2077:$T$3374,16,FALSE)</f>
        <v>0.9212999999999999</v>
      </c>
      <c r="AG3" s="274">
        <f>VLOOKUP(AG$1&amp; "",FFY18_STDZ_Table!$A$2077:$T$3374,16,FALSE)</f>
        <v>0.85659999999999992</v>
      </c>
      <c r="AH3" s="274">
        <f>VLOOKUP(AH$1&amp; "",FFY18_STDZ_Table!$A$2077:$T$3374,16,FALSE)</f>
        <v>0.97459999999999991</v>
      </c>
      <c r="AI3" s="274">
        <f>VLOOKUP(AI$1&amp; "",FFY18_STDZ_Table!$A$2077:$T$3374,16,FALSE)</f>
        <v>0.77669999999999995</v>
      </c>
      <c r="AJ3" s="274">
        <f>VLOOKUP(AJ$1&amp; "",FFY18_STDZ_Table!$A$2077:$T$3374,16,FALSE)</f>
        <v>0.77669999999999995</v>
      </c>
      <c r="AK3" s="274">
        <f>VLOOKUP(AK$1&amp; "",FFY18_STDZ_Table!$A$2077:$T$3374,16,FALSE)</f>
        <v>0.94599999999999995</v>
      </c>
      <c r="AL3" s="274">
        <f>VLOOKUP(AL$1&amp; "",FFY18_STDZ_Table!$A$2077:$T$3374,16,FALSE)</f>
        <v>0.92489999999999994</v>
      </c>
      <c r="AM3" s="274">
        <f>VLOOKUP(AM$1&amp; "",FFY18_STDZ_Table!$A$2077:$T$3374,16,FALSE)</f>
        <v>0.77669999999999995</v>
      </c>
      <c r="AN3" s="274">
        <f>VLOOKUP(AN$1&amp; "",FFY18_STDZ_Table!$A$2077:$T$3374,16,FALSE)</f>
        <v>0.94599999999999995</v>
      </c>
      <c r="AO3" s="274">
        <f>VLOOKUP(AO$1&amp; "",FFY18_STDZ_Table!$A$2077:$T$3374,16,FALSE)</f>
        <v>0.85119999999999996</v>
      </c>
      <c r="AP3" s="274">
        <f>VLOOKUP(AP$1&amp; "",FFY18_STDZ_Table!$A$2077:$T$3374,16,FALSE)</f>
        <v>0.77669999999999995</v>
      </c>
      <c r="AQ3" s="274">
        <f>VLOOKUP(AQ$1&amp; "",FFY18_STDZ_Table!$A$2077:$T$3374,16,FALSE)</f>
        <v>0.88279999999999992</v>
      </c>
      <c r="AR3" s="274">
        <f>VLOOKUP(AR$1&amp; "",FFY18_STDZ_Table!$A$2077:$T$3374,16,FALSE)</f>
        <v>0.77669999999999995</v>
      </c>
      <c r="AS3" s="274">
        <f>VLOOKUP(AS$1&amp; "",FFY18_STDZ_Table!$A$2077:$T$3374,16,FALSE)</f>
        <v>0.93489999999999995</v>
      </c>
      <c r="AT3" s="274">
        <f>VLOOKUP(AT$1&amp; "",FFY18_STDZ_Table!$A$2077:$T$3374,16,FALSE)</f>
        <v>0.92489999999999994</v>
      </c>
      <c r="AU3" s="274">
        <f>VLOOKUP(AU$1&amp; "",FFY18_STDZ_Table!$A$2077:$T$3374,16,FALSE)</f>
        <v>0.88279999999999992</v>
      </c>
      <c r="AV3" s="274">
        <f>VLOOKUP(AV$1&amp; "",FFY18_STDZ_Table!$A$2077:$T$3374,16,FALSE)</f>
        <v>0.77669999999999995</v>
      </c>
      <c r="AW3" s="274">
        <f>VLOOKUP(AW$1&amp; "",FFY18_STDZ_Table!$A$2077:$T$3374,16,FALSE)</f>
        <v>0.9212999999999999</v>
      </c>
      <c r="AX3" s="274">
        <f>VLOOKUP(AX$1&amp; "",FFY18_STDZ_Table!$A$2077:$T$3374,16,FALSE)</f>
        <v>0.77669999999999995</v>
      </c>
      <c r="AY3" s="274">
        <f>VLOOKUP(AY$1&amp; "",FFY18_STDZ_Table!$A$2077:$T$3374,16,FALSE)</f>
        <v>0.77669999999999995</v>
      </c>
      <c r="AZ3" s="274">
        <f>VLOOKUP(AZ$1&amp; "",FFY18_STDZ_Table!$A$2077:$T$3374,16,FALSE)</f>
        <v>0.86209999999999998</v>
      </c>
      <c r="BA3" s="274">
        <f>VLOOKUP(BA$1&amp; "",FFY18_STDZ_Table!$A$2077:$T$3374,16,FALSE)</f>
        <v>0.77669999999999995</v>
      </c>
      <c r="BB3" s="274">
        <f>VLOOKUP(BB$1&amp; "",FFY18_STDZ_Table!$A$2077:$T$3374,16,FALSE)</f>
        <v>0.9212999999999999</v>
      </c>
      <c r="BC3" s="274">
        <f>VLOOKUP(BC$1&amp; "",FFY18_STDZ_Table!$A$2077:$T$3374,16,FALSE)</f>
        <v>0.94599999999999995</v>
      </c>
      <c r="BD3" s="274">
        <f>VLOOKUP(BD$1&amp; "",FFY18_STDZ_Table!$A$2077:$T$3374,16,FALSE)</f>
        <v>0.77669999999999995</v>
      </c>
      <c r="BE3" s="274">
        <f>VLOOKUP(BE$1&amp; "",FFY18_STDZ_Table!$A$2077:$T$3374,16,FALSE)</f>
        <v>0.9212999999999999</v>
      </c>
      <c r="BF3" s="274">
        <f>VLOOKUP(BF$1&amp; "",FFY18_STDZ_Table!$A$2077:$T$3374,16,FALSE)</f>
        <v>0.9212999999999999</v>
      </c>
      <c r="BG3" s="274">
        <f>VLOOKUP(BG$1&amp; "",FFY18_STDZ_Table!$A$2077:$T$3374,16,FALSE)</f>
        <v>0.77669999999999995</v>
      </c>
      <c r="BH3" s="274">
        <f>VLOOKUP(BH$1&amp; "",FFY18_STDZ_Table!$A$2077:$T$3374,16,FALSE)</f>
        <v>0.87209999999999999</v>
      </c>
      <c r="BI3" s="274">
        <f>VLOOKUP(BI$1&amp; "",FFY18_STDZ_Table!$A$2077:$T$3374,16,FALSE)</f>
        <v>0.77669999999999995</v>
      </c>
      <c r="BJ3" s="274">
        <f>VLOOKUP(BJ$1&amp; "",FFY18_STDZ_Table!$A$2077:$T$3374,16,FALSE)</f>
        <v>0.77669999999999995</v>
      </c>
      <c r="BK3" s="274">
        <f>VLOOKUP(BK$1&amp; "",FFY18_STDZ_Table!$A$2077:$T$3374,16,FALSE)</f>
        <v>0.9212999999999999</v>
      </c>
      <c r="BL3" s="274">
        <f>VLOOKUP(BL$1&amp; "",FFY18_STDZ_Table!$A$2077:$T$3374,16,FALSE)</f>
        <v>0.9212999999999999</v>
      </c>
      <c r="BM3" s="274">
        <f>VLOOKUP(BM$1&amp; "",FFY18_STDZ_Table!$A$2077:$T$3374,16,FALSE)</f>
        <v>0.90909999999999991</v>
      </c>
      <c r="BN3" s="274">
        <f>VLOOKUP(BN$1&amp; "",FFY18_STDZ_Table!$A$2077:$T$3374,16,FALSE)</f>
        <v>0.77669999999999995</v>
      </c>
      <c r="BO3" s="274">
        <f>VLOOKUP(BO$1&amp; "",FFY18_STDZ_Table!$A$2077:$T$3374,16,FALSE)</f>
        <v>0.77669999999999995</v>
      </c>
      <c r="BP3" s="274">
        <f>VLOOKUP(BP$1&amp; "",FFY18_STDZ_Table!$A$2077:$T$3374,16,FALSE)</f>
        <v>0.86549999999999994</v>
      </c>
      <c r="BQ3" s="274">
        <f>VLOOKUP(BQ$1&amp; "",FFY18_STDZ_Table!$A$2077:$T$3374,16,FALSE)</f>
        <v>0.77669999999999995</v>
      </c>
      <c r="BR3" s="274">
        <f>VLOOKUP(BR$1&amp; "",FFY18_STDZ_Table!$A$2077:$T$3374,16,FALSE)</f>
        <v>0.9212999999999999</v>
      </c>
      <c r="BS3" s="274">
        <f>VLOOKUP(BS$1&amp; "",FFY18_STDZ_Table!$A$2077:$T$3374,16,FALSE)</f>
        <v>0.9212999999999999</v>
      </c>
      <c r="BT3" s="274">
        <f>VLOOKUP(BT$1&amp; "",FFY18_STDZ_Table!$A$2077:$T$3374,16,FALSE)</f>
        <v>0.9212999999999999</v>
      </c>
      <c r="BU3" s="274">
        <f>VLOOKUP(BU$1&amp; "",FFY18_STDZ_Table!$A$2077:$T$3374,16,FALSE)</f>
        <v>0.8889999999999999</v>
      </c>
      <c r="BV3" s="274">
        <f>VLOOKUP(BV$1&amp; "",FFY18_STDZ_Table!$A$2077:$T$3374,16,FALSE)</f>
        <v>0.88279999999999992</v>
      </c>
      <c r="BW3" s="274">
        <f>VLOOKUP(BW$1&amp; "",FFY18_STDZ_Table!$A$2077:$T$3374,16,FALSE)</f>
        <v>0.77669999999999995</v>
      </c>
      <c r="BX3" s="274" t="e">
        <f>VLOOKUP(BX$1&amp; "",FFY18_STDZ_Table!$A$2077:$T$3374,16,FALSE)</f>
        <v>#N/A</v>
      </c>
      <c r="BY3" s="274">
        <f>VLOOKUP(BY$1&amp; "",FFY18_STDZ_Table!$A$2077:$T$3374,16,FALSE)</f>
        <v>0.97459999999999991</v>
      </c>
      <c r="BZ3" s="274">
        <f>VLOOKUP(BZ$1&amp; "",FFY18_STDZ_Table!$A$2077:$T$3374,16,FALSE)</f>
        <v>0.77669999999999995</v>
      </c>
      <c r="CA3" s="274">
        <f>VLOOKUP(CA$1&amp; "",FFY18_STDZ_Table!$A$2077:$T$3374,16,FALSE)</f>
        <v>0.82319999999999993</v>
      </c>
      <c r="CB3" s="274">
        <f>VLOOKUP(CB$1&amp; "",FFY18_STDZ_Table!$A$2077:$T$3374,16,FALSE)</f>
        <v>0.97459999999999991</v>
      </c>
      <c r="CC3" s="274">
        <f>VLOOKUP(CC$1&amp; "",FFY18_STDZ_Table!$A$2077:$T$3374,16,FALSE)</f>
        <v>0.9212999999999999</v>
      </c>
      <c r="CD3" s="274">
        <f>VLOOKUP(CD$1&amp; "",FFY18_STDZ_Table!$A$2077:$T$3374,16,FALSE)</f>
        <v>0.86549999999999994</v>
      </c>
      <c r="CE3" s="274">
        <f>VLOOKUP(CE$1&amp; "",FFY18_STDZ_Table!$A$2077:$T$3374,16,FALSE)</f>
        <v>0.9212999999999999</v>
      </c>
      <c r="CF3" s="274">
        <f>VLOOKUP(CF$1&amp; "",FFY18_STDZ_Table!$A$2077:$T$3374,16,FALSE)</f>
        <v>0.94599999999999995</v>
      </c>
      <c r="CG3" s="274">
        <f>VLOOKUP(CG$1&amp; "",FFY18_STDZ_Table!$A$2077:$T$3374,16,FALSE)</f>
        <v>0.9212999999999999</v>
      </c>
      <c r="CH3" s="274">
        <f>VLOOKUP(CH$1&amp; "",FFY18_STDZ_Table!$A$2077:$T$3374,16,FALSE)</f>
        <v>0.86469999999999991</v>
      </c>
      <c r="CI3" s="274">
        <f>VLOOKUP(CI$1&amp; "",FFY18_STDZ_Table!$A$2077:$T$3374,16,FALSE)</f>
        <v>0.77669999999999995</v>
      </c>
      <c r="CJ3" s="274">
        <f>VLOOKUP(CJ$1&amp; "",FFY18_STDZ_Table!$A$2077:$T$3374,16,FALSE)</f>
        <v>0.81759999999999999</v>
      </c>
      <c r="CK3" s="274">
        <f>VLOOKUP(CK$1&amp; "",FFY18_STDZ_Table!$A$2077:$T$3374,16,FALSE)</f>
        <v>0.9212999999999999</v>
      </c>
    </row>
    <row r="4" spans="2:89" s="67" customFormat="1">
      <c r="B4" s="70" t="s">
        <v>2041</v>
      </c>
      <c r="C4" s="92">
        <f>VLOOKUP(C$1&amp; "",FFY18_STDZ_Table!$A$2077:$T$3374,3,FALSE)</f>
        <v>1</v>
      </c>
      <c r="D4" s="92">
        <f>VLOOKUP(D$1&amp; "",FFY18_STDZ_Table!$A$2077:$T$3374,3,FALSE)</f>
        <v>1</v>
      </c>
      <c r="E4" s="92">
        <f>VLOOKUP(E$1&amp; "",FFY18_STDZ_Table!$A$2077:$T$3374,3,FALSE)</f>
        <v>1</v>
      </c>
      <c r="F4" s="92">
        <f>VLOOKUP(F$1&amp; "",FFY18_STDZ_Table!$A$2077:$T$3374,3,FALSE)</f>
        <v>1</v>
      </c>
      <c r="G4" s="92">
        <f>VLOOKUP(G$1&amp; "",FFY18_STDZ_Table!$A$2077:$T$3374,3,FALSE)</f>
        <v>1</v>
      </c>
      <c r="H4" s="92">
        <f>VLOOKUP(H$1&amp; "",FFY18_STDZ_Table!$A$2077:$T$3374,3,FALSE)</f>
        <v>1</v>
      </c>
      <c r="I4" s="92">
        <f>VLOOKUP(I$1&amp; "",FFY18_STDZ_Table!$A$2077:$T$3374,3,FALSE)</f>
        <v>1</v>
      </c>
      <c r="J4" s="92">
        <f>VLOOKUP(J$1&amp; "",FFY18_STDZ_Table!$A$2077:$T$3374,3,FALSE)</f>
        <v>1</v>
      </c>
      <c r="K4" s="92">
        <f>VLOOKUP(K$1&amp; "",FFY18_STDZ_Table!$A$2077:$T$3374,3,FALSE)</f>
        <v>1</v>
      </c>
      <c r="L4" s="92">
        <f>VLOOKUP(L$1&amp; "",FFY18_STDZ_Table!$A$2077:$T$3374,3,FALSE)</f>
        <v>1</v>
      </c>
      <c r="M4" s="92">
        <f>VLOOKUP(M$1&amp; "",FFY18_STDZ_Table!$A$2077:$T$3374,3,FALSE)</f>
        <v>1</v>
      </c>
      <c r="N4" s="92">
        <f>VLOOKUP(N$1&amp; "",FFY18_STDZ_Table!$A$2077:$T$3374,3,FALSE)</f>
        <v>1</v>
      </c>
      <c r="O4" s="92">
        <f>VLOOKUP(O$1&amp; "",FFY18_STDZ_Table!$A$2077:$T$3374,3,FALSE)</f>
        <v>1</v>
      </c>
      <c r="P4" s="92">
        <f>VLOOKUP(P$1&amp; "",FFY18_STDZ_Table!$A$2077:$T$3374,3,FALSE)</f>
        <v>1</v>
      </c>
      <c r="Q4" s="92">
        <f>VLOOKUP(Q$1&amp; "",FFY18_STDZ_Table!$A$2077:$T$3374,3,FALSE)</f>
        <v>1</v>
      </c>
      <c r="R4" s="92">
        <f>VLOOKUP(R$1&amp; "",FFY18_STDZ_Table!$A$2077:$T$3374,3,FALSE)</f>
        <v>1</v>
      </c>
      <c r="S4" s="92">
        <f>VLOOKUP(S$1&amp; "",FFY18_STDZ_Table!$A$2077:$T$3374,3,FALSE)</f>
        <v>1</v>
      </c>
      <c r="T4" s="92">
        <f>VLOOKUP(T$1&amp; "",FFY18_STDZ_Table!$A$2077:$T$3374,3,FALSE)</f>
        <v>1</v>
      </c>
      <c r="U4" s="92">
        <f>VLOOKUP(U$1&amp; "",FFY18_STDZ_Table!$A$2077:$T$3374,3,FALSE)</f>
        <v>1</v>
      </c>
      <c r="V4" s="92" t="e">
        <f>VLOOKUP(V$1&amp; "",FFY18_STDZ_Table!$A$2077:$T$3374,3,FALSE)</f>
        <v>#N/A</v>
      </c>
      <c r="W4" s="92">
        <f>VLOOKUP(W$1&amp; "",FFY18_STDZ_Table!$A$2077:$T$3374,3,FALSE)</f>
        <v>1</v>
      </c>
      <c r="X4" s="92">
        <f>VLOOKUP(X$1&amp; "",FFY18_STDZ_Table!$A$2077:$T$3374,3,FALSE)</f>
        <v>1</v>
      </c>
      <c r="Y4" s="92">
        <f>VLOOKUP(Y$1&amp; "",FFY18_STDZ_Table!$A$2077:$T$3374,3,FALSE)</f>
        <v>1</v>
      </c>
      <c r="Z4" s="92">
        <f>VLOOKUP(Z$1&amp; "",FFY18_STDZ_Table!$A$2077:$T$3374,3,FALSE)</f>
        <v>1</v>
      </c>
      <c r="AA4" s="92">
        <f>VLOOKUP(AA$1&amp; "",FFY18_STDZ_Table!$A$2077:$T$3374,3,FALSE)</f>
        <v>1</v>
      </c>
      <c r="AB4" s="92">
        <f>VLOOKUP(AB$1&amp; "",FFY18_STDZ_Table!$A$2077:$T$3374,3,FALSE)</f>
        <v>1</v>
      </c>
      <c r="AC4" s="92">
        <f>VLOOKUP(AC$1&amp; "",FFY18_STDZ_Table!$A$2077:$T$3374,3,FALSE)</f>
        <v>1</v>
      </c>
      <c r="AD4" s="92">
        <f>VLOOKUP(AD$1&amp; "",FFY18_STDZ_Table!$A$2077:$T$3374,3,FALSE)</f>
        <v>1</v>
      </c>
      <c r="AE4" s="92">
        <f>VLOOKUP(AE$1&amp; "",FFY18_STDZ_Table!$A$2077:$T$3374,3,FALSE)</f>
        <v>1</v>
      </c>
      <c r="AF4" s="92">
        <f>VLOOKUP(AF$1&amp; "",FFY18_STDZ_Table!$A$2077:$T$3374,3,FALSE)</f>
        <v>1</v>
      </c>
      <c r="AG4" s="92">
        <f>VLOOKUP(AG$1&amp; "",FFY18_STDZ_Table!$A$2077:$T$3374,3,FALSE)</f>
        <v>1</v>
      </c>
      <c r="AH4" s="92">
        <f>VLOOKUP(AH$1&amp; "",FFY18_STDZ_Table!$A$2077:$T$3374,3,FALSE)</f>
        <v>1</v>
      </c>
      <c r="AI4" s="92">
        <f>VLOOKUP(AI$1&amp; "",FFY18_STDZ_Table!$A$2077:$T$3374,3,FALSE)</f>
        <v>1</v>
      </c>
      <c r="AJ4" s="92">
        <f>VLOOKUP(AJ$1&amp; "",FFY18_STDZ_Table!$A$2077:$T$3374,3,FALSE)</f>
        <v>1</v>
      </c>
      <c r="AK4" s="92">
        <f>VLOOKUP(AK$1&amp; "",FFY18_STDZ_Table!$A$2077:$T$3374,3,FALSE)</f>
        <v>1</v>
      </c>
      <c r="AL4" s="92">
        <f>VLOOKUP(AL$1&amp; "",FFY18_STDZ_Table!$A$2077:$T$3374,3,FALSE)</f>
        <v>1</v>
      </c>
      <c r="AM4" s="92">
        <f>VLOOKUP(AM$1&amp; "",FFY18_STDZ_Table!$A$2077:$T$3374,3,FALSE)</f>
        <v>1</v>
      </c>
      <c r="AN4" s="92">
        <f>VLOOKUP(AN$1&amp; "",FFY18_STDZ_Table!$A$2077:$T$3374,3,FALSE)</f>
        <v>1</v>
      </c>
      <c r="AO4" s="92">
        <f>VLOOKUP(AO$1&amp; "",FFY18_STDZ_Table!$A$2077:$T$3374,3,FALSE)</f>
        <v>1</v>
      </c>
      <c r="AP4" s="92">
        <f>VLOOKUP(AP$1&amp; "",FFY18_STDZ_Table!$A$2077:$T$3374,3,FALSE)</f>
        <v>1</v>
      </c>
      <c r="AQ4" s="92">
        <f>VLOOKUP(AQ$1&amp; "",FFY18_STDZ_Table!$A$2077:$T$3374,3,FALSE)</f>
        <v>1</v>
      </c>
      <c r="AR4" s="92">
        <f>VLOOKUP(AR$1&amp; "",FFY18_STDZ_Table!$A$2077:$T$3374,3,FALSE)</f>
        <v>1</v>
      </c>
      <c r="AS4" s="92">
        <f>VLOOKUP(AS$1&amp; "",FFY18_STDZ_Table!$A$2077:$T$3374,3,FALSE)</f>
        <v>1</v>
      </c>
      <c r="AT4" s="92">
        <f>VLOOKUP(AT$1&amp; "",FFY18_STDZ_Table!$A$2077:$T$3374,3,FALSE)</f>
        <v>1</v>
      </c>
      <c r="AU4" s="92">
        <f>VLOOKUP(AU$1&amp; "",FFY18_STDZ_Table!$A$2077:$T$3374,3,FALSE)</f>
        <v>1</v>
      </c>
      <c r="AV4" s="92">
        <f>VLOOKUP(AV$1&amp; "",FFY18_STDZ_Table!$A$2077:$T$3374,3,FALSE)</f>
        <v>1</v>
      </c>
      <c r="AW4" s="92">
        <f>VLOOKUP(AW$1&amp; "",FFY18_STDZ_Table!$A$2077:$T$3374,3,FALSE)</f>
        <v>1</v>
      </c>
      <c r="AX4" s="92">
        <f>VLOOKUP(AX$1&amp; "",FFY18_STDZ_Table!$A$2077:$T$3374,3,FALSE)</f>
        <v>1</v>
      </c>
      <c r="AY4" s="92">
        <f>VLOOKUP(AY$1&amp; "",FFY18_STDZ_Table!$A$2077:$T$3374,3,FALSE)</f>
        <v>1</v>
      </c>
      <c r="AZ4" s="92">
        <f>VLOOKUP(AZ$1&amp; "",FFY18_STDZ_Table!$A$2077:$T$3374,3,FALSE)</f>
        <v>1</v>
      </c>
      <c r="BA4" s="92">
        <f>VLOOKUP(BA$1&amp; "",FFY18_STDZ_Table!$A$2077:$T$3374,3,FALSE)</f>
        <v>1</v>
      </c>
      <c r="BB4" s="92">
        <f>VLOOKUP(BB$1&amp; "",FFY18_STDZ_Table!$A$2077:$T$3374,3,FALSE)</f>
        <v>1</v>
      </c>
      <c r="BC4" s="92">
        <f>VLOOKUP(BC$1&amp; "",FFY18_STDZ_Table!$A$2077:$T$3374,3,FALSE)</f>
        <v>1</v>
      </c>
      <c r="BD4" s="92">
        <f>VLOOKUP(BD$1&amp; "",FFY18_STDZ_Table!$A$2077:$T$3374,3,FALSE)</f>
        <v>1</v>
      </c>
      <c r="BE4" s="92">
        <f>VLOOKUP(BE$1&amp; "",FFY18_STDZ_Table!$A$2077:$T$3374,3,FALSE)</f>
        <v>1</v>
      </c>
      <c r="BF4" s="92">
        <f>VLOOKUP(BF$1&amp; "",FFY18_STDZ_Table!$A$2077:$T$3374,3,FALSE)</f>
        <v>1</v>
      </c>
      <c r="BG4" s="92">
        <f>VLOOKUP(BG$1&amp; "",FFY18_STDZ_Table!$A$2077:$T$3374,3,FALSE)</f>
        <v>1</v>
      </c>
      <c r="BH4" s="92">
        <f>VLOOKUP(BH$1&amp; "",FFY18_STDZ_Table!$A$2077:$T$3374,3,FALSE)</f>
        <v>1</v>
      </c>
      <c r="BI4" s="92">
        <f>VLOOKUP(BI$1&amp; "",FFY18_STDZ_Table!$A$2077:$T$3374,3,FALSE)</f>
        <v>1</v>
      </c>
      <c r="BJ4" s="92">
        <f>VLOOKUP(BJ$1&amp; "",FFY18_STDZ_Table!$A$2077:$T$3374,3,FALSE)</f>
        <v>1</v>
      </c>
      <c r="BK4" s="92">
        <f>VLOOKUP(BK$1&amp; "",FFY18_STDZ_Table!$A$2077:$T$3374,3,FALSE)</f>
        <v>1</v>
      </c>
      <c r="BL4" s="92">
        <f>VLOOKUP(BL$1&amp; "",FFY18_STDZ_Table!$A$2077:$T$3374,3,FALSE)</f>
        <v>1</v>
      </c>
      <c r="BM4" s="92">
        <f>VLOOKUP(BM$1&amp; "",FFY18_STDZ_Table!$A$2077:$T$3374,3,FALSE)</f>
        <v>1</v>
      </c>
      <c r="BN4" s="92">
        <f>VLOOKUP(BN$1&amp; "",FFY18_STDZ_Table!$A$2077:$T$3374,3,FALSE)</f>
        <v>1</v>
      </c>
      <c r="BO4" s="92">
        <f>VLOOKUP(BO$1&amp; "",FFY18_STDZ_Table!$A$2077:$T$3374,3,FALSE)</f>
        <v>1</v>
      </c>
      <c r="BP4" s="92">
        <f>VLOOKUP(BP$1&amp; "",FFY18_STDZ_Table!$A$2077:$T$3374,3,FALSE)</f>
        <v>1</v>
      </c>
      <c r="BQ4" s="92">
        <f>VLOOKUP(BQ$1&amp; "",FFY18_STDZ_Table!$A$2077:$T$3374,3,FALSE)</f>
        <v>1</v>
      </c>
      <c r="BR4" s="92">
        <f>VLOOKUP(BR$1&amp; "",FFY18_STDZ_Table!$A$2077:$T$3374,3,FALSE)</f>
        <v>1</v>
      </c>
      <c r="BS4" s="92">
        <f>VLOOKUP(BS$1&amp; "",FFY18_STDZ_Table!$A$2077:$T$3374,3,FALSE)</f>
        <v>1</v>
      </c>
      <c r="BT4" s="92">
        <f>VLOOKUP(BT$1&amp; "",FFY18_STDZ_Table!$A$2077:$T$3374,3,FALSE)</f>
        <v>1</v>
      </c>
      <c r="BU4" s="92">
        <f>VLOOKUP(BU$1&amp; "",FFY18_STDZ_Table!$A$2077:$T$3374,3,FALSE)</f>
        <v>1</v>
      </c>
      <c r="BV4" s="92">
        <f>VLOOKUP(BV$1&amp; "",FFY18_STDZ_Table!$A$2077:$T$3374,3,FALSE)</f>
        <v>1</v>
      </c>
      <c r="BW4" s="92">
        <f>VLOOKUP(BW$1&amp; "",FFY18_STDZ_Table!$A$2077:$T$3374,3,FALSE)</f>
        <v>1</v>
      </c>
      <c r="BX4" s="92" t="e">
        <f>VLOOKUP(BX$1&amp; "",FFY18_STDZ_Table!$A$2077:$T$3374,3,FALSE)</f>
        <v>#N/A</v>
      </c>
      <c r="BY4" s="92">
        <f>VLOOKUP(BY$1&amp; "",FFY18_STDZ_Table!$A$2077:$T$3374,3,FALSE)</f>
        <v>1</v>
      </c>
      <c r="BZ4" s="92">
        <f>VLOOKUP(BZ$1&amp; "",FFY18_STDZ_Table!$A$2077:$T$3374,3,FALSE)</f>
        <v>1</v>
      </c>
      <c r="CA4" s="92">
        <f>VLOOKUP(CA$1&amp; "",FFY18_STDZ_Table!$A$2077:$T$3374,3,FALSE)</f>
        <v>1</v>
      </c>
      <c r="CB4" s="92">
        <f>VLOOKUP(CB$1&amp; "",FFY18_STDZ_Table!$A$2077:$T$3374,3,FALSE)</f>
        <v>1</v>
      </c>
      <c r="CC4" s="92">
        <f>VLOOKUP(CC$1&amp; "",FFY18_STDZ_Table!$A$2077:$T$3374,3,FALSE)</f>
        <v>1</v>
      </c>
      <c r="CD4" s="92">
        <f>VLOOKUP(CD$1&amp; "",FFY18_STDZ_Table!$A$2077:$T$3374,3,FALSE)</f>
        <v>1</v>
      </c>
      <c r="CE4" s="92">
        <f>VLOOKUP(CE$1&amp; "",FFY18_STDZ_Table!$A$2077:$T$3374,3,FALSE)</f>
        <v>1</v>
      </c>
      <c r="CF4" s="92">
        <f>VLOOKUP(CF$1&amp; "",FFY18_STDZ_Table!$A$2077:$T$3374,3,FALSE)</f>
        <v>1</v>
      </c>
      <c r="CG4" s="92">
        <f>VLOOKUP(CG$1&amp; "",FFY18_STDZ_Table!$A$2077:$T$3374,3,FALSE)</f>
        <v>1</v>
      </c>
      <c r="CH4" s="92">
        <f>VLOOKUP(CH$1&amp; "",FFY18_STDZ_Table!$A$2077:$T$3374,3,FALSE)</f>
        <v>1</v>
      </c>
      <c r="CI4" s="92">
        <f>VLOOKUP(CI$1&amp; "",FFY18_STDZ_Table!$A$2077:$T$3374,3,FALSE)</f>
        <v>1</v>
      </c>
      <c r="CJ4" s="92">
        <f>VLOOKUP(CJ$1&amp; "",FFY18_STDZ_Table!$A$2077:$T$3374,3,FALSE)</f>
        <v>1</v>
      </c>
      <c r="CK4" s="92">
        <f>VLOOKUP(CK$1&amp; "",FFY18_STDZ_Table!$A$2077:$T$3374,3,FALSE)</f>
        <v>1</v>
      </c>
    </row>
    <row r="5" spans="2:89" s="67" customFormat="1">
      <c r="B5" s="71" t="s">
        <v>2043</v>
      </c>
      <c r="C5" s="92">
        <f>VLOOKUP(C$1&amp; "",FFY18_STDZ_Table!$A$2077:$T$3374,4,FALSE)</f>
        <v>6.9519999999999998E-2</v>
      </c>
      <c r="D5" s="92">
        <f>VLOOKUP(D$1&amp; "",FFY18_STDZ_Table!$A$2077:$T$3374,4,FALSE)</f>
        <v>0.15290000000000001</v>
      </c>
      <c r="E5" s="92">
        <f>VLOOKUP(E$1&amp; "",FFY18_STDZ_Table!$A$2077:$T$3374,4,FALSE)</f>
        <v>1.502E-2</v>
      </c>
      <c r="F5" s="92">
        <f>VLOOKUP(F$1&amp; "",FFY18_STDZ_Table!$A$2077:$T$3374,4,FALSE)</f>
        <v>3.8859999999999999E-2</v>
      </c>
      <c r="G5" s="92">
        <f>VLOOKUP(G$1&amp; "",FFY18_STDZ_Table!$A$2077:$T$3374,4,FALSE)</f>
        <v>2.1229999999999999E-2</v>
      </c>
      <c r="H5" s="92">
        <f>VLOOKUP(H$1&amp; "",FFY18_STDZ_Table!$A$2077:$T$3374,4,FALSE)</f>
        <v>4.4600000000000001E-2</v>
      </c>
      <c r="I5" s="92">
        <f>VLOOKUP(I$1&amp; "",FFY18_STDZ_Table!$A$2077:$T$3374,4,FALSE)</f>
        <v>1.7989999999999999E-2</v>
      </c>
      <c r="J5" s="92">
        <f>VLOOKUP(J$1&amp; "",FFY18_STDZ_Table!$A$2077:$T$3374,4,FALSE)</f>
        <v>9.8290000000000002E-2</v>
      </c>
      <c r="K5" s="92">
        <f>VLOOKUP(K$1&amp; "",FFY18_STDZ_Table!$A$2077:$T$3374,4,FALSE)</f>
        <v>2.809E-2</v>
      </c>
      <c r="L5" s="92">
        <f>VLOOKUP(L$1&amp; "",FFY18_STDZ_Table!$A$2077:$T$3374,4,FALSE)</f>
        <v>1.473E-2</v>
      </c>
      <c r="M5" s="92">
        <f>VLOOKUP(M$1&amp; "",FFY18_STDZ_Table!$A$2077:$T$3374,4,FALSE)</f>
        <v>3.3919999999999999E-2</v>
      </c>
      <c r="N5" s="92">
        <f>VLOOKUP(N$1&amp; "",FFY18_STDZ_Table!$A$2077:$T$3374,4,FALSE)</f>
        <v>2.0219999999999998E-2</v>
      </c>
      <c r="O5" s="92">
        <f>VLOOKUP(O$1&amp; "",FFY18_STDZ_Table!$A$2077:$T$3374,4,FALSE)</f>
        <v>3.039E-2</v>
      </c>
      <c r="P5" s="92">
        <f>VLOOKUP(P$1&amp; "",FFY18_STDZ_Table!$A$2077:$T$3374,4,FALSE)</f>
        <v>1.21E-2</v>
      </c>
      <c r="Q5" s="92">
        <f>VLOOKUP(Q$1&amp; "",FFY18_STDZ_Table!$A$2077:$T$3374,4,FALSE)</f>
        <v>1.3270000000000001E-2</v>
      </c>
      <c r="R5" s="92">
        <f>VLOOKUP(R$1&amp; "",FFY18_STDZ_Table!$A$2077:$T$3374,4,FALSE)</f>
        <v>2.887E-2</v>
      </c>
      <c r="S5" s="92">
        <f>VLOOKUP(S$1&amp; "",FFY18_STDZ_Table!$A$2077:$T$3374,4,FALSE)</f>
        <v>0.10435999999999999</v>
      </c>
      <c r="T5" s="92">
        <f>VLOOKUP(T$1&amp; "",FFY18_STDZ_Table!$A$2077:$T$3374,4,FALSE)</f>
        <v>0.13206999999999999</v>
      </c>
      <c r="U5" s="92">
        <f>VLOOKUP(U$1&amp; "",FFY18_STDZ_Table!$A$2077:$T$3374,4,FALSE)</f>
        <v>7.2819999999999996E-2</v>
      </c>
      <c r="V5" s="92" t="e">
        <f>VLOOKUP(V$1&amp; "",FFY18_STDZ_Table!$A$2077:$T$3374,4,FALSE)</f>
        <v>#N/A</v>
      </c>
      <c r="W5" s="92">
        <f>VLOOKUP(W$1&amp; "",FFY18_STDZ_Table!$A$2077:$T$3374,4,FALSE)</f>
        <v>7.6400000000000001E-3</v>
      </c>
      <c r="X5" s="92">
        <f>VLOOKUP(X$1&amp; "",FFY18_STDZ_Table!$A$2077:$T$3374,4,FALSE)</f>
        <v>3.4549999999999997E-2</v>
      </c>
      <c r="Y5" s="92">
        <f>VLOOKUP(Y$1&amp; "",FFY18_STDZ_Table!$A$2077:$T$3374,4,FALSE)</f>
        <v>0.15487999999999999</v>
      </c>
      <c r="Z5" s="92">
        <f>VLOOKUP(Z$1&amp; "",FFY18_STDZ_Table!$A$2077:$T$3374,4,FALSE)</f>
        <v>1.468E-2</v>
      </c>
      <c r="AA5" s="92">
        <f>VLOOKUP(AA$1&amp; "",FFY18_STDZ_Table!$A$2077:$T$3374,4,FALSE)</f>
        <v>2.6440000000000002E-2</v>
      </c>
      <c r="AB5" s="92">
        <f>VLOOKUP(AB$1&amp; "",FFY18_STDZ_Table!$A$2077:$T$3374,4,FALSE)</f>
        <v>0.1065</v>
      </c>
      <c r="AC5" s="92">
        <f>VLOOKUP(AC$1&amp; "",FFY18_STDZ_Table!$A$2077:$T$3374,4,FALSE)</f>
        <v>5.7299999999999999E-3</v>
      </c>
      <c r="AD5" s="92">
        <f>VLOOKUP(AD$1&amp; "",FFY18_STDZ_Table!$A$2077:$T$3374,4,FALSE)</f>
        <v>5.6189999999999997E-2</v>
      </c>
      <c r="AE5" s="92">
        <f>VLOOKUP(AE$1&amp; "",FFY18_STDZ_Table!$A$2077:$T$3374,4,FALSE)</f>
        <v>1.804E-2</v>
      </c>
      <c r="AF5" s="92">
        <f>VLOOKUP(AF$1&amp; "",FFY18_STDZ_Table!$A$2077:$T$3374,4,FALSE)</f>
        <v>6.1699999999999998E-2</v>
      </c>
      <c r="AG5" s="92">
        <f>VLOOKUP(AG$1&amp; "",FFY18_STDZ_Table!$A$2077:$T$3374,4,FALSE)</f>
        <v>9.1599999999999997E-3</v>
      </c>
      <c r="AH5" s="92">
        <f>VLOOKUP(AH$1&amp; "",FFY18_STDZ_Table!$A$2077:$T$3374,4,FALSE)</f>
        <v>8.7559999999999999E-2</v>
      </c>
      <c r="AI5" s="92">
        <f>VLOOKUP(AI$1&amp; "",FFY18_STDZ_Table!$A$2077:$T$3374,4,FALSE)</f>
        <v>1.4590000000000001E-2</v>
      </c>
      <c r="AJ5" s="92">
        <f>VLOOKUP(AJ$1&amp; "",FFY18_STDZ_Table!$A$2077:$T$3374,4,FALSE)</f>
        <v>1.915E-2</v>
      </c>
      <c r="AK5" s="92">
        <f>VLOOKUP(AK$1&amp; "",FFY18_STDZ_Table!$A$2077:$T$3374,4,FALSE)</f>
        <v>8.1629999999999994E-2</v>
      </c>
      <c r="AL5" s="92">
        <f>VLOOKUP(AL$1&amp; "",FFY18_STDZ_Table!$A$2077:$T$3374,4,FALSE)</f>
        <v>2.673E-2</v>
      </c>
      <c r="AM5" s="92">
        <f>VLOOKUP(AM$1&amp; "",FFY18_STDZ_Table!$A$2077:$T$3374,4,FALSE)</f>
        <v>2.6950000000000002E-2</v>
      </c>
      <c r="AN5" s="92">
        <f>VLOOKUP(AN$1&amp; "",FFY18_STDZ_Table!$A$2077:$T$3374,4,FALSE)</f>
        <v>3.9739999999999998E-2</v>
      </c>
      <c r="AO5" s="92">
        <f>VLOOKUP(AO$1&amp; "",FFY18_STDZ_Table!$A$2077:$T$3374,4,FALSE)</f>
        <v>2.589E-2</v>
      </c>
      <c r="AP5" s="92">
        <f>VLOOKUP(AP$1&amp; "",FFY18_STDZ_Table!$A$2077:$T$3374,4,FALSE)</f>
        <v>8.9999999999999998E-4</v>
      </c>
      <c r="AQ5" s="92">
        <f>VLOOKUP(AQ$1&amp; "",FFY18_STDZ_Table!$A$2077:$T$3374,4,FALSE)</f>
        <v>7.0299999999999998E-3</v>
      </c>
      <c r="AR5" s="92">
        <f>VLOOKUP(AR$1&amp; "",FFY18_STDZ_Table!$A$2077:$T$3374,4,FALSE)</f>
        <v>8.3000000000000001E-3</v>
      </c>
      <c r="AS5" s="92">
        <f>VLOOKUP(AS$1&amp; "",FFY18_STDZ_Table!$A$2077:$T$3374,4,FALSE)</f>
        <v>3.5279999999999999E-2</v>
      </c>
      <c r="AT5" s="92">
        <f>VLOOKUP(AT$1&amp; "",FFY18_STDZ_Table!$A$2077:$T$3374,4,FALSE)</f>
        <v>0.11559999999999999</v>
      </c>
      <c r="AU5" s="92">
        <f>VLOOKUP(AU$1&amp; "",FFY18_STDZ_Table!$A$2077:$T$3374,4,FALSE)</f>
        <v>7.2700000000000004E-3</v>
      </c>
      <c r="AV5" s="92">
        <f>VLOOKUP(AV$1&amp; "",FFY18_STDZ_Table!$A$2077:$T$3374,4,FALSE)</f>
        <v>1.4579999999999999E-2</v>
      </c>
      <c r="AW5" s="92">
        <f>VLOOKUP(AW$1&amp; "",FFY18_STDZ_Table!$A$2077:$T$3374,4,FALSE)</f>
        <v>5.6070000000000002E-2</v>
      </c>
      <c r="AX5" s="92">
        <f>VLOOKUP(AX$1&amp; "",FFY18_STDZ_Table!$A$2077:$T$3374,4,FALSE)</f>
        <v>1.8020000000000001E-2</v>
      </c>
      <c r="AY5" s="92">
        <f>VLOOKUP(AY$1&amp; "",FFY18_STDZ_Table!$A$2077:$T$3374,4,FALSE)</f>
        <v>7.0400000000000003E-3</v>
      </c>
      <c r="AZ5" s="92">
        <f>VLOOKUP(AZ$1&amp; "",FFY18_STDZ_Table!$A$2077:$T$3374,4,FALSE)</f>
        <v>1.7239999999999998E-2</v>
      </c>
      <c r="BA5" s="92">
        <f>VLOOKUP(BA$1&amp; "",FFY18_STDZ_Table!$A$2077:$T$3374,4,FALSE)</f>
        <v>2.7400000000000001E-2</v>
      </c>
      <c r="BB5" s="92">
        <f>VLOOKUP(BB$1&amp; "",FFY18_STDZ_Table!$A$2077:$T$3374,4,FALSE)</f>
        <v>0.14696000000000001</v>
      </c>
      <c r="BC5" s="92">
        <f>VLOOKUP(BC$1&amp; "",FFY18_STDZ_Table!$A$2077:$T$3374,4,FALSE)</f>
        <v>9.8360000000000003E-2</v>
      </c>
      <c r="BD5" s="92">
        <f>VLOOKUP(BD$1&amp; "",FFY18_STDZ_Table!$A$2077:$T$3374,4,FALSE)</f>
        <v>0.11337999999999999</v>
      </c>
      <c r="BE5" s="92">
        <f>VLOOKUP(BE$1&amp; "",FFY18_STDZ_Table!$A$2077:$T$3374,4,FALSE)</f>
        <v>3.5569999999999997E-2</v>
      </c>
      <c r="BF5" s="92">
        <f>VLOOKUP(BF$1&amp; "",FFY18_STDZ_Table!$A$2077:$T$3374,4,FALSE)</f>
        <v>1.358E-2</v>
      </c>
      <c r="BG5" s="92">
        <f>VLOOKUP(BG$1&amp; "",FFY18_STDZ_Table!$A$2077:$T$3374,4,FALSE)</f>
        <v>9.8700000000000003E-3</v>
      </c>
      <c r="BH5" s="92">
        <f>VLOOKUP(BH$1&amp; "",FFY18_STDZ_Table!$A$2077:$T$3374,4,FALSE)</f>
        <v>1.328E-2</v>
      </c>
      <c r="BI5" s="92">
        <f>VLOOKUP(BI$1&amp; "",FFY18_STDZ_Table!$A$2077:$T$3374,4,FALSE)</f>
        <v>3.4250000000000003E-2</v>
      </c>
      <c r="BJ5" s="92">
        <f>VLOOKUP(BJ$1&amp; "",FFY18_STDZ_Table!$A$2077:$T$3374,4,FALSE)</f>
        <v>7.6600000000000001E-3</v>
      </c>
      <c r="BK5" s="92">
        <f>VLOOKUP(BK$1&amp; "",FFY18_STDZ_Table!$A$2077:$T$3374,4,FALSE)</f>
        <v>1.644E-2</v>
      </c>
      <c r="BL5" s="92">
        <f>VLOOKUP(BL$1&amp; "",FFY18_STDZ_Table!$A$2077:$T$3374,4,FALSE)</f>
        <v>3.2500000000000001E-2</v>
      </c>
      <c r="BM5" s="92">
        <f>VLOOKUP(BM$1&amp; "",FFY18_STDZ_Table!$A$2077:$T$3374,4,FALSE)</f>
        <v>6.1690000000000002E-2</v>
      </c>
      <c r="BN5" s="92">
        <f>VLOOKUP(BN$1&amp; "",FFY18_STDZ_Table!$A$2077:$T$3374,4,FALSE)</f>
        <v>2.2440000000000002E-2</v>
      </c>
      <c r="BO5" s="92">
        <f>VLOOKUP(BO$1&amp; "",FFY18_STDZ_Table!$A$2077:$T$3374,4,FALSE)</f>
        <v>6.7999999999999996E-3</v>
      </c>
      <c r="BP5" s="92">
        <f>VLOOKUP(BP$1&amp; "",FFY18_STDZ_Table!$A$2077:$T$3374,4,FALSE)</f>
        <v>0.16400000000000001</v>
      </c>
      <c r="BQ5" s="92">
        <f>VLOOKUP(BQ$1&amp; "",FFY18_STDZ_Table!$A$2077:$T$3374,4,FALSE)</f>
        <v>2.7439999999999999E-2</v>
      </c>
      <c r="BR5" s="92">
        <f>VLOOKUP(BR$1&amp; "",FFY18_STDZ_Table!$A$2077:$T$3374,4,FALSE)</f>
        <v>2.521E-2</v>
      </c>
      <c r="BS5" s="92">
        <f>VLOOKUP(BS$1&amp; "",FFY18_STDZ_Table!$A$2077:$T$3374,4,FALSE)</f>
        <v>9.7900000000000001E-3</v>
      </c>
      <c r="BT5" s="92">
        <f>VLOOKUP(BT$1&amp; "",FFY18_STDZ_Table!$A$2077:$T$3374,4,FALSE)</f>
        <v>1.7340000000000001E-2</v>
      </c>
      <c r="BU5" s="92">
        <f>VLOOKUP(BU$1&amp; "",FFY18_STDZ_Table!$A$2077:$T$3374,4,FALSE)</f>
        <v>5.2179999999999997E-2</v>
      </c>
      <c r="BV5" s="92">
        <f>VLOOKUP(BV$1&amp; "",FFY18_STDZ_Table!$A$2077:$T$3374,4,FALSE)</f>
        <v>1.99E-3</v>
      </c>
      <c r="BW5" s="92">
        <f>VLOOKUP(BW$1&amp; "",FFY18_STDZ_Table!$A$2077:$T$3374,4,FALSE)</f>
        <v>2.5989999999999999E-2</v>
      </c>
      <c r="BX5" s="92" t="e">
        <f>VLOOKUP(BX$1&amp; "",FFY18_STDZ_Table!$A$2077:$T$3374,4,FALSE)</f>
        <v>#N/A</v>
      </c>
      <c r="BY5" s="92">
        <f>VLOOKUP(BY$1&amp; "",FFY18_STDZ_Table!$A$2077:$T$3374,4,FALSE)</f>
        <v>4.6359999999999998E-2</v>
      </c>
      <c r="BZ5" s="92">
        <f>VLOOKUP(BZ$1&amp; "",FFY18_STDZ_Table!$A$2077:$T$3374,4,FALSE)</f>
        <v>1.0200000000000001E-3</v>
      </c>
      <c r="CA5" s="92">
        <f>VLOOKUP(CA$1&amp; "",FFY18_STDZ_Table!$A$2077:$T$3374,4,FALSE)</f>
        <v>2.051E-2</v>
      </c>
      <c r="CB5" s="92">
        <f>VLOOKUP(CB$1&amp; "",FFY18_STDZ_Table!$A$2077:$T$3374,4,FALSE)</f>
        <v>5.4599999999999996E-3</v>
      </c>
      <c r="CC5" s="92">
        <f>VLOOKUP(CC$1&amp; "",FFY18_STDZ_Table!$A$2077:$T$3374,4,FALSE)</f>
        <v>1.3350000000000001E-2</v>
      </c>
      <c r="CD5" s="92">
        <f>VLOOKUP(CD$1&amp; "",FFY18_STDZ_Table!$A$2077:$T$3374,4,FALSE)</f>
        <v>1.5E-3</v>
      </c>
      <c r="CE5" s="92">
        <f>VLOOKUP(CE$1&amp; "",FFY18_STDZ_Table!$A$2077:$T$3374,4,FALSE)</f>
        <v>2.945E-2</v>
      </c>
      <c r="CF5" s="92">
        <f>VLOOKUP(CF$1&amp; "",FFY18_STDZ_Table!$A$2077:$T$3374,4,FALSE)</f>
        <v>3.397E-2</v>
      </c>
      <c r="CG5" s="92">
        <f>VLOOKUP(CG$1&amp; "",FFY18_STDZ_Table!$A$2077:$T$3374,4,FALSE)</f>
        <v>1.917E-2</v>
      </c>
      <c r="CH5" s="92">
        <f>VLOOKUP(CH$1&amp; "",FFY18_STDZ_Table!$A$2077:$T$3374,4,FALSE)</f>
        <v>2.2759999999999999E-2</v>
      </c>
      <c r="CI5" s="92">
        <f>VLOOKUP(CI$1&amp; "",FFY18_STDZ_Table!$A$2077:$T$3374,4,FALSE)</f>
        <v>1.436E-2</v>
      </c>
      <c r="CJ5" s="92">
        <f>VLOOKUP(CJ$1&amp; "",FFY18_STDZ_Table!$A$2077:$T$3374,4,FALSE)</f>
        <v>4.5399999999999998E-3</v>
      </c>
      <c r="CK5" s="92">
        <f>VLOOKUP(CK$1&amp; "",FFY18_STDZ_Table!$A$2077:$T$3374,4,FALSE)</f>
        <v>4.6999999999999999E-4</v>
      </c>
    </row>
    <row r="6" spans="2:89" s="72" customFormat="1" ht="15">
      <c r="B6" s="77" t="s">
        <v>2045</v>
      </c>
      <c r="C6" s="93">
        <f>VLOOKUP(C$1&amp; "",FFY18_STDZ_Table!$A$2077:$T$3374,5,FALSE)</f>
        <v>6952</v>
      </c>
      <c r="D6" s="93">
        <f>VLOOKUP(D$1&amp; "",FFY18_STDZ_Table!$A$2077:$T$3374,5,FALSE)</f>
        <v>15290</v>
      </c>
      <c r="E6" s="93">
        <f>VLOOKUP(E$1&amp; "",FFY18_STDZ_Table!$A$2077:$T$3374,5,FALSE)</f>
        <v>1502</v>
      </c>
      <c r="F6" s="93">
        <f>VLOOKUP(F$1&amp; "",FFY18_STDZ_Table!$A$2077:$T$3374,5,FALSE)</f>
        <v>3886</v>
      </c>
      <c r="G6" s="93">
        <f>VLOOKUP(G$1&amp; "",FFY18_STDZ_Table!$A$2077:$T$3374,5,FALSE)</f>
        <v>2123</v>
      </c>
      <c r="H6" s="93">
        <f>VLOOKUP(H$1&amp; "",FFY18_STDZ_Table!$A$2077:$T$3374,5,FALSE)</f>
        <v>4460</v>
      </c>
      <c r="I6" s="93">
        <f>VLOOKUP(I$1&amp; "",FFY18_STDZ_Table!$A$2077:$T$3374,5,FALSE)</f>
        <v>1799</v>
      </c>
      <c r="J6" s="93">
        <f>VLOOKUP(J$1&amp; "",FFY18_STDZ_Table!$A$2077:$T$3374,5,FALSE)</f>
        <v>9829</v>
      </c>
      <c r="K6" s="93">
        <f>VLOOKUP(K$1&amp; "",FFY18_STDZ_Table!$A$2077:$T$3374,5,FALSE)</f>
        <v>2809</v>
      </c>
      <c r="L6" s="93">
        <f>VLOOKUP(L$1&amp; "",FFY18_STDZ_Table!$A$2077:$T$3374,5,FALSE)</f>
        <v>1473</v>
      </c>
      <c r="M6" s="93">
        <f>VLOOKUP(M$1&amp; "",FFY18_STDZ_Table!$A$2077:$T$3374,5,FALSE)</f>
        <v>3392</v>
      </c>
      <c r="N6" s="93">
        <f>VLOOKUP(N$1&amp; "",FFY18_STDZ_Table!$A$2077:$T$3374,5,FALSE)</f>
        <v>2022</v>
      </c>
      <c r="O6" s="93">
        <f>VLOOKUP(O$1&amp; "",FFY18_STDZ_Table!$A$2077:$T$3374,5,FALSE)</f>
        <v>3039</v>
      </c>
      <c r="P6" s="93">
        <f>VLOOKUP(P$1&amp; "",FFY18_STDZ_Table!$A$2077:$T$3374,5,FALSE)</f>
        <v>1210</v>
      </c>
      <c r="Q6" s="93">
        <f>VLOOKUP(Q$1&amp; "",FFY18_STDZ_Table!$A$2077:$T$3374,5,FALSE)</f>
        <v>1327</v>
      </c>
      <c r="R6" s="93">
        <f>VLOOKUP(R$1&amp; "",FFY18_STDZ_Table!$A$2077:$T$3374,5,FALSE)</f>
        <v>2887</v>
      </c>
      <c r="S6" s="93">
        <f>VLOOKUP(S$1&amp; "",FFY18_STDZ_Table!$A$2077:$T$3374,5,FALSE)</f>
        <v>10436</v>
      </c>
      <c r="T6" s="93">
        <f>VLOOKUP(T$1&amp; "",FFY18_STDZ_Table!$A$2077:$T$3374,5,FALSE)</f>
        <v>13207</v>
      </c>
      <c r="U6" s="93">
        <f>VLOOKUP(U$1&amp; "",FFY18_STDZ_Table!$A$2077:$T$3374,5,FALSE)</f>
        <v>7282</v>
      </c>
      <c r="V6" s="93" t="e">
        <f>VLOOKUP(V$1&amp; "",FFY18_STDZ_Table!$A$2077:$T$3374,5,FALSE)</f>
        <v>#N/A</v>
      </c>
      <c r="W6" s="93">
        <f>VLOOKUP(W$1&amp; "",FFY18_STDZ_Table!$A$2077:$T$3374,5,FALSE)</f>
        <v>764</v>
      </c>
      <c r="X6" s="93">
        <f>VLOOKUP(X$1&amp; "",FFY18_STDZ_Table!$A$2077:$T$3374,5,FALSE)</f>
        <v>3455</v>
      </c>
      <c r="Y6" s="93">
        <f>VLOOKUP(Y$1&amp; "",FFY18_STDZ_Table!$A$2077:$T$3374,5,FALSE)</f>
        <v>15488</v>
      </c>
      <c r="Z6" s="93">
        <f>VLOOKUP(Z$1&amp; "",FFY18_STDZ_Table!$A$2077:$T$3374,5,FALSE)</f>
        <v>1468</v>
      </c>
      <c r="AA6" s="93">
        <f>VLOOKUP(AA$1&amp; "",FFY18_STDZ_Table!$A$2077:$T$3374,5,FALSE)</f>
        <v>2644</v>
      </c>
      <c r="AB6" s="93">
        <f>VLOOKUP(AB$1&amp; "",FFY18_STDZ_Table!$A$2077:$T$3374,5,FALSE)</f>
        <v>10650</v>
      </c>
      <c r="AC6" s="93">
        <f>VLOOKUP(AC$1&amp; "",FFY18_STDZ_Table!$A$2077:$T$3374,5,FALSE)</f>
        <v>573</v>
      </c>
      <c r="AD6" s="93">
        <f>VLOOKUP(AD$1&amp; "",FFY18_STDZ_Table!$A$2077:$T$3374,5,FALSE)</f>
        <v>5619</v>
      </c>
      <c r="AE6" s="93">
        <f>VLOOKUP(AE$1&amp; "",FFY18_STDZ_Table!$A$2077:$T$3374,5,FALSE)</f>
        <v>1804</v>
      </c>
      <c r="AF6" s="93">
        <f>VLOOKUP(AF$1&amp; "",FFY18_STDZ_Table!$A$2077:$T$3374,5,FALSE)</f>
        <v>6170</v>
      </c>
      <c r="AG6" s="93">
        <f>VLOOKUP(AG$1&amp; "",FFY18_STDZ_Table!$A$2077:$T$3374,5,FALSE)</f>
        <v>916</v>
      </c>
      <c r="AH6" s="93">
        <f>VLOOKUP(AH$1&amp; "",FFY18_STDZ_Table!$A$2077:$T$3374,5,FALSE)</f>
        <v>8756</v>
      </c>
      <c r="AI6" s="93">
        <f>VLOOKUP(AI$1&amp; "",FFY18_STDZ_Table!$A$2077:$T$3374,5,FALSE)</f>
        <v>1459</v>
      </c>
      <c r="AJ6" s="93">
        <f>VLOOKUP(AJ$1&amp; "",FFY18_STDZ_Table!$A$2077:$T$3374,5,FALSE)</f>
        <v>1915</v>
      </c>
      <c r="AK6" s="93">
        <f>VLOOKUP(AK$1&amp; "",FFY18_STDZ_Table!$A$2077:$T$3374,5,FALSE)</f>
        <v>8163</v>
      </c>
      <c r="AL6" s="93">
        <f>VLOOKUP(AL$1&amp; "",FFY18_STDZ_Table!$A$2077:$T$3374,5,FALSE)</f>
        <v>2673</v>
      </c>
      <c r="AM6" s="93">
        <f>VLOOKUP(AM$1&amp; "",FFY18_STDZ_Table!$A$2077:$T$3374,5,FALSE)</f>
        <v>2695</v>
      </c>
      <c r="AN6" s="93">
        <f>VLOOKUP(AN$1&amp; "",FFY18_STDZ_Table!$A$2077:$T$3374,5,FALSE)</f>
        <v>3974</v>
      </c>
      <c r="AO6" s="93">
        <f>VLOOKUP(AO$1&amp; "",FFY18_STDZ_Table!$A$2077:$T$3374,5,FALSE)</f>
        <v>2589</v>
      </c>
      <c r="AP6" s="93">
        <f>VLOOKUP(AP$1&amp; "",FFY18_STDZ_Table!$A$2077:$T$3374,5,FALSE)</f>
        <v>90</v>
      </c>
      <c r="AQ6" s="93">
        <f>VLOOKUP(AQ$1&amp; "",FFY18_STDZ_Table!$A$2077:$T$3374,5,FALSE)</f>
        <v>703</v>
      </c>
      <c r="AR6" s="93">
        <f>VLOOKUP(AR$1&amp; "",FFY18_STDZ_Table!$A$2077:$T$3374,5,FALSE)</f>
        <v>830</v>
      </c>
      <c r="AS6" s="93">
        <f>VLOOKUP(AS$1&amp; "",FFY18_STDZ_Table!$A$2077:$T$3374,5,FALSE)</f>
        <v>3528</v>
      </c>
      <c r="AT6" s="93">
        <f>VLOOKUP(AT$1&amp; "",FFY18_STDZ_Table!$A$2077:$T$3374,5,FALSE)</f>
        <v>11560</v>
      </c>
      <c r="AU6" s="93">
        <f>VLOOKUP(AU$1&amp; "",FFY18_STDZ_Table!$A$2077:$T$3374,5,FALSE)</f>
        <v>727</v>
      </c>
      <c r="AV6" s="93">
        <f>VLOOKUP(AV$1&amp; "",FFY18_STDZ_Table!$A$2077:$T$3374,5,FALSE)</f>
        <v>1458</v>
      </c>
      <c r="AW6" s="93">
        <f>VLOOKUP(AW$1&amp; "",FFY18_STDZ_Table!$A$2077:$T$3374,5,FALSE)</f>
        <v>5607</v>
      </c>
      <c r="AX6" s="93">
        <f>VLOOKUP(AX$1&amp; "",FFY18_STDZ_Table!$A$2077:$T$3374,5,FALSE)</f>
        <v>1802</v>
      </c>
      <c r="AY6" s="93">
        <f>VLOOKUP(AY$1&amp; "",FFY18_STDZ_Table!$A$2077:$T$3374,5,FALSE)</f>
        <v>704</v>
      </c>
      <c r="AZ6" s="93">
        <f>VLOOKUP(AZ$1&amp; "",FFY18_STDZ_Table!$A$2077:$T$3374,5,FALSE)</f>
        <v>1724</v>
      </c>
      <c r="BA6" s="93">
        <f>VLOOKUP(BA$1&amp; "",FFY18_STDZ_Table!$A$2077:$T$3374,5,FALSE)</f>
        <v>2740</v>
      </c>
      <c r="BB6" s="93">
        <f>VLOOKUP(BB$1&amp; "",FFY18_STDZ_Table!$A$2077:$T$3374,5,FALSE)</f>
        <v>14696</v>
      </c>
      <c r="BC6" s="93">
        <f>VLOOKUP(BC$1&amp; "",FFY18_STDZ_Table!$A$2077:$T$3374,5,FALSE)</f>
        <v>9836</v>
      </c>
      <c r="BD6" s="93">
        <f>VLOOKUP(BD$1&amp; "",FFY18_STDZ_Table!$A$2077:$T$3374,5,FALSE)</f>
        <v>11338</v>
      </c>
      <c r="BE6" s="93">
        <f>VLOOKUP(BE$1&amp; "",FFY18_STDZ_Table!$A$2077:$T$3374,5,FALSE)</f>
        <v>3557</v>
      </c>
      <c r="BF6" s="93">
        <f>VLOOKUP(BF$1&amp; "",FFY18_STDZ_Table!$A$2077:$T$3374,5,FALSE)</f>
        <v>1358</v>
      </c>
      <c r="BG6" s="93">
        <f>VLOOKUP(BG$1&amp; "",FFY18_STDZ_Table!$A$2077:$T$3374,5,FALSE)</f>
        <v>987</v>
      </c>
      <c r="BH6" s="93">
        <f>VLOOKUP(BH$1&amp; "",FFY18_STDZ_Table!$A$2077:$T$3374,5,FALSE)</f>
        <v>1328</v>
      </c>
      <c r="BI6" s="93">
        <f>VLOOKUP(BI$1&amp; "",FFY18_STDZ_Table!$A$2077:$T$3374,5,FALSE)</f>
        <v>3425</v>
      </c>
      <c r="BJ6" s="93">
        <f>VLOOKUP(BJ$1&amp; "",FFY18_STDZ_Table!$A$2077:$T$3374,5,FALSE)</f>
        <v>766</v>
      </c>
      <c r="BK6" s="93">
        <f>VLOOKUP(BK$1&amp; "",FFY18_STDZ_Table!$A$2077:$T$3374,5,FALSE)</f>
        <v>1644</v>
      </c>
      <c r="BL6" s="93">
        <f>VLOOKUP(BL$1&amp; "",FFY18_STDZ_Table!$A$2077:$T$3374,5,FALSE)</f>
        <v>3250</v>
      </c>
      <c r="BM6" s="93">
        <f>VLOOKUP(BM$1&amp; "",FFY18_STDZ_Table!$A$2077:$T$3374,5,FALSE)</f>
        <v>6169</v>
      </c>
      <c r="BN6" s="93">
        <f>VLOOKUP(BN$1&amp; "",FFY18_STDZ_Table!$A$2077:$T$3374,5,FALSE)</f>
        <v>2244</v>
      </c>
      <c r="BO6" s="93">
        <f>VLOOKUP(BO$1&amp; "",FFY18_STDZ_Table!$A$2077:$T$3374,5,FALSE)</f>
        <v>680</v>
      </c>
      <c r="BP6" s="93">
        <f>VLOOKUP(BP$1&amp; "",FFY18_STDZ_Table!$A$2077:$T$3374,5,FALSE)</f>
        <v>16400</v>
      </c>
      <c r="BQ6" s="93">
        <f>VLOOKUP(BQ$1&amp; "",FFY18_STDZ_Table!$A$2077:$T$3374,5,FALSE)</f>
        <v>2744</v>
      </c>
      <c r="BR6" s="93">
        <f>VLOOKUP(BR$1&amp; "",FFY18_STDZ_Table!$A$2077:$T$3374,5,FALSE)</f>
        <v>2521</v>
      </c>
      <c r="BS6" s="93">
        <f>VLOOKUP(BS$1&amp; "",FFY18_STDZ_Table!$A$2077:$T$3374,5,FALSE)</f>
        <v>979</v>
      </c>
      <c r="BT6" s="93">
        <f>VLOOKUP(BT$1&amp; "",FFY18_STDZ_Table!$A$2077:$T$3374,5,FALSE)</f>
        <v>1734</v>
      </c>
      <c r="BU6" s="93">
        <f>VLOOKUP(BU$1&amp; "",FFY18_STDZ_Table!$A$2077:$T$3374,5,FALSE)</f>
        <v>5218</v>
      </c>
      <c r="BV6" s="93">
        <f>VLOOKUP(BV$1&amp; "",FFY18_STDZ_Table!$A$2077:$T$3374,5,FALSE)</f>
        <v>199</v>
      </c>
      <c r="BW6" s="93">
        <f>VLOOKUP(BW$1&amp; "",FFY18_STDZ_Table!$A$2077:$T$3374,5,FALSE)</f>
        <v>2599</v>
      </c>
      <c r="BX6" s="93" t="e">
        <f>VLOOKUP(BX$1&amp; "",FFY18_STDZ_Table!$A$2077:$T$3374,5,FALSE)</f>
        <v>#N/A</v>
      </c>
      <c r="BY6" s="93">
        <f>VLOOKUP(BY$1&amp; "",FFY18_STDZ_Table!$A$2077:$T$3374,5,FALSE)</f>
        <v>4636</v>
      </c>
      <c r="BZ6" s="93">
        <f>VLOOKUP(BZ$1&amp; "",FFY18_STDZ_Table!$A$2077:$T$3374,5,FALSE)</f>
        <v>102</v>
      </c>
      <c r="CA6" s="93">
        <f>VLOOKUP(CA$1&amp; "",FFY18_STDZ_Table!$A$2077:$T$3374,5,FALSE)</f>
        <v>2051</v>
      </c>
      <c r="CB6" s="93">
        <f>VLOOKUP(CB$1&amp; "",FFY18_STDZ_Table!$A$2077:$T$3374,5,FALSE)</f>
        <v>546</v>
      </c>
      <c r="CC6" s="93">
        <f>VLOOKUP(CC$1&amp; "",FFY18_STDZ_Table!$A$2077:$T$3374,5,FALSE)</f>
        <v>1335</v>
      </c>
      <c r="CD6" s="93">
        <f>VLOOKUP(CD$1&amp; "",FFY18_STDZ_Table!$A$2077:$T$3374,5,FALSE)</f>
        <v>150</v>
      </c>
      <c r="CE6" s="93">
        <f>VLOOKUP(CE$1&amp; "",FFY18_STDZ_Table!$A$2077:$T$3374,5,FALSE)</f>
        <v>2945</v>
      </c>
      <c r="CF6" s="93">
        <f>VLOOKUP(CF$1&amp; "",FFY18_STDZ_Table!$A$2077:$T$3374,5,FALSE)</f>
        <v>3397</v>
      </c>
      <c r="CG6" s="93">
        <f>VLOOKUP(CG$1&amp; "",FFY18_STDZ_Table!$A$2077:$T$3374,5,FALSE)</f>
        <v>1917</v>
      </c>
      <c r="CH6" s="93">
        <f>VLOOKUP(CH$1&amp; "",FFY18_STDZ_Table!$A$2077:$T$3374,5,FALSE)</f>
        <v>2276</v>
      </c>
      <c r="CI6" s="93">
        <f>VLOOKUP(CI$1&amp; "",FFY18_STDZ_Table!$A$2077:$T$3374,5,FALSE)</f>
        <v>1436</v>
      </c>
      <c r="CJ6" s="93">
        <f>VLOOKUP(CJ$1&amp; "",FFY18_STDZ_Table!$A$2077:$T$3374,5,FALSE)</f>
        <v>454</v>
      </c>
      <c r="CK6" s="93">
        <f>VLOOKUP(CK$1&amp; "",FFY18_STDZ_Table!$A$2077:$T$3374,5,FALSE)</f>
        <v>47</v>
      </c>
    </row>
    <row r="7" spans="2:89" s="67" customFormat="1">
      <c r="B7" s="71" t="s">
        <v>2047</v>
      </c>
      <c r="C7" s="93" t="str">
        <f>VLOOKUP(C$1&amp; "",FFY18_STDZ_Table!$A$2077:$T$3374,6,FALSE)</f>
        <v>16740</v>
      </c>
      <c r="D7" s="93" t="str">
        <f>VLOOKUP(D$1&amp; "",FFY18_STDZ_Table!$A$2077:$T$3374,6,FALSE)</f>
        <v>11700</v>
      </c>
      <c r="E7" s="93" t="str">
        <f>VLOOKUP(E$1&amp; "",FFY18_STDZ_Table!$A$2077:$T$3374,6,FALSE)</f>
        <v xml:space="preserve">   34</v>
      </c>
      <c r="F7" s="93" t="str">
        <f>VLOOKUP(F$1&amp; "",FFY18_STDZ_Table!$A$2077:$T$3374,6,FALSE)</f>
        <v>24660</v>
      </c>
      <c r="G7" s="93" t="str">
        <f>VLOOKUP(G$1&amp; "",FFY18_STDZ_Table!$A$2077:$T$3374,6,FALSE)</f>
        <v xml:space="preserve">   34</v>
      </c>
      <c r="H7" s="93" t="str">
        <f>VLOOKUP(H$1&amp; "",FFY18_STDZ_Table!$A$2077:$T$3374,6,FALSE)</f>
        <v>24140</v>
      </c>
      <c r="I7" s="93" t="str">
        <f>VLOOKUP(I$1&amp; "",FFY18_STDZ_Table!$A$2077:$T$3374,6,FALSE)</f>
        <v xml:space="preserve">   34</v>
      </c>
      <c r="J7" s="93" t="str">
        <f>VLOOKUP(J$1&amp; "",FFY18_STDZ_Table!$A$2077:$T$3374,6,FALSE)</f>
        <v>49180</v>
      </c>
      <c r="K7" s="93" t="str">
        <f>VLOOKUP(K$1&amp; "",FFY18_STDZ_Table!$A$2077:$T$3374,6,FALSE)</f>
        <v>16740</v>
      </c>
      <c r="L7" s="93" t="str">
        <f>VLOOKUP(L$1&amp; "",FFY18_STDZ_Table!$A$2077:$T$3374,6,FALSE)</f>
        <v xml:space="preserve">   34</v>
      </c>
      <c r="M7" s="93" t="str">
        <f>VLOOKUP(M$1&amp; "",FFY18_STDZ_Table!$A$2077:$T$3374,6,FALSE)</f>
        <v>11700</v>
      </c>
      <c r="N7" s="93" t="str">
        <f>VLOOKUP(N$1&amp; "",FFY18_STDZ_Table!$A$2077:$T$3374,6,FALSE)</f>
        <v xml:space="preserve">   34</v>
      </c>
      <c r="O7" s="93" t="str">
        <f>VLOOKUP(O$1&amp; "",FFY18_STDZ_Table!$A$2077:$T$3374,6,FALSE)</f>
        <v xml:space="preserve">   34</v>
      </c>
      <c r="P7" s="93" t="str">
        <f>VLOOKUP(P$1&amp; "",FFY18_STDZ_Table!$A$2077:$T$3374,6,FALSE)</f>
        <v>11700</v>
      </c>
      <c r="Q7" s="93" t="str">
        <f>VLOOKUP(Q$1&amp; "",FFY18_STDZ_Table!$A$2077:$T$3374,6,FALSE)</f>
        <v xml:space="preserve">   34</v>
      </c>
      <c r="R7" s="93" t="str">
        <f>VLOOKUP(R$1&amp; "",FFY18_STDZ_Table!$A$2077:$T$3374,6,FALSE)</f>
        <v xml:space="preserve">   34</v>
      </c>
      <c r="S7" s="93" t="str">
        <f>VLOOKUP(S$1&amp; "",FFY18_STDZ_Table!$A$2077:$T$3374,6,FALSE)</f>
        <v>22180</v>
      </c>
      <c r="T7" s="93" t="str">
        <f>VLOOKUP(T$1&amp; "",FFY18_STDZ_Table!$A$2077:$T$3374,6,FALSE)</f>
        <v>20500</v>
      </c>
      <c r="U7" s="93" t="str">
        <f>VLOOKUP(U$1&amp; "",FFY18_STDZ_Table!$A$2077:$T$3374,6,FALSE)</f>
        <v>16740</v>
      </c>
      <c r="V7" s="93" t="e">
        <f>VLOOKUP(V$1&amp; "",FFY18_STDZ_Table!$A$2077:$T$3374,6,FALSE)</f>
        <v>#N/A</v>
      </c>
      <c r="W7" s="93" t="str">
        <f>VLOOKUP(W$1&amp; "",FFY18_STDZ_Table!$A$2077:$T$3374,6,FALSE)</f>
        <v xml:space="preserve">   34</v>
      </c>
      <c r="X7" s="93" t="str">
        <f>VLOOKUP(X$1&amp; "",FFY18_STDZ_Table!$A$2077:$T$3374,6,FALSE)</f>
        <v>16740</v>
      </c>
      <c r="Y7" s="93" t="str">
        <f>VLOOKUP(Y$1&amp; "",FFY18_STDZ_Table!$A$2077:$T$3374,6,FALSE)</f>
        <v>24780</v>
      </c>
      <c r="Z7" s="93" t="str">
        <f>VLOOKUP(Z$1&amp; "",FFY18_STDZ_Table!$A$2077:$T$3374,6,FALSE)</f>
        <v>25860</v>
      </c>
      <c r="AA7" s="93" t="str">
        <f>VLOOKUP(AA$1&amp; "",FFY18_STDZ_Table!$A$2077:$T$3374,6,FALSE)</f>
        <v>27340</v>
      </c>
      <c r="AB7" s="93" t="str">
        <f>VLOOKUP(AB$1&amp; "",FFY18_STDZ_Table!$A$2077:$T$3374,6,FALSE)</f>
        <v>49180</v>
      </c>
      <c r="AC7" s="93" t="str">
        <f>VLOOKUP(AC$1&amp; "",FFY18_STDZ_Table!$A$2077:$T$3374,6,FALSE)</f>
        <v>20500</v>
      </c>
      <c r="AD7" s="93" t="str">
        <f>VLOOKUP(AD$1&amp; "",FFY18_STDZ_Table!$A$2077:$T$3374,6,FALSE)</f>
        <v xml:space="preserve">   34</v>
      </c>
      <c r="AE7" s="93" t="str">
        <f>VLOOKUP(AE$1&amp; "",FFY18_STDZ_Table!$A$2077:$T$3374,6,FALSE)</f>
        <v xml:space="preserve">   34</v>
      </c>
      <c r="AF7" s="93" t="str">
        <f>VLOOKUP(AF$1&amp; "",FFY18_STDZ_Table!$A$2077:$T$3374,6,FALSE)</f>
        <v>16740</v>
      </c>
      <c r="AG7" s="93" t="str">
        <f>VLOOKUP(AG$1&amp; "",FFY18_STDZ_Table!$A$2077:$T$3374,6,FALSE)</f>
        <v>24660</v>
      </c>
      <c r="AH7" s="93" t="str">
        <f>VLOOKUP(AH$1&amp; "",FFY18_STDZ_Table!$A$2077:$T$3374,6,FALSE)</f>
        <v>20500</v>
      </c>
      <c r="AI7" s="93" t="str">
        <f>VLOOKUP(AI$1&amp; "",FFY18_STDZ_Table!$A$2077:$T$3374,6,FALSE)</f>
        <v xml:space="preserve">   34</v>
      </c>
      <c r="AJ7" s="93" t="str">
        <f>VLOOKUP(AJ$1&amp; "",FFY18_STDZ_Table!$A$2077:$T$3374,6,FALSE)</f>
        <v xml:space="preserve">   34</v>
      </c>
      <c r="AK7" s="93" t="str">
        <f>VLOOKUP(AK$1&amp; "",FFY18_STDZ_Table!$A$2077:$T$3374,6,FALSE)</f>
        <v>39580</v>
      </c>
      <c r="AL7" s="93" t="str">
        <f>VLOOKUP(AL$1&amp; "",FFY18_STDZ_Table!$A$2077:$T$3374,6,FALSE)</f>
        <v>15500</v>
      </c>
      <c r="AM7" s="93" t="str">
        <f>VLOOKUP(AM$1&amp; "",FFY18_STDZ_Table!$A$2077:$T$3374,6,FALSE)</f>
        <v xml:space="preserve">   34</v>
      </c>
      <c r="AN7" s="93" t="str">
        <f>VLOOKUP(AN$1&amp; "",FFY18_STDZ_Table!$A$2077:$T$3374,6,FALSE)</f>
        <v>39580</v>
      </c>
      <c r="AO7" s="93" t="str">
        <f>VLOOKUP(AO$1&amp; "",FFY18_STDZ_Table!$A$2077:$T$3374,6,FALSE)</f>
        <v>25860</v>
      </c>
      <c r="AP7" s="93" t="str">
        <f>VLOOKUP(AP$1&amp; "",FFY18_STDZ_Table!$A$2077:$T$3374,6,FALSE)</f>
        <v xml:space="preserve">   34</v>
      </c>
      <c r="AQ7" s="93" t="str">
        <f>VLOOKUP(AQ$1&amp; "",FFY18_STDZ_Table!$A$2077:$T$3374,6,FALSE)</f>
        <v>49180</v>
      </c>
      <c r="AR7" s="93" t="str">
        <f>VLOOKUP(AR$1&amp; "",FFY18_STDZ_Table!$A$2077:$T$3374,6,FALSE)</f>
        <v xml:space="preserve">   34</v>
      </c>
      <c r="AS7" s="93" t="str">
        <f>VLOOKUP(AS$1&amp; "",FFY18_STDZ_Table!$A$2077:$T$3374,6,FALSE)</f>
        <v>39580</v>
      </c>
      <c r="AT7" s="93" t="str">
        <f>VLOOKUP(AT$1&amp; "",FFY18_STDZ_Table!$A$2077:$T$3374,6,FALSE)</f>
        <v>24660</v>
      </c>
      <c r="AU7" s="93" t="str">
        <f>VLOOKUP(AU$1&amp; "",FFY18_STDZ_Table!$A$2077:$T$3374,6,FALSE)</f>
        <v>49180</v>
      </c>
      <c r="AV7" s="93" t="str">
        <f>VLOOKUP(AV$1&amp; "",FFY18_STDZ_Table!$A$2077:$T$3374,6,FALSE)</f>
        <v xml:space="preserve">   34</v>
      </c>
      <c r="AW7" s="93" t="str">
        <f>VLOOKUP(AW$1&amp; "",FFY18_STDZ_Table!$A$2077:$T$3374,6,FALSE)</f>
        <v>16740</v>
      </c>
      <c r="AX7" s="93" t="str">
        <f>VLOOKUP(AX$1&amp; "",FFY18_STDZ_Table!$A$2077:$T$3374,6,FALSE)</f>
        <v xml:space="preserve">   34</v>
      </c>
      <c r="AY7" s="93" t="str">
        <f>VLOOKUP(AY$1&amp; "",FFY18_STDZ_Table!$A$2077:$T$3374,6,FALSE)</f>
        <v xml:space="preserve">   34</v>
      </c>
      <c r="AZ7" s="93" t="str">
        <f>VLOOKUP(AZ$1&amp; "",FFY18_STDZ_Table!$A$2077:$T$3374,6,FALSE)</f>
        <v>40580</v>
      </c>
      <c r="BA7" s="93" t="str">
        <f>VLOOKUP(BA$1&amp; "",FFY18_STDZ_Table!$A$2077:$T$3374,6,FALSE)</f>
        <v xml:space="preserve">   34</v>
      </c>
      <c r="BB7" s="93" t="str">
        <f>VLOOKUP(BB$1&amp; "",FFY18_STDZ_Table!$A$2077:$T$3374,6,FALSE)</f>
        <v>16740</v>
      </c>
      <c r="BC7" s="93" t="str">
        <f>VLOOKUP(BC$1&amp; "",FFY18_STDZ_Table!$A$2077:$T$3374,6,FALSE)</f>
        <v>39580</v>
      </c>
      <c r="BD7" s="93" t="str">
        <f>VLOOKUP(BD$1&amp; "",FFY18_STDZ_Table!$A$2077:$T$3374,6,FALSE)</f>
        <v xml:space="preserve">   34</v>
      </c>
      <c r="BE7" s="93" t="str">
        <f>VLOOKUP(BE$1&amp; "",FFY18_STDZ_Table!$A$2077:$T$3374,6,FALSE)</f>
        <v>25860</v>
      </c>
      <c r="BF7" s="93" t="str">
        <f>VLOOKUP(BF$1&amp; "",FFY18_STDZ_Table!$A$2077:$T$3374,6,FALSE)</f>
        <v>16740</v>
      </c>
      <c r="BG7" s="93" t="str">
        <f>VLOOKUP(BG$1&amp; "",FFY18_STDZ_Table!$A$2077:$T$3374,6,FALSE)</f>
        <v xml:space="preserve">   34</v>
      </c>
      <c r="BH7" s="93" t="str">
        <f>VLOOKUP(BH$1&amp; "",FFY18_STDZ_Table!$A$2077:$T$3374,6,FALSE)</f>
        <v>24660</v>
      </c>
      <c r="BI7" s="93" t="str">
        <f>VLOOKUP(BI$1&amp; "",FFY18_STDZ_Table!$A$2077:$T$3374,6,FALSE)</f>
        <v xml:space="preserve">   34</v>
      </c>
      <c r="BJ7" s="93" t="str">
        <f>VLOOKUP(BJ$1&amp; "",FFY18_STDZ_Table!$A$2077:$T$3374,6,FALSE)</f>
        <v xml:space="preserve">   34</v>
      </c>
      <c r="BK7" s="93" t="str">
        <f>VLOOKUP(BK$1&amp; "",FFY18_STDZ_Table!$A$2077:$T$3374,6,FALSE)</f>
        <v>16740</v>
      </c>
      <c r="BL7" s="93" t="str">
        <f>VLOOKUP(BL$1&amp; "",FFY18_STDZ_Table!$A$2077:$T$3374,6,FALSE)</f>
        <v>16740</v>
      </c>
      <c r="BM7" s="93" t="str">
        <f>VLOOKUP(BM$1&amp; "",FFY18_STDZ_Table!$A$2077:$T$3374,6,FALSE)</f>
        <v>35100</v>
      </c>
      <c r="BN7" s="93" t="str">
        <f>VLOOKUP(BN$1&amp; "",FFY18_STDZ_Table!$A$2077:$T$3374,6,FALSE)</f>
        <v xml:space="preserve">   34</v>
      </c>
      <c r="BO7" s="93" t="str">
        <f>VLOOKUP(BO$1&amp; "",FFY18_STDZ_Table!$A$2077:$T$3374,6,FALSE)</f>
        <v xml:space="preserve">   34</v>
      </c>
      <c r="BP7" s="93" t="str">
        <f>VLOOKUP(BP$1&amp; "",FFY18_STDZ_Table!$A$2077:$T$3374,6,FALSE)</f>
        <v>48900</v>
      </c>
      <c r="BQ7" s="93" t="str">
        <f>VLOOKUP(BQ$1&amp; "",FFY18_STDZ_Table!$A$2077:$T$3374,6,FALSE)</f>
        <v xml:space="preserve">   34</v>
      </c>
      <c r="BR7" s="93" t="str">
        <f>VLOOKUP(BR$1&amp; "",FFY18_STDZ_Table!$A$2077:$T$3374,6,FALSE)</f>
        <v>25860</v>
      </c>
      <c r="BS7" s="93" t="str">
        <f>VLOOKUP(BS$1&amp; "",FFY18_STDZ_Table!$A$2077:$T$3374,6,FALSE)</f>
        <v>16740</v>
      </c>
      <c r="BT7" s="93" t="str">
        <f>VLOOKUP(BT$1&amp; "",FFY18_STDZ_Table!$A$2077:$T$3374,6,FALSE)</f>
        <v>16740</v>
      </c>
      <c r="BU7" s="93" t="str">
        <f>VLOOKUP(BU$1&amp; "",FFY18_STDZ_Table!$A$2077:$T$3374,6,FALSE)</f>
        <v>40580</v>
      </c>
      <c r="BV7" s="93" t="str">
        <f>VLOOKUP(BV$1&amp; "",FFY18_STDZ_Table!$A$2077:$T$3374,6,FALSE)</f>
        <v>49180</v>
      </c>
      <c r="BW7" s="93" t="str">
        <f>VLOOKUP(BW$1&amp; "",FFY18_STDZ_Table!$A$2077:$T$3374,6,FALSE)</f>
        <v xml:space="preserve">   34</v>
      </c>
      <c r="BX7" s="93" t="e">
        <f>VLOOKUP(BX$1&amp; "",FFY18_STDZ_Table!$A$2077:$T$3374,6,FALSE)</f>
        <v>#N/A</v>
      </c>
      <c r="BY7" s="93" t="str">
        <f>VLOOKUP(BY$1&amp; "",FFY18_STDZ_Table!$A$2077:$T$3374,6,FALSE)</f>
        <v>20500</v>
      </c>
      <c r="BZ7" s="93" t="str">
        <f>VLOOKUP(BZ$1&amp; "",FFY18_STDZ_Table!$A$2077:$T$3374,6,FALSE)</f>
        <v xml:space="preserve">   34</v>
      </c>
      <c r="CA7" s="93" t="str">
        <f>VLOOKUP(CA$1&amp; "",FFY18_STDZ_Table!$A$2077:$T$3374,6,FALSE)</f>
        <v>34820</v>
      </c>
      <c r="CB7" s="93" t="str">
        <f>VLOOKUP(CB$1&amp; "",FFY18_STDZ_Table!$A$2077:$T$3374,6,FALSE)</f>
        <v>20500</v>
      </c>
      <c r="CC7" s="93" t="str">
        <f>VLOOKUP(CC$1&amp; "",FFY18_STDZ_Table!$A$2077:$T$3374,6,FALSE)</f>
        <v>16740</v>
      </c>
      <c r="CD7" s="93" t="str">
        <f>VLOOKUP(CD$1&amp; "",FFY18_STDZ_Table!$A$2077:$T$3374,6,FALSE)</f>
        <v>48900</v>
      </c>
      <c r="CE7" s="93" t="str">
        <f>VLOOKUP(CE$1&amp; "",FFY18_STDZ_Table!$A$2077:$T$3374,6,FALSE)</f>
        <v>16740</v>
      </c>
      <c r="CF7" s="93" t="str">
        <f>VLOOKUP(CF$1&amp; "",FFY18_STDZ_Table!$A$2077:$T$3374,6,FALSE)</f>
        <v>39580</v>
      </c>
      <c r="CG7" s="93" t="str">
        <f>VLOOKUP(CG$1&amp; "",FFY18_STDZ_Table!$A$2077:$T$3374,6,FALSE)</f>
        <v>16740</v>
      </c>
      <c r="CH7" s="93" t="str">
        <f>VLOOKUP(CH$1&amp; "",FFY18_STDZ_Table!$A$2077:$T$3374,6,FALSE)</f>
        <v>11700</v>
      </c>
      <c r="CI7" s="93" t="str">
        <f>VLOOKUP(CI$1&amp; "",FFY18_STDZ_Table!$A$2077:$T$3374,6,FALSE)</f>
        <v xml:space="preserve">   34</v>
      </c>
      <c r="CJ7" s="93" t="str">
        <f>VLOOKUP(CJ$1&amp; "",FFY18_STDZ_Table!$A$2077:$T$3374,6,FALSE)</f>
        <v>22180</v>
      </c>
      <c r="CK7" s="93" t="str">
        <f>VLOOKUP(CK$1&amp; "",FFY18_STDZ_Table!$A$2077:$T$3374,6,FALSE)</f>
        <v>16740</v>
      </c>
    </row>
    <row r="8" spans="2:89" s="273" customFormat="1" ht="15">
      <c r="B8" s="271" t="s">
        <v>4899</v>
      </c>
      <c r="C8" s="272">
        <f t="shared" ref="C8:AH8" si="0">+C3^0.6848</f>
        <v>0.94541361761273701</v>
      </c>
      <c r="D8" s="272">
        <f t="shared" si="0"/>
        <v>0.92408012293740527</v>
      </c>
      <c r="E8" s="272">
        <f t="shared" si="0"/>
        <v>0.84109579812573687</v>
      </c>
      <c r="F8" s="272">
        <f t="shared" si="0"/>
        <v>0.91054160157503194</v>
      </c>
      <c r="G8" s="272">
        <f t="shared" si="0"/>
        <v>0.84109579812573687</v>
      </c>
      <c r="H8" s="272">
        <f t="shared" si="0"/>
        <v>0.92258826431789998</v>
      </c>
      <c r="I8" s="272">
        <f t="shared" si="0"/>
        <v>0.84109579812573687</v>
      </c>
      <c r="J8" s="272">
        <f t="shared" si="0"/>
        <v>0.91817723290471709</v>
      </c>
      <c r="K8" s="272">
        <f t="shared" si="0"/>
        <v>0.94541361761273701</v>
      </c>
      <c r="L8" s="272">
        <f t="shared" si="0"/>
        <v>0.84109579812573687</v>
      </c>
      <c r="M8" s="272">
        <f t="shared" si="0"/>
        <v>0.90524360674079907</v>
      </c>
      <c r="N8" s="272">
        <f t="shared" si="0"/>
        <v>0.84109579812573687</v>
      </c>
      <c r="O8" s="272">
        <f t="shared" si="0"/>
        <v>0.84109579812573687</v>
      </c>
      <c r="P8" s="272">
        <f t="shared" si="0"/>
        <v>0.92408012293740527</v>
      </c>
      <c r="Q8" s="272">
        <f t="shared" si="0"/>
        <v>0.84109579812573687</v>
      </c>
      <c r="R8" s="272">
        <f t="shared" si="0"/>
        <v>0.84109579812573687</v>
      </c>
      <c r="S8" s="272">
        <f t="shared" si="0"/>
        <v>0.92258826431789998</v>
      </c>
      <c r="T8" s="272">
        <f t="shared" si="0"/>
        <v>0.98253566450922314</v>
      </c>
      <c r="U8" s="272">
        <f t="shared" si="0"/>
        <v>0.94541361761273701</v>
      </c>
      <c r="V8" s="272" t="e">
        <f t="shared" si="0"/>
        <v>#N/A</v>
      </c>
      <c r="W8" s="272">
        <f t="shared" si="0"/>
        <v>0.84109579812573687</v>
      </c>
      <c r="X8" s="272">
        <f t="shared" si="0"/>
        <v>0.94541361761273701</v>
      </c>
      <c r="Y8" s="272">
        <f t="shared" si="0"/>
        <v>0.9516583758693431</v>
      </c>
      <c r="Z8" s="272">
        <f t="shared" si="0"/>
        <v>0.89554136342240831</v>
      </c>
      <c r="AA8" s="272">
        <f t="shared" si="0"/>
        <v>0.87052337686046677</v>
      </c>
      <c r="AB8" s="272">
        <f t="shared" si="0"/>
        <v>0.91817723290471709</v>
      </c>
      <c r="AC8" s="272">
        <f t="shared" si="0"/>
        <v>0.98253566450922314</v>
      </c>
      <c r="AD8" s="272">
        <f t="shared" si="0"/>
        <v>0.84109579812573687</v>
      </c>
      <c r="AE8" s="272">
        <f t="shared" si="0"/>
        <v>0.84109579812573687</v>
      </c>
      <c r="AF8" s="272">
        <f t="shared" si="0"/>
        <v>0.94541361761273701</v>
      </c>
      <c r="AG8" s="272">
        <f t="shared" si="0"/>
        <v>0.89942803926326642</v>
      </c>
      <c r="AH8" s="272">
        <f t="shared" si="0"/>
        <v>0.98253566450922314</v>
      </c>
      <c r="AI8" s="272">
        <f t="shared" ref="AI8:BN8" si="1">+AI3^0.6848</f>
        <v>0.84109579812573687</v>
      </c>
      <c r="AJ8" s="272">
        <f t="shared" si="1"/>
        <v>0.84109579812573687</v>
      </c>
      <c r="AK8" s="272">
        <f t="shared" si="1"/>
        <v>0.96269840041556742</v>
      </c>
      <c r="AL8" s="272">
        <f t="shared" si="1"/>
        <v>0.94794186728854835</v>
      </c>
      <c r="AM8" s="272">
        <f t="shared" si="1"/>
        <v>0.84109579812573687</v>
      </c>
      <c r="AN8" s="272">
        <f t="shared" si="1"/>
        <v>0.96269840041556742</v>
      </c>
      <c r="AO8" s="272">
        <f t="shared" si="1"/>
        <v>0.89554136342240831</v>
      </c>
      <c r="AP8" s="272">
        <f t="shared" si="1"/>
        <v>0.84109579812573687</v>
      </c>
      <c r="AQ8" s="272">
        <f t="shared" si="1"/>
        <v>0.91817723290471709</v>
      </c>
      <c r="AR8" s="272">
        <f t="shared" si="1"/>
        <v>0.84109579812573687</v>
      </c>
      <c r="AS8" s="272">
        <f t="shared" si="1"/>
        <v>0.95494856714090093</v>
      </c>
      <c r="AT8" s="272">
        <f t="shared" si="1"/>
        <v>0.94794186728854835</v>
      </c>
      <c r="AU8" s="272">
        <f t="shared" si="1"/>
        <v>0.91817723290471709</v>
      </c>
      <c r="AV8" s="272">
        <f t="shared" si="1"/>
        <v>0.84109579812573687</v>
      </c>
      <c r="AW8" s="272">
        <f t="shared" si="1"/>
        <v>0.94541361761273701</v>
      </c>
      <c r="AX8" s="272">
        <f t="shared" si="1"/>
        <v>0.84109579812573687</v>
      </c>
      <c r="AY8" s="272">
        <f t="shared" si="1"/>
        <v>0.84109579812573687</v>
      </c>
      <c r="AZ8" s="272">
        <f t="shared" si="1"/>
        <v>0.903378760062585</v>
      </c>
      <c r="BA8" s="272">
        <f t="shared" si="1"/>
        <v>0.84109579812573687</v>
      </c>
      <c r="BB8" s="272">
        <f t="shared" si="1"/>
        <v>0.94541361761273701</v>
      </c>
      <c r="BC8" s="272">
        <f t="shared" si="1"/>
        <v>0.96269840041556742</v>
      </c>
      <c r="BD8" s="272">
        <f t="shared" si="1"/>
        <v>0.84109579812573687</v>
      </c>
      <c r="BE8" s="272">
        <f t="shared" si="1"/>
        <v>0.94541361761273701</v>
      </c>
      <c r="BF8" s="272">
        <f t="shared" si="1"/>
        <v>0.94541361761273701</v>
      </c>
      <c r="BG8" s="272">
        <f t="shared" si="1"/>
        <v>0.84109579812573687</v>
      </c>
      <c r="BH8" s="272">
        <f t="shared" si="1"/>
        <v>0.91054160157503194</v>
      </c>
      <c r="BI8" s="272">
        <f t="shared" si="1"/>
        <v>0.84109579812573687</v>
      </c>
      <c r="BJ8" s="272">
        <f t="shared" si="1"/>
        <v>0.84109579812573687</v>
      </c>
      <c r="BK8" s="272">
        <f t="shared" si="1"/>
        <v>0.94541361761273701</v>
      </c>
      <c r="BL8" s="272">
        <f t="shared" si="1"/>
        <v>0.94541361761273701</v>
      </c>
      <c r="BM8" s="272">
        <f t="shared" si="1"/>
        <v>0.93682239309865067</v>
      </c>
      <c r="BN8" s="272">
        <f t="shared" si="1"/>
        <v>0.84109579812573687</v>
      </c>
      <c r="BO8" s="272">
        <f t="shared" ref="BO8:BW8" si="2">+BO3^0.6848</f>
        <v>0.84109579812573687</v>
      </c>
      <c r="BP8" s="272">
        <f t="shared" si="2"/>
        <v>0.90581704998882284</v>
      </c>
      <c r="BQ8" s="272">
        <f t="shared" si="2"/>
        <v>0.84109579812573687</v>
      </c>
      <c r="BR8" s="272">
        <f t="shared" si="2"/>
        <v>0.94541361761273701</v>
      </c>
      <c r="BS8" s="272">
        <f t="shared" si="2"/>
        <v>0.94541361761273701</v>
      </c>
      <c r="BT8" s="272">
        <f t="shared" si="2"/>
        <v>0.94541361761273701</v>
      </c>
      <c r="BU8" s="272">
        <f t="shared" si="2"/>
        <v>0.92258826431789998</v>
      </c>
      <c r="BV8" s="272">
        <f t="shared" si="2"/>
        <v>0.91817723290471709</v>
      </c>
      <c r="BW8" s="272">
        <f t="shared" si="2"/>
        <v>0.84109579812573687</v>
      </c>
      <c r="BX8" s="92">
        <v>0</v>
      </c>
      <c r="BY8" s="272">
        <f t="shared" ref="BY8:CI8" si="3">+BY3^0.6848</f>
        <v>0.98253566450922314</v>
      </c>
      <c r="BZ8" s="272">
        <f t="shared" si="3"/>
        <v>0.84109579812573687</v>
      </c>
      <c r="CA8" s="272">
        <f t="shared" si="3"/>
        <v>0.87526199596075416</v>
      </c>
      <c r="CB8" s="272">
        <f t="shared" si="3"/>
        <v>0.98253566450922314</v>
      </c>
      <c r="CC8" s="272">
        <f t="shared" si="3"/>
        <v>0.94541361761273701</v>
      </c>
      <c r="CD8" s="272">
        <f t="shared" si="3"/>
        <v>0.90581704998882284</v>
      </c>
      <c r="CE8" s="272">
        <f t="shared" si="3"/>
        <v>0.94541361761273701</v>
      </c>
      <c r="CF8" s="272">
        <f t="shared" si="3"/>
        <v>0.96269840041556742</v>
      </c>
      <c r="CG8" s="272">
        <f t="shared" si="3"/>
        <v>0.94541361761273701</v>
      </c>
      <c r="CH8" s="272">
        <f t="shared" si="3"/>
        <v>0.90524360674079907</v>
      </c>
      <c r="CI8" s="272">
        <f t="shared" si="3"/>
        <v>0.84109579812573687</v>
      </c>
      <c r="CJ8" s="272">
        <f t="shared" ref="CJ8:CK8" si="4">+CJ3^0.6848</f>
        <v>0.87118020045858147</v>
      </c>
      <c r="CK8" s="272">
        <f t="shared" si="4"/>
        <v>0.94541361761273701</v>
      </c>
    </row>
    <row r="9" spans="2:89" s="67" customFormat="1">
      <c r="B9" s="69" t="s">
        <v>2048</v>
      </c>
      <c r="C9" s="92">
        <f>VLOOKUP(C$1&amp; "",FFY18_STDZ_Table!$A$2077:$T$3374,7,FALSE)</f>
        <v>1.7734000000000001</v>
      </c>
      <c r="D9" s="92">
        <f>VLOOKUP(D$1&amp; "",FFY18_STDZ_Table!$A$2077:$T$3374,7,FALSE)</f>
        <v>2.0145</v>
      </c>
      <c r="E9" s="92">
        <f>VLOOKUP(E$1&amp; "",FFY18_STDZ_Table!$A$2077:$T$3374,7,FALSE)</f>
        <v>1.2704</v>
      </c>
      <c r="F9" s="92">
        <f>VLOOKUP(F$1&amp; "",FFY18_STDZ_Table!$A$2077:$T$3374,7,FALSE)</f>
        <v>1.6413</v>
      </c>
      <c r="G9" s="92">
        <f>VLOOKUP(G$1&amp; "",FFY18_STDZ_Table!$A$2077:$T$3374,7,FALSE)</f>
        <v>1.3775999999999999</v>
      </c>
      <c r="H9" s="92">
        <f>VLOOKUP(H$1&amp; "",FFY18_STDZ_Table!$A$2077:$T$3374,7,FALSE)</f>
        <v>1.69</v>
      </c>
      <c r="I9" s="92">
        <f>VLOOKUP(I$1&amp; "",FFY18_STDZ_Table!$A$2077:$T$3374,7,FALSE)</f>
        <v>1.3586</v>
      </c>
      <c r="J9" s="92">
        <f>VLOOKUP(J$1&amp; "",FFY18_STDZ_Table!$A$2077:$T$3374,7,FALSE)</f>
        <v>1.853</v>
      </c>
      <c r="K9" s="92">
        <f>VLOOKUP(K$1&amp; "",FFY18_STDZ_Table!$A$2077:$T$3374,7,FALSE)</f>
        <v>1.5141</v>
      </c>
      <c r="L9" s="92">
        <f>VLOOKUP(L$1&amp; "",FFY18_STDZ_Table!$A$2077:$T$3374,7,FALSE)</f>
        <v>1.4622999999999999</v>
      </c>
      <c r="M9" s="92">
        <f>VLOOKUP(M$1&amp; "",FFY18_STDZ_Table!$A$2077:$T$3374,7,FALSE)</f>
        <v>1.6308</v>
      </c>
      <c r="N9" s="92">
        <f>VLOOKUP(N$1&amp; "",FFY18_STDZ_Table!$A$2077:$T$3374,7,FALSE)</f>
        <v>1.2364999999999999</v>
      </c>
      <c r="O9" s="92">
        <f>VLOOKUP(O$1&amp; "",FFY18_STDZ_Table!$A$2077:$T$3374,7,FALSE)</f>
        <v>1.579</v>
      </c>
      <c r="P9" s="92">
        <f>VLOOKUP(P$1&amp; "",FFY18_STDZ_Table!$A$2077:$T$3374,7,FALSE)</f>
        <v>1.6759999999999999</v>
      </c>
      <c r="Q9" s="92">
        <f>VLOOKUP(Q$1&amp; "",FFY18_STDZ_Table!$A$2077:$T$3374,7,FALSE)</f>
        <v>1.405</v>
      </c>
      <c r="R9" s="92">
        <f>VLOOKUP(R$1&amp; "",FFY18_STDZ_Table!$A$2077:$T$3374,7,FALSE)</f>
        <v>1.4907999999999999</v>
      </c>
      <c r="S9" s="92">
        <f>VLOOKUP(S$1&amp; "",FFY18_STDZ_Table!$A$2077:$T$3374,7,FALSE)</f>
        <v>1.7293000000000001</v>
      </c>
      <c r="T9" s="92">
        <f>VLOOKUP(T$1&amp; "",FFY18_STDZ_Table!$A$2077:$T$3374,7,FALSE)</f>
        <v>2.4767000000000001</v>
      </c>
      <c r="U9" s="92">
        <f>VLOOKUP(U$1&amp; "",FFY18_STDZ_Table!$A$2077:$T$3374,7,FALSE)</f>
        <v>1.7072000000000001</v>
      </c>
      <c r="V9" s="92" t="e">
        <f>VLOOKUP(V$1&amp; "",FFY18_STDZ_Table!$A$2077:$T$3374,7,FALSE)</f>
        <v>#N/A</v>
      </c>
      <c r="W9" s="92">
        <f>VLOOKUP(W$1&amp; "",FFY18_STDZ_Table!$A$2077:$T$3374,7,FALSE)</f>
        <v>1.2754000000000001</v>
      </c>
      <c r="X9" s="92">
        <f>VLOOKUP(X$1&amp; "",FFY18_STDZ_Table!$A$2077:$T$3374,7,FALSE)</f>
        <v>1.4242999999999999</v>
      </c>
      <c r="Y9" s="92">
        <f>VLOOKUP(Y$1&amp; "",FFY18_STDZ_Table!$A$2077:$T$3374,7,FALSE)</f>
        <v>2.0861999999999998</v>
      </c>
      <c r="Z9" s="92">
        <f>VLOOKUP(Z$1&amp; "",FFY18_STDZ_Table!$A$2077:$T$3374,7,FALSE)</f>
        <v>1.7148000000000001</v>
      </c>
      <c r="AA9" s="92">
        <f>VLOOKUP(AA$1&amp; "",FFY18_STDZ_Table!$A$2077:$T$3374,7,FALSE)</f>
        <v>1.4916</v>
      </c>
      <c r="AB9" s="92">
        <f>VLOOKUP(AB$1&amp; "",FFY18_STDZ_Table!$A$2077:$T$3374,7,FALSE)</f>
        <v>2.1793999999999998</v>
      </c>
      <c r="AC9" s="92">
        <f>VLOOKUP(AC$1&amp; "",FFY18_STDZ_Table!$A$2077:$T$3374,7,FALSE)</f>
        <v>2.3140999999999998</v>
      </c>
      <c r="AD9" s="92">
        <f>VLOOKUP(AD$1&amp; "",FFY18_STDZ_Table!$A$2077:$T$3374,7,FALSE)</f>
        <v>1.3855</v>
      </c>
      <c r="AE9" s="92">
        <f>VLOOKUP(AE$1&amp; "",FFY18_STDZ_Table!$A$2077:$T$3374,7,FALSE)</f>
        <v>1.5105999999999999</v>
      </c>
      <c r="AF9" s="92">
        <f>VLOOKUP(AF$1&amp; "",FFY18_STDZ_Table!$A$2077:$T$3374,7,FALSE)</f>
        <v>2.0851000000000002</v>
      </c>
      <c r="AG9" s="92">
        <f>VLOOKUP(AG$1&amp; "",FFY18_STDZ_Table!$A$2077:$T$3374,7,FALSE)</f>
        <v>1.3948</v>
      </c>
      <c r="AH9" s="92">
        <f>VLOOKUP(AH$1&amp; "",FFY18_STDZ_Table!$A$2077:$T$3374,7,FALSE)</f>
        <v>2.2627000000000002</v>
      </c>
      <c r="AI9" s="92">
        <f>VLOOKUP(AI$1&amp; "",FFY18_STDZ_Table!$A$2077:$T$3374,7,FALSE)</f>
        <v>1.4359</v>
      </c>
      <c r="AJ9" s="92">
        <f>VLOOKUP(AJ$1&amp; "",FFY18_STDZ_Table!$A$2077:$T$3374,7,FALSE)</f>
        <v>1.4545999999999999</v>
      </c>
      <c r="AK9" s="92">
        <f>VLOOKUP(AK$1&amp; "",FFY18_STDZ_Table!$A$2077:$T$3374,7,FALSE)</f>
        <v>1.9801</v>
      </c>
      <c r="AL9" s="92">
        <f>VLOOKUP(AL$1&amp; "",FFY18_STDZ_Table!$A$2077:$T$3374,7,FALSE)</f>
        <v>1.5793999999999999</v>
      </c>
      <c r="AM9" s="92">
        <f>VLOOKUP(AM$1&amp; "",FFY18_STDZ_Table!$A$2077:$T$3374,7,FALSE)</f>
        <v>1.113</v>
      </c>
      <c r="AN9" s="92">
        <f>VLOOKUP(AN$1&amp; "",FFY18_STDZ_Table!$A$2077:$T$3374,7,FALSE)</f>
        <v>2.0590000000000002</v>
      </c>
      <c r="AO9" s="92">
        <f>VLOOKUP(AO$1&amp; "",FFY18_STDZ_Table!$A$2077:$T$3374,7,FALSE)</f>
        <v>1.4068000000000001</v>
      </c>
      <c r="AP9" s="92">
        <f>VLOOKUP(AP$1&amp; "",FFY18_STDZ_Table!$A$2077:$T$3374,7,FALSE)</f>
        <v>1.1924999999999999</v>
      </c>
      <c r="AQ9" s="92">
        <f>VLOOKUP(AQ$1&amp; "",FFY18_STDZ_Table!$A$2077:$T$3374,7,FALSE)</f>
        <v>1.3562000000000001</v>
      </c>
      <c r="AR9" s="92">
        <f>VLOOKUP(AR$1&amp; "",FFY18_STDZ_Table!$A$2077:$T$3374,7,FALSE)</f>
        <v>1.2602</v>
      </c>
      <c r="AS9" s="92">
        <f>VLOOKUP(AS$1&amp; "",FFY18_STDZ_Table!$A$2077:$T$3374,7,FALSE)</f>
        <v>1.5436000000000001</v>
      </c>
      <c r="AT9" s="92">
        <f>VLOOKUP(AT$1&amp; "",FFY18_STDZ_Table!$A$2077:$T$3374,7,FALSE)</f>
        <v>1.7907</v>
      </c>
      <c r="AU9" s="92">
        <f>VLOOKUP(AU$1&amp; "",FFY18_STDZ_Table!$A$2077:$T$3374,7,FALSE)</f>
        <v>1.4742</v>
      </c>
      <c r="AV9" s="92">
        <f>VLOOKUP(AV$1&amp; "",FFY18_STDZ_Table!$A$2077:$T$3374,7,FALSE)</f>
        <v>1.32</v>
      </c>
      <c r="AW9" s="92">
        <f>VLOOKUP(AW$1&amp; "",FFY18_STDZ_Table!$A$2077:$T$3374,7,FALSE)</f>
        <v>1.7401</v>
      </c>
      <c r="AX9" s="92">
        <f>VLOOKUP(AX$1&amp; "",FFY18_STDZ_Table!$A$2077:$T$3374,7,FALSE)</f>
        <v>1.4300999999999999</v>
      </c>
      <c r="AY9" s="92">
        <f>VLOOKUP(AY$1&amp; "",FFY18_STDZ_Table!$A$2077:$T$3374,7,FALSE)</f>
        <v>1.2335</v>
      </c>
      <c r="AZ9" s="92">
        <f>VLOOKUP(AZ$1&amp; "",FFY18_STDZ_Table!$A$2077:$T$3374,7,FALSE)</f>
        <v>1.5508</v>
      </c>
      <c r="BA9" s="92">
        <f>VLOOKUP(BA$1&amp; "",FFY18_STDZ_Table!$A$2077:$T$3374,7,FALSE)</f>
        <v>1.399</v>
      </c>
      <c r="BB9" s="92">
        <f>VLOOKUP(BB$1&amp; "",FFY18_STDZ_Table!$A$2077:$T$3374,7,FALSE)</f>
        <v>2.1926000000000001</v>
      </c>
      <c r="BC9" s="92">
        <f>VLOOKUP(BC$1&amp; "",FFY18_STDZ_Table!$A$2077:$T$3374,7,FALSE)</f>
        <v>2.0232999999999999</v>
      </c>
      <c r="BD9" s="92">
        <f>VLOOKUP(BD$1&amp; "",FFY18_STDZ_Table!$A$2077:$T$3374,7,FALSE)</f>
        <v>1.7404999999999999</v>
      </c>
      <c r="BE9" s="92">
        <f>VLOOKUP(BE$1&amp; "",FFY18_STDZ_Table!$A$2077:$T$3374,7,FALSE)</f>
        <v>1.6652</v>
      </c>
      <c r="BF9" s="92">
        <f>VLOOKUP(BF$1&amp; "",FFY18_STDZ_Table!$A$2077:$T$3374,7,FALSE)</f>
        <v>1.4541999999999999</v>
      </c>
      <c r="BG9" s="92">
        <f>VLOOKUP(BG$1&amp; "",FFY18_STDZ_Table!$A$2077:$T$3374,7,FALSE)</f>
        <v>1.4547000000000001</v>
      </c>
      <c r="BH9" s="92">
        <f>VLOOKUP(BH$1&amp; "",FFY18_STDZ_Table!$A$2077:$T$3374,7,FALSE)</f>
        <v>1.4545999999999999</v>
      </c>
      <c r="BI9" s="92">
        <f>VLOOKUP(BI$1&amp; "",FFY18_STDZ_Table!$A$2077:$T$3374,7,FALSE)</f>
        <v>1.4297</v>
      </c>
      <c r="BJ9" s="92">
        <f>VLOOKUP(BJ$1&amp; "",FFY18_STDZ_Table!$A$2077:$T$3374,7,FALSE)</f>
        <v>1.3684000000000001</v>
      </c>
      <c r="BK9" s="92">
        <f>VLOOKUP(BK$1&amp; "",FFY18_STDZ_Table!$A$2077:$T$3374,7,FALSE)</f>
        <v>1.8628</v>
      </c>
      <c r="BL9" s="92">
        <f>VLOOKUP(BL$1&amp; "",FFY18_STDZ_Table!$A$2077:$T$3374,7,FALSE)</f>
        <v>1.5513999999999999</v>
      </c>
      <c r="BM9" s="92">
        <f>VLOOKUP(BM$1&amp; "",FFY18_STDZ_Table!$A$2077:$T$3374,7,FALSE)</f>
        <v>1.8076000000000001</v>
      </c>
      <c r="BN9" s="92">
        <f>VLOOKUP(BN$1&amp; "",FFY18_STDZ_Table!$A$2077:$T$3374,7,FALSE)</f>
        <v>1.3174999999999999</v>
      </c>
      <c r="BO9" s="92">
        <f>VLOOKUP(BO$1&amp; "",FFY18_STDZ_Table!$A$2077:$T$3374,7,FALSE)</f>
        <v>1.1162000000000001</v>
      </c>
      <c r="BP9" s="92">
        <f>VLOOKUP(BP$1&amp; "",FFY18_STDZ_Table!$A$2077:$T$3374,7,FALSE)</f>
        <v>1.8258000000000001</v>
      </c>
      <c r="BQ9" s="92">
        <f>VLOOKUP(BQ$1&amp; "",FFY18_STDZ_Table!$A$2077:$T$3374,7,FALSE)</f>
        <v>1.5307999999999999</v>
      </c>
      <c r="BR9" s="92">
        <f>VLOOKUP(BR$1&amp; "",FFY18_STDZ_Table!$A$2077:$T$3374,7,FALSE)</f>
        <v>1.7361</v>
      </c>
      <c r="BS9" s="92">
        <f>VLOOKUP(BS$1&amp; "",FFY18_STDZ_Table!$A$2077:$T$3374,7,FALSE)</f>
        <v>1.4220999999999999</v>
      </c>
      <c r="BT9" s="92">
        <f>VLOOKUP(BT$1&amp; "",FFY18_STDZ_Table!$A$2077:$T$3374,7,FALSE)</f>
        <v>1.3926000000000001</v>
      </c>
      <c r="BU9" s="92">
        <f>VLOOKUP(BU$1&amp; "",FFY18_STDZ_Table!$A$2077:$T$3374,7,FALSE)</f>
        <v>1.4991000000000001</v>
      </c>
      <c r="BV9" s="92">
        <f>VLOOKUP(BV$1&amp; "",FFY18_STDZ_Table!$A$2077:$T$3374,7,FALSE)</f>
        <v>1.7186999999999999</v>
      </c>
      <c r="BW9" s="92">
        <f>VLOOKUP(BW$1&amp; "",FFY18_STDZ_Table!$A$2077:$T$3374,7,FALSE)</f>
        <v>1.3653999999999999</v>
      </c>
      <c r="BX9" s="92" t="e">
        <f>VLOOKUP(BX$1&amp; "",FFY18_STDZ_Table!$A$2077:$T$3374,7,FALSE)</f>
        <v>#N/A</v>
      </c>
      <c r="BY9" s="92">
        <f>VLOOKUP(BY$1&amp; "",FFY18_STDZ_Table!$A$2077:$T$3374,7,FALSE)</f>
        <v>1.7009000000000001</v>
      </c>
      <c r="BZ9" s="92">
        <f>VLOOKUP(BZ$1&amp; "",FFY18_STDZ_Table!$A$2077:$T$3374,7,FALSE)</f>
        <v>1.0217000000000001</v>
      </c>
      <c r="CA9" s="92">
        <f>VLOOKUP(CA$1&amp; "",FFY18_STDZ_Table!$A$2077:$T$3374,7,FALSE)</f>
        <v>1.3331999999999999</v>
      </c>
      <c r="CB9" s="92">
        <f>VLOOKUP(CB$1&amp; "",FFY18_STDZ_Table!$A$2077:$T$3374,7,FALSE)</f>
        <v>1.3707</v>
      </c>
      <c r="CC9" s="92">
        <f>VLOOKUP(CC$1&amp; "",FFY18_STDZ_Table!$A$2077:$T$3374,7,FALSE)</f>
        <v>1.4535</v>
      </c>
      <c r="CD9" s="92">
        <f>VLOOKUP(CD$1&amp; "",FFY18_STDZ_Table!$A$2077:$T$3374,7,FALSE)</f>
        <v>0.71840000000000004</v>
      </c>
      <c r="CE9" s="92">
        <f>VLOOKUP(CE$1&amp; "",FFY18_STDZ_Table!$A$2077:$T$3374,7,FALSE)</f>
        <v>1.4654</v>
      </c>
      <c r="CF9" s="92">
        <f>VLOOKUP(CF$1&amp; "",FFY18_STDZ_Table!$A$2077:$T$3374,7,FALSE)</f>
        <v>1.506</v>
      </c>
      <c r="CG9" s="92">
        <f>VLOOKUP(CG$1&amp; "",FFY18_STDZ_Table!$A$2077:$T$3374,7,FALSE)</f>
        <v>1.5130999999999999</v>
      </c>
      <c r="CH9" s="92">
        <f>VLOOKUP(CH$1&amp; "",FFY18_STDZ_Table!$A$2077:$T$3374,7,FALSE)</f>
        <v>1.4723999999999999</v>
      </c>
      <c r="CI9" s="92">
        <f>VLOOKUP(CI$1&amp; "",FFY18_STDZ_Table!$A$2077:$T$3374,7,FALSE)</f>
        <v>1.4468000000000001</v>
      </c>
      <c r="CJ9" s="92">
        <f>VLOOKUP(CJ$1&amp; "",FFY18_STDZ_Table!$A$2077:$T$3374,7,FALSE)</f>
        <v>0.99809999999999999</v>
      </c>
      <c r="CK9" s="92">
        <f>VLOOKUP(CK$1&amp; "",FFY18_STDZ_Table!$A$2077:$T$3374,7,FALSE)</f>
        <v>1.9679</v>
      </c>
    </row>
    <row r="10" spans="2:89" s="67" customFormat="1">
      <c r="B10" s="69" t="s">
        <v>2049</v>
      </c>
      <c r="C10" s="92">
        <f>VLOOKUP(C$1&amp; "",FFY18_STDZ_Table!$A$2077:$T$3374,8,FALSE)</f>
        <v>5.6300000000000003E-2</v>
      </c>
      <c r="D10" s="92">
        <f>VLOOKUP(D$1&amp; "",FFY18_STDZ_Table!$A$2077:$T$3374,8,FALSE)</f>
        <v>0</v>
      </c>
      <c r="E10" s="92">
        <f>VLOOKUP(E$1&amp; "",FFY18_STDZ_Table!$A$2077:$T$3374,8,FALSE)</f>
        <v>0</v>
      </c>
      <c r="F10" s="92">
        <f>VLOOKUP(F$1&amp; "",FFY18_STDZ_Table!$A$2077:$T$3374,8,FALSE)</f>
        <v>0</v>
      </c>
      <c r="G10" s="92">
        <f>VLOOKUP(G$1&amp; "",FFY18_STDZ_Table!$A$2077:$T$3374,8,FALSE)</f>
        <v>0</v>
      </c>
      <c r="H10" s="92">
        <f>VLOOKUP(H$1&amp; "",FFY18_STDZ_Table!$A$2077:$T$3374,8,FALSE)</f>
        <v>0</v>
      </c>
      <c r="I10" s="92">
        <f>VLOOKUP(I$1&amp; "",FFY18_STDZ_Table!$A$2077:$T$3374,8,FALSE)</f>
        <v>0</v>
      </c>
      <c r="J10" s="92">
        <f>VLOOKUP(J$1&amp; "",FFY18_STDZ_Table!$A$2077:$T$3374,8,FALSE)</f>
        <v>5.7099999999999998E-2</v>
      </c>
      <c r="K10" s="92">
        <f>VLOOKUP(K$1&amp; "",FFY18_STDZ_Table!$A$2077:$T$3374,8,FALSE)</f>
        <v>4.9399999999999999E-2</v>
      </c>
      <c r="L10" s="92">
        <f>VLOOKUP(L$1&amp; "",FFY18_STDZ_Table!$A$2077:$T$3374,8,FALSE)</f>
        <v>0</v>
      </c>
      <c r="M10" s="92">
        <f>VLOOKUP(M$1&amp; "",FFY18_STDZ_Table!$A$2077:$T$3374,8,FALSE)</f>
        <v>4.7899999999999998E-2</v>
      </c>
      <c r="N10" s="92">
        <f>VLOOKUP(N$1&amp; "",FFY18_STDZ_Table!$A$2077:$T$3374,8,FALSE)</f>
        <v>0</v>
      </c>
      <c r="O10" s="92">
        <f>VLOOKUP(O$1&amp; "",FFY18_STDZ_Table!$A$2077:$T$3374,8,FALSE)</f>
        <v>0</v>
      </c>
      <c r="P10" s="92">
        <f>VLOOKUP(P$1&amp; "",FFY18_STDZ_Table!$A$2077:$T$3374,8,FALSE)</f>
        <v>0</v>
      </c>
      <c r="Q10" s="92">
        <f>VLOOKUP(Q$1&amp; "",FFY18_STDZ_Table!$A$2077:$T$3374,8,FALSE)</f>
        <v>0</v>
      </c>
      <c r="R10" s="92">
        <f>VLOOKUP(R$1&amp; "",FFY18_STDZ_Table!$A$2077:$T$3374,8,FALSE)</f>
        <v>0</v>
      </c>
      <c r="S10" s="92">
        <f>VLOOKUP(S$1&amp; "",FFY18_STDZ_Table!$A$2077:$T$3374,8,FALSE)</f>
        <v>0</v>
      </c>
      <c r="T10" s="92">
        <f>VLOOKUP(T$1&amp; "",FFY18_STDZ_Table!$A$2077:$T$3374,8,FALSE)</f>
        <v>6.9699999999999998E-2</v>
      </c>
      <c r="U10" s="92">
        <f>VLOOKUP(U$1&amp; "",FFY18_STDZ_Table!$A$2077:$T$3374,8,FALSE)</f>
        <v>6.0600000000000001E-2</v>
      </c>
      <c r="V10" s="92" t="e">
        <f>VLOOKUP(V$1&amp; "",FFY18_STDZ_Table!$A$2077:$T$3374,8,FALSE)</f>
        <v>#N/A</v>
      </c>
      <c r="W10" s="92">
        <f>VLOOKUP(W$1&amp; "",FFY18_STDZ_Table!$A$2077:$T$3374,8,FALSE)</f>
        <v>0</v>
      </c>
      <c r="X10" s="92">
        <f>VLOOKUP(X$1&amp; "",FFY18_STDZ_Table!$A$2077:$T$3374,8,FALSE)</f>
        <v>3.8899999999999997E-2</v>
      </c>
      <c r="Y10" s="92">
        <f>VLOOKUP(Y$1&amp; "",FFY18_STDZ_Table!$A$2077:$T$3374,8,FALSE)</f>
        <v>8.77E-2</v>
      </c>
      <c r="Z10" s="92">
        <f>VLOOKUP(Z$1&amp; "",FFY18_STDZ_Table!$A$2077:$T$3374,8,FALSE)</f>
        <v>4.0800000000000003E-2</v>
      </c>
      <c r="AA10" s="92">
        <f>VLOOKUP(AA$1&amp; "",FFY18_STDZ_Table!$A$2077:$T$3374,8,FALSE)</f>
        <v>7.7799999999999994E-2</v>
      </c>
      <c r="AB10" s="92">
        <f>VLOOKUP(AB$1&amp; "",FFY18_STDZ_Table!$A$2077:$T$3374,8,FALSE)</f>
        <v>6.6900000000000001E-2</v>
      </c>
      <c r="AC10" s="92">
        <f>VLOOKUP(AC$1&amp; "",FFY18_STDZ_Table!$A$2077:$T$3374,8,FALSE)</f>
        <v>0</v>
      </c>
      <c r="AD10" s="92">
        <f>VLOOKUP(AD$1&amp; "",FFY18_STDZ_Table!$A$2077:$T$3374,8,FALSE)</f>
        <v>0</v>
      </c>
      <c r="AE10" s="92">
        <f>VLOOKUP(AE$1&amp; "",FFY18_STDZ_Table!$A$2077:$T$3374,8,FALSE)</f>
        <v>0</v>
      </c>
      <c r="AF10" s="92">
        <f>VLOOKUP(AF$1&amp; "",FFY18_STDZ_Table!$A$2077:$T$3374,8,FALSE)</f>
        <v>7.17E-2</v>
      </c>
      <c r="AG10" s="92">
        <f>VLOOKUP(AG$1&amp; "",FFY18_STDZ_Table!$A$2077:$T$3374,8,FALSE)</f>
        <v>5.6399999999999999E-2</v>
      </c>
      <c r="AH10" s="92">
        <f>VLOOKUP(AH$1&amp; "",FFY18_STDZ_Table!$A$2077:$T$3374,8,FALSE)</f>
        <v>8.4199999999999997E-2</v>
      </c>
      <c r="AI10" s="92">
        <f>VLOOKUP(AI$1&amp; "",FFY18_STDZ_Table!$A$2077:$T$3374,8,FALSE)</f>
        <v>0</v>
      </c>
      <c r="AJ10" s="92">
        <f>VLOOKUP(AJ$1&amp; "",FFY18_STDZ_Table!$A$2077:$T$3374,8,FALSE)</f>
        <v>0</v>
      </c>
      <c r="AK10" s="92">
        <f>VLOOKUP(AK$1&amp; "",FFY18_STDZ_Table!$A$2077:$T$3374,8,FALSE)</f>
        <v>8.2199999999999995E-2</v>
      </c>
      <c r="AL10" s="92">
        <f>VLOOKUP(AL$1&amp; "",FFY18_STDZ_Table!$A$2077:$T$3374,8,FALSE)</f>
        <v>5.7000000000000002E-2</v>
      </c>
      <c r="AM10" s="92">
        <f>VLOOKUP(AM$1&amp; "",FFY18_STDZ_Table!$A$2077:$T$3374,8,FALSE)</f>
        <v>7.3499999999999996E-2</v>
      </c>
      <c r="AN10" s="92">
        <f>VLOOKUP(AN$1&amp; "",FFY18_STDZ_Table!$A$2077:$T$3374,8,FALSE)</f>
        <v>2.4799999999999999E-2</v>
      </c>
      <c r="AO10" s="92">
        <f>VLOOKUP(AO$1&amp; "",FFY18_STDZ_Table!$A$2077:$T$3374,8,FALSE)</f>
        <v>6.8199999999999997E-2</v>
      </c>
      <c r="AP10" s="92">
        <f>VLOOKUP(AP$1&amp; "",FFY18_STDZ_Table!$A$2077:$T$3374,8,FALSE)</f>
        <v>0</v>
      </c>
      <c r="AQ10" s="92">
        <f>VLOOKUP(AQ$1&amp; "",FFY18_STDZ_Table!$A$2077:$T$3374,8,FALSE)</f>
        <v>8.0100000000000005E-2</v>
      </c>
      <c r="AR10" s="92">
        <f>VLOOKUP(AR$1&amp; "",FFY18_STDZ_Table!$A$2077:$T$3374,8,FALSE)</f>
        <v>0</v>
      </c>
      <c r="AS10" s="92">
        <f>VLOOKUP(AS$1&amp; "",FFY18_STDZ_Table!$A$2077:$T$3374,8,FALSE)</f>
        <v>6.6900000000000001E-2</v>
      </c>
      <c r="AT10" s="92">
        <f>VLOOKUP(AT$1&amp; "",FFY18_STDZ_Table!$A$2077:$T$3374,8,FALSE)</f>
        <v>0</v>
      </c>
      <c r="AU10" s="92">
        <f>VLOOKUP(AU$1&amp; "",FFY18_STDZ_Table!$A$2077:$T$3374,8,FALSE)</f>
        <v>0</v>
      </c>
      <c r="AV10" s="92">
        <f>VLOOKUP(AV$1&amp; "",FFY18_STDZ_Table!$A$2077:$T$3374,8,FALSE)</f>
        <v>0</v>
      </c>
      <c r="AW10" s="92">
        <f>VLOOKUP(AW$1&amp; "",FFY18_STDZ_Table!$A$2077:$T$3374,8,FALSE)</f>
        <v>3.4500000000000003E-2</v>
      </c>
      <c r="AX10" s="92">
        <f>VLOOKUP(AX$1&amp; "",FFY18_STDZ_Table!$A$2077:$T$3374,8,FALSE)</f>
        <v>0</v>
      </c>
      <c r="AY10" s="92">
        <f>VLOOKUP(AY$1&amp; "",FFY18_STDZ_Table!$A$2077:$T$3374,8,FALSE)</f>
        <v>0</v>
      </c>
      <c r="AZ10" s="92">
        <f>VLOOKUP(AZ$1&amp; "",FFY18_STDZ_Table!$A$2077:$T$3374,8,FALSE)</f>
        <v>8.5999999999999993E-2</v>
      </c>
      <c r="BA10" s="92">
        <f>VLOOKUP(BA$1&amp; "",FFY18_STDZ_Table!$A$2077:$T$3374,8,FALSE)</f>
        <v>0</v>
      </c>
      <c r="BB10" s="92">
        <f>VLOOKUP(BB$1&amp; "",FFY18_STDZ_Table!$A$2077:$T$3374,8,FALSE)</f>
        <v>8.5900000000000004E-2</v>
      </c>
      <c r="BC10" s="92">
        <f>VLOOKUP(BC$1&amp; "",FFY18_STDZ_Table!$A$2077:$T$3374,8,FALSE)</f>
        <v>2.81E-2</v>
      </c>
      <c r="BD10" s="92">
        <f>VLOOKUP(BD$1&amp; "",FFY18_STDZ_Table!$A$2077:$T$3374,8,FALSE)</f>
        <v>0</v>
      </c>
      <c r="BE10" s="92">
        <f>VLOOKUP(BE$1&amp; "",FFY18_STDZ_Table!$A$2077:$T$3374,8,FALSE)</f>
        <v>0</v>
      </c>
      <c r="BF10" s="92">
        <f>VLOOKUP(BF$1&amp; "",FFY18_STDZ_Table!$A$2077:$T$3374,8,FALSE)</f>
        <v>0</v>
      </c>
      <c r="BG10" s="92">
        <f>VLOOKUP(BG$1&amp; "",FFY18_STDZ_Table!$A$2077:$T$3374,8,FALSE)</f>
        <v>0</v>
      </c>
      <c r="BH10" s="92">
        <f>VLOOKUP(BH$1&amp; "",FFY18_STDZ_Table!$A$2077:$T$3374,8,FALSE)</f>
        <v>5.7700000000000001E-2</v>
      </c>
      <c r="BI10" s="92">
        <f>VLOOKUP(BI$1&amp; "",FFY18_STDZ_Table!$A$2077:$T$3374,8,FALSE)</f>
        <v>6.4100000000000004E-2</v>
      </c>
      <c r="BJ10" s="92">
        <f>VLOOKUP(BJ$1&amp; "",FFY18_STDZ_Table!$A$2077:$T$3374,8,FALSE)</f>
        <v>0</v>
      </c>
      <c r="BK10" s="92">
        <f>VLOOKUP(BK$1&amp; "",FFY18_STDZ_Table!$A$2077:$T$3374,8,FALSE)</f>
        <v>3.61E-2</v>
      </c>
      <c r="BL10" s="92">
        <f>VLOOKUP(BL$1&amp; "",FFY18_STDZ_Table!$A$2077:$T$3374,8,FALSE)</f>
        <v>6.88E-2</v>
      </c>
      <c r="BM10" s="92">
        <f>VLOOKUP(BM$1&amp; "",FFY18_STDZ_Table!$A$2077:$T$3374,8,FALSE)</f>
        <v>0</v>
      </c>
      <c r="BN10" s="92">
        <f>VLOOKUP(BN$1&amp; "",FFY18_STDZ_Table!$A$2077:$T$3374,8,FALSE)</f>
        <v>0</v>
      </c>
      <c r="BO10" s="92">
        <f>VLOOKUP(BO$1&amp; "",FFY18_STDZ_Table!$A$2077:$T$3374,8,FALSE)</f>
        <v>0</v>
      </c>
      <c r="BP10" s="92">
        <f>VLOOKUP(BP$1&amp; "",FFY18_STDZ_Table!$A$2077:$T$3374,8,FALSE)</f>
        <v>0</v>
      </c>
      <c r="BQ10" s="92">
        <f>VLOOKUP(BQ$1&amp; "",FFY18_STDZ_Table!$A$2077:$T$3374,8,FALSE)</f>
        <v>0</v>
      </c>
      <c r="BR10" s="92">
        <f>VLOOKUP(BR$1&amp; "",FFY18_STDZ_Table!$A$2077:$T$3374,8,FALSE)</f>
        <v>7.5800000000000006E-2</v>
      </c>
      <c r="BS10" s="92">
        <f>VLOOKUP(BS$1&amp; "",FFY18_STDZ_Table!$A$2077:$T$3374,8,FALSE)</f>
        <v>6.7100000000000007E-2</v>
      </c>
      <c r="BT10" s="92">
        <f>VLOOKUP(BT$1&amp; "",FFY18_STDZ_Table!$A$2077:$T$3374,8,FALSE)</f>
        <v>5.9499999999999997E-2</v>
      </c>
      <c r="BU10" s="92">
        <f>VLOOKUP(BU$1&amp; "",FFY18_STDZ_Table!$A$2077:$T$3374,8,FALSE)</f>
        <v>7.9500000000000001E-2</v>
      </c>
      <c r="BV10" s="92">
        <f>VLOOKUP(BV$1&amp; "",FFY18_STDZ_Table!$A$2077:$T$3374,8,FALSE)</f>
        <v>0</v>
      </c>
      <c r="BW10" s="92">
        <f>VLOOKUP(BW$1&amp; "",FFY18_STDZ_Table!$A$2077:$T$3374,8,FALSE)</f>
        <v>0</v>
      </c>
      <c r="BX10" s="92" t="e">
        <f>VLOOKUP(BX$1&amp; "",FFY18_STDZ_Table!$A$2077:$T$3374,8,FALSE)</f>
        <v>#N/A</v>
      </c>
      <c r="BY10" s="92">
        <f>VLOOKUP(BY$1&amp; "",FFY18_STDZ_Table!$A$2077:$T$3374,8,FALSE)</f>
        <v>5.4199999999999998E-2</v>
      </c>
      <c r="BZ10" s="92">
        <f>VLOOKUP(BZ$1&amp; "",FFY18_STDZ_Table!$A$2077:$T$3374,8,FALSE)</f>
        <v>0</v>
      </c>
      <c r="CA10" s="92">
        <f>VLOOKUP(CA$1&amp; "",FFY18_STDZ_Table!$A$2077:$T$3374,8,FALSE)</f>
        <v>0</v>
      </c>
      <c r="CB10" s="92">
        <f>VLOOKUP(CB$1&amp; "",FFY18_STDZ_Table!$A$2077:$T$3374,8,FALSE)</f>
        <v>0</v>
      </c>
      <c r="CC10" s="92">
        <f>VLOOKUP(CC$1&amp; "",FFY18_STDZ_Table!$A$2077:$T$3374,8,FALSE)</f>
        <v>0</v>
      </c>
      <c r="CD10" s="92">
        <f>VLOOKUP(CD$1&amp; "",FFY18_STDZ_Table!$A$2077:$T$3374,8,FALSE)</f>
        <v>0</v>
      </c>
      <c r="CE10" s="92">
        <f>VLOOKUP(CE$1&amp; "",FFY18_STDZ_Table!$A$2077:$T$3374,8,FALSE)</f>
        <v>3.9899999999999998E-2</v>
      </c>
      <c r="CF10" s="92">
        <f>VLOOKUP(CF$1&amp; "",FFY18_STDZ_Table!$A$2077:$T$3374,8,FALSE)</f>
        <v>1.9300000000000001E-2</v>
      </c>
      <c r="CG10" s="92">
        <f>VLOOKUP(CG$1&amp; "",FFY18_STDZ_Table!$A$2077:$T$3374,8,FALSE)</f>
        <v>0</v>
      </c>
      <c r="CH10" s="92">
        <f>VLOOKUP(CH$1&amp; "",FFY18_STDZ_Table!$A$2077:$T$3374,8,FALSE)</f>
        <v>4.7300000000000002E-2</v>
      </c>
      <c r="CI10" s="92">
        <f>VLOOKUP(CI$1&amp; "",FFY18_STDZ_Table!$A$2077:$T$3374,8,FALSE)</f>
        <v>0</v>
      </c>
      <c r="CJ10" s="92">
        <f>VLOOKUP(CJ$1&amp; "",FFY18_STDZ_Table!$A$2077:$T$3374,8,FALSE)</f>
        <v>0</v>
      </c>
      <c r="CK10" s="92">
        <f>VLOOKUP(CK$1&amp; "",FFY18_STDZ_Table!$A$2077:$T$3374,8,FALSE)</f>
        <v>0</v>
      </c>
    </row>
    <row r="11" spans="2:89" s="67" customFormat="1">
      <c r="B11" s="69" t="s">
        <v>2051</v>
      </c>
      <c r="C11" s="92">
        <f>VLOOKUP(C$1&amp; "",FFY18_STDZ_Table!$A$2077:$T$3374,9,FALSE)</f>
        <v>1</v>
      </c>
      <c r="D11" s="92">
        <f>VLOOKUP(D$1&amp; "",FFY18_STDZ_Table!$A$2077:$T$3374,9,FALSE)</f>
        <v>1</v>
      </c>
      <c r="E11" s="92">
        <f>VLOOKUP(E$1&amp; "",FFY18_STDZ_Table!$A$2077:$T$3374,9,FALSE)</f>
        <v>1</v>
      </c>
      <c r="F11" s="92">
        <f>VLOOKUP(F$1&amp; "",FFY18_STDZ_Table!$A$2077:$T$3374,9,FALSE)</f>
        <v>1</v>
      </c>
      <c r="G11" s="92">
        <f>VLOOKUP(G$1&amp; "",FFY18_STDZ_Table!$A$2077:$T$3374,9,FALSE)</f>
        <v>1</v>
      </c>
      <c r="H11" s="92">
        <f>VLOOKUP(H$1&amp; "",FFY18_STDZ_Table!$A$2077:$T$3374,9,FALSE)</f>
        <v>1</v>
      </c>
      <c r="I11" s="92">
        <f>VLOOKUP(I$1&amp; "",FFY18_STDZ_Table!$A$2077:$T$3374,9,FALSE)</f>
        <v>1</v>
      </c>
      <c r="J11" s="92">
        <f>VLOOKUP(J$1&amp; "",FFY18_STDZ_Table!$A$2077:$T$3374,9,FALSE)</f>
        <v>1</v>
      </c>
      <c r="K11" s="92">
        <f>VLOOKUP(K$1&amp; "",FFY18_STDZ_Table!$A$2077:$T$3374,9,FALSE)</f>
        <v>1</v>
      </c>
      <c r="L11" s="92">
        <f>VLOOKUP(L$1&amp; "",FFY18_STDZ_Table!$A$2077:$T$3374,9,FALSE)</f>
        <v>1</v>
      </c>
      <c r="M11" s="92">
        <f>VLOOKUP(M$1&amp; "",FFY18_STDZ_Table!$A$2077:$T$3374,9,FALSE)</f>
        <v>1</v>
      </c>
      <c r="N11" s="92">
        <f>VLOOKUP(N$1&amp; "",FFY18_STDZ_Table!$A$2077:$T$3374,9,FALSE)</f>
        <v>1</v>
      </c>
      <c r="O11" s="92">
        <f>VLOOKUP(O$1&amp; "",FFY18_STDZ_Table!$A$2077:$T$3374,9,FALSE)</f>
        <v>1</v>
      </c>
      <c r="P11" s="92">
        <f>VLOOKUP(P$1&amp; "",FFY18_STDZ_Table!$A$2077:$T$3374,9,FALSE)</f>
        <v>1</v>
      </c>
      <c r="Q11" s="92">
        <f>VLOOKUP(Q$1&amp; "",FFY18_STDZ_Table!$A$2077:$T$3374,9,FALSE)</f>
        <v>1</v>
      </c>
      <c r="R11" s="92">
        <f>VLOOKUP(R$1&amp; "",FFY18_STDZ_Table!$A$2077:$T$3374,9,FALSE)</f>
        <v>1</v>
      </c>
      <c r="S11" s="92">
        <f>VLOOKUP(S$1&amp; "",FFY18_STDZ_Table!$A$2077:$T$3374,9,FALSE)</f>
        <v>1</v>
      </c>
      <c r="T11" s="92">
        <f>VLOOKUP(T$1&amp; "",FFY18_STDZ_Table!$A$2077:$T$3374,9,FALSE)</f>
        <v>1</v>
      </c>
      <c r="U11" s="92">
        <f>VLOOKUP(U$1&amp; "",FFY18_STDZ_Table!$A$2077:$T$3374,9,FALSE)</f>
        <v>1</v>
      </c>
      <c r="V11" s="92" t="e">
        <f>VLOOKUP(V$1&amp; "",FFY18_STDZ_Table!$A$2077:$T$3374,9,FALSE)</f>
        <v>#N/A</v>
      </c>
      <c r="W11" s="92">
        <f>VLOOKUP(W$1&amp; "",FFY18_STDZ_Table!$A$2077:$T$3374,9,FALSE)</f>
        <v>1</v>
      </c>
      <c r="X11" s="92">
        <f>VLOOKUP(X$1&amp; "",FFY18_STDZ_Table!$A$2077:$T$3374,9,FALSE)</f>
        <v>1</v>
      </c>
      <c r="Y11" s="92">
        <f>VLOOKUP(Y$1&amp; "",FFY18_STDZ_Table!$A$2077:$T$3374,9,FALSE)</f>
        <v>1</v>
      </c>
      <c r="Z11" s="92">
        <f>VLOOKUP(Z$1&amp; "",FFY18_STDZ_Table!$A$2077:$T$3374,9,FALSE)</f>
        <v>1</v>
      </c>
      <c r="AA11" s="92">
        <f>VLOOKUP(AA$1&amp; "",FFY18_STDZ_Table!$A$2077:$T$3374,9,FALSE)</f>
        <v>1</v>
      </c>
      <c r="AB11" s="92">
        <f>VLOOKUP(AB$1&amp; "",FFY18_STDZ_Table!$A$2077:$T$3374,9,FALSE)</f>
        <v>1</v>
      </c>
      <c r="AC11" s="92">
        <f>VLOOKUP(AC$1&amp; "",FFY18_STDZ_Table!$A$2077:$T$3374,9,FALSE)</f>
        <v>1</v>
      </c>
      <c r="AD11" s="92">
        <f>VLOOKUP(AD$1&amp; "",FFY18_STDZ_Table!$A$2077:$T$3374,9,FALSE)</f>
        <v>1</v>
      </c>
      <c r="AE11" s="92">
        <f>VLOOKUP(AE$1&amp; "",FFY18_STDZ_Table!$A$2077:$T$3374,9,FALSE)</f>
        <v>1</v>
      </c>
      <c r="AF11" s="92">
        <f>VLOOKUP(AF$1&amp; "",FFY18_STDZ_Table!$A$2077:$T$3374,9,FALSE)</f>
        <v>1</v>
      </c>
      <c r="AG11" s="92">
        <f>VLOOKUP(AG$1&amp; "",FFY18_STDZ_Table!$A$2077:$T$3374,9,FALSE)</f>
        <v>1</v>
      </c>
      <c r="AH11" s="92">
        <f>VLOOKUP(AH$1&amp; "",FFY18_STDZ_Table!$A$2077:$T$3374,9,FALSE)</f>
        <v>1</v>
      </c>
      <c r="AI11" s="92">
        <f>VLOOKUP(AI$1&amp; "",FFY18_STDZ_Table!$A$2077:$T$3374,9,FALSE)</f>
        <v>1</v>
      </c>
      <c r="AJ11" s="92">
        <f>VLOOKUP(AJ$1&amp; "",FFY18_STDZ_Table!$A$2077:$T$3374,9,FALSE)</f>
        <v>1</v>
      </c>
      <c r="AK11" s="92">
        <f>VLOOKUP(AK$1&amp; "",FFY18_STDZ_Table!$A$2077:$T$3374,9,FALSE)</f>
        <v>1</v>
      </c>
      <c r="AL11" s="92">
        <f>VLOOKUP(AL$1&amp; "",FFY18_STDZ_Table!$A$2077:$T$3374,9,FALSE)</f>
        <v>1</v>
      </c>
      <c r="AM11" s="92">
        <f>VLOOKUP(AM$1&amp; "",FFY18_STDZ_Table!$A$2077:$T$3374,9,FALSE)</f>
        <v>1</v>
      </c>
      <c r="AN11" s="92">
        <f>VLOOKUP(AN$1&amp; "",FFY18_STDZ_Table!$A$2077:$T$3374,9,FALSE)</f>
        <v>1</v>
      </c>
      <c r="AO11" s="92">
        <f>VLOOKUP(AO$1&amp; "",FFY18_STDZ_Table!$A$2077:$T$3374,9,FALSE)</f>
        <v>1</v>
      </c>
      <c r="AP11" s="92">
        <f>VLOOKUP(AP$1&amp; "",FFY18_STDZ_Table!$A$2077:$T$3374,9,FALSE)</f>
        <v>1</v>
      </c>
      <c r="AQ11" s="92">
        <f>VLOOKUP(AQ$1&amp; "",FFY18_STDZ_Table!$A$2077:$T$3374,9,FALSE)</f>
        <v>1</v>
      </c>
      <c r="AR11" s="92">
        <f>VLOOKUP(AR$1&amp; "",FFY18_STDZ_Table!$A$2077:$T$3374,9,FALSE)</f>
        <v>1</v>
      </c>
      <c r="AS11" s="92">
        <f>VLOOKUP(AS$1&amp; "",FFY18_STDZ_Table!$A$2077:$T$3374,9,FALSE)</f>
        <v>1</v>
      </c>
      <c r="AT11" s="92">
        <f>VLOOKUP(AT$1&amp; "",FFY18_STDZ_Table!$A$2077:$T$3374,9,FALSE)</f>
        <v>1</v>
      </c>
      <c r="AU11" s="92">
        <f>VLOOKUP(AU$1&amp; "",FFY18_STDZ_Table!$A$2077:$T$3374,9,FALSE)</f>
        <v>1</v>
      </c>
      <c r="AV11" s="92">
        <f>VLOOKUP(AV$1&amp; "",FFY18_STDZ_Table!$A$2077:$T$3374,9,FALSE)</f>
        <v>1</v>
      </c>
      <c r="AW11" s="92">
        <f>VLOOKUP(AW$1&amp; "",FFY18_STDZ_Table!$A$2077:$T$3374,9,FALSE)</f>
        <v>1</v>
      </c>
      <c r="AX11" s="92">
        <f>VLOOKUP(AX$1&amp; "",FFY18_STDZ_Table!$A$2077:$T$3374,9,FALSE)</f>
        <v>1</v>
      </c>
      <c r="AY11" s="92">
        <f>VLOOKUP(AY$1&amp; "",FFY18_STDZ_Table!$A$2077:$T$3374,9,FALSE)</f>
        <v>1</v>
      </c>
      <c r="AZ11" s="92">
        <f>VLOOKUP(AZ$1&amp; "",FFY18_STDZ_Table!$A$2077:$T$3374,9,FALSE)</f>
        <v>1</v>
      </c>
      <c r="BA11" s="92">
        <f>VLOOKUP(BA$1&amp; "",FFY18_STDZ_Table!$A$2077:$T$3374,9,FALSE)</f>
        <v>1</v>
      </c>
      <c r="BB11" s="92">
        <f>VLOOKUP(BB$1&amp; "",FFY18_STDZ_Table!$A$2077:$T$3374,9,FALSE)</f>
        <v>1</v>
      </c>
      <c r="BC11" s="92">
        <f>VLOOKUP(BC$1&amp; "",FFY18_STDZ_Table!$A$2077:$T$3374,9,FALSE)</f>
        <v>1</v>
      </c>
      <c r="BD11" s="92">
        <f>VLOOKUP(BD$1&amp; "",FFY18_STDZ_Table!$A$2077:$T$3374,9,FALSE)</f>
        <v>1</v>
      </c>
      <c r="BE11" s="92">
        <f>VLOOKUP(BE$1&amp; "",FFY18_STDZ_Table!$A$2077:$T$3374,9,FALSE)</f>
        <v>1</v>
      </c>
      <c r="BF11" s="92">
        <f>VLOOKUP(BF$1&amp; "",FFY18_STDZ_Table!$A$2077:$T$3374,9,FALSE)</f>
        <v>1</v>
      </c>
      <c r="BG11" s="92">
        <f>VLOOKUP(BG$1&amp; "",FFY18_STDZ_Table!$A$2077:$T$3374,9,FALSE)</f>
        <v>1</v>
      </c>
      <c r="BH11" s="92">
        <f>VLOOKUP(BH$1&amp; "",FFY18_STDZ_Table!$A$2077:$T$3374,9,FALSE)</f>
        <v>1</v>
      </c>
      <c r="BI11" s="92">
        <f>VLOOKUP(BI$1&amp; "",FFY18_STDZ_Table!$A$2077:$T$3374,9,FALSE)</f>
        <v>1</v>
      </c>
      <c r="BJ11" s="92">
        <f>VLOOKUP(BJ$1&amp; "",FFY18_STDZ_Table!$A$2077:$T$3374,9,FALSE)</f>
        <v>1</v>
      </c>
      <c r="BK11" s="92">
        <f>VLOOKUP(BK$1&amp; "",FFY18_STDZ_Table!$A$2077:$T$3374,9,FALSE)</f>
        <v>1</v>
      </c>
      <c r="BL11" s="92">
        <f>VLOOKUP(BL$1&amp; "",FFY18_STDZ_Table!$A$2077:$T$3374,9,FALSE)</f>
        <v>1</v>
      </c>
      <c r="BM11" s="92">
        <f>VLOOKUP(BM$1&amp; "",FFY18_STDZ_Table!$A$2077:$T$3374,9,FALSE)</f>
        <v>1</v>
      </c>
      <c r="BN11" s="92">
        <f>VLOOKUP(BN$1&amp; "",FFY18_STDZ_Table!$A$2077:$T$3374,9,FALSE)</f>
        <v>1</v>
      </c>
      <c r="BO11" s="92">
        <f>VLOOKUP(BO$1&amp; "",FFY18_STDZ_Table!$A$2077:$T$3374,9,FALSE)</f>
        <v>1</v>
      </c>
      <c r="BP11" s="92">
        <f>VLOOKUP(BP$1&amp; "",FFY18_STDZ_Table!$A$2077:$T$3374,9,FALSE)</f>
        <v>1</v>
      </c>
      <c r="BQ11" s="92">
        <f>VLOOKUP(BQ$1&amp; "",FFY18_STDZ_Table!$A$2077:$T$3374,9,FALSE)</f>
        <v>1</v>
      </c>
      <c r="BR11" s="92">
        <f>VLOOKUP(BR$1&amp; "",FFY18_STDZ_Table!$A$2077:$T$3374,9,FALSE)</f>
        <v>1</v>
      </c>
      <c r="BS11" s="92">
        <f>VLOOKUP(BS$1&amp; "",FFY18_STDZ_Table!$A$2077:$T$3374,9,FALSE)</f>
        <v>1</v>
      </c>
      <c r="BT11" s="92">
        <f>VLOOKUP(BT$1&amp; "",FFY18_STDZ_Table!$A$2077:$T$3374,9,FALSE)</f>
        <v>1</v>
      </c>
      <c r="BU11" s="92">
        <f>VLOOKUP(BU$1&amp; "",FFY18_STDZ_Table!$A$2077:$T$3374,9,FALSE)</f>
        <v>1</v>
      </c>
      <c r="BV11" s="92">
        <f>VLOOKUP(BV$1&amp; "",FFY18_STDZ_Table!$A$2077:$T$3374,9,FALSE)</f>
        <v>1</v>
      </c>
      <c r="BW11" s="92">
        <f>VLOOKUP(BW$1&amp; "",FFY18_STDZ_Table!$A$2077:$T$3374,9,FALSE)</f>
        <v>1</v>
      </c>
      <c r="BX11" s="92" t="e">
        <f>VLOOKUP(BX$1&amp; "",FFY18_STDZ_Table!$A$2077:$T$3374,9,FALSE)</f>
        <v>#N/A</v>
      </c>
      <c r="BY11" s="92">
        <f>VLOOKUP(BY$1&amp; "",FFY18_STDZ_Table!$A$2077:$T$3374,9,FALSE)</f>
        <v>1</v>
      </c>
      <c r="BZ11" s="92">
        <f>VLOOKUP(BZ$1&amp; "",FFY18_STDZ_Table!$A$2077:$T$3374,9,FALSE)</f>
        <v>1</v>
      </c>
      <c r="CA11" s="92">
        <f>VLOOKUP(CA$1&amp; "",FFY18_STDZ_Table!$A$2077:$T$3374,9,FALSE)</f>
        <v>1</v>
      </c>
      <c r="CB11" s="92">
        <f>VLOOKUP(CB$1&amp; "",FFY18_STDZ_Table!$A$2077:$T$3374,9,FALSE)</f>
        <v>1</v>
      </c>
      <c r="CC11" s="92">
        <f>VLOOKUP(CC$1&amp; "",FFY18_STDZ_Table!$A$2077:$T$3374,9,FALSE)</f>
        <v>1</v>
      </c>
      <c r="CD11" s="92">
        <f>VLOOKUP(CD$1&amp; "",FFY18_STDZ_Table!$A$2077:$T$3374,9,FALSE)</f>
        <v>1</v>
      </c>
      <c r="CE11" s="92">
        <f>VLOOKUP(CE$1&amp; "",FFY18_STDZ_Table!$A$2077:$T$3374,9,FALSE)</f>
        <v>1</v>
      </c>
      <c r="CF11" s="92">
        <f>VLOOKUP(CF$1&amp; "",FFY18_STDZ_Table!$A$2077:$T$3374,9,FALSE)</f>
        <v>1</v>
      </c>
      <c r="CG11" s="92">
        <f>VLOOKUP(CG$1&amp; "",FFY18_STDZ_Table!$A$2077:$T$3374,9,FALSE)</f>
        <v>1</v>
      </c>
      <c r="CH11" s="92">
        <f>VLOOKUP(CH$1&amp; "",FFY18_STDZ_Table!$A$2077:$T$3374,9,FALSE)</f>
        <v>1</v>
      </c>
      <c r="CI11" s="92">
        <f>VLOOKUP(CI$1&amp; "",FFY18_STDZ_Table!$A$2077:$T$3374,9,FALSE)</f>
        <v>1</v>
      </c>
      <c r="CJ11" s="92">
        <f>VLOOKUP(CJ$1&amp; "",FFY18_STDZ_Table!$A$2077:$T$3374,9,FALSE)</f>
        <v>1</v>
      </c>
      <c r="CK11" s="92">
        <f>VLOOKUP(CK$1&amp; "",FFY18_STDZ_Table!$A$2077:$T$3374,9,FALSE)</f>
        <v>1</v>
      </c>
    </row>
    <row r="12" spans="2:89" s="67" customFormat="1">
      <c r="B12" s="69" t="s">
        <v>2053</v>
      </c>
      <c r="C12" s="92">
        <f>VLOOKUP(C$1&amp; "",FFY18_STDZ_Table!$A$2077:$T$3374,10,FALSE)</f>
        <v>2.2399889999999999E-2</v>
      </c>
      <c r="D12" s="92">
        <f>VLOOKUP(D$1&amp; "",FFY18_STDZ_Table!$A$2077:$T$3374,10,FALSE)</f>
        <v>2.6012779999999999E-2</v>
      </c>
      <c r="E12" s="92">
        <f>VLOOKUP(E$1&amp; "",FFY18_STDZ_Table!$A$2077:$T$3374,10,FALSE)</f>
        <v>0</v>
      </c>
      <c r="F12" s="92">
        <f>VLOOKUP(F$1&amp; "",FFY18_STDZ_Table!$A$2077:$T$3374,10,FALSE)</f>
        <v>0</v>
      </c>
      <c r="G12" s="92">
        <f>VLOOKUP(G$1&amp; "",FFY18_STDZ_Table!$A$2077:$T$3374,10,FALSE)</f>
        <v>0</v>
      </c>
      <c r="H12" s="92">
        <f>VLOOKUP(H$1&amp; "",FFY18_STDZ_Table!$A$2077:$T$3374,10,FALSE)</f>
        <v>0</v>
      </c>
      <c r="I12" s="92">
        <f>VLOOKUP(I$1&amp; "",FFY18_STDZ_Table!$A$2077:$T$3374,10,FALSE)</f>
        <v>0</v>
      </c>
      <c r="J12" s="92">
        <f>VLOOKUP(J$1&amp; "",FFY18_STDZ_Table!$A$2077:$T$3374,10,FALSE)</f>
        <v>1.149466E-2</v>
      </c>
      <c r="K12" s="92">
        <f>VLOOKUP(K$1&amp; "",FFY18_STDZ_Table!$A$2077:$T$3374,10,FALSE)</f>
        <v>0</v>
      </c>
      <c r="L12" s="92">
        <f>VLOOKUP(L$1&amp; "",FFY18_STDZ_Table!$A$2077:$T$3374,10,FALSE)</f>
        <v>0</v>
      </c>
      <c r="M12" s="92">
        <f>VLOOKUP(M$1&amp; "",FFY18_STDZ_Table!$A$2077:$T$3374,10,FALSE)</f>
        <v>2.2428750000000001E-2</v>
      </c>
      <c r="N12" s="92">
        <f>VLOOKUP(N$1&amp; "",FFY18_STDZ_Table!$A$2077:$T$3374,10,FALSE)</f>
        <v>0</v>
      </c>
      <c r="O12" s="92">
        <f>VLOOKUP(O$1&amp; "",FFY18_STDZ_Table!$A$2077:$T$3374,10,FALSE)</f>
        <v>0</v>
      </c>
      <c r="P12" s="92">
        <f>VLOOKUP(P$1&amp; "",FFY18_STDZ_Table!$A$2077:$T$3374,10,FALSE)</f>
        <v>0</v>
      </c>
      <c r="Q12" s="92">
        <f>VLOOKUP(Q$1&amp; "",FFY18_STDZ_Table!$A$2077:$T$3374,10,FALSE)</f>
        <v>7.3340509999999998E-2</v>
      </c>
      <c r="R12" s="92">
        <f>VLOOKUP(R$1&amp; "",FFY18_STDZ_Table!$A$2077:$T$3374,10,FALSE)</f>
        <v>0</v>
      </c>
      <c r="S12" s="92">
        <f>VLOOKUP(S$1&amp; "",FFY18_STDZ_Table!$A$2077:$T$3374,10,FALSE)</f>
        <v>1.300865E-2</v>
      </c>
      <c r="T12" s="92">
        <f>VLOOKUP(T$1&amp; "",FFY18_STDZ_Table!$A$2077:$T$3374,10,FALSE)</f>
        <v>0.21010939000000001</v>
      </c>
      <c r="U12" s="92">
        <f>VLOOKUP(U$1&amp; "",FFY18_STDZ_Table!$A$2077:$T$3374,10,FALSE)</f>
        <v>0</v>
      </c>
      <c r="V12" s="92" t="e">
        <f>VLOOKUP(V$1&amp; "",FFY18_STDZ_Table!$A$2077:$T$3374,10,FALSE)</f>
        <v>#N/A</v>
      </c>
      <c r="W12" s="92">
        <f>VLOOKUP(W$1&amp; "",FFY18_STDZ_Table!$A$2077:$T$3374,10,FALSE)</f>
        <v>0</v>
      </c>
      <c r="X12" s="92">
        <f>VLOOKUP(X$1&amp; "",FFY18_STDZ_Table!$A$2077:$T$3374,10,FALSE)</f>
        <v>0</v>
      </c>
      <c r="Y12" s="92">
        <f>VLOOKUP(Y$1&amp; "",FFY18_STDZ_Table!$A$2077:$T$3374,10,FALSE)</f>
        <v>9.5835909999999996E-2</v>
      </c>
      <c r="Z12" s="92">
        <f>VLOOKUP(Z$1&amp; "",FFY18_STDZ_Table!$A$2077:$T$3374,10,FALSE)</f>
        <v>0</v>
      </c>
      <c r="AA12" s="92">
        <f>VLOOKUP(AA$1&amp; "",FFY18_STDZ_Table!$A$2077:$T$3374,10,FALSE)</f>
        <v>0</v>
      </c>
      <c r="AB12" s="92">
        <f>VLOOKUP(AB$1&amp; "",FFY18_STDZ_Table!$A$2077:$T$3374,10,FALSE)</f>
        <v>0.22581667999999999</v>
      </c>
      <c r="AC12" s="92">
        <f>VLOOKUP(AC$1&amp; "",FFY18_STDZ_Table!$A$2077:$T$3374,10,FALSE)</f>
        <v>0</v>
      </c>
      <c r="AD12" s="92">
        <f>VLOOKUP(AD$1&amp; "",FFY18_STDZ_Table!$A$2077:$T$3374,10,FALSE)</f>
        <v>3.7865019999999999E-2</v>
      </c>
      <c r="AE12" s="92">
        <f>VLOOKUP(AE$1&amp; "",FFY18_STDZ_Table!$A$2077:$T$3374,10,FALSE)</f>
        <v>0</v>
      </c>
      <c r="AF12" s="92">
        <f>VLOOKUP(AF$1&amp; "",FFY18_STDZ_Table!$A$2077:$T$3374,10,FALSE)</f>
        <v>0</v>
      </c>
      <c r="AG12" s="92">
        <f>VLOOKUP(AG$1&amp; "",FFY18_STDZ_Table!$A$2077:$T$3374,10,FALSE)</f>
        <v>0</v>
      </c>
      <c r="AH12" s="92">
        <f>VLOOKUP(AH$1&amp; "",FFY18_STDZ_Table!$A$2077:$T$3374,10,FALSE)</f>
        <v>0.21829866000000001</v>
      </c>
      <c r="AI12" s="92">
        <f>VLOOKUP(AI$1&amp; "",FFY18_STDZ_Table!$A$2077:$T$3374,10,FALSE)</f>
        <v>0</v>
      </c>
      <c r="AJ12" s="92">
        <f>VLOOKUP(AJ$1&amp; "",FFY18_STDZ_Table!$A$2077:$T$3374,10,FALSE)</f>
        <v>0</v>
      </c>
      <c r="AK12" s="92">
        <f>VLOOKUP(AK$1&amp; "",FFY18_STDZ_Table!$A$2077:$T$3374,10,FALSE)</f>
        <v>3.3218579999999998E-2</v>
      </c>
      <c r="AL12" s="92">
        <f>VLOOKUP(AL$1&amp; "",FFY18_STDZ_Table!$A$2077:$T$3374,10,FALSE)</f>
        <v>0</v>
      </c>
      <c r="AM12" s="92">
        <f>VLOOKUP(AM$1&amp; "",FFY18_STDZ_Table!$A$2077:$T$3374,10,FALSE)</f>
        <v>0.11250604</v>
      </c>
      <c r="AN12" s="92">
        <f>VLOOKUP(AN$1&amp; "",FFY18_STDZ_Table!$A$2077:$T$3374,10,FALSE)</f>
        <v>0</v>
      </c>
      <c r="AO12" s="92">
        <f>VLOOKUP(AO$1&amp; "",FFY18_STDZ_Table!$A$2077:$T$3374,10,FALSE)</f>
        <v>8.7671490000000005E-2</v>
      </c>
      <c r="AP12" s="92">
        <f>VLOOKUP(AP$1&amp; "",FFY18_STDZ_Table!$A$2077:$T$3374,10,FALSE)</f>
        <v>0</v>
      </c>
      <c r="AQ12" s="92">
        <f>VLOOKUP(AQ$1&amp; "",FFY18_STDZ_Table!$A$2077:$T$3374,10,FALSE)</f>
        <v>0</v>
      </c>
      <c r="AR12" s="92">
        <f>VLOOKUP(AR$1&amp; "",FFY18_STDZ_Table!$A$2077:$T$3374,10,FALSE)</f>
        <v>0</v>
      </c>
      <c r="AS12" s="92">
        <f>VLOOKUP(AS$1&amp; "",FFY18_STDZ_Table!$A$2077:$T$3374,10,FALSE)</f>
        <v>0</v>
      </c>
      <c r="AT12" s="92">
        <f>VLOOKUP(AT$1&amp; "",FFY18_STDZ_Table!$A$2077:$T$3374,10,FALSE)</f>
        <v>2.682381E-2</v>
      </c>
      <c r="AU12" s="92">
        <f>VLOOKUP(AU$1&amp; "",FFY18_STDZ_Table!$A$2077:$T$3374,10,FALSE)</f>
        <v>0</v>
      </c>
      <c r="AV12" s="92">
        <f>VLOOKUP(AV$1&amp; "",FFY18_STDZ_Table!$A$2077:$T$3374,10,FALSE)</f>
        <v>0</v>
      </c>
      <c r="AW12" s="92">
        <f>VLOOKUP(AW$1&amp; "",FFY18_STDZ_Table!$A$2077:$T$3374,10,FALSE)</f>
        <v>0</v>
      </c>
      <c r="AX12" s="92">
        <f>VLOOKUP(AX$1&amp; "",FFY18_STDZ_Table!$A$2077:$T$3374,10,FALSE)</f>
        <v>0</v>
      </c>
      <c r="AY12" s="92">
        <f>VLOOKUP(AY$1&amp; "",FFY18_STDZ_Table!$A$2077:$T$3374,10,FALSE)</f>
        <v>0</v>
      </c>
      <c r="AZ12" s="92">
        <f>VLOOKUP(AZ$1&amp; "",FFY18_STDZ_Table!$A$2077:$T$3374,10,FALSE)</f>
        <v>0</v>
      </c>
      <c r="BA12" s="92">
        <f>VLOOKUP(BA$1&amp; "",FFY18_STDZ_Table!$A$2077:$T$3374,10,FALSE)</f>
        <v>0</v>
      </c>
      <c r="BB12" s="92">
        <f>VLOOKUP(BB$1&amp; "",FFY18_STDZ_Table!$A$2077:$T$3374,10,FALSE)</f>
        <v>6.56143E-2</v>
      </c>
      <c r="BC12" s="92">
        <f>VLOOKUP(BC$1&amp; "",FFY18_STDZ_Table!$A$2077:$T$3374,10,FALSE)</f>
        <v>0</v>
      </c>
      <c r="BD12" s="92">
        <f>VLOOKUP(BD$1&amp; "",FFY18_STDZ_Table!$A$2077:$T$3374,10,FALSE)</f>
        <v>0</v>
      </c>
      <c r="BE12" s="92">
        <f>VLOOKUP(BE$1&amp; "",FFY18_STDZ_Table!$A$2077:$T$3374,10,FALSE)</f>
        <v>0</v>
      </c>
      <c r="BF12" s="92">
        <f>VLOOKUP(BF$1&amp; "",FFY18_STDZ_Table!$A$2077:$T$3374,10,FALSE)</f>
        <v>0</v>
      </c>
      <c r="BG12" s="92">
        <f>VLOOKUP(BG$1&amp; "",FFY18_STDZ_Table!$A$2077:$T$3374,10,FALSE)</f>
        <v>0</v>
      </c>
      <c r="BH12" s="92">
        <f>VLOOKUP(BH$1&amp; "",FFY18_STDZ_Table!$A$2077:$T$3374,10,FALSE)</f>
        <v>0</v>
      </c>
      <c r="BI12" s="92">
        <f>VLOOKUP(BI$1&amp; "",FFY18_STDZ_Table!$A$2077:$T$3374,10,FALSE)</f>
        <v>0</v>
      </c>
      <c r="BJ12" s="92">
        <f>VLOOKUP(BJ$1&amp; "",FFY18_STDZ_Table!$A$2077:$T$3374,10,FALSE)</f>
        <v>0</v>
      </c>
      <c r="BK12" s="92">
        <f>VLOOKUP(BK$1&amp; "",FFY18_STDZ_Table!$A$2077:$T$3374,10,FALSE)</f>
        <v>0</v>
      </c>
      <c r="BL12" s="92">
        <f>VLOOKUP(BL$1&amp; "",FFY18_STDZ_Table!$A$2077:$T$3374,10,FALSE)</f>
        <v>1.3780789999999999E-2</v>
      </c>
      <c r="BM12" s="92">
        <f>VLOOKUP(BM$1&amp; "",FFY18_STDZ_Table!$A$2077:$T$3374,10,FALSE)</f>
        <v>0</v>
      </c>
      <c r="BN12" s="92">
        <f>VLOOKUP(BN$1&amp; "",FFY18_STDZ_Table!$A$2077:$T$3374,10,FALSE)</f>
        <v>0</v>
      </c>
      <c r="BO12" s="92">
        <f>VLOOKUP(BO$1&amp; "",FFY18_STDZ_Table!$A$2077:$T$3374,10,FALSE)</f>
        <v>0</v>
      </c>
      <c r="BP12" s="92">
        <f>VLOOKUP(BP$1&amp; "",FFY18_STDZ_Table!$A$2077:$T$3374,10,FALSE)</f>
        <v>3.6518620000000002E-2</v>
      </c>
      <c r="BQ12" s="92">
        <f>VLOOKUP(BQ$1&amp; "",FFY18_STDZ_Table!$A$2077:$T$3374,10,FALSE)</f>
        <v>0</v>
      </c>
      <c r="BR12" s="92">
        <f>VLOOKUP(BR$1&amp; "",FFY18_STDZ_Table!$A$2077:$T$3374,10,FALSE)</f>
        <v>0</v>
      </c>
      <c r="BS12" s="92">
        <f>VLOOKUP(BS$1&amp; "",FFY18_STDZ_Table!$A$2077:$T$3374,10,FALSE)</f>
        <v>0</v>
      </c>
      <c r="BT12" s="92">
        <f>VLOOKUP(BT$1&amp; "",FFY18_STDZ_Table!$A$2077:$T$3374,10,FALSE)</f>
        <v>0</v>
      </c>
      <c r="BU12" s="92">
        <f>VLOOKUP(BU$1&amp; "",FFY18_STDZ_Table!$A$2077:$T$3374,10,FALSE)</f>
        <v>0</v>
      </c>
      <c r="BV12" s="92">
        <f>VLOOKUP(BV$1&amp; "",FFY18_STDZ_Table!$A$2077:$T$3374,10,FALSE)</f>
        <v>0</v>
      </c>
      <c r="BW12" s="92">
        <f>VLOOKUP(BW$1&amp; "",FFY18_STDZ_Table!$A$2077:$T$3374,10,FALSE)</f>
        <v>0</v>
      </c>
      <c r="BX12" s="92" t="e">
        <f>VLOOKUP(BX$1&amp; "",FFY18_STDZ_Table!$A$2077:$T$3374,10,FALSE)</f>
        <v>#N/A</v>
      </c>
      <c r="BY12" s="92">
        <f>VLOOKUP(BY$1&amp; "",FFY18_STDZ_Table!$A$2077:$T$3374,10,FALSE)</f>
        <v>5.3623549999999999E-2</v>
      </c>
      <c r="BZ12" s="92">
        <f>VLOOKUP(BZ$1&amp; "",FFY18_STDZ_Table!$A$2077:$T$3374,10,FALSE)</f>
        <v>0</v>
      </c>
      <c r="CA12" s="92">
        <f>VLOOKUP(CA$1&amp; "",FFY18_STDZ_Table!$A$2077:$T$3374,10,FALSE)</f>
        <v>0</v>
      </c>
      <c r="CB12" s="92">
        <f>VLOOKUP(CB$1&amp; "",FFY18_STDZ_Table!$A$2077:$T$3374,10,FALSE)</f>
        <v>0</v>
      </c>
      <c r="CC12" s="92">
        <f>VLOOKUP(CC$1&amp; "",FFY18_STDZ_Table!$A$2077:$T$3374,10,FALSE)</f>
        <v>0</v>
      </c>
      <c r="CD12" s="92">
        <f>VLOOKUP(CD$1&amp; "",FFY18_STDZ_Table!$A$2077:$T$3374,10,FALSE)</f>
        <v>0</v>
      </c>
      <c r="CE12" s="92">
        <f>VLOOKUP(CE$1&amp; "",FFY18_STDZ_Table!$A$2077:$T$3374,10,FALSE)</f>
        <v>0</v>
      </c>
      <c r="CF12" s="92">
        <f>VLOOKUP(CF$1&amp; "",FFY18_STDZ_Table!$A$2077:$T$3374,10,FALSE)</f>
        <v>0</v>
      </c>
      <c r="CG12" s="92">
        <f>VLOOKUP(CG$1&amp; "",FFY18_STDZ_Table!$A$2077:$T$3374,10,FALSE)</f>
        <v>3.2752160000000002E-2</v>
      </c>
      <c r="CH12" s="92">
        <f>VLOOKUP(CH$1&amp; "",FFY18_STDZ_Table!$A$2077:$T$3374,10,FALSE)</f>
        <v>0</v>
      </c>
      <c r="CI12" s="92">
        <f>VLOOKUP(CI$1&amp; "",FFY18_STDZ_Table!$A$2077:$T$3374,10,FALSE)</f>
        <v>0</v>
      </c>
      <c r="CJ12" s="92">
        <f>VLOOKUP(CJ$1&amp; "",FFY18_STDZ_Table!$A$2077:$T$3374,10,FALSE)</f>
        <v>0</v>
      </c>
      <c r="CK12" s="92">
        <f>VLOOKUP(CK$1&amp; "",FFY18_STDZ_Table!$A$2077:$T$3374,10,FALSE)</f>
        <v>0</v>
      </c>
    </row>
    <row r="13" spans="2:89" s="67" customFormat="1">
      <c r="B13" s="69" t="s">
        <v>2055</v>
      </c>
      <c r="C13" s="92">
        <f>VLOOKUP(C$1&amp; "",FFY18_STDZ_Table!$A$2077:$T$3374,11,FALSE)</f>
        <v>2.6197479999999999E-2</v>
      </c>
      <c r="D13" s="92">
        <f>VLOOKUP(D$1&amp; "",FFY18_STDZ_Table!$A$2077:$T$3374,11,FALSE)</f>
        <v>3.5348169999999998E-2</v>
      </c>
      <c r="E13" s="92">
        <f>VLOOKUP(E$1&amp; "",FFY18_STDZ_Table!$A$2077:$T$3374,11,FALSE)</f>
        <v>0</v>
      </c>
      <c r="F13" s="92">
        <f>VLOOKUP(F$1&amp; "",FFY18_STDZ_Table!$A$2077:$T$3374,11,FALSE)</f>
        <v>0</v>
      </c>
      <c r="G13" s="92">
        <f>VLOOKUP(G$1&amp; "",FFY18_STDZ_Table!$A$2077:$T$3374,11,FALSE)</f>
        <v>0</v>
      </c>
      <c r="H13" s="92">
        <f>VLOOKUP(H$1&amp; "",FFY18_STDZ_Table!$A$2077:$T$3374,11,FALSE)</f>
        <v>0</v>
      </c>
      <c r="I13" s="92">
        <f>VLOOKUP(I$1&amp; "",FFY18_STDZ_Table!$A$2077:$T$3374,11,FALSE)</f>
        <v>0</v>
      </c>
      <c r="J13" s="92">
        <f>VLOOKUP(J$1&amp; "",FFY18_STDZ_Table!$A$2077:$T$3374,11,FALSE)</f>
        <v>1.523712E-2</v>
      </c>
      <c r="K13" s="92">
        <f>VLOOKUP(K$1&amp; "",FFY18_STDZ_Table!$A$2077:$T$3374,11,FALSE)</f>
        <v>0</v>
      </c>
      <c r="L13" s="92">
        <f>VLOOKUP(L$1&amp; "",FFY18_STDZ_Table!$A$2077:$T$3374,11,FALSE)</f>
        <v>0</v>
      </c>
      <c r="M13" s="92">
        <f>VLOOKUP(M$1&amp; "",FFY18_STDZ_Table!$A$2077:$T$3374,11,FALSE)</f>
        <v>1.5021980000000001E-2</v>
      </c>
      <c r="N13" s="92">
        <f>VLOOKUP(N$1&amp; "",FFY18_STDZ_Table!$A$2077:$T$3374,11,FALSE)</f>
        <v>0</v>
      </c>
      <c r="O13" s="92">
        <f>VLOOKUP(O$1&amp; "",FFY18_STDZ_Table!$A$2077:$T$3374,11,FALSE)</f>
        <v>0</v>
      </c>
      <c r="P13" s="92">
        <f>VLOOKUP(P$1&amp; "",FFY18_STDZ_Table!$A$2077:$T$3374,11,FALSE)</f>
        <v>0</v>
      </c>
      <c r="Q13" s="92">
        <f>VLOOKUP(Q$1&amp; "",FFY18_STDZ_Table!$A$2077:$T$3374,11,FALSE)</f>
        <v>1.8190379999999999E-2</v>
      </c>
      <c r="R13" s="92">
        <f>VLOOKUP(R$1&amp; "",FFY18_STDZ_Table!$A$2077:$T$3374,11,FALSE)</f>
        <v>0</v>
      </c>
      <c r="S13" s="92">
        <f>VLOOKUP(S$1&amp; "",FFY18_STDZ_Table!$A$2077:$T$3374,11,FALSE)</f>
        <v>2.4495050000000001E-2</v>
      </c>
      <c r="T13" s="92">
        <f>VLOOKUP(T$1&amp; "",FFY18_STDZ_Table!$A$2077:$T$3374,11,FALSE)</f>
        <v>0.26451142999999999</v>
      </c>
      <c r="U13" s="92">
        <f>VLOOKUP(U$1&amp; "",FFY18_STDZ_Table!$A$2077:$T$3374,11,FALSE)</f>
        <v>0</v>
      </c>
      <c r="V13" s="92" t="e">
        <f>VLOOKUP(V$1&amp; "",FFY18_STDZ_Table!$A$2077:$T$3374,11,FALSE)</f>
        <v>#N/A</v>
      </c>
      <c r="W13" s="92">
        <f>VLOOKUP(W$1&amp; "",FFY18_STDZ_Table!$A$2077:$T$3374,11,FALSE)</f>
        <v>0</v>
      </c>
      <c r="X13" s="92">
        <f>VLOOKUP(X$1&amp; "",FFY18_STDZ_Table!$A$2077:$T$3374,11,FALSE)</f>
        <v>0</v>
      </c>
      <c r="Y13" s="92">
        <f>VLOOKUP(Y$1&amp; "",FFY18_STDZ_Table!$A$2077:$T$3374,11,FALSE)</f>
        <v>0.11530607</v>
      </c>
      <c r="Z13" s="92">
        <f>VLOOKUP(Z$1&amp; "",FFY18_STDZ_Table!$A$2077:$T$3374,11,FALSE)</f>
        <v>0</v>
      </c>
      <c r="AA13" s="92">
        <f>VLOOKUP(AA$1&amp; "",FFY18_STDZ_Table!$A$2077:$T$3374,11,FALSE)</f>
        <v>0</v>
      </c>
      <c r="AB13" s="92">
        <f>VLOOKUP(AB$1&amp; "",FFY18_STDZ_Table!$A$2077:$T$3374,11,FALSE)</f>
        <v>0.26698878999999998</v>
      </c>
      <c r="AC13" s="92">
        <f>VLOOKUP(AC$1&amp; "",FFY18_STDZ_Table!$A$2077:$T$3374,11,FALSE)</f>
        <v>0</v>
      </c>
      <c r="AD13" s="92">
        <f>VLOOKUP(AD$1&amp; "",FFY18_STDZ_Table!$A$2077:$T$3374,11,FALSE)</f>
        <v>5.3904260000000002E-2</v>
      </c>
      <c r="AE13" s="92">
        <f>VLOOKUP(AE$1&amp; "",FFY18_STDZ_Table!$A$2077:$T$3374,11,FALSE)</f>
        <v>0</v>
      </c>
      <c r="AF13" s="92">
        <f>VLOOKUP(AF$1&amp; "",FFY18_STDZ_Table!$A$2077:$T$3374,11,FALSE)</f>
        <v>0</v>
      </c>
      <c r="AG13" s="92">
        <f>VLOOKUP(AG$1&amp; "",FFY18_STDZ_Table!$A$2077:$T$3374,11,FALSE)</f>
        <v>0</v>
      </c>
      <c r="AH13" s="92">
        <f>VLOOKUP(AH$1&amp; "",FFY18_STDZ_Table!$A$2077:$T$3374,11,FALSE)</f>
        <v>0.2669049</v>
      </c>
      <c r="AI13" s="92">
        <f>VLOOKUP(AI$1&amp; "",FFY18_STDZ_Table!$A$2077:$T$3374,11,FALSE)</f>
        <v>0</v>
      </c>
      <c r="AJ13" s="92">
        <f>VLOOKUP(AJ$1&amp; "",FFY18_STDZ_Table!$A$2077:$T$3374,11,FALSE)</f>
        <v>0</v>
      </c>
      <c r="AK13" s="92">
        <f>VLOOKUP(AK$1&amp; "",FFY18_STDZ_Table!$A$2077:$T$3374,11,FALSE)</f>
        <v>5.1682069999999997E-2</v>
      </c>
      <c r="AL13" s="92">
        <f>VLOOKUP(AL$1&amp; "",FFY18_STDZ_Table!$A$2077:$T$3374,11,FALSE)</f>
        <v>0</v>
      </c>
      <c r="AM13" s="92">
        <f>VLOOKUP(AM$1&amp; "",FFY18_STDZ_Table!$A$2077:$T$3374,11,FALSE)</f>
        <v>8.7732980000000002E-2</v>
      </c>
      <c r="AN13" s="92">
        <f>VLOOKUP(AN$1&amp; "",FFY18_STDZ_Table!$A$2077:$T$3374,11,FALSE)</f>
        <v>0</v>
      </c>
      <c r="AO13" s="92">
        <f>VLOOKUP(AO$1&amp; "",FFY18_STDZ_Table!$A$2077:$T$3374,11,FALSE)</f>
        <v>9.3299709999999994E-2</v>
      </c>
      <c r="AP13" s="92">
        <f>VLOOKUP(AP$1&amp; "",FFY18_STDZ_Table!$A$2077:$T$3374,11,FALSE)</f>
        <v>0</v>
      </c>
      <c r="AQ13" s="92">
        <f>VLOOKUP(AQ$1&amp; "",FFY18_STDZ_Table!$A$2077:$T$3374,11,FALSE)</f>
        <v>0</v>
      </c>
      <c r="AR13" s="92">
        <f>VLOOKUP(AR$1&amp; "",FFY18_STDZ_Table!$A$2077:$T$3374,11,FALSE)</f>
        <v>0</v>
      </c>
      <c r="AS13" s="92">
        <f>VLOOKUP(AS$1&amp; "",FFY18_STDZ_Table!$A$2077:$T$3374,11,FALSE)</f>
        <v>0</v>
      </c>
      <c r="AT13" s="92">
        <f>VLOOKUP(AT$1&amp; "",FFY18_STDZ_Table!$A$2077:$T$3374,11,FALSE)</f>
        <v>3.038718E-2</v>
      </c>
      <c r="AU13" s="92">
        <f>VLOOKUP(AU$1&amp; "",FFY18_STDZ_Table!$A$2077:$T$3374,11,FALSE)</f>
        <v>0</v>
      </c>
      <c r="AV13" s="92">
        <f>VLOOKUP(AV$1&amp; "",FFY18_STDZ_Table!$A$2077:$T$3374,11,FALSE)</f>
        <v>0</v>
      </c>
      <c r="AW13" s="92">
        <f>VLOOKUP(AW$1&amp; "",FFY18_STDZ_Table!$A$2077:$T$3374,11,FALSE)</f>
        <v>0</v>
      </c>
      <c r="AX13" s="92">
        <f>VLOOKUP(AX$1&amp; "",FFY18_STDZ_Table!$A$2077:$T$3374,11,FALSE)</f>
        <v>0</v>
      </c>
      <c r="AY13" s="92">
        <f>VLOOKUP(AY$1&amp; "",FFY18_STDZ_Table!$A$2077:$T$3374,11,FALSE)</f>
        <v>0</v>
      </c>
      <c r="AZ13" s="92">
        <f>VLOOKUP(AZ$1&amp; "",FFY18_STDZ_Table!$A$2077:$T$3374,11,FALSE)</f>
        <v>0</v>
      </c>
      <c r="BA13" s="92">
        <f>VLOOKUP(BA$1&amp; "",FFY18_STDZ_Table!$A$2077:$T$3374,11,FALSE)</f>
        <v>0</v>
      </c>
      <c r="BB13" s="92">
        <f>VLOOKUP(BB$1&amp; "",FFY18_STDZ_Table!$A$2077:$T$3374,11,FALSE)</f>
        <v>9.6318360000000006E-2</v>
      </c>
      <c r="BC13" s="92">
        <f>VLOOKUP(BC$1&amp; "",FFY18_STDZ_Table!$A$2077:$T$3374,11,FALSE)</f>
        <v>0</v>
      </c>
      <c r="BD13" s="92">
        <f>VLOOKUP(BD$1&amp; "",FFY18_STDZ_Table!$A$2077:$T$3374,11,FALSE)</f>
        <v>0</v>
      </c>
      <c r="BE13" s="92">
        <f>VLOOKUP(BE$1&amp; "",FFY18_STDZ_Table!$A$2077:$T$3374,11,FALSE)</f>
        <v>0</v>
      </c>
      <c r="BF13" s="92">
        <f>VLOOKUP(BF$1&amp; "",FFY18_STDZ_Table!$A$2077:$T$3374,11,FALSE)</f>
        <v>0</v>
      </c>
      <c r="BG13" s="92">
        <f>VLOOKUP(BG$1&amp; "",FFY18_STDZ_Table!$A$2077:$T$3374,11,FALSE)</f>
        <v>0</v>
      </c>
      <c r="BH13" s="92">
        <f>VLOOKUP(BH$1&amp; "",FFY18_STDZ_Table!$A$2077:$T$3374,11,FALSE)</f>
        <v>0</v>
      </c>
      <c r="BI13" s="92">
        <f>VLOOKUP(BI$1&amp; "",FFY18_STDZ_Table!$A$2077:$T$3374,11,FALSE)</f>
        <v>0</v>
      </c>
      <c r="BJ13" s="92">
        <f>VLOOKUP(BJ$1&amp; "",FFY18_STDZ_Table!$A$2077:$T$3374,11,FALSE)</f>
        <v>0</v>
      </c>
      <c r="BK13" s="92">
        <f>VLOOKUP(BK$1&amp; "",FFY18_STDZ_Table!$A$2077:$T$3374,11,FALSE)</f>
        <v>0</v>
      </c>
      <c r="BL13" s="92">
        <f>VLOOKUP(BL$1&amp; "",FFY18_STDZ_Table!$A$2077:$T$3374,11,FALSE)</f>
        <v>1.292166E-2</v>
      </c>
      <c r="BM13" s="92">
        <f>VLOOKUP(BM$1&amp; "",FFY18_STDZ_Table!$A$2077:$T$3374,11,FALSE)</f>
        <v>0</v>
      </c>
      <c r="BN13" s="92">
        <f>VLOOKUP(BN$1&amp; "",FFY18_STDZ_Table!$A$2077:$T$3374,11,FALSE)</f>
        <v>0</v>
      </c>
      <c r="BO13" s="92">
        <f>VLOOKUP(BO$1&amp; "",FFY18_STDZ_Table!$A$2077:$T$3374,11,FALSE)</f>
        <v>0</v>
      </c>
      <c r="BP13" s="92">
        <f>VLOOKUP(BP$1&amp; "",FFY18_STDZ_Table!$A$2077:$T$3374,11,FALSE)</f>
        <v>4.6233919999999998E-2</v>
      </c>
      <c r="BQ13" s="92">
        <f>VLOOKUP(BQ$1&amp; "",FFY18_STDZ_Table!$A$2077:$T$3374,11,FALSE)</f>
        <v>0</v>
      </c>
      <c r="BR13" s="92">
        <f>VLOOKUP(BR$1&amp; "",FFY18_STDZ_Table!$A$2077:$T$3374,11,FALSE)</f>
        <v>0</v>
      </c>
      <c r="BS13" s="92">
        <f>VLOOKUP(BS$1&amp; "",FFY18_STDZ_Table!$A$2077:$T$3374,11,FALSE)</f>
        <v>0</v>
      </c>
      <c r="BT13" s="92">
        <f>VLOOKUP(BT$1&amp; "",FFY18_STDZ_Table!$A$2077:$T$3374,11,FALSE)</f>
        <v>0</v>
      </c>
      <c r="BU13" s="92">
        <f>VLOOKUP(BU$1&amp; "",FFY18_STDZ_Table!$A$2077:$T$3374,11,FALSE)</f>
        <v>0</v>
      </c>
      <c r="BV13" s="92">
        <f>VLOOKUP(BV$1&amp; "",FFY18_STDZ_Table!$A$2077:$T$3374,11,FALSE)</f>
        <v>0</v>
      </c>
      <c r="BW13" s="92">
        <f>VLOOKUP(BW$1&amp; "",FFY18_STDZ_Table!$A$2077:$T$3374,11,FALSE)</f>
        <v>0</v>
      </c>
      <c r="BX13" s="92" t="e">
        <f>VLOOKUP(BX$1&amp; "",FFY18_STDZ_Table!$A$2077:$T$3374,11,FALSE)</f>
        <v>#N/A</v>
      </c>
      <c r="BY13" s="92">
        <f>VLOOKUP(BY$1&amp; "",FFY18_STDZ_Table!$A$2077:$T$3374,11,FALSE)</f>
        <v>4.6598100000000003E-2</v>
      </c>
      <c r="BZ13" s="92">
        <f>VLOOKUP(BZ$1&amp; "",FFY18_STDZ_Table!$A$2077:$T$3374,11,FALSE)</f>
        <v>0</v>
      </c>
      <c r="CA13" s="92">
        <f>VLOOKUP(CA$1&amp; "",FFY18_STDZ_Table!$A$2077:$T$3374,11,FALSE)</f>
        <v>0</v>
      </c>
      <c r="CB13" s="92">
        <f>VLOOKUP(CB$1&amp; "",FFY18_STDZ_Table!$A$2077:$T$3374,11,FALSE)</f>
        <v>0</v>
      </c>
      <c r="CC13" s="92">
        <f>VLOOKUP(CC$1&amp; "",FFY18_STDZ_Table!$A$2077:$T$3374,11,FALSE)</f>
        <v>0</v>
      </c>
      <c r="CD13" s="92">
        <f>VLOOKUP(CD$1&amp; "",FFY18_STDZ_Table!$A$2077:$T$3374,11,FALSE)</f>
        <v>0</v>
      </c>
      <c r="CE13" s="92">
        <f>VLOOKUP(CE$1&amp; "",FFY18_STDZ_Table!$A$2077:$T$3374,11,FALSE)</f>
        <v>0</v>
      </c>
      <c r="CF13" s="92">
        <f>VLOOKUP(CF$1&amp; "",FFY18_STDZ_Table!$A$2077:$T$3374,11,FALSE)</f>
        <v>0</v>
      </c>
      <c r="CG13" s="92">
        <f>VLOOKUP(CG$1&amp; "",FFY18_STDZ_Table!$A$2077:$T$3374,11,FALSE)</f>
        <v>5.7973480000000001E-2</v>
      </c>
      <c r="CH13" s="92">
        <f>VLOOKUP(CH$1&amp; "",FFY18_STDZ_Table!$A$2077:$T$3374,11,FALSE)</f>
        <v>0</v>
      </c>
      <c r="CI13" s="92">
        <f>VLOOKUP(CI$1&amp; "",FFY18_STDZ_Table!$A$2077:$T$3374,11,FALSE)</f>
        <v>0</v>
      </c>
      <c r="CJ13" s="92">
        <f>VLOOKUP(CJ$1&amp; "",FFY18_STDZ_Table!$A$2077:$T$3374,11,FALSE)</f>
        <v>0</v>
      </c>
      <c r="CK13" s="92">
        <f>VLOOKUP(CK$1&amp; "",FFY18_STDZ_Table!$A$2077:$T$3374,11,FALSE)</f>
        <v>0</v>
      </c>
    </row>
    <row r="14" spans="2:89" s="67" customFormat="1">
      <c r="B14" s="69" t="s">
        <v>3475</v>
      </c>
      <c r="C14" s="92">
        <f>VLOOKUP(C$1&amp; "",FFY18_STDZ_Table!$A$2077:$T$3374,12,FALSE)</f>
        <v>0.23100000000000001</v>
      </c>
      <c r="D14" s="92">
        <f>VLOOKUP(D$1&amp; "",FFY18_STDZ_Table!$A$2077:$T$3374,12,FALSE)</f>
        <v>0.27200000000000002</v>
      </c>
      <c r="E14" s="92">
        <f>VLOOKUP(E$1&amp; "",FFY18_STDZ_Table!$A$2077:$T$3374,12,FALSE)</f>
        <v>0.35399999999999998</v>
      </c>
      <c r="F14" s="92">
        <f>VLOOKUP(F$1&amp; "",FFY18_STDZ_Table!$A$2077:$T$3374,12,FALSE)</f>
        <v>0.29499999999999998</v>
      </c>
      <c r="G14" s="92">
        <f>VLOOKUP(G$1&amp; "",FFY18_STDZ_Table!$A$2077:$T$3374,12,FALSE)</f>
        <v>0.23</v>
      </c>
      <c r="H14" s="92">
        <f>VLOOKUP(H$1&amp; "",FFY18_STDZ_Table!$A$2077:$T$3374,12,FALSE)</f>
        <v>0.438</v>
      </c>
      <c r="I14" s="92">
        <f>VLOOKUP(I$1&amp; "",FFY18_STDZ_Table!$A$2077:$T$3374,12,FALSE)</f>
        <v>0.23799999999999999</v>
      </c>
      <c r="J14" s="92">
        <f>VLOOKUP(J$1&amp; "",FFY18_STDZ_Table!$A$2077:$T$3374,12,FALSE)</f>
        <v>0.308</v>
      </c>
      <c r="K14" s="92">
        <f>VLOOKUP(K$1&amp; "",FFY18_STDZ_Table!$A$2077:$T$3374,12,FALSE)</f>
        <v>0.28799999999999998</v>
      </c>
      <c r="L14" s="92">
        <f>VLOOKUP(L$1&amp; "",FFY18_STDZ_Table!$A$2077:$T$3374,12,FALSE)</f>
        <v>0.28100000000000003</v>
      </c>
      <c r="M14" s="92">
        <f>VLOOKUP(M$1&amp; "",FFY18_STDZ_Table!$A$2077:$T$3374,12,FALSE)</f>
        <v>0.32700000000000001</v>
      </c>
      <c r="N14" s="92">
        <f>VLOOKUP(N$1&amp; "",FFY18_STDZ_Table!$A$2077:$T$3374,12,FALSE)</f>
        <v>0.19800000000000001</v>
      </c>
      <c r="O14" s="92">
        <f>VLOOKUP(O$1&amp; "",FFY18_STDZ_Table!$A$2077:$T$3374,12,FALSE)</f>
        <v>0.22600000000000001</v>
      </c>
      <c r="P14" s="92">
        <f>VLOOKUP(P$1&amp; "",FFY18_STDZ_Table!$A$2077:$T$3374,12,FALSE)</f>
        <v>0.307</v>
      </c>
      <c r="Q14" s="92">
        <f>VLOOKUP(Q$1&amp; "",FFY18_STDZ_Table!$A$2077:$T$3374,12,FALSE)</f>
        <v>0.35699999999999998</v>
      </c>
      <c r="R14" s="92">
        <f>VLOOKUP(R$1&amp; "",FFY18_STDZ_Table!$A$2077:$T$3374,12,FALSE)</f>
        <v>0.40600000000000003</v>
      </c>
      <c r="S14" s="92">
        <f>VLOOKUP(S$1&amp; "",FFY18_STDZ_Table!$A$2077:$T$3374,12,FALSE)</f>
        <v>0.21299999999999999</v>
      </c>
      <c r="T14" s="92">
        <f>VLOOKUP(T$1&amp; "",FFY18_STDZ_Table!$A$2077:$T$3374,12,FALSE)</f>
        <v>0.23499999999999999</v>
      </c>
      <c r="U14" s="92">
        <f>VLOOKUP(U$1&amp; "",FFY18_STDZ_Table!$A$2077:$T$3374,12,FALSE)</f>
        <v>0.245</v>
      </c>
      <c r="V14" s="92" t="e">
        <f>VLOOKUP(V$1&amp; "",FFY18_STDZ_Table!$A$2077:$T$3374,12,FALSE)</f>
        <v>#N/A</v>
      </c>
      <c r="W14" s="92">
        <f>VLOOKUP(W$1&amp; "",FFY18_STDZ_Table!$A$2077:$T$3374,12,FALSE)</f>
        <v>0.224</v>
      </c>
      <c r="X14" s="92">
        <f>VLOOKUP(X$1&amp; "",FFY18_STDZ_Table!$A$2077:$T$3374,12,FALSE)</f>
        <v>0.27600000000000002</v>
      </c>
      <c r="Y14" s="92">
        <f>VLOOKUP(Y$1&amp; "",FFY18_STDZ_Table!$A$2077:$T$3374,12,FALSE)</f>
        <v>0.28299999999999997</v>
      </c>
      <c r="Z14" s="92">
        <f>VLOOKUP(Z$1&amp; "",FFY18_STDZ_Table!$A$2077:$T$3374,12,FALSE)</f>
        <v>0.30399999999999999</v>
      </c>
      <c r="AA14" s="92">
        <f>VLOOKUP(AA$1&amp; "",FFY18_STDZ_Table!$A$2077:$T$3374,12,FALSE)</f>
        <v>0.28599999999999998</v>
      </c>
      <c r="AB14" s="92">
        <f>VLOOKUP(AB$1&amp; "",FFY18_STDZ_Table!$A$2077:$T$3374,12,FALSE)</f>
        <v>0.27200000000000002</v>
      </c>
      <c r="AC14" s="92">
        <f>VLOOKUP(AC$1&amp; "",FFY18_STDZ_Table!$A$2077:$T$3374,12,FALSE)</f>
        <v>0.40600000000000003</v>
      </c>
      <c r="AD14" s="92">
        <f>VLOOKUP(AD$1&amp; "",FFY18_STDZ_Table!$A$2077:$T$3374,12,FALSE)</f>
        <v>0.27200000000000002</v>
      </c>
      <c r="AE14" s="92">
        <f>VLOOKUP(AE$1&amp; "",FFY18_STDZ_Table!$A$2077:$T$3374,12,FALSE)</f>
        <v>0.34899999999999998</v>
      </c>
      <c r="AF14" s="92">
        <f>VLOOKUP(AF$1&amp; "",FFY18_STDZ_Table!$A$2077:$T$3374,12,FALSE)</f>
        <v>0.26200000000000001</v>
      </c>
      <c r="AG14" s="92">
        <f>VLOOKUP(AG$1&amp; "",FFY18_STDZ_Table!$A$2077:$T$3374,12,FALSE)</f>
        <v>0.35899999999999999</v>
      </c>
      <c r="AH14" s="92">
        <f>VLOOKUP(AH$1&amp; "",FFY18_STDZ_Table!$A$2077:$T$3374,12,FALSE)</f>
        <v>0.36099999999999999</v>
      </c>
      <c r="AI14" s="92">
        <f>VLOOKUP(AI$1&amp; "",FFY18_STDZ_Table!$A$2077:$T$3374,12,FALSE)</f>
        <v>0.28399999999999997</v>
      </c>
      <c r="AJ14" s="92">
        <f>VLOOKUP(AJ$1&amp; "",FFY18_STDZ_Table!$A$2077:$T$3374,12,FALSE)</f>
        <v>0.32900000000000001</v>
      </c>
      <c r="AK14" s="92">
        <f>VLOOKUP(AK$1&amp; "",FFY18_STDZ_Table!$A$2077:$T$3374,12,FALSE)</f>
        <v>0.26400000000000001</v>
      </c>
      <c r="AL14" s="92">
        <f>VLOOKUP(AL$1&amp; "",FFY18_STDZ_Table!$A$2077:$T$3374,12,FALSE)</f>
        <v>0.40500000000000003</v>
      </c>
      <c r="AM14" s="92">
        <f>VLOOKUP(AM$1&amp; "",FFY18_STDZ_Table!$A$2077:$T$3374,12,FALSE)</f>
        <v>0.27100000000000002</v>
      </c>
      <c r="AN14" s="92">
        <f>VLOOKUP(AN$1&amp; "",FFY18_STDZ_Table!$A$2077:$T$3374,12,FALSE)</f>
        <v>0.24199999999999999</v>
      </c>
      <c r="AO14" s="92">
        <f>VLOOKUP(AO$1&amp; "",FFY18_STDZ_Table!$A$2077:$T$3374,12,FALSE)</f>
        <v>0.187</v>
      </c>
      <c r="AP14" s="92">
        <f>VLOOKUP(AP$1&amp; "",FFY18_STDZ_Table!$A$2077:$T$3374,12,FALSE)</f>
        <v>0.47899999999999998</v>
      </c>
      <c r="AQ14" s="92">
        <f>VLOOKUP(AQ$1&amp; "",FFY18_STDZ_Table!$A$2077:$T$3374,12,FALSE)</f>
        <v>0.30199999999999999</v>
      </c>
      <c r="AR14" s="92">
        <f>VLOOKUP(AR$1&amp; "",FFY18_STDZ_Table!$A$2077:$T$3374,12,FALSE)</f>
        <v>0.40600000000000003</v>
      </c>
      <c r="AS14" s="92">
        <f>VLOOKUP(AS$1&amp; "",FFY18_STDZ_Table!$A$2077:$T$3374,12,FALSE)</f>
        <v>0.27500000000000002</v>
      </c>
      <c r="AT14" s="92">
        <f>VLOOKUP(AT$1&amp; "",FFY18_STDZ_Table!$A$2077:$T$3374,12,FALSE)</f>
        <v>0.34200000000000003</v>
      </c>
      <c r="AU14" s="92">
        <f>VLOOKUP(AU$1&amp; "",FFY18_STDZ_Table!$A$2077:$T$3374,12,FALSE)</f>
        <v>0.29599999999999999</v>
      </c>
      <c r="AV14" s="92">
        <f>VLOOKUP(AV$1&amp; "",FFY18_STDZ_Table!$A$2077:$T$3374,12,FALSE)</f>
        <v>0.26700000000000002</v>
      </c>
      <c r="AW14" s="92">
        <f>VLOOKUP(AW$1&amp; "",FFY18_STDZ_Table!$A$2077:$T$3374,12,FALSE)</f>
        <v>0.215</v>
      </c>
      <c r="AX14" s="92">
        <f>VLOOKUP(AX$1&amp; "",FFY18_STDZ_Table!$A$2077:$T$3374,12,FALSE)</f>
        <v>0.36699999999999999</v>
      </c>
      <c r="AY14" s="92">
        <f>VLOOKUP(AY$1&amp; "",FFY18_STDZ_Table!$A$2077:$T$3374,12,FALSE)</f>
        <v>0.21</v>
      </c>
      <c r="AZ14" s="92">
        <f>VLOOKUP(AZ$1&amp; "",FFY18_STDZ_Table!$A$2077:$T$3374,12,FALSE)</f>
        <v>0.29399999999999998</v>
      </c>
      <c r="BA14" s="92">
        <f>VLOOKUP(BA$1&amp; "",FFY18_STDZ_Table!$A$2077:$T$3374,12,FALSE)</f>
        <v>0.33600000000000002</v>
      </c>
      <c r="BB14" s="92">
        <f>VLOOKUP(BB$1&amp; "",FFY18_STDZ_Table!$A$2077:$T$3374,12,FALSE)</f>
        <v>0.22</v>
      </c>
      <c r="BC14" s="92">
        <f>VLOOKUP(BC$1&amp; "",FFY18_STDZ_Table!$A$2077:$T$3374,12,FALSE)</f>
        <v>0.29099999999999998</v>
      </c>
      <c r="BD14" s="92">
        <f>VLOOKUP(BD$1&amp; "",FFY18_STDZ_Table!$A$2077:$T$3374,12,FALSE)</f>
        <v>0.26900000000000002</v>
      </c>
      <c r="BE14" s="92">
        <f>VLOOKUP(BE$1&amp; "",FFY18_STDZ_Table!$A$2077:$T$3374,12,FALSE)</f>
        <v>0.184</v>
      </c>
      <c r="BF14" s="92">
        <f>VLOOKUP(BF$1&amp; "",FFY18_STDZ_Table!$A$2077:$T$3374,12,FALSE)</f>
        <v>0.29299999999999998</v>
      </c>
      <c r="BG14" s="92">
        <f>VLOOKUP(BG$1&amp; "",FFY18_STDZ_Table!$A$2077:$T$3374,12,FALSE)</f>
        <v>0.41899999999999998</v>
      </c>
      <c r="BH14" s="92">
        <f>VLOOKUP(BH$1&amp; "",FFY18_STDZ_Table!$A$2077:$T$3374,12,FALSE)</f>
        <v>0.35599999999999998</v>
      </c>
      <c r="BI14" s="92">
        <f>VLOOKUP(BI$1&amp; "",FFY18_STDZ_Table!$A$2077:$T$3374,12,FALSE)</f>
        <v>0.23</v>
      </c>
      <c r="BJ14" s="92">
        <f>VLOOKUP(BJ$1&amp; "",FFY18_STDZ_Table!$A$2077:$T$3374,12,FALSE)</f>
        <v>0.34</v>
      </c>
      <c r="BK14" s="92">
        <f>VLOOKUP(BK$1&amp; "",FFY18_STDZ_Table!$A$2077:$T$3374,12,FALSE)</f>
        <v>0.17799999999999999</v>
      </c>
      <c r="BL14" s="92">
        <f>VLOOKUP(BL$1&amp; "",FFY18_STDZ_Table!$A$2077:$T$3374,12,FALSE)</f>
        <v>0.24099999999999999</v>
      </c>
      <c r="BM14" s="92">
        <f>VLOOKUP(BM$1&amp; "",FFY18_STDZ_Table!$A$2077:$T$3374,12,FALSE)</f>
        <v>0.30599999999999999</v>
      </c>
      <c r="BN14" s="92">
        <f>VLOOKUP(BN$1&amp; "",FFY18_STDZ_Table!$A$2077:$T$3374,12,FALSE)</f>
        <v>0.24</v>
      </c>
      <c r="BO14" s="92">
        <f>VLOOKUP(BO$1&amp; "",FFY18_STDZ_Table!$A$2077:$T$3374,12,FALSE)</f>
        <v>0.20599999999999999</v>
      </c>
      <c r="BP14" s="92">
        <f>VLOOKUP(BP$1&amp; "",FFY18_STDZ_Table!$A$2077:$T$3374,12,FALSE)</f>
        <v>0.27100000000000002</v>
      </c>
      <c r="BQ14" s="92">
        <f>VLOOKUP(BQ$1&amp; "",FFY18_STDZ_Table!$A$2077:$T$3374,12,FALSE)</f>
        <v>0.38700000000000001</v>
      </c>
      <c r="BR14" s="92">
        <f>VLOOKUP(BR$1&amp; "",FFY18_STDZ_Table!$A$2077:$T$3374,12,FALSE)</f>
        <v>0.32100000000000001</v>
      </c>
      <c r="BS14" s="92">
        <f>VLOOKUP(BS$1&amp; "",FFY18_STDZ_Table!$A$2077:$T$3374,12,FALSE)</f>
        <v>0.186</v>
      </c>
      <c r="BT14" s="92">
        <f>VLOOKUP(BT$1&amp; "",FFY18_STDZ_Table!$A$2077:$T$3374,12,FALSE)</f>
        <v>0.22</v>
      </c>
      <c r="BU14" s="92">
        <f>VLOOKUP(BU$1&amp; "",FFY18_STDZ_Table!$A$2077:$T$3374,12,FALSE)</f>
        <v>0.28799999999999998</v>
      </c>
      <c r="BV14" s="92">
        <f>VLOOKUP(BV$1&amp; "",FFY18_STDZ_Table!$A$2077:$T$3374,12,FALSE)</f>
        <v>0.32800000000000001</v>
      </c>
      <c r="BW14" s="92">
        <f>VLOOKUP(BW$1&amp; "",FFY18_STDZ_Table!$A$2077:$T$3374,12,FALSE)</f>
        <v>0.38200000000000001</v>
      </c>
      <c r="BX14" s="92" t="e">
        <f>VLOOKUP(BX$1&amp; "",FFY18_STDZ_Table!$A$2077:$T$3374,12,FALSE)</f>
        <v>#N/A</v>
      </c>
      <c r="BY14" s="92">
        <f>VLOOKUP(BY$1&amp; "",FFY18_STDZ_Table!$A$2077:$T$3374,12,FALSE)</f>
        <v>0.24399999999999999</v>
      </c>
      <c r="BZ14" s="92">
        <f>VLOOKUP(BZ$1&amp; "",FFY18_STDZ_Table!$A$2077:$T$3374,12,FALSE)</f>
        <v>0.29899999999999999</v>
      </c>
      <c r="CA14" s="92">
        <f>VLOOKUP(CA$1&amp; "",FFY18_STDZ_Table!$A$2077:$T$3374,12,FALSE)</f>
        <v>0.247</v>
      </c>
      <c r="CB14" s="92">
        <f>VLOOKUP(CB$1&amp; "",FFY18_STDZ_Table!$A$2077:$T$3374,12,FALSE)</f>
        <v>0.23599999999999999</v>
      </c>
      <c r="CC14" s="92">
        <f>VLOOKUP(CC$1&amp; "",FFY18_STDZ_Table!$A$2077:$T$3374,12,FALSE)</f>
        <v>0.23799999999999999</v>
      </c>
      <c r="CD14" s="92">
        <f>VLOOKUP(CD$1&amp; "",FFY18_STDZ_Table!$A$2077:$T$3374,12,FALSE)</f>
        <v>0.39700000000000002</v>
      </c>
      <c r="CE14" s="92">
        <f>VLOOKUP(CE$1&amp; "",FFY18_STDZ_Table!$A$2077:$T$3374,12,FALSE)</f>
        <v>0.23499999999999999</v>
      </c>
      <c r="CF14" s="92">
        <f>VLOOKUP(CF$1&amp; "",FFY18_STDZ_Table!$A$2077:$T$3374,12,FALSE)</f>
        <v>0.26</v>
      </c>
      <c r="CG14" s="92">
        <f>VLOOKUP(CG$1&amp; "",FFY18_STDZ_Table!$A$2077:$T$3374,12,FALSE)</f>
        <v>0.248</v>
      </c>
      <c r="CH14" s="92">
        <f>VLOOKUP(CH$1&amp; "",FFY18_STDZ_Table!$A$2077:$T$3374,12,FALSE)</f>
        <v>0.253</v>
      </c>
      <c r="CI14" s="92">
        <f>VLOOKUP(CI$1&amp; "",FFY18_STDZ_Table!$A$2077:$T$3374,12,FALSE)</f>
        <v>0.40300000000000002</v>
      </c>
      <c r="CJ14" s="92">
        <f>VLOOKUP(CJ$1&amp; "",FFY18_STDZ_Table!$A$2077:$T$3374,12,FALSE)</f>
        <v>0.6</v>
      </c>
      <c r="CK14" s="92">
        <f>VLOOKUP(CK$1&amp; "",FFY18_STDZ_Table!$A$2077:$T$3374,12,FALSE)</f>
        <v>1.0289999999999999</v>
      </c>
    </row>
    <row r="15" spans="2:89" s="67" customFormat="1">
      <c r="B15" s="69" t="s">
        <v>3476</v>
      </c>
      <c r="C15" s="92">
        <f>VLOOKUP(C$1&amp; "",FFY18_STDZ_Table!$A$2077:$T$3374,13,FALSE)</f>
        <v>2.5000000000000001E-2</v>
      </c>
      <c r="D15" s="92">
        <f>VLOOKUP(D$1&amp; "",FFY18_STDZ_Table!$A$2077:$T$3374,13,FALSE)</f>
        <v>3.5999999999999997E-2</v>
      </c>
      <c r="E15" s="92">
        <f>VLOOKUP(E$1&amp; "",FFY18_STDZ_Table!$A$2077:$T$3374,13,FALSE)</f>
        <v>2.5000000000000001E-2</v>
      </c>
      <c r="F15" s="92">
        <f>VLOOKUP(F$1&amp; "",FFY18_STDZ_Table!$A$2077:$T$3374,13,FALSE)</f>
        <v>1.7000000000000001E-2</v>
      </c>
      <c r="G15" s="92">
        <f>VLOOKUP(G$1&amp; "",FFY18_STDZ_Table!$A$2077:$T$3374,13,FALSE)</f>
        <v>0.02</v>
      </c>
      <c r="H15" s="92">
        <f>VLOOKUP(H$1&amp; "",FFY18_STDZ_Table!$A$2077:$T$3374,13,FALSE)</f>
        <v>2.8000000000000001E-2</v>
      </c>
      <c r="I15" s="92">
        <f>VLOOKUP(I$1&amp; "",FFY18_STDZ_Table!$A$2077:$T$3374,13,FALSE)</f>
        <v>2.8000000000000001E-2</v>
      </c>
      <c r="J15" s="92">
        <f>VLOOKUP(J$1&amp; "",FFY18_STDZ_Table!$A$2077:$T$3374,13,FALSE)</f>
        <v>3.7999999999999999E-2</v>
      </c>
      <c r="K15" s="92">
        <f>VLOOKUP(K$1&amp; "",FFY18_STDZ_Table!$A$2077:$T$3374,13,FALSE)</f>
        <v>3.4000000000000002E-2</v>
      </c>
      <c r="L15" s="92">
        <f>VLOOKUP(L$1&amp; "",FFY18_STDZ_Table!$A$2077:$T$3374,13,FALSE)</f>
        <v>2.4E-2</v>
      </c>
      <c r="M15" s="92">
        <f>VLOOKUP(M$1&amp; "",FFY18_STDZ_Table!$A$2077:$T$3374,13,FALSE)</f>
        <v>3.2000000000000001E-2</v>
      </c>
      <c r="N15" s="92">
        <f>VLOOKUP(N$1&amp; "",FFY18_STDZ_Table!$A$2077:$T$3374,13,FALSE)</f>
        <v>1.4E-2</v>
      </c>
      <c r="O15" s="92">
        <f>VLOOKUP(O$1&amp; "",FFY18_STDZ_Table!$A$2077:$T$3374,13,FALSE)</f>
        <v>1.7999999999999999E-2</v>
      </c>
      <c r="P15" s="92">
        <f>VLOOKUP(P$1&amp; "",FFY18_STDZ_Table!$A$2077:$T$3374,13,FALSE)</f>
        <v>2.8000000000000001E-2</v>
      </c>
      <c r="Q15" s="92">
        <f>VLOOKUP(Q$1&amp; "",FFY18_STDZ_Table!$A$2077:$T$3374,13,FALSE)</f>
        <v>2.5000000000000001E-2</v>
      </c>
      <c r="R15" s="92">
        <f>VLOOKUP(R$1&amp; "",FFY18_STDZ_Table!$A$2077:$T$3374,13,FALSE)</f>
        <v>3.7999999999999999E-2</v>
      </c>
      <c r="S15" s="92">
        <f>VLOOKUP(S$1&amp; "",FFY18_STDZ_Table!$A$2077:$T$3374,13,FALSE)</f>
        <v>1.0999999999999999E-2</v>
      </c>
      <c r="T15" s="92">
        <f>VLOOKUP(T$1&amp; "",FFY18_STDZ_Table!$A$2077:$T$3374,13,FALSE)</f>
        <v>2.1000000000000001E-2</v>
      </c>
      <c r="U15" s="92">
        <f>VLOOKUP(U$1&amp; "",FFY18_STDZ_Table!$A$2077:$T$3374,13,FALSE)</f>
        <v>2.7E-2</v>
      </c>
      <c r="V15" s="92" t="e">
        <f>VLOOKUP(V$1&amp; "",FFY18_STDZ_Table!$A$2077:$T$3374,13,FALSE)</f>
        <v>#N/A</v>
      </c>
      <c r="W15" s="92">
        <f>VLOOKUP(W$1&amp; "",FFY18_STDZ_Table!$A$2077:$T$3374,13,FALSE)</f>
        <v>1.6E-2</v>
      </c>
      <c r="X15" s="92">
        <f>VLOOKUP(X$1&amp; "",FFY18_STDZ_Table!$A$2077:$T$3374,13,FALSE)</f>
        <v>1.4E-2</v>
      </c>
      <c r="Y15" s="92">
        <f>VLOOKUP(Y$1&amp; "",FFY18_STDZ_Table!$A$2077:$T$3374,13,FALSE)</f>
        <v>1.7999999999999999E-2</v>
      </c>
      <c r="Z15" s="92">
        <f>VLOOKUP(Z$1&amp; "",FFY18_STDZ_Table!$A$2077:$T$3374,13,FALSE)</f>
        <v>2.1000000000000001E-2</v>
      </c>
      <c r="AA15" s="92">
        <f>VLOOKUP(AA$1&amp; "",FFY18_STDZ_Table!$A$2077:$T$3374,13,FALSE)</f>
        <v>2.4E-2</v>
      </c>
      <c r="AB15" s="92">
        <f>VLOOKUP(AB$1&amp; "",FFY18_STDZ_Table!$A$2077:$T$3374,13,FALSE)</f>
        <v>2.5000000000000001E-2</v>
      </c>
      <c r="AC15" s="92">
        <f>VLOOKUP(AC$1&amp; "",FFY18_STDZ_Table!$A$2077:$T$3374,13,FALSE)</f>
        <v>5.2999999999999999E-2</v>
      </c>
      <c r="AD15" s="92">
        <f>VLOOKUP(AD$1&amp; "",FFY18_STDZ_Table!$A$2077:$T$3374,13,FALSE)</f>
        <v>0.02</v>
      </c>
      <c r="AE15" s="92">
        <f>VLOOKUP(AE$1&amp; "",FFY18_STDZ_Table!$A$2077:$T$3374,13,FALSE)</f>
        <v>2.7E-2</v>
      </c>
      <c r="AF15" s="92">
        <f>VLOOKUP(AF$1&amp; "",FFY18_STDZ_Table!$A$2077:$T$3374,13,FALSE)</f>
        <v>2.4E-2</v>
      </c>
      <c r="AG15" s="92">
        <f>VLOOKUP(AG$1&amp; "",FFY18_STDZ_Table!$A$2077:$T$3374,13,FALSE)</f>
        <v>2.8000000000000001E-2</v>
      </c>
      <c r="AH15" s="92">
        <f>VLOOKUP(AH$1&amp; "",FFY18_STDZ_Table!$A$2077:$T$3374,13,FALSE)</f>
        <v>1.7000000000000001E-2</v>
      </c>
      <c r="AI15" s="92">
        <f>VLOOKUP(AI$1&amp; "",FFY18_STDZ_Table!$A$2077:$T$3374,13,FALSE)</f>
        <v>3.3000000000000002E-2</v>
      </c>
      <c r="AJ15" s="92">
        <f>VLOOKUP(AJ$1&amp; "",FFY18_STDZ_Table!$A$2077:$T$3374,13,FALSE)</f>
        <v>3.6999999999999998E-2</v>
      </c>
      <c r="AK15" s="92">
        <f>VLOOKUP(AK$1&amp; "",FFY18_STDZ_Table!$A$2077:$T$3374,13,FALSE)</f>
        <v>1.9E-2</v>
      </c>
      <c r="AL15" s="92">
        <f>VLOOKUP(AL$1&amp; "",FFY18_STDZ_Table!$A$2077:$T$3374,13,FALSE)</f>
        <v>2.8000000000000001E-2</v>
      </c>
      <c r="AM15" s="92">
        <f>VLOOKUP(AM$1&amp; "",FFY18_STDZ_Table!$A$2077:$T$3374,13,FALSE)</f>
        <v>0.04</v>
      </c>
      <c r="AN15" s="92">
        <f>VLOOKUP(AN$1&amp; "",FFY18_STDZ_Table!$A$2077:$T$3374,13,FALSE)</f>
        <v>1.4999999999999999E-2</v>
      </c>
      <c r="AO15" s="92">
        <f>VLOOKUP(AO$1&amp; "",FFY18_STDZ_Table!$A$2077:$T$3374,13,FALSE)</f>
        <v>8.0000000000000002E-3</v>
      </c>
      <c r="AP15" s="92">
        <f>VLOOKUP(AP$1&amp; "",FFY18_STDZ_Table!$A$2077:$T$3374,13,FALSE)</f>
        <v>6.7000000000000004E-2</v>
      </c>
      <c r="AQ15" s="92">
        <f>VLOOKUP(AQ$1&amp; "",FFY18_STDZ_Table!$A$2077:$T$3374,13,FALSE)</f>
        <v>3.5999999999999997E-2</v>
      </c>
      <c r="AR15" s="92">
        <f>VLOOKUP(AR$1&amp; "",FFY18_STDZ_Table!$A$2077:$T$3374,13,FALSE)</f>
        <v>0.03</v>
      </c>
      <c r="AS15" s="92">
        <f>VLOOKUP(AS$1&amp; "",FFY18_STDZ_Table!$A$2077:$T$3374,13,FALSE)</f>
        <v>2.4E-2</v>
      </c>
      <c r="AT15" s="92">
        <f>VLOOKUP(AT$1&amp; "",FFY18_STDZ_Table!$A$2077:$T$3374,13,FALSE)</f>
        <v>2.8000000000000001E-2</v>
      </c>
      <c r="AU15" s="92">
        <f>VLOOKUP(AU$1&amp; "",FFY18_STDZ_Table!$A$2077:$T$3374,13,FALSE)</f>
        <v>1.7999999999999999E-2</v>
      </c>
      <c r="AV15" s="92">
        <f>VLOOKUP(AV$1&amp; "",FFY18_STDZ_Table!$A$2077:$T$3374,13,FALSE)</f>
        <v>4.2000000000000003E-2</v>
      </c>
      <c r="AW15" s="92">
        <f>VLOOKUP(AW$1&amp; "",FFY18_STDZ_Table!$A$2077:$T$3374,13,FALSE)</f>
        <v>2.5000000000000001E-2</v>
      </c>
      <c r="AX15" s="92">
        <f>VLOOKUP(AX$1&amp; "",FFY18_STDZ_Table!$A$2077:$T$3374,13,FALSE)</f>
        <v>2.3E-2</v>
      </c>
      <c r="AY15" s="92">
        <f>VLOOKUP(AY$1&amp; "",FFY18_STDZ_Table!$A$2077:$T$3374,13,FALSE)</f>
        <v>2.4E-2</v>
      </c>
      <c r="AZ15" s="92">
        <f>VLOOKUP(AZ$1&amp; "",FFY18_STDZ_Table!$A$2077:$T$3374,13,FALSE)</f>
        <v>2.4E-2</v>
      </c>
      <c r="BA15" s="92">
        <f>VLOOKUP(BA$1&amp; "",FFY18_STDZ_Table!$A$2077:$T$3374,13,FALSE)</f>
        <v>2.4E-2</v>
      </c>
      <c r="BB15" s="92">
        <f>VLOOKUP(BB$1&amp; "",FFY18_STDZ_Table!$A$2077:$T$3374,13,FALSE)</f>
        <v>1.9E-2</v>
      </c>
      <c r="BC15" s="92">
        <f>VLOOKUP(BC$1&amp; "",FFY18_STDZ_Table!$A$2077:$T$3374,13,FALSE)</f>
        <v>1.4999999999999999E-2</v>
      </c>
      <c r="BD15" s="92">
        <f>VLOOKUP(BD$1&amp; "",FFY18_STDZ_Table!$A$2077:$T$3374,13,FALSE)</f>
        <v>2.1999999999999999E-2</v>
      </c>
      <c r="BE15" s="92">
        <f>VLOOKUP(BE$1&amp; "",FFY18_STDZ_Table!$A$2077:$T$3374,13,FALSE)</f>
        <v>2.3E-2</v>
      </c>
      <c r="BF15" s="92">
        <f>VLOOKUP(BF$1&amp; "",FFY18_STDZ_Table!$A$2077:$T$3374,13,FALSE)</f>
        <v>2.3E-2</v>
      </c>
      <c r="BG15" s="92">
        <f>VLOOKUP(BG$1&amp; "",FFY18_STDZ_Table!$A$2077:$T$3374,13,FALSE)</f>
        <v>2.8000000000000001E-2</v>
      </c>
      <c r="BH15" s="92">
        <f>VLOOKUP(BH$1&amp; "",FFY18_STDZ_Table!$A$2077:$T$3374,13,FALSE)</f>
        <v>3.1E-2</v>
      </c>
      <c r="BI15" s="92">
        <f>VLOOKUP(BI$1&amp; "",FFY18_STDZ_Table!$A$2077:$T$3374,13,FALSE)</f>
        <v>1.7000000000000001E-2</v>
      </c>
      <c r="BJ15" s="92">
        <f>VLOOKUP(BJ$1&amp; "",FFY18_STDZ_Table!$A$2077:$T$3374,13,FALSE)</f>
        <v>2.9000000000000001E-2</v>
      </c>
      <c r="BK15" s="92">
        <f>VLOOKUP(BK$1&amp; "",FFY18_STDZ_Table!$A$2077:$T$3374,13,FALSE)</f>
        <v>1.7000000000000001E-2</v>
      </c>
      <c r="BL15" s="92">
        <f>VLOOKUP(BL$1&amp; "",FFY18_STDZ_Table!$A$2077:$T$3374,13,FALSE)</f>
        <v>2.4E-2</v>
      </c>
      <c r="BM15" s="92">
        <f>VLOOKUP(BM$1&amp; "",FFY18_STDZ_Table!$A$2077:$T$3374,13,FALSE)</f>
        <v>2.1000000000000001E-2</v>
      </c>
      <c r="BN15" s="92">
        <f>VLOOKUP(BN$1&amp; "",FFY18_STDZ_Table!$A$2077:$T$3374,13,FALSE)</f>
        <v>2.1000000000000001E-2</v>
      </c>
      <c r="BO15" s="92">
        <f>VLOOKUP(BO$1&amp; "",FFY18_STDZ_Table!$A$2077:$T$3374,13,FALSE)</f>
        <v>1.4999999999999999E-2</v>
      </c>
      <c r="BP15" s="92">
        <f>VLOOKUP(BP$1&amp; "",FFY18_STDZ_Table!$A$2077:$T$3374,13,FALSE)</f>
        <v>2.7E-2</v>
      </c>
      <c r="BQ15" s="92">
        <f>VLOOKUP(BQ$1&amp; "",FFY18_STDZ_Table!$A$2077:$T$3374,13,FALSE)</f>
        <v>4.3999999999999997E-2</v>
      </c>
      <c r="BR15" s="92">
        <f>VLOOKUP(BR$1&amp; "",FFY18_STDZ_Table!$A$2077:$T$3374,13,FALSE)</f>
        <v>2.9000000000000001E-2</v>
      </c>
      <c r="BS15" s="92">
        <f>VLOOKUP(BS$1&amp; "",FFY18_STDZ_Table!$A$2077:$T$3374,13,FALSE)</f>
        <v>1.6E-2</v>
      </c>
      <c r="BT15" s="92">
        <f>VLOOKUP(BT$1&amp; "",FFY18_STDZ_Table!$A$2077:$T$3374,13,FALSE)</f>
        <v>2.1000000000000001E-2</v>
      </c>
      <c r="BU15" s="92">
        <f>VLOOKUP(BU$1&amp; "",FFY18_STDZ_Table!$A$2077:$T$3374,13,FALSE)</f>
        <v>2.7E-2</v>
      </c>
      <c r="BV15" s="92">
        <f>VLOOKUP(BV$1&amp; "",FFY18_STDZ_Table!$A$2077:$T$3374,13,FALSE)</f>
        <v>4.9000000000000002E-2</v>
      </c>
      <c r="BW15" s="92">
        <f>VLOOKUP(BW$1&amp; "",FFY18_STDZ_Table!$A$2077:$T$3374,13,FALSE)</f>
        <v>2.7E-2</v>
      </c>
      <c r="BX15" s="92" t="e">
        <f>VLOOKUP(BX$1&amp; "",FFY18_STDZ_Table!$A$2077:$T$3374,13,FALSE)</f>
        <v>#N/A</v>
      </c>
      <c r="BY15" s="92">
        <f>VLOOKUP(BY$1&amp; "",FFY18_STDZ_Table!$A$2077:$T$3374,13,FALSE)</f>
        <v>1.4999999999999999E-2</v>
      </c>
      <c r="BZ15" s="92">
        <f>VLOOKUP(BZ$1&amp; "",FFY18_STDZ_Table!$A$2077:$T$3374,13,FALSE)</f>
        <v>2.4E-2</v>
      </c>
      <c r="CA15" s="92">
        <f>VLOOKUP(CA$1&amp; "",FFY18_STDZ_Table!$A$2077:$T$3374,13,FALSE)</f>
        <v>4.4999999999999998E-2</v>
      </c>
      <c r="CB15" s="92">
        <f>VLOOKUP(CB$1&amp; "",FFY18_STDZ_Table!$A$2077:$T$3374,13,FALSE)</f>
        <v>3.1E-2</v>
      </c>
      <c r="CC15" s="92">
        <f>VLOOKUP(CC$1&amp; "",FFY18_STDZ_Table!$A$2077:$T$3374,13,FALSE)</f>
        <v>2.5000000000000001E-2</v>
      </c>
      <c r="CD15" s="92">
        <f>VLOOKUP(CD$1&amp; "",FFY18_STDZ_Table!$A$2077:$T$3374,13,FALSE)</f>
        <v>3.5000000000000003E-2</v>
      </c>
      <c r="CE15" s="92">
        <f>VLOOKUP(CE$1&amp; "",FFY18_STDZ_Table!$A$2077:$T$3374,13,FALSE)</f>
        <v>2.9000000000000001E-2</v>
      </c>
      <c r="CF15" s="92">
        <f>VLOOKUP(CF$1&amp; "",FFY18_STDZ_Table!$A$2077:$T$3374,13,FALSE)</f>
        <v>0.02</v>
      </c>
      <c r="CG15" s="92">
        <f>VLOOKUP(CG$1&amp; "",FFY18_STDZ_Table!$A$2077:$T$3374,13,FALSE)</f>
        <v>3.5000000000000003E-2</v>
      </c>
      <c r="CH15" s="92">
        <f>VLOOKUP(CH$1&amp; "",FFY18_STDZ_Table!$A$2077:$T$3374,13,FALSE)</f>
        <v>2.9000000000000001E-2</v>
      </c>
      <c r="CI15" s="92">
        <f>VLOOKUP(CI$1&amp; "",FFY18_STDZ_Table!$A$2077:$T$3374,13,FALSE)</f>
        <v>0.03</v>
      </c>
      <c r="CJ15" s="92">
        <f>VLOOKUP(CJ$1&amp; "",FFY18_STDZ_Table!$A$2077:$T$3374,13,FALSE)</f>
        <v>2.9000000000000001E-2</v>
      </c>
      <c r="CK15" s="92">
        <f>VLOOKUP(CK$1&amp; "",FFY18_STDZ_Table!$A$2077:$T$3374,13,FALSE)</f>
        <v>2.9000000000000001E-2</v>
      </c>
    </row>
    <row r="16" spans="2:89" s="67" customFormat="1">
      <c r="B16" s="69" t="s">
        <v>2061</v>
      </c>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row>
    <row r="17" spans="1:89">
      <c r="B17" s="80" t="s">
        <v>3525</v>
      </c>
      <c r="C17" s="74">
        <f>VLOOKUP(C$1&amp; "",FFY18_STDZ_Table!$A$2077:$T$3374,18,FALSE)</f>
        <v>0.99339999999999995</v>
      </c>
      <c r="D17" s="74">
        <f>VLOOKUP(D$1&amp; "",FFY18_STDZ_Table!$A$2077:$T$3374,18,FALSE)</f>
        <v>1</v>
      </c>
      <c r="E17" s="74">
        <f>VLOOKUP(E$1&amp; "",FFY18_STDZ_Table!$A$2077:$T$3374,18,FALSE)</f>
        <v>0.97170000000000001</v>
      </c>
      <c r="F17" s="74">
        <f>VLOOKUP(F$1&amp; "",FFY18_STDZ_Table!$A$2077:$T$3374,18,FALSE)</f>
        <v>0.99880000000000002</v>
      </c>
      <c r="G17" s="74">
        <f>VLOOKUP(G$1&amp; "",FFY18_STDZ_Table!$A$2077:$T$3374,18,FALSE)</f>
        <v>0.99809999999999999</v>
      </c>
      <c r="H17" s="74">
        <f>VLOOKUP(H$1&amp; "",FFY18_STDZ_Table!$A$2077:$T$3374,18,FALSE)</f>
        <v>0.98850000000000005</v>
      </c>
      <c r="I17" s="74">
        <f>VLOOKUP(I$1&amp; "",FFY18_STDZ_Table!$A$2077:$T$3374,18,FALSE)</f>
        <v>0.99819999999999998</v>
      </c>
      <c r="J17" s="74">
        <f>VLOOKUP(J$1&amp; "",FFY18_STDZ_Table!$A$2077:$T$3374,18,FALSE)</f>
        <v>0.99309999999999998</v>
      </c>
      <c r="K17" s="74">
        <f>VLOOKUP(K$1&amp; "",FFY18_STDZ_Table!$A$2077:$T$3374,18,FALSE)</f>
        <v>0.99339999999999995</v>
      </c>
      <c r="L17" s="74">
        <f>VLOOKUP(L$1&amp; "",FFY18_STDZ_Table!$A$2077:$T$3374,18,FALSE)</f>
        <v>0.99560000000000004</v>
      </c>
      <c r="M17" s="74">
        <f>VLOOKUP(M$1&amp; "",FFY18_STDZ_Table!$A$2077:$T$3374,18,FALSE)</f>
        <v>1</v>
      </c>
      <c r="N17" s="74">
        <f>VLOOKUP(N$1&amp; "",FFY18_STDZ_Table!$A$2077:$T$3374,18,FALSE)</f>
        <v>0.98309999999999997</v>
      </c>
      <c r="O17" s="74">
        <f>VLOOKUP(O$1&amp; "",FFY18_STDZ_Table!$A$2077:$T$3374,18,FALSE)</f>
        <v>0.99790000000000001</v>
      </c>
      <c r="P17" s="74">
        <f>VLOOKUP(P$1&amp; "",FFY18_STDZ_Table!$A$2077:$T$3374,18,FALSE)</f>
        <v>1</v>
      </c>
      <c r="Q17" s="74">
        <f>VLOOKUP(Q$1&amp; "",FFY18_STDZ_Table!$A$2077:$T$3374,18,FALSE)</f>
        <v>0.98880000000000001</v>
      </c>
      <c r="R17" s="74">
        <f>VLOOKUP(R$1&amp; "",FFY18_STDZ_Table!$A$2077:$T$3374,18,FALSE)</f>
        <v>0.9869</v>
      </c>
      <c r="S17" s="74">
        <f>VLOOKUP(S$1&amp; "",FFY18_STDZ_Table!$A$2077:$T$3374,18,FALSE)</f>
        <v>0.99570000000000003</v>
      </c>
      <c r="T17" s="74">
        <f>VLOOKUP(T$1&amp; "",FFY18_STDZ_Table!$A$2077:$T$3374,18,FALSE)</f>
        <v>0.99719999999999998</v>
      </c>
      <c r="U17" s="74">
        <f>VLOOKUP(U$1&amp; "",FFY18_STDZ_Table!$A$2077:$T$3374,18,FALSE)</f>
        <v>0.99780000000000002</v>
      </c>
      <c r="V17" s="74" t="e">
        <f>VLOOKUP(V$1&amp; "",FFY18_STDZ_Table!$A$2077:$T$3374,18,FALSE)</f>
        <v>#N/A</v>
      </c>
      <c r="W17" s="74">
        <f>VLOOKUP(W$1&amp; "",FFY18_STDZ_Table!$A$2077:$T$3374,18,FALSE)</f>
        <v>0.99990000000000001</v>
      </c>
      <c r="X17" s="74">
        <f>VLOOKUP(X$1&amp; "",FFY18_STDZ_Table!$A$2077:$T$3374,18,FALSE)</f>
        <v>0.99129999999999996</v>
      </c>
      <c r="Y17" s="74">
        <f>VLOOKUP(Y$1&amp; "",FFY18_STDZ_Table!$A$2077:$T$3374,18,FALSE)</f>
        <v>0.99399999999999999</v>
      </c>
      <c r="Z17" s="74">
        <f>VLOOKUP(Z$1&amp; "",FFY18_STDZ_Table!$A$2077:$T$3374,18,FALSE)</f>
        <v>0.99690000000000001</v>
      </c>
      <c r="AA17" s="74">
        <f>VLOOKUP(AA$1&amp; "",FFY18_STDZ_Table!$A$2077:$T$3374,18,FALSE)</f>
        <v>0.98509999999999998</v>
      </c>
      <c r="AB17" s="74">
        <f>VLOOKUP(AB$1&amp; "",FFY18_STDZ_Table!$A$2077:$T$3374,18,FALSE)</f>
        <v>0.99780000000000002</v>
      </c>
      <c r="AC17" s="74">
        <f>VLOOKUP(AC$1&amp; "",FFY18_STDZ_Table!$A$2077:$T$3374,18,FALSE)</f>
        <v>1</v>
      </c>
      <c r="AD17" s="74">
        <f>VLOOKUP(AD$1&amp; "",FFY18_STDZ_Table!$A$2077:$T$3374,18,FALSE)</f>
        <v>0.9738</v>
      </c>
      <c r="AE17" s="74">
        <f>VLOOKUP(AE$1&amp; "",FFY18_STDZ_Table!$A$2077:$T$3374,18,FALSE)</f>
        <v>0.98829999999999996</v>
      </c>
      <c r="AF17" s="74">
        <f>VLOOKUP(AF$1&amp; "",FFY18_STDZ_Table!$A$2077:$T$3374,18,FALSE)</f>
        <v>0.99619999999999997</v>
      </c>
      <c r="AG17" s="74">
        <f>VLOOKUP(AG$1&amp; "",FFY18_STDZ_Table!$A$2077:$T$3374,18,FALSE)</f>
        <v>0.98680000000000001</v>
      </c>
      <c r="AH17" s="74">
        <f>VLOOKUP(AH$1&amp; "",FFY18_STDZ_Table!$A$2077:$T$3374,18,FALSE)</f>
        <v>0.99709999999999999</v>
      </c>
      <c r="AI17" s="74">
        <f>VLOOKUP(AI$1&amp; "",FFY18_STDZ_Table!$A$2077:$T$3374,18,FALSE)</f>
        <v>0.97030000000000005</v>
      </c>
      <c r="AJ17" s="74">
        <f>VLOOKUP(AJ$1&amp; "",FFY18_STDZ_Table!$A$2077:$T$3374,18,FALSE)</f>
        <v>0.99550000000000005</v>
      </c>
      <c r="AK17" s="74">
        <f>VLOOKUP(AK$1&amp; "",FFY18_STDZ_Table!$A$2077:$T$3374,18,FALSE)</f>
        <v>1</v>
      </c>
      <c r="AL17" s="74">
        <f>VLOOKUP(AL$1&amp; "",FFY18_STDZ_Table!$A$2077:$T$3374,18,FALSE)</f>
        <v>0.99550000000000005</v>
      </c>
      <c r="AM17" s="74">
        <f>VLOOKUP(AM$1&amp; "",FFY18_STDZ_Table!$A$2077:$T$3374,18,FALSE)</f>
        <v>0.97919999999999996</v>
      </c>
      <c r="AN17" s="74">
        <f>VLOOKUP(AN$1&amp; "",FFY18_STDZ_Table!$A$2077:$T$3374,18,FALSE)</f>
        <v>0.98850000000000005</v>
      </c>
      <c r="AO17" s="74">
        <f>VLOOKUP(AO$1&amp; "",FFY18_STDZ_Table!$A$2077:$T$3374,18,FALSE)</f>
        <v>0.99770000000000003</v>
      </c>
      <c r="AP17" s="74">
        <f>VLOOKUP(AP$1&amp; "",FFY18_STDZ_Table!$A$2077:$T$3374,18,FALSE)</f>
        <v>0.99970000000000003</v>
      </c>
      <c r="AQ17" s="74">
        <f>VLOOKUP(AQ$1&amp; "",FFY18_STDZ_Table!$A$2077:$T$3374,18,FALSE)</f>
        <v>0.99890000000000001</v>
      </c>
      <c r="AR17" s="74">
        <f>VLOOKUP(AR$1&amp; "",FFY18_STDZ_Table!$A$2077:$T$3374,18,FALSE)</f>
        <v>1</v>
      </c>
      <c r="AS17" s="74">
        <f>VLOOKUP(AS$1&amp; "",FFY18_STDZ_Table!$A$2077:$T$3374,18,FALSE)</f>
        <v>0.98760000000000003</v>
      </c>
      <c r="AT17" s="74">
        <f>VLOOKUP(AT$1&amp; "",FFY18_STDZ_Table!$A$2077:$T$3374,18,FALSE)</f>
        <v>1</v>
      </c>
      <c r="AU17" s="74">
        <f>VLOOKUP(AU$1&amp; "",FFY18_STDZ_Table!$A$2077:$T$3374,18,FALSE)</f>
        <v>0.99509999999999998</v>
      </c>
      <c r="AV17" s="74">
        <f>VLOOKUP(AV$1&amp; "",FFY18_STDZ_Table!$A$2077:$T$3374,18,FALSE)</f>
        <v>0.99399999999999999</v>
      </c>
      <c r="AW17" s="74">
        <f>VLOOKUP(AW$1&amp; "",FFY18_STDZ_Table!$A$2077:$T$3374,18,FALSE)</f>
        <v>0.98329999999999995</v>
      </c>
      <c r="AX17" s="74">
        <f>VLOOKUP(AX$1&amp; "",FFY18_STDZ_Table!$A$2077:$T$3374,18,FALSE)</f>
        <v>0.97960000000000003</v>
      </c>
      <c r="AY17" s="74">
        <f>VLOOKUP(AY$1&amp; "",FFY18_STDZ_Table!$A$2077:$T$3374,18,FALSE)</f>
        <v>0.99950000000000006</v>
      </c>
      <c r="AZ17" s="74">
        <f>VLOOKUP(AZ$1&amp; "",FFY18_STDZ_Table!$A$2077:$T$3374,18,FALSE)</f>
        <v>0.97529999999999994</v>
      </c>
      <c r="BA17" s="74">
        <f>VLOOKUP(BA$1&amp; "",FFY18_STDZ_Table!$A$2077:$T$3374,18,FALSE)</f>
        <v>0.99399999999999999</v>
      </c>
      <c r="BB17" s="74">
        <f>VLOOKUP(BB$1&amp; "",FFY18_STDZ_Table!$A$2077:$T$3374,18,FALSE)</f>
        <v>0.99980000000000002</v>
      </c>
      <c r="BC17" s="74">
        <f>VLOOKUP(BC$1&amp; "",FFY18_STDZ_Table!$A$2077:$T$3374,18,FALSE)</f>
        <v>0.99970000000000003</v>
      </c>
      <c r="BD17" s="74">
        <f>VLOOKUP(BD$1&amp; "",FFY18_STDZ_Table!$A$2077:$T$3374,18,FALSE)</f>
        <v>0.99450000000000005</v>
      </c>
      <c r="BE17" s="74">
        <f>VLOOKUP(BE$1&amp; "",FFY18_STDZ_Table!$A$2077:$T$3374,18,FALSE)</f>
        <v>0.99139999999999995</v>
      </c>
      <c r="BF17" s="74">
        <f>VLOOKUP(BF$1&amp; "",FFY18_STDZ_Table!$A$2077:$T$3374,18,FALSE)</f>
        <v>0.999</v>
      </c>
      <c r="BG17" s="74">
        <f>VLOOKUP(BG$1&amp; "",FFY18_STDZ_Table!$A$2077:$T$3374,18,FALSE)</f>
        <v>0.98499999999999999</v>
      </c>
      <c r="BH17" s="74">
        <f>VLOOKUP(BH$1&amp; "",FFY18_STDZ_Table!$A$2077:$T$3374,18,FALSE)</f>
        <v>1</v>
      </c>
      <c r="BI17" s="74">
        <f>VLOOKUP(BI$1&amp; "",FFY18_STDZ_Table!$A$2077:$T$3374,18,FALSE)</f>
        <v>0.99380000000000002</v>
      </c>
      <c r="BJ17" s="74">
        <f>VLOOKUP(BJ$1&amp; "",FFY18_STDZ_Table!$A$2077:$T$3374,18,FALSE)</f>
        <v>0.99160000000000004</v>
      </c>
      <c r="BK17" s="74">
        <f>VLOOKUP(BK$1&amp; "",FFY18_STDZ_Table!$A$2077:$T$3374,18,FALSE)</f>
        <v>0.99309999999999998</v>
      </c>
      <c r="BL17" s="74">
        <f>VLOOKUP(BL$1&amp; "",FFY18_STDZ_Table!$A$2077:$T$3374,18,FALSE)</f>
        <v>0.99590000000000001</v>
      </c>
      <c r="BM17" s="74">
        <f>VLOOKUP(BM$1&amp; "",FFY18_STDZ_Table!$A$2077:$T$3374,18,FALSE)</f>
        <v>1</v>
      </c>
      <c r="BN17" s="74">
        <f>VLOOKUP(BN$1&amp; "",FFY18_STDZ_Table!$A$2077:$T$3374,18,FALSE)</f>
        <v>0.98719999999999997</v>
      </c>
      <c r="BO17" s="74">
        <f>VLOOKUP(BO$1&amp; "",FFY18_STDZ_Table!$A$2077:$T$3374,18,FALSE)</f>
        <v>0.98260000000000003</v>
      </c>
      <c r="BP17" s="74">
        <f>VLOOKUP(BP$1&amp; "",FFY18_STDZ_Table!$A$2077:$T$3374,18,FALSE)</f>
        <v>0.99590000000000001</v>
      </c>
      <c r="BQ17" s="74">
        <f>VLOOKUP(BQ$1&amp; "",FFY18_STDZ_Table!$A$2077:$T$3374,18,FALSE)</f>
        <v>0.99550000000000005</v>
      </c>
      <c r="BR17" s="74">
        <f>VLOOKUP(BR$1&amp; "",FFY18_STDZ_Table!$A$2077:$T$3374,18,FALSE)</f>
        <v>0.99760000000000004</v>
      </c>
      <c r="BS17" s="74">
        <f>VLOOKUP(BS$1&amp; "",FFY18_STDZ_Table!$A$2077:$T$3374,18,FALSE)</f>
        <v>0.99750000000000005</v>
      </c>
      <c r="BT17" s="74">
        <f>VLOOKUP(BT$1&amp; "",FFY18_STDZ_Table!$A$2077:$T$3374,18,FALSE)</f>
        <v>0.99690000000000001</v>
      </c>
      <c r="BU17" s="74">
        <f>VLOOKUP(BU$1&amp; "",FFY18_STDZ_Table!$A$2077:$T$3374,18,FALSE)</f>
        <v>0.97099999999999997</v>
      </c>
      <c r="BV17" s="74">
        <f>VLOOKUP(BV$1&amp; "",FFY18_STDZ_Table!$A$2077:$T$3374,18,FALSE)</f>
        <v>1</v>
      </c>
      <c r="BW17" s="74">
        <f>VLOOKUP(BW$1&amp; "",FFY18_STDZ_Table!$A$2077:$T$3374,18,FALSE)</f>
        <v>0.99350000000000005</v>
      </c>
      <c r="BX17" s="74" t="e">
        <f>VLOOKUP(BX$1&amp; "",FFY18_STDZ_Table!$A$2077:$T$3374,18,FALSE)</f>
        <v>#N/A</v>
      </c>
      <c r="BY17" s="74">
        <f>VLOOKUP(BY$1&amp; "",FFY18_STDZ_Table!$A$2077:$T$3374,18,FALSE)</f>
        <v>0.99760000000000004</v>
      </c>
      <c r="BZ17" s="74">
        <f>VLOOKUP(BZ$1&amp; "",FFY18_STDZ_Table!$A$2077:$T$3374,18,FALSE)</f>
        <v>1</v>
      </c>
      <c r="CA17" s="74">
        <f>VLOOKUP(CA$1&amp; "",FFY18_STDZ_Table!$A$2077:$T$3374,18,FALSE)</f>
        <v>0.97940000000000005</v>
      </c>
      <c r="CB17" s="74">
        <f>VLOOKUP(CB$1&amp; "",FFY18_STDZ_Table!$A$2077:$T$3374,18,FALSE)</f>
        <v>0.99170000000000003</v>
      </c>
      <c r="CC17" s="74">
        <f>VLOOKUP(CC$1&amp; "",FFY18_STDZ_Table!$A$2077:$T$3374,18,FALSE)</f>
        <v>0.98780000000000001</v>
      </c>
      <c r="CD17" s="74">
        <f>VLOOKUP(CD$1&amp; "",FFY18_STDZ_Table!$A$2077:$T$3374,18,FALSE)</f>
        <v>1</v>
      </c>
      <c r="CE17" s="74">
        <f>VLOOKUP(CE$1&amp; "",FFY18_STDZ_Table!$A$2077:$T$3374,18,FALSE)</f>
        <v>0.99080000000000001</v>
      </c>
      <c r="CF17" s="74">
        <f>VLOOKUP(CF$1&amp; "",FFY18_STDZ_Table!$A$2077:$T$3374,18,FALSE)</f>
        <v>0.99409999999999998</v>
      </c>
      <c r="CG17" s="74">
        <f>VLOOKUP(CG$1&amp; "",FFY18_STDZ_Table!$A$2077:$T$3374,18,FALSE)</f>
        <v>0.995</v>
      </c>
      <c r="CH17" s="74">
        <f>VLOOKUP(CH$1&amp; "",FFY18_STDZ_Table!$A$2077:$T$3374,18,FALSE)</f>
        <v>0.99790000000000001</v>
      </c>
      <c r="CI17" s="74">
        <f>VLOOKUP(CI$1&amp; "",FFY18_STDZ_Table!$A$2077:$T$3374,18,FALSE)</f>
        <v>0.99780000000000002</v>
      </c>
      <c r="CJ17" s="74">
        <f>VLOOKUP(CJ$1&amp; "",FFY18_STDZ_Table!$A$2077:$T$3374,18,FALSE)</f>
        <v>0.99509999999999998</v>
      </c>
      <c r="CK17" s="74">
        <f>VLOOKUP(CK$1&amp; "",FFY18_STDZ_Table!$A$2077:$T$3374,18,FALSE)</f>
        <v>1</v>
      </c>
    </row>
    <row r="18" spans="1:89">
      <c r="B18" s="80" t="s">
        <v>3477</v>
      </c>
      <c r="C18" s="94" t="str">
        <f>VLOOKUP(C$1&amp; "",FFY18_STDZ_Table!$A$2077:$T$3374,19,FALSE)</f>
        <v>0.9913776981</v>
      </c>
      <c r="D18" s="94" t="str">
        <f>VLOOKUP(D$1&amp; "",FFY18_STDZ_Table!$A$2077:$T$3374,19,FALSE)</f>
        <v>1.0015990422</v>
      </c>
      <c r="E18" s="94" t="str">
        <f>VLOOKUP(E$1&amp; "",FFY18_STDZ_Table!$A$2077:$T$3374,19,FALSE)</f>
        <v>1.0065238716</v>
      </c>
      <c r="F18" s="94" t="str">
        <f>VLOOKUP(F$1&amp; "",FFY18_STDZ_Table!$A$2077:$T$3374,19,FALSE)</f>
        <v>0.9955213002</v>
      </c>
      <c r="G18" s="94" t="str">
        <f>VLOOKUP(G$1&amp; "",FFY18_STDZ_Table!$A$2077:$T$3374,19,FALSE)</f>
        <v>1.0092943032</v>
      </c>
      <c r="H18" s="94" t="str">
        <f>VLOOKUP(H$1&amp; "",FFY18_STDZ_Table!$A$2077:$T$3374,19,FALSE)</f>
        <v>0.9995616564</v>
      </c>
      <c r="I18" s="94">
        <f>VLOOKUP(I$1&amp; "",FFY18_STDZ_Table!$A$2077:$T$3374,19,FALSE)</f>
        <v>1</v>
      </c>
      <c r="J18" s="94" t="str">
        <f>VLOOKUP(J$1&amp; "",FFY18_STDZ_Table!$A$2077:$T$3374,19,FALSE)</f>
        <v>0.9941240391</v>
      </c>
      <c r="K18" s="94" t="str">
        <f>VLOOKUP(K$1&amp; "",FFY18_STDZ_Table!$A$2077:$T$3374,19,FALSE)</f>
        <v>0.9926854795</v>
      </c>
      <c r="L18" s="94" t="str">
        <f>VLOOKUP(L$1&amp; "",FFY18_STDZ_Table!$A$2077:$T$3374,19,FALSE)</f>
        <v>1.0109324715</v>
      </c>
      <c r="M18" s="94" t="str">
        <f>VLOOKUP(M$1&amp; "",FFY18_STDZ_Table!$A$2077:$T$3374,19,FALSE)</f>
        <v>1.0011034619</v>
      </c>
      <c r="N18" s="94" t="str">
        <f>VLOOKUP(N$1&amp; "",FFY18_STDZ_Table!$A$2077:$T$3374,19,FALSE)</f>
        <v>1.0097761174</v>
      </c>
      <c r="O18" s="94" t="str">
        <f>VLOOKUP(O$1&amp; "",FFY18_STDZ_Table!$A$2077:$T$3374,19,FALSE)</f>
        <v>0.9954318205</v>
      </c>
      <c r="P18" s="94" t="str">
        <f>VLOOKUP(P$1&amp; "",FFY18_STDZ_Table!$A$2077:$T$3374,19,FALSE)</f>
        <v>1.0091015776</v>
      </c>
      <c r="Q18" s="94" t="str">
        <f>VLOOKUP(Q$1&amp; "",FFY18_STDZ_Table!$A$2077:$T$3374,19,FALSE)</f>
        <v>1.0120165535</v>
      </c>
      <c r="R18" s="94" t="str">
        <f>VLOOKUP(R$1&amp; "",FFY18_STDZ_Table!$A$2077:$T$3374,19,FALSE)</f>
        <v>0.9991417898</v>
      </c>
      <c r="S18" s="94" t="str">
        <f>VLOOKUP(S$1&amp; "",FFY18_STDZ_Table!$A$2077:$T$3374,19,FALSE)</f>
        <v>1.0039255165</v>
      </c>
      <c r="T18" s="94" t="str">
        <f>VLOOKUP(T$1&amp; "",FFY18_STDZ_Table!$A$2077:$T$3374,19,FALSE)</f>
        <v>1.0027140979</v>
      </c>
      <c r="U18" s="94" t="str">
        <f>VLOOKUP(U$1&amp; "",FFY18_STDZ_Table!$A$2077:$T$3374,19,FALSE)</f>
        <v>1.0034299361</v>
      </c>
      <c r="V18" s="94" t="e">
        <f>VLOOKUP(V$1&amp; "",FFY18_STDZ_Table!$A$2077:$T$3374,19,FALSE)</f>
        <v>#N/A</v>
      </c>
      <c r="W18" s="94" t="str">
        <f>VLOOKUP(W$1&amp; "",FFY18_STDZ_Table!$A$2077:$T$3374,19,FALSE)</f>
        <v>1.0194605828</v>
      </c>
      <c r="X18" s="94" t="str">
        <f>VLOOKUP(X$1&amp; "",FFY18_STDZ_Table!$A$2077:$T$3374,19,FALSE)</f>
        <v>0.9994308783</v>
      </c>
      <c r="Y18" s="94">
        <f>VLOOKUP(Y$1&amp; "",FFY18_STDZ_Table!$A$2077:$T$3374,19,FALSE)</f>
        <v>1</v>
      </c>
      <c r="Z18" s="94" t="str">
        <f>VLOOKUP(Z$1&amp; "",FFY18_STDZ_Table!$A$2077:$T$3374,19,FALSE)</f>
        <v>0.9954662358</v>
      </c>
      <c r="AA18" s="94" t="str">
        <f>VLOOKUP(AA$1&amp; "",FFY18_STDZ_Table!$A$2077:$T$3374,19,FALSE)</f>
        <v>1.0044348629</v>
      </c>
      <c r="AB18" s="94" t="str">
        <f>VLOOKUP(AB$1&amp; "",FFY18_STDZ_Table!$A$2077:$T$3374,19,FALSE)</f>
        <v>1.0023561788</v>
      </c>
      <c r="AC18" s="94">
        <f>VLOOKUP(AC$1&amp; "",FFY18_STDZ_Table!$A$2077:$T$3374,19,FALSE)</f>
        <v>1</v>
      </c>
      <c r="AD18" s="94" t="str">
        <f>VLOOKUP(AD$1&amp; "",FFY18_STDZ_Table!$A$2077:$T$3374,19,FALSE)</f>
        <v>1.0035813635</v>
      </c>
      <c r="AE18" s="94" t="str">
        <f>VLOOKUP(AE$1&amp; "",FFY18_STDZ_Table!$A$2077:$T$3374,19,FALSE)</f>
        <v>1.0019707274</v>
      </c>
      <c r="AF18" s="94" t="str">
        <f>VLOOKUP(AF$1&amp; "",FFY18_STDZ_Table!$A$2077:$T$3374,19,FALSE)</f>
        <v>0.9973246619</v>
      </c>
      <c r="AG18" s="94" t="str">
        <f>VLOOKUP(AG$1&amp; "",FFY18_STDZ_Table!$A$2077:$T$3374,19,FALSE)</f>
        <v>1.0001880149</v>
      </c>
      <c r="AH18" s="94" t="str">
        <f>VLOOKUP(AH$1&amp; "",FFY18_STDZ_Table!$A$2077:$T$3374,19,FALSE)</f>
        <v>0.9998782772</v>
      </c>
      <c r="AI18" s="94" t="str">
        <f>VLOOKUP(AI$1&amp; "",FFY18_STDZ_Table!$A$2077:$T$3374,19,FALSE)</f>
        <v>1.0060661481</v>
      </c>
      <c r="AJ18" s="94" t="str">
        <f>VLOOKUP(AJ$1&amp; "",FFY18_STDZ_Table!$A$2077:$T$3374,19,FALSE)</f>
        <v>1.0072500344</v>
      </c>
      <c r="AK18" s="94" t="str">
        <f>VLOOKUP(AK$1&amp; "",FFY18_STDZ_Table!$A$2077:$T$3374,19,FALSE)</f>
        <v>0.9906343277</v>
      </c>
      <c r="AL18" s="94" t="str">
        <f>VLOOKUP(AL$1&amp; "",FFY18_STDZ_Table!$A$2077:$T$3374,19,FALSE)</f>
        <v>0.9991762051</v>
      </c>
      <c r="AM18" s="94" t="str">
        <f>VLOOKUP(AM$1&amp; "",FFY18_STDZ_Table!$A$2077:$T$3374,19,FALSE)</f>
        <v>0.9955625986</v>
      </c>
      <c r="AN18" s="94" t="str">
        <f>VLOOKUP(AN$1&amp; "",FFY18_STDZ_Table!$A$2077:$T$3374,19,FALSE)</f>
        <v>0.9957071429</v>
      </c>
      <c r="AO18" s="94" t="str">
        <f>VLOOKUP(AO$1&amp; "",FFY18_STDZ_Table!$A$2077:$T$3374,19,FALSE)</f>
        <v>1.0044348629</v>
      </c>
      <c r="AP18" s="94">
        <f>VLOOKUP(AP$1&amp; "",FFY18_STDZ_Table!$A$2077:$T$3374,19,FALSE)</f>
        <v>1</v>
      </c>
      <c r="AQ18" s="94" t="str">
        <f>VLOOKUP(AQ$1&amp; "",FFY18_STDZ_Table!$A$2077:$T$3374,19,FALSE)</f>
        <v>0.9886726556</v>
      </c>
      <c r="AR18" s="94" t="str">
        <f>VLOOKUP(AR$1&amp; "",FFY18_STDZ_Table!$A$2077:$T$3374,19,FALSE)</f>
        <v>1.0122333698</v>
      </c>
      <c r="AS18" s="94" t="str">
        <f>VLOOKUP(AS$1&amp; "",FFY18_STDZ_Table!$A$2077:$T$3374,19,FALSE)</f>
        <v>1.0063070552</v>
      </c>
      <c r="AT18" s="94" t="str">
        <f>VLOOKUP(AT$1&amp; "",FFY18_STDZ_Table!$A$2077:$T$3374,19,FALSE)</f>
        <v>1.0030307187</v>
      </c>
      <c r="AU18" s="94" t="str">
        <f>VLOOKUP(AU$1&amp; "",FFY18_STDZ_Table!$A$2077:$T$3374,19,FALSE)</f>
        <v>1.0020670903</v>
      </c>
      <c r="AV18" s="94" t="str">
        <f>VLOOKUP(AV$1&amp; "",FFY18_STDZ_Table!$A$2077:$T$3374,19,FALSE)</f>
        <v>1.0064997809</v>
      </c>
      <c r="AW18" s="94" t="str">
        <f>VLOOKUP(AW$1&amp; "",FFY18_STDZ_Table!$A$2077:$T$3374,19,FALSE)</f>
        <v>0.9990591931</v>
      </c>
      <c r="AX18" s="94" t="str">
        <f>VLOOKUP(AX$1&amp; "",FFY18_STDZ_Table!$A$2077:$T$3374,19,FALSE)</f>
        <v>1.0078488606</v>
      </c>
      <c r="AY18" s="94" t="str">
        <f>VLOOKUP(AY$1&amp; "",FFY18_STDZ_Table!$A$2077:$T$3374,19,FALSE)</f>
        <v>1.0143051709</v>
      </c>
      <c r="AZ18" s="94" t="str">
        <f>VLOOKUP(AZ$1&amp; "",FFY18_STDZ_Table!$A$2077:$T$3374,19,FALSE)</f>
        <v>1.0118960999</v>
      </c>
      <c r="BA18" s="94" t="str">
        <f>VLOOKUP(BA$1&amp; "",FFY18_STDZ_Table!$A$2077:$T$3374,19,FALSE)</f>
        <v>1.0068370508</v>
      </c>
      <c r="BB18" s="94" t="str">
        <f>VLOOKUP(BB$1&amp; "",FFY18_STDZ_Table!$A$2077:$T$3374,19,FALSE)</f>
        <v>0.9973453111</v>
      </c>
      <c r="BC18" s="94" t="str">
        <f>VLOOKUP(BC$1&amp; "",FFY18_STDZ_Table!$A$2077:$T$3374,19,FALSE)</f>
        <v>1.0002981439</v>
      </c>
      <c r="BD18" s="94" t="str">
        <f>VLOOKUP(BD$1&amp; "",FFY18_STDZ_Table!$A$2077:$T$3374,19,FALSE)</f>
        <v>1.0102097502</v>
      </c>
      <c r="BE18" s="94">
        <f>VLOOKUP(BE$1&amp; "",FFY18_STDZ_Table!$A$2077:$T$3374,19,FALSE)</f>
        <v>1</v>
      </c>
      <c r="BF18" s="94" t="str">
        <f>VLOOKUP(BF$1&amp; "",FFY18_STDZ_Table!$A$2077:$T$3374,19,FALSE)</f>
        <v>1.0051988826</v>
      </c>
      <c r="BG18" s="94" t="str">
        <f>VLOOKUP(BG$1&amp; "",FFY18_STDZ_Table!$A$2077:$T$3374,19,FALSE)</f>
        <v>1.0198942156</v>
      </c>
      <c r="BH18" s="94" t="str">
        <f>VLOOKUP(BH$1&amp; "",FFY18_STDZ_Table!$A$2077:$T$3374,19,FALSE)</f>
        <v>1.0057839427</v>
      </c>
      <c r="BI18" s="94" t="str">
        <f>VLOOKUP(BI$1&amp; "",FFY18_STDZ_Table!$A$2077:$T$3374,19,FALSE)</f>
        <v>0.9996993176</v>
      </c>
      <c r="BJ18" s="94" t="str">
        <f>VLOOKUP(BJ$1&amp; "",FFY18_STDZ_Table!$A$2077:$T$3374,19,FALSE)</f>
        <v>1.0035125329</v>
      </c>
      <c r="BK18" s="94" t="str">
        <f>VLOOKUP(BK$1&amp; "",FFY18_STDZ_Table!$A$2077:$T$3374,19,FALSE)</f>
        <v>1.0024525416</v>
      </c>
      <c r="BL18" s="94" t="str">
        <f>VLOOKUP(BL$1&amp; "",FFY18_STDZ_Table!$A$2077:$T$3374,19,FALSE)</f>
        <v>0.9916530205</v>
      </c>
      <c r="BM18" s="94" t="str">
        <f>VLOOKUP(BM$1&amp; "",FFY18_STDZ_Table!$A$2077:$T$3374,19,FALSE)</f>
        <v>1.0034092870</v>
      </c>
      <c r="BN18" s="94" t="str">
        <f>VLOOKUP(BN$1&amp; "",FFY18_STDZ_Table!$A$2077:$T$3374,19,FALSE)</f>
        <v>0.9992863340</v>
      </c>
      <c r="BO18" s="94" t="str">
        <f>VLOOKUP(BO$1&amp; "",FFY18_STDZ_Table!$A$2077:$T$3374,19,FALSE)</f>
        <v>1.0061143295</v>
      </c>
      <c r="BP18" s="94" t="str">
        <f>VLOOKUP(BP$1&amp; "",FFY18_STDZ_Table!$A$2077:$T$3374,19,FALSE)</f>
        <v>1.0017298203</v>
      </c>
      <c r="BQ18" s="94" t="str">
        <f>VLOOKUP(BQ$1&amp; "",FFY18_STDZ_Table!$A$2077:$T$3374,19,FALSE)</f>
        <v>1.0092323557</v>
      </c>
      <c r="BR18" s="94" t="str">
        <f>VLOOKUP(BR$1&amp; "",FFY18_STDZ_Table!$A$2077:$T$3374,19,FALSE)</f>
        <v>0.9928369068</v>
      </c>
      <c r="BS18" s="94" t="str">
        <f>VLOOKUP(BS$1&amp; "",FFY18_STDZ_Table!$A$2077:$T$3374,19,FALSE)</f>
        <v>1.0080415863</v>
      </c>
      <c r="BT18" s="94" t="str">
        <f>VLOOKUP(BT$1&amp; "",FFY18_STDZ_Table!$A$2077:$T$3374,19,FALSE)</f>
        <v>1.0078970421</v>
      </c>
      <c r="BU18" s="94" t="str">
        <f>VLOOKUP(BU$1&amp; "",FFY18_STDZ_Table!$A$2077:$T$3374,19,FALSE)</f>
        <v>0.9951496150</v>
      </c>
      <c r="BV18" s="94" t="str">
        <f>VLOOKUP(BV$1&amp; "",FFY18_STDZ_Table!$A$2077:$T$3374,19,FALSE)</f>
        <v>1.0227851008</v>
      </c>
      <c r="BW18" s="94" t="str">
        <f>VLOOKUP(BW$1&amp; "",FFY18_STDZ_Table!$A$2077:$T$3374,19,FALSE)</f>
        <v>1.0072225022</v>
      </c>
      <c r="BX18" s="94" t="e">
        <f>VLOOKUP(BX$1&amp; "",FFY18_STDZ_Table!$A$2077:$T$3374,19,FALSE)</f>
        <v>#N/A</v>
      </c>
      <c r="BY18" s="94" t="str">
        <f>VLOOKUP(BY$1&amp; "",FFY18_STDZ_Table!$A$2077:$T$3374,19,FALSE)</f>
        <v>1.0053778421</v>
      </c>
      <c r="BZ18" s="94">
        <f>VLOOKUP(BZ$1&amp; "",FFY18_STDZ_Table!$A$2077:$T$3374,19,FALSE)</f>
        <v>1</v>
      </c>
      <c r="CA18" s="94" t="str">
        <f>VLOOKUP(CA$1&amp; "",FFY18_STDZ_Table!$A$2077:$T$3374,19,FALSE)</f>
        <v>1.0060902388</v>
      </c>
      <c r="CB18" s="94" t="str">
        <f>VLOOKUP(CB$1&amp; "",FFY18_STDZ_Table!$A$2077:$T$3374,19,FALSE)</f>
        <v>1.0031270815</v>
      </c>
      <c r="CC18" s="94" t="str">
        <f>VLOOKUP(CC$1&amp; "",FFY18_STDZ_Table!$A$2077:$T$3374,19,FALSE)</f>
        <v>1.0007661919</v>
      </c>
      <c r="CD18" s="94">
        <f>VLOOKUP(CD$1&amp; "",FFY18_STDZ_Table!$A$2077:$T$3374,19,FALSE)</f>
        <v>1</v>
      </c>
      <c r="CE18" s="94" t="str">
        <f>VLOOKUP(CE$1&amp; "",FFY18_STDZ_Table!$A$2077:$T$3374,19,FALSE)</f>
        <v>0.9995891887</v>
      </c>
      <c r="CF18" s="94" t="str">
        <f>VLOOKUP(CF$1&amp; "",FFY18_STDZ_Table!$A$2077:$T$3374,19,FALSE)</f>
        <v>0.9940207932</v>
      </c>
      <c r="CG18" s="94" t="str">
        <f>VLOOKUP(CG$1&amp; "",FFY18_STDZ_Table!$A$2077:$T$3374,19,FALSE)</f>
        <v>1.0012480061</v>
      </c>
      <c r="CH18" s="94" t="str">
        <f>VLOOKUP(CH$1&amp; "",FFY18_STDZ_Table!$A$2077:$T$3374,19,FALSE)</f>
        <v>0.9993207493</v>
      </c>
      <c r="CI18" s="94" t="str">
        <f>VLOOKUP(CI$1&amp; "",FFY18_STDZ_Table!$A$2077:$T$3374,19,FALSE)</f>
        <v>1.0033198072</v>
      </c>
      <c r="CJ18" s="94">
        <f>VLOOKUP(CJ$1&amp; "",FFY18_STDZ_Table!$A$2077:$T$3374,19,FALSE)</f>
        <v>1</v>
      </c>
      <c r="CK18" s="94">
        <f>VLOOKUP(CK$1&amp; "",FFY18_STDZ_Table!$A$2077:$T$3374,19,FALSE)</f>
        <v>1</v>
      </c>
    </row>
    <row r="19" spans="1:89" s="73" customFormat="1" ht="15">
      <c r="B19" s="81" t="s">
        <v>3527</v>
      </c>
      <c r="C19" s="79">
        <f>VLOOKUP(C$1&amp; "",FFY18_STDZ_Table!$A$2077:$T$3374,20,FALSE)</f>
        <v>782.5</v>
      </c>
      <c r="D19" s="79">
        <f>VLOOKUP(D$1&amp; "",FFY18_STDZ_Table!$A$2077:$T$3374,20,FALSE)</f>
        <v>596.79999999999995</v>
      </c>
      <c r="E19" s="79">
        <f>VLOOKUP(E$1&amp; "",FFY18_STDZ_Table!$A$2077:$T$3374,20,FALSE)</f>
        <v>629.6</v>
      </c>
      <c r="F19" s="79">
        <f>VLOOKUP(F$1&amp; "",FFY18_STDZ_Table!$A$2077:$T$3374,20,FALSE)</f>
        <v>770.12</v>
      </c>
      <c r="G19" s="79">
        <f>VLOOKUP(G$1&amp; "",FFY18_STDZ_Table!$A$2077:$T$3374,20,FALSE)</f>
        <v>704.73</v>
      </c>
      <c r="H19" s="79">
        <f>VLOOKUP(H$1&amp; "",FFY18_STDZ_Table!$A$2077:$T$3374,20,FALSE)</f>
        <v>730.8</v>
      </c>
      <c r="I19" s="79">
        <f>VLOOKUP(I$1&amp; "",FFY18_STDZ_Table!$A$2077:$T$3374,20,FALSE)</f>
        <v>501.76</v>
      </c>
      <c r="J19" s="79">
        <f>VLOOKUP(J$1&amp; "",FFY18_STDZ_Table!$A$2077:$T$3374,20,FALSE)</f>
        <v>1206.6600000000001</v>
      </c>
      <c r="K19" s="79">
        <f>VLOOKUP(K$1&amp; "",FFY18_STDZ_Table!$A$2077:$T$3374,20,FALSE)</f>
        <v>729.4</v>
      </c>
      <c r="L19" s="79">
        <f>VLOOKUP(L$1&amp; "",FFY18_STDZ_Table!$A$2077:$T$3374,20,FALSE)</f>
        <v>623.76</v>
      </c>
      <c r="M19" s="79">
        <f>VLOOKUP(M$1&amp; "",FFY18_STDZ_Table!$A$2077:$T$3374,20,FALSE)</f>
        <v>433.63</v>
      </c>
      <c r="N19" s="79">
        <f>VLOOKUP(N$1&amp; "",FFY18_STDZ_Table!$A$2077:$T$3374,20,FALSE)</f>
        <v>440.29</v>
      </c>
      <c r="O19" s="79">
        <f>VLOOKUP(O$1&amp; "",FFY18_STDZ_Table!$A$2077:$T$3374,20,FALSE)</f>
        <v>730.72</v>
      </c>
      <c r="P19" s="79">
        <f>VLOOKUP(P$1&amp; "",FFY18_STDZ_Table!$A$2077:$T$3374,20,FALSE)</f>
        <v>772.39</v>
      </c>
      <c r="Q19" s="79">
        <f>VLOOKUP(Q$1&amp; "",FFY18_STDZ_Table!$A$2077:$T$3374,20,FALSE)</f>
        <v>743.55</v>
      </c>
      <c r="R19" s="79">
        <f>VLOOKUP(R$1&amp; "",FFY18_STDZ_Table!$A$2077:$T$3374,20,FALSE)</f>
        <v>724.04</v>
      </c>
      <c r="S19" s="79">
        <f>VLOOKUP(S$1&amp; "",FFY18_STDZ_Table!$A$2077:$T$3374,20,FALSE)</f>
        <v>1152.71</v>
      </c>
      <c r="T19" s="79">
        <f>VLOOKUP(T$1&amp; "",FFY18_STDZ_Table!$A$2077:$T$3374,20,FALSE)</f>
        <v>1386.89</v>
      </c>
      <c r="U19" s="79">
        <f>VLOOKUP(U$1&amp; "",FFY18_STDZ_Table!$A$2077:$T$3374,20,FALSE)</f>
        <v>644.48</v>
      </c>
      <c r="V19" s="79" t="e">
        <f>VLOOKUP(V$1&amp; "",FFY18_STDZ_Table!$A$2077:$T$3374,20,FALSE)</f>
        <v>#N/A</v>
      </c>
      <c r="W19" s="79">
        <f>VLOOKUP(W$1&amp; "",FFY18_STDZ_Table!$A$2077:$T$3374,20,FALSE)</f>
        <v>799.85</v>
      </c>
      <c r="X19" s="79">
        <f>VLOOKUP(X$1&amp; "",FFY18_STDZ_Table!$A$2077:$T$3374,20,FALSE)</f>
        <v>644.98</v>
      </c>
      <c r="Y19" s="79">
        <f>VLOOKUP(Y$1&amp; "",FFY18_STDZ_Table!$A$2077:$T$3374,20,FALSE)</f>
        <v>974.15</v>
      </c>
      <c r="Z19" s="79">
        <f>VLOOKUP(Z$1&amp; "",FFY18_STDZ_Table!$A$2077:$T$3374,20,FALSE)</f>
        <v>742.92</v>
      </c>
      <c r="AA19" s="79">
        <f>VLOOKUP(AA$1&amp; "",FFY18_STDZ_Table!$A$2077:$T$3374,20,FALSE)</f>
        <v>1069.25</v>
      </c>
      <c r="AB19" s="79">
        <f>VLOOKUP(AB$1&amp; "",FFY18_STDZ_Table!$A$2077:$T$3374,20,FALSE)</f>
        <v>1605.4</v>
      </c>
      <c r="AC19" s="79">
        <f>VLOOKUP(AC$1&amp; "",FFY18_STDZ_Table!$A$2077:$T$3374,20,FALSE)</f>
        <v>0</v>
      </c>
      <c r="AD19" s="79">
        <f>VLOOKUP(AD$1&amp; "",FFY18_STDZ_Table!$A$2077:$T$3374,20,FALSE)</f>
        <v>824.91</v>
      </c>
      <c r="AE19" s="79">
        <f>VLOOKUP(AE$1&amp; "",FFY18_STDZ_Table!$A$2077:$T$3374,20,FALSE)</f>
        <v>528.09</v>
      </c>
      <c r="AF19" s="79">
        <f>VLOOKUP(AF$1&amp; "",FFY18_STDZ_Table!$A$2077:$T$3374,20,FALSE)</f>
        <v>1330.29</v>
      </c>
      <c r="AG19" s="79">
        <f>VLOOKUP(AG$1&amp; "",FFY18_STDZ_Table!$A$2077:$T$3374,20,FALSE)</f>
        <v>995</v>
      </c>
      <c r="AH19" s="79">
        <f>VLOOKUP(AH$1&amp; "",FFY18_STDZ_Table!$A$2077:$T$3374,20,FALSE)</f>
        <v>1766.07</v>
      </c>
      <c r="AI19" s="79">
        <f>VLOOKUP(AI$1&amp; "",FFY18_STDZ_Table!$A$2077:$T$3374,20,FALSE)</f>
        <v>613.29</v>
      </c>
      <c r="AJ19" s="79">
        <f>VLOOKUP(AJ$1&amp; "",FFY18_STDZ_Table!$A$2077:$T$3374,20,FALSE)</f>
        <v>528.13</v>
      </c>
      <c r="AK19" s="79">
        <f>VLOOKUP(AK$1&amp; "",FFY18_STDZ_Table!$A$2077:$T$3374,20,FALSE)</f>
        <v>1212.75</v>
      </c>
      <c r="AL19" s="79">
        <f>VLOOKUP(AL$1&amp; "",FFY18_STDZ_Table!$A$2077:$T$3374,20,FALSE)</f>
        <v>877.6</v>
      </c>
      <c r="AM19" s="79">
        <f>VLOOKUP(AM$1&amp; "",FFY18_STDZ_Table!$A$2077:$T$3374,20,FALSE)</f>
        <v>937.66</v>
      </c>
      <c r="AN19" s="79">
        <f>VLOOKUP(AN$1&amp; "",FFY18_STDZ_Table!$A$2077:$T$3374,20,FALSE)</f>
        <v>0</v>
      </c>
      <c r="AO19" s="79">
        <f>VLOOKUP(AO$1&amp; "",FFY18_STDZ_Table!$A$2077:$T$3374,20,FALSE)</f>
        <v>757.2</v>
      </c>
      <c r="AP19" s="79">
        <f>VLOOKUP(AP$1&amp; "",FFY18_STDZ_Table!$A$2077:$T$3374,20,FALSE)</f>
        <v>2976.24</v>
      </c>
      <c r="AQ19" s="79">
        <f>VLOOKUP(AQ$1&amp; "",FFY18_STDZ_Table!$A$2077:$T$3374,20,FALSE)</f>
        <v>2007.38</v>
      </c>
      <c r="AR19" s="79">
        <f>VLOOKUP(AR$1&amp; "",FFY18_STDZ_Table!$A$2077:$T$3374,20,FALSE)</f>
        <v>727.44</v>
      </c>
      <c r="AS19" s="79">
        <f>VLOOKUP(AS$1&amp; "",FFY18_STDZ_Table!$A$2077:$T$3374,20,FALSE)</f>
        <v>704.39</v>
      </c>
      <c r="AT19" s="79">
        <f>VLOOKUP(AT$1&amp; "",FFY18_STDZ_Table!$A$2077:$T$3374,20,FALSE)</f>
        <v>1254.47</v>
      </c>
      <c r="AU19" s="79">
        <f>VLOOKUP(AU$1&amp; "",FFY18_STDZ_Table!$A$2077:$T$3374,20,FALSE)</f>
        <v>986.35</v>
      </c>
      <c r="AV19" s="79">
        <f>VLOOKUP(AV$1&amp; "",FFY18_STDZ_Table!$A$2077:$T$3374,20,FALSE)</f>
        <v>454.27</v>
      </c>
      <c r="AW19" s="79">
        <f>VLOOKUP(AW$1&amp; "",FFY18_STDZ_Table!$A$2077:$T$3374,20,FALSE)</f>
        <v>698.55</v>
      </c>
      <c r="AX19" s="79">
        <f>VLOOKUP(AX$1&amp; "",FFY18_STDZ_Table!$A$2077:$T$3374,20,FALSE)</f>
        <v>797.38</v>
      </c>
      <c r="AY19" s="79">
        <f>VLOOKUP(AY$1&amp; "",FFY18_STDZ_Table!$A$2077:$T$3374,20,FALSE)</f>
        <v>848.85</v>
      </c>
      <c r="AZ19" s="79">
        <f>VLOOKUP(AZ$1&amp; "",FFY18_STDZ_Table!$A$2077:$T$3374,20,FALSE)</f>
        <v>784.58</v>
      </c>
      <c r="BA19" s="79">
        <f>VLOOKUP(BA$1&amp; "",FFY18_STDZ_Table!$A$2077:$T$3374,20,FALSE)</f>
        <v>606.09</v>
      </c>
      <c r="BB19" s="79">
        <f>VLOOKUP(BB$1&amp; "",FFY18_STDZ_Table!$A$2077:$T$3374,20,FALSE)</f>
        <v>1465.62</v>
      </c>
      <c r="BC19" s="79">
        <f>VLOOKUP(BC$1&amp; "",FFY18_STDZ_Table!$A$2077:$T$3374,20,FALSE)</f>
        <v>0</v>
      </c>
      <c r="BD19" s="79">
        <f>VLOOKUP(BD$1&amp; "",FFY18_STDZ_Table!$A$2077:$T$3374,20,FALSE)</f>
        <v>405.12</v>
      </c>
      <c r="BE19" s="79">
        <f>VLOOKUP(BE$1&amp; "",FFY18_STDZ_Table!$A$2077:$T$3374,20,FALSE)</f>
        <v>0</v>
      </c>
      <c r="BF19" s="79">
        <f>VLOOKUP(BF$1&amp; "",FFY18_STDZ_Table!$A$2077:$T$3374,20,FALSE)</f>
        <v>638.86</v>
      </c>
      <c r="BG19" s="79">
        <f>VLOOKUP(BG$1&amp; "",FFY18_STDZ_Table!$A$2077:$T$3374,20,FALSE)</f>
        <v>974.04</v>
      </c>
      <c r="BH19" s="79">
        <f>VLOOKUP(BH$1&amp; "",FFY18_STDZ_Table!$A$2077:$T$3374,20,FALSE)</f>
        <v>1169.8900000000001</v>
      </c>
      <c r="BI19" s="79">
        <f>VLOOKUP(BI$1&amp; "",FFY18_STDZ_Table!$A$2077:$T$3374,20,FALSE)</f>
        <v>593.76</v>
      </c>
      <c r="BJ19" s="79">
        <f>VLOOKUP(BJ$1&amp; "",FFY18_STDZ_Table!$A$2077:$T$3374,20,FALSE)</f>
        <v>746.78</v>
      </c>
      <c r="BK19" s="79">
        <f>VLOOKUP(BK$1&amp; "",FFY18_STDZ_Table!$A$2077:$T$3374,20,FALSE)</f>
        <v>543.29</v>
      </c>
      <c r="BL19" s="79">
        <f>VLOOKUP(BL$1&amp; "",FFY18_STDZ_Table!$A$2077:$T$3374,20,FALSE)</f>
        <v>804.7</v>
      </c>
      <c r="BM19" s="79">
        <f>VLOOKUP(BM$1&amp; "",FFY18_STDZ_Table!$A$2077:$T$3374,20,FALSE)</f>
        <v>370.6</v>
      </c>
      <c r="BN19" s="79">
        <f>VLOOKUP(BN$1&amp; "",FFY18_STDZ_Table!$A$2077:$T$3374,20,FALSE)</f>
        <v>671.58</v>
      </c>
      <c r="BO19" s="79">
        <f>VLOOKUP(BO$1&amp; "",FFY18_STDZ_Table!$A$2077:$T$3374,20,FALSE)</f>
        <v>508.99</v>
      </c>
      <c r="BP19" s="79">
        <f>VLOOKUP(BP$1&amp; "",FFY18_STDZ_Table!$A$2077:$T$3374,20,FALSE)</f>
        <v>544.1</v>
      </c>
      <c r="BQ19" s="79">
        <f>VLOOKUP(BQ$1&amp; "",FFY18_STDZ_Table!$A$2077:$T$3374,20,FALSE)</f>
        <v>491.04</v>
      </c>
      <c r="BR19" s="79">
        <f>VLOOKUP(BR$1&amp; "",FFY18_STDZ_Table!$A$2077:$T$3374,20,FALSE)</f>
        <v>1182.56</v>
      </c>
      <c r="BS19" s="79">
        <f>VLOOKUP(BS$1&amp; "",FFY18_STDZ_Table!$A$2077:$T$3374,20,FALSE)</f>
        <v>936.15</v>
      </c>
      <c r="BT19" s="79">
        <f>VLOOKUP(BT$1&amp; "",FFY18_STDZ_Table!$A$2077:$T$3374,20,FALSE)</f>
        <v>836.63</v>
      </c>
      <c r="BU19" s="79">
        <f>VLOOKUP(BU$1&amp; "",FFY18_STDZ_Table!$A$2077:$T$3374,20,FALSE)</f>
        <v>721.61</v>
      </c>
      <c r="BV19" s="79">
        <f>VLOOKUP(BV$1&amp; "",FFY18_STDZ_Table!$A$2077:$T$3374,20,FALSE)</f>
        <v>0</v>
      </c>
      <c r="BW19" s="79">
        <f>VLOOKUP(BW$1&amp; "",FFY18_STDZ_Table!$A$2077:$T$3374,20,FALSE)</f>
        <v>553.48</v>
      </c>
      <c r="BX19" s="79" t="e">
        <f>VLOOKUP(BX$1&amp; "",FFY18_STDZ_Table!$A$2077:$T$3374,20,FALSE)</f>
        <v>#N/A</v>
      </c>
      <c r="BY19" s="79">
        <f>VLOOKUP(BY$1&amp; "",FFY18_STDZ_Table!$A$2077:$T$3374,20,FALSE)</f>
        <v>976.05</v>
      </c>
      <c r="BZ19" s="79">
        <f>VLOOKUP(BZ$1&amp; "",FFY18_STDZ_Table!$A$2077:$T$3374,20,FALSE)</f>
        <v>0</v>
      </c>
      <c r="CA19" s="79">
        <f>VLOOKUP(CA$1&amp; "",FFY18_STDZ_Table!$A$2077:$T$3374,20,FALSE)</f>
        <v>431.15</v>
      </c>
      <c r="CB19" s="79">
        <f>VLOOKUP(CB$1&amp; "",FFY18_STDZ_Table!$A$2077:$T$3374,20,FALSE)</f>
        <v>590.72</v>
      </c>
      <c r="CC19" s="79">
        <f>VLOOKUP(CC$1&amp; "",FFY18_STDZ_Table!$A$2077:$T$3374,20,FALSE)</f>
        <v>1634.16</v>
      </c>
      <c r="CD19" s="79">
        <f>VLOOKUP(CD$1&amp; "",FFY18_STDZ_Table!$A$2077:$T$3374,20,FALSE)</f>
        <v>655.26</v>
      </c>
      <c r="CE19" s="79">
        <f>VLOOKUP(CE$1&amp; "",FFY18_STDZ_Table!$A$2077:$T$3374,20,FALSE)</f>
        <v>497.39</v>
      </c>
      <c r="CF19" s="79">
        <f>VLOOKUP(CF$1&amp; "",FFY18_STDZ_Table!$A$2077:$T$3374,20,FALSE)</f>
        <v>0</v>
      </c>
      <c r="CG19" s="79">
        <f>VLOOKUP(CG$1&amp; "",FFY18_STDZ_Table!$A$2077:$T$3374,20,FALSE)</f>
        <v>444.78</v>
      </c>
      <c r="CH19" s="79">
        <f>VLOOKUP(CH$1&amp; "",FFY18_STDZ_Table!$A$2077:$T$3374,20,FALSE)</f>
        <v>412.38</v>
      </c>
      <c r="CI19" s="79">
        <f>VLOOKUP(CI$1&amp; "",FFY18_STDZ_Table!$A$2077:$T$3374,20,FALSE)</f>
        <v>439</v>
      </c>
      <c r="CJ19" s="79">
        <f>VLOOKUP(CJ$1&amp; "",FFY18_STDZ_Table!$A$2077:$T$3374,20,FALSE)</f>
        <v>0</v>
      </c>
      <c r="CK19" s="79">
        <f>VLOOKUP(CK$1&amp; "",FFY18_STDZ_Table!$A$2077:$T$3374,20,FALSE)</f>
        <v>0</v>
      </c>
    </row>
    <row r="20" spans="1:89">
      <c r="CJ20" s="14"/>
      <c r="CK20" s="14"/>
    </row>
    <row r="21" spans="1:89">
      <c r="A21" s="7" t="s">
        <v>3478</v>
      </c>
      <c r="B21" s="8"/>
      <c r="C21" s="9" t="s">
        <v>11496</v>
      </c>
      <c r="D21" s="139" t="str">
        <f>+$C$21</f>
        <v>FFY 2018</v>
      </c>
      <c r="E21" s="139" t="str">
        <f t="shared" ref="E21:BN21" si="5">+$C$21</f>
        <v>FFY 2018</v>
      </c>
      <c r="F21" s="139" t="str">
        <f t="shared" si="5"/>
        <v>FFY 2018</v>
      </c>
      <c r="G21" s="139" t="str">
        <f t="shared" si="5"/>
        <v>FFY 2018</v>
      </c>
      <c r="H21" s="139" t="str">
        <f t="shared" si="5"/>
        <v>FFY 2018</v>
      </c>
      <c r="I21" s="139" t="str">
        <f t="shared" si="5"/>
        <v>FFY 2018</v>
      </c>
      <c r="J21" s="139" t="str">
        <f t="shared" si="5"/>
        <v>FFY 2018</v>
      </c>
      <c r="K21" s="139" t="str">
        <f t="shared" si="5"/>
        <v>FFY 2018</v>
      </c>
      <c r="L21" s="139" t="str">
        <f t="shared" si="5"/>
        <v>FFY 2018</v>
      </c>
      <c r="M21" s="139" t="str">
        <f t="shared" si="5"/>
        <v>FFY 2018</v>
      </c>
      <c r="N21" s="139" t="str">
        <f t="shared" si="5"/>
        <v>FFY 2018</v>
      </c>
      <c r="O21" s="139" t="str">
        <f t="shared" si="5"/>
        <v>FFY 2018</v>
      </c>
      <c r="P21" s="139" t="str">
        <f t="shared" si="5"/>
        <v>FFY 2018</v>
      </c>
      <c r="Q21" s="139" t="str">
        <f t="shared" si="5"/>
        <v>FFY 2018</v>
      </c>
      <c r="R21" s="139" t="str">
        <f t="shared" si="5"/>
        <v>FFY 2018</v>
      </c>
      <c r="S21" s="139" t="str">
        <f t="shared" si="5"/>
        <v>FFY 2018</v>
      </c>
      <c r="T21" s="139" t="str">
        <f t="shared" si="5"/>
        <v>FFY 2018</v>
      </c>
      <c r="U21" s="139" t="str">
        <f t="shared" si="5"/>
        <v>FFY 2018</v>
      </c>
      <c r="V21" s="139" t="str">
        <f t="shared" si="5"/>
        <v>FFY 2018</v>
      </c>
      <c r="W21" s="139" t="str">
        <f t="shared" si="5"/>
        <v>FFY 2018</v>
      </c>
      <c r="X21" s="139" t="str">
        <f t="shared" si="5"/>
        <v>FFY 2018</v>
      </c>
      <c r="Y21" s="139" t="str">
        <f t="shared" si="5"/>
        <v>FFY 2018</v>
      </c>
      <c r="Z21" s="139" t="str">
        <f t="shared" si="5"/>
        <v>FFY 2018</v>
      </c>
      <c r="AA21" s="139" t="str">
        <f t="shared" si="5"/>
        <v>FFY 2018</v>
      </c>
      <c r="AB21" s="139" t="str">
        <f t="shared" si="5"/>
        <v>FFY 2018</v>
      </c>
      <c r="AC21" s="139" t="str">
        <f t="shared" si="5"/>
        <v>FFY 2018</v>
      </c>
      <c r="AD21" s="139" t="str">
        <f t="shared" si="5"/>
        <v>FFY 2018</v>
      </c>
      <c r="AE21" s="139" t="str">
        <f t="shared" si="5"/>
        <v>FFY 2018</v>
      </c>
      <c r="AF21" s="139" t="str">
        <f t="shared" si="5"/>
        <v>FFY 2018</v>
      </c>
      <c r="AG21" s="139" t="str">
        <f t="shared" si="5"/>
        <v>FFY 2018</v>
      </c>
      <c r="AH21" s="139" t="str">
        <f t="shared" si="5"/>
        <v>FFY 2018</v>
      </c>
      <c r="AI21" s="139" t="str">
        <f t="shared" si="5"/>
        <v>FFY 2018</v>
      </c>
      <c r="AJ21" s="139" t="str">
        <f t="shared" si="5"/>
        <v>FFY 2018</v>
      </c>
      <c r="AK21" s="139" t="str">
        <f t="shared" si="5"/>
        <v>FFY 2018</v>
      </c>
      <c r="AL21" s="139" t="str">
        <f t="shared" si="5"/>
        <v>FFY 2018</v>
      </c>
      <c r="AM21" s="139" t="str">
        <f t="shared" si="5"/>
        <v>FFY 2018</v>
      </c>
      <c r="AN21" s="139" t="str">
        <f t="shared" si="5"/>
        <v>FFY 2018</v>
      </c>
      <c r="AO21" s="139" t="str">
        <f t="shared" si="5"/>
        <v>FFY 2018</v>
      </c>
      <c r="AP21" s="139" t="str">
        <f t="shared" si="5"/>
        <v>FFY 2018</v>
      </c>
      <c r="AQ21" s="139" t="str">
        <f t="shared" si="5"/>
        <v>FFY 2018</v>
      </c>
      <c r="AR21" s="139" t="str">
        <f t="shared" si="5"/>
        <v>FFY 2018</v>
      </c>
      <c r="AS21" s="139" t="str">
        <f t="shared" si="5"/>
        <v>FFY 2018</v>
      </c>
      <c r="AT21" s="139" t="str">
        <f t="shared" si="5"/>
        <v>FFY 2018</v>
      </c>
      <c r="AU21" s="139" t="str">
        <f t="shared" si="5"/>
        <v>FFY 2018</v>
      </c>
      <c r="AV21" s="139" t="str">
        <f t="shared" si="5"/>
        <v>FFY 2018</v>
      </c>
      <c r="AW21" s="139" t="str">
        <f t="shared" si="5"/>
        <v>FFY 2018</v>
      </c>
      <c r="AX21" s="139" t="str">
        <f t="shared" si="5"/>
        <v>FFY 2018</v>
      </c>
      <c r="AY21" s="139" t="str">
        <f t="shared" si="5"/>
        <v>FFY 2018</v>
      </c>
      <c r="AZ21" s="139" t="str">
        <f t="shared" si="5"/>
        <v>FFY 2018</v>
      </c>
      <c r="BA21" s="139" t="str">
        <f t="shared" si="5"/>
        <v>FFY 2018</v>
      </c>
      <c r="BB21" s="139" t="str">
        <f t="shared" si="5"/>
        <v>FFY 2018</v>
      </c>
      <c r="BC21" s="139" t="str">
        <f t="shared" si="5"/>
        <v>FFY 2018</v>
      </c>
      <c r="BD21" s="139" t="str">
        <f t="shared" si="5"/>
        <v>FFY 2018</v>
      </c>
      <c r="BE21" s="139" t="str">
        <f t="shared" si="5"/>
        <v>FFY 2018</v>
      </c>
      <c r="BF21" s="139" t="str">
        <f t="shared" si="5"/>
        <v>FFY 2018</v>
      </c>
      <c r="BG21" s="139" t="str">
        <f t="shared" si="5"/>
        <v>FFY 2018</v>
      </c>
      <c r="BH21" s="139" t="str">
        <f t="shared" si="5"/>
        <v>FFY 2018</v>
      </c>
      <c r="BI21" s="139" t="str">
        <f t="shared" si="5"/>
        <v>FFY 2018</v>
      </c>
      <c r="BJ21" s="139" t="str">
        <f t="shared" si="5"/>
        <v>FFY 2018</v>
      </c>
      <c r="BK21" s="139" t="str">
        <f t="shared" si="5"/>
        <v>FFY 2018</v>
      </c>
      <c r="BL21" s="139" t="str">
        <f t="shared" si="5"/>
        <v>FFY 2018</v>
      </c>
      <c r="BM21" s="139" t="str">
        <f t="shared" si="5"/>
        <v>FFY 2018</v>
      </c>
      <c r="BN21" s="139" t="str">
        <f t="shared" si="5"/>
        <v>FFY 2018</v>
      </c>
      <c r="BO21" s="139" t="str">
        <f t="shared" ref="BO21:CK21" si="6">+$C$21</f>
        <v>FFY 2018</v>
      </c>
      <c r="BP21" s="139" t="str">
        <f t="shared" si="6"/>
        <v>FFY 2018</v>
      </c>
      <c r="BQ21" s="139" t="str">
        <f t="shared" si="6"/>
        <v>FFY 2018</v>
      </c>
      <c r="BR21" s="139" t="str">
        <f t="shared" si="6"/>
        <v>FFY 2018</v>
      </c>
      <c r="BS21" s="139" t="str">
        <f t="shared" si="6"/>
        <v>FFY 2018</v>
      </c>
      <c r="BT21" s="139" t="str">
        <f t="shared" si="6"/>
        <v>FFY 2018</v>
      </c>
      <c r="BU21" s="139" t="str">
        <f t="shared" si="6"/>
        <v>FFY 2018</v>
      </c>
      <c r="BV21" s="139" t="str">
        <f t="shared" si="6"/>
        <v>FFY 2018</v>
      </c>
      <c r="BW21" s="139" t="str">
        <f t="shared" si="6"/>
        <v>FFY 2018</v>
      </c>
      <c r="BX21" s="139" t="str">
        <f t="shared" si="6"/>
        <v>FFY 2018</v>
      </c>
      <c r="BY21" s="139" t="str">
        <f t="shared" si="6"/>
        <v>FFY 2018</v>
      </c>
      <c r="BZ21" s="139" t="str">
        <f t="shared" si="6"/>
        <v>FFY 2018</v>
      </c>
      <c r="CA21" s="139" t="str">
        <f t="shared" si="6"/>
        <v>FFY 2018</v>
      </c>
      <c r="CB21" s="139" t="str">
        <f t="shared" si="6"/>
        <v>FFY 2018</v>
      </c>
      <c r="CC21" s="139" t="str">
        <f t="shared" si="6"/>
        <v>FFY 2018</v>
      </c>
      <c r="CD21" s="139" t="str">
        <f t="shared" si="6"/>
        <v>FFY 2018</v>
      </c>
      <c r="CE21" s="139" t="str">
        <f t="shared" si="6"/>
        <v>FFY 2018</v>
      </c>
      <c r="CF21" s="139" t="str">
        <f t="shared" si="6"/>
        <v>FFY 2018</v>
      </c>
      <c r="CG21" s="139" t="str">
        <f t="shared" si="6"/>
        <v>FFY 2018</v>
      </c>
      <c r="CH21" s="139" t="str">
        <f t="shared" si="6"/>
        <v>FFY 2018</v>
      </c>
      <c r="CI21" s="139" t="str">
        <f t="shared" si="6"/>
        <v>FFY 2018</v>
      </c>
      <c r="CJ21" s="139" t="str">
        <f t="shared" si="6"/>
        <v>FFY 2018</v>
      </c>
      <c r="CK21" s="139" t="str">
        <f t="shared" si="6"/>
        <v>FFY 2018</v>
      </c>
    </row>
    <row r="22" spans="1:89">
      <c r="A22" s="7" t="s">
        <v>3479</v>
      </c>
      <c r="B22" s="8"/>
      <c r="C22" s="10">
        <v>43009</v>
      </c>
      <c r="D22" s="10">
        <f>+$C$22</f>
        <v>43009</v>
      </c>
      <c r="E22" s="10">
        <f t="shared" ref="E22:BN22" si="7">+$C$22</f>
        <v>43009</v>
      </c>
      <c r="F22" s="10">
        <f t="shared" si="7"/>
        <v>43009</v>
      </c>
      <c r="G22" s="10">
        <f t="shared" si="7"/>
        <v>43009</v>
      </c>
      <c r="H22" s="10">
        <f t="shared" si="7"/>
        <v>43009</v>
      </c>
      <c r="I22" s="10">
        <f t="shared" si="7"/>
        <v>43009</v>
      </c>
      <c r="J22" s="10">
        <f t="shared" si="7"/>
        <v>43009</v>
      </c>
      <c r="K22" s="10">
        <f t="shared" si="7"/>
        <v>43009</v>
      </c>
      <c r="L22" s="10">
        <f t="shared" si="7"/>
        <v>43009</v>
      </c>
      <c r="M22" s="10">
        <f t="shared" si="7"/>
        <v>43009</v>
      </c>
      <c r="N22" s="10">
        <f t="shared" si="7"/>
        <v>43009</v>
      </c>
      <c r="O22" s="10">
        <f t="shared" si="7"/>
        <v>43009</v>
      </c>
      <c r="P22" s="10">
        <f t="shared" si="7"/>
        <v>43009</v>
      </c>
      <c r="Q22" s="10">
        <f t="shared" si="7"/>
        <v>43009</v>
      </c>
      <c r="R22" s="10">
        <f t="shared" si="7"/>
        <v>43009</v>
      </c>
      <c r="S22" s="10">
        <f t="shared" si="7"/>
        <v>43009</v>
      </c>
      <c r="T22" s="10">
        <f t="shared" si="7"/>
        <v>43009</v>
      </c>
      <c r="U22" s="10">
        <f t="shared" si="7"/>
        <v>43009</v>
      </c>
      <c r="V22" s="10">
        <f t="shared" si="7"/>
        <v>43009</v>
      </c>
      <c r="W22" s="10">
        <f t="shared" si="7"/>
        <v>43009</v>
      </c>
      <c r="X22" s="10">
        <f t="shared" si="7"/>
        <v>43009</v>
      </c>
      <c r="Y22" s="10">
        <f t="shared" si="7"/>
        <v>43009</v>
      </c>
      <c r="Z22" s="10">
        <f t="shared" si="7"/>
        <v>43009</v>
      </c>
      <c r="AA22" s="10">
        <f t="shared" si="7"/>
        <v>43009</v>
      </c>
      <c r="AB22" s="10">
        <f t="shared" si="7"/>
        <v>43009</v>
      </c>
      <c r="AC22" s="10">
        <f t="shared" si="7"/>
        <v>43009</v>
      </c>
      <c r="AD22" s="10">
        <f t="shared" si="7"/>
        <v>43009</v>
      </c>
      <c r="AE22" s="10">
        <f t="shared" si="7"/>
        <v>43009</v>
      </c>
      <c r="AF22" s="10">
        <f t="shared" si="7"/>
        <v>43009</v>
      </c>
      <c r="AG22" s="10">
        <f t="shared" si="7"/>
        <v>43009</v>
      </c>
      <c r="AH22" s="10">
        <f t="shared" si="7"/>
        <v>43009</v>
      </c>
      <c r="AI22" s="10">
        <f t="shared" si="7"/>
        <v>43009</v>
      </c>
      <c r="AJ22" s="10">
        <f t="shared" si="7"/>
        <v>43009</v>
      </c>
      <c r="AK22" s="10">
        <f t="shared" si="7"/>
        <v>43009</v>
      </c>
      <c r="AL22" s="10">
        <f t="shared" si="7"/>
        <v>43009</v>
      </c>
      <c r="AM22" s="10">
        <f t="shared" si="7"/>
        <v>43009</v>
      </c>
      <c r="AN22" s="10">
        <f t="shared" si="7"/>
        <v>43009</v>
      </c>
      <c r="AO22" s="10">
        <f t="shared" si="7"/>
        <v>43009</v>
      </c>
      <c r="AP22" s="10">
        <f t="shared" si="7"/>
        <v>43009</v>
      </c>
      <c r="AQ22" s="10">
        <f t="shared" si="7"/>
        <v>43009</v>
      </c>
      <c r="AR22" s="10">
        <f t="shared" si="7"/>
        <v>43009</v>
      </c>
      <c r="AS22" s="10">
        <f t="shared" si="7"/>
        <v>43009</v>
      </c>
      <c r="AT22" s="10">
        <f t="shared" si="7"/>
        <v>43009</v>
      </c>
      <c r="AU22" s="10">
        <f t="shared" si="7"/>
        <v>43009</v>
      </c>
      <c r="AV22" s="10">
        <f t="shared" si="7"/>
        <v>43009</v>
      </c>
      <c r="AW22" s="10">
        <f t="shared" si="7"/>
        <v>43009</v>
      </c>
      <c r="AX22" s="10">
        <f t="shared" si="7"/>
        <v>43009</v>
      </c>
      <c r="AY22" s="10">
        <f t="shared" si="7"/>
        <v>43009</v>
      </c>
      <c r="AZ22" s="10">
        <f t="shared" si="7"/>
        <v>43009</v>
      </c>
      <c r="BA22" s="10">
        <f t="shared" si="7"/>
        <v>43009</v>
      </c>
      <c r="BB22" s="10">
        <f t="shared" si="7"/>
        <v>43009</v>
      </c>
      <c r="BC22" s="10">
        <f t="shared" si="7"/>
        <v>43009</v>
      </c>
      <c r="BD22" s="10">
        <f t="shared" si="7"/>
        <v>43009</v>
      </c>
      <c r="BE22" s="10">
        <f t="shared" si="7"/>
        <v>43009</v>
      </c>
      <c r="BF22" s="10">
        <f t="shared" si="7"/>
        <v>43009</v>
      </c>
      <c r="BG22" s="10">
        <f t="shared" si="7"/>
        <v>43009</v>
      </c>
      <c r="BH22" s="10">
        <f t="shared" si="7"/>
        <v>43009</v>
      </c>
      <c r="BI22" s="10">
        <f t="shared" si="7"/>
        <v>43009</v>
      </c>
      <c r="BJ22" s="10">
        <f t="shared" si="7"/>
        <v>43009</v>
      </c>
      <c r="BK22" s="10">
        <f t="shared" si="7"/>
        <v>43009</v>
      </c>
      <c r="BL22" s="10">
        <f t="shared" si="7"/>
        <v>43009</v>
      </c>
      <c r="BM22" s="10">
        <f t="shared" si="7"/>
        <v>43009</v>
      </c>
      <c r="BN22" s="10">
        <f t="shared" si="7"/>
        <v>43009</v>
      </c>
      <c r="BO22" s="10">
        <f t="shared" ref="BO22:CK22" si="8">+$C$22</f>
        <v>43009</v>
      </c>
      <c r="BP22" s="10">
        <f t="shared" si="8"/>
        <v>43009</v>
      </c>
      <c r="BQ22" s="10">
        <f t="shared" si="8"/>
        <v>43009</v>
      </c>
      <c r="BR22" s="10">
        <f t="shared" si="8"/>
        <v>43009</v>
      </c>
      <c r="BS22" s="10">
        <f t="shared" si="8"/>
        <v>43009</v>
      </c>
      <c r="BT22" s="10">
        <f t="shared" si="8"/>
        <v>43009</v>
      </c>
      <c r="BU22" s="10">
        <f t="shared" si="8"/>
        <v>43009</v>
      </c>
      <c r="BV22" s="10">
        <f t="shared" si="8"/>
        <v>43009</v>
      </c>
      <c r="BW22" s="10">
        <f t="shared" si="8"/>
        <v>43009</v>
      </c>
      <c r="BX22" s="10">
        <f t="shared" si="8"/>
        <v>43009</v>
      </c>
      <c r="BY22" s="10">
        <f t="shared" si="8"/>
        <v>43009</v>
      </c>
      <c r="BZ22" s="10">
        <f t="shared" si="8"/>
        <v>43009</v>
      </c>
      <c r="CA22" s="10">
        <f t="shared" si="8"/>
        <v>43009</v>
      </c>
      <c r="CB22" s="10">
        <f t="shared" si="8"/>
        <v>43009</v>
      </c>
      <c r="CC22" s="10">
        <f t="shared" si="8"/>
        <v>43009</v>
      </c>
      <c r="CD22" s="10">
        <f t="shared" si="8"/>
        <v>43009</v>
      </c>
      <c r="CE22" s="10">
        <f t="shared" si="8"/>
        <v>43009</v>
      </c>
      <c r="CF22" s="10">
        <f t="shared" si="8"/>
        <v>43009</v>
      </c>
      <c r="CG22" s="10">
        <f t="shared" si="8"/>
        <v>43009</v>
      </c>
      <c r="CH22" s="10">
        <f t="shared" si="8"/>
        <v>43009</v>
      </c>
      <c r="CI22" s="10">
        <f t="shared" si="8"/>
        <v>43009</v>
      </c>
      <c r="CJ22" s="10">
        <f t="shared" si="8"/>
        <v>43009</v>
      </c>
      <c r="CK22" s="10">
        <f t="shared" si="8"/>
        <v>43009</v>
      </c>
    </row>
    <row r="23" spans="1:89">
      <c r="A23" s="7"/>
      <c r="B23" s="11" t="s">
        <v>3480</v>
      </c>
      <c r="C23" s="10">
        <v>43373</v>
      </c>
      <c r="D23" s="10">
        <f>+$C$23</f>
        <v>43373</v>
      </c>
      <c r="E23" s="10">
        <f t="shared" ref="E23:BN23" si="9">+$C$23</f>
        <v>43373</v>
      </c>
      <c r="F23" s="10">
        <f t="shared" si="9"/>
        <v>43373</v>
      </c>
      <c r="G23" s="10">
        <f t="shared" si="9"/>
        <v>43373</v>
      </c>
      <c r="H23" s="10">
        <f t="shared" si="9"/>
        <v>43373</v>
      </c>
      <c r="I23" s="10">
        <f t="shared" si="9"/>
        <v>43373</v>
      </c>
      <c r="J23" s="10">
        <f t="shared" si="9"/>
        <v>43373</v>
      </c>
      <c r="K23" s="10">
        <f t="shared" si="9"/>
        <v>43373</v>
      </c>
      <c r="L23" s="10">
        <f t="shared" si="9"/>
        <v>43373</v>
      </c>
      <c r="M23" s="10">
        <f t="shared" si="9"/>
        <v>43373</v>
      </c>
      <c r="N23" s="10">
        <f t="shared" si="9"/>
        <v>43373</v>
      </c>
      <c r="O23" s="10">
        <f t="shared" si="9"/>
        <v>43373</v>
      </c>
      <c r="P23" s="10">
        <f t="shared" si="9"/>
        <v>43373</v>
      </c>
      <c r="Q23" s="10">
        <f t="shared" si="9"/>
        <v>43373</v>
      </c>
      <c r="R23" s="10">
        <f t="shared" si="9"/>
        <v>43373</v>
      </c>
      <c r="S23" s="10">
        <f t="shared" si="9"/>
        <v>43373</v>
      </c>
      <c r="T23" s="10">
        <f t="shared" si="9"/>
        <v>43373</v>
      </c>
      <c r="U23" s="10">
        <f t="shared" si="9"/>
        <v>43373</v>
      </c>
      <c r="V23" s="10">
        <f t="shared" si="9"/>
        <v>43373</v>
      </c>
      <c r="W23" s="10">
        <f t="shared" si="9"/>
        <v>43373</v>
      </c>
      <c r="X23" s="10">
        <f t="shared" si="9"/>
        <v>43373</v>
      </c>
      <c r="Y23" s="10">
        <f t="shared" si="9"/>
        <v>43373</v>
      </c>
      <c r="Z23" s="10">
        <f t="shared" si="9"/>
        <v>43373</v>
      </c>
      <c r="AA23" s="10">
        <f t="shared" si="9"/>
        <v>43373</v>
      </c>
      <c r="AB23" s="10">
        <f t="shared" si="9"/>
        <v>43373</v>
      </c>
      <c r="AC23" s="10">
        <f t="shared" si="9"/>
        <v>43373</v>
      </c>
      <c r="AD23" s="10">
        <f t="shared" si="9"/>
        <v>43373</v>
      </c>
      <c r="AE23" s="10">
        <f t="shared" si="9"/>
        <v>43373</v>
      </c>
      <c r="AF23" s="10">
        <f t="shared" si="9"/>
        <v>43373</v>
      </c>
      <c r="AG23" s="10">
        <f t="shared" si="9"/>
        <v>43373</v>
      </c>
      <c r="AH23" s="10">
        <f t="shared" si="9"/>
        <v>43373</v>
      </c>
      <c r="AI23" s="10">
        <f t="shared" si="9"/>
        <v>43373</v>
      </c>
      <c r="AJ23" s="10">
        <f t="shared" si="9"/>
        <v>43373</v>
      </c>
      <c r="AK23" s="10">
        <f t="shared" si="9"/>
        <v>43373</v>
      </c>
      <c r="AL23" s="10">
        <f t="shared" si="9"/>
        <v>43373</v>
      </c>
      <c r="AM23" s="10">
        <f t="shared" si="9"/>
        <v>43373</v>
      </c>
      <c r="AN23" s="10">
        <f t="shared" si="9"/>
        <v>43373</v>
      </c>
      <c r="AO23" s="10">
        <f t="shared" si="9"/>
        <v>43373</v>
      </c>
      <c r="AP23" s="10">
        <f t="shared" si="9"/>
        <v>43373</v>
      </c>
      <c r="AQ23" s="10">
        <f t="shared" si="9"/>
        <v>43373</v>
      </c>
      <c r="AR23" s="10">
        <f t="shared" si="9"/>
        <v>43373</v>
      </c>
      <c r="AS23" s="10">
        <f t="shared" si="9"/>
        <v>43373</v>
      </c>
      <c r="AT23" s="10">
        <f t="shared" si="9"/>
        <v>43373</v>
      </c>
      <c r="AU23" s="10">
        <f t="shared" si="9"/>
        <v>43373</v>
      </c>
      <c r="AV23" s="10">
        <f t="shared" si="9"/>
        <v>43373</v>
      </c>
      <c r="AW23" s="10">
        <f t="shared" si="9"/>
        <v>43373</v>
      </c>
      <c r="AX23" s="10">
        <f t="shared" si="9"/>
        <v>43373</v>
      </c>
      <c r="AY23" s="10">
        <f t="shared" si="9"/>
        <v>43373</v>
      </c>
      <c r="AZ23" s="10">
        <f t="shared" si="9"/>
        <v>43373</v>
      </c>
      <c r="BA23" s="10">
        <f t="shared" si="9"/>
        <v>43373</v>
      </c>
      <c r="BB23" s="10">
        <f t="shared" si="9"/>
        <v>43373</v>
      </c>
      <c r="BC23" s="10">
        <f t="shared" si="9"/>
        <v>43373</v>
      </c>
      <c r="BD23" s="10">
        <f t="shared" si="9"/>
        <v>43373</v>
      </c>
      <c r="BE23" s="10">
        <f t="shared" si="9"/>
        <v>43373</v>
      </c>
      <c r="BF23" s="10">
        <f t="shared" si="9"/>
        <v>43373</v>
      </c>
      <c r="BG23" s="10">
        <f t="shared" si="9"/>
        <v>43373</v>
      </c>
      <c r="BH23" s="10">
        <f t="shared" si="9"/>
        <v>43373</v>
      </c>
      <c r="BI23" s="10">
        <f t="shared" si="9"/>
        <v>43373</v>
      </c>
      <c r="BJ23" s="10">
        <f t="shared" si="9"/>
        <v>43373</v>
      </c>
      <c r="BK23" s="10">
        <f t="shared" si="9"/>
        <v>43373</v>
      </c>
      <c r="BL23" s="10">
        <f t="shared" si="9"/>
        <v>43373</v>
      </c>
      <c r="BM23" s="10">
        <f t="shared" si="9"/>
        <v>43373</v>
      </c>
      <c r="BN23" s="10">
        <f t="shared" si="9"/>
        <v>43373</v>
      </c>
      <c r="BO23" s="10">
        <f t="shared" ref="BO23:CK23" si="10">+$C$23</f>
        <v>43373</v>
      </c>
      <c r="BP23" s="10">
        <f t="shared" si="10"/>
        <v>43373</v>
      </c>
      <c r="BQ23" s="10">
        <f t="shared" si="10"/>
        <v>43373</v>
      </c>
      <c r="BR23" s="10">
        <f t="shared" si="10"/>
        <v>43373</v>
      </c>
      <c r="BS23" s="10">
        <f t="shared" si="10"/>
        <v>43373</v>
      </c>
      <c r="BT23" s="10">
        <f t="shared" si="10"/>
        <v>43373</v>
      </c>
      <c r="BU23" s="10">
        <f t="shared" si="10"/>
        <v>43373</v>
      </c>
      <c r="BV23" s="10">
        <f t="shared" si="10"/>
        <v>43373</v>
      </c>
      <c r="BW23" s="10">
        <f t="shared" si="10"/>
        <v>43373</v>
      </c>
      <c r="BX23" s="10">
        <f t="shared" si="10"/>
        <v>43373</v>
      </c>
      <c r="BY23" s="10">
        <f t="shared" si="10"/>
        <v>43373</v>
      </c>
      <c r="BZ23" s="10">
        <f t="shared" si="10"/>
        <v>43373</v>
      </c>
      <c r="CA23" s="10">
        <f t="shared" si="10"/>
        <v>43373</v>
      </c>
      <c r="CB23" s="10">
        <f t="shared" si="10"/>
        <v>43373</v>
      </c>
      <c r="CC23" s="10">
        <f t="shared" si="10"/>
        <v>43373</v>
      </c>
      <c r="CD23" s="10">
        <f t="shared" si="10"/>
        <v>43373</v>
      </c>
      <c r="CE23" s="10">
        <f t="shared" si="10"/>
        <v>43373</v>
      </c>
      <c r="CF23" s="10">
        <f t="shared" si="10"/>
        <v>43373</v>
      </c>
      <c r="CG23" s="10">
        <f t="shared" si="10"/>
        <v>43373</v>
      </c>
      <c r="CH23" s="10">
        <f t="shared" si="10"/>
        <v>43373</v>
      </c>
      <c r="CI23" s="10">
        <f t="shared" si="10"/>
        <v>43373</v>
      </c>
      <c r="CJ23" s="10">
        <f t="shared" si="10"/>
        <v>43373</v>
      </c>
      <c r="CK23" s="10">
        <f t="shared" si="10"/>
        <v>43373</v>
      </c>
    </row>
    <row r="24" spans="1:89">
      <c r="A24" s="7"/>
      <c r="B24" s="12" t="s">
        <v>2038</v>
      </c>
      <c r="C24" s="13">
        <f t="shared" ref="C24:AH24" si="11">C1</f>
        <v>340001</v>
      </c>
      <c r="D24" s="13">
        <f t="shared" si="11"/>
        <v>340002</v>
      </c>
      <c r="E24" s="13">
        <f t="shared" si="11"/>
        <v>340003</v>
      </c>
      <c r="F24" s="13">
        <f t="shared" si="11"/>
        <v>340004</v>
      </c>
      <c r="G24" s="13">
        <f t="shared" si="11"/>
        <v>340008</v>
      </c>
      <c r="H24" s="13">
        <f t="shared" si="11"/>
        <v>340010</v>
      </c>
      <c r="I24" s="13">
        <f t="shared" si="11"/>
        <v>340013</v>
      </c>
      <c r="J24" s="13">
        <f t="shared" si="11"/>
        <v>340014</v>
      </c>
      <c r="K24" s="13">
        <f t="shared" si="11"/>
        <v>340015</v>
      </c>
      <c r="L24" s="13">
        <f t="shared" si="11"/>
        <v>340016</v>
      </c>
      <c r="M24" s="13">
        <f t="shared" si="11"/>
        <v>340017</v>
      </c>
      <c r="N24" s="13">
        <f t="shared" si="11"/>
        <v>340020</v>
      </c>
      <c r="O24" s="13">
        <f t="shared" si="11"/>
        <v>340021</v>
      </c>
      <c r="P24" s="13">
        <f t="shared" si="11"/>
        <v>340023</v>
      </c>
      <c r="Q24" s="13">
        <f t="shared" si="11"/>
        <v>340024</v>
      </c>
      <c r="R24" s="13">
        <f t="shared" si="11"/>
        <v>340027</v>
      </c>
      <c r="S24" s="13">
        <f t="shared" si="11"/>
        <v>340028</v>
      </c>
      <c r="T24" s="13">
        <f t="shared" si="11"/>
        <v>340030</v>
      </c>
      <c r="U24" s="13">
        <f t="shared" si="11"/>
        <v>340032</v>
      </c>
      <c r="V24" s="13">
        <f t="shared" si="11"/>
        <v>340036</v>
      </c>
      <c r="W24" s="13">
        <f t="shared" si="11"/>
        <v>340037</v>
      </c>
      <c r="X24" s="13">
        <f t="shared" si="11"/>
        <v>340039</v>
      </c>
      <c r="Y24" s="13">
        <f t="shared" si="11"/>
        <v>340040</v>
      </c>
      <c r="Z24" s="13">
        <f t="shared" si="11"/>
        <v>340041</v>
      </c>
      <c r="AA24" s="13">
        <f t="shared" si="11"/>
        <v>340042</v>
      </c>
      <c r="AB24" s="13">
        <f t="shared" si="11"/>
        <v>340047</v>
      </c>
      <c r="AC24" s="13">
        <f t="shared" si="11"/>
        <v>340049</v>
      </c>
      <c r="AD24" s="13">
        <f t="shared" si="11"/>
        <v>340050</v>
      </c>
      <c r="AE24" s="13">
        <f t="shared" si="11"/>
        <v>340051</v>
      </c>
      <c r="AF24" s="13">
        <f t="shared" si="11"/>
        <v>340053</v>
      </c>
      <c r="AG24" s="13">
        <f t="shared" si="11"/>
        <v>340060</v>
      </c>
      <c r="AH24" s="13">
        <f t="shared" si="11"/>
        <v>340061</v>
      </c>
      <c r="AI24" s="13">
        <f t="shared" ref="AI24:BN24" si="12">AI1</f>
        <v>340064</v>
      </c>
      <c r="AJ24" s="13">
        <f t="shared" si="12"/>
        <v>340068</v>
      </c>
      <c r="AK24" s="13">
        <f t="shared" si="12"/>
        <v>340069</v>
      </c>
      <c r="AL24" s="13">
        <f t="shared" si="12"/>
        <v>340070</v>
      </c>
      <c r="AM24" s="13">
        <f t="shared" si="12"/>
        <v>340071</v>
      </c>
      <c r="AN24" s="13">
        <f t="shared" si="12"/>
        <v>340073</v>
      </c>
      <c r="AO24" s="13">
        <f t="shared" si="12"/>
        <v>340075</v>
      </c>
      <c r="AP24" s="13">
        <f t="shared" si="12"/>
        <v>340084</v>
      </c>
      <c r="AQ24" s="13">
        <f t="shared" si="12"/>
        <v>340085</v>
      </c>
      <c r="AR24" s="13">
        <f t="shared" si="12"/>
        <v>340087</v>
      </c>
      <c r="AS24" s="13">
        <f t="shared" si="12"/>
        <v>340090</v>
      </c>
      <c r="AT24" s="13">
        <f t="shared" si="12"/>
        <v>340091</v>
      </c>
      <c r="AU24" s="13">
        <f t="shared" si="12"/>
        <v>340096</v>
      </c>
      <c r="AV24" s="13">
        <f t="shared" si="12"/>
        <v>340097</v>
      </c>
      <c r="AW24" s="13">
        <f t="shared" si="12"/>
        <v>340098</v>
      </c>
      <c r="AX24" s="13">
        <f t="shared" si="12"/>
        <v>340099</v>
      </c>
      <c r="AY24" s="13">
        <f t="shared" si="12"/>
        <v>340106</v>
      </c>
      <c r="AZ24" s="13">
        <f t="shared" si="12"/>
        <v>340107</v>
      </c>
      <c r="BA24" s="13">
        <f t="shared" si="12"/>
        <v>340109</v>
      </c>
      <c r="BB24" s="13">
        <f t="shared" si="12"/>
        <v>340113</v>
      </c>
      <c r="BC24" s="13">
        <f t="shared" si="12"/>
        <v>340114</v>
      </c>
      <c r="BD24" s="13">
        <f t="shared" si="12"/>
        <v>340115</v>
      </c>
      <c r="BE24" s="13">
        <f t="shared" si="12"/>
        <v>340116</v>
      </c>
      <c r="BF24" s="13">
        <f t="shared" si="12"/>
        <v>340119</v>
      </c>
      <c r="BG24" s="13">
        <f t="shared" si="12"/>
        <v>340120</v>
      </c>
      <c r="BH24" s="13">
        <f t="shared" si="12"/>
        <v>340123</v>
      </c>
      <c r="BI24" s="13">
        <f t="shared" si="12"/>
        <v>340126</v>
      </c>
      <c r="BJ24" s="13">
        <f t="shared" si="12"/>
        <v>340127</v>
      </c>
      <c r="BK24" s="13">
        <f t="shared" si="12"/>
        <v>340129</v>
      </c>
      <c r="BL24" s="13">
        <f t="shared" si="12"/>
        <v>340130</v>
      </c>
      <c r="BM24" s="13">
        <f t="shared" si="12"/>
        <v>340131</v>
      </c>
      <c r="BN24" s="13">
        <f t="shared" si="12"/>
        <v>340132</v>
      </c>
      <c r="BO24" s="13">
        <f t="shared" ref="BO24:CI24" si="13">BO1</f>
        <v>340133</v>
      </c>
      <c r="BP24" s="13">
        <f t="shared" si="13"/>
        <v>340141</v>
      </c>
      <c r="BQ24" s="13">
        <f t="shared" si="13"/>
        <v>340142</v>
      </c>
      <c r="BR24" s="13">
        <f t="shared" si="13"/>
        <v>340143</v>
      </c>
      <c r="BS24" s="13">
        <f t="shared" si="13"/>
        <v>340144</v>
      </c>
      <c r="BT24" s="13">
        <f t="shared" si="13"/>
        <v>340145</v>
      </c>
      <c r="BU24" s="13">
        <f t="shared" si="13"/>
        <v>340147</v>
      </c>
      <c r="BV24" s="13">
        <f t="shared" si="13"/>
        <v>340148</v>
      </c>
      <c r="BW24" s="13">
        <f t="shared" si="13"/>
        <v>340151</v>
      </c>
      <c r="BX24" s="13">
        <f t="shared" si="13"/>
        <v>340153</v>
      </c>
      <c r="BY24" s="13">
        <f t="shared" si="13"/>
        <v>340155</v>
      </c>
      <c r="BZ24" s="13">
        <f t="shared" si="13"/>
        <v>340156</v>
      </c>
      <c r="CA24" s="13">
        <f t="shared" si="13"/>
        <v>340158</v>
      </c>
      <c r="CB24" s="13">
        <f t="shared" si="13"/>
        <v>340159</v>
      </c>
      <c r="CC24" s="13">
        <f t="shared" si="13"/>
        <v>340166</v>
      </c>
      <c r="CD24" s="13">
        <f t="shared" si="13"/>
        <v>340168</v>
      </c>
      <c r="CE24" s="13">
        <f t="shared" si="13"/>
        <v>340171</v>
      </c>
      <c r="CF24" s="13">
        <f t="shared" si="13"/>
        <v>340173</v>
      </c>
      <c r="CG24" s="13">
        <f t="shared" si="13"/>
        <v>340183</v>
      </c>
      <c r="CH24" s="13">
        <f t="shared" si="13"/>
        <v>340184</v>
      </c>
      <c r="CI24" s="13">
        <f t="shared" si="13"/>
        <v>340186</v>
      </c>
      <c r="CJ24" s="13">
        <f t="shared" ref="CJ24:CK24" si="14">CJ1</f>
        <v>340188</v>
      </c>
      <c r="CK24" s="13">
        <f t="shared" si="14"/>
        <v>340189</v>
      </c>
    </row>
    <row r="25" spans="1:89">
      <c r="A25" s="8"/>
      <c r="B25" s="8"/>
      <c r="CJ25" s="14"/>
      <c r="CK25" s="14"/>
    </row>
    <row r="26" spans="1:89">
      <c r="A26" s="15"/>
      <c r="B26" s="16" t="s">
        <v>3481</v>
      </c>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row>
    <row r="27" spans="1:89">
      <c r="A27" s="18"/>
      <c r="B27" s="19" t="s">
        <v>3482</v>
      </c>
      <c r="C27" s="20">
        <f>+C17</f>
        <v>0.99339999999999995</v>
      </c>
      <c r="D27" s="20">
        <f t="shared" ref="D27:BM27" si="15">+D17</f>
        <v>1</v>
      </c>
      <c r="E27" s="20">
        <f t="shared" si="15"/>
        <v>0.97170000000000001</v>
      </c>
      <c r="F27" s="20">
        <f t="shared" si="15"/>
        <v>0.99880000000000002</v>
      </c>
      <c r="G27" s="20">
        <f t="shared" si="15"/>
        <v>0.99809999999999999</v>
      </c>
      <c r="H27" s="20">
        <f t="shared" si="15"/>
        <v>0.98850000000000005</v>
      </c>
      <c r="I27" s="20">
        <f t="shared" si="15"/>
        <v>0.99819999999999998</v>
      </c>
      <c r="J27" s="20">
        <f t="shared" si="15"/>
        <v>0.99309999999999998</v>
      </c>
      <c r="K27" s="20">
        <f t="shared" si="15"/>
        <v>0.99339999999999995</v>
      </c>
      <c r="L27" s="20">
        <f t="shared" si="15"/>
        <v>0.99560000000000004</v>
      </c>
      <c r="M27" s="20">
        <f t="shared" si="15"/>
        <v>1</v>
      </c>
      <c r="N27" s="20">
        <f t="shared" si="15"/>
        <v>0.98309999999999997</v>
      </c>
      <c r="O27" s="20">
        <f t="shared" si="15"/>
        <v>0.99790000000000001</v>
      </c>
      <c r="P27" s="20">
        <f t="shared" si="15"/>
        <v>1</v>
      </c>
      <c r="Q27" s="20">
        <f t="shared" si="15"/>
        <v>0.98880000000000001</v>
      </c>
      <c r="R27" s="20">
        <f t="shared" si="15"/>
        <v>0.9869</v>
      </c>
      <c r="S27" s="20">
        <f t="shared" si="15"/>
        <v>0.99570000000000003</v>
      </c>
      <c r="T27" s="20">
        <f t="shared" si="15"/>
        <v>0.99719999999999998</v>
      </c>
      <c r="U27" s="20">
        <f t="shared" si="15"/>
        <v>0.99780000000000002</v>
      </c>
      <c r="V27" s="20" t="e">
        <f t="shared" si="15"/>
        <v>#N/A</v>
      </c>
      <c r="W27" s="20">
        <f t="shared" si="15"/>
        <v>0.99990000000000001</v>
      </c>
      <c r="X27" s="20">
        <f t="shared" si="15"/>
        <v>0.99129999999999996</v>
      </c>
      <c r="Y27" s="20">
        <f t="shared" si="15"/>
        <v>0.99399999999999999</v>
      </c>
      <c r="Z27" s="20">
        <f t="shared" si="15"/>
        <v>0.99690000000000001</v>
      </c>
      <c r="AA27" s="20">
        <f t="shared" si="15"/>
        <v>0.98509999999999998</v>
      </c>
      <c r="AB27" s="20">
        <f t="shared" si="15"/>
        <v>0.99780000000000002</v>
      </c>
      <c r="AC27" s="20">
        <f t="shared" si="15"/>
        <v>1</v>
      </c>
      <c r="AD27" s="20">
        <f t="shared" si="15"/>
        <v>0.9738</v>
      </c>
      <c r="AE27" s="20">
        <f t="shared" si="15"/>
        <v>0.98829999999999996</v>
      </c>
      <c r="AF27" s="20">
        <f t="shared" si="15"/>
        <v>0.99619999999999997</v>
      </c>
      <c r="AG27" s="20">
        <f t="shared" si="15"/>
        <v>0.98680000000000001</v>
      </c>
      <c r="AH27" s="20">
        <f t="shared" si="15"/>
        <v>0.99709999999999999</v>
      </c>
      <c r="AI27" s="20">
        <f t="shared" si="15"/>
        <v>0.97030000000000005</v>
      </c>
      <c r="AJ27" s="20">
        <f t="shared" si="15"/>
        <v>0.99550000000000005</v>
      </c>
      <c r="AK27" s="20">
        <f t="shared" si="15"/>
        <v>1</v>
      </c>
      <c r="AL27" s="20">
        <f t="shared" si="15"/>
        <v>0.99550000000000005</v>
      </c>
      <c r="AM27" s="20">
        <f t="shared" si="15"/>
        <v>0.97919999999999996</v>
      </c>
      <c r="AN27" s="20">
        <f t="shared" si="15"/>
        <v>0.98850000000000005</v>
      </c>
      <c r="AO27" s="20">
        <f t="shared" si="15"/>
        <v>0.99770000000000003</v>
      </c>
      <c r="AP27" s="20">
        <f t="shared" si="15"/>
        <v>0.99970000000000003</v>
      </c>
      <c r="AQ27" s="20">
        <f t="shared" si="15"/>
        <v>0.99890000000000001</v>
      </c>
      <c r="AR27" s="20">
        <f t="shared" si="15"/>
        <v>1</v>
      </c>
      <c r="AS27" s="20">
        <f t="shared" si="15"/>
        <v>0.98760000000000003</v>
      </c>
      <c r="AT27" s="20">
        <f t="shared" si="15"/>
        <v>1</v>
      </c>
      <c r="AU27" s="20">
        <f t="shared" si="15"/>
        <v>0.99509999999999998</v>
      </c>
      <c r="AV27" s="20">
        <f t="shared" si="15"/>
        <v>0.99399999999999999</v>
      </c>
      <c r="AW27" s="20">
        <f t="shared" si="15"/>
        <v>0.98329999999999995</v>
      </c>
      <c r="AX27" s="20">
        <f t="shared" si="15"/>
        <v>0.97960000000000003</v>
      </c>
      <c r="AY27" s="20">
        <f t="shared" si="15"/>
        <v>0.99950000000000006</v>
      </c>
      <c r="AZ27" s="20">
        <f t="shared" si="15"/>
        <v>0.97529999999999994</v>
      </c>
      <c r="BA27" s="20">
        <f t="shared" si="15"/>
        <v>0.99399999999999999</v>
      </c>
      <c r="BB27" s="20">
        <f t="shared" si="15"/>
        <v>0.99980000000000002</v>
      </c>
      <c r="BC27" s="20">
        <f t="shared" si="15"/>
        <v>0.99970000000000003</v>
      </c>
      <c r="BD27" s="20">
        <f t="shared" si="15"/>
        <v>0.99450000000000005</v>
      </c>
      <c r="BE27" s="20">
        <f t="shared" si="15"/>
        <v>0.99139999999999995</v>
      </c>
      <c r="BF27" s="20">
        <f t="shared" si="15"/>
        <v>0.999</v>
      </c>
      <c r="BG27" s="20">
        <f t="shared" si="15"/>
        <v>0.98499999999999999</v>
      </c>
      <c r="BH27" s="20">
        <f t="shared" si="15"/>
        <v>1</v>
      </c>
      <c r="BI27" s="20">
        <f t="shared" si="15"/>
        <v>0.99380000000000002</v>
      </c>
      <c r="BJ27" s="20">
        <f t="shared" si="15"/>
        <v>0.99160000000000004</v>
      </c>
      <c r="BK27" s="20">
        <f t="shared" si="15"/>
        <v>0.99309999999999998</v>
      </c>
      <c r="BL27" s="20">
        <f t="shared" si="15"/>
        <v>0.99590000000000001</v>
      </c>
      <c r="BM27" s="20">
        <f t="shared" si="15"/>
        <v>1</v>
      </c>
      <c r="BN27" s="20">
        <f t="shared" ref="BN27:CI27" si="16">+BN17</f>
        <v>0.98719999999999997</v>
      </c>
      <c r="BO27" s="20">
        <f t="shared" si="16"/>
        <v>0.98260000000000003</v>
      </c>
      <c r="BP27" s="20">
        <f t="shared" si="16"/>
        <v>0.99590000000000001</v>
      </c>
      <c r="BQ27" s="20">
        <f t="shared" si="16"/>
        <v>0.99550000000000005</v>
      </c>
      <c r="BR27" s="20">
        <f t="shared" si="16"/>
        <v>0.99760000000000004</v>
      </c>
      <c r="BS27" s="20">
        <f t="shared" si="16"/>
        <v>0.99750000000000005</v>
      </c>
      <c r="BT27" s="20">
        <f t="shared" si="16"/>
        <v>0.99690000000000001</v>
      </c>
      <c r="BU27" s="20">
        <f t="shared" si="16"/>
        <v>0.97099999999999997</v>
      </c>
      <c r="BV27" s="20">
        <f t="shared" si="16"/>
        <v>1</v>
      </c>
      <c r="BW27" s="20">
        <f t="shared" si="16"/>
        <v>0.99350000000000005</v>
      </c>
      <c r="BX27" s="20" t="e">
        <f t="shared" si="16"/>
        <v>#N/A</v>
      </c>
      <c r="BY27" s="20">
        <f t="shared" si="16"/>
        <v>0.99760000000000004</v>
      </c>
      <c r="BZ27" s="20">
        <f t="shared" si="16"/>
        <v>1</v>
      </c>
      <c r="CA27" s="20">
        <f t="shared" si="16"/>
        <v>0.97940000000000005</v>
      </c>
      <c r="CB27" s="20">
        <f t="shared" si="16"/>
        <v>0.99170000000000003</v>
      </c>
      <c r="CC27" s="20">
        <f t="shared" si="16"/>
        <v>0.98780000000000001</v>
      </c>
      <c r="CD27" s="20">
        <f t="shared" si="16"/>
        <v>1</v>
      </c>
      <c r="CE27" s="20">
        <f t="shared" si="16"/>
        <v>0.99080000000000001</v>
      </c>
      <c r="CF27" s="20">
        <f t="shared" si="16"/>
        <v>0.99409999999999998</v>
      </c>
      <c r="CG27" s="20">
        <f t="shared" si="16"/>
        <v>0.995</v>
      </c>
      <c r="CH27" s="20">
        <f t="shared" si="16"/>
        <v>0.99790000000000001</v>
      </c>
      <c r="CI27" s="20">
        <f t="shared" si="16"/>
        <v>0.99780000000000002</v>
      </c>
      <c r="CJ27" s="20">
        <f t="shared" ref="CJ27:CK27" si="17">+CJ17</f>
        <v>0.99509999999999998</v>
      </c>
      <c r="CK27" s="20">
        <f t="shared" si="17"/>
        <v>1</v>
      </c>
    </row>
    <row r="28" spans="1:89">
      <c r="A28" s="18"/>
      <c r="B28" s="19" t="s">
        <v>3483</v>
      </c>
      <c r="C28" s="94" t="str">
        <f>+C18</f>
        <v>0.9913776981</v>
      </c>
      <c r="D28" s="94" t="str">
        <f>+D18</f>
        <v>1.0015990422</v>
      </c>
      <c r="E28" s="94" t="str">
        <f t="shared" ref="E28:BM28" si="18">+E18</f>
        <v>1.0065238716</v>
      </c>
      <c r="F28" s="94" t="str">
        <f t="shared" si="18"/>
        <v>0.9955213002</v>
      </c>
      <c r="G28" s="94" t="str">
        <f t="shared" si="18"/>
        <v>1.0092943032</v>
      </c>
      <c r="H28" s="94" t="str">
        <f t="shared" si="18"/>
        <v>0.9995616564</v>
      </c>
      <c r="I28" s="94">
        <f t="shared" si="18"/>
        <v>1</v>
      </c>
      <c r="J28" s="94" t="str">
        <f t="shared" si="18"/>
        <v>0.9941240391</v>
      </c>
      <c r="K28" s="94" t="str">
        <f t="shared" si="18"/>
        <v>0.9926854795</v>
      </c>
      <c r="L28" s="94" t="str">
        <f t="shared" si="18"/>
        <v>1.0109324715</v>
      </c>
      <c r="M28" s="94" t="str">
        <f t="shared" si="18"/>
        <v>1.0011034619</v>
      </c>
      <c r="N28" s="94" t="str">
        <f t="shared" si="18"/>
        <v>1.0097761174</v>
      </c>
      <c r="O28" s="94" t="str">
        <f t="shared" si="18"/>
        <v>0.9954318205</v>
      </c>
      <c r="P28" s="94" t="str">
        <f t="shared" si="18"/>
        <v>1.0091015776</v>
      </c>
      <c r="Q28" s="94" t="str">
        <f t="shared" si="18"/>
        <v>1.0120165535</v>
      </c>
      <c r="R28" s="94" t="str">
        <f t="shared" si="18"/>
        <v>0.9991417898</v>
      </c>
      <c r="S28" s="94" t="str">
        <f t="shared" si="18"/>
        <v>1.0039255165</v>
      </c>
      <c r="T28" s="94" t="str">
        <f t="shared" si="18"/>
        <v>1.0027140979</v>
      </c>
      <c r="U28" s="94" t="str">
        <f t="shared" si="18"/>
        <v>1.0034299361</v>
      </c>
      <c r="V28" s="94" t="e">
        <f t="shared" si="18"/>
        <v>#N/A</v>
      </c>
      <c r="W28" s="94" t="str">
        <f t="shared" si="18"/>
        <v>1.0194605828</v>
      </c>
      <c r="X28" s="94" t="str">
        <f t="shared" si="18"/>
        <v>0.9994308783</v>
      </c>
      <c r="Y28" s="94">
        <f t="shared" si="18"/>
        <v>1</v>
      </c>
      <c r="Z28" s="94" t="str">
        <f t="shared" si="18"/>
        <v>0.9954662358</v>
      </c>
      <c r="AA28" s="94" t="str">
        <f t="shared" si="18"/>
        <v>1.0044348629</v>
      </c>
      <c r="AB28" s="94" t="str">
        <f t="shared" si="18"/>
        <v>1.0023561788</v>
      </c>
      <c r="AC28" s="94">
        <f t="shared" si="18"/>
        <v>1</v>
      </c>
      <c r="AD28" s="94" t="str">
        <f t="shared" si="18"/>
        <v>1.0035813635</v>
      </c>
      <c r="AE28" s="94" t="str">
        <f t="shared" si="18"/>
        <v>1.0019707274</v>
      </c>
      <c r="AF28" s="94" t="str">
        <f t="shared" si="18"/>
        <v>0.9973246619</v>
      </c>
      <c r="AG28" s="94" t="str">
        <f t="shared" si="18"/>
        <v>1.0001880149</v>
      </c>
      <c r="AH28" s="94" t="str">
        <f t="shared" si="18"/>
        <v>0.9998782772</v>
      </c>
      <c r="AI28" s="94" t="str">
        <f t="shared" si="18"/>
        <v>1.0060661481</v>
      </c>
      <c r="AJ28" s="94" t="str">
        <f t="shared" si="18"/>
        <v>1.0072500344</v>
      </c>
      <c r="AK28" s="94" t="str">
        <f t="shared" si="18"/>
        <v>0.9906343277</v>
      </c>
      <c r="AL28" s="94" t="str">
        <f t="shared" si="18"/>
        <v>0.9991762051</v>
      </c>
      <c r="AM28" s="94" t="str">
        <f t="shared" si="18"/>
        <v>0.9955625986</v>
      </c>
      <c r="AN28" s="94" t="str">
        <f t="shared" si="18"/>
        <v>0.9957071429</v>
      </c>
      <c r="AO28" s="94" t="str">
        <f t="shared" si="18"/>
        <v>1.0044348629</v>
      </c>
      <c r="AP28" s="94">
        <f t="shared" si="18"/>
        <v>1</v>
      </c>
      <c r="AQ28" s="94" t="str">
        <f t="shared" si="18"/>
        <v>0.9886726556</v>
      </c>
      <c r="AR28" s="94" t="str">
        <f t="shared" si="18"/>
        <v>1.0122333698</v>
      </c>
      <c r="AS28" s="94" t="str">
        <f t="shared" si="18"/>
        <v>1.0063070552</v>
      </c>
      <c r="AT28" s="94" t="str">
        <f t="shared" si="18"/>
        <v>1.0030307187</v>
      </c>
      <c r="AU28" s="94" t="str">
        <f t="shared" si="18"/>
        <v>1.0020670903</v>
      </c>
      <c r="AV28" s="94" t="str">
        <f t="shared" si="18"/>
        <v>1.0064997809</v>
      </c>
      <c r="AW28" s="94" t="str">
        <f t="shared" si="18"/>
        <v>0.9990591931</v>
      </c>
      <c r="AX28" s="94" t="str">
        <f t="shared" si="18"/>
        <v>1.0078488606</v>
      </c>
      <c r="AY28" s="94" t="str">
        <f t="shared" si="18"/>
        <v>1.0143051709</v>
      </c>
      <c r="AZ28" s="94" t="str">
        <f t="shared" si="18"/>
        <v>1.0118960999</v>
      </c>
      <c r="BA28" s="94" t="str">
        <f t="shared" si="18"/>
        <v>1.0068370508</v>
      </c>
      <c r="BB28" s="94" t="str">
        <f t="shared" si="18"/>
        <v>0.9973453111</v>
      </c>
      <c r="BC28" s="94" t="str">
        <f t="shared" si="18"/>
        <v>1.0002981439</v>
      </c>
      <c r="BD28" s="94" t="str">
        <f t="shared" si="18"/>
        <v>1.0102097502</v>
      </c>
      <c r="BE28" s="94">
        <f t="shared" si="18"/>
        <v>1</v>
      </c>
      <c r="BF28" s="94" t="str">
        <f t="shared" si="18"/>
        <v>1.0051988826</v>
      </c>
      <c r="BG28" s="94" t="str">
        <f t="shared" si="18"/>
        <v>1.0198942156</v>
      </c>
      <c r="BH28" s="94" t="str">
        <f t="shared" si="18"/>
        <v>1.0057839427</v>
      </c>
      <c r="BI28" s="94" t="str">
        <f t="shared" si="18"/>
        <v>0.9996993176</v>
      </c>
      <c r="BJ28" s="94" t="str">
        <f t="shared" si="18"/>
        <v>1.0035125329</v>
      </c>
      <c r="BK28" s="94" t="str">
        <f t="shared" si="18"/>
        <v>1.0024525416</v>
      </c>
      <c r="BL28" s="94" t="str">
        <f t="shared" si="18"/>
        <v>0.9916530205</v>
      </c>
      <c r="BM28" s="94" t="str">
        <f t="shared" si="18"/>
        <v>1.0034092870</v>
      </c>
      <c r="BN28" s="94" t="str">
        <f t="shared" ref="BN28:CI28" si="19">+BN18</f>
        <v>0.9992863340</v>
      </c>
      <c r="BO28" s="94" t="str">
        <f t="shared" si="19"/>
        <v>1.0061143295</v>
      </c>
      <c r="BP28" s="94" t="str">
        <f t="shared" si="19"/>
        <v>1.0017298203</v>
      </c>
      <c r="BQ28" s="94" t="str">
        <f t="shared" si="19"/>
        <v>1.0092323557</v>
      </c>
      <c r="BR28" s="94" t="str">
        <f t="shared" si="19"/>
        <v>0.9928369068</v>
      </c>
      <c r="BS28" s="94" t="str">
        <f t="shared" si="19"/>
        <v>1.0080415863</v>
      </c>
      <c r="BT28" s="94" t="str">
        <f t="shared" si="19"/>
        <v>1.0078970421</v>
      </c>
      <c r="BU28" s="94" t="str">
        <f t="shared" si="19"/>
        <v>0.9951496150</v>
      </c>
      <c r="BV28" s="94" t="str">
        <f t="shared" si="19"/>
        <v>1.0227851008</v>
      </c>
      <c r="BW28" s="94" t="str">
        <f t="shared" si="19"/>
        <v>1.0072225022</v>
      </c>
      <c r="BX28" s="94" t="e">
        <f t="shared" si="19"/>
        <v>#N/A</v>
      </c>
      <c r="BY28" s="94" t="str">
        <f t="shared" si="19"/>
        <v>1.0053778421</v>
      </c>
      <c r="BZ28" s="94">
        <f t="shared" si="19"/>
        <v>1</v>
      </c>
      <c r="CA28" s="94" t="str">
        <f t="shared" si="19"/>
        <v>1.0060902388</v>
      </c>
      <c r="CB28" s="94" t="str">
        <f t="shared" si="19"/>
        <v>1.0031270815</v>
      </c>
      <c r="CC28" s="94" t="str">
        <f t="shared" si="19"/>
        <v>1.0007661919</v>
      </c>
      <c r="CD28" s="94">
        <f t="shared" si="19"/>
        <v>1</v>
      </c>
      <c r="CE28" s="94" t="str">
        <f t="shared" si="19"/>
        <v>0.9995891887</v>
      </c>
      <c r="CF28" s="94" t="str">
        <f t="shared" si="19"/>
        <v>0.9940207932</v>
      </c>
      <c r="CG28" s="94" t="str">
        <f t="shared" si="19"/>
        <v>1.0012480061</v>
      </c>
      <c r="CH28" s="94" t="str">
        <f t="shared" si="19"/>
        <v>0.9993207493</v>
      </c>
      <c r="CI28" s="94" t="str">
        <f t="shared" si="19"/>
        <v>1.0033198072</v>
      </c>
      <c r="CJ28" s="94">
        <f t="shared" ref="CJ28:CK28" si="20">+CJ18</f>
        <v>1</v>
      </c>
      <c r="CK28" s="94">
        <f t="shared" si="20"/>
        <v>1</v>
      </c>
    </row>
    <row r="29" spans="1:89">
      <c r="A29" s="18"/>
      <c r="B29" s="21" t="s">
        <v>3519</v>
      </c>
      <c r="C29" s="22">
        <f t="shared" ref="C29:AH29" si="21">+C5</f>
        <v>6.9519999999999998E-2</v>
      </c>
      <c r="D29" s="22">
        <f t="shared" si="21"/>
        <v>0.15290000000000001</v>
      </c>
      <c r="E29" s="22">
        <f t="shared" si="21"/>
        <v>1.502E-2</v>
      </c>
      <c r="F29" s="22">
        <f t="shared" si="21"/>
        <v>3.8859999999999999E-2</v>
      </c>
      <c r="G29" s="22">
        <f t="shared" si="21"/>
        <v>2.1229999999999999E-2</v>
      </c>
      <c r="H29" s="22">
        <f t="shared" si="21"/>
        <v>4.4600000000000001E-2</v>
      </c>
      <c r="I29" s="22">
        <f t="shared" si="21"/>
        <v>1.7989999999999999E-2</v>
      </c>
      <c r="J29" s="22">
        <f t="shared" si="21"/>
        <v>9.8290000000000002E-2</v>
      </c>
      <c r="K29" s="22">
        <f t="shared" si="21"/>
        <v>2.809E-2</v>
      </c>
      <c r="L29" s="22">
        <f t="shared" si="21"/>
        <v>1.473E-2</v>
      </c>
      <c r="M29" s="22">
        <f t="shared" si="21"/>
        <v>3.3919999999999999E-2</v>
      </c>
      <c r="N29" s="22">
        <f t="shared" si="21"/>
        <v>2.0219999999999998E-2</v>
      </c>
      <c r="O29" s="22">
        <f t="shared" si="21"/>
        <v>3.039E-2</v>
      </c>
      <c r="P29" s="22">
        <f t="shared" si="21"/>
        <v>1.21E-2</v>
      </c>
      <c r="Q29" s="22">
        <f t="shared" si="21"/>
        <v>1.3270000000000001E-2</v>
      </c>
      <c r="R29" s="22">
        <f t="shared" si="21"/>
        <v>2.887E-2</v>
      </c>
      <c r="S29" s="22">
        <f t="shared" si="21"/>
        <v>0.10435999999999999</v>
      </c>
      <c r="T29" s="22">
        <f t="shared" si="21"/>
        <v>0.13206999999999999</v>
      </c>
      <c r="U29" s="22">
        <f t="shared" si="21"/>
        <v>7.2819999999999996E-2</v>
      </c>
      <c r="V29" s="22" t="e">
        <f t="shared" si="21"/>
        <v>#N/A</v>
      </c>
      <c r="W29" s="22">
        <f t="shared" si="21"/>
        <v>7.6400000000000001E-3</v>
      </c>
      <c r="X29" s="22">
        <f t="shared" si="21"/>
        <v>3.4549999999999997E-2</v>
      </c>
      <c r="Y29" s="22">
        <f t="shared" si="21"/>
        <v>0.15487999999999999</v>
      </c>
      <c r="Z29" s="22">
        <f t="shared" si="21"/>
        <v>1.468E-2</v>
      </c>
      <c r="AA29" s="22">
        <f t="shared" si="21"/>
        <v>2.6440000000000002E-2</v>
      </c>
      <c r="AB29" s="22">
        <f t="shared" si="21"/>
        <v>0.1065</v>
      </c>
      <c r="AC29" s="22">
        <f t="shared" si="21"/>
        <v>5.7299999999999999E-3</v>
      </c>
      <c r="AD29" s="22">
        <f t="shared" si="21"/>
        <v>5.6189999999999997E-2</v>
      </c>
      <c r="AE29" s="22">
        <f t="shared" si="21"/>
        <v>1.804E-2</v>
      </c>
      <c r="AF29" s="22">
        <f t="shared" si="21"/>
        <v>6.1699999999999998E-2</v>
      </c>
      <c r="AG29" s="22">
        <f t="shared" si="21"/>
        <v>9.1599999999999997E-3</v>
      </c>
      <c r="AH29" s="22">
        <f t="shared" si="21"/>
        <v>8.7559999999999999E-2</v>
      </c>
      <c r="AI29" s="22">
        <f t="shared" ref="AI29:BN29" si="22">+AI5</f>
        <v>1.4590000000000001E-2</v>
      </c>
      <c r="AJ29" s="22">
        <f t="shared" si="22"/>
        <v>1.915E-2</v>
      </c>
      <c r="AK29" s="22">
        <f t="shared" si="22"/>
        <v>8.1629999999999994E-2</v>
      </c>
      <c r="AL29" s="22">
        <f t="shared" si="22"/>
        <v>2.673E-2</v>
      </c>
      <c r="AM29" s="22">
        <f t="shared" si="22"/>
        <v>2.6950000000000002E-2</v>
      </c>
      <c r="AN29" s="22">
        <f t="shared" si="22"/>
        <v>3.9739999999999998E-2</v>
      </c>
      <c r="AO29" s="22">
        <f t="shared" si="22"/>
        <v>2.589E-2</v>
      </c>
      <c r="AP29" s="22">
        <f t="shared" si="22"/>
        <v>8.9999999999999998E-4</v>
      </c>
      <c r="AQ29" s="22">
        <f t="shared" si="22"/>
        <v>7.0299999999999998E-3</v>
      </c>
      <c r="AR29" s="22">
        <f t="shared" si="22"/>
        <v>8.3000000000000001E-3</v>
      </c>
      <c r="AS29" s="22">
        <f t="shared" si="22"/>
        <v>3.5279999999999999E-2</v>
      </c>
      <c r="AT29" s="22">
        <f t="shared" si="22"/>
        <v>0.11559999999999999</v>
      </c>
      <c r="AU29" s="22">
        <f t="shared" si="22"/>
        <v>7.2700000000000004E-3</v>
      </c>
      <c r="AV29" s="22">
        <f t="shared" si="22"/>
        <v>1.4579999999999999E-2</v>
      </c>
      <c r="AW29" s="22">
        <f t="shared" si="22"/>
        <v>5.6070000000000002E-2</v>
      </c>
      <c r="AX29" s="22">
        <f t="shared" si="22"/>
        <v>1.8020000000000001E-2</v>
      </c>
      <c r="AY29" s="22">
        <f t="shared" si="22"/>
        <v>7.0400000000000003E-3</v>
      </c>
      <c r="AZ29" s="22">
        <f t="shared" si="22"/>
        <v>1.7239999999999998E-2</v>
      </c>
      <c r="BA29" s="22">
        <f t="shared" si="22"/>
        <v>2.7400000000000001E-2</v>
      </c>
      <c r="BB29" s="22">
        <f t="shared" si="22"/>
        <v>0.14696000000000001</v>
      </c>
      <c r="BC29" s="22">
        <f t="shared" si="22"/>
        <v>9.8360000000000003E-2</v>
      </c>
      <c r="BD29" s="22">
        <f t="shared" si="22"/>
        <v>0.11337999999999999</v>
      </c>
      <c r="BE29" s="22">
        <f t="shared" si="22"/>
        <v>3.5569999999999997E-2</v>
      </c>
      <c r="BF29" s="22">
        <f t="shared" si="22"/>
        <v>1.358E-2</v>
      </c>
      <c r="BG29" s="22">
        <f t="shared" si="22"/>
        <v>9.8700000000000003E-3</v>
      </c>
      <c r="BH29" s="22">
        <f t="shared" si="22"/>
        <v>1.328E-2</v>
      </c>
      <c r="BI29" s="22">
        <f t="shared" si="22"/>
        <v>3.4250000000000003E-2</v>
      </c>
      <c r="BJ29" s="22">
        <f t="shared" si="22"/>
        <v>7.6600000000000001E-3</v>
      </c>
      <c r="BK29" s="22">
        <f t="shared" si="22"/>
        <v>1.644E-2</v>
      </c>
      <c r="BL29" s="22">
        <f t="shared" si="22"/>
        <v>3.2500000000000001E-2</v>
      </c>
      <c r="BM29" s="22">
        <f t="shared" si="22"/>
        <v>6.1690000000000002E-2</v>
      </c>
      <c r="BN29" s="22">
        <f t="shared" si="22"/>
        <v>2.2440000000000002E-2</v>
      </c>
      <c r="BO29" s="22">
        <f t="shared" ref="BO29:CI29" si="23">+BO5</f>
        <v>6.7999999999999996E-3</v>
      </c>
      <c r="BP29" s="22">
        <f t="shared" si="23"/>
        <v>0.16400000000000001</v>
      </c>
      <c r="BQ29" s="22">
        <f t="shared" si="23"/>
        <v>2.7439999999999999E-2</v>
      </c>
      <c r="BR29" s="22">
        <f t="shared" si="23"/>
        <v>2.521E-2</v>
      </c>
      <c r="BS29" s="22">
        <f t="shared" si="23"/>
        <v>9.7900000000000001E-3</v>
      </c>
      <c r="BT29" s="22">
        <f t="shared" si="23"/>
        <v>1.7340000000000001E-2</v>
      </c>
      <c r="BU29" s="22">
        <f t="shared" si="23"/>
        <v>5.2179999999999997E-2</v>
      </c>
      <c r="BV29" s="22">
        <f t="shared" si="23"/>
        <v>1.99E-3</v>
      </c>
      <c r="BW29" s="22">
        <f t="shared" si="23"/>
        <v>2.5989999999999999E-2</v>
      </c>
      <c r="BX29" s="22" t="e">
        <f t="shared" si="23"/>
        <v>#N/A</v>
      </c>
      <c r="BY29" s="22">
        <f t="shared" si="23"/>
        <v>4.6359999999999998E-2</v>
      </c>
      <c r="BZ29" s="22">
        <f t="shared" si="23"/>
        <v>1.0200000000000001E-3</v>
      </c>
      <c r="CA29" s="22">
        <f t="shared" si="23"/>
        <v>2.051E-2</v>
      </c>
      <c r="CB29" s="22">
        <f t="shared" si="23"/>
        <v>5.4599999999999996E-3</v>
      </c>
      <c r="CC29" s="22">
        <f t="shared" si="23"/>
        <v>1.3350000000000001E-2</v>
      </c>
      <c r="CD29" s="22">
        <f t="shared" si="23"/>
        <v>1.5E-3</v>
      </c>
      <c r="CE29" s="22">
        <f t="shared" si="23"/>
        <v>2.945E-2</v>
      </c>
      <c r="CF29" s="22">
        <f t="shared" si="23"/>
        <v>3.397E-2</v>
      </c>
      <c r="CG29" s="22">
        <f t="shared" si="23"/>
        <v>1.917E-2</v>
      </c>
      <c r="CH29" s="22">
        <f t="shared" si="23"/>
        <v>2.2759999999999999E-2</v>
      </c>
      <c r="CI29" s="22">
        <f t="shared" si="23"/>
        <v>1.436E-2</v>
      </c>
      <c r="CJ29" s="22">
        <f t="shared" ref="CJ29:CK29" si="24">+CJ5</f>
        <v>4.5399999999999998E-3</v>
      </c>
      <c r="CK29" s="22">
        <f t="shared" si="24"/>
        <v>4.6999999999999999E-4</v>
      </c>
    </row>
    <row r="30" spans="1:89">
      <c r="A30" s="18"/>
      <c r="B30" s="21" t="s">
        <v>3520</v>
      </c>
      <c r="C30" s="22">
        <f>C13</f>
        <v>2.6197479999999999E-2</v>
      </c>
      <c r="D30" s="22">
        <f t="shared" ref="D30:BM30" si="25">D13</f>
        <v>3.5348169999999998E-2</v>
      </c>
      <c r="E30" s="22">
        <f t="shared" si="25"/>
        <v>0</v>
      </c>
      <c r="F30" s="22">
        <f t="shared" si="25"/>
        <v>0</v>
      </c>
      <c r="G30" s="22">
        <f t="shared" si="25"/>
        <v>0</v>
      </c>
      <c r="H30" s="22">
        <f t="shared" si="25"/>
        <v>0</v>
      </c>
      <c r="I30" s="22">
        <f t="shared" si="25"/>
        <v>0</v>
      </c>
      <c r="J30" s="22">
        <f t="shared" si="25"/>
        <v>1.523712E-2</v>
      </c>
      <c r="K30" s="22">
        <f t="shared" si="25"/>
        <v>0</v>
      </c>
      <c r="L30" s="22">
        <f t="shared" si="25"/>
        <v>0</v>
      </c>
      <c r="M30" s="22">
        <f t="shared" si="25"/>
        <v>1.5021980000000001E-2</v>
      </c>
      <c r="N30" s="22">
        <f t="shared" si="25"/>
        <v>0</v>
      </c>
      <c r="O30" s="22">
        <f t="shared" si="25"/>
        <v>0</v>
      </c>
      <c r="P30" s="22">
        <f t="shared" si="25"/>
        <v>0</v>
      </c>
      <c r="Q30" s="22">
        <f t="shared" si="25"/>
        <v>1.8190379999999999E-2</v>
      </c>
      <c r="R30" s="22">
        <f t="shared" si="25"/>
        <v>0</v>
      </c>
      <c r="S30" s="22">
        <f t="shared" si="25"/>
        <v>2.4495050000000001E-2</v>
      </c>
      <c r="T30" s="22">
        <f t="shared" si="25"/>
        <v>0.26451142999999999</v>
      </c>
      <c r="U30" s="22">
        <f t="shared" si="25"/>
        <v>0</v>
      </c>
      <c r="V30" s="22" t="e">
        <f t="shared" si="25"/>
        <v>#N/A</v>
      </c>
      <c r="W30" s="22">
        <f t="shared" si="25"/>
        <v>0</v>
      </c>
      <c r="X30" s="22">
        <f t="shared" si="25"/>
        <v>0</v>
      </c>
      <c r="Y30" s="22">
        <f t="shared" si="25"/>
        <v>0.11530607</v>
      </c>
      <c r="Z30" s="22">
        <f t="shared" si="25"/>
        <v>0</v>
      </c>
      <c r="AA30" s="22">
        <f t="shared" si="25"/>
        <v>0</v>
      </c>
      <c r="AB30" s="22">
        <f t="shared" si="25"/>
        <v>0.26698878999999998</v>
      </c>
      <c r="AC30" s="22">
        <f t="shared" si="25"/>
        <v>0</v>
      </c>
      <c r="AD30" s="22">
        <f t="shared" si="25"/>
        <v>5.3904260000000002E-2</v>
      </c>
      <c r="AE30" s="22">
        <f t="shared" si="25"/>
        <v>0</v>
      </c>
      <c r="AF30" s="22">
        <f t="shared" si="25"/>
        <v>0</v>
      </c>
      <c r="AG30" s="22">
        <f t="shared" si="25"/>
        <v>0</v>
      </c>
      <c r="AH30" s="22">
        <f t="shared" si="25"/>
        <v>0.2669049</v>
      </c>
      <c r="AI30" s="22">
        <f t="shared" si="25"/>
        <v>0</v>
      </c>
      <c r="AJ30" s="22">
        <f t="shared" si="25"/>
        <v>0</v>
      </c>
      <c r="AK30" s="22">
        <f t="shared" si="25"/>
        <v>5.1682069999999997E-2</v>
      </c>
      <c r="AL30" s="22">
        <f t="shared" si="25"/>
        <v>0</v>
      </c>
      <c r="AM30" s="22">
        <f t="shared" si="25"/>
        <v>8.7732980000000002E-2</v>
      </c>
      <c r="AN30" s="22">
        <f t="shared" si="25"/>
        <v>0</v>
      </c>
      <c r="AO30" s="22">
        <f t="shared" si="25"/>
        <v>9.3299709999999994E-2</v>
      </c>
      <c r="AP30" s="22">
        <f t="shared" si="25"/>
        <v>0</v>
      </c>
      <c r="AQ30" s="22">
        <f t="shared" si="25"/>
        <v>0</v>
      </c>
      <c r="AR30" s="22">
        <f t="shared" si="25"/>
        <v>0</v>
      </c>
      <c r="AS30" s="22">
        <f t="shared" si="25"/>
        <v>0</v>
      </c>
      <c r="AT30" s="22">
        <f t="shared" si="25"/>
        <v>3.038718E-2</v>
      </c>
      <c r="AU30" s="22">
        <f t="shared" si="25"/>
        <v>0</v>
      </c>
      <c r="AV30" s="22">
        <f t="shared" si="25"/>
        <v>0</v>
      </c>
      <c r="AW30" s="22">
        <f t="shared" si="25"/>
        <v>0</v>
      </c>
      <c r="AX30" s="22">
        <f t="shared" si="25"/>
        <v>0</v>
      </c>
      <c r="AY30" s="22">
        <f t="shared" si="25"/>
        <v>0</v>
      </c>
      <c r="AZ30" s="22">
        <f t="shared" si="25"/>
        <v>0</v>
      </c>
      <c r="BA30" s="22">
        <f t="shared" si="25"/>
        <v>0</v>
      </c>
      <c r="BB30" s="22">
        <f t="shared" si="25"/>
        <v>9.6318360000000006E-2</v>
      </c>
      <c r="BC30" s="22">
        <f t="shared" si="25"/>
        <v>0</v>
      </c>
      <c r="BD30" s="22">
        <f t="shared" si="25"/>
        <v>0</v>
      </c>
      <c r="BE30" s="22">
        <f t="shared" si="25"/>
        <v>0</v>
      </c>
      <c r="BF30" s="22">
        <f t="shared" si="25"/>
        <v>0</v>
      </c>
      <c r="BG30" s="22">
        <f t="shared" si="25"/>
        <v>0</v>
      </c>
      <c r="BH30" s="22">
        <f t="shared" si="25"/>
        <v>0</v>
      </c>
      <c r="BI30" s="22">
        <f t="shared" si="25"/>
        <v>0</v>
      </c>
      <c r="BJ30" s="22">
        <f t="shared" si="25"/>
        <v>0</v>
      </c>
      <c r="BK30" s="22">
        <f t="shared" si="25"/>
        <v>0</v>
      </c>
      <c r="BL30" s="22">
        <f t="shared" si="25"/>
        <v>1.292166E-2</v>
      </c>
      <c r="BM30" s="22">
        <f t="shared" si="25"/>
        <v>0</v>
      </c>
      <c r="BN30" s="22">
        <f t="shared" ref="BN30:CI30" si="26">BN13</f>
        <v>0</v>
      </c>
      <c r="BO30" s="22">
        <f t="shared" si="26"/>
        <v>0</v>
      </c>
      <c r="BP30" s="22">
        <f t="shared" si="26"/>
        <v>4.6233919999999998E-2</v>
      </c>
      <c r="BQ30" s="22">
        <f t="shared" si="26"/>
        <v>0</v>
      </c>
      <c r="BR30" s="22">
        <f t="shared" si="26"/>
        <v>0</v>
      </c>
      <c r="BS30" s="22">
        <f t="shared" si="26"/>
        <v>0</v>
      </c>
      <c r="BT30" s="22">
        <f t="shared" si="26"/>
        <v>0</v>
      </c>
      <c r="BU30" s="22">
        <f t="shared" si="26"/>
        <v>0</v>
      </c>
      <c r="BV30" s="22">
        <f t="shared" si="26"/>
        <v>0</v>
      </c>
      <c r="BW30" s="22">
        <f t="shared" si="26"/>
        <v>0</v>
      </c>
      <c r="BX30" s="22" t="e">
        <f t="shared" si="26"/>
        <v>#N/A</v>
      </c>
      <c r="BY30" s="22">
        <f t="shared" si="26"/>
        <v>4.6598100000000003E-2</v>
      </c>
      <c r="BZ30" s="22">
        <f t="shared" si="26"/>
        <v>0</v>
      </c>
      <c r="CA30" s="22">
        <f t="shared" si="26"/>
        <v>0</v>
      </c>
      <c r="CB30" s="22">
        <f t="shared" si="26"/>
        <v>0</v>
      </c>
      <c r="CC30" s="22">
        <f t="shared" si="26"/>
        <v>0</v>
      </c>
      <c r="CD30" s="22">
        <f t="shared" si="26"/>
        <v>0</v>
      </c>
      <c r="CE30" s="22">
        <f t="shared" si="26"/>
        <v>0</v>
      </c>
      <c r="CF30" s="22">
        <f t="shared" si="26"/>
        <v>0</v>
      </c>
      <c r="CG30" s="22">
        <f t="shared" si="26"/>
        <v>5.7973480000000001E-2</v>
      </c>
      <c r="CH30" s="22">
        <f t="shared" si="26"/>
        <v>0</v>
      </c>
      <c r="CI30" s="22">
        <f t="shared" si="26"/>
        <v>0</v>
      </c>
      <c r="CJ30" s="22">
        <f t="shared" ref="CJ30:CK30" si="27">CJ13</f>
        <v>0</v>
      </c>
      <c r="CK30" s="22">
        <f t="shared" si="27"/>
        <v>0</v>
      </c>
    </row>
    <row r="31" spans="1:89">
      <c r="A31" s="23"/>
      <c r="B31" s="24"/>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row>
    <row r="32" spans="1:89">
      <c r="A32" s="26">
        <v>1</v>
      </c>
      <c r="B32" s="26" t="s">
        <v>3486</v>
      </c>
      <c r="C32" s="27">
        <f>+'FFY2018 CN Table 1A-1E'!$A$10</f>
        <v>3454.97</v>
      </c>
      <c r="D32" s="27">
        <f>+'FFY2018 CN Table 1A-1E'!$A$10</f>
        <v>3454.97</v>
      </c>
      <c r="E32" s="27">
        <f>+'FFY2018 CN Table 1A-1E'!$A$10</f>
        <v>3454.97</v>
      </c>
      <c r="F32" s="27">
        <f>+'FFY2018 CN Table 1A-1E'!$A$10</f>
        <v>3454.97</v>
      </c>
      <c r="G32" s="27">
        <f>+'FFY2018 CN Table 1A-1E'!$A$10</f>
        <v>3454.97</v>
      </c>
      <c r="H32" s="27">
        <f>+'FFY2018 CN Table 1A-1E'!$A$10</f>
        <v>3454.97</v>
      </c>
      <c r="I32" s="27">
        <f>+'FFY2018 CN Table 1A-1E'!$A$10</f>
        <v>3454.97</v>
      </c>
      <c r="J32" s="27">
        <f>+'FFY2018 CN Table 1A-1E'!$A$10</f>
        <v>3454.97</v>
      </c>
      <c r="K32" s="27">
        <f>+'FFY2018 CN Table 1A-1E'!$A$10</f>
        <v>3454.97</v>
      </c>
      <c r="L32" s="27">
        <f>+'FFY2018 CN Table 1A-1E'!$A$10</f>
        <v>3454.97</v>
      </c>
      <c r="M32" s="27">
        <f>+'FFY2018 CN Table 1A-1E'!$A$10</f>
        <v>3454.97</v>
      </c>
      <c r="N32" s="27">
        <f>+'FFY2018 CN Table 1A-1E'!$A$10</f>
        <v>3454.97</v>
      </c>
      <c r="O32" s="27">
        <f>+'FFY2018 CN Table 1A-1E'!$A$10</f>
        <v>3454.97</v>
      </c>
      <c r="P32" s="27">
        <f>+'FFY2018 CN Table 1A-1E'!$A$10</f>
        <v>3454.97</v>
      </c>
      <c r="Q32" s="27">
        <f>+'FFY2018 CN Table 1A-1E'!$A$10</f>
        <v>3454.97</v>
      </c>
      <c r="R32" s="27">
        <f>+'FFY2018 CN Table 1A-1E'!$A$10</f>
        <v>3454.97</v>
      </c>
      <c r="S32" s="27">
        <f>+'FFY2018 CN Table 1A-1E'!$A$10</f>
        <v>3454.97</v>
      </c>
      <c r="T32" s="27">
        <f>+'FFY2018 CN Table 1A-1E'!$A$10</f>
        <v>3454.97</v>
      </c>
      <c r="U32" s="27">
        <f>+'FFY2018 CN Table 1A-1E'!$A$10</f>
        <v>3454.97</v>
      </c>
      <c r="V32" s="27">
        <f>+'FFY2018 CN Table 1A-1E'!$A$10</f>
        <v>3454.97</v>
      </c>
      <c r="W32" s="27">
        <f>+'FFY2018 CN Table 1A-1E'!$A$10</f>
        <v>3454.97</v>
      </c>
      <c r="X32" s="27">
        <f>+'FFY2018 CN Table 1A-1E'!$A$10</f>
        <v>3454.97</v>
      </c>
      <c r="Y32" s="27">
        <f>+'FFY2018 CN Table 1A-1E'!$A$10</f>
        <v>3454.97</v>
      </c>
      <c r="Z32" s="27">
        <f>+'FFY2018 CN Table 1A-1E'!$A$10</f>
        <v>3454.97</v>
      </c>
      <c r="AA32" s="27">
        <f>+'FFY2018 CN Table 1A-1E'!$A$10</f>
        <v>3454.97</v>
      </c>
      <c r="AB32" s="27">
        <f>+'FFY2018 CN Table 1A-1E'!$A$10</f>
        <v>3454.97</v>
      </c>
      <c r="AC32" s="27">
        <f>+'FFY2018 CN Table 1A-1E'!$A$10</f>
        <v>3454.97</v>
      </c>
      <c r="AD32" s="27">
        <f>+'FFY2018 CN Table 1A-1E'!$A$10</f>
        <v>3454.97</v>
      </c>
      <c r="AE32" s="27">
        <f>+'FFY2018 CN Table 1A-1E'!$A$10</f>
        <v>3454.97</v>
      </c>
      <c r="AF32" s="27">
        <f>+'FFY2018 CN Table 1A-1E'!$A$10</f>
        <v>3454.97</v>
      </c>
      <c r="AG32" s="27">
        <f>+'FFY2018 CN Table 1A-1E'!$A$10</f>
        <v>3454.97</v>
      </c>
      <c r="AH32" s="27">
        <f>+'FFY2018 CN Table 1A-1E'!$A$10</f>
        <v>3454.97</v>
      </c>
      <c r="AI32" s="27">
        <f>+'FFY2018 CN Table 1A-1E'!$A$10</f>
        <v>3454.97</v>
      </c>
      <c r="AJ32" s="27">
        <f>+'FFY2018 CN Table 1A-1E'!$A$10</f>
        <v>3454.97</v>
      </c>
      <c r="AK32" s="27">
        <f>+'FFY2018 CN Table 1A-1E'!$A$10</f>
        <v>3454.97</v>
      </c>
      <c r="AL32" s="27">
        <f>+'FFY2018 CN Table 1A-1E'!$A$10</f>
        <v>3454.97</v>
      </c>
      <c r="AM32" s="27">
        <f>+'FFY2018 CN Table 1A-1E'!$A$10</f>
        <v>3454.97</v>
      </c>
      <c r="AN32" s="27">
        <f>+'FFY2018 CN Table 1A-1E'!$A$10</f>
        <v>3454.97</v>
      </c>
      <c r="AO32" s="27">
        <f>+'FFY2018 CN Table 1A-1E'!$A$10</f>
        <v>3454.97</v>
      </c>
      <c r="AP32" s="27">
        <f>+'FFY2018 CN Table 1A-1E'!$A$10</f>
        <v>3454.97</v>
      </c>
      <c r="AQ32" s="27">
        <f>+'FFY2018 CN Table 1A-1E'!$A$10</f>
        <v>3454.97</v>
      </c>
      <c r="AR32" s="27">
        <f>+'FFY2018 CN Table 1A-1E'!$A$10</f>
        <v>3454.97</v>
      </c>
      <c r="AS32" s="27">
        <f>+'FFY2018 CN Table 1A-1E'!$A$10</f>
        <v>3454.97</v>
      </c>
      <c r="AT32" s="27">
        <f>+'FFY2018 CN Table 1A-1E'!$A$10</f>
        <v>3454.97</v>
      </c>
      <c r="AU32" s="27">
        <f>+'FFY2018 CN Table 1A-1E'!$A$10</f>
        <v>3454.97</v>
      </c>
      <c r="AV32" s="27">
        <f>+'FFY2018 CN Table 1A-1E'!$A$10</f>
        <v>3454.97</v>
      </c>
      <c r="AW32" s="27">
        <f>+'FFY2018 CN Table 1A-1E'!$A$10</f>
        <v>3454.97</v>
      </c>
      <c r="AX32" s="27">
        <f>+'FFY2018 CN Table 1A-1E'!$A$10</f>
        <v>3454.97</v>
      </c>
      <c r="AY32" s="27">
        <f>+'FFY2018 CN Table 1A-1E'!$A$10</f>
        <v>3454.97</v>
      </c>
      <c r="AZ32" s="27">
        <f>+'FFY2018 CN Table 1A-1E'!$A$10</f>
        <v>3454.97</v>
      </c>
      <c r="BA32" s="27">
        <f>+'FFY2018 CN Table 1A-1E'!$A$10</f>
        <v>3454.97</v>
      </c>
      <c r="BB32" s="27">
        <f>+'FFY2018 CN Table 1A-1E'!$A$10</f>
        <v>3454.97</v>
      </c>
      <c r="BC32" s="27">
        <f>+'FFY2018 CN Table 1A-1E'!$A$10</f>
        <v>3454.97</v>
      </c>
      <c r="BD32" s="27">
        <f>+'FFY2018 CN Table 1A-1E'!$A$10</f>
        <v>3454.97</v>
      </c>
      <c r="BE32" s="27">
        <f>+'FFY2018 CN Table 1A-1E'!$A$10</f>
        <v>3454.97</v>
      </c>
      <c r="BF32" s="27">
        <f>+'FFY2018 CN Table 1A-1E'!$A$10</f>
        <v>3454.97</v>
      </c>
      <c r="BG32" s="27">
        <f>+'FFY2018 CN Table 1A-1E'!$A$10</f>
        <v>3454.97</v>
      </c>
      <c r="BH32" s="27">
        <f>+'FFY2018 CN Table 1A-1E'!$A$10</f>
        <v>3454.97</v>
      </c>
      <c r="BI32" s="27">
        <f>+'FFY2018 CN Table 1A-1E'!$A$10</f>
        <v>3454.97</v>
      </c>
      <c r="BJ32" s="27">
        <f>+'FFY2018 CN Table 1A-1E'!$A$10</f>
        <v>3454.97</v>
      </c>
      <c r="BK32" s="27">
        <f>+'FFY2018 CN Table 1A-1E'!$A$10</f>
        <v>3454.97</v>
      </c>
      <c r="BL32" s="27">
        <f>+'FFY2018 CN Table 1A-1E'!$A$10</f>
        <v>3454.97</v>
      </c>
      <c r="BM32" s="27">
        <f>+'FFY2018 CN Table 1A-1E'!$A$10</f>
        <v>3454.97</v>
      </c>
      <c r="BN32" s="27">
        <f>+'FFY2018 CN Table 1A-1E'!$A$10</f>
        <v>3454.97</v>
      </c>
      <c r="BO32" s="27">
        <f>+'FFY2018 CN Table 1A-1E'!$A$10</f>
        <v>3454.97</v>
      </c>
      <c r="BP32" s="27">
        <f>+'FFY2018 CN Table 1A-1E'!$A$10</f>
        <v>3454.97</v>
      </c>
      <c r="BQ32" s="27">
        <f>+'FFY2018 CN Table 1A-1E'!$A$10</f>
        <v>3454.97</v>
      </c>
      <c r="BR32" s="27">
        <f>+'FFY2018 CN Table 1A-1E'!$A$10</f>
        <v>3454.97</v>
      </c>
      <c r="BS32" s="27">
        <f>+'FFY2018 CN Table 1A-1E'!$A$10</f>
        <v>3454.97</v>
      </c>
      <c r="BT32" s="27">
        <f>+'FFY2018 CN Table 1A-1E'!$A$10</f>
        <v>3454.97</v>
      </c>
      <c r="BU32" s="27">
        <f>+'FFY2018 CN Table 1A-1E'!$A$10</f>
        <v>3454.97</v>
      </c>
      <c r="BV32" s="27">
        <f>+'FFY2018 CN Table 1A-1E'!$A$10</f>
        <v>3454.97</v>
      </c>
      <c r="BW32" s="27">
        <f>+'FFY2018 CN Table 1A-1E'!$A$10</f>
        <v>3454.97</v>
      </c>
      <c r="BX32" s="27">
        <f>+'FFY2018 CN Table 1A-1E'!$A$10</f>
        <v>3454.97</v>
      </c>
      <c r="BY32" s="27">
        <f>+'FFY2018 CN Table 1A-1E'!$A$10</f>
        <v>3454.97</v>
      </c>
      <c r="BZ32" s="27">
        <f>+'FFY2018 CN Table 1A-1E'!$A$10</f>
        <v>3454.97</v>
      </c>
      <c r="CA32" s="27">
        <f>+'FFY2018 CN Table 1A-1E'!$A$10</f>
        <v>3454.97</v>
      </c>
      <c r="CB32" s="27">
        <f>+'FFY2018 CN Table 1A-1E'!$A$10</f>
        <v>3454.97</v>
      </c>
      <c r="CC32" s="27">
        <f>+'FFY2018 CN Table 1A-1E'!$A$10</f>
        <v>3454.97</v>
      </c>
      <c r="CD32" s="27">
        <f>+'FFY2018 CN Table 1A-1E'!$A$10</f>
        <v>3454.97</v>
      </c>
      <c r="CE32" s="27">
        <f>+'FFY2018 CN Table 1A-1E'!$A$10</f>
        <v>3454.97</v>
      </c>
      <c r="CF32" s="27">
        <f>+'FFY2018 CN Table 1A-1E'!$A$10</f>
        <v>3454.97</v>
      </c>
      <c r="CG32" s="27">
        <f>+'FFY2018 CN Table 1A-1E'!$A$10</f>
        <v>3454.97</v>
      </c>
      <c r="CH32" s="27">
        <f>+'FFY2018 CN Table 1A-1E'!$A$10</f>
        <v>3454.97</v>
      </c>
      <c r="CI32" s="27">
        <f>+'FFY2018 CN Table 1A-1E'!$A$10</f>
        <v>3454.97</v>
      </c>
      <c r="CJ32" s="27">
        <f>+'FFY2018 CN Table 1A-1E'!$A$10</f>
        <v>3454.97</v>
      </c>
      <c r="CK32" s="27">
        <f>+'FFY2018 CN Table 1A-1E'!$A$10</f>
        <v>3454.97</v>
      </c>
    </row>
    <row r="33" spans="1:89" ht="14" thickBot="1">
      <c r="A33" s="26">
        <v>2</v>
      </c>
      <c r="B33" s="26" t="s">
        <v>5137</v>
      </c>
      <c r="C33" s="28">
        <f t="shared" ref="C33:AH33" si="28">+C3</f>
        <v>0.9212999999999999</v>
      </c>
      <c r="D33" s="28">
        <f t="shared" si="28"/>
        <v>0.89109999999999989</v>
      </c>
      <c r="E33" s="28">
        <f t="shared" si="28"/>
        <v>0.77669999999999995</v>
      </c>
      <c r="F33" s="28">
        <f t="shared" si="28"/>
        <v>0.87209999999999999</v>
      </c>
      <c r="G33" s="28">
        <f t="shared" si="28"/>
        <v>0.77669999999999995</v>
      </c>
      <c r="H33" s="28">
        <f t="shared" si="28"/>
        <v>0.8889999999999999</v>
      </c>
      <c r="I33" s="28">
        <f t="shared" si="28"/>
        <v>0.77669999999999995</v>
      </c>
      <c r="J33" s="28">
        <f t="shared" si="28"/>
        <v>0.88279999999999992</v>
      </c>
      <c r="K33" s="28">
        <f t="shared" si="28"/>
        <v>0.9212999999999999</v>
      </c>
      <c r="L33" s="28">
        <f t="shared" si="28"/>
        <v>0.77669999999999995</v>
      </c>
      <c r="M33" s="28">
        <f t="shared" si="28"/>
        <v>0.86469999999999991</v>
      </c>
      <c r="N33" s="28">
        <f t="shared" si="28"/>
        <v>0.77669999999999995</v>
      </c>
      <c r="O33" s="28">
        <f t="shared" si="28"/>
        <v>0.77669999999999995</v>
      </c>
      <c r="P33" s="28">
        <f t="shared" si="28"/>
        <v>0.89109999999999989</v>
      </c>
      <c r="Q33" s="28">
        <f t="shared" si="28"/>
        <v>0.77669999999999995</v>
      </c>
      <c r="R33" s="28">
        <f t="shared" si="28"/>
        <v>0.77669999999999995</v>
      </c>
      <c r="S33" s="28">
        <f t="shared" si="28"/>
        <v>0.8889999999999999</v>
      </c>
      <c r="T33" s="28">
        <f t="shared" si="28"/>
        <v>0.97459999999999991</v>
      </c>
      <c r="U33" s="28">
        <f t="shared" si="28"/>
        <v>0.9212999999999999</v>
      </c>
      <c r="V33" s="28" t="e">
        <f t="shared" si="28"/>
        <v>#N/A</v>
      </c>
      <c r="W33" s="28">
        <f t="shared" si="28"/>
        <v>0.77669999999999995</v>
      </c>
      <c r="X33" s="28">
        <f t="shared" si="28"/>
        <v>0.9212999999999999</v>
      </c>
      <c r="Y33" s="28">
        <f t="shared" si="28"/>
        <v>0.93019999999999992</v>
      </c>
      <c r="Z33" s="28">
        <f t="shared" si="28"/>
        <v>0.85119999999999996</v>
      </c>
      <c r="AA33" s="28">
        <f t="shared" si="28"/>
        <v>0.81669999999999998</v>
      </c>
      <c r="AB33" s="28">
        <f t="shared" si="28"/>
        <v>0.88279999999999992</v>
      </c>
      <c r="AC33" s="28">
        <f t="shared" si="28"/>
        <v>0.97459999999999991</v>
      </c>
      <c r="AD33" s="28">
        <f t="shared" si="28"/>
        <v>0.77669999999999995</v>
      </c>
      <c r="AE33" s="28">
        <f t="shared" si="28"/>
        <v>0.77669999999999995</v>
      </c>
      <c r="AF33" s="28">
        <f t="shared" si="28"/>
        <v>0.9212999999999999</v>
      </c>
      <c r="AG33" s="28">
        <f t="shared" si="28"/>
        <v>0.85659999999999992</v>
      </c>
      <c r="AH33" s="28">
        <f t="shared" si="28"/>
        <v>0.97459999999999991</v>
      </c>
      <c r="AI33" s="28">
        <f t="shared" ref="AI33:BN33" si="29">+AI3</f>
        <v>0.77669999999999995</v>
      </c>
      <c r="AJ33" s="28">
        <f t="shared" si="29"/>
        <v>0.77669999999999995</v>
      </c>
      <c r="AK33" s="28">
        <f t="shared" si="29"/>
        <v>0.94599999999999995</v>
      </c>
      <c r="AL33" s="28">
        <f t="shared" si="29"/>
        <v>0.92489999999999994</v>
      </c>
      <c r="AM33" s="28">
        <f t="shared" si="29"/>
        <v>0.77669999999999995</v>
      </c>
      <c r="AN33" s="28">
        <f t="shared" si="29"/>
        <v>0.94599999999999995</v>
      </c>
      <c r="AO33" s="28">
        <f t="shared" si="29"/>
        <v>0.85119999999999996</v>
      </c>
      <c r="AP33" s="28">
        <f t="shared" si="29"/>
        <v>0.77669999999999995</v>
      </c>
      <c r="AQ33" s="28">
        <f t="shared" si="29"/>
        <v>0.88279999999999992</v>
      </c>
      <c r="AR33" s="28">
        <f t="shared" si="29"/>
        <v>0.77669999999999995</v>
      </c>
      <c r="AS33" s="28">
        <f t="shared" si="29"/>
        <v>0.93489999999999995</v>
      </c>
      <c r="AT33" s="28">
        <f t="shared" si="29"/>
        <v>0.92489999999999994</v>
      </c>
      <c r="AU33" s="28">
        <f t="shared" si="29"/>
        <v>0.88279999999999992</v>
      </c>
      <c r="AV33" s="28">
        <f t="shared" si="29"/>
        <v>0.77669999999999995</v>
      </c>
      <c r="AW33" s="28">
        <f t="shared" si="29"/>
        <v>0.9212999999999999</v>
      </c>
      <c r="AX33" s="28">
        <f t="shared" si="29"/>
        <v>0.77669999999999995</v>
      </c>
      <c r="AY33" s="28">
        <f t="shared" si="29"/>
        <v>0.77669999999999995</v>
      </c>
      <c r="AZ33" s="28">
        <f t="shared" si="29"/>
        <v>0.86209999999999998</v>
      </c>
      <c r="BA33" s="28">
        <f t="shared" si="29"/>
        <v>0.77669999999999995</v>
      </c>
      <c r="BB33" s="28">
        <f t="shared" si="29"/>
        <v>0.9212999999999999</v>
      </c>
      <c r="BC33" s="28">
        <f t="shared" si="29"/>
        <v>0.94599999999999995</v>
      </c>
      <c r="BD33" s="28">
        <f t="shared" si="29"/>
        <v>0.77669999999999995</v>
      </c>
      <c r="BE33" s="28">
        <f t="shared" si="29"/>
        <v>0.9212999999999999</v>
      </c>
      <c r="BF33" s="28">
        <f t="shared" si="29"/>
        <v>0.9212999999999999</v>
      </c>
      <c r="BG33" s="28">
        <f t="shared" si="29"/>
        <v>0.77669999999999995</v>
      </c>
      <c r="BH33" s="28">
        <f t="shared" si="29"/>
        <v>0.87209999999999999</v>
      </c>
      <c r="BI33" s="28">
        <f t="shared" si="29"/>
        <v>0.77669999999999995</v>
      </c>
      <c r="BJ33" s="28">
        <f t="shared" si="29"/>
        <v>0.77669999999999995</v>
      </c>
      <c r="BK33" s="28">
        <f t="shared" si="29"/>
        <v>0.9212999999999999</v>
      </c>
      <c r="BL33" s="28">
        <f t="shared" si="29"/>
        <v>0.9212999999999999</v>
      </c>
      <c r="BM33" s="28">
        <f t="shared" si="29"/>
        <v>0.90909999999999991</v>
      </c>
      <c r="BN33" s="28">
        <f t="shared" si="29"/>
        <v>0.77669999999999995</v>
      </c>
      <c r="BO33" s="28">
        <f t="shared" ref="BO33:CI33" si="30">+BO3</f>
        <v>0.77669999999999995</v>
      </c>
      <c r="BP33" s="28">
        <f t="shared" si="30"/>
        <v>0.86549999999999994</v>
      </c>
      <c r="BQ33" s="28">
        <f t="shared" si="30"/>
        <v>0.77669999999999995</v>
      </c>
      <c r="BR33" s="28">
        <f t="shared" si="30"/>
        <v>0.9212999999999999</v>
      </c>
      <c r="BS33" s="28">
        <f t="shared" si="30"/>
        <v>0.9212999999999999</v>
      </c>
      <c r="BT33" s="28">
        <f t="shared" si="30"/>
        <v>0.9212999999999999</v>
      </c>
      <c r="BU33" s="28">
        <f t="shared" si="30"/>
        <v>0.8889999999999999</v>
      </c>
      <c r="BV33" s="28">
        <f t="shared" si="30"/>
        <v>0.88279999999999992</v>
      </c>
      <c r="BW33" s="28">
        <f t="shared" si="30"/>
        <v>0.77669999999999995</v>
      </c>
      <c r="BX33" s="28" t="e">
        <f t="shared" si="30"/>
        <v>#N/A</v>
      </c>
      <c r="BY33" s="28">
        <f t="shared" si="30"/>
        <v>0.97459999999999991</v>
      </c>
      <c r="BZ33" s="28">
        <f t="shared" si="30"/>
        <v>0.77669999999999995</v>
      </c>
      <c r="CA33" s="28">
        <f t="shared" si="30"/>
        <v>0.82319999999999993</v>
      </c>
      <c r="CB33" s="28">
        <f t="shared" si="30"/>
        <v>0.97459999999999991</v>
      </c>
      <c r="CC33" s="28">
        <f t="shared" si="30"/>
        <v>0.9212999999999999</v>
      </c>
      <c r="CD33" s="28">
        <f t="shared" si="30"/>
        <v>0.86549999999999994</v>
      </c>
      <c r="CE33" s="28">
        <f t="shared" si="30"/>
        <v>0.9212999999999999</v>
      </c>
      <c r="CF33" s="28">
        <f t="shared" si="30"/>
        <v>0.94599999999999995</v>
      </c>
      <c r="CG33" s="28">
        <f t="shared" si="30"/>
        <v>0.9212999999999999</v>
      </c>
      <c r="CH33" s="28">
        <f t="shared" si="30"/>
        <v>0.86469999999999991</v>
      </c>
      <c r="CI33" s="28">
        <f t="shared" si="30"/>
        <v>0.77669999999999995</v>
      </c>
      <c r="CJ33" s="28">
        <f t="shared" ref="CJ33:CK33" si="31">+CJ3</f>
        <v>0.81759999999999999</v>
      </c>
      <c r="CK33" s="28">
        <f t="shared" si="31"/>
        <v>0.9212999999999999</v>
      </c>
    </row>
    <row r="34" spans="1:89" ht="14" thickBot="1">
      <c r="A34" s="26">
        <v>3</v>
      </c>
      <c r="B34" s="29" t="s">
        <v>3487</v>
      </c>
      <c r="C34" s="30">
        <f>+C32*C33</f>
        <v>3183.0638609999996</v>
      </c>
      <c r="D34" s="30">
        <f t="shared" ref="D34:BM34" si="32">+D32*D33</f>
        <v>3078.7237669999995</v>
      </c>
      <c r="E34" s="30">
        <f t="shared" si="32"/>
        <v>2683.4751989999995</v>
      </c>
      <c r="F34" s="30">
        <f t="shared" si="32"/>
        <v>3013.0793369999997</v>
      </c>
      <c r="G34" s="30">
        <f t="shared" si="32"/>
        <v>2683.4751989999995</v>
      </c>
      <c r="H34" s="30">
        <f t="shared" si="32"/>
        <v>3071.4683299999997</v>
      </c>
      <c r="I34" s="30">
        <f t="shared" si="32"/>
        <v>2683.4751989999995</v>
      </c>
      <c r="J34" s="30">
        <f t="shared" si="32"/>
        <v>3050.0475159999996</v>
      </c>
      <c r="K34" s="30">
        <f t="shared" si="32"/>
        <v>3183.0638609999996</v>
      </c>
      <c r="L34" s="30">
        <f t="shared" si="32"/>
        <v>2683.4751989999995</v>
      </c>
      <c r="M34" s="30">
        <f t="shared" si="32"/>
        <v>2987.5125589999993</v>
      </c>
      <c r="N34" s="30">
        <f t="shared" si="32"/>
        <v>2683.4751989999995</v>
      </c>
      <c r="O34" s="30">
        <f t="shared" si="32"/>
        <v>2683.4751989999995</v>
      </c>
      <c r="P34" s="30">
        <f t="shared" si="32"/>
        <v>3078.7237669999995</v>
      </c>
      <c r="Q34" s="30">
        <f t="shared" si="32"/>
        <v>2683.4751989999995</v>
      </c>
      <c r="R34" s="30">
        <f t="shared" si="32"/>
        <v>2683.4751989999995</v>
      </c>
      <c r="S34" s="30">
        <f t="shared" si="32"/>
        <v>3071.4683299999997</v>
      </c>
      <c r="T34" s="30">
        <f t="shared" si="32"/>
        <v>3367.2137619999994</v>
      </c>
      <c r="U34" s="30">
        <f t="shared" si="32"/>
        <v>3183.0638609999996</v>
      </c>
      <c r="V34" s="30" t="e">
        <f t="shared" si="32"/>
        <v>#N/A</v>
      </c>
      <c r="W34" s="30">
        <f t="shared" si="32"/>
        <v>2683.4751989999995</v>
      </c>
      <c r="X34" s="30">
        <f t="shared" si="32"/>
        <v>3183.0638609999996</v>
      </c>
      <c r="Y34" s="30">
        <f t="shared" si="32"/>
        <v>3213.8130939999996</v>
      </c>
      <c r="Z34" s="30">
        <f t="shared" si="32"/>
        <v>2940.8704639999996</v>
      </c>
      <c r="AA34" s="30">
        <f t="shared" si="32"/>
        <v>2821.6739989999996</v>
      </c>
      <c r="AB34" s="30">
        <f t="shared" si="32"/>
        <v>3050.0475159999996</v>
      </c>
      <c r="AC34" s="30">
        <f t="shared" si="32"/>
        <v>3367.2137619999994</v>
      </c>
      <c r="AD34" s="30">
        <f t="shared" si="32"/>
        <v>2683.4751989999995</v>
      </c>
      <c r="AE34" s="30">
        <f t="shared" si="32"/>
        <v>2683.4751989999995</v>
      </c>
      <c r="AF34" s="30">
        <f t="shared" si="32"/>
        <v>3183.0638609999996</v>
      </c>
      <c r="AG34" s="30">
        <f t="shared" si="32"/>
        <v>2959.5273019999995</v>
      </c>
      <c r="AH34" s="30">
        <f t="shared" si="32"/>
        <v>3367.2137619999994</v>
      </c>
      <c r="AI34" s="30">
        <f t="shared" si="32"/>
        <v>2683.4751989999995</v>
      </c>
      <c r="AJ34" s="30">
        <f t="shared" si="32"/>
        <v>2683.4751989999995</v>
      </c>
      <c r="AK34" s="30">
        <f t="shared" si="32"/>
        <v>3268.4016199999996</v>
      </c>
      <c r="AL34" s="30">
        <f t="shared" si="32"/>
        <v>3195.5017529999996</v>
      </c>
      <c r="AM34" s="30">
        <f t="shared" si="32"/>
        <v>2683.4751989999995</v>
      </c>
      <c r="AN34" s="30">
        <f t="shared" si="32"/>
        <v>3268.4016199999996</v>
      </c>
      <c r="AO34" s="30">
        <f t="shared" si="32"/>
        <v>2940.8704639999996</v>
      </c>
      <c r="AP34" s="30">
        <f t="shared" si="32"/>
        <v>2683.4751989999995</v>
      </c>
      <c r="AQ34" s="30">
        <f t="shared" si="32"/>
        <v>3050.0475159999996</v>
      </c>
      <c r="AR34" s="30">
        <f t="shared" si="32"/>
        <v>2683.4751989999995</v>
      </c>
      <c r="AS34" s="30">
        <f t="shared" si="32"/>
        <v>3230.0514529999996</v>
      </c>
      <c r="AT34" s="30">
        <f t="shared" si="32"/>
        <v>3195.5017529999996</v>
      </c>
      <c r="AU34" s="30">
        <f t="shared" si="32"/>
        <v>3050.0475159999996</v>
      </c>
      <c r="AV34" s="30">
        <f t="shared" si="32"/>
        <v>2683.4751989999995</v>
      </c>
      <c r="AW34" s="30">
        <f t="shared" si="32"/>
        <v>3183.0638609999996</v>
      </c>
      <c r="AX34" s="30">
        <f t="shared" si="32"/>
        <v>2683.4751989999995</v>
      </c>
      <c r="AY34" s="30">
        <f t="shared" si="32"/>
        <v>2683.4751989999995</v>
      </c>
      <c r="AZ34" s="30">
        <f t="shared" si="32"/>
        <v>2978.5296369999996</v>
      </c>
      <c r="BA34" s="30">
        <f t="shared" si="32"/>
        <v>2683.4751989999995</v>
      </c>
      <c r="BB34" s="30">
        <f t="shared" si="32"/>
        <v>3183.0638609999996</v>
      </c>
      <c r="BC34" s="30">
        <f t="shared" si="32"/>
        <v>3268.4016199999996</v>
      </c>
      <c r="BD34" s="30">
        <f t="shared" si="32"/>
        <v>2683.4751989999995</v>
      </c>
      <c r="BE34" s="30">
        <f t="shared" si="32"/>
        <v>3183.0638609999996</v>
      </c>
      <c r="BF34" s="30">
        <f t="shared" si="32"/>
        <v>3183.0638609999996</v>
      </c>
      <c r="BG34" s="30">
        <f t="shared" si="32"/>
        <v>2683.4751989999995</v>
      </c>
      <c r="BH34" s="30">
        <f t="shared" si="32"/>
        <v>3013.0793369999997</v>
      </c>
      <c r="BI34" s="30">
        <f t="shared" si="32"/>
        <v>2683.4751989999995</v>
      </c>
      <c r="BJ34" s="30">
        <f t="shared" si="32"/>
        <v>2683.4751989999995</v>
      </c>
      <c r="BK34" s="30">
        <f t="shared" si="32"/>
        <v>3183.0638609999996</v>
      </c>
      <c r="BL34" s="30">
        <f t="shared" si="32"/>
        <v>3183.0638609999996</v>
      </c>
      <c r="BM34" s="30">
        <f t="shared" si="32"/>
        <v>3140.9132269999996</v>
      </c>
      <c r="BN34" s="30">
        <f t="shared" ref="BN34:CI34" si="33">+BN32*BN33</f>
        <v>2683.4751989999995</v>
      </c>
      <c r="BO34" s="30">
        <f t="shared" si="33"/>
        <v>2683.4751989999995</v>
      </c>
      <c r="BP34" s="30">
        <f t="shared" si="33"/>
        <v>2990.2765349999995</v>
      </c>
      <c r="BQ34" s="30">
        <f t="shared" si="33"/>
        <v>2683.4751989999995</v>
      </c>
      <c r="BR34" s="30">
        <f t="shared" si="33"/>
        <v>3183.0638609999996</v>
      </c>
      <c r="BS34" s="30">
        <f t="shared" si="33"/>
        <v>3183.0638609999996</v>
      </c>
      <c r="BT34" s="30">
        <f t="shared" si="33"/>
        <v>3183.0638609999996</v>
      </c>
      <c r="BU34" s="30">
        <f t="shared" si="33"/>
        <v>3071.4683299999997</v>
      </c>
      <c r="BV34" s="30">
        <f t="shared" si="33"/>
        <v>3050.0475159999996</v>
      </c>
      <c r="BW34" s="30">
        <f t="shared" si="33"/>
        <v>2683.4751989999995</v>
      </c>
      <c r="BX34" s="30" t="e">
        <f t="shared" si="33"/>
        <v>#N/A</v>
      </c>
      <c r="BY34" s="30">
        <f t="shared" si="33"/>
        <v>3367.2137619999994</v>
      </c>
      <c r="BZ34" s="30">
        <f t="shared" si="33"/>
        <v>2683.4751989999995</v>
      </c>
      <c r="CA34" s="30">
        <f t="shared" si="33"/>
        <v>2844.1313039999995</v>
      </c>
      <c r="CB34" s="30">
        <f t="shared" si="33"/>
        <v>3367.2137619999994</v>
      </c>
      <c r="CC34" s="30">
        <f t="shared" si="33"/>
        <v>3183.0638609999996</v>
      </c>
      <c r="CD34" s="30">
        <f t="shared" si="33"/>
        <v>2990.2765349999995</v>
      </c>
      <c r="CE34" s="30">
        <f t="shared" si="33"/>
        <v>3183.0638609999996</v>
      </c>
      <c r="CF34" s="30">
        <f t="shared" si="33"/>
        <v>3268.4016199999996</v>
      </c>
      <c r="CG34" s="30">
        <f t="shared" si="33"/>
        <v>3183.0638609999996</v>
      </c>
      <c r="CH34" s="30">
        <f t="shared" si="33"/>
        <v>2987.5125589999993</v>
      </c>
      <c r="CI34" s="30">
        <f t="shared" si="33"/>
        <v>2683.4751989999995</v>
      </c>
      <c r="CJ34" s="30">
        <f t="shared" ref="CJ34:CK34" si="34">+CJ32*CJ33</f>
        <v>2824.7834719999996</v>
      </c>
      <c r="CK34" s="30">
        <f t="shared" si="34"/>
        <v>3183.0638609999996</v>
      </c>
    </row>
    <row r="35" spans="1:89">
      <c r="A35" s="26"/>
      <c r="B35" s="26"/>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row>
    <row r="36" spans="1:89">
      <c r="A36" s="26">
        <v>4</v>
      </c>
      <c r="B36" s="26" t="s">
        <v>3488</v>
      </c>
      <c r="C36" s="27">
        <f>+'FFY2018 CN Table 1A-1E'!$B$10</f>
        <v>2117.56</v>
      </c>
      <c r="D36" s="27">
        <f>+'FFY2018 CN Table 1A-1E'!$B$10</f>
        <v>2117.56</v>
      </c>
      <c r="E36" s="27">
        <f>+'FFY2018 CN Table 1A-1E'!$B$10</f>
        <v>2117.56</v>
      </c>
      <c r="F36" s="27">
        <f>+'FFY2018 CN Table 1A-1E'!$B$10</f>
        <v>2117.56</v>
      </c>
      <c r="G36" s="27">
        <f>+'FFY2018 CN Table 1A-1E'!$B$10</f>
        <v>2117.56</v>
      </c>
      <c r="H36" s="27">
        <f>+'FFY2018 CN Table 1A-1E'!$B$10</f>
        <v>2117.56</v>
      </c>
      <c r="I36" s="27">
        <f>+'FFY2018 CN Table 1A-1E'!$B$10</f>
        <v>2117.56</v>
      </c>
      <c r="J36" s="27">
        <f>+'FFY2018 CN Table 1A-1E'!$B$10</f>
        <v>2117.56</v>
      </c>
      <c r="K36" s="27">
        <f>+'FFY2018 CN Table 1A-1E'!$B$10</f>
        <v>2117.56</v>
      </c>
      <c r="L36" s="27">
        <f>+'FFY2018 CN Table 1A-1E'!$B$10</f>
        <v>2117.56</v>
      </c>
      <c r="M36" s="27">
        <f>+'FFY2018 CN Table 1A-1E'!$B$10</f>
        <v>2117.56</v>
      </c>
      <c r="N36" s="27">
        <f>+'FFY2018 CN Table 1A-1E'!$B$10</f>
        <v>2117.56</v>
      </c>
      <c r="O36" s="27">
        <f>+'FFY2018 CN Table 1A-1E'!$B$10</f>
        <v>2117.56</v>
      </c>
      <c r="P36" s="27">
        <f>+'FFY2018 CN Table 1A-1E'!$B$10</f>
        <v>2117.56</v>
      </c>
      <c r="Q36" s="27">
        <f>+'FFY2018 CN Table 1A-1E'!$B$10</f>
        <v>2117.56</v>
      </c>
      <c r="R36" s="27">
        <f>+'FFY2018 CN Table 1A-1E'!$B$10</f>
        <v>2117.56</v>
      </c>
      <c r="S36" s="27">
        <f>+'FFY2018 CN Table 1A-1E'!$B$10</f>
        <v>2117.56</v>
      </c>
      <c r="T36" s="27">
        <f>+'FFY2018 CN Table 1A-1E'!$B$10</f>
        <v>2117.56</v>
      </c>
      <c r="U36" s="27">
        <f>+'FFY2018 CN Table 1A-1E'!$B$10</f>
        <v>2117.56</v>
      </c>
      <c r="V36" s="27">
        <f>+'FFY2018 CN Table 1A-1E'!$B$10</f>
        <v>2117.56</v>
      </c>
      <c r="W36" s="27">
        <f>+'FFY2018 CN Table 1A-1E'!$B$10</f>
        <v>2117.56</v>
      </c>
      <c r="X36" s="27">
        <f>+'FFY2018 CN Table 1A-1E'!$B$10</f>
        <v>2117.56</v>
      </c>
      <c r="Y36" s="27">
        <f>+'FFY2018 CN Table 1A-1E'!$B$10</f>
        <v>2117.56</v>
      </c>
      <c r="Z36" s="27">
        <f>+'FFY2018 CN Table 1A-1E'!$B$10</f>
        <v>2117.56</v>
      </c>
      <c r="AA36" s="27">
        <f>+'FFY2018 CN Table 1A-1E'!$B$10</f>
        <v>2117.56</v>
      </c>
      <c r="AB36" s="27">
        <f>+'FFY2018 CN Table 1A-1E'!$B$10</f>
        <v>2117.56</v>
      </c>
      <c r="AC36" s="27">
        <f>+'FFY2018 CN Table 1A-1E'!$B$10</f>
        <v>2117.56</v>
      </c>
      <c r="AD36" s="27">
        <f>+'FFY2018 CN Table 1A-1E'!$B$10</f>
        <v>2117.56</v>
      </c>
      <c r="AE36" s="27">
        <f>+'FFY2018 CN Table 1A-1E'!$B$10</f>
        <v>2117.56</v>
      </c>
      <c r="AF36" s="27">
        <f>+'FFY2018 CN Table 1A-1E'!$B$10</f>
        <v>2117.56</v>
      </c>
      <c r="AG36" s="27">
        <f>+'FFY2018 CN Table 1A-1E'!$B$10</f>
        <v>2117.56</v>
      </c>
      <c r="AH36" s="27">
        <f>+'FFY2018 CN Table 1A-1E'!$B$10</f>
        <v>2117.56</v>
      </c>
      <c r="AI36" s="27">
        <f>+'FFY2018 CN Table 1A-1E'!$B$10</f>
        <v>2117.56</v>
      </c>
      <c r="AJ36" s="27">
        <f>+'FFY2018 CN Table 1A-1E'!$B$10</f>
        <v>2117.56</v>
      </c>
      <c r="AK36" s="27">
        <f>+'FFY2018 CN Table 1A-1E'!$B$10</f>
        <v>2117.56</v>
      </c>
      <c r="AL36" s="27">
        <f>+'FFY2018 CN Table 1A-1E'!$B$10</f>
        <v>2117.56</v>
      </c>
      <c r="AM36" s="27">
        <f>+'FFY2018 CN Table 1A-1E'!$B$10</f>
        <v>2117.56</v>
      </c>
      <c r="AN36" s="27">
        <f>+'FFY2018 CN Table 1A-1E'!$B$10</f>
        <v>2117.56</v>
      </c>
      <c r="AO36" s="27">
        <f>+'FFY2018 CN Table 1A-1E'!$B$10</f>
        <v>2117.56</v>
      </c>
      <c r="AP36" s="27">
        <f>+'FFY2018 CN Table 1A-1E'!$B$10</f>
        <v>2117.56</v>
      </c>
      <c r="AQ36" s="27">
        <f>+'FFY2018 CN Table 1A-1E'!$B$10</f>
        <v>2117.56</v>
      </c>
      <c r="AR36" s="27">
        <f>+'FFY2018 CN Table 1A-1E'!$B$10</f>
        <v>2117.56</v>
      </c>
      <c r="AS36" s="27">
        <f>+'FFY2018 CN Table 1A-1E'!$B$10</f>
        <v>2117.56</v>
      </c>
      <c r="AT36" s="27">
        <f>+'FFY2018 CN Table 1A-1E'!$B$10</f>
        <v>2117.56</v>
      </c>
      <c r="AU36" s="27">
        <f>+'FFY2018 CN Table 1A-1E'!$B$10</f>
        <v>2117.56</v>
      </c>
      <c r="AV36" s="27">
        <f>+'FFY2018 CN Table 1A-1E'!$B$10</f>
        <v>2117.56</v>
      </c>
      <c r="AW36" s="27">
        <f>+'FFY2018 CN Table 1A-1E'!$B$10</f>
        <v>2117.56</v>
      </c>
      <c r="AX36" s="27">
        <f>+'FFY2018 CN Table 1A-1E'!$B$10</f>
        <v>2117.56</v>
      </c>
      <c r="AY36" s="27">
        <f>+'FFY2018 CN Table 1A-1E'!$B$10</f>
        <v>2117.56</v>
      </c>
      <c r="AZ36" s="27">
        <f>+'FFY2018 CN Table 1A-1E'!$B$10</f>
        <v>2117.56</v>
      </c>
      <c r="BA36" s="27">
        <f>+'FFY2018 CN Table 1A-1E'!$B$10</f>
        <v>2117.56</v>
      </c>
      <c r="BB36" s="27">
        <f>+'FFY2018 CN Table 1A-1E'!$B$10</f>
        <v>2117.56</v>
      </c>
      <c r="BC36" s="27">
        <f>+'FFY2018 CN Table 1A-1E'!$B$10</f>
        <v>2117.56</v>
      </c>
      <c r="BD36" s="27">
        <f>+'FFY2018 CN Table 1A-1E'!$B$10</f>
        <v>2117.56</v>
      </c>
      <c r="BE36" s="27">
        <f>+'FFY2018 CN Table 1A-1E'!$B$10</f>
        <v>2117.56</v>
      </c>
      <c r="BF36" s="27">
        <f>+'FFY2018 CN Table 1A-1E'!$B$10</f>
        <v>2117.56</v>
      </c>
      <c r="BG36" s="27">
        <f>+'FFY2018 CN Table 1A-1E'!$B$10</f>
        <v>2117.56</v>
      </c>
      <c r="BH36" s="27">
        <f>+'FFY2018 CN Table 1A-1E'!$B$10</f>
        <v>2117.56</v>
      </c>
      <c r="BI36" s="27">
        <f>+'FFY2018 CN Table 1A-1E'!$B$10</f>
        <v>2117.56</v>
      </c>
      <c r="BJ36" s="27">
        <f>+'FFY2018 CN Table 1A-1E'!$B$10</f>
        <v>2117.56</v>
      </c>
      <c r="BK36" s="27">
        <f>+'FFY2018 CN Table 1A-1E'!$B$10</f>
        <v>2117.56</v>
      </c>
      <c r="BL36" s="27">
        <f>+'FFY2018 CN Table 1A-1E'!$B$10</f>
        <v>2117.56</v>
      </c>
      <c r="BM36" s="27">
        <f>+'FFY2018 CN Table 1A-1E'!$B$10</f>
        <v>2117.56</v>
      </c>
      <c r="BN36" s="27">
        <f>+'FFY2018 CN Table 1A-1E'!$B$10</f>
        <v>2117.56</v>
      </c>
      <c r="BO36" s="27">
        <f>+'FFY2018 CN Table 1A-1E'!$B$10</f>
        <v>2117.56</v>
      </c>
      <c r="BP36" s="27">
        <f>+'FFY2018 CN Table 1A-1E'!$B$10</f>
        <v>2117.56</v>
      </c>
      <c r="BQ36" s="27">
        <f>+'FFY2018 CN Table 1A-1E'!$B$10</f>
        <v>2117.56</v>
      </c>
      <c r="BR36" s="27">
        <f>+'FFY2018 CN Table 1A-1E'!$B$10</f>
        <v>2117.56</v>
      </c>
      <c r="BS36" s="27">
        <f>+'FFY2018 CN Table 1A-1E'!$B$10</f>
        <v>2117.56</v>
      </c>
      <c r="BT36" s="27">
        <f>+'FFY2018 CN Table 1A-1E'!$B$10</f>
        <v>2117.56</v>
      </c>
      <c r="BU36" s="27">
        <f>+'FFY2018 CN Table 1A-1E'!$B$10</f>
        <v>2117.56</v>
      </c>
      <c r="BV36" s="27">
        <f>+'FFY2018 CN Table 1A-1E'!$B$10</f>
        <v>2117.56</v>
      </c>
      <c r="BW36" s="27">
        <f>+'FFY2018 CN Table 1A-1E'!$B$10</f>
        <v>2117.56</v>
      </c>
      <c r="BX36" s="140">
        <v>0</v>
      </c>
      <c r="BY36" s="27">
        <f>+'FFY2018 CN Table 1A-1E'!$B$10</f>
        <v>2117.56</v>
      </c>
      <c r="BZ36" s="27">
        <f>+'FFY2018 CN Table 1A-1E'!$B$10</f>
        <v>2117.56</v>
      </c>
      <c r="CA36" s="27">
        <f>+'FFY2018 CN Table 1A-1E'!$B$10</f>
        <v>2117.56</v>
      </c>
      <c r="CB36" s="27">
        <f>+'FFY2018 CN Table 1A-1E'!$B$10</f>
        <v>2117.56</v>
      </c>
      <c r="CC36" s="27">
        <f>+'FFY2018 CN Table 1A-1E'!$B$10</f>
        <v>2117.56</v>
      </c>
      <c r="CD36" s="27">
        <f>+'FFY2018 CN Table 1A-1E'!$B$10</f>
        <v>2117.56</v>
      </c>
      <c r="CE36" s="27">
        <f>+'FFY2018 CN Table 1A-1E'!$B$10</f>
        <v>2117.56</v>
      </c>
      <c r="CF36" s="27">
        <f>+'FFY2018 CN Table 1A-1E'!$B$10</f>
        <v>2117.56</v>
      </c>
      <c r="CG36" s="27">
        <f>+'FFY2018 CN Table 1A-1E'!$B$10</f>
        <v>2117.56</v>
      </c>
      <c r="CH36" s="27">
        <f>+'FFY2018 CN Table 1A-1E'!$B$10</f>
        <v>2117.56</v>
      </c>
      <c r="CI36" s="27">
        <f>+'FFY2018 CN Table 1A-1E'!$B$10</f>
        <v>2117.56</v>
      </c>
      <c r="CJ36" s="27">
        <f>+'FFY2018 CN Table 1A-1E'!$B$10</f>
        <v>2117.56</v>
      </c>
      <c r="CK36" s="27">
        <f>+'FFY2018 CN Table 1A-1E'!$B$10</f>
        <v>2117.56</v>
      </c>
    </row>
    <row r="37" spans="1:89" ht="14" thickBot="1">
      <c r="A37" s="26"/>
      <c r="B37" s="26"/>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row>
    <row r="38" spans="1:89" ht="14" thickBot="1">
      <c r="A38" s="26">
        <v>5</v>
      </c>
      <c r="B38" s="33" t="s">
        <v>3489</v>
      </c>
      <c r="C38" s="30">
        <f>+C36+C34</f>
        <v>5300.623861</v>
      </c>
      <c r="D38" s="30">
        <f t="shared" ref="D38:BM38" si="35">+D36+D34</f>
        <v>5196.283766999999</v>
      </c>
      <c r="E38" s="30">
        <f t="shared" si="35"/>
        <v>4801.0351989999999</v>
      </c>
      <c r="F38" s="30">
        <f t="shared" si="35"/>
        <v>5130.6393369999996</v>
      </c>
      <c r="G38" s="30">
        <f t="shared" si="35"/>
        <v>4801.0351989999999</v>
      </c>
      <c r="H38" s="30">
        <f t="shared" si="35"/>
        <v>5189.0283299999992</v>
      </c>
      <c r="I38" s="30">
        <f t="shared" si="35"/>
        <v>4801.0351989999999</v>
      </c>
      <c r="J38" s="30">
        <f t="shared" si="35"/>
        <v>5167.607516</v>
      </c>
      <c r="K38" s="30">
        <f t="shared" si="35"/>
        <v>5300.623861</v>
      </c>
      <c r="L38" s="30">
        <f t="shared" si="35"/>
        <v>4801.0351989999999</v>
      </c>
      <c r="M38" s="30">
        <f t="shared" si="35"/>
        <v>5105.0725589999993</v>
      </c>
      <c r="N38" s="30">
        <f t="shared" si="35"/>
        <v>4801.0351989999999</v>
      </c>
      <c r="O38" s="30">
        <f t="shared" si="35"/>
        <v>4801.0351989999999</v>
      </c>
      <c r="P38" s="30">
        <f t="shared" si="35"/>
        <v>5196.283766999999</v>
      </c>
      <c r="Q38" s="30">
        <f t="shared" si="35"/>
        <v>4801.0351989999999</v>
      </c>
      <c r="R38" s="30">
        <f t="shared" si="35"/>
        <v>4801.0351989999999</v>
      </c>
      <c r="S38" s="30">
        <f t="shared" si="35"/>
        <v>5189.0283299999992</v>
      </c>
      <c r="T38" s="30">
        <f t="shared" si="35"/>
        <v>5484.7737619999989</v>
      </c>
      <c r="U38" s="30">
        <f t="shared" si="35"/>
        <v>5300.623861</v>
      </c>
      <c r="V38" s="30" t="e">
        <f t="shared" si="35"/>
        <v>#N/A</v>
      </c>
      <c r="W38" s="30">
        <f t="shared" si="35"/>
        <v>4801.0351989999999</v>
      </c>
      <c r="X38" s="30">
        <f t="shared" si="35"/>
        <v>5300.623861</v>
      </c>
      <c r="Y38" s="30">
        <f t="shared" si="35"/>
        <v>5331.3730939999996</v>
      </c>
      <c r="Z38" s="30">
        <f t="shared" si="35"/>
        <v>5058.4304639999991</v>
      </c>
      <c r="AA38" s="30">
        <f t="shared" si="35"/>
        <v>4939.233999</v>
      </c>
      <c r="AB38" s="30">
        <f t="shared" si="35"/>
        <v>5167.607516</v>
      </c>
      <c r="AC38" s="30">
        <f t="shared" si="35"/>
        <v>5484.7737619999989</v>
      </c>
      <c r="AD38" s="30">
        <f t="shared" si="35"/>
        <v>4801.0351989999999</v>
      </c>
      <c r="AE38" s="30">
        <f t="shared" si="35"/>
        <v>4801.0351989999999</v>
      </c>
      <c r="AF38" s="30">
        <f t="shared" si="35"/>
        <v>5300.623861</v>
      </c>
      <c r="AG38" s="30">
        <f t="shared" si="35"/>
        <v>5077.0873019999999</v>
      </c>
      <c r="AH38" s="30">
        <f t="shared" si="35"/>
        <v>5484.7737619999989</v>
      </c>
      <c r="AI38" s="30">
        <f t="shared" si="35"/>
        <v>4801.0351989999999</v>
      </c>
      <c r="AJ38" s="30">
        <f t="shared" si="35"/>
        <v>4801.0351989999999</v>
      </c>
      <c r="AK38" s="30">
        <f t="shared" si="35"/>
        <v>5385.96162</v>
      </c>
      <c r="AL38" s="30">
        <f t="shared" si="35"/>
        <v>5313.061753</v>
      </c>
      <c r="AM38" s="30">
        <f t="shared" si="35"/>
        <v>4801.0351989999999</v>
      </c>
      <c r="AN38" s="30">
        <f t="shared" si="35"/>
        <v>5385.96162</v>
      </c>
      <c r="AO38" s="30">
        <f t="shared" si="35"/>
        <v>5058.4304639999991</v>
      </c>
      <c r="AP38" s="30">
        <f t="shared" si="35"/>
        <v>4801.0351989999999</v>
      </c>
      <c r="AQ38" s="30">
        <f t="shared" si="35"/>
        <v>5167.607516</v>
      </c>
      <c r="AR38" s="30">
        <f t="shared" si="35"/>
        <v>4801.0351989999999</v>
      </c>
      <c r="AS38" s="30">
        <f t="shared" si="35"/>
        <v>5347.6114529999995</v>
      </c>
      <c r="AT38" s="30">
        <f t="shared" si="35"/>
        <v>5313.061753</v>
      </c>
      <c r="AU38" s="30">
        <f t="shared" si="35"/>
        <v>5167.607516</v>
      </c>
      <c r="AV38" s="30">
        <f t="shared" si="35"/>
        <v>4801.0351989999999</v>
      </c>
      <c r="AW38" s="30">
        <f t="shared" si="35"/>
        <v>5300.623861</v>
      </c>
      <c r="AX38" s="30">
        <f t="shared" si="35"/>
        <v>4801.0351989999999</v>
      </c>
      <c r="AY38" s="30">
        <f t="shared" si="35"/>
        <v>4801.0351989999999</v>
      </c>
      <c r="AZ38" s="30">
        <f t="shared" si="35"/>
        <v>5096.0896369999991</v>
      </c>
      <c r="BA38" s="30">
        <f t="shared" si="35"/>
        <v>4801.0351989999999</v>
      </c>
      <c r="BB38" s="30">
        <f t="shared" si="35"/>
        <v>5300.623861</v>
      </c>
      <c r="BC38" s="30">
        <f t="shared" si="35"/>
        <v>5385.96162</v>
      </c>
      <c r="BD38" s="30">
        <f t="shared" si="35"/>
        <v>4801.0351989999999</v>
      </c>
      <c r="BE38" s="30">
        <f t="shared" si="35"/>
        <v>5300.623861</v>
      </c>
      <c r="BF38" s="30">
        <f t="shared" si="35"/>
        <v>5300.623861</v>
      </c>
      <c r="BG38" s="30">
        <f t="shared" si="35"/>
        <v>4801.0351989999999</v>
      </c>
      <c r="BH38" s="30">
        <f t="shared" si="35"/>
        <v>5130.6393369999996</v>
      </c>
      <c r="BI38" s="30">
        <f t="shared" si="35"/>
        <v>4801.0351989999999</v>
      </c>
      <c r="BJ38" s="30">
        <f t="shared" si="35"/>
        <v>4801.0351989999999</v>
      </c>
      <c r="BK38" s="30">
        <f t="shared" si="35"/>
        <v>5300.623861</v>
      </c>
      <c r="BL38" s="30">
        <f t="shared" si="35"/>
        <v>5300.623861</v>
      </c>
      <c r="BM38" s="30">
        <f t="shared" si="35"/>
        <v>5258.4732269999995</v>
      </c>
      <c r="BN38" s="30">
        <f t="shared" ref="BN38:CI38" si="36">+BN36+BN34</f>
        <v>4801.0351989999999</v>
      </c>
      <c r="BO38" s="30">
        <f t="shared" si="36"/>
        <v>4801.0351989999999</v>
      </c>
      <c r="BP38" s="30">
        <f t="shared" si="36"/>
        <v>5107.8365349999995</v>
      </c>
      <c r="BQ38" s="30">
        <f t="shared" si="36"/>
        <v>4801.0351989999999</v>
      </c>
      <c r="BR38" s="30">
        <f t="shared" si="36"/>
        <v>5300.623861</v>
      </c>
      <c r="BS38" s="30">
        <f t="shared" si="36"/>
        <v>5300.623861</v>
      </c>
      <c r="BT38" s="30">
        <f t="shared" si="36"/>
        <v>5300.623861</v>
      </c>
      <c r="BU38" s="30">
        <f t="shared" si="36"/>
        <v>5189.0283299999992</v>
      </c>
      <c r="BV38" s="30">
        <f t="shared" si="36"/>
        <v>5167.607516</v>
      </c>
      <c r="BW38" s="30">
        <f t="shared" si="36"/>
        <v>4801.0351989999999</v>
      </c>
      <c r="BX38" s="30" t="e">
        <f t="shared" si="36"/>
        <v>#N/A</v>
      </c>
      <c r="BY38" s="30">
        <f t="shared" si="36"/>
        <v>5484.7737619999989</v>
      </c>
      <c r="BZ38" s="30">
        <f t="shared" si="36"/>
        <v>4801.0351989999999</v>
      </c>
      <c r="CA38" s="30">
        <f t="shared" si="36"/>
        <v>4961.6913039999999</v>
      </c>
      <c r="CB38" s="30">
        <f t="shared" si="36"/>
        <v>5484.7737619999989</v>
      </c>
      <c r="CC38" s="30">
        <f t="shared" si="36"/>
        <v>5300.623861</v>
      </c>
      <c r="CD38" s="30">
        <f t="shared" si="36"/>
        <v>5107.8365349999995</v>
      </c>
      <c r="CE38" s="30">
        <f t="shared" si="36"/>
        <v>5300.623861</v>
      </c>
      <c r="CF38" s="30">
        <f t="shared" si="36"/>
        <v>5385.96162</v>
      </c>
      <c r="CG38" s="30">
        <f t="shared" si="36"/>
        <v>5300.623861</v>
      </c>
      <c r="CH38" s="30">
        <f t="shared" si="36"/>
        <v>5105.0725589999993</v>
      </c>
      <c r="CI38" s="30">
        <f t="shared" si="36"/>
        <v>4801.0351989999999</v>
      </c>
      <c r="CJ38" s="30">
        <f t="shared" ref="CJ38:CK38" si="37">+CJ36+CJ34</f>
        <v>4942.3434719999996</v>
      </c>
      <c r="CK38" s="30">
        <f t="shared" si="37"/>
        <v>5300.623861</v>
      </c>
    </row>
    <row r="39" spans="1:89">
      <c r="A39" s="26"/>
      <c r="B39" s="34"/>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row>
    <row r="40" spans="1:89">
      <c r="A40" s="36" t="s">
        <v>3490</v>
      </c>
      <c r="B40" s="19" t="s">
        <v>3521</v>
      </c>
      <c r="C40" s="65">
        <f>+C38*(+C27-1)</f>
        <v>-34.984117482600269</v>
      </c>
      <c r="D40" s="65">
        <f t="shared" ref="D40:BM40" si="38">+D38*(+D27-1)</f>
        <v>0</v>
      </c>
      <c r="E40" s="65">
        <f t="shared" si="38"/>
        <v>-135.86929613169997</v>
      </c>
      <c r="F40" s="65">
        <f t="shared" si="38"/>
        <v>-6.1567672043998911</v>
      </c>
      <c r="G40" s="65">
        <f t="shared" si="38"/>
        <v>-9.1219668781000607</v>
      </c>
      <c r="H40" s="65">
        <f t="shared" si="38"/>
        <v>-59.673825794999757</v>
      </c>
      <c r="I40" s="65">
        <f t="shared" si="38"/>
        <v>-8.6418633582001139</v>
      </c>
      <c r="J40" s="65">
        <f t="shared" si="38"/>
        <v>-35.656491860400088</v>
      </c>
      <c r="K40" s="65">
        <f t="shared" si="38"/>
        <v>-34.984117482600269</v>
      </c>
      <c r="L40" s="65">
        <f t="shared" si="38"/>
        <v>-21.124554875599806</v>
      </c>
      <c r="M40" s="65">
        <f t="shared" si="38"/>
        <v>0</v>
      </c>
      <c r="N40" s="65">
        <f t="shared" si="38"/>
        <v>-81.13749486310013</v>
      </c>
      <c r="O40" s="65">
        <f t="shared" si="38"/>
        <v>-10.082173917899956</v>
      </c>
      <c r="P40" s="65">
        <f t="shared" si="38"/>
        <v>0</v>
      </c>
      <c r="Q40" s="65">
        <f t="shared" si="38"/>
        <v>-53.771594228799941</v>
      </c>
      <c r="R40" s="65">
        <f t="shared" si="38"/>
        <v>-62.893561106900002</v>
      </c>
      <c r="S40" s="65">
        <f t="shared" si="38"/>
        <v>-22.312821818999844</v>
      </c>
      <c r="T40" s="65">
        <f t="shared" si="38"/>
        <v>-15.357366533600132</v>
      </c>
      <c r="U40" s="65">
        <f t="shared" si="38"/>
        <v>-11.661372494199894</v>
      </c>
      <c r="V40" s="65" t="e">
        <f t="shared" si="38"/>
        <v>#N/A</v>
      </c>
      <c r="W40" s="65">
        <f t="shared" si="38"/>
        <v>-0.4801035198999471</v>
      </c>
      <c r="X40" s="65">
        <f t="shared" si="38"/>
        <v>-46.115427590700214</v>
      </c>
      <c r="Y40" s="65">
        <f t="shared" si="38"/>
        <v>-31.988238564000024</v>
      </c>
      <c r="Z40" s="65">
        <f t="shared" si="38"/>
        <v>-15.681134438399955</v>
      </c>
      <c r="AA40" s="65">
        <f t="shared" si="38"/>
        <v>-73.594586585100117</v>
      </c>
      <c r="AB40" s="65">
        <f t="shared" si="38"/>
        <v>-11.368736535199895</v>
      </c>
      <c r="AC40" s="65">
        <f t="shared" si="38"/>
        <v>0</v>
      </c>
      <c r="AD40" s="65">
        <f t="shared" si="38"/>
        <v>-125.7871222138</v>
      </c>
      <c r="AE40" s="65">
        <f t="shared" si="38"/>
        <v>-56.17211182830021</v>
      </c>
      <c r="AF40" s="65">
        <f t="shared" si="38"/>
        <v>-20.142370671800137</v>
      </c>
      <c r="AG40" s="65">
        <f t="shared" si="38"/>
        <v>-67.017552386399942</v>
      </c>
      <c r="AH40" s="65">
        <f t="shared" si="38"/>
        <v>-15.905843909800073</v>
      </c>
      <c r="AI40" s="65">
        <f t="shared" si="38"/>
        <v>-142.59074541029975</v>
      </c>
      <c r="AJ40" s="65">
        <f t="shared" si="38"/>
        <v>-21.604658395499751</v>
      </c>
      <c r="AK40" s="65">
        <f t="shared" si="38"/>
        <v>0</v>
      </c>
      <c r="AL40" s="65">
        <f t="shared" si="38"/>
        <v>-23.908777888499728</v>
      </c>
      <c r="AM40" s="65">
        <f t="shared" si="38"/>
        <v>-99.861532139200193</v>
      </c>
      <c r="AN40" s="65">
        <f t="shared" si="38"/>
        <v>-61.938558629999754</v>
      </c>
      <c r="AO40" s="65">
        <f t="shared" si="38"/>
        <v>-11.63439006719984</v>
      </c>
      <c r="AP40" s="65">
        <f t="shared" si="38"/>
        <v>-1.4403105596998413</v>
      </c>
      <c r="AQ40" s="65">
        <f t="shared" si="38"/>
        <v>-5.6843682675999476</v>
      </c>
      <c r="AR40" s="65">
        <f t="shared" si="38"/>
        <v>0</v>
      </c>
      <c r="AS40" s="65">
        <f t="shared" si="38"/>
        <v>-66.310382017199814</v>
      </c>
      <c r="AT40" s="65">
        <f t="shared" si="38"/>
        <v>0</v>
      </c>
      <c r="AU40" s="65">
        <f t="shared" si="38"/>
        <v>-25.32127682840008</v>
      </c>
      <c r="AV40" s="65">
        <f t="shared" si="38"/>
        <v>-28.806211194000024</v>
      </c>
      <c r="AW40" s="65">
        <f t="shared" si="38"/>
        <v>-88.52041847870025</v>
      </c>
      <c r="AX40" s="65">
        <f t="shared" si="38"/>
        <v>-97.941118059599873</v>
      </c>
      <c r="AY40" s="65">
        <f t="shared" si="38"/>
        <v>-2.4005175994997354</v>
      </c>
      <c r="AZ40" s="65">
        <f t="shared" si="38"/>
        <v>-125.87341403390026</v>
      </c>
      <c r="BA40" s="65">
        <f t="shared" si="38"/>
        <v>-28.806211194000024</v>
      </c>
      <c r="BB40" s="65">
        <f t="shared" si="38"/>
        <v>-1.0601247721998832</v>
      </c>
      <c r="BC40" s="65">
        <f t="shared" si="38"/>
        <v>-1.6157884859998222</v>
      </c>
      <c r="BD40" s="65">
        <f t="shared" si="38"/>
        <v>-26.405693594499756</v>
      </c>
      <c r="BE40" s="65">
        <f t="shared" si="38"/>
        <v>-45.585365204600279</v>
      </c>
      <c r="BF40" s="65">
        <f t="shared" si="38"/>
        <v>-5.3006238610000045</v>
      </c>
      <c r="BG40" s="65">
        <f t="shared" si="38"/>
        <v>-72.015527985000062</v>
      </c>
      <c r="BH40" s="65">
        <f t="shared" si="38"/>
        <v>0</v>
      </c>
      <c r="BI40" s="65">
        <f t="shared" si="38"/>
        <v>-29.766418233799918</v>
      </c>
      <c r="BJ40" s="65">
        <f t="shared" si="38"/>
        <v>-40.328695671599824</v>
      </c>
      <c r="BK40" s="65">
        <f t="shared" si="38"/>
        <v>-36.574304640900088</v>
      </c>
      <c r="BL40" s="65">
        <f t="shared" si="38"/>
        <v>-21.73255783009996</v>
      </c>
      <c r="BM40" s="65">
        <f t="shared" si="38"/>
        <v>0</v>
      </c>
      <c r="BN40" s="65">
        <f t="shared" ref="BN40:CI40" si="39">+BN38*(+BN27-1)</f>
        <v>-61.453250547200163</v>
      </c>
      <c r="BO40" s="65">
        <f t="shared" si="39"/>
        <v>-83.538012462599866</v>
      </c>
      <c r="BP40" s="65">
        <f t="shared" si="39"/>
        <v>-20.942129793499959</v>
      </c>
      <c r="BQ40" s="65">
        <f t="shared" si="39"/>
        <v>-21.604658395499751</v>
      </c>
      <c r="BR40" s="65">
        <f t="shared" si="39"/>
        <v>-12.721497266399776</v>
      </c>
      <c r="BS40" s="65">
        <f t="shared" si="39"/>
        <v>-13.251559652499717</v>
      </c>
      <c r="BT40" s="65">
        <f t="shared" si="39"/>
        <v>-16.431933969099955</v>
      </c>
      <c r="BU40" s="65">
        <f t="shared" si="39"/>
        <v>-150.48182157000011</v>
      </c>
      <c r="BV40" s="65">
        <f t="shared" si="39"/>
        <v>0</v>
      </c>
      <c r="BW40" s="65">
        <f t="shared" si="39"/>
        <v>-31.20672879349976</v>
      </c>
      <c r="BX40" s="65" t="e">
        <f t="shared" si="39"/>
        <v>#N/A</v>
      </c>
      <c r="BY40" s="65">
        <f t="shared" si="39"/>
        <v>-13.163457028799765</v>
      </c>
      <c r="BZ40" s="65">
        <f t="shared" si="39"/>
        <v>0</v>
      </c>
      <c r="CA40" s="65">
        <f t="shared" si="39"/>
        <v>-102.21084086239976</v>
      </c>
      <c r="CB40" s="65">
        <f t="shared" si="39"/>
        <v>-45.523622224599848</v>
      </c>
      <c r="CC40" s="65">
        <f t="shared" si="39"/>
        <v>-64.667611104199935</v>
      </c>
      <c r="CD40" s="65">
        <f t="shared" si="39"/>
        <v>0</v>
      </c>
      <c r="CE40" s="65">
        <f t="shared" si="39"/>
        <v>-48.765739521199926</v>
      </c>
      <c r="CF40" s="65">
        <f t="shared" si="39"/>
        <v>-31.77717355800009</v>
      </c>
      <c r="CG40" s="65">
        <f t="shared" si="39"/>
        <v>-26.503119305000023</v>
      </c>
      <c r="CH40" s="65">
        <f t="shared" si="39"/>
        <v>-10.720652373899952</v>
      </c>
      <c r="CI40" s="65">
        <f t="shared" si="39"/>
        <v>-10.562277437799903</v>
      </c>
      <c r="CJ40" s="65">
        <f t="shared" ref="CJ40:CK40" si="40">+CJ38*(+CJ27-1)</f>
        <v>-24.217483012800074</v>
      </c>
      <c r="CK40" s="65">
        <f t="shared" si="40"/>
        <v>0</v>
      </c>
    </row>
    <row r="41" spans="1:89">
      <c r="A41" s="36" t="s">
        <v>3491</v>
      </c>
      <c r="B41" s="19" t="s">
        <v>3522</v>
      </c>
      <c r="C41" s="65">
        <f>+C38*(+C28-1)</f>
        <v>-45.70357918788573</v>
      </c>
      <c r="D41" s="65">
        <f t="shared" ref="D41:BM41" si="41">+D38*(+D28-1)</f>
        <v>8.309077026608314</v>
      </c>
      <c r="E41" s="65">
        <f t="shared" si="41"/>
        <v>31.321337185356487</v>
      </c>
      <c r="F41" s="65">
        <f t="shared" si="41"/>
        <v>-22.978593372494242</v>
      </c>
      <c r="G41" s="65">
        <f t="shared" si="41"/>
        <v>44.622276813377901</v>
      </c>
      <c r="H41" s="65">
        <f t="shared" si="41"/>
        <v>-2.2745773586739091</v>
      </c>
      <c r="I41" s="65">
        <f t="shared" si="41"/>
        <v>0</v>
      </c>
      <c r="J41" s="65">
        <f t="shared" si="41"/>
        <v>-30.364659710562005</v>
      </c>
      <c r="K41" s="65">
        <f t="shared" si="41"/>
        <v>-38.771521894073821</v>
      </c>
      <c r="L41" s="65">
        <f t="shared" si="41"/>
        <v>52.487180483564792</v>
      </c>
      <c r="M41" s="65">
        <f t="shared" si="41"/>
        <v>5.6332530655925233</v>
      </c>
      <c r="N41" s="65">
        <f t="shared" si="41"/>
        <v>46.935483746956123</v>
      </c>
      <c r="O41" s="65">
        <f t="shared" si="41"/>
        <v>-21.931990574850179</v>
      </c>
      <c r="P41" s="65">
        <f t="shared" si="41"/>
        <v>47.294379936971211</v>
      </c>
      <c r="Q41" s="65">
        <f t="shared" si="41"/>
        <v>57.69189632416704</v>
      </c>
      <c r="R41" s="65">
        <f t="shared" si="41"/>
        <v>-4.1202973783407666</v>
      </c>
      <c r="S41" s="65">
        <f t="shared" si="41"/>
        <v>20.369616328382747</v>
      </c>
      <c r="T41" s="65">
        <f>+T38*(+T28-1)</f>
        <v>14.886212949419241</v>
      </c>
      <c r="U41" s="65">
        <f t="shared" si="41"/>
        <v>18.180801133365737</v>
      </c>
      <c r="V41" s="65" t="e">
        <f t="shared" si="41"/>
        <v>#N/A</v>
      </c>
      <c r="W41" s="65">
        <f t="shared" si="41"/>
        <v>93.430943015854311</v>
      </c>
      <c r="X41" s="65">
        <f t="shared" si="41"/>
        <v>-3.016700062832927</v>
      </c>
      <c r="Y41" s="65">
        <f t="shared" si="41"/>
        <v>0</v>
      </c>
      <c r="Z41" s="65">
        <f t="shared" si="41"/>
        <v>-22.933730945872366</v>
      </c>
      <c r="AA41" s="65">
        <f t="shared" si="41"/>
        <v>21.904825616583476</v>
      </c>
      <c r="AB41" s="65">
        <f t="shared" si="41"/>
        <v>12.17580727591956</v>
      </c>
      <c r="AC41" s="65">
        <f t="shared" si="41"/>
        <v>0</v>
      </c>
      <c r="AD41" s="65">
        <f t="shared" si="41"/>
        <v>17.194252223913523</v>
      </c>
      <c r="AE41" s="65">
        <f t="shared" si="41"/>
        <v>9.4615316150339375</v>
      </c>
      <c r="AF41" s="65">
        <f t="shared" si="41"/>
        <v>-14.180960969102298</v>
      </c>
      <c r="AG41" s="65">
        <f t="shared" si="41"/>
        <v>0.95456806137668582</v>
      </c>
      <c r="AH41" s="65">
        <f t="shared" si="41"/>
        <v>-0.66762201967718149</v>
      </c>
      <c r="AI41" s="65">
        <f t="shared" si="41"/>
        <v>29.123790550446714</v>
      </c>
      <c r="AJ41" s="65">
        <f t="shared" si="41"/>
        <v>34.807670348360546</v>
      </c>
      <c r="AK41" s="65">
        <f t="shared" si="41"/>
        <v>-50.443151553296914</v>
      </c>
      <c r="AL41" s="65">
        <f t="shared" si="41"/>
        <v>-4.3768731755062058</v>
      </c>
      <c r="AM41" s="65">
        <f t="shared" si="41"/>
        <v>-21.304120313492074</v>
      </c>
      <c r="AN41" s="65">
        <f t="shared" si="41"/>
        <v>-23.121163580744756</v>
      </c>
      <c r="AO41" s="65">
        <f t="shared" si="41"/>
        <v>22.433445597023116</v>
      </c>
      <c r="AP41" s="65">
        <f t="shared" si="41"/>
        <v>0</v>
      </c>
      <c r="AQ41" s="65">
        <f t="shared" si="41"/>
        <v>-58.535270057760769</v>
      </c>
      <c r="AR41" s="65">
        <f t="shared" si="41"/>
        <v>58.732839012183078</v>
      </c>
      <c r="AS41" s="65">
        <f t="shared" si="41"/>
        <v>33.727680622223026</v>
      </c>
      <c r="AT41" s="65">
        <f t="shared" si="41"/>
        <v>16.102395609072126</v>
      </c>
      <c r="AU41" s="65">
        <f t="shared" si="41"/>
        <v>10.681911370530504</v>
      </c>
      <c r="AV41" s="65">
        <f t="shared" si="41"/>
        <v>31.205676886688039</v>
      </c>
      <c r="AW41" s="65">
        <f t="shared" si="41"/>
        <v>-4.9868635027333337</v>
      </c>
      <c r="AX41" s="65">
        <f t="shared" si="41"/>
        <v>37.682656012644294</v>
      </c>
      <c r="AY41" s="65">
        <f t="shared" si="41"/>
        <v>68.679629018610228</v>
      </c>
      <c r="AZ41" s="65">
        <f t="shared" si="41"/>
        <v>60.623591421106504</v>
      </c>
      <c r="BA41" s="65">
        <f t="shared" si="41"/>
        <v>32.824921548150947</v>
      </c>
      <c r="BB41" s="65">
        <f t="shared" si="41"/>
        <v>-14.071507326871735</v>
      </c>
      <c r="BC41" s="65">
        <f t="shared" si="41"/>
        <v>1.6057916026373735</v>
      </c>
      <c r="BD41" s="65">
        <f t="shared" si="41"/>
        <v>49.017370083197449</v>
      </c>
      <c r="BE41" s="65">
        <f t="shared" si="41"/>
        <v>0</v>
      </c>
      <c r="BF41" s="65">
        <f t="shared" si="41"/>
        <v>27.557321160097771</v>
      </c>
      <c r="BG41" s="65">
        <f t="shared" si="41"/>
        <v>95.51282935209457</v>
      </c>
      <c r="BH41" s="65">
        <f t="shared" si="41"/>
        <v>29.675323939573644</v>
      </c>
      <c r="BI41" s="65">
        <f t="shared" si="41"/>
        <v>-1.4435867861199401</v>
      </c>
      <c r="BJ41" s="65">
        <f t="shared" si="41"/>
        <v>16.863794090545966</v>
      </c>
      <c r="BK41" s="65">
        <f t="shared" si="41"/>
        <v>13.000000525055542</v>
      </c>
      <c r="BL41" s="65">
        <f t="shared" si="41"/>
        <v>-44.244198704977649</v>
      </c>
      <c r="BM41" s="65">
        <f t="shared" si="41"/>
        <v>17.92764441265906</v>
      </c>
      <c r="BN41" s="65">
        <f t="shared" ref="BN41:CI41" si="42">+BN38*(+BN28-1)</f>
        <v>-3.4263355863295422</v>
      </c>
      <c r="BO41" s="65">
        <f t="shared" si="42"/>
        <v>29.35511114778361</v>
      </c>
      <c r="BP41" s="65">
        <f t="shared" si="42"/>
        <v>8.8356393273247509</v>
      </c>
      <c r="BQ41" s="65">
        <f t="shared" si="42"/>
        <v>44.32486468538842</v>
      </c>
      <c r="BR41" s="65">
        <f t="shared" si="42"/>
        <v>-37.968862734486684</v>
      </c>
      <c r="BS41" s="65">
        <f t="shared" si="42"/>
        <v>42.625424222071075</v>
      </c>
      <c r="BT41" s="65">
        <f t="shared" si="42"/>
        <v>41.859249786581408</v>
      </c>
      <c r="BU41" s="65">
        <f t="shared" si="42"/>
        <v>-25.168785176407113</v>
      </c>
      <c r="BV41" s="65">
        <f t="shared" si="42"/>
        <v>117.7444581468974</v>
      </c>
      <c r="BW41" s="65">
        <f t="shared" si="42"/>
        <v>34.675487287055375</v>
      </c>
      <c r="BX41" s="65" t="e">
        <f t="shared" si="42"/>
        <v>#N/A</v>
      </c>
      <c r="BY41" s="65">
        <f t="shared" si="42"/>
        <v>29.49624724625853</v>
      </c>
      <c r="BZ41" s="65">
        <f t="shared" si="42"/>
        <v>0</v>
      </c>
      <c r="CA41" s="65">
        <f t="shared" si="42"/>
        <v>30.217884893243024</v>
      </c>
      <c r="CB41" s="65">
        <f t="shared" si="42"/>
        <v>17.151334562835391</v>
      </c>
      <c r="CC41" s="65">
        <f t="shared" si="42"/>
        <v>4.0612950672445818</v>
      </c>
      <c r="CD41" s="65">
        <f t="shared" si="42"/>
        <v>0</v>
      </c>
      <c r="CE41" s="65">
        <f t="shared" si="42"/>
        <v>-2.1775561791483247</v>
      </c>
      <c r="CF41" s="65">
        <f t="shared" si="42"/>
        <v>-32.203778342842853</v>
      </c>
      <c r="CG41" s="65">
        <f t="shared" si="42"/>
        <v>6.6152109123334277</v>
      </c>
      <c r="CH41" s="65">
        <f t="shared" si="42"/>
        <v>-3.4676241092513722</v>
      </c>
      <c r="CI41" s="65">
        <f t="shared" si="42"/>
        <v>15.93851122109375</v>
      </c>
      <c r="CJ41" s="65">
        <f t="shared" ref="CJ41:CK41" si="43">+CJ38*(+CJ28-1)</f>
        <v>0</v>
      </c>
      <c r="CK41" s="65">
        <f t="shared" si="43"/>
        <v>0</v>
      </c>
    </row>
    <row r="42" spans="1:89">
      <c r="A42" s="36"/>
      <c r="B42" s="19"/>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row>
    <row r="43" spans="1:89">
      <c r="A43" s="26">
        <v>6</v>
      </c>
      <c r="B43" s="21" t="s">
        <v>3484</v>
      </c>
      <c r="C43" s="27">
        <f>+C38*C29</f>
        <v>368.49937081671999</v>
      </c>
      <c r="D43" s="27">
        <f t="shared" ref="D43:BM43" si="44">+D38*D29</f>
        <v>794.51178797429986</v>
      </c>
      <c r="E43" s="27">
        <f t="shared" si="44"/>
        <v>72.111548688979994</v>
      </c>
      <c r="F43" s="27">
        <f t="shared" si="44"/>
        <v>199.37664463581999</v>
      </c>
      <c r="G43" s="27">
        <f t="shared" si="44"/>
        <v>101.92597727476999</v>
      </c>
      <c r="H43" s="27">
        <f t="shared" si="44"/>
        <v>231.43066351799996</v>
      </c>
      <c r="I43" s="27">
        <f t="shared" si="44"/>
        <v>86.370623230009997</v>
      </c>
      <c r="J43" s="27">
        <f t="shared" si="44"/>
        <v>507.92414274764002</v>
      </c>
      <c r="K43" s="27">
        <f t="shared" si="44"/>
        <v>148.89452425549001</v>
      </c>
      <c r="L43" s="27">
        <f t="shared" si="44"/>
        <v>70.71924848127</v>
      </c>
      <c r="M43" s="27">
        <f t="shared" si="44"/>
        <v>173.16406120127996</v>
      </c>
      <c r="N43" s="27">
        <f t="shared" si="44"/>
        <v>97.076931723779992</v>
      </c>
      <c r="O43" s="27">
        <f t="shared" si="44"/>
        <v>145.90345969761</v>
      </c>
      <c r="P43" s="27">
        <f t="shared" si="44"/>
        <v>62.875033580699984</v>
      </c>
      <c r="Q43" s="27">
        <f t="shared" si="44"/>
        <v>63.709737090730002</v>
      </c>
      <c r="R43" s="27">
        <f t="shared" si="44"/>
        <v>138.60588619512998</v>
      </c>
      <c r="S43" s="27">
        <f t="shared" si="44"/>
        <v>541.52699651879993</v>
      </c>
      <c r="T43" s="27">
        <f t="shared" si="44"/>
        <v>724.37407074733983</v>
      </c>
      <c r="U43" s="27">
        <f t="shared" si="44"/>
        <v>385.99142955802</v>
      </c>
      <c r="V43" s="27" t="e">
        <f t="shared" si="44"/>
        <v>#N/A</v>
      </c>
      <c r="W43" s="27">
        <f t="shared" si="44"/>
        <v>36.679908920359999</v>
      </c>
      <c r="X43" s="27">
        <f t="shared" si="44"/>
        <v>183.13655439754999</v>
      </c>
      <c r="Y43" s="27">
        <f t="shared" si="44"/>
        <v>825.72306479871986</v>
      </c>
      <c r="Z43" s="27">
        <f t="shared" si="44"/>
        <v>74.257759211519982</v>
      </c>
      <c r="AA43" s="27">
        <f t="shared" si="44"/>
        <v>130.59334693356001</v>
      </c>
      <c r="AB43" s="27">
        <f t="shared" si="44"/>
        <v>550.35020045399995</v>
      </c>
      <c r="AC43" s="27">
        <f t="shared" si="44"/>
        <v>31.427753656259991</v>
      </c>
      <c r="AD43" s="27">
        <f t="shared" si="44"/>
        <v>269.77016783181</v>
      </c>
      <c r="AE43" s="27">
        <f t="shared" si="44"/>
        <v>86.610674989960003</v>
      </c>
      <c r="AF43" s="27">
        <f t="shared" si="44"/>
        <v>327.04849222370001</v>
      </c>
      <c r="AG43" s="27">
        <f t="shared" si="44"/>
        <v>46.506119686319998</v>
      </c>
      <c r="AH43" s="27">
        <f t="shared" si="44"/>
        <v>480.24679060071992</v>
      </c>
      <c r="AI43" s="27">
        <f t="shared" si="44"/>
        <v>70.047103553409997</v>
      </c>
      <c r="AJ43" s="27">
        <f t="shared" si="44"/>
        <v>91.93982406085</v>
      </c>
      <c r="AK43" s="27">
        <f t="shared" si="44"/>
        <v>439.65604704059996</v>
      </c>
      <c r="AL43" s="27">
        <f t="shared" si="44"/>
        <v>142.01814065769</v>
      </c>
      <c r="AM43" s="27">
        <f t="shared" si="44"/>
        <v>129.38789861305</v>
      </c>
      <c r="AN43" s="27">
        <f t="shared" si="44"/>
        <v>214.03811477879998</v>
      </c>
      <c r="AO43" s="27">
        <f t="shared" si="44"/>
        <v>130.96276471295997</v>
      </c>
      <c r="AP43" s="27">
        <f t="shared" si="44"/>
        <v>4.3209316791000001</v>
      </c>
      <c r="AQ43" s="27">
        <f t="shared" si="44"/>
        <v>36.328280837480001</v>
      </c>
      <c r="AR43" s="27">
        <f t="shared" si="44"/>
        <v>39.848592151699997</v>
      </c>
      <c r="AS43" s="27">
        <f t="shared" si="44"/>
        <v>188.66373206183997</v>
      </c>
      <c r="AT43" s="27">
        <f t="shared" si="44"/>
        <v>614.18993864679999</v>
      </c>
      <c r="AU43" s="27">
        <f t="shared" si="44"/>
        <v>37.568506641319999</v>
      </c>
      <c r="AV43" s="27">
        <f t="shared" si="44"/>
        <v>69.999093201419996</v>
      </c>
      <c r="AW43" s="27">
        <f t="shared" si="44"/>
        <v>297.20597988627003</v>
      </c>
      <c r="AX43" s="27">
        <f t="shared" si="44"/>
        <v>86.514654285980001</v>
      </c>
      <c r="AY43" s="27">
        <f t="shared" si="44"/>
        <v>33.799287800960002</v>
      </c>
      <c r="AZ43" s="27">
        <f t="shared" si="44"/>
        <v>87.856585341879978</v>
      </c>
      <c r="BA43" s="27">
        <f t="shared" si="44"/>
        <v>131.5483644526</v>
      </c>
      <c r="BB43" s="27">
        <f t="shared" si="44"/>
        <v>778.97968261256005</v>
      </c>
      <c r="BC43" s="27">
        <f t="shared" si="44"/>
        <v>529.76318494320003</v>
      </c>
      <c r="BD43" s="27">
        <f t="shared" si="44"/>
        <v>544.34137086262001</v>
      </c>
      <c r="BE43" s="27">
        <f t="shared" si="44"/>
        <v>188.54319073577</v>
      </c>
      <c r="BF43" s="27">
        <f t="shared" si="44"/>
        <v>71.982472032380002</v>
      </c>
      <c r="BG43" s="27">
        <f t="shared" si="44"/>
        <v>47.386217414130002</v>
      </c>
      <c r="BH43" s="27">
        <f t="shared" si="44"/>
        <v>68.134890395359989</v>
      </c>
      <c r="BI43" s="27">
        <f t="shared" si="44"/>
        <v>164.43545556575</v>
      </c>
      <c r="BJ43" s="27">
        <f t="shared" si="44"/>
        <v>36.775929624340002</v>
      </c>
      <c r="BK43" s="27">
        <f t="shared" si="44"/>
        <v>87.142256274839994</v>
      </c>
      <c r="BL43" s="27">
        <f t="shared" si="44"/>
        <v>172.27027548250001</v>
      </c>
      <c r="BM43" s="27">
        <f t="shared" si="44"/>
        <v>324.39521337362999</v>
      </c>
      <c r="BN43" s="27">
        <f t="shared" ref="BN43:CI43" si="45">+BN38*BN29</f>
        <v>107.73522986556</v>
      </c>
      <c r="BO43" s="27">
        <f t="shared" si="45"/>
        <v>32.6470393532</v>
      </c>
      <c r="BP43" s="27">
        <f t="shared" si="45"/>
        <v>837.68519173999994</v>
      </c>
      <c r="BQ43" s="27">
        <f t="shared" si="45"/>
        <v>131.74040586056</v>
      </c>
      <c r="BR43" s="27">
        <f t="shared" si="45"/>
        <v>133.62872753580999</v>
      </c>
      <c r="BS43" s="27">
        <f t="shared" si="45"/>
        <v>51.893107599190003</v>
      </c>
      <c r="BT43" s="27">
        <f t="shared" si="45"/>
        <v>91.91281774974</v>
      </c>
      <c r="BU43" s="27">
        <f t="shared" si="45"/>
        <v>270.76349825939997</v>
      </c>
      <c r="BV43" s="27">
        <f t="shared" si="45"/>
        <v>10.283538956839999</v>
      </c>
      <c r="BW43" s="27">
        <f t="shared" si="45"/>
        <v>124.77890482200999</v>
      </c>
      <c r="BX43" s="27" t="e">
        <f t="shared" si="45"/>
        <v>#N/A</v>
      </c>
      <c r="BY43" s="27">
        <f t="shared" si="45"/>
        <v>254.27411160631993</v>
      </c>
      <c r="BZ43" s="27">
        <f t="shared" si="45"/>
        <v>4.89705590298</v>
      </c>
      <c r="CA43" s="27">
        <f t="shared" si="45"/>
        <v>101.76428864504</v>
      </c>
      <c r="CB43" s="27">
        <f t="shared" si="45"/>
        <v>29.946864740519992</v>
      </c>
      <c r="CC43" s="27">
        <f t="shared" si="45"/>
        <v>70.763328544350003</v>
      </c>
      <c r="CD43" s="27">
        <f t="shared" si="45"/>
        <v>7.6617548024999991</v>
      </c>
      <c r="CE43" s="27">
        <f t="shared" si="45"/>
        <v>156.10337270645002</v>
      </c>
      <c r="CF43" s="27">
        <f t="shared" si="45"/>
        <v>182.96111623140001</v>
      </c>
      <c r="CG43" s="27">
        <f t="shared" si="45"/>
        <v>101.61295941537</v>
      </c>
      <c r="CH43" s="27">
        <f t="shared" si="45"/>
        <v>116.19145144283998</v>
      </c>
      <c r="CI43" s="27">
        <f t="shared" si="45"/>
        <v>68.942865457639996</v>
      </c>
      <c r="CJ43" s="27">
        <f t="shared" ref="CJ43:CK43" si="46">+CJ38*CJ29</f>
        <v>22.438239362879997</v>
      </c>
      <c r="CK43" s="27">
        <f t="shared" si="46"/>
        <v>2.4912932146699998</v>
      </c>
    </row>
    <row r="44" spans="1:89">
      <c r="A44" s="26"/>
      <c r="B44" s="26"/>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row>
    <row r="45" spans="1:89">
      <c r="A45" s="26">
        <v>7</v>
      </c>
      <c r="B45" s="21" t="s">
        <v>3485</v>
      </c>
      <c r="C45" s="27">
        <f>+C38*C30</f>
        <v>138.86298758607026</v>
      </c>
      <c r="D45" s="27">
        <f t="shared" ref="D45:BM45" si="47">+D38*D30</f>
        <v>183.67912196415634</v>
      </c>
      <c r="E45" s="27">
        <f t="shared" si="47"/>
        <v>0</v>
      </c>
      <c r="F45" s="27">
        <f t="shared" si="47"/>
        <v>0</v>
      </c>
      <c r="G45" s="27">
        <f t="shared" si="47"/>
        <v>0</v>
      </c>
      <c r="H45" s="27">
        <f t="shared" si="47"/>
        <v>0</v>
      </c>
      <c r="I45" s="27">
        <f t="shared" si="47"/>
        <v>0</v>
      </c>
      <c r="J45" s="27">
        <f t="shared" si="47"/>
        <v>78.739455834193919</v>
      </c>
      <c r="K45" s="27">
        <f t="shared" si="47"/>
        <v>0</v>
      </c>
      <c r="L45" s="27">
        <f t="shared" si="47"/>
        <v>0</v>
      </c>
      <c r="M45" s="27">
        <f t="shared" si="47"/>
        <v>76.688297879846814</v>
      </c>
      <c r="N45" s="27">
        <f t="shared" si="47"/>
        <v>0</v>
      </c>
      <c r="O45" s="27">
        <f t="shared" si="47"/>
        <v>0</v>
      </c>
      <c r="P45" s="27">
        <f t="shared" si="47"/>
        <v>0</v>
      </c>
      <c r="Q45" s="27">
        <f t="shared" si="47"/>
        <v>87.332654663185608</v>
      </c>
      <c r="R45" s="27">
        <f t="shared" si="47"/>
        <v>0</v>
      </c>
      <c r="S45" s="27">
        <f t="shared" si="47"/>
        <v>127.10550839476649</v>
      </c>
      <c r="T45" s="27">
        <f t="shared" si="47"/>
        <v>1450.7853510130992</v>
      </c>
      <c r="U45" s="27">
        <f t="shared" si="47"/>
        <v>0</v>
      </c>
      <c r="V45" s="27" t="e">
        <f t="shared" si="47"/>
        <v>#N/A</v>
      </c>
      <c r="W45" s="27">
        <f t="shared" si="47"/>
        <v>0</v>
      </c>
      <c r="X45" s="27">
        <f t="shared" si="47"/>
        <v>0</v>
      </c>
      <c r="Y45" s="27">
        <f t="shared" si="47"/>
        <v>614.73967917288053</v>
      </c>
      <c r="Z45" s="27">
        <f t="shared" si="47"/>
        <v>0</v>
      </c>
      <c r="AA45" s="27">
        <f t="shared" si="47"/>
        <v>0</v>
      </c>
      <c r="AB45" s="27">
        <f t="shared" si="47"/>
        <v>1379.6932778917455</v>
      </c>
      <c r="AC45" s="27">
        <f t="shared" si="47"/>
        <v>0</v>
      </c>
      <c r="AD45" s="27">
        <f t="shared" si="47"/>
        <v>258.79624963604778</v>
      </c>
      <c r="AE45" s="27">
        <f t="shared" si="47"/>
        <v>0</v>
      </c>
      <c r="AF45" s="27">
        <f t="shared" si="47"/>
        <v>0</v>
      </c>
      <c r="AG45" s="27">
        <f t="shared" si="47"/>
        <v>0</v>
      </c>
      <c r="AH45" s="27">
        <f t="shared" si="47"/>
        <v>1463.9129924692336</v>
      </c>
      <c r="AI45" s="27">
        <f t="shared" si="47"/>
        <v>0</v>
      </c>
      <c r="AJ45" s="27">
        <f t="shared" si="47"/>
        <v>0</v>
      </c>
      <c r="AK45" s="27">
        <f t="shared" si="47"/>
        <v>278.35764546215336</v>
      </c>
      <c r="AL45" s="27">
        <f t="shared" si="47"/>
        <v>0</v>
      </c>
      <c r="AM45" s="27">
        <f t="shared" si="47"/>
        <v>421.20912509316304</v>
      </c>
      <c r="AN45" s="27">
        <f t="shared" si="47"/>
        <v>0</v>
      </c>
      <c r="AO45" s="27">
        <f t="shared" si="47"/>
        <v>471.95009534636534</v>
      </c>
      <c r="AP45" s="27">
        <f t="shared" si="47"/>
        <v>0</v>
      </c>
      <c r="AQ45" s="27">
        <f t="shared" si="47"/>
        <v>0</v>
      </c>
      <c r="AR45" s="27">
        <f t="shared" si="47"/>
        <v>0</v>
      </c>
      <c r="AS45" s="27">
        <f t="shared" si="47"/>
        <v>0</v>
      </c>
      <c r="AT45" s="27">
        <f t="shared" si="47"/>
        <v>161.44896383952653</v>
      </c>
      <c r="AU45" s="27">
        <f t="shared" si="47"/>
        <v>0</v>
      </c>
      <c r="AV45" s="27">
        <f t="shared" si="47"/>
        <v>0</v>
      </c>
      <c r="AW45" s="27">
        <f t="shared" si="47"/>
        <v>0</v>
      </c>
      <c r="AX45" s="27">
        <f t="shared" si="47"/>
        <v>0</v>
      </c>
      <c r="AY45" s="27">
        <f t="shared" si="47"/>
        <v>0</v>
      </c>
      <c r="AZ45" s="27">
        <f t="shared" si="47"/>
        <v>0</v>
      </c>
      <c r="BA45" s="27">
        <f t="shared" si="47"/>
        <v>0</v>
      </c>
      <c r="BB45" s="27">
        <f t="shared" si="47"/>
        <v>510.54739726838801</v>
      </c>
      <c r="BC45" s="27">
        <f t="shared" si="47"/>
        <v>0</v>
      </c>
      <c r="BD45" s="27">
        <f t="shared" si="47"/>
        <v>0</v>
      </c>
      <c r="BE45" s="27">
        <f t="shared" si="47"/>
        <v>0</v>
      </c>
      <c r="BF45" s="27">
        <f t="shared" si="47"/>
        <v>0</v>
      </c>
      <c r="BG45" s="27">
        <f t="shared" si="47"/>
        <v>0</v>
      </c>
      <c r="BH45" s="27">
        <f t="shared" si="47"/>
        <v>0</v>
      </c>
      <c r="BI45" s="27">
        <f t="shared" si="47"/>
        <v>0</v>
      </c>
      <c r="BJ45" s="27">
        <f t="shared" si="47"/>
        <v>0</v>
      </c>
      <c r="BK45" s="27">
        <f t="shared" si="47"/>
        <v>0</v>
      </c>
      <c r="BL45" s="27">
        <f t="shared" si="47"/>
        <v>68.492859319729263</v>
      </c>
      <c r="BM45" s="27">
        <f t="shared" si="47"/>
        <v>0</v>
      </c>
      <c r="BN45" s="27">
        <f t="shared" ref="BN45:CI45" si="48">+BN38*BN30</f>
        <v>0</v>
      </c>
      <c r="BO45" s="27">
        <f t="shared" si="48"/>
        <v>0</v>
      </c>
      <c r="BP45" s="27">
        <f t="shared" si="48"/>
        <v>236.15530573226715</v>
      </c>
      <c r="BQ45" s="27">
        <f t="shared" si="48"/>
        <v>0</v>
      </c>
      <c r="BR45" s="27">
        <f t="shared" si="48"/>
        <v>0</v>
      </c>
      <c r="BS45" s="27">
        <f t="shared" si="48"/>
        <v>0</v>
      </c>
      <c r="BT45" s="27">
        <f t="shared" si="48"/>
        <v>0</v>
      </c>
      <c r="BU45" s="27">
        <f t="shared" si="48"/>
        <v>0</v>
      </c>
      <c r="BV45" s="27">
        <f t="shared" si="48"/>
        <v>0</v>
      </c>
      <c r="BW45" s="27">
        <f t="shared" si="48"/>
        <v>0</v>
      </c>
      <c r="BX45" s="27" t="e">
        <f t="shared" si="48"/>
        <v>#N/A</v>
      </c>
      <c r="BY45" s="27">
        <f t="shared" si="48"/>
        <v>255.58003623905216</v>
      </c>
      <c r="BZ45" s="27">
        <f t="shared" si="48"/>
        <v>0</v>
      </c>
      <c r="CA45" s="27">
        <f t="shared" si="48"/>
        <v>0</v>
      </c>
      <c r="CB45" s="27">
        <f t="shared" si="48"/>
        <v>0</v>
      </c>
      <c r="CC45" s="27">
        <f t="shared" si="48"/>
        <v>0</v>
      </c>
      <c r="CD45" s="27">
        <f t="shared" si="48"/>
        <v>0</v>
      </c>
      <c r="CE45" s="27">
        <f t="shared" si="48"/>
        <v>0</v>
      </c>
      <c r="CF45" s="27">
        <f t="shared" si="48"/>
        <v>0</v>
      </c>
      <c r="CG45" s="27">
        <f t="shared" si="48"/>
        <v>307.29561139320629</v>
      </c>
      <c r="CH45" s="27">
        <f t="shared" si="48"/>
        <v>0</v>
      </c>
      <c r="CI45" s="27">
        <f t="shared" si="48"/>
        <v>0</v>
      </c>
      <c r="CJ45" s="27">
        <f t="shared" ref="CJ45:CK45" si="49">+CJ38*CJ30</f>
        <v>0</v>
      </c>
      <c r="CK45" s="27">
        <f t="shared" si="49"/>
        <v>0</v>
      </c>
    </row>
    <row r="46" spans="1:89" ht="14" thickBot="1">
      <c r="A46" s="26"/>
      <c r="B46" s="26"/>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row>
    <row r="47" spans="1:89" ht="14" thickBot="1">
      <c r="A47" s="26">
        <v>8</v>
      </c>
      <c r="B47" s="41" t="s">
        <v>3492</v>
      </c>
      <c r="C47" s="66">
        <f>(+C38+C40+C41+C43+C45)</f>
        <v>5727.2985227323043</v>
      </c>
      <c r="D47" s="66">
        <f t="shared" ref="D47:BM47" si="50">(+D38+D40+D41+D43+D45)</f>
        <v>6182.7837539650636</v>
      </c>
      <c r="E47" s="66">
        <f t="shared" si="50"/>
        <v>4768.5987887426363</v>
      </c>
      <c r="F47" s="66">
        <f t="shared" si="50"/>
        <v>5300.8806210589255</v>
      </c>
      <c r="G47" s="66">
        <f t="shared" si="50"/>
        <v>4938.461486210047</v>
      </c>
      <c r="H47" s="66">
        <f t="shared" si="50"/>
        <v>5358.5105903643253</v>
      </c>
      <c r="I47" s="66">
        <f t="shared" si="50"/>
        <v>4878.7639588718102</v>
      </c>
      <c r="J47" s="66">
        <f t="shared" si="50"/>
        <v>5688.2499630108723</v>
      </c>
      <c r="K47" s="66">
        <f t="shared" si="50"/>
        <v>5375.7627458788156</v>
      </c>
      <c r="L47" s="66">
        <f t="shared" si="50"/>
        <v>4903.1170730892354</v>
      </c>
      <c r="M47" s="66">
        <f t="shared" si="50"/>
        <v>5360.5581711467185</v>
      </c>
      <c r="N47" s="66">
        <f t="shared" si="50"/>
        <v>4863.9101196076363</v>
      </c>
      <c r="O47" s="66">
        <f t="shared" si="50"/>
        <v>4914.9244942048599</v>
      </c>
      <c r="P47" s="66">
        <f t="shared" si="50"/>
        <v>5306.4531805176703</v>
      </c>
      <c r="Q47" s="66">
        <f t="shared" si="50"/>
        <v>4955.9978928492828</v>
      </c>
      <c r="R47" s="66">
        <f t="shared" si="50"/>
        <v>4872.6272267098884</v>
      </c>
      <c r="S47" s="66">
        <f t="shared" si="50"/>
        <v>5855.7176294229494</v>
      </c>
      <c r="T47" s="66">
        <f t="shared" si="50"/>
        <v>7659.462030176257</v>
      </c>
      <c r="U47" s="66">
        <f t="shared" si="50"/>
        <v>5693.1347191971863</v>
      </c>
      <c r="V47" s="66" t="e">
        <f t="shared" si="50"/>
        <v>#N/A</v>
      </c>
      <c r="W47" s="66">
        <f t="shared" si="50"/>
        <v>4930.6659474163143</v>
      </c>
      <c r="X47" s="66">
        <f t="shared" si="50"/>
        <v>5434.6282877440171</v>
      </c>
      <c r="Y47" s="66">
        <f t="shared" si="50"/>
        <v>6739.8475994075998</v>
      </c>
      <c r="Z47" s="66">
        <f t="shared" si="50"/>
        <v>5094.0733578272475</v>
      </c>
      <c r="AA47" s="66">
        <f t="shared" si="50"/>
        <v>5018.1375849650431</v>
      </c>
      <c r="AB47" s="66">
        <f t="shared" si="50"/>
        <v>7098.4580650864646</v>
      </c>
      <c r="AC47" s="66">
        <f t="shared" si="50"/>
        <v>5516.2015156562593</v>
      </c>
      <c r="AD47" s="66">
        <f t="shared" si="50"/>
        <v>5221.0087464779708</v>
      </c>
      <c r="AE47" s="66">
        <f t="shared" si="50"/>
        <v>4840.9352937766935</v>
      </c>
      <c r="AF47" s="66">
        <f t="shared" si="50"/>
        <v>5593.3490215827969</v>
      </c>
      <c r="AG47" s="66">
        <f t="shared" si="50"/>
        <v>5057.5304373612962</v>
      </c>
      <c r="AH47" s="66">
        <f t="shared" si="50"/>
        <v>7412.3600791404751</v>
      </c>
      <c r="AI47" s="66">
        <f t="shared" si="50"/>
        <v>4757.6153476935569</v>
      </c>
      <c r="AJ47" s="66">
        <f t="shared" si="50"/>
        <v>4906.1780350137105</v>
      </c>
      <c r="AK47" s="66">
        <f t="shared" si="50"/>
        <v>6053.5321609494567</v>
      </c>
      <c r="AL47" s="66">
        <f t="shared" si="50"/>
        <v>5426.7942425936844</v>
      </c>
      <c r="AM47" s="66">
        <f t="shared" si="50"/>
        <v>5230.4665702535221</v>
      </c>
      <c r="AN47" s="66">
        <f t="shared" si="50"/>
        <v>5514.9400125680559</v>
      </c>
      <c r="AO47" s="66">
        <f t="shared" si="50"/>
        <v>5672.1423795891478</v>
      </c>
      <c r="AP47" s="66">
        <f t="shared" si="50"/>
        <v>4803.9158201193995</v>
      </c>
      <c r="AQ47" s="66">
        <f t="shared" si="50"/>
        <v>5139.7161585121194</v>
      </c>
      <c r="AR47" s="66">
        <f t="shared" si="50"/>
        <v>4899.6166301638832</v>
      </c>
      <c r="AS47" s="66">
        <f t="shared" si="50"/>
        <v>5503.6924836668622</v>
      </c>
      <c r="AT47" s="66">
        <f t="shared" si="50"/>
        <v>6104.8030510953986</v>
      </c>
      <c r="AU47" s="66">
        <f t="shared" si="50"/>
        <v>5190.5366571834502</v>
      </c>
      <c r="AV47" s="66">
        <f t="shared" si="50"/>
        <v>4873.4337578941077</v>
      </c>
      <c r="AW47" s="66">
        <f t="shared" si="50"/>
        <v>5504.322558904837</v>
      </c>
      <c r="AX47" s="66">
        <f t="shared" si="50"/>
        <v>4827.291391239025</v>
      </c>
      <c r="AY47" s="66">
        <f t="shared" si="50"/>
        <v>4901.1135982200703</v>
      </c>
      <c r="AZ47" s="66">
        <f t="shared" si="50"/>
        <v>5118.6963997290859</v>
      </c>
      <c r="BA47" s="66">
        <f t="shared" si="50"/>
        <v>4936.6022738067513</v>
      </c>
      <c r="BB47" s="66">
        <f t="shared" si="50"/>
        <v>6575.0193087818761</v>
      </c>
      <c r="BC47" s="66">
        <f t="shared" si="50"/>
        <v>5915.7148080598381</v>
      </c>
      <c r="BD47" s="66">
        <f t="shared" si="50"/>
        <v>5367.9882463513177</v>
      </c>
      <c r="BE47" s="66">
        <f t="shared" si="50"/>
        <v>5443.5816865311699</v>
      </c>
      <c r="BF47" s="66">
        <f t="shared" si="50"/>
        <v>5394.8630303314785</v>
      </c>
      <c r="BG47" s="66">
        <f t="shared" si="50"/>
        <v>4871.9187177812246</v>
      </c>
      <c r="BH47" s="66">
        <f t="shared" si="50"/>
        <v>5228.4495513349339</v>
      </c>
      <c r="BI47" s="66">
        <f t="shared" si="50"/>
        <v>4934.2606495458294</v>
      </c>
      <c r="BJ47" s="66">
        <f t="shared" si="50"/>
        <v>4814.3462270432856</v>
      </c>
      <c r="BK47" s="66">
        <f t="shared" si="50"/>
        <v>5364.1918131589964</v>
      </c>
      <c r="BL47" s="66">
        <f t="shared" si="50"/>
        <v>5475.4102392671521</v>
      </c>
      <c r="BM47" s="66">
        <f t="shared" si="50"/>
        <v>5600.7960847862887</v>
      </c>
      <c r="BN47" s="66">
        <f t="shared" ref="BN47:CI47" si="51">(+BN38+BN40+BN41+BN43+BN45)</f>
        <v>4843.8908427320303</v>
      </c>
      <c r="BO47" s="66">
        <f t="shared" si="51"/>
        <v>4779.4993370383836</v>
      </c>
      <c r="BP47" s="66">
        <f t="shared" si="51"/>
        <v>6169.5705420060913</v>
      </c>
      <c r="BQ47" s="66">
        <f t="shared" si="51"/>
        <v>4955.4958111504484</v>
      </c>
      <c r="BR47" s="66">
        <f t="shared" si="51"/>
        <v>5383.5622285349236</v>
      </c>
      <c r="BS47" s="66">
        <f t="shared" si="51"/>
        <v>5381.8908331687617</v>
      </c>
      <c r="BT47" s="66">
        <f t="shared" si="51"/>
        <v>5417.9639945672207</v>
      </c>
      <c r="BU47" s="66">
        <f t="shared" si="51"/>
        <v>5284.1412215129922</v>
      </c>
      <c r="BV47" s="66">
        <f t="shared" si="51"/>
        <v>5295.6355131037371</v>
      </c>
      <c r="BW47" s="66">
        <f t="shared" si="51"/>
        <v>4929.2828623155656</v>
      </c>
      <c r="BX47" s="66" t="e">
        <f t="shared" si="51"/>
        <v>#N/A</v>
      </c>
      <c r="BY47" s="66">
        <f t="shared" si="51"/>
        <v>6010.9607000628293</v>
      </c>
      <c r="BZ47" s="66">
        <f t="shared" si="51"/>
        <v>4805.9322549029803</v>
      </c>
      <c r="CA47" s="66">
        <f t="shared" si="51"/>
        <v>4991.462636675883</v>
      </c>
      <c r="CB47" s="66">
        <f t="shared" si="51"/>
        <v>5486.3483390787551</v>
      </c>
      <c r="CC47" s="66">
        <f t="shared" si="51"/>
        <v>5310.780873507395</v>
      </c>
      <c r="CD47" s="66">
        <f t="shared" si="51"/>
        <v>5115.4982898024991</v>
      </c>
      <c r="CE47" s="66">
        <f t="shared" si="51"/>
        <v>5405.7839380061014</v>
      </c>
      <c r="CF47" s="66">
        <f t="shared" si="51"/>
        <v>5504.9417843305573</v>
      </c>
      <c r="CG47" s="66">
        <f t="shared" si="51"/>
        <v>5689.6445234159091</v>
      </c>
      <c r="CH47" s="66">
        <f t="shared" si="51"/>
        <v>5207.0757339596885</v>
      </c>
      <c r="CI47" s="66">
        <f t="shared" si="51"/>
        <v>4875.3542982409344</v>
      </c>
      <c r="CJ47" s="66">
        <f t="shared" ref="CJ47:CK47" si="52">(+CJ38+CJ40+CJ41+CJ43+CJ45)</f>
        <v>4940.5642283500802</v>
      </c>
      <c r="CK47" s="66">
        <f t="shared" si="52"/>
        <v>5303.1151542146699</v>
      </c>
    </row>
    <row r="48" spans="1:89">
      <c r="A48" s="26"/>
      <c r="B48" s="34"/>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row>
    <row r="49" spans="1:89" s="67" customFormat="1">
      <c r="A49" s="26"/>
      <c r="B49" s="19" t="s">
        <v>3493</v>
      </c>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row>
    <row r="50" spans="1:89" ht="14" thickBot="1">
      <c r="A50" s="26"/>
      <c r="B50" s="26"/>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row>
    <row r="51" spans="1:89" ht="14" thickBot="1">
      <c r="A51" s="19" t="s">
        <v>3494</v>
      </c>
      <c r="B51" s="21" t="s">
        <v>3495</v>
      </c>
      <c r="C51" s="43">
        <f>+C47</f>
        <v>5727.2985227323043</v>
      </c>
      <c r="D51" s="43">
        <f t="shared" ref="D51:BM51" si="53">+D47+D49</f>
        <v>6182.7837539650636</v>
      </c>
      <c r="E51" s="43">
        <f t="shared" si="53"/>
        <v>4768.5987887426363</v>
      </c>
      <c r="F51" s="43">
        <f t="shared" si="53"/>
        <v>5300.8806210589255</v>
      </c>
      <c r="G51" s="43">
        <f t="shared" si="53"/>
        <v>4938.461486210047</v>
      </c>
      <c r="H51" s="43">
        <f t="shared" si="53"/>
        <v>5358.5105903643253</v>
      </c>
      <c r="I51" s="43">
        <f t="shared" si="53"/>
        <v>4878.7639588718102</v>
      </c>
      <c r="J51" s="43">
        <f t="shared" si="53"/>
        <v>5688.2499630108723</v>
      </c>
      <c r="K51" s="43">
        <f t="shared" si="53"/>
        <v>5375.7627458788156</v>
      </c>
      <c r="L51" s="43">
        <f t="shared" si="53"/>
        <v>4903.1170730892354</v>
      </c>
      <c r="M51" s="43">
        <f t="shared" si="53"/>
        <v>5360.5581711467185</v>
      </c>
      <c r="N51" s="43">
        <f t="shared" si="53"/>
        <v>4863.9101196076363</v>
      </c>
      <c r="O51" s="43">
        <f t="shared" si="53"/>
        <v>4914.9244942048599</v>
      </c>
      <c r="P51" s="43">
        <f t="shared" si="53"/>
        <v>5306.4531805176703</v>
      </c>
      <c r="Q51" s="43">
        <f t="shared" si="53"/>
        <v>4955.9978928492828</v>
      </c>
      <c r="R51" s="43">
        <f t="shared" si="53"/>
        <v>4872.6272267098884</v>
      </c>
      <c r="S51" s="43">
        <f t="shared" si="53"/>
        <v>5855.7176294229494</v>
      </c>
      <c r="T51" s="43">
        <f t="shared" si="53"/>
        <v>7659.462030176257</v>
      </c>
      <c r="U51" s="43">
        <f t="shared" si="53"/>
        <v>5693.1347191971863</v>
      </c>
      <c r="V51" s="43" t="e">
        <f t="shared" si="53"/>
        <v>#N/A</v>
      </c>
      <c r="W51" s="43">
        <f t="shared" si="53"/>
        <v>4930.6659474163143</v>
      </c>
      <c r="X51" s="43">
        <f t="shared" si="53"/>
        <v>5434.6282877440171</v>
      </c>
      <c r="Y51" s="43">
        <f t="shared" si="53"/>
        <v>6739.8475994075998</v>
      </c>
      <c r="Z51" s="43">
        <f t="shared" si="53"/>
        <v>5094.0733578272475</v>
      </c>
      <c r="AA51" s="43">
        <f t="shared" si="53"/>
        <v>5018.1375849650431</v>
      </c>
      <c r="AB51" s="43">
        <f t="shared" si="53"/>
        <v>7098.4580650864646</v>
      </c>
      <c r="AC51" s="43">
        <f t="shared" si="53"/>
        <v>5516.2015156562593</v>
      </c>
      <c r="AD51" s="43">
        <f t="shared" si="53"/>
        <v>5221.0087464779708</v>
      </c>
      <c r="AE51" s="43">
        <f t="shared" si="53"/>
        <v>4840.9352937766935</v>
      </c>
      <c r="AF51" s="43">
        <f t="shared" si="53"/>
        <v>5593.3490215827969</v>
      </c>
      <c r="AG51" s="43">
        <f t="shared" si="53"/>
        <v>5057.5304373612962</v>
      </c>
      <c r="AH51" s="43">
        <f t="shared" si="53"/>
        <v>7412.3600791404751</v>
      </c>
      <c r="AI51" s="43">
        <f t="shared" si="53"/>
        <v>4757.6153476935569</v>
      </c>
      <c r="AJ51" s="43">
        <f t="shared" si="53"/>
        <v>4906.1780350137105</v>
      </c>
      <c r="AK51" s="43">
        <f t="shared" si="53"/>
        <v>6053.5321609494567</v>
      </c>
      <c r="AL51" s="43">
        <f t="shared" si="53"/>
        <v>5426.7942425936844</v>
      </c>
      <c r="AM51" s="43">
        <f t="shared" si="53"/>
        <v>5230.4665702535221</v>
      </c>
      <c r="AN51" s="43">
        <f t="shared" si="53"/>
        <v>5514.9400125680559</v>
      </c>
      <c r="AO51" s="43">
        <f t="shared" si="53"/>
        <v>5672.1423795891478</v>
      </c>
      <c r="AP51" s="43">
        <f t="shared" si="53"/>
        <v>4803.9158201193995</v>
      </c>
      <c r="AQ51" s="43">
        <f t="shared" si="53"/>
        <v>5139.7161585121194</v>
      </c>
      <c r="AR51" s="43">
        <f t="shared" si="53"/>
        <v>4899.6166301638832</v>
      </c>
      <c r="AS51" s="43">
        <f t="shared" si="53"/>
        <v>5503.6924836668622</v>
      </c>
      <c r="AT51" s="43">
        <f t="shared" si="53"/>
        <v>6104.8030510953986</v>
      </c>
      <c r="AU51" s="43">
        <f t="shared" si="53"/>
        <v>5190.5366571834502</v>
      </c>
      <c r="AV51" s="43">
        <f t="shared" si="53"/>
        <v>4873.4337578941077</v>
      </c>
      <c r="AW51" s="43">
        <f t="shared" si="53"/>
        <v>5504.322558904837</v>
      </c>
      <c r="AX51" s="43">
        <f t="shared" si="53"/>
        <v>4827.291391239025</v>
      </c>
      <c r="AY51" s="43">
        <f t="shared" si="53"/>
        <v>4901.1135982200703</v>
      </c>
      <c r="AZ51" s="43">
        <f t="shared" si="53"/>
        <v>5118.6963997290859</v>
      </c>
      <c r="BA51" s="43">
        <f t="shared" si="53"/>
        <v>4936.6022738067513</v>
      </c>
      <c r="BB51" s="43">
        <f t="shared" si="53"/>
        <v>6575.0193087818761</v>
      </c>
      <c r="BC51" s="43">
        <f t="shared" si="53"/>
        <v>5915.7148080598381</v>
      </c>
      <c r="BD51" s="43">
        <f t="shared" si="53"/>
        <v>5367.9882463513177</v>
      </c>
      <c r="BE51" s="43">
        <f t="shared" si="53"/>
        <v>5443.5816865311699</v>
      </c>
      <c r="BF51" s="43">
        <f t="shared" si="53"/>
        <v>5394.8630303314785</v>
      </c>
      <c r="BG51" s="43">
        <f t="shared" si="53"/>
        <v>4871.9187177812246</v>
      </c>
      <c r="BH51" s="43">
        <f t="shared" si="53"/>
        <v>5228.4495513349339</v>
      </c>
      <c r="BI51" s="43">
        <f t="shared" si="53"/>
        <v>4934.2606495458294</v>
      </c>
      <c r="BJ51" s="43">
        <f t="shared" si="53"/>
        <v>4814.3462270432856</v>
      </c>
      <c r="BK51" s="43">
        <f t="shared" si="53"/>
        <v>5364.1918131589964</v>
      </c>
      <c r="BL51" s="43">
        <f t="shared" si="53"/>
        <v>5475.4102392671521</v>
      </c>
      <c r="BM51" s="43">
        <f t="shared" si="53"/>
        <v>5600.7960847862887</v>
      </c>
      <c r="BN51" s="43">
        <f t="shared" ref="BN51:CI51" si="54">+BN47+BN49</f>
        <v>4843.8908427320303</v>
      </c>
      <c r="BO51" s="43">
        <f t="shared" si="54"/>
        <v>4779.4993370383836</v>
      </c>
      <c r="BP51" s="43">
        <f t="shared" si="54"/>
        <v>6169.5705420060913</v>
      </c>
      <c r="BQ51" s="43">
        <f t="shared" si="54"/>
        <v>4955.4958111504484</v>
      </c>
      <c r="BR51" s="43">
        <f t="shared" si="54"/>
        <v>5383.5622285349236</v>
      </c>
      <c r="BS51" s="43">
        <f t="shared" si="54"/>
        <v>5381.8908331687617</v>
      </c>
      <c r="BT51" s="43">
        <f t="shared" si="54"/>
        <v>5417.9639945672207</v>
      </c>
      <c r="BU51" s="43">
        <f t="shared" si="54"/>
        <v>5284.1412215129922</v>
      </c>
      <c r="BV51" s="43">
        <f t="shared" si="54"/>
        <v>5295.6355131037371</v>
      </c>
      <c r="BW51" s="43">
        <f t="shared" si="54"/>
        <v>4929.2828623155656</v>
      </c>
      <c r="BX51" s="43" t="e">
        <f t="shared" si="54"/>
        <v>#N/A</v>
      </c>
      <c r="BY51" s="43">
        <f t="shared" si="54"/>
        <v>6010.9607000628293</v>
      </c>
      <c r="BZ51" s="43">
        <f t="shared" si="54"/>
        <v>4805.9322549029803</v>
      </c>
      <c r="CA51" s="43">
        <f t="shared" si="54"/>
        <v>4991.462636675883</v>
      </c>
      <c r="CB51" s="43">
        <f t="shared" si="54"/>
        <v>5486.3483390787551</v>
      </c>
      <c r="CC51" s="43">
        <f t="shared" si="54"/>
        <v>5310.780873507395</v>
      </c>
      <c r="CD51" s="43">
        <f t="shared" si="54"/>
        <v>5115.4982898024991</v>
      </c>
      <c r="CE51" s="43">
        <f t="shared" si="54"/>
        <v>5405.7839380061014</v>
      </c>
      <c r="CF51" s="43">
        <f t="shared" si="54"/>
        <v>5504.9417843305573</v>
      </c>
      <c r="CG51" s="43">
        <f t="shared" si="54"/>
        <v>5689.6445234159091</v>
      </c>
      <c r="CH51" s="43">
        <f t="shared" si="54"/>
        <v>5207.0757339596885</v>
      </c>
      <c r="CI51" s="43">
        <f t="shared" si="54"/>
        <v>4875.3542982409344</v>
      </c>
      <c r="CJ51" s="43">
        <f t="shared" ref="CJ51:CK51" si="55">+CJ47+CJ49</f>
        <v>4940.5642283500802</v>
      </c>
      <c r="CK51" s="43">
        <f t="shared" si="55"/>
        <v>5303.1151542146699</v>
      </c>
    </row>
    <row r="52" spans="1:89">
      <c r="A52" s="18"/>
      <c r="B52" s="44"/>
      <c r="C52" s="45"/>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c r="BO52" s="45"/>
      <c r="BP52" s="45"/>
      <c r="BQ52" s="45"/>
      <c r="BR52" s="45"/>
      <c r="BS52" s="45"/>
      <c r="BT52" s="45"/>
      <c r="BU52" s="45"/>
      <c r="BV52" s="45"/>
      <c r="BW52" s="45"/>
      <c r="BX52" s="45"/>
      <c r="BY52" s="45"/>
      <c r="BZ52" s="45"/>
      <c r="CA52" s="45"/>
      <c r="CB52" s="45"/>
      <c r="CC52" s="45"/>
      <c r="CD52" s="45"/>
      <c r="CE52" s="45"/>
      <c r="CF52" s="45"/>
      <c r="CG52" s="45"/>
      <c r="CH52" s="45"/>
      <c r="CI52" s="45"/>
      <c r="CJ52" s="45"/>
      <c r="CK52" s="45"/>
    </row>
    <row r="53" spans="1:89">
      <c r="A53" s="46" t="s">
        <v>3496</v>
      </c>
      <c r="B53" s="47" t="s">
        <v>3497</v>
      </c>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c r="BO53" s="45"/>
      <c r="BP53" s="45"/>
      <c r="BQ53" s="45"/>
      <c r="BR53" s="45"/>
      <c r="BS53" s="45"/>
      <c r="BT53" s="45"/>
      <c r="BU53" s="45"/>
      <c r="BV53" s="45"/>
      <c r="BW53" s="45"/>
      <c r="BX53" s="45"/>
      <c r="BY53" s="45"/>
      <c r="BZ53" s="45"/>
      <c r="CA53" s="45"/>
      <c r="CB53" s="45"/>
      <c r="CC53" s="45"/>
      <c r="CD53" s="45"/>
      <c r="CE53" s="45"/>
      <c r="CF53" s="45"/>
      <c r="CG53" s="45"/>
      <c r="CH53" s="45"/>
      <c r="CI53" s="45"/>
      <c r="CJ53" s="45"/>
      <c r="CK53" s="45"/>
    </row>
    <row r="54" spans="1:89">
      <c r="A54" s="46" t="s">
        <v>3498</v>
      </c>
      <c r="B54" s="47" t="s">
        <v>3499</v>
      </c>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row>
    <row r="55" spans="1:89">
      <c r="A55" s="8"/>
      <c r="B55" s="8"/>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row>
    <row r="56" spans="1:89">
      <c r="A56" s="15"/>
      <c r="B56" s="16" t="s">
        <v>3500</v>
      </c>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c r="CH56" s="50"/>
      <c r="CI56" s="50"/>
      <c r="CJ56" s="50"/>
      <c r="CK56" s="50"/>
    </row>
    <row r="57" spans="1:89">
      <c r="A57" s="18"/>
      <c r="B57" s="26" t="s">
        <v>3529</v>
      </c>
      <c r="C57" s="22">
        <f>C12</f>
        <v>2.2399889999999999E-2</v>
      </c>
      <c r="D57" s="22">
        <f t="shared" ref="D57:BM57" si="56">D12</f>
        <v>2.6012779999999999E-2</v>
      </c>
      <c r="E57" s="22">
        <f t="shared" si="56"/>
        <v>0</v>
      </c>
      <c r="F57" s="22">
        <f t="shared" si="56"/>
        <v>0</v>
      </c>
      <c r="G57" s="22">
        <f t="shared" si="56"/>
        <v>0</v>
      </c>
      <c r="H57" s="22">
        <f t="shared" si="56"/>
        <v>0</v>
      </c>
      <c r="I57" s="22">
        <f t="shared" si="56"/>
        <v>0</v>
      </c>
      <c r="J57" s="22">
        <f t="shared" si="56"/>
        <v>1.149466E-2</v>
      </c>
      <c r="K57" s="22">
        <f t="shared" si="56"/>
        <v>0</v>
      </c>
      <c r="L57" s="22">
        <f t="shared" si="56"/>
        <v>0</v>
      </c>
      <c r="M57" s="22">
        <f t="shared" si="56"/>
        <v>2.2428750000000001E-2</v>
      </c>
      <c r="N57" s="22">
        <f t="shared" si="56"/>
        <v>0</v>
      </c>
      <c r="O57" s="22">
        <f t="shared" si="56"/>
        <v>0</v>
      </c>
      <c r="P57" s="22">
        <f t="shared" si="56"/>
        <v>0</v>
      </c>
      <c r="Q57" s="22">
        <f t="shared" si="56"/>
        <v>7.3340509999999998E-2</v>
      </c>
      <c r="R57" s="22">
        <f t="shared" si="56"/>
        <v>0</v>
      </c>
      <c r="S57" s="22">
        <f t="shared" si="56"/>
        <v>1.300865E-2</v>
      </c>
      <c r="T57" s="22">
        <f t="shared" si="56"/>
        <v>0.21010939000000001</v>
      </c>
      <c r="U57" s="22">
        <f t="shared" si="56"/>
        <v>0</v>
      </c>
      <c r="V57" s="22" t="e">
        <f t="shared" si="56"/>
        <v>#N/A</v>
      </c>
      <c r="W57" s="22">
        <f t="shared" si="56"/>
        <v>0</v>
      </c>
      <c r="X57" s="22">
        <f t="shared" si="56"/>
        <v>0</v>
      </c>
      <c r="Y57" s="22">
        <f t="shared" si="56"/>
        <v>9.5835909999999996E-2</v>
      </c>
      <c r="Z57" s="22">
        <f t="shared" si="56"/>
        <v>0</v>
      </c>
      <c r="AA57" s="22">
        <f t="shared" si="56"/>
        <v>0</v>
      </c>
      <c r="AB57" s="22">
        <f t="shared" si="56"/>
        <v>0.22581667999999999</v>
      </c>
      <c r="AC57" s="22">
        <f t="shared" si="56"/>
        <v>0</v>
      </c>
      <c r="AD57" s="22">
        <f t="shared" si="56"/>
        <v>3.7865019999999999E-2</v>
      </c>
      <c r="AE57" s="22">
        <f t="shared" si="56"/>
        <v>0</v>
      </c>
      <c r="AF57" s="22">
        <f t="shared" si="56"/>
        <v>0</v>
      </c>
      <c r="AG57" s="22">
        <f t="shared" si="56"/>
        <v>0</v>
      </c>
      <c r="AH57" s="22">
        <f t="shared" si="56"/>
        <v>0.21829866000000001</v>
      </c>
      <c r="AI57" s="22">
        <f t="shared" si="56"/>
        <v>0</v>
      </c>
      <c r="AJ57" s="22">
        <f t="shared" si="56"/>
        <v>0</v>
      </c>
      <c r="AK57" s="22">
        <f t="shared" si="56"/>
        <v>3.3218579999999998E-2</v>
      </c>
      <c r="AL57" s="22">
        <f t="shared" si="56"/>
        <v>0</v>
      </c>
      <c r="AM57" s="22">
        <f t="shared" si="56"/>
        <v>0.11250604</v>
      </c>
      <c r="AN57" s="22">
        <f t="shared" si="56"/>
        <v>0</v>
      </c>
      <c r="AO57" s="22">
        <f t="shared" si="56"/>
        <v>8.7671490000000005E-2</v>
      </c>
      <c r="AP57" s="22">
        <f t="shared" si="56"/>
        <v>0</v>
      </c>
      <c r="AQ57" s="22">
        <f t="shared" si="56"/>
        <v>0</v>
      </c>
      <c r="AR57" s="22">
        <f t="shared" si="56"/>
        <v>0</v>
      </c>
      <c r="AS57" s="22">
        <f t="shared" si="56"/>
        <v>0</v>
      </c>
      <c r="AT57" s="22">
        <f t="shared" si="56"/>
        <v>2.682381E-2</v>
      </c>
      <c r="AU57" s="22">
        <f t="shared" si="56"/>
        <v>0</v>
      </c>
      <c r="AV57" s="22">
        <f t="shared" si="56"/>
        <v>0</v>
      </c>
      <c r="AW57" s="22">
        <f t="shared" si="56"/>
        <v>0</v>
      </c>
      <c r="AX57" s="22">
        <f t="shared" si="56"/>
        <v>0</v>
      </c>
      <c r="AY57" s="22">
        <f t="shared" si="56"/>
        <v>0</v>
      </c>
      <c r="AZ57" s="22">
        <f t="shared" si="56"/>
        <v>0</v>
      </c>
      <c r="BA57" s="22">
        <f t="shared" si="56"/>
        <v>0</v>
      </c>
      <c r="BB57" s="22">
        <f t="shared" si="56"/>
        <v>6.56143E-2</v>
      </c>
      <c r="BC57" s="22">
        <f t="shared" si="56"/>
        <v>0</v>
      </c>
      <c r="BD57" s="22">
        <f t="shared" si="56"/>
        <v>0</v>
      </c>
      <c r="BE57" s="22">
        <f t="shared" si="56"/>
        <v>0</v>
      </c>
      <c r="BF57" s="22">
        <f t="shared" si="56"/>
        <v>0</v>
      </c>
      <c r="BG57" s="22">
        <f t="shared" si="56"/>
        <v>0</v>
      </c>
      <c r="BH57" s="22">
        <f t="shared" si="56"/>
        <v>0</v>
      </c>
      <c r="BI57" s="22">
        <f t="shared" si="56"/>
        <v>0</v>
      </c>
      <c r="BJ57" s="22">
        <f t="shared" si="56"/>
        <v>0</v>
      </c>
      <c r="BK57" s="22">
        <f t="shared" si="56"/>
        <v>0</v>
      </c>
      <c r="BL57" s="22">
        <f t="shared" si="56"/>
        <v>1.3780789999999999E-2</v>
      </c>
      <c r="BM57" s="22">
        <f t="shared" si="56"/>
        <v>0</v>
      </c>
      <c r="BN57" s="22">
        <f t="shared" ref="BN57:CI57" si="57">BN12</f>
        <v>0</v>
      </c>
      <c r="BO57" s="22">
        <f t="shared" si="57"/>
        <v>0</v>
      </c>
      <c r="BP57" s="22">
        <f t="shared" si="57"/>
        <v>3.6518620000000002E-2</v>
      </c>
      <c r="BQ57" s="22">
        <f t="shared" si="57"/>
        <v>0</v>
      </c>
      <c r="BR57" s="22">
        <f t="shared" si="57"/>
        <v>0</v>
      </c>
      <c r="BS57" s="22">
        <f t="shared" si="57"/>
        <v>0</v>
      </c>
      <c r="BT57" s="22">
        <f t="shared" si="57"/>
        <v>0</v>
      </c>
      <c r="BU57" s="22">
        <f t="shared" si="57"/>
        <v>0</v>
      </c>
      <c r="BV57" s="22">
        <f t="shared" si="57"/>
        <v>0</v>
      </c>
      <c r="BW57" s="22">
        <f t="shared" si="57"/>
        <v>0</v>
      </c>
      <c r="BX57" s="22" t="e">
        <f t="shared" si="57"/>
        <v>#N/A</v>
      </c>
      <c r="BY57" s="22">
        <f t="shared" si="57"/>
        <v>5.3623549999999999E-2</v>
      </c>
      <c r="BZ57" s="22">
        <f t="shared" si="57"/>
        <v>0</v>
      </c>
      <c r="CA57" s="22">
        <f t="shared" si="57"/>
        <v>0</v>
      </c>
      <c r="CB57" s="22">
        <f t="shared" si="57"/>
        <v>0</v>
      </c>
      <c r="CC57" s="22">
        <f t="shared" si="57"/>
        <v>0</v>
      </c>
      <c r="CD57" s="22">
        <f t="shared" si="57"/>
        <v>0</v>
      </c>
      <c r="CE57" s="22">
        <f t="shared" si="57"/>
        <v>0</v>
      </c>
      <c r="CF57" s="22">
        <f t="shared" si="57"/>
        <v>0</v>
      </c>
      <c r="CG57" s="22">
        <f t="shared" si="57"/>
        <v>3.2752160000000002E-2</v>
      </c>
      <c r="CH57" s="22">
        <f t="shared" si="57"/>
        <v>0</v>
      </c>
      <c r="CI57" s="22">
        <f t="shared" si="57"/>
        <v>0</v>
      </c>
      <c r="CJ57" s="22">
        <f t="shared" ref="CJ57:CK57" si="58">CJ12</f>
        <v>0</v>
      </c>
      <c r="CK57" s="22">
        <f t="shared" si="58"/>
        <v>0</v>
      </c>
    </row>
    <row r="58" spans="1:89">
      <c r="A58" s="18"/>
      <c r="B58" s="26" t="s">
        <v>3530</v>
      </c>
      <c r="C58" s="22">
        <f>C10</f>
        <v>5.6300000000000003E-2</v>
      </c>
      <c r="D58" s="22">
        <f t="shared" ref="D58:BM58" si="59">D10</f>
        <v>0</v>
      </c>
      <c r="E58" s="22">
        <f t="shared" si="59"/>
        <v>0</v>
      </c>
      <c r="F58" s="22">
        <f t="shared" si="59"/>
        <v>0</v>
      </c>
      <c r="G58" s="22">
        <f t="shared" si="59"/>
        <v>0</v>
      </c>
      <c r="H58" s="22">
        <f t="shared" si="59"/>
        <v>0</v>
      </c>
      <c r="I58" s="22">
        <f t="shared" si="59"/>
        <v>0</v>
      </c>
      <c r="J58" s="22">
        <f t="shared" si="59"/>
        <v>5.7099999999999998E-2</v>
      </c>
      <c r="K58" s="22">
        <f t="shared" si="59"/>
        <v>4.9399999999999999E-2</v>
      </c>
      <c r="L58" s="22">
        <f t="shared" si="59"/>
        <v>0</v>
      </c>
      <c r="M58" s="22">
        <f t="shared" si="59"/>
        <v>4.7899999999999998E-2</v>
      </c>
      <c r="N58" s="22">
        <f t="shared" si="59"/>
        <v>0</v>
      </c>
      <c r="O58" s="22">
        <f t="shared" si="59"/>
        <v>0</v>
      </c>
      <c r="P58" s="22">
        <f t="shared" si="59"/>
        <v>0</v>
      </c>
      <c r="Q58" s="22">
        <f t="shared" si="59"/>
        <v>0</v>
      </c>
      <c r="R58" s="22">
        <f t="shared" si="59"/>
        <v>0</v>
      </c>
      <c r="S58" s="22">
        <f t="shared" si="59"/>
        <v>0</v>
      </c>
      <c r="T58" s="22">
        <f t="shared" si="59"/>
        <v>6.9699999999999998E-2</v>
      </c>
      <c r="U58" s="22">
        <f t="shared" si="59"/>
        <v>6.0600000000000001E-2</v>
      </c>
      <c r="V58" s="22" t="e">
        <f t="shared" si="59"/>
        <v>#N/A</v>
      </c>
      <c r="W58" s="22">
        <f t="shared" si="59"/>
        <v>0</v>
      </c>
      <c r="X58" s="22">
        <f t="shared" si="59"/>
        <v>3.8899999999999997E-2</v>
      </c>
      <c r="Y58" s="22">
        <f t="shared" si="59"/>
        <v>8.77E-2</v>
      </c>
      <c r="Z58" s="22">
        <f t="shared" si="59"/>
        <v>4.0800000000000003E-2</v>
      </c>
      <c r="AA58" s="22">
        <f t="shared" si="59"/>
        <v>7.7799999999999994E-2</v>
      </c>
      <c r="AB58" s="22">
        <f t="shared" si="59"/>
        <v>6.6900000000000001E-2</v>
      </c>
      <c r="AC58" s="22">
        <f t="shared" si="59"/>
        <v>0</v>
      </c>
      <c r="AD58" s="22">
        <f t="shared" si="59"/>
        <v>0</v>
      </c>
      <c r="AE58" s="22">
        <f t="shared" si="59"/>
        <v>0</v>
      </c>
      <c r="AF58" s="22">
        <f t="shared" si="59"/>
        <v>7.17E-2</v>
      </c>
      <c r="AG58" s="22">
        <f t="shared" si="59"/>
        <v>5.6399999999999999E-2</v>
      </c>
      <c r="AH58" s="22">
        <f t="shared" si="59"/>
        <v>8.4199999999999997E-2</v>
      </c>
      <c r="AI58" s="22">
        <f t="shared" si="59"/>
        <v>0</v>
      </c>
      <c r="AJ58" s="22">
        <f t="shared" si="59"/>
        <v>0</v>
      </c>
      <c r="AK58" s="22">
        <f t="shared" si="59"/>
        <v>8.2199999999999995E-2</v>
      </c>
      <c r="AL58" s="22">
        <f t="shared" si="59"/>
        <v>5.7000000000000002E-2</v>
      </c>
      <c r="AM58" s="22">
        <f t="shared" si="59"/>
        <v>7.3499999999999996E-2</v>
      </c>
      <c r="AN58" s="22">
        <f t="shared" si="59"/>
        <v>2.4799999999999999E-2</v>
      </c>
      <c r="AO58" s="22">
        <f t="shared" si="59"/>
        <v>6.8199999999999997E-2</v>
      </c>
      <c r="AP58" s="22">
        <f t="shared" si="59"/>
        <v>0</v>
      </c>
      <c r="AQ58" s="22">
        <f t="shared" si="59"/>
        <v>8.0100000000000005E-2</v>
      </c>
      <c r="AR58" s="22">
        <f t="shared" si="59"/>
        <v>0</v>
      </c>
      <c r="AS58" s="22">
        <f t="shared" si="59"/>
        <v>6.6900000000000001E-2</v>
      </c>
      <c r="AT58" s="22">
        <f t="shared" si="59"/>
        <v>0</v>
      </c>
      <c r="AU58" s="22">
        <f t="shared" si="59"/>
        <v>0</v>
      </c>
      <c r="AV58" s="22">
        <f t="shared" si="59"/>
        <v>0</v>
      </c>
      <c r="AW58" s="22">
        <f t="shared" si="59"/>
        <v>3.4500000000000003E-2</v>
      </c>
      <c r="AX58" s="22">
        <f t="shared" si="59"/>
        <v>0</v>
      </c>
      <c r="AY58" s="22">
        <f t="shared" si="59"/>
        <v>0</v>
      </c>
      <c r="AZ58" s="22">
        <f t="shared" si="59"/>
        <v>8.5999999999999993E-2</v>
      </c>
      <c r="BA58" s="22">
        <f t="shared" si="59"/>
        <v>0</v>
      </c>
      <c r="BB58" s="22">
        <f t="shared" si="59"/>
        <v>8.5900000000000004E-2</v>
      </c>
      <c r="BC58" s="22">
        <f t="shared" si="59"/>
        <v>2.81E-2</v>
      </c>
      <c r="BD58" s="22">
        <f t="shared" si="59"/>
        <v>0</v>
      </c>
      <c r="BE58" s="22">
        <f t="shared" si="59"/>
        <v>0</v>
      </c>
      <c r="BF58" s="22">
        <f t="shared" si="59"/>
        <v>0</v>
      </c>
      <c r="BG58" s="22">
        <f t="shared" si="59"/>
        <v>0</v>
      </c>
      <c r="BH58" s="22">
        <f t="shared" si="59"/>
        <v>5.7700000000000001E-2</v>
      </c>
      <c r="BI58" s="22">
        <f t="shared" si="59"/>
        <v>6.4100000000000004E-2</v>
      </c>
      <c r="BJ58" s="22">
        <f t="shared" si="59"/>
        <v>0</v>
      </c>
      <c r="BK58" s="22">
        <f t="shared" si="59"/>
        <v>3.61E-2</v>
      </c>
      <c r="BL58" s="22">
        <f t="shared" si="59"/>
        <v>6.88E-2</v>
      </c>
      <c r="BM58" s="22">
        <f t="shared" si="59"/>
        <v>0</v>
      </c>
      <c r="BN58" s="22">
        <f t="shared" ref="BN58:CH58" si="60">BN10</f>
        <v>0</v>
      </c>
      <c r="BO58" s="22">
        <f t="shared" si="60"/>
        <v>0</v>
      </c>
      <c r="BP58" s="22">
        <f t="shared" si="60"/>
        <v>0</v>
      </c>
      <c r="BQ58" s="22">
        <f t="shared" si="60"/>
        <v>0</v>
      </c>
      <c r="BR58" s="22">
        <f t="shared" si="60"/>
        <v>7.5800000000000006E-2</v>
      </c>
      <c r="BS58" s="22">
        <f t="shared" si="60"/>
        <v>6.7100000000000007E-2</v>
      </c>
      <c r="BT58" s="22">
        <f t="shared" si="60"/>
        <v>5.9499999999999997E-2</v>
      </c>
      <c r="BU58" s="22">
        <f t="shared" si="60"/>
        <v>7.9500000000000001E-2</v>
      </c>
      <c r="BV58" s="22">
        <f t="shared" si="60"/>
        <v>0</v>
      </c>
      <c r="BW58" s="22">
        <f t="shared" si="60"/>
        <v>0</v>
      </c>
      <c r="BX58" s="22" t="e">
        <f t="shared" si="60"/>
        <v>#N/A</v>
      </c>
      <c r="BY58" s="22">
        <f t="shared" si="60"/>
        <v>5.4199999999999998E-2</v>
      </c>
      <c r="BZ58" s="22">
        <f t="shared" si="60"/>
        <v>0</v>
      </c>
      <c r="CA58" s="22">
        <f t="shared" si="60"/>
        <v>0</v>
      </c>
      <c r="CB58" s="22">
        <f t="shared" si="60"/>
        <v>0</v>
      </c>
      <c r="CC58" s="22">
        <f t="shared" si="60"/>
        <v>0</v>
      </c>
      <c r="CD58" s="22">
        <f t="shared" si="60"/>
        <v>0</v>
      </c>
      <c r="CE58" s="22">
        <f t="shared" si="60"/>
        <v>3.9899999999999998E-2</v>
      </c>
      <c r="CF58" s="22">
        <f t="shared" si="60"/>
        <v>1.9300000000000001E-2</v>
      </c>
      <c r="CG58" s="22">
        <f t="shared" si="60"/>
        <v>0</v>
      </c>
      <c r="CH58" s="22">
        <f t="shared" si="60"/>
        <v>4.7300000000000002E-2</v>
      </c>
      <c r="CI58" s="22">
        <f>CI10</f>
        <v>0</v>
      </c>
      <c r="CJ58" s="22">
        <f t="shared" ref="CJ58:CK58" si="61">CJ10</f>
        <v>0</v>
      </c>
      <c r="CK58" s="22">
        <f t="shared" si="61"/>
        <v>0</v>
      </c>
    </row>
    <row r="59" spans="1:89">
      <c r="A59" s="18"/>
      <c r="B59" s="51"/>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c r="BM59" s="45"/>
      <c r="BN59" s="45"/>
      <c r="BO59" s="45"/>
      <c r="BP59" s="45"/>
      <c r="BQ59" s="45"/>
      <c r="BR59" s="45"/>
      <c r="BS59" s="45"/>
      <c r="BT59" s="45"/>
      <c r="BU59" s="45"/>
      <c r="BV59" s="45"/>
      <c r="BW59" s="45"/>
      <c r="BX59" s="45"/>
      <c r="BY59" s="45"/>
      <c r="BZ59" s="45"/>
      <c r="CA59" s="45"/>
      <c r="CB59" s="45"/>
      <c r="CC59" s="45"/>
      <c r="CD59" s="45"/>
      <c r="CE59" s="45"/>
      <c r="CF59" s="45"/>
      <c r="CG59" s="45"/>
      <c r="CH59" s="45"/>
      <c r="CI59" s="45"/>
      <c r="CJ59" s="45"/>
      <c r="CK59" s="45"/>
    </row>
    <row r="60" spans="1:89">
      <c r="A60" s="26">
        <v>9</v>
      </c>
      <c r="B60" s="26" t="s">
        <v>3502</v>
      </c>
      <c r="C60" s="52" t="s">
        <v>11</v>
      </c>
      <c r="D60" s="52" t="s">
        <v>11</v>
      </c>
      <c r="E60" s="52" t="s">
        <v>11</v>
      </c>
      <c r="F60" s="52" t="s">
        <v>11</v>
      </c>
      <c r="G60" s="52" t="s">
        <v>11</v>
      </c>
      <c r="H60" s="52" t="s">
        <v>11</v>
      </c>
      <c r="I60" s="52" t="s">
        <v>11</v>
      </c>
      <c r="J60" s="52" t="s">
        <v>11</v>
      </c>
      <c r="K60" s="52" t="s">
        <v>11</v>
      </c>
      <c r="L60" s="52" t="s">
        <v>11</v>
      </c>
      <c r="M60" s="52" t="s">
        <v>11</v>
      </c>
      <c r="N60" s="52" t="s">
        <v>11</v>
      </c>
      <c r="O60" s="52" t="s">
        <v>11</v>
      </c>
      <c r="P60" s="52" t="s">
        <v>11</v>
      </c>
      <c r="Q60" s="52" t="s">
        <v>11</v>
      </c>
      <c r="R60" s="52" t="s">
        <v>11</v>
      </c>
      <c r="S60" s="52" t="s">
        <v>11</v>
      </c>
      <c r="T60" s="52" t="s">
        <v>11</v>
      </c>
      <c r="U60" s="52" t="s">
        <v>11</v>
      </c>
      <c r="V60" s="52" t="s">
        <v>11</v>
      </c>
      <c r="W60" s="52" t="s">
        <v>11</v>
      </c>
      <c r="X60" s="52" t="s">
        <v>11</v>
      </c>
      <c r="Y60" s="52" t="s">
        <v>11</v>
      </c>
      <c r="Z60" s="52" t="s">
        <v>11</v>
      </c>
      <c r="AA60" s="52" t="s">
        <v>11</v>
      </c>
      <c r="AB60" s="52" t="s">
        <v>11</v>
      </c>
      <c r="AC60" s="52" t="s">
        <v>11</v>
      </c>
      <c r="AD60" s="52" t="s">
        <v>11</v>
      </c>
      <c r="AE60" s="52" t="s">
        <v>11</v>
      </c>
      <c r="AF60" s="52" t="s">
        <v>11</v>
      </c>
      <c r="AG60" s="52" t="s">
        <v>11</v>
      </c>
      <c r="AH60" s="52" t="s">
        <v>11</v>
      </c>
      <c r="AI60" s="52" t="s">
        <v>11</v>
      </c>
      <c r="AJ60" s="52" t="s">
        <v>11</v>
      </c>
      <c r="AK60" s="52" t="s">
        <v>11</v>
      </c>
      <c r="AL60" s="52" t="s">
        <v>11</v>
      </c>
      <c r="AM60" s="52" t="s">
        <v>11</v>
      </c>
      <c r="AN60" s="52" t="s">
        <v>11</v>
      </c>
      <c r="AO60" s="52" t="s">
        <v>11</v>
      </c>
      <c r="AP60" s="52" t="s">
        <v>11</v>
      </c>
      <c r="AQ60" s="52" t="s">
        <v>11</v>
      </c>
      <c r="AR60" s="52" t="s">
        <v>11</v>
      </c>
      <c r="AS60" s="52" t="s">
        <v>11</v>
      </c>
      <c r="AT60" s="52" t="s">
        <v>11</v>
      </c>
      <c r="AU60" s="52" t="s">
        <v>11</v>
      </c>
      <c r="AV60" s="52" t="s">
        <v>11</v>
      </c>
      <c r="AW60" s="52" t="s">
        <v>11</v>
      </c>
      <c r="AX60" s="52" t="s">
        <v>11</v>
      </c>
      <c r="AY60" s="52" t="s">
        <v>11</v>
      </c>
      <c r="AZ60" s="52" t="s">
        <v>11</v>
      </c>
      <c r="BA60" s="52" t="s">
        <v>11</v>
      </c>
      <c r="BB60" s="52" t="s">
        <v>11</v>
      </c>
      <c r="BC60" s="52" t="s">
        <v>11</v>
      </c>
      <c r="BD60" s="52" t="s">
        <v>11</v>
      </c>
      <c r="BE60" s="52" t="s">
        <v>11</v>
      </c>
      <c r="BF60" s="52" t="s">
        <v>11</v>
      </c>
      <c r="BG60" s="52" t="s">
        <v>11</v>
      </c>
      <c r="BH60" s="52" t="s">
        <v>11</v>
      </c>
      <c r="BI60" s="52" t="s">
        <v>11</v>
      </c>
      <c r="BJ60" s="52" t="s">
        <v>11</v>
      </c>
      <c r="BK60" s="52" t="s">
        <v>11</v>
      </c>
      <c r="BL60" s="52" t="s">
        <v>11</v>
      </c>
      <c r="BM60" s="52" t="s">
        <v>11</v>
      </c>
      <c r="BN60" s="52" t="s">
        <v>11</v>
      </c>
      <c r="BO60" s="52" t="s">
        <v>11</v>
      </c>
      <c r="BP60" s="52" t="s">
        <v>11</v>
      </c>
      <c r="BQ60" s="52" t="s">
        <v>11</v>
      </c>
      <c r="BR60" s="52" t="s">
        <v>11</v>
      </c>
      <c r="BS60" s="52" t="s">
        <v>11</v>
      </c>
      <c r="BT60" s="52" t="s">
        <v>11</v>
      </c>
      <c r="BU60" s="52" t="s">
        <v>11</v>
      </c>
      <c r="BV60" s="52" t="s">
        <v>11</v>
      </c>
      <c r="BW60" s="52" t="s">
        <v>11</v>
      </c>
      <c r="BX60" s="52" t="s">
        <v>11</v>
      </c>
      <c r="BY60" s="52" t="s">
        <v>11</v>
      </c>
      <c r="BZ60" s="52" t="s">
        <v>11</v>
      </c>
      <c r="CA60" s="52" t="s">
        <v>11</v>
      </c>
      <c r="CB60" s="52" t="s">
        <v>11</v>
      </c>
      <c r="CC60" s="52" t="s">
        <v>11</v>
      </c>
      <c r="CD60" s="52" t="s">
        <v>11</v>
      </c>
      <c r="CE60" s="52" t="s">
        <v>11</v>
      </c>
      <c r="CF60" s="52" t="s">
        <v>11</v>
      </c>
      <c r="CG60" s="52" t="s">
        <v>11</v>
      </c>
      <c r="CH60" s="52" t="s">
        <v>11</v>
      </c>
      <c r="CI60" s="52" t="s">
        <v>11</v>
      </c>
      <c r="CJ60" s="52" t="s">
        <v>11</v>
      </c>
      <c r="CK60" s="52" t="s">
        <v>11</v>
      </c>
    </row>
    <row r="61" spans="1:89">
      <c r="A61" s="26">
        <v>10</v>
      </c>
      <c r="B61" s="34" t="s">
        <v>3508</v>
      </c>
      <c r="C61" s="53">
        <v>0</v>
      </c>
      <c r="D61" s="53">
        <v>0</v>
      </c>
      <c r="E61" s="53">
        <v>0</v>
      </c>
      <c r="F61" s="53">
        <v>0</v>
      </c>
      <c r="G61" s="53">
        <v>0</v>
      </c>
      <c r="H61" s="53">
        <v>0</v>
      </c>
      <c r="I61" s="53">
        <v>0</v>
      </c>
      <c r="J61" s="53">
        <v>0</v>
      </c>
      <c r="K61" s="53">
        <v>0</v>
      </c>
      <c r="L61" s="53">
        <v>0</v>
      </c>
      <c r="M61" s="53">
        <v>0</v>
      </c>
      <c r="N61" s="53">
        <v>0</v>
      </c>
      <c r="O61" s="53">
        <v>0</v>
      </c>
      <c r="P61" s="53">
        <v>0</v>
      </c>
      <c r="Q61" s="53">
        <v>0</v>
      </c>
      <c r="R61" s="53">
        <v>0</v>
      </c>
      <c r="S61" s="53">
        <v>0</v>
      </c>
      <c r="T61" s="53">
        <v>0</v>
      </c>
      <c r="U61" s="53">
        <v>0</v>
      </c>
      <c r="V61" s="53">
        <v>0</v>
      </c>
      <c r="W61" s="53">
        <v>0</v>
      </c>
      <c r="X61" s="53">
        <v>0</v>
      </c>
      <c r="Y61" s="53">
        <v>0</v>
      </c>
      <c r="Z61" s="53">
        <v>0</v>
      </c>
      <c r="AA61" s="53">
        <v>0</v>
      </c>
      <c r="AB61" s="53">
        <v>0</v>
      </c>
      <c r="AC61" s="53">
        <v>0</v>
      </c>
      <c r="AD61" s="53">
        <v>0</v>
      </c>
      <c r="AE61" s="53">
        <v>0</v>
      </c>
      <c r="AF61" s="53">
        <v>0</v>
      </c>
      <c r="AG61" s="53">
        <v>0</v>
      </c>
      <c r="AH61" s="53">
        <v>0</v>
      </c>
      <c r="AI61" s="53">
        <v>0</v>
      </c>
      <c r="AJ61" s="53">
        <v>0</v>
      </c>
      <c r="AK61" s="53">
        <v>0</v>
      </c>
      <c r="AL61" s="53">
        <v>0</v>
      </c>
      <c r="AM61" s="53">
        <v>0</v>
      </c>
      <c r="AN61" s="53">
        <v>0</v>
      </c>
      <c r="AO61" s="53">
        <v>0</v>
      </c>
      <c r="AP61" s="53">
        <v>0</v>
      </c>
      <c r="AQ61" s="53">
        <v>0</v>
      </c>
      <c r="AR61" s="53">
        <v>0</v>
      </c>
      <c r="AS61" s="53">
        <v>0</v>
      </c>
      <c r="AT61" s="53">
        <v>0</v>
      </c>
      <c r="AU61" s="53">
        <v>0</v>
      </c>
      <c r="AV61" s="53">
        <v>0</v>
      </c>
      <c r="AW61" s="53">
        <v>0</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row>
    <row r="62" spans="1:89">
      <c r="A62" s="26">
        <v>11</v>
      </c>
      <c r="B62" s="26" t="s">
        <v>3503</v>
      </c>
      <c r="C62" s="54">
        <f>+C61</f>
        <v>0</v>
      </c>
      <c r="D62" s="54">
        <f t="shared" ref="D62:BM62" si="62">+D61</f>
        <v>0</v>
      </c>
      <c r="E62" s="54">
        <f t="shared" si="62"/>
        <v>0</v>
      </c>
      <c r="F62" s="54">
        <f t="shared" si="62"/>
        <v>0</v>
      </c>
      <c r="G62" s="54">
        <f t="shared" si="62"/>
        <v>0</v>
      </c>
      <c r="H62" s="54">
        <f t="shared" si="62"/>
        <v>0</v>
      </c>
      <c r="I62" s="54">
        <f t="shared" si="62"/>
        <v>0</v>
      </c>
      <c r="J62" s="54">
        <f t="shared" si="62"/>
        <v>0</v>
      </c>
      <c r="K62" s="54">
        <f t="shared" si="62"/>
        <v>0</v>
      </c>
      <c r="L62" s="54">
        <f t="shared" si="62"/>
        <v>0</v>
      </c>
      <c r="M62" s="54">
        <f t="shared" si="62"/>
        <v>0</v>
      </c>
      <c r="N62" s="54">
        <f t="shared" si="62"/>
        <v>0</v>
      </c>
      <c r="O62" s="54">
        <f t="shared" si="62"/>
        <v>0</v>
      </c>
      <c r="P62" s="54">
        <f t="shared" si="62"/>
        <v>0</v>
      </c>
      <c r="Q62" s="54">
        <f t="shared" si="62"/>
        <v>0</v>
      </c>
      <c r="R62" s="54">
        <f t="shared" si="62"/>
        <v>0</v>
      </c>
      <c r="S62" s="54">
        <f t="shared" si="62"/>
        <v>0</v>
      </c>
      <c r="T62" s="54">
        <f t="shared" si="62"/>
        <v>0</v>
      </c>
      <c r="U62" s="54">
        <f t="shared" si="62"/>
        <v>0</v>
      </c>
      <c r="V62" s="54">
        <f t="shared" si="62"/>
        <v>0</v>
      </c>
      <c r="W62" s="54">
        <f t="shared" si="62"/>
        <v>0</v>
      </c>
      <c r="X62" s="54">
        <f t="shared" si="62"/>
        <v>0</v>
      </c>
      <c r="Y62" s="54">
        <f t="shared" si="62"/>
        <v>0</v>
      </c>
      <c r="Z62" s="54">
        <f t="shared" si="62"/>
        <v>0</v>
      </c>
      <c r="AA62" s="54">
        <f t="shared" si="62"/>
        <v>0</v>
      </c>
      <c r="AB62" s="54">
        <f t="shared" si="62"/>
        <v>0</v>
      </c>
      <c r="AC62" s="54">
        <f t="shared" si="62"/>
        <v>0</v>
      </c>
      <c r="AD62" s="54">
        <f t="shared" si="62"/>
        <v>0</v>
      </c>
      <c r="AE62" s="54">
        <f t="shared" si="62"/>
        <v>0</v>
      </c>
      <c r="AF62" s="54">
        <f t="shared" si="62"/>
        <v>0</v>
      </c>
      <c r="AG62" s="54">
        <f t="shared" si="62"/>
        <v>0</v>
      </c>
      <c r="AH62" s="54">
        <f t="shared" si="62"/>
        <v>0</v>
      </c>
      <c r="AI62" s="54">
        <f t="shared" si="62"/>
        <v>0</v>
      </c>
      <c r="AJ62" s="54">
        <f t="shared" si="62"/>
        <v>0</v>
      </c>
      <c r="AK62" s="54">
        <f t="shared" si="62"/>
        <v>0</v>
      </c>
      <c r="AL62" s="54">
        <f t="shared" si="62"/>
        <v>0</v>
      </c>
      <c r="AM62" s="54">
        <f t="shared" si="62"/>
        <v>0</v>
      </c>
      <c r="AN62" s="54">
        <f t="shared" si="62"/>
        <v>0</v>
      </c>
      <c r="AO62" s="54">
        <f t="shared" si="62"/>
        <v>0</v>
      </c>
      <c r="AP62" s="54">
        <f t="shared" si="62"/>
        <v>0</v>
      </c>
      <c r="AQ62" s="54">
        <f t="shared" si="62"/>
        <v>0</v>
      </c>
      <c r="AR62" s="54">
        <f t="shared" si="62"/>
        <v>0</v>
      </c>
      <c r="AS62" s="54">
        <f t="shared" si="62"/>
        <v>0</v>
      </c>
      <c r="AT62" s="54">
        <f t="shared" si="62"/>
        <v>0</v>
      </c>
      <c r="AU62" s="54">
        <f t="shared" si="62"/>
        <v>0</v>
      </c>
      <c r="AV62" s="54">
        <f t="shared" si="62"/>
        <v>0</v>
      </c>
      <c r="AW62" s="54">
        <f t="shared" si="62"/>
        <v>0</v>
      </c>
      <c r="AX62" s="54">
        <f t="shared" si="62"/>
        <v>0</v>
      </c>
      <c r="AY62" s="54">
        <f t="shared" si="62"/>
        <v>0</v>
      </c>
      <c r="AZ62" s="54">
        <f t="shared" si="62"/>
        <v>0</v>
      </c>
      <c r="BA62" s="54">
        <f t="shared" si="62"/>
        <v>0</v>
      </c>
      <c r="BB62" s="54">
        <f t="shared" si="62"/>
        <v>0</v>
      </c>
      <c r="BC62" s="54">
        <f t="shared" si="62"/>
        <v>0</v>
      </c>
      <c r="BD62" s="54">
        <f t="shared" si="62"/>
        <v>0</v>
      </c>
      <c r="BE62" s="54">
        <f t="shared" si="62"/>
        <v>0</v>
      </c>
      <c r="BF62" s="54">
        <f t="shared" si="62"/>
        <v>0</v>
      </c>
      <c r="BG62" s="54">
        <f t="shared" si="62"/>
        <v>0</v>
      </c>
      <c r="BH62" s="54">
        <f t="shared" si="62"/>
        <v>0</v>
      </c>
      <c r="BI62" s="54">
        <f t="shared" si="62"/>
        <v>0</v>
      </c>
      <c r="BJ62" s="54">
        <f t="shared" si="62"/>
        <v>0</v>
      </c>
      <c r="BK62" s="54">
        <f t="shared" si="62"/>
        <v>0</v>
      </c>
      <c r="BL62" s="54">
        <f t="shared" si="62"/>
        <v>0</v>
      </c>
      <c r="BM62" s="54">
        <f t="shared" si="62"/>
        <v>0</v>
      </c>
      <c r="BN62" s="54">
        <f t="shared" ref="BN62:CI62" si="63">+BN61</f>
        <v>0</v>
      </c>
      <c r="BO62" s="54">
        <f t="shared" si="63"/>
        <v>0</v>
      </c>
      <c r="BP62" s="54">
        <f t="shared" si="63"/>
        <v>0</v>
      </c>
      <c r="BQ62" s="54">
        <f t="shared" si="63"/>
        <v>0</v>
      </c>
      <c r="BR62" s="54">
        <f t="shared" si="63"/>
        <v>0</v>
      </c>
      <c r="BS62" s="54">
        <f t="shared" si="63"/>
        <v>0</v>
      </c>
      <c r="BT62" s="54">
        <f t="shared" si="63"/>
        <v>0</v>
      </c>
      <c r="BU62" s="54">
        <f t="shared" si="63"/>
        <v>0</v>
      </c>
      <c r="BV62" s="54">
        <f t="shared" si="63"/>
        <v>0</v>
      </c>
      <c r="BW62" s="54">
        <f t="shared" si="63"/>
        <v>0</v>
      </c>
      <c r="BX62" s="54">
        <f t="shared" si="63"/>
        <v>0</v>
      </c>
      <c r="BY62" s="54">
        <f t="shared" si="63"/>
        <v>0</v>
      </c>
      <c r="BZ62" s="54">
        <f t="shared" si="63"/>
        <v>0</v>
      </c>
      <c r="CA62" s="54">
        <f t="shared" si="63"/>
        <v>0</v>
      </c>
      <c r="CB62" s="54">
        <f t="shared" si="63"/>
        <v>0</v>
      </c>
      <c r="CC62" s="54">
        <f t="shared" si="63"/>
        <v>0</v>
      </c>
      <c r="CD62" s="54">
        <f t="shared" si="63"/>
        <v>0</v>
      </c>
      <c r="CE62" s="54">
        <f t="shared" si="63"/>
        <v>0</v>
      </c>
      <c r="CF62" s="54">
        <f t="shared" si="63"/>
        <v>0</v>
      </c>
      <c r="CG62" s="54">
        <f t="shared" si="63"/>
        <v>0</v>
      </c>
      <c r="CH62" s="54">
        <f t="shared" si="63"/>
        <v>0</v>
      </c>
      <c r="CI62" s="54">
        <f t="shared" si="63"/>
        <v>0</v>
      </c>
      <c r="CJ62" s="54">
        <f t="shared" ref="CJ62:CK62" si="64">+CJ61</f>
        <v>0</v>
      </c>
      <c r="CK62" s="54">
        <f t="shared" si="64"/>
        <v>0</v>
      </c>
    </row>
    <row r="63" spans="1:89">
      <c r="A63" s="26"/>
      <c r="B63" s="26"/>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row>
    <row r="64" spans="1:89">
      <c r="A64" s="26">
        <v>12</v>
      </c>
      <c r="B64" s="26" t="s">
        <v>3504</v>
      </c>
      <c r="C64" s="27">
        <f>+'FFY2018 CN Table 1A-1E'!$B$20</f>
        <v>453.95</v>
      </c>
      <c r="D64" s="27">
        <f>+'FFY2018 CN Table 1A-1E'!$B$20</f>
        <v>453.95</v>
      </c>
      <c r="E64" s="27">
        <f>+'FFY2018 CN Table 1A-1E'!$B$20</f>
        <v>453.95</v>
      </c>
      <c r="F64" s="27">
        <f>+'FFY2018 CN Table 1A-1E'!$B$20</f>
        <v>453.95</v>
      </c>
      <c r="G64" s="27">
        <f>+'FFY2018 CN Table 1A-1E'!$B$20</f>
        <v>453.95</v>
      </c>
      <c r="H64" s="27">
        <f>+'FFY2018 CN Table 1A-1E'!$B$20</f>
        <v>453.95</v>
      </c>
      <c r="I64" s="27">
        <f>+'FFY2018 CN Table 1A-1E'!$B$20</f>
        <v>453.95</v>
      </c>
      <c r="J64" s="27">
        <f>+'FFY2018 CN Table 1A-1E'!$B$20</f>
        <v>453.95</v>
      </c>
      <c r="K64" s="27">
        <f>+'FFY2018 CN Table 1A-1E'!$B$20</f>
        <v>453.95</v>
      </c>
      <c r="L64" s="27">
        <f>+'FFY2018 CN Table 1A-1E'!$B$20</f>
        <v>453.95</v>
      </c>
      <c r="M64" s="27">
        <f>+'FFY2018 CN Table 1A-1E'!$B$20</f>
        <v>453.95</v>
      </c>
      <c r="N64" s="27">
        <f>+'FFY2018 CN Table 1A-1E'!$B$20</f>
        <v>453.95</v>
      </c>
      <c r="O64" s="27">
        <f>+'FFY2018 CN Table 1A-1E'!$B$20</f>
        <v>453.95</v>
      </c>
      <c r="P64" s="27">
        <f>+'FFY2018 CN Table 1A-1E'!$B$20</f>
        <v>453.95</v>
      </c>
      <c r="Q64" s="27">
        <f>+'FFY2018 CN Table 1A-1E'!$B$20</f>
        <v>453.95</v>
      </c>
      <c r="R64" s="27">
        <f>+'FFY2018 CN Table 1A-1E'!$B$20</f>
        <v>453.95</v>
      </c>
      <c r="S64" s="27">
        <f>+'FFY2018 CN Table 1A-1E'!$B$20</f>
        <v>453.95</v>
      </c>
      <c r="T64" s="27">
        <f>+'FFY2018 CN Table 1A-1E'!$B$20</f>
        <v>453.95</v>
      </c>
      <c r="U64" s="27">
        <f>+'FFY2018 CN Table 1A-1E'!$B$20</f>
        <v>453.95</v>
      </c>
      <c r="V64" s="27">
        <f>+'FFY2018 CN Table 1A-1E'!$B$20</f>
        <v>453.95</v>
      </c>
      <c r="W64" s="27">
        <f>+'FFY2018 CN Table 1A-1E'!$B$20</f>
        <v>453.95</v>
      </c>
      <c r="X64" s="27">
        <f>+'FFY2018 CN Table 1A-1E'!$B$20</f>
        <v>453.95</v>
      </c>
      <c r="Y64" s="27">
        <f>+'FFY2018 CN Table 1A-1E'!$B$20</f>
        <v>453.95</v>
      </c>
      <c r="Z64" s="27">
        <f>+'FFY2018 CN Table 1A-1E'!$B$20</f>
        <v>453.95</v>
      </c>
      <c r="AA64" s="27">
        <f>+'FFY2018 CN Table 1A-1E'!$B$20</f>
        <v>453.95</v>
      </c>
      <c r="AB64" s="27">
        <f>+'FFY2018 CN Table 1A-1E'!$B$20</f>
        <v>453.95</v>
      </c>
      <c r="AC64" s="27">
        <f>+'FFY2018 CN Table 1A-1E'!$B$20</f>
        <v>453.95</v>
      </c>
      <c r="AD64" s="27">
        <f>+'FFY2018 CN Table 1A-1E'!$B$20</f>
        <v>453.95</v>
      </c>
      <c r="AE64" s="27">
        <f>+'FFY2018 CN Table 1A-1E'!$B$20</f>
        <v>453.95</v>
      </c>
      <c r="AF64" s="27">
        <f>+'FFY2018 CN Table 1A-1E'!$B$20</f>
        <v>453.95</v>
      </c>
      <c r="AG64" s="27">
        <f>+'FFY2018 CN Table 1A-1E'!$B$20</f>
        <v>453.95</v>
      </c>
      <c r="AH64" s="27">
        <f>+'FFY2018 CN Table 1A-1E'!$B$20</f>
        <v>453.95</v>
      </c>
      <c r="AI64" s="27">
        <f>+'FFY2018 CN Table 1A-1E'!$B$20</f>
        <v>453.95</v>
      </c>
      <c r="AJ64" s="27">
        <f>+'FFY2018 CN Table 1A-1E'!$B$20</f>
        <v>453.95</v>
      </c>
      <c r="AK64" s="27">
        <f>+'FFY2018 CN Table 1A-1E'!$B$20</f>
        <v>453.95</v>
      </c>
      <c r="AL64" s="27">
        <f>+'FFY2018 CN Table 1A-1E'!$B$20</f>
        <v>453.95</v>
      </c>
      <c r="AM64" s="27">
        <f>+'FFY2018 CN Table 1A-1E'!$B$20</f>
        <v>453.95</v>
      </c>
      <c r="AN64" s="27">
        <f>+'FFY2018 CN Table 1A-1E'!$B$20</f>
        <v>453.95</v>
      </c>
      <c r="AO64" s="27">
        <f>+'FFY2018 CN Table 1A-1E'!$B$20</f>
        <v>453.95</v>
      </c>
      <c r="AP64" s="27">
        <f>+'FFY2018 CN Table 1A-1E'!$B$20</f>
        <v>453.95</v>
      </c>
      <c r="AQ64" s="27">
        <f>+'FFY2018 CN Table 1A-1E'!$B$20</f>
        <v>453.95</v>
      </c>
      <c r="AR64" s="27">
        <f>+'FFY2018 CN Table 1A-1E'!$B$20</f>
        <v>453.95</v>
      </c>
      <c r="AS64" s="27">
        <f>+'FFY2018 CN Table 1A-1E'!$B$20</f>
        <v>453.95</v>
      </c>
      <c r="AT64" s="27">
        <f>+'FFY2018 CN Table 1A-1E'!$B$20</f>
        <v>453.95</v>
      </c>
      <c r="AU64" s="27">
        <f>+'FFY2018 CN Table 1A-1E'!$B$20</f>
        <v>453.95</v>
      </c>
      <c r="AV64" s="27">
        <f>+'FFY2018 CN Table 1A-1E'!$B$20</f>
        <v>453.95</v>
      </c>
      <c r="AW64" s="27">
        <f>+'FFY2018 CN Table 1A-1E'!$B$20</f>
        <v>453.95</v>
      </c>
      <c r="AX64" s="27">
        <f>+'FFY2018 CN Table 1A-1E'!$B$20</f>
        <v>453.95</v>
      </c>
      <c r="AY64" s="27">
        <f>+'FFY2018 CN Table 1A-1E'!$B$20</f>
        <v>453.95</v>
      </c>
      <c r="AZ64" s="27">
        <f>+'FFY2018 CN Table 1A-1E'!$B$20</f>
        <v>453.95</v>
      </c>
      <c r="BA64" s="27">
        <f>+'FFY2018 CN Table 1A-1E'!$B$20</f>
        <v>453.95</v>
      </c>
      <c r="BB64" s="27">
        <f>+'FFY2018 CN Table 1A-1E'!$B$20</f>
        <v>453.95</v>
      </c>
      <c r="BC64" s="27">
        <f>+'FFY2018 CN Table 1A-1E'!$B$20</f>
        <v>453.95</v>
      </c>
      <c r="BD64" s="27">
        <f>+'FFY2018 CN Table 1A-1E'!$B$20</f>
        <v>453.95</v>
      </c>
      <c r="BE64" s="27">
        <f>+'FFY2018 CN Table 1A-1E'!$B$20</f>
        <v>453.95</v>
      </c>
      <c r="BF64" s="27">
        <f>+'FFY2018 CN Table 1A-1E'!$B$20</f>
        <v>453.95</v>
      </c>
      <c r="BG64" s="27">
        <f>+'FFY2018 CN Table 1A-1E'!$B$20</f>
        <v>453.95</v>
      </c>
      <c r="BH64" s="27">
        <f>+'FFY2018 CN Table 1A-1E'!$B$20</f>
        <v>453.95</v>
      </c>
      <c r="BI64" s="27">
        <f>+'FFY2018 CN Table 1A-1E'!$B$20</f>
        <v>453.95</v>
      </c>
      <c r="BJ64" s="27">
        <f>+'FFY2018 CN Table 1A-1E'!$B$20</f>
        <v>453.95</v>
      </c>
      <c r="BK64" s="27">
        <f>+'FFY2018 CN Table 1A-1E'!$B$20</f>
        <v>453.95</v>
      </c>
      <c r="BL64" s="27">
        <f>+'FFY2018 CN Table 1A-1E'!$B$20</f>
        <v>453.95</v>
      </c>
      <c r="BM64" s="27">
        <f>+'FFY2018 CN Table 1A-1E'!$B$20</f>
        <v>453.95</v>
      </c>
      <c r="BN64" s="27">
        <f>+'FFY2018 CN Table 1A-1E'!$B$20</f>
        <v>453.95</v>
      </c>
      <c r="BO64" s="27">
        <f>+'FFY2018 CN Table 1A-1E'!$B$20</f>
        <v>453.95</v>
      </c>
      <c r="BP64" s="27">
        <f>+'FFY2018 CN Table 1A-1E'!$B$20</f>
        <v>453.95</v>
      </c>
      <c r="BQ64" s="27">
        <f>+'FFY2018 CN Table 1A-1E'!$B$20</f>
        <v>453.95</v>
      </c>
      <c r="BR64" s="27">
        <f>+'FFY2018 CN Table 1A-1E'!$B$20</f>
        <v>453.95</v>
      </c>
      <c r="BS64" s="27">
        <f>+'FFY2018 CN Table 1A-1E'!$B$20</f>
        <v>453.95</v>
      </c>
      <c r="BT64" s="27">
        <f>+'FFY2018 CN Table 1A-1E'!$B$20</f>
        <v>453.95</v>
      </c>
      <c r="BU64" s="27">
        <f>+'FFY2018 CN Table 1A-1E'!$B$20</f>
        <v>453.95</v>
      </c>
      <c r="BV64" s="27">
        <f>+'FFY2018 CN Table 1A-1E'!$B$20</f>
        <v>453.95</v>
      </c>
      <c r="BW64" s="27">
        <f>+'FFY2018 CN Table 1A-1E'!$B$20</f>
        <v>453.95</v>
      </c>
      <c r="BX64" s="140">
        <v>0</v>
      </c>
      <c r="BY64" s="27">
        <f>+'FFY2018 CN Table 1A-1E'!$B$20</f>
        <v>453.95</v>
      </c>
      <c r="BZ64" s="27">
        <f>+'FFY2018 CN Table 1A-1E'!$B$20</f>
        <v>453.95</v>
      </c>
      <c r="CA64" s="27">
        <f>+'FFY2018 CN Table 1A-1E'!$B$20</f>
        <v>453.95</v>
      </c>
      <c r="CB64" s="27">
        <f>+'FFY2018 CN Table 1A-1E'!$B$20</f>
        <v>453.95</v>
      </c>
      <c r="CC64" s="27">
        <f>+'FFY2018 CN Table 1A-1E'!$B$20</f>
        <v>453.95</v>
      </c>
      <c r="CD64" s="27">
        <f>+'FFY2018 CN Table 1A-1E'!$B$20</f>
        <v>453.95</v>
      </c>
      <c r="CE64" s="27">
        <f>+'FFY2018 CN Table 1A-1E'!$B$20</f>
        <v>453.95</v>
      </c>
      <c r="CF64" s="27">
        <f>+'FFY2018 CN Table 1A-1E'!$B$20</f>
        <v>453.95</v>
      </c>
      <c r="CG64" s="27">
        <f>+'FFY2018 CN Table 1A-1E'!$B$20</f>
        <v>453.95</v>
      </c>
      <c r="CH64" s="27">
        <f>+'FFY2018 CN Table 1A-1E'!$B$20</f>
        <v>453.95</v>
      </c>
      <c r="CI64" s="27">
        <f>+'FFY2018 CN Table 1A-1E'!$B$20</f>
        <v>453.95</v>
      </c>
      <c r="CJ64" s="27">
        <f>+'FFY2018 CN Table 1A-1E'!$B$20</f>
        <v>453.95</v>
      </c>
      <c r="CK64" s="27">
        <f>+'FFY2018 CN Table 1A-1E'!$B$20</f>
        <v>453.95</v>
      </c>
    </row>
    <row r="65" spans="1:89">
      <c r="A65" s="26">
        <v>13</v>
      </c>
      <c r="B65" s="26" t="s">
        <v>3505</v>
      </c>
      <c r="C65" s="55">
        <v>0</v>
      </c>
      <c r="D65" s="55">
        <v>0</v>
      </c>
      <c r="E65" s="55">
        <v>0</v>
      </c>
      <c r="F65" s="55">
        <v>0</v>
      </c>
      <c r="G65" s="55">
        <v>0</v>
      </c>
      <c r="H65" s="55">
        <v>0</v>
      </c>
      <c r="I65" s="55">
        <v>0</v>
      </c>
      <c r="J65" s="55">
        <v>0</v>
      </c>
      <c r="K65" s="55">
        <v>0</v>
      </c>
      <c r="L65" s="55">
        <v>0</v>
      </c>
      <c r="M65" s="55">
        <v>0</v>
      </c>
      <c r="N65" s="55">
        <v>0</v>
      </c>
      <c r="O65" s="55">
        <v>0</v>
      </c>
      <c r="P65" s="55">
        <v>0</v>
      </c>
      <c r="Q65" s="55">
        <v>0</v>
      </c>
      <c r="R65" s="55">
        <v>0</v>
      </c>
      <c r="S65" s="55">
        <v>0</v>
      </c>
      <c r="T65" s="55">
        <v>0</v>
      </c>
      <c r="U65" s="55">
        <v>0</v>
      </c>
      <c r="V65" s="55">
        <v>0</v>
      </c>
      <c r="W65" s="55">
        <v>0</v>
      </c>
      <c r="X65" s="55">
        <v>0</v>
      </c>
      <c r="Y65" s="55">
        <v>0</v>
      </c>
      <c r="Z65" s="55">
        <v>0</v>
      </c>
      <c r="AA65" s="55">
        <v>0</v>
      </c>
      <c r="AB65" s="55">
        <v>0</v>
      </c>
      <c r="AC65" s="55">
        <v>0</v>
      </c>
      <c r="AD65" s="55">
        <v>0</v>
      </c>
      <c r="AE65" s="55">
        <v>0</v>
      </c>
      <c r="AF65" s="55">
        <v>0</v>
      </c>
      <c r="AG65" s="55">
        <v>0</v>
      </c>
      <c r="AH65" s="55">
        <v>0</v>
      </c>
      <c r="AI65" s="55">
        <v>0</v>
      </c>
      <c r="AJ65" s="55">
        <v>0</v>
      </c>
      <c r="AK65" s="55">
        <v>0</v>
      </c>
      <c r="AL65" s="55">
        <v>0</v>
      </c>
      <c r="AM65" s="55">
        <v>0</v>
      </c>
      <c r="AN65" s="55">
        <v>0</v>
      </c>
      <c r="AO65" s="55">
        <v>0</v>
      </c>
      <c r="AP65" s="55">
        <v>0</v>
      </c>
      <c r="AQ65" s="55">
        <v>0</v>
      </c>
      <c r="AR65" s="55">
        <v>0</v>
      </c>
      <c r="AS65" s="55">
        <v>0</v>
      </c>
      <c r="AT65" s="55">
        <v>0</v>
      </c>
      <c r="AU65" s="55">
        <v>0</v>
      </c>
      <c r="AV65" s="55">
        <v>0</v>
      </c>
      <c r="AW65" s="55">
        <v>0</v>
      </c>
      <c r="AX65" s="55">
        <v>0</v>
      </c>
      <c r="AY65" s="55">
        <v>0</v>
      </c>
      <c r="AZ65" s="55">
        <v>0</v>
      </c>
      <c r="BA65" s="55">
        <v>0</v>
      </c>
      <c r="BB65" s="55">
        <v>0</v>
      </c>
      <c r="BC65" s="55">
        <v>0</v>
      </c>
      <c r="BD65" s="55">
        <v>0</v>
      </c>
      <c r="BE65" s="55">
        <v>0</v>
      </c>
      <c r="BF65" s="55">
        <v>0</v>
      </c>
      <c r="BG65" s="55">
        <v>0</v>
      </c>
      <c r="BH65" s="55">
        <v>0</v>
      </c>
      <c r="BI65" s="55">
        <v>0</v>
      </c>
      <c r="BJ65" s="55">
        <v>0</v>
      </c>
      <c r="BK65" s="55">
        <v>0</v>
      </c>
      <c r="BL65" s="55">
        <v>0</v>
      </c>
      <c r="BM65" s="55">
        <v>0</v>
      </c>
      <c r="BN65" s="55">
        <v>0</v>
      </c>
      <c r="BO65" s="55">
        <v>0</v>
      </c>
      <c r="BP65" s="55">
        <v>0</v>
      </c>
      <c r="BQ65" s="55">
        <v>0</v>
      </c>
      <c r="BR65" s="55">
        <v>0</v>
      </c>
      <c r="BS65" s="55">
        <v>0</v>
      </c>
      <c r="BT65" s="55">
        <v>0</v>
      </c>
      <c r="BU65" s="55">
        <v>0</v>
      </c>
      <c r="BV65" s="55">
        <v>0</v>
      </c>
      <c r="BW65" s="55">
        <v>0</v>
      </c>
      <c r="BX65" s="55">
        <v>0</v>
      </c>
      <c r="BY65" s="55">
        <v>0</v>
      </c>
      <c r="BZ65" s="55">
        <v>0</v>
      </c>
      <c r="CA65" s="55">
        <v>0</v>
      </c>
      <c r="CB65" s="55">
        <v>0</v>
      </c>
      <c r="CC65" s="55">
        <v>0</v>
      </c>
      <c r="CD65" s="55">
        <v>0</v>
      </c>
      <c r="CE65" s="55">
        <v>0</v>
      </c>
      <c r="CF65" s="55">
        <v>0</v>
      </c>
      <c r="CG65" s="55">
        <v>0</v>
      </c>
      <c r="CH65" s="55">
        <v>0</v>
      </c>
      <c r="CI65" s="55">
        <v>0</v>
      </c>
      <c r="CJ65" s="55">
        <v>0</v>
      </c>
      <c r="CK65" s="55">
        <v>0</v>
      </c>
    </row>
    <row r="66" spans="1:89">
      <c r="A66" s="26">
        <v>14</v>
      </c>
      <c r="B66" s="26" t="s">
        <v>3506</v>
      </c>
      <c r="C66" s="54">
        <f>(+C64*(1+C65))</f>
        <v>453.95</v>
      </c>
      <c r="D66" s="54">
        <f t="shared" ref="D66:BM66" si="65">(+D64*(1+D65))</f>
        <v>453.95</v>
      </c>
      <c r="E66" s="54">
        <f t="shared" si="65"/>
        <v>453.95</v>
      </c>
      <c r="F66" s="54">
        <f t="shared" si="65"/>
        <v>453.95</v>
      </c>
      <c r="G66" s="54">
        <f t="shared" si="65"/>
        <v>453.95</v>
      </c>
      <c r="H66" s="54">
        <f t="shared" si="65"/>
        <v>453.95</v>
      </c>
      <c r="I66" s="54">
        <f t="shared" si="65"/>
        <v>453.95</v>
      </c>
      <c r="J66" s="54">
        <f t="shared" si="65"/>
        <v>453.95</v>
      </c>
      <c r="K66" s="54">
        <f t="shared" si="65"/>
        <v>453.95</v>
      </c>
      <c r="L66" s="54">
        <f t="shared" si="65"/>
        <v>453.95</v>
      </c>
      <c r="M66" s="54">
        <f t="shared" si="65"/>
        <v>453.95</v>
      </c>
      <c r="N66" s="54">
        <f t="shared" si="65"/>
        <v>453.95</v>
      </c>
      <c r="O66" s="54">
        <f t="shared" si="65"/>
        <v>453.95</v>
      </c>
      <c r="P66" s="54">
        <f t="shared" si="65"/>
        <v>453.95</v>
      </c>
      <c r="Q66" s="54">
        <f t="shared" si="65"/>
        <v>453.95</v>
      </c>
      <c r="R66" s="54">
        <f t="shared" si="65"/>
        <v>453.95</v>
      </c>
      <c r="S66" s="54">
        <f t="shared" si="65"/>
        <v>453.95</v>
      </c>
      <c r="T66" s="54">
        <f t="shared" si="65"/>
        <v>453.95</v>
      </c>
      <c r="U66" s="54">
        <f t="shared" si="65"/>
        <v>453.95</v>
      </c>
      <c r="V66" s="54">
        <f t="shared" si="65"/>
        <v>453.95</v>
      </c>
      <c r="W66" s="54">
        <f t="shared" si="65"/>
        <v>453.95</v>
      </c>
      <c r="X66" s="54">
        <f t="shared" si="65"/>
        <v>453.95</v>
      </c>
      <c r="Y66" s="54">
        <f t="shared" si="65"/>
        <v>453.95</v>
      </c>
      <c r="Z66" s="54">
        <f t="shared" si="65"/>
        <v>453.95</v>
      </c>
      <c r="AA66" s="54">
        <f t="shared" si="65"/>
        <v>453.95</v>
      </c>
      <c r="AB66" s="54">
        <f t="shared" si="65"/>
        <v>453.95</v>
      </c>
      <c r="AC66" s="54">
        <f t="shared" si="65"/>
        <v>453.95</v>
      </c>
      <c r="AD66" s="54">
        <f t="shared" si="65"/>
        <v>453.95</v>
      </c>
      <c r="AE66" s="54">
        <f t="shared" si="65"/>
        <v>453.95</v>
      </c>
      <c r="AF66" s="54">
        <f t="shared" si="65"/>
        <v>453.95</v>
      </c>
      <c r="AG66" s="54">
        <f t="shared" si="65"/>
        <v>453.95</v>
      </c>
      <c r="AH66" s="54">
        <f t="shared" si="65"/>
        <v>453.95</v>
      </c>
      <c r="AI66" s="54">
        <f t="shared" si="65"/>
        <v>453.95</v>
      </c>
      <c r="AJ66" s="54">
        <f t="shared" si="65"/>
        <v>453.95</v>
      </c>
      <c r="AK66" s="54">
        <f t="shared" si="65"/>
        <v>453.95</v>
      </c>
      <c r="AL66" s="54">
        <f t="shared" si="65"/>
        <v>453.95</v>
      </c>
      <c r="AM66" s="54">
        <f t="shared" si="65"/>
        <v>453.95</v>
      </c>
      <c r="AN66" s="54">
        <f t="shared" si="65"/>
        <v>453.95</v>
      </c>
      <c r="AO66" s="54">
        <f t="shared" si="65"/>
        <v>453.95</v>
      </c>
      <c r="AP66" s="54">
        <f t="shared" si="65"/>
        <v>453.95</v>
      </c>
      <c r="AQ66" s="54">
        <f t="shared" si="65"/>
        <v>453.95</v>
      </c>
      <c r="AR66" s="54">
        <f t="shared" si="65"/>
        <v>453.95</v>
      </c>
      <c r="AS66" s="54">
        <f t="shared" si="65"/>
        <v>453.95</v>
      </c>
      <c r="AT66" s="54">
        <f t="shared" si="65"/>
        <v>453.95</v>
      </c>
      <c r="AU66" s="54">
        <f t="shared" si="65"/>
        <v>453.95</v>
      </c>
      <c r="AV66" s="54">
        <f t="shared" si="65"/>
        <v>453.95</v>
      </c>
      <c r="AW66" s="54">
        <f t="shared" si="65"/>
        <v>453.95</v>
      </c>
      <c r="AX66" s="54">
        <f t="shared" si="65"/>
        <v>453.95</v>
      </c>
      <c r="AY66" s="54">
        <f t="shared" si="65"/>
        <v>453.95</v>
      </c>
      <c r="AZ66" s="54">
        <f t="shared" si="65"/>
        <v>453.95</v>
      </c>
      <c r="BA66" s="54">
        <f t="shared" si="65"/>
        <v>453.95</v>
      </c>
      <c r="BB66" s="54">
        <f t="shared" si="65"/>
        <v>453.95</v>
      </c>
      <c r="BC66" s="54">
        <f t="shared" si="65"/>
        <v>453.95</v>
      </c>
      <c r="BD66" s="54">
        <f t="shared" si="65"/>
        <v>453.95</v>
      </c>
      <c r="BE66" s="54">
        <f t="shared" si="65"/>
        <v>453.95</v>
      </c>
      <c r="BF66" s="54">
        <f t="shared" si="65"/>
        <v>453.95</v>
      </c>
      <c r="BG66" s="54">
        <f t="shared" si="65"/>
        <v>453.95</v>
      </c>
      <c r="BH66" s="54">
        <f t="shared" si="65"/>
        <v>453.95</v>
      </c>
      <c r="BI66" s="54">
        <f t="shared" si="65"/>
        <v>453.95</v>
      </c>
      <c r="BJ66" s="54">
        <f t="shared" si="65"/>
        <v>453.95</v>
      </c>
      <c r="BK66" s="54">
        <f t="shared" si="65"/>
        <v>453.95</v>
      </c>
      <c r="BL66" s="54">
        <f t="shared" si="65"/>
        <v>453.95</v>
      </c>
      <c r="BM66" s="54">
        <f t="shared" si="65"/>
        <v>453.95</v>
      </c>
      <c r="BN66" s="54">
        <f t="shared" ref="BN66:CI66" si="66">(+BN64*(1+BN65))</f>
        <v>453.95</v>
      </c>
      <c r="BO66" s="54">
        <f t="shared" si="66"/>
        <v>453.95</v>
      </c>
      <c r="BP66" s="54">
        <f t="shared" si="66"/>
        <v>453.95</v>
      </c>
      <c r="BQ66" s="54">
        <f t="shared" si="66"/>
        <v>453.95</v>
      </c>
      <c r="BR66" s="54">
        <f t="shared" si="66"/>
        <v>453.95</v>
      </c>
      <c r="BS66" s="54">
        <f t="shared" si="66"/>
        <v>453.95</v>
      </c>
      <c r="BT66" s="54">
        <f t="shared" si="66"/>
        <v>453.95</v>
      </c>
      <c r="BU66" s="54">
        <f t="shared" si="66"/>
        <v>453.95</v>
      </c>
      <c r="BV66" s="54">
        <f t="shared" si="66"/>
        <v>453.95</v>
      </c>
      <c r="BW66" s="54">
        <f t="shared" si="66"/>
        <v>453.95</v>
      </c>
      <c r="BX66" s="54">
        <f t="shared" si="66"/>
        <v>0</v>
      </c>
      <c r="BY66" s="54">
        <f t="shared" si="66"/>
        <v>453.95</v>
      </c>
      <c r="BZ66" s="54">
        <f t="shared" si="66"/>
        <v>453.95</v>
      </c>
      <c r="CA66" s="54">
        <f t="shared" si="66"/>
        <v>453.95</v>
      </c>
      <c r="CB66" s="54">
        <f t="shared" si="66"/>
        <v>453.95</v>
      </c>
      <c r="CC66" s="54">
        <f t="shared" si="66"/>
        <v>453.95</v>
      </c>
      <c r="CD66" s="54">
        <f t="shared" si="66"/>
        <v>453.95</v>
      </c>
      <c r="CE66" s="54">
        <f t="shared" si="66"/>
        <v>453.95</v>
      </c>
      <c r="CF66" s="54">
        <f t="shared" si="66"/>
        <v>453.95</v>
      </c>
      <c r="CG66" s="54">
        <f t="shared" si="66"/>
        <v>453.95</v>
      </c>
      <c r="CH66" s="54">
        <f t="shared" si="66"/>
        <v>453.95</v>
      </c>
      <c r="CI66" s="54">
        <f t="shared" si="66"/>
        <v>453.95</v>
      </c>
      <c r="CJ66" s="54">
        <f t="shared" ref="CJ66:CK66" si="67">(+CJ64*(1+CJ65))</f>
        <v>453.95</v>
      </c>
      <c r="CK66" s="54">
        <f t="shared" si="67"/>
        <v>453.95</v>
      </c>
    </row>
    <row r="67" spans="1:89">
      <c r="A67" s="26">
        <v>15</v>
      </c>
      <c r="B67" s="214" t="s">
        <v>3507</v>
      </c>
      <c r="C67" s="56">
        <f>+C8</f>
        <v>0.94541361761273701</v>
      </c>
      <c r="D67" s="56">
        <f t="shared" ref="D67:BM67" si="68">+D8</f>
        <v>0.92408012293740527</v>
      </c>
      <c r="E67" s="56">
        <f t="shared" si="68"/>
        <v>0.84109579812573687</v>
      </c>
      <c r="F67" s="56">
        <f t="shared" si="68"/>
        <v>0.91054160157503194</v>
      </c>
      <c r="G67" s="56">
        <f t="shared" si="68"/>
        <v>0.84109579812573687</v>
      </c>
      <c r="H67" s="56">
        <f t="shared" si="68"/>
        <v>0.92258826431789998</v>
      </c>
      <c r="I67" s="56">
        <f t="shared" si="68"/>
        <v>0.84109579812573687</v>
      </c>
      <c r="J67" s="56">
        <f t="shared" si="68"/>
        <v>0.91817723290471709</v>
      </c>
      <c r="K67" s="56">
        <f t="shared" si="68"/>
        <v>0.94541361761273701</v>
      </c>
      <c r="L67" s="56">
        <f t="shared" si="68"/>
        <v>0.84109579812573687</v>
      </c>
      <c r="M67" s="56">
        <f t="shared" si="68"/>
        <v>0.90524360674079907</v>
      </c>
      <c r="N67" s="56">
        <f t="shared" si="68"/>
        <v>0.84109579812573687</v>
      </c>
      <c r="O67" s="56">
        <f t="shared" si="68"/>
        <v>0.84109579812573687</v>
      </c>
      <c r="P67" s="56">
        <f t="shared" si="68"/>
        <v>0.92408012293740527</v>
      </c>
      <c r="Q67" s="56">
        <f t="shared" si="68"/>
        <v>0.84109579812573687</v>
      </c>
      <c r="R67" s="56">
        <f t="shared" si="68"/>
        <v>0.84109579812573687</v>
      </c>
      <c r="S67" s="56">
        <f t="shared" si="68"/>
        <v>0.92258826431789998</v>
      </c>
      <c r="T67" s="56">
        <f t="shared" si="68"/>
        <v>0.98253566450922314</v>
      </c>
      <c r="U67" s="56">
        <f t="shared" si="68"/>
        <v>0.94541361761273701</v>
      </c>
      <c r="V67" s="56" t="e">
        <f t="shared" si="68"/>
        <v>#N/A</v>
      </c>
      <c r="W67" s="56">
        <f t="shared" si="68"/>
        <v>0.84109579812573687</v>
      </c>
      <c r="X67" s="56">
        <f t="shared" si="68"/>
        <v>0.94541361761273701</v>
      </c>
      <c r="Y67" s="56">
        <f t="shared" si="68"/>
        <v>0.9516583758693431</v>
      </c>
      <c r="Z67" s="56">
        <f t="shared" si="68"/>
        <v>0.89554136342240831</v>
      </c>
      <c r="AA67" s="56">
        <f t="shared" si="68"/>
        <v>0.87052337686046677</v>
      </c>
      <c r="AB67" s="56">
        <f t="shared" si="68"/>
        <v>0.91817723290471709</v>
      </c>
      <c r="AC67" s="56">
        <f t="shared" si="68"/>
        <v>0.98253566450922314</v>
      </c>
      <c r="AD67" s="56">
        <f t="shared" si="68"/>
        <v>0.84109579812573687</v>
      </c>
      <c r="AE67" s="56">
        <f t="shared" si="68"/>
        <v>0.84109579812573687</v>
      </c>
      <c r="AF67" s="56">
        <f t="shared" si="68"/>
        <v>0.94541361761273701</v>
      </c>
      <c r="AG67" s="56">
        <f t="shared" si="68"/>
        <v>0.89942803926326642</v>
      </c>
      <c r="AH67" s="56">
        <f t="shared" si="68"/>
        <v>0.98253566450922314</v>
      </c>
      <c r="AI67" s="56">
        <f t="shared" si="68"/>
        <v>0.84109579812573687</v>
      </c>
      <c r="AJ67" s="56">
        <f t="shared" si="68"/>
        <v>0.84109579812573687</v>
      </c>
      <c r="AK67" s="56">
        <f t="shared" si="68"/>
        <v>0.96269840041556742</v>
      </c>
      <c r="AL67" s="56">
        <f t="shared" si="68"/>
        <v>0.94794186728854835</v>
      </c>
      <c r="AM67" s="56">
        <f t="shared" si="68"/>
        <v>0.84109579812573687</v>
      </c>
      <c r="AN67" s="56">
        <f t="shared" si="68"/>
        <v>0.96269840041556742</v>
      </c>
      <c r="AO67" s="56">
        <f t="shared" si="68"/>
        <v>0.89554136342240831</v>
      </c>
      <c r="AP67" s="56">
        <f t="shared" si="68"/>
        <v>0.84109579812573687</v>
      </c>
      <c r="AQ67" s="56">
        <f t="shared" si="68"/>
        <v>0.91817723290471709</v>
      </c>
      <c r="AR67" s="56">
        <f t="shared" si="68"/>
        <v>0.84109579812573687</v>
      </c>
      <c r="AS67" s="56">
        <f t="shared" si="68"/>
        <v>0.95494856714090093</v>
      </c>
      <c r="AT67" s="56">
        <f t="shared" si="68"/>
        <v>0.94794186728854835</v>
      </c>
      <c r="AU67" s="56">
        <f t="shared" si="68"/>
        <v>0.91817723290471709</v>
      </c>
      <c r="AV67" s="56">
        <f t="shared" si="68"/>
        <v>0.84109579812573687</v>
      </c>
      <c r="AW67" s="56">
        <f t="shared" si="68"/>
        <v>0.94541361761273701</v>
      </c>
      <c r="AX67" s="56">
        <f t="shared" si="68"/>
        <v>0.84109579812573687</v>
      </c>
      <c r="AY67" s="56">
        <f t="shared" si="68"/>
        <v>0.84109579812573687</v>
      </c>
      <c r="AZ67" s="56">
        <f t="shared" si="68"/>
        <v>0.903378760062585</v>
      </c>
      <c r="BA67" s="56">
        <f t="shared" si="68"/>
        <v>0.84109579812573687</v>
      </c>
      <c r="BB67" s="56">
        <f t="shared" si="68"/>
        <v>0.94541361761273701</v>
      </c>
      <c r="BC67" s="56">
        <f t="shared" si="68"/>
        <v>0.96269840041556742</v>
      </c>
      <c r="BD67" s="56">
        <f t="shared" si="68"/>
        <v>0.84109579812573687</v>
      </c>
      <c r="BE67" s="56">
        <f t="shared" si="68"/>
        <v>0.94541361761273701</v>
      </c>
      <c r="BF67" s="56">
        <f t="shared" si="68"/>
        <v>0.94541361761273701</v>
      </c>
      <c r="BG67" s="56">
        <f t="shared" si="68"/>
        <v>0.84109579812573687</v>
      </c>
      <c r="BH67" s="56">
        <f t="shared" si="68"/>
        <v>0.91054160157503194</v>
      </c>
      <c r="BI67" s="56">
        <f t="shared" si="68"/>
        <v>0.84109579812573687</v>
      </c>
      <c r="BJ67" s="56">
        <f t="shared" si="68"/>
        <v>0.84109579812573687</v>
      </c>
      <c r="BK67" s="56">
        <f t="shared" si="68"/>
        <v>0.94541361761273701</v>
      </c>
      <c r="BL67" s="56">
        <f t="shared" si="68"/>
        <v>0.94541361761273701</v>
      </c>
      <c r="BM67" s="56">
        <f t="shared" si="68"/>
        <v>0.93682239309865067</v>
      </c>
      <c r="BN67" s="56">
        <f t="shared" ref="BN67:CI67" si="69">+BN8</f>
        <v>0.84109579812573687</v>
      </c>
      <c r="BO67" s="56">
        <f t="shared" si="69"/>
        <v>0.84109579812573687</v>
      </c>
      <c r="BP67" s="56">
        <f t="shared" si="69"/>
        <v>0.90581704998882284</v>
      </c>
      <c r="BQ67" s="56">
        <f t="shared" si="69"/>
        <v>0.84109579812573687</v>
      </c>
      <c r="BR67" s="56">
        <f t="shared" si="69"/>
        <v>0.94541361761273701</v>
      </c>
      <c r="BS67" s="56">
        <f t="shared" si="69"/>
        <v>0.94541361761273701</v>
      </c>
      <c r="BT67" s="56">
        <f t="shared" si="69"/>
        <v>0.94541361761273701</v>
      </c>
      <c r="BU67" s="56">
        <f t="shared" si="69"/>
        <v>0.92258826431789998</v>
      </c>
      <c r="BV67" s="56">
        <f t="shared" si="69"/>
        <v>0.91817723290471709</v>
      </c>
      <c r="BW67" s="56">
        <f t="shared" si="69"/>
        <v>0.84109579812573687</v>
      </c>
      <c r="BX67" s="56">
        <f t="shared" si="69"/>
        <v>0</v>
      </c>
      <c r="BY67" s="56">
        <f t="shared" si="69"/>
        <v>0.98253566450922314</v>
      </c>
      <c r="BZ67" s="56">
        <f t="shared" si="69"/>
        <v>0.84109579812573687</v>
      </c>
      <c r="CA67" s="56">
        <f t="shared" si="69"/>
        <v>0.87526199596075416</v>
      </c>
      <c r="CB67" s="56">
        <f t="shared" si="69"/>
        <v>0.98253566450922314</v>
      </c>
      <c r="CC67" s="56">
        <f t="shared" si="69"/>
        <v>0.94541361761273701</v>
      </c>
      <c r="CD67" s="56">
        <f t="shared" si="69"/>
        <v>0.90581704998882284</v>
      </c>
      <c r="CE67" s="56">
        <f t="shared" si="69"/>
        <v>0.94541361761273701</v>
      </c>
      <c r="CF67" s="56">
        <f t="shared" si="69"/>
        <v>0.96269840041556742</v>
      </c>
      <c r="CG67" s="56">
        <f t="shared" si="69"/>
        <v>0.94541361761273701</v>
      </c>
      <c r="CH67" s="56">
        <f t="shared" si="69"/>
        <v>0.90524360674079907</v>
      </c>
      <c r="CI67" s="56">
        <f t="shared" si="69"/>
        <v>0.84109579812573687</v>
      </c>
      <c r="CJ67" s="56">
        <f t="shared" ref="CJ67:CK67" si="70">+CJ8</f>
        <v>0.87118020045858147</v>
      </c>
      <c r="CK67" s="56">
        <f t="shared" si="70"/>
        <v>0.94541361761273701</v>
      </c>
    </row>
    <row r="68" spans="1:89">
      <c r="A68" s="26">
        <v>16</v>
      </c>
      <c r="B68" s="26" t="s">
        <v>3508</v>
      </c>
      <c r="C68" s="53">
        <v>1</v>
      </c>
      <c r="D68" s="53">
        <v>1</v>
      </c>
      <c r="E68" s="53">
        <v>1</v>
      </c>
      <c r="F68" s="53">
        <v>1</v>
      </c>
      <c r="G68" s="53">
        <v>1</v>
      </c>
      <c r="H68" s="53">
        <v>1</v>
      </c>
      <c r="I68" s="53">
        <v>1</v>
      </c>
      <c r="J68" s="53">
        <v>1</v>
      </c>
      <c r="K68" s="53">
        <v>1</v>
      </c>
      <c r="L68" s="53">
        <v>1</v>
      </c>
      <c r="M68" s="53">
        <v>1</v>
      </c>
      <c r="N68" s="53">
        <v>1</v>
      </c>
      <c r="O68" s="53">
        <v>1</v>
      </c>
      <c r="P68" s="53">
        <v>1</v>
      </c>
      <c r="Q68" s="53">
        <v>1</v>
      </c>
      <c r="R68" s="53">
        <v>1</v>
      </c>
      <c r="S68" s="53">
        <v>1</v>
      </c>
      <c r="T68" s="53">
        <v>1</v>
      </c>
      <c r="U68" s="53">
        <v>1</v>
      </c>
      <c r="V68" s="53">
        <v>1</v>
      </c>
      <c r="W68" s="53">
        <v>1</v>
      </c>
      <c r="X68" s="53">
        <v>1</v>
      </c>
      <c r="Y68" s="53">
        <v>1</v>
      </c>
      <c r="Z68" s="53">
        <v>1</v>
      </c>
      <c r="AA68" s="53">
        <v>1</v>
      </c>
      <c r="AB68" s="53">
        <v>1</v>
      </c>
      <c r="AC68" s="53">
        <v>1</v>
      </c>
      <c r="AD68" s="53">
        <v>1</v>
      </c>
      <c r="AE68" s="53">
        <v>1</v>
      </c>
      <c r="AF68" s="53">
        <v>1</v>
      </c>
      <c r="AG68" s="53">
        <v>1</v>
      </c>
      <c r="AH68" s="53">
        <v>1</v>
      </c>
      <c r="AI68" s="53">
        <v>1</v>
      </c>
      <c r="AJ68" s="53">
        <v>1</v>
      </c>
      <c r="AK68" s="53">
        <v>1</v>
      </c>
      <c r="AL68" s="53">
        <v>1</v>
      </c>
      <c r="AM68" s="53">
        <v>1</v>
      </c>
      <c r="AN68" s="53">
        <v>1</v>
      </c>
      <c r="AO68" s="53">
        <v>1</v>
      </c>
      <c r="AP68" s="53">
        <v>1</v>
      </c>
      <c r="AQ68" s="53">
        <v>1</v>
      </c>
      <c r="AR68" s="53">
        <v>1</v>
      </c>
      <c r="AS68" s="53">
        <v>1</v>
      </c>
      <c r="AT68" s="53">
        <v>1</v>
      </c>
      <c r="AU68" s="53">
        <v>1</v>
      </c>
      <c r="AV68" s="53">
        <v>1</v>
      </c>
      <c r="AW68" s="53">
        <v>1</v>
      </c>
      <c r="AX68" s="53">
        <v>1</v>
      </c>
      <c r="AY68" s="53">
        <v>1</v>
      </c>
      <c r="AZ68" s="53">
        <v>1</v>
      </c>
      <c r="BA68" s="53">
        <v>1</v>
      </c>
      <c r="BB68" s="53">
        <v>1</v>
      </c>
      <c r="BC68" s="53">
        <v>1</v>
      </c>
      <c r="BD68" s="53">
        <v>1</v>
      </c>
      <c r="BE68" s="53">
        <v>1</v>
      </c>
      <c r="BF68" s="53">
        <v>1</v>
      </c>
      <c r="BG68" s="53">
        <v>1</v>
      </c>
      <c r="BH68" s="53">
        <v>1</v>
      </c>
      <c r="BI68" s="53">
        <v>1</v>
      </c>
      <c r="BJ68" s="53">
        <v>1</v>
      </c>
      <c r="BK68" s="53">
        <v>1</v>
      </c>
      <c r="BL68" s="53">
        <v>1</v>
      </c>
      <c r="BM68" s="53">
        <v>1</v>
      </c>
      <c r="BN68" s="53">
        <v>1</v>
      </c>
      <c r="BO68" s="53">
        <v>1</v>
      </c>
      <c r="BP68" s="53">
        <v>1</v>
      </c>
      <c r="BQ68" s="53">
        <v>1</v>
      </c>
      <c r="BR68" s="53">
        <v>1</v>
      </c>
      <c r="BS68" s="53">
        <v>1</v>
      </c>
      <c r="BT68" s="53">
        <v>1</v>
      </c>
      <c r="BU68" s="53">
        <v>1</v>
      </c>
      <c r="BV68" s="53">
        <v>1</v>
      </c>
      <c r="BW68" s="53">
        <v>1</v>
      </c>
      <c r="BX68" s="53">
        <v>1</v>
      </c>
      <c r="BY68" s="53">
        <v>1</v>
      </c>
      <c r="BZ68" s="53">
        <v>1</v>
      </c>
      <c r="CA68" s="53">
        <v>1</v>
      </c>
      <c r="CB68" s="53">
        <v>1</v>
      </c>
      <c r="CC68" s="53">
        <v>1</v>
      </c>
      <c r="CD68" s="53">
        <v>1</v>
      </c>
      <c r="CE68" s="53">
        <v>1</v>
      </c>
      <c r="CF68" s="53">
        <v>1</v>
      </c>
      <c r="CG68" s="53">
        <v>1</v>
      </c>
      <c r="CH68" s="53">
        <v>1</v>
      </c>
      <c r="CI68" s="53">
        <v>1</v>
      </c>
      <c r="CJ68" s="53">
        <v>1</v>
      </c>
      <c r="CK68" s="53">
        <v>1</v>
      </c>
    </row>
    <row r="69" spans="1:89">
      <c r="A69" s="26">
        <v>17</v>
      </c>
      <c r="B69" s="26" t="s">
        <v>3509</v>
      </c>
      <c r="C69" s="54">
        <f>+C66*C67*C68</f>
        <v>429.17051171530193</v>
      </c>
      <c r="D69" s="54">
        <f t="shared" ref="D69:BM69" si="71">+D66*D67*D68</f>
        <v>419.48617180743508</v>
      </c>
      <c r="E69" s="54">
        <f t="shared" si="71"/>
        <v>381.81543755917824</v>
      </c>
      <c r="F69" s="54">
        <f t="shared" si="71"/>
        <v>413.34036003498574</v>
      </c>
      <c r="G69" s="54">
        <f t="shared" si="71"/>
        <v>381.81543755917824</v>
      </c>
      <c r="H69" s="54">
        <f t="shared" si="71"/>
        <v>418.80894258711066</v>
      </c>
      <c r="I69" s="54">
        <f t="shared" si="71"/>
        <v>381.81543755917824</v>
      </c>
      <c r="J69" s="54">
        <f t="shared" si="71"/>
        <v>416.80655487709629</v>
      </c>
      <c r="K69" s="54">
        <f t="shared" si="71"/>
        <v>429.17051171530193</v>
      </c>
      <c r="L69" s="54">
        <f t="shared" si="71"/>
        <v>381.81543755917824</v>
      </c>
      <c r="M69" s="54">
        <f t="shared" si="71"/>
        <v>410.93533527998574</v>
      </c>
      <c r="N69" s="54">
        <f t="shared" si="71"/>
        <v>381.81543755917824</v>
      </c>
      <c r="O69" s="54">
        <f t="shared" si="71"/>
        <v>381.81543755917824</v>
      </c>
      <c r="P69" s="54">
        <f t="shared" si="71"/>
        <v>419.48617180743508</v>
      </c>
      <c r="Q69" s="54">
        <f t="shared" si="71"/>
        <v>381.81543755917824</v>
      </c>
      <c r="R69" s="54">
        <f t="shared" si="71"/>
        <v>381.81543755917824</v>
      </c>
      <c r="S69" s="54">
        <f t="shared" si="71"/>
        <v>418.80894258711066</v>
      </c>
      <c r="T69" s="54">
        <f t="shared" si="71"/>
        <v>446.02206490396185</v>
      </c>
      <c r="U69" s="54">
        <f t="shared" si="71"/>
        <v>429.17051171530193</v>
      </c>
      <c r="V69" s="54" t="e">
        <f t="shared" si="71"/>
        <v>#N/A</v>
      </c>
      <c r="W69" s="54">
        <f t="shared" si="71"/>
        <v>381.81543755917824</v>
      </c>
      <c r="X69" s="54">
        <f t="shared" si="71"/>
        <v>429.17051171530193</v>
      </c>
      <c r="Y69" s="54">
        <f t="shared" si="71"/>
        <v>432.00531972588828</v>
      </c>
      <c r="Z69" s="54">
        <f t="shared" si="71"/>
        <v>406.53100192560225</v>
      </c>
      <c r="AA69" s="54">
        <f t="shared" si="71"/>
        <v>395.17408692580887</v>
      </c>
      <c r="AB69" s="54">
        <f t="shared" si="71"/>
        <v>416.80655487709629</v>
      </c>
      <c r="AC69" s="54">
        <f t="shared" si="71"/>
        <v>446.02206490396185</v>
      </c>
      <c r="AD69" s="54">
        <f t="shared" si="71"/>
        <v>381.81543755917824</v>
      </c>
      <c r="AE69" s="54">
        <f t="shared" si="71"/>
        <v>381.81543755917824</v>
      </c>
      <c r="AF69" s="54">
        <f t="shared" si="71"/>
        <v>429.17051171530193</v>
      </c>
      <c r="AG69" s="54">
        <f t="shared" si="71"/>
        <v>408.29535842355978</v>
      </c>
      <c r="AH69" s="54">
        <f t="shared" si="71"/>
        <v>446.02206490396185</v>
      </c>
      <c r="AI69" s="54">
        <f t="shared" si="71"/>
        <v>381.81543755917824</v>
      </c>
      <c r="AJ69" s="54">
        <f t="shared" si="71"/>
        <v>381.81543755917824</v>
      </c>
      <c r="AK69" s="54">
        <f t="shared" si="71"/>
        <v>437.01693886864683</v>
      </c>
      <c r="AL69" s="54">
        <f t="shared" si="71"/>
        <v>430.31821065563651</v>
      </c>
      <c r="AM69" s="54">
        <f t="shared" si="71"/>
        <v>381.81543755917824</v>
      </c>
      <c r="AN69" s="54">
        <f t="shared" si="71"/>
        <v>437.01693886864683</v>
      </c>
      <c r="AO69" s="54">
        <f t="shared" si="71"/>
        <v>406.53100192560225</v>
      </c>
      <c r="AP69" s="54">
        <f t="shared" si="71"/>
        <v>381.81543755917824</v>
      </c>
      <c r="AQ69" s="54">
        <f t="shared" si="71"/>
        <v>416.80655487709629</v>
      </c>
      <c r="AR69" s="54">
        <f t="shared" si="71"/>
        <v>381.81543755917824</v>
      </c>
      <c r="AS69" s="54">
        <f t="shared" si="71"/>
        <v>433.49890205361197</v>
      </c>
      <c r="AT69" s="54">
        <f t="shared" si="71"/>
        <v>430.31821065563651</v>
      </c>
      <c r="AU69" s="54">
        <f t="shared" si="71"/>
        <v>416.80655487709629</v>
      </c>
      <c r="AV69" s="54">
        <f t="shared" si="71"/>
        <v>381.81543755917824</v>
      </c>
      <c r="AW69" s="54">
        <f t="shared" si="71"/>
        <v>429.17051171530193</v>
      </c>
      <c r="AX69" s="54">
        <f t="shared" si="71"/>
        <v>381.81543755917824</v>
      </c>
      <c r="AY69" s="54">
        <f t="shared" si="71"/>
        <v>381.81543755917824</v>
      </c>
      <c r="AZ69" s="54">
        <f t="shared" si="71"/>
        <v>410.08878813041042</v>
      </c>
      <c r="BA69" s="54">
        <f t="shared" si="71"/>
        <v>381.81543755917824</v>
      </c>
      <c r="BB69" s="54">
        <f t="shared" si="71"/>
        <v>429.17051171530193</v>
      </c>
      <c r="BC69" s="54">
        <f t="shared" si="71"/>
        <v>437.01693886864683</v>
      </c>
      <c r="BD69" s="54">
        <f t="shared" si="71"/>
        <v>381.81543755917824</v>
      </c>
      <c r="BE69" s="54">
        <f t="shared" si="71"/>
        <v>429.17051171530193</v>
      </c>
      <c r="BF69" s="54">
        <f t="shared" si="71"/>
        <v>429.17051171530193</v>
      </c>
      <c r="BG69" s="54">
        <f t="shared" si="71"/>
        <v>381.81543755917824</v>
      </c>
      <c r="BH69" s="54">
        <f t="shared" si="71"/>
        <v>413.34036003498574</v>
      </c>
      <c r="BI69" s="54">
        <f t="shared" si="71"/>
        <v>381.81543755917824</v>
      </c>
      <c r="BJ69" s="54">
        <f t="shared" si="71"/>
        <v>381.81543755917824</v>
      </c>
      <c r="BK69" s="54">
        <f t="shared" si="71"/>
        <v>429.17051171530193</v>
      </c>
      <c r="BL69" s="54">
        <f t="shared" si="71"/>
        <v>429.17051171530193</v>
      </c>
      <c r="BM69" s="54">
        <f t="shared" si="71"/>
        <v>425.27052534713249</v>
      </c>
      <c r="BN69" s="54">
        <f t="shared" ref="BN69:CI69" si="72">+BN66*BN67*BN68</f>
        <v>381.81543755917824</v>
      </c>
      <c r="BO69" s="54">
        <f t="shared" si="72"/>
        <v>381.81543755917824</v>
      </c>
      <c r="BP69" s="54">
        <f t="shared" si="72"/>
        <v>411.19564984242612</v>
      </c>
      <c r="BQ69" s="54">
        <f t="shared" si="72"/>
        <v>381.81543755917824</v>
      </c>
      <c r="BR69" s="54">
        <f t="shared" si="72"/>
        <v>429.17051171530193</v>
      </c>
      <c r="BS69" s="54">
        <f t="shared" si="72"/>
        <v>429.17051171530193</v>
      </c>
      <c r="BT69" s="54">
        <f t="shared" si="72"/>
        <v>429.17051171530193</v>
      </c>
      <c r="BU69" s="54">
        <f t="shared" si="72"/>
        <v>418.80894258711066</v>
      </c>
      <c r="BV69" s="54">
        <f t="shared" si="72"/>
        <v>416.80655487709629</v>
      </c>
      <c r="BW69" s="54">
        <f t="shared" si="72"/>
        <v>381.81543755917824</v>
      </c>
      <c r="BX69" s="54">
        <f t="shared" si="72"/>
        <v>0</v>
      </c>
      <c r="BY69" s="54">
        <f t="shared" si="72"/>
        <v>446.02206490396185</v>
      </c>
      <c r="BZ69" s="54">
        <f t="shared" si="72"/>
        <v>381.81543755917824</v>
      </c>
      <c r="CA69" s="54">
        <f t="shared" si="72"/>
        <v>397.32518306638434</v>
      </c>
      <c r="CB69" s="54">
        <f t="shared" si="72"/>
        <v>446.02206490396185</v>
      </c>
      <c r="CC69" s="54">
        <f t="shared" si="72"/>
        <v>429.17051171530193</v>
      </c>
      <c r="CD69" s="54">
        <f t="shared" si="72"/>
        <v>411.19564984242612</v>
      </c>
      <c r="CE69" s="54">
        <f t="shared" si="72"/>
        <v>429.17051171530193</v>
      </c>
      <c r="CF69" s="54">
        <f t="shared" si="72"/>
        <v>437.01693886864683</v>
      </c>
      <c r="CG69" s="54">
        <f t="shared" si="72"/>
        <v>429.17051171530193</v>
      </c>
      <c r="CH69" s="54">
        <f t="shared" si="72"/>
        <v>410.93533527998574</v>
      </c>
      <c r="CI69" s="54">
        <f t="shared" si="72"/>
        <v>381.81543755917824</v>
      </c>
      <c r="CJ69" s="54">
        <f t="shared" ref="CJ69:CK69" si="73">+CJ66*CJ67*CJ68</f>
        <v>395.47225199817302</v>
      </c>
      <c r="CK69" s="54">
        <f t="shared" si="73"/>
        <v>429.17051171530193</v>
      </c>
    </row>
    <row r="70" spans="1:89">
      <c r="A70" s="26"/>
      <c r="B70" s="26"/>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row>
    <row r="71" spans="1:89">
      <c r="A71" s="26">
        <v>18</v>
      </c>
      <c r="B71" s="34" t="s">
        <v>3510</v>
      </c>
      <c r="C71" s="54">
        <f>+C62+C69</f>
        <v>429.17051171530193</v>
      </c>
      <c r="D71" s="54">
        <f t="shared" ref="D71:BM71" si="74">+D62+D69</f>
        <v>419.48617180743508</v>
      </c>
      <c r="E71" s="54">
        <f t="shared" si="74"/>
        <v>381.81543755917824</v>
      </c>
      <c r="F71" s="54">
        <f t="shared" si="74"/>
        <v>413.34036003498574</v>
      </c>
      <c r="G71" s="54">
        <f t="shared" si="74"/>
        <v>381.81543755917824</v>
      </c>
      <c r="H71" s="54">
        <f t="shared" si="74"/>
        <v>418.80894258711066</v>
      </c>
      <c r="I71" s="54">
        <f t="shared" si="74"/>
        <v>381.81543755917824</v>
      </c>
      <c r="J71" s="54">
        <f t="shared" si="74"/>
        <v>416.80655487709629</v>
      </c>
      <c r="K71" s="54">
        <f t="shared" si="74"/>
        <v>429.17051171530193</v>
      </c>
      <c r="L71" s="54">
        <f t="shared" si="74"/>
        <v>381.81543755917824</v>
      </c>
      <c r="M71" s="54">
        <f t="shared" si="74"/>
        <v>410.93533527998574</v>
      </c>
      <c r="N71" s="54">
        <f t="shared" si="74"/>
        <v>381.81543755917824</v>
      </c>
      <c r="O71" s="54">
        <f t="shared" si="74"/>
        <v>381.81543755917824</v>
      </c>
      <c r="P71" s="54">
        <f t="shared" si="74"/>
        <v>419.48617180743508</v>
      </c>
      <c r="Q71" s="54">
        <f t="shared" si="74"/>
        <v>381.81543755917824</v>
      </c>
      <c r="R71" s="54">
        <f t="shared" si="74"/>
        <v>381.81543755917824</v>
      </c>
      <c r="S71" s="54">
        <f t="shared" si="74"/>
        <v>418.80894258711066</v>
      </c>
      <c r="T71" s="54">
        <f t="shared" si="74"/>
        <v>446.02206490396185</v>
      </c>
      <c r="U71" s="54">
        <f t="shared" si="74"/>
        <v>429.17051171530193</v>
      </c>
      <c r="V71" s="54" t="e">
        <f t="shared" si="74"/>
        <v>#N/A</v>
      </c>
      <c r="W71" s="54">
        <f t="shared" si="74"/>
        <v>381.81543755917824</v>
      </c>
      <c r="X71" s="54">
        <f t="shared" si="74"/>
        <v>429.17051171530193</v>
      </c>
      <c r="Y71" s="54">
        <f t="shared" si="74"/>
        <v>432.00531972588828</v>
      </c>
      <c r="Z71" s="54">
        <f t="shared" si="74"/>
        <v>406.53100192560225</v>
      </c>
      <c r="AA71" s="54">
        <f t="shared" si="74"/>
        <v>395.17408692580887</v>
      </c>
      <c r="AB71" s="54">
        <f t="shared" si="74"/>
        <v>416.80655487709629</v>
      </c>
      <c r="AC71" s="54">
        <f t="shared" si="74"/>
        <v>446.02206490396185</v>
      </c>
      <c r="AD71" s="54">
        <f t="shared" si="74"/>
        <v>381.81543755917824</v>
      </c>
      <c r="AE71" s="54">
        <f t="shared" si="74"/>
        <v>381.81543755917824</v>
      </c>
      <c r="AF71" s="54">
        <f t="shared" si="74"/>
        <v>429.17051171530193</v>
      </c>
      <c r="AG71" s="54">
        <f t="shared" si="74"/>
        <v>408.29535842355978</v>
      </c>
      <c r="AH71" s="54">
        <f t="shared" si="74"/>
        <v>446.02206490396185</v>
      </c>
      <c r="AI71" s="54">
        <f t="shared" si="74"/>
        <v>381.81543755917824</v>
      </c>
      <c r="AJ71" s="54">
        <f t="shared" si="74"/>
        <v>381.81543755917824</v>
      </c>
      <c r="AK71" s="54">
        <f t="shared" si="74"/>
        <v>437.01693886864683</v>
      </c>
      <c r="AL71" s="54">
        <f t="shared" si="74"/>
        <v>430.31821065563651</v>
      </c>
      <c r="AM71" s="54">
        <f t="shared" si="74"/>
        <v>381.81543755917824</v>
      </c>
      <c r="AN71" s="54">
        <f t="shared" si="74"/>
        <v>437.01693886864683</v>
      </c>
      <c r="AO71" s="54">
        <f t="shared" si="74"/>
        <v>406.53100192560225</v>
      </c>
      <c r="AP71" s="54">
        <f t="shared" si="74"/>
        <v>381.81543755917824</v>
      </c>
      <c r="AQ71" s="54">
        <f t="shared" si="74"/>
        <v>416.80655487709629</v>
      </c>
      <c r="AR71" s="54">
        <f t="shared" si="74"/>
        <v>381.81543755917824</v>
      </c>
      <c r="AS71" s="54">
        <f t="shared" si="74"/>
        <v>433.49890205361197</v>
      </c>
      <c r="AT71" s="54">
        <f t="shared" si="74"/>
        <v>430.31821065563651</v>
      </c>
      <c r="AU71" s="54">
        <f t="shared" si="74"/>
        <v>416.80655487709629</v>
      </c>
      <c r="AV71" s="54">
        <f t="shared" si="74"/>
        <v>381.81543755917824</v>
      </c>
      <c r="AW71" s="54">
        <f t="shared" si="74"/>
        <v>429.17051171530193</v>
      </c>
      <c r="AX71" s="54">
        <f t="shared" si="74"/>
        <v>381.81543755917824</v>
      </c>
      <c r="AY71" s="54">
        <f t="shared" si="74"/>
        <v>381.81543755917824</v>
      </c>
      <c r="AZ71" s="54">
        <f t="shared" si="74"/>
        <v>410.08878813041042</v>
      </c>
      <c r="BA71" s="54">
        <f t="shared" si="74"/>
        <v>381.81543755917824</v>
      </c>
      <c r="BB71" s="54">
        <f t="shared" si="74"/>
        <v>429.17051171530193</v>
      </c>
      <c r="BC71" s="54">
        <f t="shared" si="74"/>
        <v>437.01693886864683</v>
      </c>
      <c r="BD71" s="54">
        <f t="shared" si="74"/>
        <v>381.81543755917824</v>
      </c>
      <c r="BE71" s="54">
        <f t="shared" si="74"/>
        <v>429.17051171530193</v>
      </c>
      <c r="BF71" s="54">
        <f t="shared" si="74"/>
        <v>429.17051171530193</v>
      </c>
      <c r="BG71" s="54">
        <f t="shared" si="74"/>
        <v>381.81543755917824</v>
      </c>
      <c r="BH71" s="54">
        <f t="shared" si="74"/>
        <v>413.34036003498574</v>
      </c>
      <c r="BI71" s="54">
        <f t="shared" si="74"/>
        <v>381.81543755917824</v>
      </c>
      <c r="BJ71" s="54">
        <f t="shared" si="74"/>
        <v>381.81543755917824</v>
      </c>
      <c r="BK71" s="54">
        <f t="shared" si="74"/>
        <v>429.17051171530193</v>
      </c>
      <c r="BL71" s="54">
        <f t="shared" si="74"/>
        <v>429.17051171530193</v>
      </c>
      <c r="BM71" s="54">
        <f t="shared" si="74"/>
        <v>425.27052534713249</v>
      </c>
      <c r="BN71" s="54">
        <f t="shared" ref="BN71:CI71" si="75">+BN62+BN69</f>
        <v>381.81543755917824</v>
      </c>
      <c r="BO71" s="54">
        <f t="shared" si="75"/>
        <v>381.81543755917824</v>
      </c>
      <c r="BP71" s="54">
        <f t="shared" si="75"/>
        <v>411.19564984242612</v>
      </c>
      <c r="BQ71" s="54">
        <f t="shared" si="75"/>
        <v>381.81543755917824</v>
      </c>
      <c r="BR71" s="54">
        <f t="shared" si="75"/>
        <v>429.17051171530193</v>
      </c>
      <c r="BS71" s="54">
        <f t="shared" si="75"/>
        <v>429.17051171530193</v>
      </c>
      <c r="BT71" s="54">
        <f t="shared" si="75"/>
        <v>429.17051171530193</v>
      </c>
      <c r="BU71" s="54">
        <f t="shared" si="75"/>
        <v>418.80894258711066</v>
      </c>
      <c r="BV71" s="54">
        <f t="shared" si="75"/>
        <v>416.80655487709629</v>
      </c>
      <c r="BW71" s="54">
        <f t="shared" si="75"/>
        <v>381.81543755917824</v>
      </c>
      <c r="BX71" s="54">
        <f t="shared" si="75"/>
        <v>0</v>
      </c>
      <c r="BY71" s="54">
        <f t="shared" si="75"/>
        <v>446.02206490396185</v>
      </c>
      <c r="BZ71" s="54">
        <f t="shared" si="75"/>
        <v>381.81543755917824</v>
      </c>
      <c r="CA71" s="54">
        <f t="shared" si="75"/>
        <v>397.32518306638434</v>
      </c>
      <c r="CB71" s="54">
        <f t="shared" si="75"/>
        <v>446.02206490396185</v>
      </c>
      <c r="CC71" s="54">
        <f t="shared" si="75"/>
        <v>429.17051171530193</v>
      </c>
      <c r="CD71" s="54">
        <f t="shared" si="75"/>
        <v>411.19564984242612</v>
      </c>
      <c r="CE71" s="54">
        <f t="shared" si="75"/>
        <v>429.17051171530193</v>
      </c>
      <c r="CF71" s="54">
        <f t="shared" si="75"/>
        <v>437.01693886864683</v>
      </c>
      <c r="CG71" s="54">
        <f t="shared" si="75"/>
        <v>429.17051171530193</v>
      </c>
      <c r="CH71" s="54">
        <f t="shared" si="75"/>
        <v>410.93533527998574</v>
      </c>
      <c r="CI71" s="54">
        <f t="shared" si="75"/>
        <v>381.81543755917824</v>
      </c>
      <c r="CJ71" s="54">
        <f t="shared" ref="CJ71:CK71" si="76">+CJ62+CJ69</f>
        <v>395.47225199817302</v>
      </c>
      <c r="CK71" s="54">
        <f t="shared" si="76"/>
        <v>429.17051171530193</v>
      </c>
    </row>
    <row r="72" spans="1:89">
      <c r="A72" s="26"/>
      <c r="B72" s="26"/>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row>
    <row r="73" spans="1:89">
      <c r="A73" s="26">
        <v>19</v>
      </c>
      <c r="B73" s="26" t="s">
        <v>3531</v>
      </c>
      <c r="C73" s="68">
        <f>+C57</f>
        <v>2.2399889999999999E-2</v>
      </c>
      <c r="D73" s="68">
        <f t="shared" ref="D73:BM73" si="77">+D57</f>
        <v>2.6012779999999999E-2</v>
      </c>
      <c r="E73" s="68">
        <f t="shared" si="77"/>
        <v>0</v>
      </c>
      <c r="F73" s="68">
        <f t="shared" si="77"/>
        <v>0</v>
      </c>
      <c r="G73" s="68">
        <f t="shared" si="77"/>
        <v>0</v>
      </c>
      <c r="H73" s="68">
        <f t="shared" si="77"/>
        <v>0</v>
      </c>
      <c r="I73" s="68">
        <f t="shared" si="77"/>
        <v>0</v>
      </c>
      <c r="J73" s="68">
        <f t="shared" si="77"/>
        <v>1.149466E-2</v>
      </c>
      <c r="K73" s="68">
        <f t="shared" si="77"/>
        <v>0</v>
      </c>
      <c r="L73" s="68">
        <f t="shared" si="77"/>
        <v>0</v>
      </c>
      <c r="M73" s="68">
        <f t="shared" si="77"/>
        <v>2.2428750000000001E-2</v>
      </c>
      <c r="N73" s="68">
        <f t="shared" si="77"/>
        <v>0</v>
      </c>
      <c r="O73" s="68">
        <f t="shared" si="77"/>
        <v>0</v>
      </c>
      <c r="P73" s="68">
        <f t="shared" si="77"/>
        <v>0</v>
      </c>
      <c r="Q73" s="68">
        <f t="shared" si="77"/>
        <v>7.3340509999999998E-2</v>
      </c>
      <c r="R73" s="68">
        <f t="shared" si="77"/>
        <v>0</v>
      </c>
      <c r="S73" s="68">
        <f t="shared" si="77"/>
        <v>1.300865E-2</v>
      </c>
      <c r="T73" s="68">
        <f t="shared" si="77"/>
        <v>0.21010939000000001</v>
      </c>
      <c r="U73" s="68">
        <f t="shared" si="77"/>
        <v>0</v>
      </c>
      <c r="V73" s="68" t="e">
        <f t="shared" si="77"/>
        <v>#N/A</v>
      </c>
      <c r="W73" s="68">
        <f t="shared" si="77"/>
        <v>0</v>
      </c>
      <c r="X73" s="68">
        <f t="shared" si="77"/>
        <v>0</v>
      </c>
      <c r="Y73" s="68">
        <f t="shared" si="77"/>
        <v>9.5835909999999996E-2</v>
      </c>
      <c r="Z73" s="68">
        <f t="shared" si="77"/>
        <v>0</v>
      </c>
      <c r="AA73" s="68">
        <f t="shared" si="77"/>
        <v>0</v>
      </c>
      <c r="AB73" s="68">
        <f t="shared" si="77"/>
        <v>0.22581667999999999</v>
      </c>
      <c r="AC73" s="68">
        <f t="shared" si="77"/>
        <v>0</v>
      </c>
      <c r="AD73" s="68">
        <f t="shared" si="77"/>
        <v>3.7865019999999999E-2</v>
      </c>
      <c r="AE73" s="68">
        <f t="shared" si="77"/>
        <v>0</v>
      </c>
      <c r="AF73" s="68">
        <f t="shared" si="77"/>
        <v>0</v>
      </c>
      <c r="AG73" s="68">
        <f t="shared" si="77"/>
        <v>0</v>
      </c>
      <c r="AH73" s="68">
        <f t="shared" si="77"/>
        <v>0.21829866000000001</v>
      </c>
      <c r="AI73" s="68">
        <f t="shared" si="77"/>
        <v>0</v>
      </c>
      <c r="AJ73" s="68">
        <f t="shared" si="77"/>
        <v>0</v>
      </c>
      <c r="AK73" s="68">
        <f t="shared" si="77"/>
        <v>3.3218579999999998E-2</v>
      </c>
      <c r="AL73" s="68">
        <f t="shared" si="77"/>
        <v>0</v>
      </c>
      <c r="AM73" s="68">
        <f t="shared" si="77"/>
        <v>0.11250604</v>
      </c>
      <c r="AN73" s="68">
        <f t="shared" si="77"/>
        <v>0</v>
      </c>
      <c r="AO73" s="68">
        <f t="shared" si="77"/>
        <v>8.7671490000000005E-2</v>
      </c>
      <c r="AP73" s="68">
        <f t="shared" si="77"/>
        <v>0</v>
      </c>
      <c r="AQ73" s="68">
        <f t="shared" si="77"/>
        <v>0</v>
      </c>
      <c r="AR73" s="68">
        <f t="shared" si="77"/>
        <v>0</v>
      </c>
      <c r="AS73" s="68">
        <f t="shared" si="77"/>
        <v>0</v>
      </c>
      <c r="AT73" s="68">
        <f t="shared" si="77"/>
        <v>2.682381E-2</v>
      </c>
      <c r="AU73" s="68">
        <f t="shared" si="77"/>
        <v>0</v>
      </c>
      <c r="AV73" s="68">
        <f t="shared" si="77"/>
        <v>0</v>
      </c>
      <c r="AW73" s="68">
        <f t="shared" si="77"/>
        <v>0</v>
      </c>
      <c r="AX73" s="68">
        <f t="shared" si="77"/>
        <v>0</v>
      </c>
      <c r="AY73" s="68">
        <f t="shared" si="77"/>
        <v>0</v>
      </c>
      <c r="AZ73" s="68">
        <f t="shared" si="77"/>
        <v>0</v>
      </c>
      <c r="BA73" s="68">
        <f t="shared" si="77"/>
        <v>0</v>
      </c>
      <c r="BB73" s="68">
        <f t="shared" si="77"/>
        <v>6.56143E-2</v>
      </c>
      <c r="BC73" s="68">
        <f t="shared" si="77"/>
        <v>0</v>
      </c>
      <c r="BD73" s="68">
        <f t="shared" si="77"/>
        <v>0</v>
      </c>
      <c r="BE73" s="68">
        <f t="shared" si="77"/>
        <v>0</v>
      </c>
      <c r="BF73" s="68">
        <f t="shared" si="77"/>
        <v>0</v>
      </c>
      <c r="BG73" s="68">
        <f t="shared" si="77"/>
        <v>0</v>
      </c>
      <c r="BH73" s="68">
        <f t="shared" si="77"/>
        <v>0</v>
      </c>
      <c r="BI73" s="68">
        <f t="shared" si="77"/>
        <v>0</v>
      </c>
      <c r="BJ73" s="68">
        <f t="shared" si="77"/>
        <v>0</v>
      </c>
      <c r="BK73" s="68">
        <f t="shared" si="77"/>
        <v>0</v>
      </c>
      <c r="BL73" s="68">
        <f t="shared" si="77"/>
        <v>1.3780789999999999E-2</v>
      </c>
      <c r="BM73" s="68">
        <f t="shared" si="77"/>
        <v>0</v>
      </c>
      <c r="BN73" s="68">
        <f t="shared" ref="BN73:CI73" si="78">+BN57</f>
        <v>0</v>
      </c>
      <c r="BO73" s="68">
        <f t="shared" si="78"/>
        <v>0</v>
      </c>
      <c r="BP73" s="68">
        <f t="shared" si="78"/>
        <v>3.6518620000000002E-2</v>
      </c>
      <c r="BQ73" s="68">
        <f t="shared" si="78"/>
        <v>0</v>
      </c>
      <c r="BR73" s="68">
        <f t="shared" si="78"/>
        <v>0</v>
      </c>
      <c r="BS73" s="68">
        <f t="shared" si="78"/>
        <v>0</v>
      </c>
      <c r="BT73" s="68">
        <f t="shared" si="78"/>
        <v>0</v>
      </c>
      <c r="BU73" s="68">
        <f t="shared" si="78"/>
        <v>0</v>
      </c>
      <c r="BV73" s="68">
        <f t="shared" si="78"/>
        <v>0</v>
      </c>
      <c r="BW73" s="68">
        <f t="shared" si="78"/>
        <v>0</v>
      </c>
      <c r="BX73" s="68" t="e">
        <f t="shared" si="78"/>
        <v>#N/A</v>
      </c>
      <c r="BY73" s="68">
        <f t="shared" si="78"/>
        <v>5.3623549999999999E-2</v>
      </c>
      <c r="BZ73" s="68">
        <f t="shared" si="78"/>
        <v>0</v>
      </c>
      <c r="CA73" s="68">
        <f t="shared" si="78"/>
        <v>0</v>
      </c>
      <c r="CB73" s="68">
        <f t="shared" si="78"/>
        <v>0</v>
      </c>
      <c r="CC73" s="68">
        <f t="shared" si="78"/>
        <v>0</v>
      </c>
      <c r="CD73" s="68">
        <f t="shared" si="78"/>
        <v>0</v>
      </c>
      <c r="CE73" s="68">
        <f t="shared" si="78"/>
        <v>0</v>
      </c>
      <c r="CF73" s="68">
        <f t="shared" si="78"/>
        <v>0</v>
      </c>
      <c r="CG73" s="68">
        <f t="shared" si="78"/>
        <v>3.2752160000000002E-2</v>
      </c>
      <c r="CH73" s="68">
        <f t="shared" si="78"/>
        <v>0</v>
      </c>
      <c r="CI73" s="68">
        <f t="shared" si="78"/>
        <v>0</v>
      </c>
      <c r="CJ73" s="68">
        <f t="shared" ref="CJ73:CK73" si="79">+CJ57</f>
        <v>0</v>
      </c>
      <c r="CK73" s="68">
        <f t="shared" si="79"/>
        <v>0</v>
      </c>
    </row>
    <row r="74" spans="1:89">
      <c r="A74" s="26">
        <v>20</v>
      </c>
      <c r="B74" s="34" t="s">
        <v>3511</v>
      </c>
      <c r="C74" s="54">
        <f>+C69</f>
        <v>429.17051171530193</v>
      </c>
      <c r="D74" s="54">
        <f t="shared" ref="D74:BM74" si="80">+D69</f>
        <v>419.48617180743508</v>
      </c>
      <c r="E74" s="54">
        <f t="shared" si="80"/>
        <v>381.81543755917824</v>
      </c>
      <c r="F74" s="54">
        <f t="shared" si="80"/>
        <v>413.34036003498574</v>
      </c>
      <c r="G74" s="54">
        <f t="shared" si="80"/>
        <v>381.81543755917824</v>
      </c>
      <c r="H74" s="54">
        <f t="shared" si="80"/>
        <v>418.80894258711066</v>
      </c>
      <c r="I74" s="54">
        <f t="shared" si="80"/>
        <v>381.81543755917824</v>
      </c>
      <c r="J74" s="54">
        <f t="shared" si="80"/>
        <v>416.80655487709629</v>
      </c>
      <c r="K74" s="54">
        <f t="shared" si="80"/>
        <v>429.17051171530193</v>
      </c>
      <c r="L74" s="54">
        <f t="shared" si="80"/>
        <v>381.81543755917824</v>
      </c>
      <c r="M74" s="54">
        <f t="shared" si="80"/>
        <v>410.93533527998574</v>
      </c>
      <c r="N74" s="54">
        <f t="shared" si="80"/>
        <v>381.81543755917824</v>
      </c>
      <c r="O74" s="54">
        <f t="shared" si="80"/>
        <v>381.81543755917824</v>
      </c>
      <c r="P74" s="54">
        <f t="shared" si="80"/>
        <v>419.48617180743508</v>
      </c>
      <c r="Q74" s="54">
        <f t="shared" si="80"/>
        <v>381.81543755917824</v>
      </c>
      <c r="R74" s="54">
        <f t="shared" si="80"/>
        <v>381.81543755917824</v>
      </c>
      <c r="S74" s="54">
        <f t="shared" si="80"/>
        <v>418.80894258711066</v>
      </c>
      <c r="T74" s="54">
        <f t="shared" si="80"/>
        <v>446.02206490396185</v>
      </c>
      <c r="U74" s="54">
        <f t="shared" si="80"/>
        <v>429.17051171530193</v>
      </c>
      <c r="V74" s="54" t="e">
        <f t="shared" si="80"/>
        <v>#N/A</v>
      </c>
      <c r="W74" s="54">
        <f t="shared" si="80"/>
        <v>381.81543755917824</v>
      </c>
      <c r="X74" s="54">
        <f t="shared" si="80"/>
        <v>429.17051171530193</v>
      </c>
      <c r="Y74" s="54">
        <f t="shared" si="80"/>
        <v>432.00531972588828</v>
      </c>
      <c r="Z74" s="54">
        <f t="shared" si="80"/>
        <v>406.53100192560225</v>
      </c>
      <c r="AA74" s="54">
        <f t="shared" si="80"/>
        <v>395.17408692580887</v>
      </c>
      <c r="AB74" s="54">
        <f t="shared" si="80"/>
        <v>416.80655487709629</v>
      </c>
      <c r="AC74" s="54">
        <f t="shared" si="80"/>
        <v>446.02206490396185</v>
      </c>
      <c r="AD74" s="54">
        <f t="shared" si="80"/>
        <v>381.81543755917824</v>
      </c>
      <c r="AE74" s="54">
        <f t="shared" si="80"/>
        <v>381.81543755917824</v>
      </c>
      <c r="AF74" s="54">
        <f t="shared" si="80"/>
        <v>429.17051171530193</v>
      </c>
      <c r="AG74" s="54">
        <f t="shared" si="80"/>
        <v>408.29535842355978</v>
      </c>
      <c r="AH74" s="54">
        <f t="shared" si="80"/>
        <v>446.02206490396185</v>
      </c>
      <c r="AI74" s="54">
        <f t="shared" si="80"/>
        <v>381.81543755917824</v>
      </c>
      <c r="AJ74" s="54">
        <f t="shared" si="80"/>
        <v>381.81543755917824</v>
      </c>
      <c r="AK74" s="54">
        <f t="shared" si="80"/>
        <v>437.01693886864683</v>
      </c>
      <c r="AL74" s="54">
        <f t="shared" si="80"/>
        <v>430.31821065563651</v>
      </c>
      <c r="AM74" s="54">
        <f t="shared" si="80"/>
        <v>381.81543755917824</v>
      </c>
      <c r="AN74" s="54">
        <f t="shared" si="80"/>
        <v>437.01693886864683</v>
      </c>
      <c r="AO74" s="54">
        <f t="shared" si="80"/>
        <v>406.53100192560225</v>
      </c>
      <c r="AP74" s="54">
        <f t="shared" si="80"/>
        <v>381.81543755917824</v>
      </c>
      <c r="AQ74" s="54">
        <f t="shared" si="80"/>
        <v>416.80655487709629</v>
      </c>
      <c r="AR74" s="54">
        <f t="shared" si="80"/>
        <v>381.81543755917824</v>
      </c>
      <c r="AS74" s="54">
        <f t="shared" si="80"/>
        <v>433.49890205361197</v>
      </c>
      <c r="AT74" s="54">
        <f t="shared" si="80"/>
        <v>430.31821065563651</v>
      </c>
      <c r="AU74" s="54">
        <f t="shared" si="80"/>
        <v>416.80655487709629</v>
      </c>
      <c r="AV74" s="54">
        <f t="shared" si="80"/>
        <v>381.81543755917824</v>
      </c>
      <c r="AW74" s="54">
        <f t="shared" si="80"/>
        <v>429.17051171530193</v>
      </c>
      <c r="AX74" s="54">
        <f t="shared" si="80"/>
        <v>381.81543755917824</v>
      </c>
      <c r="AY74" s="54">
        <f t="shared" si="80"/>
        <v>381.81543755917824</v>
      </c>
      <c r="AZ74" s="54">
        <f t="shared" si="80"/>
        <v>410.08878813041042</v>
      </c>
      <c r="BA74" s="54">
        <f t="shared" si="80"/>
        <v>381.81543755917824</v>
      </c>
      <c r="BB74" s="54">
        <f t="shared" si="80"/>
        <v>429.17051171530193</v>
      </c>
      <c r="BC74" s="54">
        <f t="shared" si="80"/>
        <v>437.01693886864683</v>
      </c>
      <c r="BD74" s="54">
        <f t="shared" si="80"/>
        <v>381.81543755917824</v>
      </c>
      <c r="BE74" s="54">
        <f t="shared" si="80"/>
        <v>429.17051171530193</v>
      </c>
      <c r="BF74" s="54">
        <f t="shared" si="80"/>
        <v>429.17051171530193</v>
      </c>
      <c r="BG74" s="54">
        <f t="shared" si="80"/>
        <v>381.81543755917824</v>
      </c>
      <c r="BH74" s="54">
        <f t="shared" si="80"/>
        <v>413.34036003498574</v>
      </c>
      <c r="BI74" s="54">
        <f t="shared" si="80"/>
        <v>381.81543755917824</v>
      </c>
      <c r="BJ74" s="54">
        <f t="shared" si="80"/>
        <v>381.81543755917824</v>
      </c>
      <c r="BK74" s="54">
        <f t="shared" si="80"/>
        <v>429.17051171530193</v>
      </c>
      <c r="BL74" s="54">
        <f t="shared" si="80"/>
        <v>429.17051171530193</v>
      </c>
      <c r="BM74" s="54">
        <f t="shared" si="80"/>
        <v>425.27052534713249</v>
      </c>
      <c r="BN74" s="54">
        <f t="shared" ref="BN74:CI74" si="81">+BN69</f>
        <v>381.81543755917824</v>
      </c>
      <c r="BO74" s="54">
        <f t="shared" si="81"/>
        <v>381.81543755917824</v>
      </c>
      <c r="BP74" s="54">
        <f t="shared" si="81"/>
        <v>411.19564984242612</v>
      </c>
      <c r="BQ74" s="54">
        <f t="shared" si="81"/>
        <v>381.81543755917824</v>
      </c>
      <c r="BR74" s="54">
        <f t="shared" si="81"/>
        <v>429.17051171530193</v>
      </c>
      <c r="BS74" s="54">
        <f t="shared" si="81"/>
        <v>429.17051171530193</v>
      </c>
      <c r="BT74" s="54">
        <f t="shared" si="81"/>
        <v>429.17051171530193</v>
      </c>
      <c r="BU74" s="54">
        <f t="shared" si="81"/>
        <v>418.80894258711066</v>
      </c>
      <c r="BV74" s="54">
        <f t="shared" si="81"/>
        <v>416.80655487709629</v>
      </c>
      <c r="BW74" s="54">
        <f t="shared" si="81"/>
        <v>381.81543755917824</v>
      </c>
      <c r="BX74" s="54">
        <f t="shared" si="81"/>
        <v>0</v>
      </c>
      <c r="BY74" s="54">
        <f t="shared" si="81"/>
        <v>446.02206490396185</v>
      </c>
      <c r="BZ74" s="54">
        <f t="shared" si="81"/>
        <v>381.81543755917824</v>
      </c>
      <c r="CA74" s="54">
        <f t="shared" si="81"/>
        <v>397.32518306638434</v>
      </c>
      <c r="CB74" s="54">
        <f t="shared" si="81"/>
        <v>446.02206490396185</v>
      </c>
      <c r="CC74" s="54">
        <f t="shared" si="81"/>
        <v>429.17051171530193</v>
      </c>
      <c r="CD74" s="54">
        <f t="shared" si="81"/>
        <v>411.19564984242612</v>
      </c>
      <c r="CE74" s="54">
        <f t="shared" si="81"/>
        <v>429.17051171530193</v>
      </c>
      <c r="CF74" s="54">
        <f t="shared" si="81"/>
        <v>437.01693886864683</v>
      </c>
      <c r="CG74" s="54">
        <f t="shared" si="81"/>
        <v>429.17051171530193</v>
      </c>
      <c r="CH74" s="54">
        <f t="shared" si="81"/>
        <v>410.93533527998574</v>
      </c>
      <c r="CI74" s="54">
        <f t="shared" si="81"/>
        <v>381.81543755917824</v>
      </c>
      <c r="CJ74" s="54">
        <f t="shared" ref="CJ74:CK74" si="82">+CJ69</f>
        <v>395.47225199817302</v>
      </c>
      <c r="CK74" s="54">
        <f t="shared" si="82"/>
        <v>429.17051171530193</v>
      </c>
    </row>
    <row r="75" spans="1:89">
      <c r="A75" s="26"/>
      <c r="B75" s="34"/>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row>
    <row r="76" spans="1:89">
      <c r="A76" s="26">
        <v>21</v>
      </c>
      <c r="B76" s="34" t="s">
        <v>3512</v>
      </c>
      <c r="C76" s="54">
        <f>+C74*C73</f>
        <v>9.6133722536664745</v>
      </c>
      <c r="D76" s="54">
        <f t="shared" ref="D76:BM76" si="83">+D74*D73</f>
        <v>10.91200150026901</v>
      </c>
      <c r="E76" s="54">
        <f t="shared" si="83"/>
        <v>0</v>
      </c>
      <c r="F76" s="54">
        <f t="shared" si="83"/>
        <v>0</v>
      </c>
      <c r="G76" s="54">
        <f t="shared" si="83"/>
        <v>0</v>
      </c>
      <c r="H76" s="54">
        <f t="shared" si="83"/>
        <v>0</v>
      </c>
      <c r="I76" s="54">
        <f t="shared" si="83"/>
        <v>0</v>
      </c>
      <c r="J76" s="54">
        <f t="shared" si="83"/>
        <v>4.7910496340835635</v>
      </c>
      <c r="K76" s="54">
        <f t="shared" si="83"/>
        <v>0</v>
      </c>
      <c r="L76" s="54">
        <f t="shared" si="83"/>
        <v>0</v>
      </c>
      <c r="M76" s="54">
        <f t="shared" si="83"/>
        <v>9.216765901160981</v>
      </c>
      <c r="N76" s="54">
        <f t="shared" si="83"/>
        <v>0</v>
      </c>
      <c r="O76" s="54">
        <f t="shared" si="83"/>
        <v>0</v>
      </c>
      <c r="P76" s="54">
        <f t="shared" si="83"/>
        <v>0</v>
      </c>
      <c r="Q76" s="54">
        <f t="shared" si="83"/>
        <v>28.002538916463287</v>
      </c>
      <c r="R76" s="54">
        <f t="shared" si="83"/>
        <v>0</v>
      </c>
      <c r="S76" s="54">
        <f t="shared" si="83"/>
        <v>5.4481389509858174</v>
      </c>
      <c r="T76" s="54">
        <f t="shared" si="83"/>
        <v>93.713423983511831</v>
      </c>
      <c r="U76" s="54">
        <f t="shared" si="83"/>
        <v>0</v>
      </c>
      <c r="V76" s="54" t="e">
        <f t="shared" si="83"/>
        <v>#N/A</v>
      </c>
      <c r="W76" s="54">
        <f t="shared" si="83"/>
        <v>0</v>
      </c>
      <c r="X76" s="54">
        <f t="shared" si="83"/>
        <v>0</v>
      </c>
      <c r="Y76" s="54">
        <f t="shared" si="83"/>
        <v>41.401622940771453</v>
      </c>
      <c r="Z76" s="54">
        <f t="shared" si="83"/>
        <v>0</v>
      </c>
      <c r="AA76" s="54">
        <f t="shared" si="83"/>
        <v>0</v>
      </c>
      <c r="AB76" s="54">
        <f t="shared" si="83"/>
        <v>94.121872424583685</v>
      </c>
      <c r="AC76" s="54">
        <f t="shared" si="83"/>
        <v>0</v>
      </c>
      <c r="AD76" s="54">
        <f t="shared" si="83"/>
        <v>14.457449179487035</v>
      </c>
      <c r="AE76" s="54">
        <f t="shared" si="83"/>
        <v>0</v>
      </c>
      <c r="AF76" s="54">
        <f t="shared" si="83"/>
        <v>0</v>
      </c>
      <c r="AG76" s="54">
        <f t="shared" si="83"/>
        <v>0</v>
      </c>
      <c r="AH76" s="54">
        <f t="shared" si="83"/>
        <v>97.366019098967897</v>
      </c>
      <c r="AI76" s="54">
        <f t="shared" si="83"/>
        <v>0</v>
      </c>
      <c r="AJ76" s="54">
        <f t="shared" si="83"/>
        <v>0</v>
      </c>
      <c r="AK76" s="54">
        <f t="shared" si="83"/>
        <v>14.517082145163252</v>
      </c>
      <c r="AL76" s="54">
        <f t="shared" si="83"/>
        <v>0</v>
      </c>
      <c r="AM76" s="54">
        <f t="shared" si="83"/>
        <v>42.956542890650411</v>
      </c>
      <c r="AN76" s="54">
        <f t="shared" si="83"/>
        <v>0</v>
      </c>
      <c r="AO76" s="54">
        <f t="shared" si="83"/>
        <v>35.641178670010419</v>
      </c>
      <c r="AP76" s="54">
        <f t="shared" si="83"/>
        <v>0</v>
      </c>
      <c r="AQ76" s="54">
        <f t="shared" si="83"/>
        <v>0</v>
      </c>
      <c r="AR76" s="54">
        <f t="shared" si="83"/>
        <v>0</v>
      </c>
      <c r="AS76" s="54">
        <f t="shared" si="83"/>
        <v>0</v>
      </c>
      <c r="AT76" s="54">
        <f t="shared" si="83"/>
        <v>11.542773922166768</v>
      </c>
      <c r="AU76" s="54">
        <f t="shared" si="83"/>
        <v>0</v>
      </c>
      <c r="AV76" s="54">
        <f t="shared" si="83"/>
        <v>0</v>
      </c>
      <c r="AW76" s="54">
        <f t="shared" si="83"/>
        <v>0</v>
      </c>
      <c r="AX76" s="54">
        <f t="shared" si="83"/>
        <v>0</v>
      </c>
      <c r="AY76" s="54">
        <f t="shared" si="83"/>
        <v>0</v>
      </c>
      <c r="AZ76" s="54">
        <f t="shared" si="83"/>
        <v>0</v>
      </c>
      <c r="BA76" s="54">
        <f t="shared" si="83"/>
        <v>0</v>
      </c>
      <c r="BB76" s="54">
        <f t="shared" si="83"/>
        <v>28.159722706841336</v>
      </c>
      <c r="BC76" s="54">
        <f t="shared" si="83"/>
        <v>0</v>
      </c>
      <c r="BD76" s="54">
        <f t="shared" si="83"/>
        <v>0</v>
      </c>
      <c r="BE76" s="54">
        <f t="shared" si="83"/>
        <v>0</v>
      </c>
      <c r="BF76" s="54">
        <f t="shared" si="83"/>
        <v>0</v>
      </c>
      <c r="BG76" s="54">
        <f t="shared" si="83"/>
        <v>0</v>
      </c>
      <c r="BH76" s="54">
        <f t="shared" si="83"/>
        <v>0</v>
      </c>
      <c r="BI76" s="54">
        <f t="shared" si="83"/>
        <v>0</v>
      </c>
      <c r="BJ76" s="54">
        <f t="shared" si="83"/>
        <v>0</v>
      </c>
      <c r="BK76" s="54">
        <f t="shared" si="83"/>
        <v>0</v>
      </c>
      <c r="BL76" s="54">
        <f t="shared" si="83"/>
        <v>5.9143086961411155</v>
      </c>
      <c r="BM76" s="54">
        <f t="shared" si="83"/>
        <v>0</v>
      </c>
      <c r="BN76" s="54">
        <f t="shared" ref="BN76:CI76" si="84">+BN74*BN73</f>
        <v>0</v>
      </c>
      <c r="BO76" s="54">
        <f t="shared" si="84"/>
        <v>0</v>
      </c>
      <c r="BP76" s="54">
        <f t="shared" si="84"/>
        <v>15.01629768224862</v>
      </c>
      <c r="BQ76" s="54">
        <f t="shared" si="84"/>
        <v>0</v>
      </c>
      <c r="BR76" s="54">
        <f t="shared" si="84"/>
        <v>0</v>
      </c>
      <c r="BS76" s="54">
        <f t="shared" si="84"/>
        <v>0</v>
      </c>
      <c r="BT76" s="54">
        <f t="shared" si="84"/>
        <v>0</v>
      </c>
      <c r="BU76" s="54">
        <f t="shared" si="84"/>
        <v>0</v>
      </c>
      <c r="BV76" s="54">
        <f t="shared" si="84"/>
        <v>0</v>
      </c>
      <c r="BW76" s="54">
        <f t="shared" si="84"/>
        <v>0</v>
      </c>
      <c r="BX76" s="54" t="e">
        <f t="shared" si="84"/>
        <v>#N/A</v>
      </c>
      <c r="BY76" s="54">
        <f t="shared" si="84"/>
        <v>23.917286498480841</v>
      </c>
      <c r="BZ76" s="54">
        <f t="shared" si="84"/>
        <v>0</v>
      </c>
      <c r="CA76" s="54">
        <f t="shared" si="84"/>
        <v>0</v>
      </c>
      <c r="CB76" s="54">
        <f t="shared" si="84"/>
        <v>0</v>
      </c>
      <c r="CC76" s="54">
        <f t="shared" si="84"/>
        <v>0</v>
      </c>
      <c r="CD76" s="54">
        <f t="shared" si="84"/>
        <v>0</v>
      </c>
      <c r="CE76" s="54">
        <f t="shared" si="84"/>
        <v>0</v>
      </c>
      <c r="CF76" s="54">
        <f t="shared" si="84"/>
        <v>0</v>
      </c>
      <c r="CG76" s="54">
        <f t="shared" si="84"/>
        <v>14.056261266981444</v>
      </c>
      <c r="CH76" s="54">
        <f t="shared" si="84"/>
        <v>0</v>
      </c>
      <c r="CI76" s="54">
        <f t="shared" si="84"/>
        <v>0</v>
      </c>
      <c r="CJ76" s="54">
        <f t="shared" ref="CJ76:CK76" si="85">+CJ74*CJ73</f>
        <v>0</v>
      </c>
      <c r="CK76" s="54">
        <f t="shared" si="85"/>
        <v>0</v>
      </c>
    </row>
    <row r="77" spans="1:89">
      <c r="A77" s="26"/>
      <c r="B77" s="26"/>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row>
    <row r="78" spans="1:89">
      <c r="A78" s="26">
        <v>22</v>
      </c>
      <c r="B78" s="26" t="s">
        <v>3501</v>
      </c>
      <c r="C78" s="68">
        <f>+C58</f>
        <v>5.6300000000000003E-2</v>
      </c>
      <c r="D78" s="68">
        <f t="shared" ref="D78:BM78" si="86">+D58</f>
        <v>0</v>
      </c>
      <c r="E78" s="68">
        <f t="shared" si="86"/>
        <v>0</v>
      </c>
      <c r="F78" s="68">
        <f t="shared" si="86"/>
        <v>0</v>
      </c>
      <c r="G78" s="68">
        <f t="shared" si="86"/>
        <v>0</v>
      </c>
      <c r="H78" s="68">
        <f t="shared" si="86"/>
        <v>0</v>
      </c>
      <c r="I78" s="68">
        <f t="shared" si="86"/>
        <v>0</v>
      </c>
      <c r="J78" s="68">
        <f t="shared" si="86"/>
        <v>5.7099999999999998E-2</v>
      </c>
      <c r="K78" s="68">
        <f t="shared" si="86"/>
        <v>4.9399999999999999E-2</v>
      </c>
      <c r="L78" s="68">
        <f t="shared" si="86"/>
        <v>0</v>
      </c>
      <c r="M78" s="68">
        <f t="shared" si="86"/>
        <v>4.7899999999999998E-2</v>
      </c>
      <c r="N78" s="68">
        <f t="shared" si="86"/>
        <v>0</v>
      </c>
      <c r="O78" s="68">
        <f t="shared" si="86"/>
        <v>0</v>
      </c>
      <c r="P78" s="68">
        <f t="shared" si="86"/>
        <v>0</v>
      </c>
      <c r="Q78" s="68">
        <f t="shared" si="86"/>
        <v>0</v>
      </c>
      <c r="R78" s="68">
        <f t="shared" si="86"/>
        <v>0</v>
      </c>
      <c r="S78" s="68">
        <f t="shared" si="86"/>
        <v>0</v>
      </c>
      <c r="T78" s="68">
        <f t="shared" si="86"/>
        <v>6.9699999999999998E-2</v>
      </c>
      <c r="U78" s="68">
        <f t="shared" si="86"/>
        <v>6.0600000000000001E-2</v>
      </c>
      <c r="V78" s="68" t="e">
        <f t="shared" si="86"/>
        <v>#N/A</v>
      </c>
      <c r="W78" s="68">
        <f t="shared" si="86"/>
        <v>0</v>
      </c>
      <c r="X78" s="68">
        <f t="shared" si="86"/>
        <v>3.8899999999999997E-2</v>
      </c>
      <c r="Y78" s="68">
        <f t="shared" si="86"/>
        <v>8.77E-2</v>
      </c>
      <c r="Z78" s="68">
        <f t="shared" si="86"/>
        <v>4.0800000000000003E-2</v>
      </c>
      <c r="AA78" s="68">
        <f t="shared" si="86"/>
        <v>7.7799999999999994E-2</v>
      </c>
      <c r="AB78" s="68">
        <f t="shared" si="86"/>
        <v>6.6900000000000001E-2</v>
      </c>
      <c r="AC78" s="68">
        <f t="shared" si="86"/>
        <v>0</v>
      </c>
      <c r="AD78" s="68">
        <f t="shared" si="86"/>
        <v>0</v>
      </c>
      <c r="AE78" s="68">
        <f t="shared" si="86"/>
        <v>0</v>
      </c>
      <c r="AF78" s="68">
        <f t="shared" si="86"/>
        <v>7.17E-2</v>
      </c>
      <c r="AG78" s="68">
        <f t="shared" si="86"/>
        <v>5.6399999999999999E-2</v>
      </c>
      <c r="AH78" s="68">
        <f t="shared" si="86"/>
        <v>8.4199999999999997E-2</v>
      </c>
      <c r="AI78" s="68">
        <f t="shared" si="86"/>
        <v>0</v>
      </c>
      <c r="AJ78" s="68">
        <f t="shared" si="86"/>
        <v>0</v>
      </c>
      <c r="AK78" s="68">
        <f t="shared" si="86"/>
        <v>8.2199999999999995E-2</v>
      </c>
      <c r="AL78" s="68">
        <f t="shared" si="86"/>
        <v>5.7000000000000002E-2</v>
      </c>
      <c r="AM78" s="68">
        <f t="shared" si="86"/>
        <v>7.3499999999999996E-2</v>
      </c>
      <c r="AN78" s="68">
        <f t="shared" si="86"/>
        <v>2.4799999999999999E-2</v>
      </c>
      <c r="AO78" s="68">
        <f t="shared" si="86"/>
        <v>6.8199999999999997E-2</v>
      </c>
      <c r="AP78" s="68">
        <f t="shared" si="86"/>
        <v>0</v>
      </c>
      <c r="AQ78" s="68">
        <f t="shared" si="86"/>
        <v>8.0100000000000005E-2</v>
      </c>
      <c r="AR78" s="68">
        <f t="shared" si="86"/>
        <v>0</v>
      </c>
      <c r="AS78" s="68">
        <f t="shared" si="86"/>
        <v>6.6900000000000001E-2</v>
      </c>
      <c r="AT78" s="68">
        <f t="shared" si="86"/>
        <v>0</v>
      </c>
      <c r="AU78" s="68">
        <f t="shared" si="86"/>
        <v>0</v>
      </c>
      <c r="AV78" s="68">
        <f t="shared" si="86"/>
        <v>0</v>
      </c>
      <c r="AW78" s="68">
        <f t="shared" si="86"/>
        <v>3.4500000000000003E-2</v>
      </c>
      <c r="AX78" s="68">
        <f t="shared" si="86"/>
        <v>0</v>
      </c>
      <c r="AY78" s="68">
        <f t="shared" si="86"/>
        <v>0</v>
      </c>
      <c r="AZ78" s="68">
        <f t="shared" si="86"/>
        <v>8.5999999999999993E-2</v>
      </c>
      <c r="BA78" s="68">
        <f t="shared" si="86"/>
        <v>0</v>
      </c>
      <c r="BB78" s="68">
        <f t="shared" si="86"/>
        <v>8.5900000000000004E-2</v>
      </c>
      <c r="BC78" s="68">
        <f t="shared" si="86"/>
        <v>2.81E-2</v>
      </c>
      <c r="BD78" s="68">
        <f t="shared" si="86"/>
        <v>0</v>
      </c>
      <c r="BE78" s="68">
        <f t="shared" si="86"/>
        <v>0</v>
      </c>
      <c r="BF78" s="68">
        <f t="shared" si="86"/>
        <v>0</v>
      </c>
      <c r="BG78" s="68">
        <f t="shared" si="86"/>
        <v>0</v>
      </c>
      <c r="BH78" s="68">
        <f t="shared" si="86"/>
        <v>5.7700000000000001E-2</v>
      </c>
      <c r="BI78" s="68">
        <f t="shared" si="86"/>
        <v>6.4100000000000004E-2</v>
      </c>
      <c r="BJ78" s="68">
        <f t="shared" si="86"/>
        <v>0</v>
      </c>
      <c r="BK78" s="68">
        <f t="shared" si="86"/>
        <v>3.61E-2</v>
      </c>
      <c r="BL78" s="68">
        <f t="shared" si="86"/>
        <v>6.88E-2</v>
      </c>
      <c r="BM78" s="68">
        <f t="shared" si="86"/>
        <v>0</v>
      </c>
      <c r="BN78" s="68">
        <f t="shared" ref="BN78:CI78" si="87">+BN58</f>
        <v>0</v>
      </c>
      <c r="BO78" s="68">
        <f t="shared" si="87"/>
        <v>0</v>
      </c>
      <c r="BP78" s="68">
        <f t="shared" si="87"/>
        <v>0</v>
      </c>
      <c r="BQ78" s="68">
        <f t="shared" si="87"/>
        <v>0</v>
      </c>
      <c r="BR78" s="68">
        <f t="shared" si="87"/>
        <v>7.5800000000000006E-2</v>
      </c>
      <c r="BS78" s="68">
        <f t="shared" si="87"/>
        <v>6.7100000000000007E-2</v>
      </c>
      <c r="BT78" s="68">
        <f t="shared" si="87"/>
        <v>5.9499999999999997E-2</v>
      </c>
      <c r="BU78" s="68">
        <f t="shared" si="87"/>
        <v>7.9500000000000001E-2</v>
      </c>
      <c r="BV78" s="68">
        <f t="shared" si="87"/>
        <v>0</v>
      </c>
      <c r="BW78" s="68">
        <f t="shared" si="87"/>
        <v>0</v>
      </c>
      <c r="BX78" s="68" t="e">
        <f t="shared" si="87"/>
        <v>#N/A</v>
      </c>
      <c r="BY78" s="68">
        <f t="shared" si="87"/>
        <v>5.4199999999999998E-2</v>
      </c>
      <c r="BZ78" s="68">
        <f t="shared" si="87"/>
        <v>0</v>
      </c>
      <c r="CA78" s="68">
        <f t="shared" si="87"/>
        <v>0</v>
      </c>
      <c r="CB78" s="68">
        <f t="shared" si="87"/>
        <v>0</v>
      </c>
      <c r="CC78" s="68">
        <f t="shared" si="87"/>
        <v>0</v>
      </c>
      <c r="CD78" s="68">
        <f t="shared" si="87"/>
        <v>0</v>
      </c>
      <c r="CE78" s="68">
        <f t="shared" si="87"/>
        <v>3.9899999999999998E-2</v>
      </c>
      <c r="CF78" s="68">
        <f t="shared" si="87"/>
        <v>1.9300000000000001E-2</v>
      </c>
      <c r="CG78" s="68">
        <f t="shared" si="87"/>
        <v>0</v>
      </c>
      <c r="CH78" s="68">
        <f t="shared" si="87"/>
        <v>4.7300000000000002E-2</v>
      </c>
      <c r="CI78" s="68">
        <f t="shared" si="87"/>
        <v>0</v>
      </c>
      <c r="CJ78" s="68">
        <f t="shared" ref="CJ78:CK78" si="88">+CJ58</f>
        <v>0</v>
      </c>
      <c r="CK78" s="68">
        <f t="shared" si="88"/>
        <v>0</v>
      </c>
    </row>
    <row r="79" spans="1:89">
      <c r="A79" s="26">
        <v>23</v>
      </c>
      <c r="B79" s="34" t="s">
        <v>3511</v>
      </c>
      <c r="C79" s="54">
        <f>+C69</f>
        <v>429.17051171530193</v>
      </c>
      <c r="D79" s="54">
        <f t="shared" ref="D79:BM79" si="89">+D69</f>
        <v>419.48617180743508</v>
      </c>
      <c r="E79" s="54">
        <f t="shared" si="89"/>
        <v>381.81543755917824</v>
      </c>
      <c r="F79" s="54">
        <f t="shared" si="89"/>
        <v>413.34036003498574</v>
      </c>
      <c r="G79" s="54">
        <f t="shared" si="89"/>
        <v>381.81543755917824</v>
      </c>
      <c r="H79" s="54">
        <f t="shared" si="89"/>
        <v>418.80894258711066</v>
      </c>
      <c r="I79" s="54">
        <f t="shared" si="89"/>
        <v>381.81543755917824</v>
      </c>
      <c r="J79" s="54">
        <f t="shared" si="89"/>
        <v>416.80655487709629</v>
      </c>
      <c r="K79" s="54">
        <f t="shared" si="89"/>
        <v>429.17051171530193</v>
      </c>
      <c r="L79" s="54">
        <f t="shared" si="89"/>
        <v>381.81543755917824</v>
      </c>
      <c r="M79" s="54">
        <f t="shared" si="89"/>
        <v>410.93533527998574</v>
      </c>
      <c r="N79" s="54">
        <f t="shared" si="89"/>
        <v>381.81543755917824</v>
      </c>
      <c r="O79" s="54">
        <f t="shared" si="89"/>
        <v>381.81543755917824</v>
      </c>
      <c r="P79" s="54">
        <f t="shared" si="89"/>
        <v>419.48617180743508</v>
      </c>
      <c r="Q79" s="54">
        <f t="shared" si="89"/>
        <v>381.81543755917824</v>
      </c>
      <c r="R79" s="54">
        <f t="shared" si="89"/>
        <v>381.81543755917824</v>
      </c>
      <c r="S79" s="54">
        <f t="shared" si="89"/>
        <v>418.80894258711066</v>
      </c>
      <c r="T79" s="54">
        <f t="shared" si="89"/>
        <v>446.02206490396185</v>
      </c>
      <c r="U79" s="54">
        <f t="shared" si="89"/>
        <v>429.17051171530193</v>
      </c>
      <c r="V79" s="54" t="e">
        <f t="shared" si="89"/>
        <v>#N/A</v>
      </c>
      <c r="W79" s="54">
        <f t="shared" si="89"/>
        <v>381.81543755917824</v>
      </c>
      <c r="X79" s="54">
        <f t="shared" si="89"/>
        <v>429.17051171530193</v>
      </c>
      <c r="Y79" s="54">
        <f t="shared" si="89"/>
        <v>432.00531972588828</v>
      </c>
      <c r="Z79" s="54">
        <f t="shared" si="89"/>
        <v>406.53100192560225</v>
      </c>
      <c r="AA79" s="54">
        <f t="shared" si="89"/>
        <v>395.17408692580887</v>
      </c>
      <c r="AB79" s="54">
        <f t="shared" si="89"/>
        <v>416.80655487709629</v>
      </c>
      <c r="AC79" s="54">
        <f t="shared" si="89"/>
        <v>446.02206490396185</v>
      </c>
      <c r="AD79" s="54">
        <f t="shared" si="89"/>
        <v>381.81543755917824</v>
      </c>
      <c r="AE79" s="54">
        <f t="shared" si="89"/>
        <v>381.81543755917824</v>
      </c>
      <c r="AF79" s="54">
        <f t="shared" si="89"/>
        <v>429.17051171530193</v>
      </c>
      <c r="AG79" s="54">
        <f t="shared" si="89"/>
        <v>408.29535842355978</v>
      </c>
      <c r="AH79" s="54">
        <f t="shared" si="89"/>
        <v>446.02206490396185</v>
      </c>
      <c r="AI79" s="54">
        <f t="shared" si="89"/>
        <v>381.81543755917824</v>
      </c>
      <c r="AJ79" s="54">
        <f t="shared" si="89"/>
        <v>381.81543755917824</v>
      </c>
      <c r="AK79" s="54">
        <f t="shared" si="89"/>
        <v>437.01693886864683</v>
      </c>
      <c r="AL79" s="54">
        <f t="shared" si="89"/>
        <v>430.31821065563651</v>
      </c>
      <c r="AM79" s="54">
        <f t="shared" si="89"/>
        <v>381.81543755917824</v>
      </c>
      <c r="AN79" s="54">
        <f t="shared" si="89"/>
        <v>437.01693886864683</v>
      </c>
      <c r="AO79" s="54">
        <f t="shared" si="89"/>
        <v>406.53100192560225</v>
      </c>
      <c r="AP79" s="54">
        <f t="shared" si="89"/>
        <v>381.81543755917824</v>
      </c>
      <c r="AQ79" s="54">
        <f t="shared" si="89"/>
        <v>416.80655487709629</v>
      </c>
      <c r="AR79" s="54">
        <f t="shared" si="89"/>
        <v>381.81543755917824</v>
      </c>
      <c r="AS79" s="54">
        <f t="shared" si="89"/>
        <v>433.49890205361197</v>
      </c>
      <c r="AT79" s="54">
        <f t="shared" si="89"/>
        <v>430.31821065563651</v>
      </c>
      <c r="AU79" s="54">
        <f t="shared" si="89"/>
        <v>416.80655487709629</v>
      </c>
      <c r="AV79" s="54">
        <f t="shared" si="89"/>
        <v>381.81543755917824</v>
      </c>
      <c r="AW79" s="54">
        <f t="shared" si="89"/>
        <v>429.17051171530193</v>
      </c>
      <c r="AX79" s="54">
        <f t="shared" si="89"/>
        <v>381.81543755917824</v>
      </c>
      <c r="AY79" s="54">
        <f t="shared" si="89"/>
        <v>381.81543755917824</v>
      </c>
      <c r="AZ79" s="54">
        <f t="shared" si="89"/>
        <v>410.08878813041042</v>
      </c>
      <c r="BA79" s="54">
        <f t="shared" si="89"/>
        <v>381.81543755917824</v>
      </c>
      <c r="BB79" s="54">
        <f t="shared" si="89"/>
        <v>429.17051171530193</v>
      </c>
      <c r="BC79" s="54">
        <f t="shared" si="89"/>
        <v>437.01693886864683</v>
      </c>
      <c r="BD79" s="54">
        <f t="shared" si="89"/>
        <v>381.81543755917824</v>
      </c>
      <c r="BE79" s="54">
        <f t="shared" si="89"/>
        <v>429.17051171530193</v>
      </c>
      <c r="BF79" s="54">
        <f t="shared" si="89"/>
        <v>429.17051171530193</v>
      </c>
      <c r="BG79" s="54">
        <f t="shared" si="89"/>
        <v>381.81543755917824</v>
      </c>
      <c r="BH79" s="54">
        <f t="shared" si="89"/>
        <v>413.34036003498574</v>
      </c>
      <c r="BI79" s="54">
        <f t="shared" si="89"/>
        <v>381.81543755917824</v>
      </c>
      <c r="BJ79" s="54">
        <f t="shared" si="89"/>
        <v>381.81543755917824</v>
      </c>
      <c r="BK79" s="54">
        <f t="shared" si="89"/>
        <v>429.17051171530193</v>
      </c>
      <c r="BL79" s="54">
        <f t="shared" si="89"/>
        <v>429.17051171530193</v>
      </c>
      <c r="BM79" s="54">
        <f t="shared" si="89"/>
        <v>425.27052534713249</v>
      </c>
      <c r="BN79" s="54">
        <f t="shared" ref="BN79:CI79" si="90">+BN69</f>
        <v>381.81543755917824</v>
      </c>
      <c r="BO79" s="54">
        <f t="shared" si="90"/>
        <v>381.81543755917824</v>
      </c>
      <c r="BP79" s="54">
        <f t="shared" si="90"/>
        <v>411.19564984242612</v>
      </c>
      <c r="BQ79" s="54">
        <f t="shared" si="90"/>
        <v>381.81543755917824</v>
      </c>
      <c r="BR79" s="54">
        <f t="shared" si="90"/>
        <v>429.17051171530193</v>
      </c>
      <c r="BS79" s="54">
        <f t="shared" si="90"/>
        <v>429.17051171530193</v>
      </c>
      <c r="BT79" s="54">
        <f t="shared" si="90"/>
        <v>429.17051171530193</v>
      </c>
      <c r="BU79" s="54">
        <f t="shared" si="90"/>
        <v>418.80894258711066</v>
      </c>
      <c r="BV79" s="54">
        <f t="shared" si="90"/>
        <v>416.80655487709629</v>
      </c>
      <c r="BW79" s="54">
        <f t="shared" si="90"/>
        <v>381.81543755917824</v>
      </c>
      <c r="BX79" s="54">
        <f t="shared" si="90"/>
        <v>0</v>
      </c>
      <c r="BY79" s="54">
        <f t="shared" si="90"/>
        <v>446.02206490396185</v>
      </c>
      <c r="BZ79" s="54">
        <f t="shared" si="90"/>
        <v>381.81543755917824</v>
      </c>
      <c r="CA79" s="54">
        <f t="shared" si="90"/>
        <v>397.32518306638434</v>
      </c>
      <c r="CB79" s="54">
        <f t="shared" si="90"/>
        <v>446.02206490396185</v>
      </c>
      <c r="CC79" s="54">
        <f t="shared" si="90"/>
        <v>429.17051171530193</v>
      </c>
      <c r="CD79" s="54">
        <f t="shared" si="90"/>
        <v>411.19564984242612</v>
      </c>
      <c r="CE79" s="54">
        <f t="shared" si="90"/>
        <v>429.17051171530193</v>
      </c>
      <c r="CF79" s="54">
        <f t="shared" si="90"/>
        <v>437.01693886864683</v>
      </c>
      <c r="CG79" s="54">
        <f t="shared" si="90"/>
        <v>429.17051171530193</v>
      </c>
      <c r="CH79" s="54">
        <f t="shared" si="90"/>
        <v>410.93533527998574</v>
      </c>
      <c r="CI79" s="54">
        <f t="shared" si="90"/>
        <v>381.81543755917824</v>
      </c>
      <c r="CJ79" s="54">
        <f t="shared" ref="CJ79:CK79" si="91">+CJ69</f>
        <v>395.47225199817302</v>
      </c>
      <c r="CK79" s="54">
        <f t="shared" si="91"/>
        <v>429.17051171530193</v>
      </c>
    </row>
    <row r="80" spans="1:89">
      <c r="A80" s="26"/>
      <c r="B80" s="34"/>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row>
    <row r="81" spans="1:89">
      <c r="A81" s="26">
        <v>24</v>
      </c>
      <c r="B81" s="34" t="s">
        <v>3513</v>
      </c>
      <c r="C81" s="57">
        <f>+C78*C79</f>
        <v>24.1622998095715</v>
      </c>
      <c r="D81" s="57">
        <f t="shared" ref="D81:BM81" si="92">+D78*D79</f>
        <v>0</v>
      </c>
      <c r="E81" s="57">
        <f t="shared" si="92"/>
        <v>0</v>
      </c>
      <c r="F81" s="57">
        <f t="shared" si="92"/>
        <v>0</v>
      </c>
      <c r="G81" s="57">
        <f t="shared" si="92"/>
        <v>0</v>
      </c>
      <c r="H81" s="57">
        <f t="shared" si="92"/>
        <v>0</v>
      </c>
      <c r="I81" s="57">
        <f t="shared" si="92"/>
        <v>0</v>
      </c>
      <c r="J81" s="57">
        <f t="shared" si="92"/>
        <v>23.799654283482198</v>
      </c>
      <c r="K81" s="57">
        <f t="shared" si="92"/>
        <v>21.201023278735914</v>
      </c>
      <c r="L81" s="57">
        <f t="shared" si="92"/>
        <v>0</v>
      </c>
      <c r="M81" s="57">
        <f t="shared" si="92"/>
        <v>19.683802559911317</v>
      </c>
      <c r="N81" s="57">
        <f t="shared" si="92"/>
        <v>0</v>
      </c>
      <c r="O81" s="57">
        <f t="shared" si="92"/>
        <v>0</v>
      </c>
      <c r="P81" s="57">
        <f t="shared" si="92"/>
        <v>0</v>
      </c>
      <c r="Q81" s="57">
        <f t="shared" si="92"/>
        <v>0</v>
      </c>
      <c r="R81" s="57">
        <f t="shared" si="92"/>
        <v>0</v>
      </c>
      <c r="S81" s="57">
        <f t="shared" si="92"/>
        <v>0</v>
      </c>
      <c r="T81" s="57">
        <f t="shared" si="92"/>
        <v>31.087737923806142</v>
      </c>
      <c r="U81" s="57">
        <f t="shared" si="92"/>
        <v>26.007733009947298</v>
      </c>
      <c r="V81" s="57" t="e">
        <f t="shared" si="92"/>
        <v>#N/A</v>
      </c>
      <c r="W81" s="57">
        <f t="shared" si="92"/>
        <v>0</v>
      </c>
      <c r="X81" s="57">
        <f t="shared" si="92"/>
        <v>16.694732905725242</v>
      </c>
      <c r="Y81" s="57">
        <f t="shared" si="92"/>
        <v>37.886866539960401</v>
      </c>
      <c r="Z81" s="57">
        <f t="shared" si="92"/>
        <v>16.586464878564573</v>
      </c>
      <c r="AA81" s="57">
        <f t="shared" si="92"/>
        <v>30.744543962827926</v>
      </c>
      <c r="AB81" s="57">
        <f t="shared" si="92"/>
        <v>27.884358521277743</v>
      </c>
      <c r="AC81" s="57">
        <f t="shared" si="92"/>
        <v>0</v>
      </c>
      <c r="AD81" s="57">
        <f t="shared" si="92"/>
        <v>0</v>
      </c>
      <c r="AE81" s="57">
        <f t="shared" si="92"/>
        <v>0</v>
      </c>
      <c r="AF81" s="57">
        <f t="shared" si="92"/>
        <v>30.771525689987147</v>
      </c>
      <c r="AG81" s="57">
        <f t="shared" si="92"/>
        <v>23.02785821508877</v>
      </c>
      <c r="AH81" s="57">
        <f t="shared" si="92"/>
        <v>37.555057864913586</v>
      </c>
      <c r="AI81" s="57">
        <f t="shared" si="92"/>
        <v>0</v>
      </c>
      <c r="AJ81" s="57">
        <f t="shared" si="92"/>
        <v>0</v>
      </c>
      <c r="AK81" s="57">
        <f t="shared" si="92"/>
        <v>35.922792375002764</v>
      </c>
      <c r="AL81" s="57">
        <f t="shared" si="92"/>
        <v>24.528138007371282</v>
      </c>
      <c r="AM81" s="57">
        <f t="shared" si="92"/>
        <v>28.063434660599597</v>
      </c>
      <c r="AN81" s="57">
        <f t="shared" si="92"/>
        <v>10.838020083942441</v>
      </c>
      <c r="AO81" s="57">
        <f t="shared" si="92"/>
        <v>27.725414331326071</v>
      </c>
      <c r="AP81" s="57">
        <f t="shared" si="92"/>
        <v>0</v>
      </c>
      <c r="AQ81" s="57">
        <f t="shared" si="92"/>
        <v>33.386205045655416</v>
      </c>
      <c r="AR81" s="57">
        <f t="shared" si="92"/>
        <v>0</v>
      </c>
      <c r="AS81" s="57">
        <f t="shared" si="92"/>
        <v>29.001076547386642</v>
      </c>
      <c r="AT81" s="57">
        <f t="shared" si="92"/>
        <v>0</v>
      </c>
      <c r="AU81" s="57">
        <f t="shared" si="92"/>
        <v>0</v>
      </c>
      <c r="AV81" s="57">
        <f t="shared" si="92"/>
        <v>0</v>
      </c>
      <c r="AW81" s="57">
        <f t="shared" si="92"/>
        <v>14.806382654177918</v>
      </c>
      <c r="AX81" s="57">
        <f t="shared" si="92"/>
        <v>0</v>
      </c>
      <c r="AY81" s="57">
        <f t="shared" si="92"/>
        <v>0</v>
      </c>
      <c r="AZ81" s="57">
        <f t="shared" si="92"/>
        <v>35.26763577921529</v>
      </c>
      <c r="BA81" s="57">
        <f t="shared" si="92"/>
        <v>0</v>
      </c>
      <c r="BB81" s="57">
        <f t="shared" si="92"/>
        <v>36.865746956344438</v>
      </c>
      <c r="BC81" s="57">
        <f t="shared" si="92"/>
        <v>12.280175982208975</v>
      </c>
      <c r="BD81" s="57">
        <f t="shared" si="92"/>
        <v>0</v>
      </c>
      <c r="BE81" s="57">
        <f t="shared" si="92"/>
        <v>0</v>
      </c>
      <c r="BF81" s="57">
        <f t="shared" si="92"/>
        <v>0</v>
      </c>
      <c r="BG81" s="57">
        <f t="shared" si="92"/>
        <v>0</v>
      </c>
      <c r="BH81" s="57">
        <f t="shared" si="92"/>
        <v>23.849738774018679</v>
      </c>
      <c r="BI81" s="57">
        <f t="shared" si="92"/>
        <v>24.474369547543326</v>
      </c>
      <c r="BJ81" s="57">
        <f t="shared" si="92"/>
        <v>0</v>
      </c>
      <c r="BK81" s="57">
        <f t="shared" si="92"/>
        <v>15.4930554729224</v>
      </c>
      <c r="BL81" s="57">
        <f t="shared" si="92"/>
        <v>29.526931206012772</v>
      </c>
      <c r="BM81" s="57">
        <f t="shared" si="92"/>
        <v>0</v>
      </c>
      <c r="BN81" s="57">
        <f t="shared" ref="BN81:CI81" si="93">+BN78*BN79</f>
        <v>0</v>
      </c>
      <c r="BO81" s="57">
        <f t="shared" si="93"/>
        <v>0</v>
      </c>
      <c r="BP81" s="57">
        <f t="shared" si="93"/>
        <v>0</v>
      </c>
      <c r="BQ81" s="57">
        <f t="shared" si="93"/>
        <v>0</v>
      </c>
      <c r="BR81" s="57">
        <f t="shared" si="93"/>
        <v>32.531124788019888</v>
      </c>
      <c r="BS81" s="57">
        <f t="shared" si="93"/>
        <v>28.797341336096761</v>
      </c>
      <c r="BT81" s="57">
        <f t="shared" si="93"/>
        <v>25.535645447060464</v>
      </c>
      <c r="BU81" s="57">
        <f t="shared" si="93"/>
        <v>33.295310935675296</v>
      </c>
      <c r="BV81" s="57">
        <f t="shared" si="93"/>
        <v>0</v>
      </c>
      <c r="BW81" s="57">
        <f t="shared" si="93"/>
        <v>0</v>
      </c>
      <c r="BX81" s="57" t="e">
        <f t="shared" si="93"/>
        <v>#N/A</v>
      </c>
      <c r="BY81" s="57">
        <f t="shared" si="93"/>
        <v>24.17439591779473</v>
      </c>
      <c r="BZ81" s="57">
        <f t="shared" si="93"/>
        <v>0</v>
      </c>
      <c r="CA81" s="57">
        <f t="shared" si="93"/>
        <v>0</v>
      </c>
      <c r="CB81" s="57">
        <f t="shared" si="93"/>
        <v>0</v>
      </c>
      <c r="CC81" s="57">
        <f t="shared" si="93"/>
        <v>0</v>
      </c>
      <c r="CD81" s="57">
        <f t="shared" si="93"/>
        <v>0</v>
      </c>
      <c r="CE81" s="57">
        <f t="shared" si="93"/>
        <v>17.123903417440545</v>
      </c>
      <c r="CF81" s="57">
        <f t="shared" si="93"/>
        <v>8.4344269201648849</v>
      </c>
      <c r="CG81" s="57">
        <f t="shared" si="93"/>
        <v>0</v>
      </c>
      <c r="CH81" s="57">
        <f t="shared" si="93"/>
        <v>19.437241358743325</v>
      </c>
      <c r="CI81" s="57">
        <f t="shared" si="93"/>
        <v>0</v>
      </c>
      <c r="CJ81" s="57">
        <f t="shared" ref="CJ81:CK81" si="94">+CJ78*CJ79</f>
        <v>0</v>
      </c>
      <c r="CK81" s="57">
        <f t="shared" si="94"/>
        <v>0</v>
      </c>
    </row>
    <row r="82" spans="1:89" ht="14" thickBot="1">
      <c r="A82" s="26"/>
      <c r="B82" s="26"/>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row>
    <row r="83" spans="1:89" ht="14" thickBot="1">
      <c r="A83" s="26">
        <v>25</v>
      </c>
      <c r="B83" s="58" t="s">
        <v>3514</v>
      </c>
      <c r="C83" s="43">
        <f>(+C71+C76+C81)</f>
        <v>462.94618377853988</v>
      </c>
      <c r="D83" s="43">
        <f t="shared" ref="D83:BM83" si="95">(+D71+D76+D81)</f>
        <v>430.3981733077041</v>
      </c>
      <c r="E83" s="43">
        <f t="shared" si="95"/>
        <v>381.81543755917824</v>
      </c>
      <c r="F83" s="43">
        <f t="shared" si="95"/>
        <v>413.34036003498574</v>
      </c>
      <c r="G83" s="43">
        <f t="shared" si="95"/>
        <v>381.81543755917824</v>
      </c>
      <c r="H83" s="43">
        <f t="shared" si="95"/>
        <v>418.80894258711066</v>
      </c>
      <c r="I83" s="43">
        <f t="shared" si="95"/>
        <v>381.81543755917824</v>
      </c>
      <c r="J83" s="43">
        <f t="shared" si="95"/>
        <v>445.39725879466204</v>
      </c>
      <c r="K83" s="43">
        <f t="shared" si="95"/>
        <v>450.37153499403786</v>
      </c>
      <c r="L83" s="43">
        <f t="shared" si="95"/>
        <v>381.81543755917824</v>
      </c>
      <c r="M83" s="43">
        <f t="shared" si="95"/>
        <v>439.83590374105802</v>
      </c>
      <c r="N83" s="43">
        <f t="shared" si="95"/>
        <v>381.81543755917824</v>
      </c>
      <c r="O83" s="43">
        <f t="shared" si="95"/>
        <v>381.81543755917824</v>
      </c>
      <c r="P83" s="43">
        <f t="shared" si="95"/>
        <v>419.48617180743508</v>
      </c>
      <c r="Q83" s="43">
        <f t="shared" si="95"/>
        <v>409.8179764756415</v>
      </c>
      <c r="R83" s="43">
        <f t="shared" si="95"/>
        <v>381.81543755917824</v>
      </c>
      <c r="S83" s="43">
        <f t="shared" si="95"/>
        <v>424.25708153809649</v>
      </c>
      <c r="T83" s="43">
        <f t="shared" si="95"/>
        <v>570.82322681127982</v>
      </c>
      <c r="U83" s="43">
        <f t="shared" si="95"/>
        <v>455.17824472524921</v>
      </c>
      <c r="V83" s="43" t="e">
        <f t="shared" si="95"/>
        <v>#N/A</v>
      </c>
      <c r="W83" s="43">
        <f t="shared" si="95"/>
        <v>381.81543755917824</v>
      </c>
      <c r="X83" s="43">
        <f t="shared" si="95"/>
        <v>445.86524462102716</v>
      </c>
      <c r="Y83" s="43">
        <f t="shared" si="95"/>
        <v>511.29380920662015</v>
      </c>
      <c r="Z83" s="43">
        <f t="shared" si="95"/>
        <v>423.11746680416684</v>
      </c>
      <c r="AA83" s="43">
        <f t="shared" si="95"/>
        <v>425.91863088863681</v>
      </c>
      <c r="AB83" s="43">
        <f t="shared" si="95"/>
        <v>538.81278582295772</v>
      </c>
      <c r="AC83" s="43">
        <f t="shared" si="95"/>
        <v>446.02206490396185</v>
      </c>
      <c r="AD83" s="43">
        <f t="shared" si="95"/>
        <v>396.27288673866525</v>
      </c>
      <c r="AE83" s="43">
        <f t="shared" si="95"/>
        <v>381.81543755917824</v>
      </c>
      <c r="AF83" s="43">
        <f t="shared" si="95"/>
        <v>459.94203740528906</v>
      </c>
      <c r="AG83" s="43">
        <f t="shared" si="95"/>
        <v>431.32321663864855</v>
      </c>
      <c r="AH83" s="43">
        <f t="shared" si="95"/>
        <v>580.94314186784334</v>
      </c>
      <c r="AI83" s="43">
        <f t="shared" si="95"/>
        <v>381.81543755917824</v>
      </c>
      <c r="AJ83" s="43">
        <f t="shared" si="95"/>
        <v>381.81543755917824</v>
      </c>
      <c r="AK83" s="43">
        <f t="shared" si="95"/>
        <v>487.45681338881286</v>
      </c>
      <c r="AL83" s="43">
        <f t="shared" si="95"/>
        <v>454.8463486630078</v>
      </c>
      <c r="AM83" s="43">
        <f t="shared" si="95"/>
        <v>452.83541511042824</v>
      </c>
      <c r="AN83" s="43">
        <f t="shared" si="95"/>
        <v>447.8549589525893</v>
      </c>
      <c r="AO83" s="43">
        <f t="shared" si="95"/>
        <v>469.89759492693872</v>
      </c>
      <c r="AP83" s="43">
        <f t="shared" si="95"/>
        <v>381.81543755917824</v>
      </c>
      <c r="AQ83" s="43">
        <f t="shared" si="95"/>
        <v>450.19275992275169</v>
      </c>
      <c r="AR83" s="43">
        <f t="shared" si="95"/>
        <v>381.81543755917824</v>
      </c>
      <c r="AS83" s="43">
        <f t="shared" si="95"/>
        <v>462.49997860099859</v>
      </c>
      <c r="AT83" s="43">
        <f t="shared" si="95"/>
        <v>441.86098457780326</v>
      </c>
      <c r="AU83" s="43">
        <f t="shared" si="95"/>
        <v>416.80655487709629</v>
      </c>
      <c r="AV83" s="43">
        <f t="shared" si="95"/>
        <v>381.81543755917824</v>
      </c>
      <c r="AW83" s="43">
        <f t="shared" si="95"/>
        <v>443.97689436947985</v>
      </c>
      <c r="AX83" s="43">
        <f t="shared" si="95"/>
        <v>381.81543755917824</v>
      </c>
      <c r="AY83" s="43">
        <f t="shared" si="95"/>
        <v>381.81543755917824</v>
      </c>
      <c r="AZ83" s="43">
        <f t="shared" si="95"/>
        <v>445.35642390962573</v>
      </c>
      <c r="BA83" s="43">
        <f t="shared" si="95"/>
        <v>381.81543755917824</v>
      </c>
      <c r="BB83" s="43">
        <f t="shared" si="95"/>
        <v>494.19598137848766</v>
      </c>
      <c r="BC83" s="43">
        <f t="shared" si="95"/>
        <v>449.29711485085579</v>
      </c>
      <c r="BD83" s="43">
        <f t="shared" si="95"/>
        <v>381.81543755917824</v>
      </c>
      <c r="BE83" s="43">
        <f t="shared" si="95"/>
        <v>429.17051171530193</v>
      </c>
      <c r="BF83" s="43">
        <f t="shared" si="95"/>
        <v>429.17051171530193</v>
      </c>
      <c r="BG83" s="43">
        <f t="shared" si="95"/>
        <v>381.81543755917824</v>
      </c>
      <c r="BH83" s="43">
        <f t="shared" si="95"/>
        <v>437.19009880900444</v>
      </c>
      <c r="BI83" s="43">
        <f t="shared" si="95"/>
        <v>406.28980710672158</v>
      </c>
      <c r="BJ83" s="43">
        <f t="shared" si="95"/>
        <v>381.81543755917824</v>
      </c>
      <c r="BK83" s="43">
        <f t="shared" si="95"/>
        <v>444.66356718822431</v>
      </c>
      <c r="BL83" s="43">
        <f t="shared" si="95"/>
        <v>464.61175161745581</v>
      </c>
      <c r="BM83" s="43">
        <f t="shared" si="95"/>
        <v>425.27052534713249</v>
      </c>
      <c r="BN83" s="43">
        <f t="shared" ref="BN83:CI83" si="96">(+BN71+BN76+BN81)</f>
        <v>381.81543755917824</v>
      </c>
      <c r="BO83" s="43">
        <f t="shared" si="96"/>
        <v>381.81543755917824</v>
      </c>
      <c r="BP83" s="43">
        <f t="shared" si="96"/>
        <v>426.21194752467477</v>
      </c>
      <c r="BQ83" s="43">
        <f t="shared" si="96"/>
        <v>381.81543755917824</v>
      </c>
      <c r="BR83" s="43">
        <f t="shared" si="96"/>
        <v>461.70163650332182</v>
      </c>
      <c r="BS83" s="43">
        <f t="shared" si="96"/>
        <v>457.96785305139866</v>
      </c>
      <c r="BT83" s="43">
        <f t="shared" si="96"/>
        <v>454.70615716236239</v>
      </c>
      <c r="BU83" s="43">
        <f t="shared" si="96"/>
        <v>452.10425352278594</v>
      </c>
      <c r="BV83" s="43">
        <f t="shared" si="96"/>
        <v>416.80655487709629</v>
      </c>
      <c r="BW83" s="43">
        <f t="shared" si="96"/>
        <v>381.81543755917824</v>
      </c>
      <c r="BX83" s="43" t="e">
        <f t="shared" si="96"/>
        <v>#N/A</v>
      </c>
      <c r="BY83" s="43">
        <f t="shared" si="96"/>
        <v>494.11374732023745</v>
      </c>
      <c r="BZ83" s="43">
        <f t="shared" si="96"/>
        <v>381.81543755917824</v>
      </c>
      <c r="CA83" s="43">
        <f t="shared" si="96"/>
        <v>397.32518306638434</v>
      </c>
      <c r="CB83" s="43">
        <f t="shared" si="96"/>
        <v>446.02206490396185</v>
      </c>
      <c r="CC83" s="43">
        <f>(+CC71+CC76+CC81)</f>
        <v>429.17051171530193</v>
      </c>
      <c r="CD83" s="43">
        <f t="shared" si="96"/>
        <v>411.19564984242612</v>
      </c>
      <c r="CE83" s="43">
        <f t="shared" si="96"/>
        <v>446.29441513274247</v>
      </c>
      <c r="CF83" s="43">
        <f t="shared" si="96"/>
        <v>445.4513657888117</v>
      </c>
      <c r="CG83" s="43">
        <f t="shared" si="96"/>
        <v>443.22677298228336</v>
      </c>
      <c r="CH83" s="43">
        <f t="shared" si="96"/>
        <v>430.37257663872907</v>
      </c>
      <c r="CI83" s="43">
        <f t="shared" si="96"/>
        <v>381.81543755917824</v>
      </c>
      <c r="CJ83" s="43">
        <f t="shared" ref="CJ83:CK83" si="97">(+CJ71+CJ76+CJ81)</f>
        <v>395.47225199817302</v>
      </c>
      <c r="CK83" s="43">
        <f t="shared" si="97"/>
        <v>429.17051171530193</v>
      </c>
    </row>
    <row r="85" spans="1:89">
      <c r="B85" s="84" t="s">
        <v>3535</v>
      </c>
      <c r="C85" s="76" t="s">
        <v>3534</v>
      </c>
    </row>
    <row r="86" spans="1:89">
      <c r="B86" s="78" t="s">
        <v>3524</v>
      </c>
      <c r="C86" s="76" t="s">
        <v>11498</v>
      </c>
    </row>
    <row r="87" spans="1:89">
      <c r="B87" s="75"/>
      <c r="C87" s="76" t="s">
        <v>3523</v>
      </c>
    </row>
    <row r="88" spans="1:89">
      <c r="B88" s="95"/>
      <c r="C88" s="76" t="s">
        <v>3528</v>
      </c>
    </row>
  </sheetData>
  <pageMargins left="0.7" right="0.7" top="0.75" bottom="0.75" header="0.3" footer="0.3"/>
  <pageSetup scale="65" orientation="portrait"/>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3374"/>
  <sheetViews>
    <sheetView zoomScale="130" zoomScaleNormal="130" workbookViewId="0">
      <selection activeCell="A2161" sqref="A2161"/>
    </sheetView>
  </sheetViews>
  <sheetFormatPr baseColWidth="10" defaultColWidth="11" defaultRowHeight="15"/>
  <cols>
    <col min="1" max="9" width="11" style="117"/>
    <col min="10" max="10" width="13" style="117" customWidth="1"/>
    <col min="11" max="11" width="11.1640625" style="117" customWidth="1"/>
    <col min="12" max="16" width="11" style="117"/>
    <col min="17" max="17" width="11" style="270"/>
    <col min="18" max="16384" width="11" style="117"/>
  </cols>
  <sheetData>
    <row r="1" spans="1:20">
      <c r="P1" s="220" t="s">
        <v>4904</v>
      </c>
      <c r="Q1" s="220"/>
      <c r="R1" s="220"/>
      <c r="S1" s="220"/>
      <c r="T1" s="220"/>
    </row>
    <row r="2" spans="1:20">
      <c r="A2" s="217" t="s">
        <v>4907</v>
      </c>
      <c r="B2" s="218"/>
      <c r="C2" s="218"/>
      <c r="D2" s="218"/>
      <c r="E2" s="218"/>
      <c r="F2" s="218"/>
      <c r="G2" s="218"/>
      <c r="H2" s="218"/>
      <c r="I2" s="218"/>
      <c r="J2" s="218"/>
      <c r="K2" s="218"/>
      <c r="L2" s="218"/>
      <c r="M2" s="218"/>
      <c r="N2" s="219"/>
      <c r="P2" s="141" t="s">
        <v>4905</v>
      </c>
      <c r="Q2" s="268" t="s">
        <v>4900</v>
      </c>
      <c r="R2" s="141" t="s">
        <v>4901</v>
      </c>
      <c r="S2" s="141" t="s">
        <v>4902</v>
      </c>
      <c r="T2" s="141" t="s">
        <v>4903</v>
      </c>
    </row>
    <row r="3" spans="1:20" s="118" customFormat="1">
      <c r="A3" s="210" t="s">
        <v>0</v>
      </c>
      <c r="B3" s="210" t="s">
        <v>2039</v>
      </c>
      <c r="C3" s="210" t="s">
        <v>2041</v>
      </c>
      <c r="D3" s="210" t="s">
        <v>2043</v>
      </c>
      <c r="E3" s="210" t="s">
        <v>2045</v>
      </c>
      <c r="F3" s="210" t="s">
        <v>2047</v>
      </c>
      <c r="G3" s="210" t="s">
        <v>2048</v>
      </c>
      <c r="H3" s="210" t="s">
        <v>2049</v>
      </c>
      <c r="I3" s="210" t="s">
        <v>2051</v>
      </c>
      <c r="J3" s="210" t="s">
        <v>2053</v>
      </c>
      <c r="K3" s="210" t="s">
        <v>2055</v>
      </c>
      <c r="L3" s="211" t="s">
        <v>2057</v>
      </c>
      <c r="M3" s="211" t="s">
        <v>2059</v>
      </c>
      <c r="N3" s="210" t="s">
        <v>2062</v>
      </c>
      <c r="P3" s="96" t="s">
        <v>3532</v>
      </c>
      <c r="Q3" s="269" t="s">
        <v>1283</v>
      </c>
      <c r="R3" s="96" t="s">
        <v>3525</v>
      </c>
      <c r="S3" s="96" t="s">
        <v>3477</v>
      </c>
      <c r="T3" s="96" t="s">
        <v>3526</v>
      </c>
    </row>
    <row r="4" spans="1:20" hidden="1">
      <c r="A4" s="117" t="s">
        <v>6</v>
      </c>
      <c r="B4" s="117">
        <v>0.67289999999999994</v>
      </c>
      <c r="C4" s="117">
        <v>1</v>
      </c>
      <c r="D4" s="117">
        <v>8.6749999999999994E-2</v>
      </c>
      <c r="E4" s="117">
        <v>8675</v>
      </c>
      <c r="F4" s="117" t="s">
        <v>1850</v>
      </c>
      <c r="G4" s="117">
        <v>1.8154999999999999</v>
      </c>
      <c r="H4" s="117">
        <v>5.67E-2</v>
      </c>
      <c r="I4" s="117">
        <v>1</v>
      </c>
      <c r="J4" s="117">
        <v>0</v>
      </c>
      <c r="K4" s="117">
        <v>0</v>
      </c>
      <c r="L4" s="117">
        <v>0.19900000000000001</v>
      </c>
      <c r="M4" s="117">
        <v>1.6E-2</v>
      </c>
      <c r="N4" s="117" t="s">
        <v>2064</v>
      </c>
    </row>
    <row r="5" spans="1:20" hidden="1">
      <c r="A5" s="117" t="s">
        <v>8</v>
      </c>
      <c r="B5" s="117">
        <v>0.68879999999999997</v>
      </c>
      <c r="C5" s="117">
        <v>1</v>
      </c>
      <c r="D5" s="117">
        <v>3.7769999999999998E-2</v>
      </c>
      <c r="E5" s="117">
        <v>3777</v>
      </c>
      <c r="F5" s="117" t="s">
        <v>3549</v>
      </c>
      <c r="G5" s="117">
        <v>1.3671</v>
      </c>
      <c r="H5" s="117">
        <v>0</v>
      </c>
      <c r="I5" s="117">
        <v>1</v>
      </c>
      <c r="J5" s="117">
        <v>0</v>
      </c>
      <c r="K5" s="117">
        <v>0</v>
      </c>
      <c r="L5" s="117">
        <v>0.307</v>
      </c>
      <c r="M5" s="117">
        <v>3.5999999999999997E-2</v>
      </c>
      <c r="N5" s="117" t="s">
        <v>2065</v>
      </c>
    </row>
    <row r="6" spans="1:20" hidden="1">
      <c r="A6" s="117" t="s">
        <v>9</v>
      </c>
      <c r="B6" s="117">
        <v>0.6833999999999999</v>
      </c>
      <c r="C6" s="117">
        <v>1</v>
      </c>
      <c r="D6" s="117">
        <v>6.0229999999999999E-2</v>
      </c>
      <c r="E6" s="117">
        <v>6023</v>
      </c>
      <c r="F6" s="117" t="s">
        <v>3552</v>
      </c>
      <c r="G6" s="117">
        <v>1.7276</v>
      </c>
      <c r="H6" s="117">
        <v>0</v>
      </c>
      <c r="I6" s="117">
        <v>1</v>
      </c>
      <c r="J6" s="117">
        <v>0</v>
      </c>
      <c r="K6" s="117">
        <v>0</v>
      </c>
      <c r="L6" s="117">
        <v>0.16200000000000001</v>
      </c>
      <c r="M6" s="117">
        <v>1.0999999999999999E-2</v>
      </c>
      <c r="N6" s="117" t="s">
        <v>2066</v>
      </c>
    </row>
    <row r="7" spans="1:20" hidden="1">
      <c r="A7" s="117" t="s">
        <v>10</v>
      </c>
      <c r="B7" s="117">
        <v>0.68879999999999997</v>
      </c>
      <c r="C7" s="117">
        <v>1</v>
      </c>
      <c r="D7" s="117">
        <v>7.6400000000000001E-3</v>
      </c>
      <c r="E7" s="117">
        <v>764</v>
      </c>
      <c r="F7" s="117" t="s">
        <v>3549</v>
      </c>
      <c r="G7" s="117">
        <v>1.1114999999999999</v>
      </c>
      <c r="H7" s="117">
        <v>0</v>
      </c>
      <c r="I7" s="117">
        <v>1</v>
      </c>
      <c r="J7" s="117">
        <v>0</v>
      </c>
      <c r="K7" s="117">
        <v>0</v>
      </c>
      <c r="L7" s="117">
        <v>0.33800000000000002</v>
      </c>
      <c r="M7" s="117">
        <v>4.2000000000000003E-2</v>
      </c>
      <c r="N7" s="117" t="s">
        <v>2067</v>
      </c>
    </row>
    <row r="8" spans="1:20" hidden="1">
      <c r="A8" s="117" t="s">
        <v>5168</v>
      </c>
      <c r="B8" s="117">
        <v>0.68879999999999997</v>
      </c>
      <c r="C8" s="117">
        <v>1</v>
      </c>
      <c r="D8" s="117">
        <v>2.0799999999999998E-3</v>
      </c>
      <c r="E8" s="117">
        <v>208</v>
      </c>
      <c r="F8" s="117" t="s">
        <v>3549</v>
      </c>
      <c r="G8" s="117">
        <v>0.94359999999999999</v>
      </c>
      <c r="H8" s="117">
        <v>0</v>
      </c>
      <c r="I8" s="117">
        <v>1</v>
      </c>
      <c r="J8" s="117">
        <v>0</v>
      </c>
      <c r="K8" s="117">
        <v>0</v>
      </c>
      <c r="L8" s="117">
        <v>0.26300000000000001</v>
      </c>
      <c r="M8" s="117">
        <v>2.5000000000000001E-2</v>
      </c>
      <c r="N8" s="117" t="s">
        <v>2068</v>
      </c>
    </row>
    <row r="9" spans="1:20" hidden="1">
      <c r="A9" s="117" t="s">
        <v>13</v>
      </c>
      <c r="B9" s="117">
        <v>0.81849999999999989</v>
      </c>
      <c r="C9" s="117">
        <v>1</v>
      </c>
      <c r="D9" s="117">
        <v>4.0820000000000002E-2</v>
      </c>
      <c r="E9" s="117">
        <v>4082</v>
      </c>
      <c r="F9" s="117" t="s">
        <v>1394</v>
      </c>
      <c r="G9" s="117">
        <v>1.7047000000000001</v>
      </c>
      <c r="H9" s="117">
        <v>5.2699999999999997E-2</v>
      </c>
      <c r="I9" s="117">
        <v>1</v>
      </c>
      <c r="J9" s="117">
        <v>1.7334510000000001E-2</v>
      </c>
      <c r="K9" s="117">
        <v>2.6888209999999999E-2</v>
      </c>
      <c r="L9" s="117">
        <v>0.19500000000000001</v>
      </c>
      <c r="M9" s="117">
        <v>8.0000000000000002E-3</v>
      </c>
      <c r="N9" s="117" t="s">
        <v>2069</v>
      </c>
    </row>
    <row r="10" spans="1:20" hidden="1">
      <c r="A10" s="117" t="s">
        <v>14</v>
      </c>
      <c r="B10" s="117">
        <v>0.68879999999999997</v>
      </c>
      <c r="C10" s="117">
        <v>1</v>
      </c>
      <c r="D10" s="117">
        <v>1.048E-2</v>
      </c>
      <c r="E10" s="117">
        <v>1048</v>
      </c>
      <c r="F10" s="117" t="s">
        <v>3549</v>
      </c>
      <c r="G10" s="117">
        <v>1.32</v>
      </c>
      <c r="H10" s="117">
        <v>0</v>
      </c>
      <c r="I10" s="117">
        <v>1</v>
      </c>
      <c r="J10" s="117">
        <v>0</v>
      </c>
      <c r="K10" s="117">
        <v>0</v>
      </c>
      <c r="L10" s="117">
        <v>0.13800000000000001</v>
      </c>
      <c r="M10" s="117">
        <v>8.0000000000000002E-3</v>
      </c>
      <c r="N10" s="117" t="s">
        <v>2070</v>
      </c>
    </row>
    <row r="11" spans="1:20" hidden="1">
      <c r="A11" s="117" t="s">
        <v>16</v>
      </c>
      <c r="B11" s="117">
        <v>0.81849999999999989</v>
      </c>
      <c r="C11" s="117">
        <v>1</v>
      </c>
      <c r="D11" s="117">
        <v>3.3709999999999997E-2</v>
      </c>
      <c r="E11" s="117">
        <v>3371</v>
      </c>
      <c r="F11" s="117" t="s">
        <v>1394</v>
      </c>
      <c r="G11" s="117">
        <v>1.6914</v>
      </c>
      <c r="H11" s="117">
        <v>4.2000000000000003E-2</v>
      </c>
      <c r="I11" s="117">
        <v>1</v>
      </c>
      <c r="J11" s="117">
        <v>0</v>
      </c>
      <c r="K11" s="117">
        <v>0</v>
      </c>
      <c r="L11" s="117">
        <v>0.16</v>
      </c>
      <c r="M11" s="117">
        <v>5.0000000000000001E-3</v>
      </c>
      <c r="N11" s="117" t="s">
        <v>2071</v>
      </c>
    </row>
    <row r="12" spans="1:20" hidden="1">
      <c r="A12" s="117" t="s">
        <v>5169</v>
      </c>
      <c r="B12" s="117">
        <v>0.81849999999999989</v>
      </c>
      <c r="C12" s="117">
        <v>1</v>
      </c>
      <c r="D12" s="117">
        <v>3.6999999999999999E-4</v>
      </c>
      <c r="E12" s="117">
        <v>37</v>
      </c>
      <c r="F12" s="117" t="s">
        <v>1394</v>
      </c>
      <c r="G12" s="117">
        <v>1.153</v>
      </c>
      <c r="H12" s="117">
        <v>0</v>
      </c>
      <c r="I12" s="117">
        <v>1</v>
      </c>
      <c r="J12" s="117">
        <v>0.52699233000000001</v>
      </c>
      <c r="K12" s="117">
        <v>0.28788676000000002</v>
      </c>
      <c r="L12" s="117">
        <v>0.66900000000000004</v>
      </c>
      <c r="M12" s="117">
        <v>1.9E-2</v>
      </c>
      <c r="N12" s="117" t="s">
        <v>2069</v>
      </c>
    </row>
    <row r="13" spans="1:20" hidden="1">
      <c r="A13" s="117" t="s">
        <v>17</v>
      </c>
      <c r="B13" s="117">
        <v>0.6833999999999999</v>
      </c>
      <c r="C13" s="117">
        <v>1</v>
      </c>
      <c r="D13" s="117">
        <v>2.707E-2</v>
      </c>
      <c r="E13" s="117">
        <v>2707</v>
      </c>
      <c r="F13" s="117" t="s">
        <v>3552</v>
      </c>
      <c r="G13" s="117">
        <v>1.3663000000000001</v>
      </c>
      <c r="H13" s="117">
        <v>6.3200000000000006E-2</v>
      </c>
      <c r="I13" s="117">
        <v>1</v>
      </c>
      <c r="J13" s="117">
        <v>0</v>
      </c>
      <c r="K13" s="117">
        <v>0</v>
      </c>
      <c r="L13" s="117">
        <v>0.215</v>
      </c>
      <c r="M13" s="117">
        <v>1.2E-2</v>
      </c>
      <c r="N13" s="117" t="s">
        <v>2072</v>
      </c>
    </row>
    <row r="14" spans="1:20" hidden="1">
      <c r="A14" s="117" t="s">
        <v>18</v>
      </c>
      <c r="B14" s="117">
        <v>0.68879999999999997</v>
      </c>
      <c r="C14" s="117">
        <v>1</v>
      </c>
      <c r="D14" s="117">
        <v>6.9199999999999999E-3</v>
      </c>
      <c r="E14" s="117">
        <v>692</v>
      </c>
      <c r="F14" s="117" t="s">
        <v>3549</v>
      </c>
      <c r="G14" s="117">
        <v>1.2786999999999999</v>
      </c>
      <c r="H14" s="117">
        <v>0</v>
      </c>
      <c r="I14" s="117">
        <v>1</v>
      </c>
      <c r="J14" s="117">
        <v>0</v>
      </c>
      <c r="K14" s="117">
        <v>0</v>
      </c>
      <c r="L14" s="117">
        <v>0.36099999999999999</v>
      </c>
      <c r="M14" s="117">
        <v>1.4E-2</v>
      </c>
      <c r="N14" s="117" t="s">
        <v>2073</v>
      </c>
    </row>
    <row r="15" spans="1:20" hidden="1">
      <c r="A15" s="117" t="s">
        <v>19</v>
      </c>
      <c r="B15" s="117">
        <v>0.68879999999999997</v>
      </c>
      <c r="C15" s="117">
        <v>1</v>
      </c>
      <c r="D15" s="117">
        <v>2.9099999999999998E-3</v>
      </c>
      <c r="E15" s="117">
        <v>291</v>
      </c>
      <c r="F15" s="117" t="s">
        <v>3549</v>
      </c>
      <c r="G15" s="117">
        <v>1.0985</v>
      </c>
      <c r="H15" s="117">
        <v>0</v>
      </c>
      <c r="I15" s="117">
        <v>1</v>
      </c>
      <c r="J15" s="117">
        <v>0</v>
      </c>
      <c r="K15" s="117">
        <v>0</v>
      </c>
      <c r="L15" s="117">
        <v>0.309</v>
      </c>
      <c r="M15" s="117">
        <v>2.5000000000000001E-2</v>
      </c>
      <c r="N15" s="117" t="s">
        <v>2074</v>
      </c>
    </row>
    <row r="16" spans="1:20" hidden="1">
      <c r="A16" s="117" t="s">
        <v>20</v>
      </c>
      <c r="B16" s="117">
        <v>0.72939999999999994</v>
      </c>
      <c r="C16" s="117">
        <v>1</v>
      </c>
      <c r="D16" s="117">
        <v>5.3670000000000002E-2</v>
      </c>
      <c r="E16" s="117">
        <v>5367</v>
      </c>
      <c r="F16" s="117" t="s">
        <v>1618</v>
      </c>
      <c r="G16" s="117">
        <v>1.9227000000000001</v>
      </c>
      <c r="H16" s="117">
        <v>8.6699999999999999E-2</v>
      </c>
      <c r="I16" s="117">
        <v>1</v>
      </c>
      <c r="J16" s="117">
        <v>5.0387599999999998E-2</v>
      </c>
      <c r="K16" s="117">
        <v>6.1615940000000001E-2</v>
      </c>
      <c r="L16" s="117">
        <v>0.23</v>
      </c>
      <c r="M16" s="117">
        <v>1.2E-2</v>
      </c>
      <c r="N16" s="117" t="s">
        <v>2075</v>
      </c>
    </row>
    <row r="17" spans="1:14" hidden="1">
      <c r="A17" s="117" t="s">
        <v>21</v>
      </c>
      <c r="B17" s="117">
        <v>0.72939999999999994</v>
      </c>
      <c r="C17" s="117">
        <v>1</v>
      </c>
      <c r="D17" s="117">
        <v>4.7440000000000003E-2</v>
      </c>
      <c r="E17" s="117">
        <v>4744</v>
      </c>
      <c r="F17" s="117" t="s">
        <v>1618</v>
      </c>
      <c r="G17" s="117">
        <v>1.8206</v>
      </c>
      <c r="H17" s="117">
        <v>0</v>
      </c>
      <c r="I17" s="117">
        <v>1</v>
      </c>
      <c r="J17" s="117">
        <v>0</v>
      </c>
      <c r="K17" s="117">
        <v>0</v>
      </c>
      <c r="L17" s="117">
        <v>0.192</v>
      </c>
      <c r="M17" s="117">
        <v>0.02</v>
      </c>
      <c r="N17" s="117" t="s">
        <v>2075</v>
      </c>
    </row>
    <row r="18" spans="1:14" hidden="1">
      <c r="A18" s="117" t="s">
        <v>22</v>
      </c>
      <c r="B18" s="117">
        <v>0.75149999999999995</v>
      </c>
      <c r="C18" s="117">
        <v>1</v>
      </c>
      <c r="D18" s="117">
        <v>6.1089999999999998E-2</v>
      </c>
      <c r="E18" s="117">
        <v>6109</v>
      </c>
      <c r="F18" s="117" t="s">
        <v>3568</v>
      </c>
      <c r="G18" s="117">
        <v>1.7103999999999999</v>
      </c>
      <c r="H18" s="117">
        <v>5.8000000000000003E-2</v>
      </c>
      <c r="I18" s="117">
        <v>1</v>
      </c>
      <c r="J18" s="117">
        <v>0</v>
      </c>
      <c r="K18" s="117">
        <v>0</v>
      </c>
      <c r="L18" s="117">
        <v>0.45100000000000001</v>
      </c>
      <c r="M18" s="117">
        <v>5.3999999999999999E-2</v>
      </c>
      <c r="N18" s="117" t="s">
        <v>2078</v>
      </c>
    </row>
    <row r="19" spans="1:14" hidden="1">
      <c r="A19" s="117" t="s">
        <v>5170</v>
      </c>
      <c r="B19" s="117">
        <v>0.68879999999999997</v>
      </c>
      <c r="C19" s="117">
        <v>1</v>
      </c>
      <c r="D19" s="117">
        <v>1.31E-3</v>
      </c>
      <c r="E19" s="117">
        <v>131</v>
      </c>
      <c r="F19" s="117" t="s">
        <v>3549</v>
      </c>
      <c r="G19" s="117">
        <v>0.97130000000000005</v>
      </c>
      <c r="H19" s="117">
        <v>0</v>
      </c>
      <c r="I19" s="117">
        <v>1</v>
      </c>
      <c r="J19" s="117">
        <v>0</v>
      </c>
      <c r="K19" s="117">
        <v>0</v>
      </c>
      <c r="L19" s="117">
        <v>0.38400000000000001</v>
      </c>
      <c r="M19" s="117">
        <v>0.02</v>
      </c>
      <c r="N19" s="117" t="s">
        <v>2079</v>
      </c>
    </row>
    <row r="20" spans="1:14" hidden="1">
      <c r="A20" s="117" t="s">
        <v>23</v>
      </c>
      <c r="B20" s="117">
        <v>0.81849999999999989</v>
      </c>
      <c r="C20" s="117">
        <v>1</v>
      </c>
      <c r="D20" s="117">
        <v>0.13558999999999999</v>
      </c>
      <c r="E20" s="117">
        <v>13559</v>
      </c>
      <c r="F20" s="117" t="s">
        <v>1394</v>
      </c>
      <c r="G20" s="117">
        <v>2.3689</v>
      </c>
      <c r="H20" s="117">
        <v>7.9399999999999998E-2</v>
      </c>
      <c r="I20" s="117">
        <v>1</v>
      </c>
      <c r="J20" s="117">
        <v>0.1203509</v>
      </c>
      <c r="K20" s="117">
        <v>0.12773444</v>
      </c>
      <c r="L20" s="117">
        <v>0.2</v>
      </c>
      <c r="M20" s="117">
        <v>1.4E-2</v>
      </c>
      <c r="N20" s="117" t="s">
        <v>2069</v>
      </c>
    </row>
    <row r="21" spans="1:14" hidden="1">
      <c r="A21" s="117" t="s">
        <v>24</v>
      </c>
      <c r="B21" s="117">
        <v>0.72939999999999994</v>
      </c>
      <c r="C21" s="117">
        <v>1</v>
      </c>
      <c r="D21" s="117">
        <v>5.1000000000000004E-3</v>
      </c>
      <c r="E21" s="117">
        <v>510</v>
      </c>
      <c r="F21" s="117" t="s">
        <v>1618</v>
      </c>
      <c r="G21" s="117">
        <v>1.2213000000000001</v>
      </c>
      <c r="H21" s="117">
        <v>0</v>
      </c>
      <c r="I21" s="117">
        <v>1</v>
      </c>
      <c r="J21" s="117">
        <v>0</v>
      </c>
      <c r="K21" s="117">
        <v>0</v>
      </c>
      <c r="L21" s="117">
        <v>0.49299999999999999</v>
      </c>
      <c r="M21" s="117">
        <v>4.9000000000000002E-2</v>
      </c>
      <c r="N21" s="117" t="s">
        <v>2080</v>
      </c>
    </row>
    <row r="22" spans="1:14" hidden="1">
      <c r="A22" s="117" t="s">
        <v>25</v>
      </c>
      <c r="B22" s="117">
        <v>0.68879999999999997</v>
      </c>
      <c r="C22" s="117">
        <v>1</v>
      </c>
      <c r="D22" s="117">
        <v>3.4229999999999997E-2</v>
      </c>
      <c r="E22" s="117">
        <v>3423</v>
      </c>
      <c r="F22" s="117" t="s">
        <v>3549</v>
      </c>
      <c r="G22" s="117">
        <v>1.3863000000000001</v>
      </c>
      <c r="H22" s="117">
        <v>0</v>
      </c>
      <c r="I22" s="117">
        <v>1</v>
      </c>
      <c r="J22" s="117">
        <v>0</v>
      </c>
      <c r="K22" s="117">
        <v>0</v>
      </c>
      <c r="L22" s="117">
        <v>0.23100000000000001</v>
      </c>
      <c r="M22" s="117">
        <v>2.3E-2</v>
      </c>
      <c r="N22" s="117" t="s">
        <v>2081</v>
      </c>
    </row>
    <row r="23" spans="1:14" hidden="1">
      <c r="A23" s="117" t="s">
        <v>26</v>
      </c>
      <c r="B23" s="117">
        <v>0.68879999999999997</v>
      </c>
      <c r="C23" s="117">
        <v>1</v>
      </c>
      <c r="D23" s="117">
        <v>1.379E-2</v>
      </c>
      <c r="E23" s="117">
        <v>1379</v>
      </c>
      <c r="F23" s="117" t="s">
        <v>3549</v>
      </c>
      <c r="G23" s="117">
        <v>1.2574000000000001</v>
      </c>
      <c r="H23" s="117">
        <v>0</v>
      </c>
      <c r="I23" s="117">
        <v>1</v>
      </c>
      <c r="J23" s="117">
        <v>0</v>
      </c>
      <c r="K23" s="117">
        <v>0</v>
      </c>
      <c r="L23" s="117">
        <v>0.16200000000000001</v>
      </c>
      <c r="M23" s="117">
        <v>1.7000000000000001E-2</v>
      </c>
      <c r="N23" s="117" t="s">
        <v>2067</v>
      </c>
    </row>
    <row r="24" spans="1:14" hidden="1">
      <c r="A24" s="117" t="s">
        <v>27</v>
      </c>
      <c r="B24" s="117">
        <v>0.70059999999999989</v>
      </c>
      <c r="C24" s="117">
        <v>1</v>
      </c>
      <c r="D24" s="117">
        <v>1.4319999999999999E-2</v>
      </c>
      <c r="E24" s="117">
        <v>1432</v>
      </c>
      <c r="F24" s="117" t="s">
        <v>1366</v>
      </c>
      <c r="G24" s="117">
        <v>1.2501</v>
      </c>
      <c r="H24" s="117">
        <v>5.4100000000000002E-2</v>
      </c>
      <c r="I24" s="117">
        <v>1</v>
      </c>
      <c r="J24" s="117">
        <v>0</v>
      </c>
      <c r="K24" s="117">
        <v>0</v>
      </c>
      <c r="L24" s="117">
        <v>0.122</v>
      </c>
      <c r="M24" s="117">
        <v>1.4999999999999999E-2</v>
      </c>
      <c r="N24" s="117" t="s">
        <v>2082</v>
      </c>
    </row>
    <row r="25" spans="1:14" hidden="1">
      <c r="A25" s="117" t="s">
        <v>28</v>
      </c>
      <c r="B25" s="117">
        <v>0.80049999999999999</v>
      </c>
      <c r="C25" s="117">
        <v>1</v>
      </c>
      <c r="D25" s="117">
        <v>0.16539999999999999</v>
      </c>
      <c r="E25" s="117">
        <v>16540</v>
      </c>
      <c r="F25" s="117" t="s">
        <v>1528</v>
      </c>
      <c r="G25" s="117">
        <v>1.837</v>
      </c>
      <c r="H25" s="117">
        <v>5.4300000000000001E-2</v>
      </c>
      <c r="I25" s="117">
        <v>1</v>
      </c>
      <c r="J25" s="117">
        <v>1.854101E-2</v>
      </c>
      <c r="K25" s="117">
        <v>2.8798359999999999E-2</v>
      </c>
      <c r="L25" s="117">
        <v>0.17100000000000001</v>
      </c>
      <c r="M25" s="117">
        <v>0.01</v>
      </c>
      <c r="N25" s="117" t="s">
        <v>2083</v>
      </c>
    </row>
    <row r="26" spans="1:14" hidden="1">
      <c r="A26" s="117" t="s">
        <v>29</v>
      </c>
      <c r="B26" s="117">
        <v>0.69429999999999992</v>
      </c>
      <c r="C26" s="117">
        <v>1</v>
      </c>
      <c r="D26" s="117">
        <v>5.117E-2</v>
      </c>
      <c r="E26" s="117">
        <v>5117</v>
      </c>
      <c r="F26" s="117" t="s">
        <v>1871</v>
      </c>
      <c r="G26" s="117">
        <v>1.72</v>
      </c>
      <c r="H26" s="117">
        <v>5.8400000000000001E-2</v>
      </c>
      <c r="I26" s="117">
        <v>1</v>
      </c>
      <c r="J26" s="117">
        <v>0</v>
      </c>
      <c r="K26" s="117">
        <v>0</v>
      </c>
      <c r="L26" s="117">
        <v>8.3000000000000004E-2</v>
      </c>
      <c r="M26" s="117">
        <v>5.0000000000000001E-3</v>
      </c>
      <c r="N26" s="117" t="s">
        <v>2084</v>
      </c>
    </row>
    <row r="27" spans="1:14" hidden="1">
      <c r="A27" s="117" t="s">
        <v>30</v>
      </c>
      <c r="B27" s="117">
        <v>0.68879999999999997</v>
      </c>
      <c r="C27" s="117">
        <v>1</v>
      </c>
      <c r="D27" s="117">
        <v>3.2399999999999998E-3</v>
      </c>
      <c r="E27" s="117">
        <v>324</v>
      </c>
      <c r="F27" s="117" t="s">
        <v>3549</v>
      </c>
      <c r="G27" s="117">
        <v>1.0855999999999999</v>
      </c>
      <c r="H27" s="117">
        <v>0</v>
      </c>
      <c r="I27" s="117">
        <v>1</v>
      </c>
      <c r="J27" s="117">
        <v>0</v>
      </c>
      <c r="K27" s="117">
        <v>0</v>
      </c>
      <c r="L27" s="117">
        <v>0.33200000000000002</v>
      </c>
      <c r="M27" s="117">
        <v>2.8000000000000001E-2</v>
      </c>
      <c r="N27" s="117" t="s">
        <v>2085</v>
      </c>
    </row>
    <row r="28" spans="1:14" hidden="1">
      <c r="A28" s="117" t="s">
        <v>31</v>
      </c>
      <c r="B28" s="117">
        <v>0.68879999999999997</v>
      </c>
      <c r="C28" s="117">
        <v>1</v>
      </c>
      <c r="D28" s="117">
        <v>5.1599999999999997E-3</v>
      </c>
      <c r="E28" s="117">
        <v>516</v>
      </c>
      <c r="F28" s="117" t="s">
        <v>3549</v>
      </c>
      <c r="G28" s="117">
        <v>1.2141999999999999</v>
      </c>
      <c r="H28" s="117">
        <v>0</v>
      </c>
      <c r="I28" s="117">
        <v>1</v>
      </c>
      <c r="J28" s="117">
        <v>0</v>
      </c>
      <c r="K28" s="117">
        <v>0</v>
      </c>
      <c r="L28" s="117">
        <v>0.47199999999999998</v>
      </c>
      <c r="M28" s="117">
        <v>2.9000000000000001E-2</v>
      </c>
      <c r="N28" s="117" t="s">
        <v>2086</v>
      </c>
    </row>
    <row r="29" spans="1:14" hidden="1">
      <c r="A29" s="117" t="s">
        <v>32</v>
      </c>
      <c r="B29" s="117">
        <v>0.69429999999999992</v>
      </c>
      <c r="C29" s="117">
        <v>1</v>
      </c>
      <c r="D29" s="117">
        <v>3.1300000000000001E-2</v>
      </c>
      <c r="E29" s="117">
        <v>3130</v>
      </c>
      <c r="F29" s="117" t="s">
        <v>1871</v>
      </c>
      <c r="G29" s="117">
        <v>1.5569</v>
      </c>
      <c r="H29" s="117">
        <v>4.8500000000000001E-2</v>
      </c>
      <c r="I29" s="117">
        <v>1</v>
      </c>
      <c r="J29" s="117">
        <v>0</v>
      </c>
      <c r="K29" s="117">
        <v>0</v>
      </c>
      <c r="L29" s="117">
        <v>0.11</v>
      </c>
      <c r="M29" s="117">
        <v>8.0000000000000002E-3</v>
      </c>
      <c r="N29" s="117" t="s">
        <v>2084</v>
      </c>
    </row>
    <row r="30" spans="1:14" hidden="1">
      <c r="A30" s="117" t="s">
        <v>33</v>
      </c>
      <c r="B30" s="117">
        <v>0.68879999999999997</v>
      </c>
      <c r="C30" s="117">
        <v>1</v>
      </c>
      <c r="D30" s="117">
        <v>3.31E-3</v>
      </c>
      <c r="E30" s="117">
        <v>331</v>
      </c>
      <c r="F30" s="117" t="s">
        <v>3549</v>
      </c>
      <c r="G30" s="117">
        <v>0.86799999999999999</v>
      </c>
      <c r="H30" s="117">
        <v>0</v>
      </c>
      <c r="I30" s="117">
        <v>1</v>
      </c>
      <c r="J30" s="117">
        <v>0</v>
      </c>
      <c r="K30" s="117">
        <v>0</v>
      </c>
      <c r="L30" s="117">
        <v>0.59799999999999998</v>
      </c>
      <c r="M30" s="117">
        <v>6.4000000000000001E-2</v>
      </c>
      <c r="N30" s="117" t="s">
        <v>2087</v>
      </c>
    </row>
    <row r="31" spans="1:14" hidden="1">
      <c r="A31" s="117" t="s">
        <v>34</v>
      </c>
      <c r="B31" s="117">
        <v>0.68879999999999997</v>
      </c>
      <c r="C31" s="117">
        <v>1</v>
      </c>
      <c r="D31" s="117">
        <v>1.0019999999999999E-2</v>
      </c>
      <c r="E31" s="117">
        <v>1002</v>
      </c>
      <c r="F31" s="117" t="s">
        <v>3549</v>
      </c>
      <c r="G31" s="117">
        <v>1.365</v>
      </c>
      <c r="H31" s="117">
        <v>0</v>
      </c>
      <c r="I31" s="117">
        <v>1</v>
      </c>
      <c r="J31" s="117">
        <v>0</v>
      </c>
      <c r="K31" s="117">
        <v>0</v>
      </c>
      <c r="L31" s="117">
        <v>0.13900000000000001</v>
      </c>
      <c r="M31" s="117">
        <v>1.4999999999999999E-2</v>
      </c>
      <c r="N31" s="117" t="s">
        <v>2077</v>
      </c>
    </row>
    <row r="32" spans="1:14" hidden="1">
      <c r="A32" s="117" t="s">
        <v>5171</v>
      </c>
      <c r="B32" s="117">
        <v>0.68879999999999997</v>
      </c>
      <c r="C32" s="117">
        <v>1</v>
      </c>
      <c r="D32" s="117">
        <v>1.0399999999999999E-3</v>
      </c>
      <c r="E32" s="117">
        <v>104</v>
      </c>
      <c r="F32" s="117" t="s">
        <v>3549</v>
      </c>
      <c r="G32" s="117">
        <v>0.97829999999999995</v>
      </c>
      <c r="H32" s="117">
        <v>0</v>
      </c>
      <c r="I32" s="117">
        <v>1</v>
      </c>
      <c r="J32" s="117">
        <v>0</v>
      </c>
      <c r="K32" s="117">
        <v>0</v>
      </c>
      <c r="L32" s="117">
        <v>1.0489999999999999</v>
      </c>
      <c r="M32" s="117">
        <v>8.4000000000000005E-2</v>
      </c>
      <c r="N32" s="117" t="s">
        <v>2088</v>
      </c>
    </row>
    <row r="33" spans="1:14" hidden="1">
      <c r="A33" s="117" t="s">
        <v>35</v>
      </c>
      <c r="B33" s="117">
        <v>0.68879999999999997</v>
      </c>
      <c r="C33" s="117">
        <v>1</v>
      </c>
      <c r="D33" s="117">
        <v>3.2799999999999999E-3</v>
      </c>
      <c r="E33" s="117">
        <v>328</v>
      </c>
      <c r="F33" s="117" t="s">
        <v>3549</v>
      </c>
      <c r="G33" s="117">
        <v>0.98850000000000005</v>
      </c>
      <c r="H33" s="117">
        <v>0</v>
      </c>
      <c r="I33" s="117">
        <v>1</v>
      </c>
      <c r="J33" s="117">
        <v>0</v>
      </c>
      <c r="K33" s="117">
        <v>0</v>
      </c>
      <c r="L33" s="117">
        <v>0.501</v>
      </c>
      <c r="M33" s="117">
        <v>5.1999999999999998E-2</v>
      </c>
      <c r="N33" s="117" t="s">
        <v>2089</v>
      </c>
    </row>
    <row r="34" spans="1:14" hidden="1">
      <c r="A34" s="117" t="s">
        <v>36</v>
      </c>
      <c r="B34" s="117">
        <v>0.67289999999999994</v>
      </c>
      <c r="C34" s="117">
        <v>1</v>
      </c>
      <c r="D34" s="117">
        <v>5.0180000000000002E-2</v>
      </c>
      <c r="E34" s="117">
        <v>5018</v>
      </c>
      <c r="F34" s="117" t="s">
        <v>1850</v>
      </c>
      <c r="G34" s="117">
        <v>1.7255</v>
      </c>
      <c r="H34" s="117">
        <v>0</v>
      </c>
      <c r="I34" s="117">
        <v>1</v>
      </c>
      <c r="J34" s="117">
        <v>0</v>
      </c>
      <c r="K34" s="117">
        <v>0</v>
      </c>
      <c r="L34" s="117">
        <v>0.13700000000000001</v>
      </c>
      <c r="M34" s="117">
        <v>1.2E-2</v>
      </c>
      <c r="N34" s="117" t="s">
        <v>2064</v>
      </c>
    </row>
    <row r="35" spans="1:14" hidden="1">
      <c r="A35" s="117" t="s">
        <v>37</v>
      </c>
      <c r="B35" s="117">
        <v>0.81849999999999989</v>
      </c>
      <c r="C35" s="117">
        <v>1</v>
      </c>
      <c r="D35" s="117">
        <v>6.4519999999999994E-2</v>
      </c>
      <c r="E35" s="117">
        <v>6452</v>
      </c>
      <c r="F35" s="117" t="s">
        <v>1394</v>
      </c>
      <c r="G35" s="117">
        <v>1.875</v>
      </c>
      <c r="H35" s="117">
        <v>3.3300000000000003E-2</v>
      </c>
      <c r="I35" s="117">
        <v>1</v>
      </c>
      <c r="J35" s="117">
        <v>1.4685200000000001E-3</v>
      </c>
      <c r="K35" s="117">
        <v>2.02075E-3</v>
      </c>
      <c r="L35" s="117">
        <v>0.22600000000000001</v>
      </c>
      <c r="M35" s="117">
        <v>1.4E-2</v>
      </c>
      <c r="N35" s="117" t="s">
        <v>2069</v>
      </c>
    </row>
    <row r="36" spans="1:14" hidden="1">
      <c r="A36" s="117" t="s">
        <v>5172</v>
      </c>
      <c r="B36" s="117">
        <v>0.81849999999999989</v>
      </c>
      <c r="C36" s="117">
        <v>1</v>
      </c>
      <c r="D36" s="117">
        <v>1.64E-3</v>
      </c>
      <c r="E36" s="117">
        <v>164</v>
      </c>
      <c r="F36" s="117" t="s">
        <v>1394</v>
      </c>
      <c r="G36" s="117">
        <v>0.98780000000000001</v>
      </c>
      <c r="H36" s="117">
        <v>0</v>
      </c>
      <c r="I36" s="117">
        <v>1</v>
      </c>
      <c r="J36" s="117">
        <v>0</v>
      </c>
      <c r="K36" s="117">
        <v>0</v>
      </c>
      <c r="L36" s="117">
        <v>0.73399999999999999</v>
      </c>
      <c r="M36" s="117">
        <v>0.08</v>
      </c>
      <c r="N36" s="117" t="s">
        <v>2091</v>
      </c>
    </row>
    <row r="37" spans="1:14" hidden="1">
      <c r="A37" s="117" t="s">
        <v>38</v>
      </c>
      <c r="B37" s="117">
        <v>0.69049999999999989</v>
      </c>
      <c r="C37" s="117">
        <v>1</v>
      </c>
      <c r="D37" s="117">
        <v>3.63E-3</v>
      </c>
      <c r="E37" s="117">
        <v>363</v>
      </c>
      <c r="F37" s="117" t="s">
        <v>3556</v>
      </c>
      <c r="G37" s="117">
        <v>1.1513</v>
      </c>
      <c r="H37" s="117">
        <v>0</v>
      </c>
      <c r="I37" s="117">
        <v>1</v>
      </c>
      <c r="J37" s="117">
        <v>0</v>
      </c>
      <c r="K37" s="117">
        <v>0</v>
      </c>
      <c r="L37" s="117">
        <v>0.42099999999999999</v>
      </c>
      <c r="M37" s="117">
        <v>2.8000000000000001E-2</v>
      </c>
      <c r="N37" s="117" t="s">
        <v>2092</v>
      </c>
    </row>
    <row r="38" spans="1:14" hidden="1">
      <c r="A38" s="117" t="s">
        <v>39</v>
      </c>
      <c r="B38" s="117">
        <v>0.68879999999999997</v>
      </c>
      <c r="C38" s="117">
        <v>1</v>
      </c>
      <c r="D38" s="117">
        <v>1.506E-2</v>
      </c>
      <c r="E38" s="117">
        <v>1506</v>
      </c>
      <c r="F38" s="117" t="s">
        <v>3549</v>
      </c>
      <c r="G38" s="117">
        <v>1.0861000000000001</v>
      </c>
      <c r="H38" s="117">
        <v>0</v>
      </c>
      <c r="I38" s="117">
        <v>1</v>
      </c>
      <c r="J38" s="117">
        <v>0</v>
      </c>
      <c r="K38" s="117">
        <v>0</v>
      </c>
      <c r="L38" s="117">
        <v>0.33100000000000002</v>
      </c>
      <c r="M38" s="117">
        <v>1.6E-2</v>
      </c>
      <c r="N38" s="117" t="s">
        <v>2093</v>
      </c>
    </row>
    <row r="39" spans="1:14" hidden="1">
      <c r="A39" s="117" t="s">
        <v>40</v>
      </c>
      <c r="B39" s="117">
        <v>0.67289999999999994</v>
      </c>
      <c r="C39" s="117">
        <v>1</v>
      </c>
      <c r="D39" s="117">
        <v>6.1799999999999997E-3</v>
      </c>
      <c r="E39" s="117">
        <v>618</v>
      </c>
      <c r="F39" s="117" t="s">
        <v>1850</v>
      </c>
      <c r="G39" s="117">
        <v>0.98099999999999998</v>
      </c>
      <c r="H39" s="117">
        <v>0</v>
      </c>
      <c r="I39" s="117">
        <v>1</v>
      </c>
      <c r="J39" s="117">
        <v>0</v>
      </c>
      <c r="K39" s="117">
        <v>0</v>
      </c>
      <c r="L39" s="117">
        <v>0.40600000000000003</v>
      </c>
      <c r="M39" s="117">
        <v>4.5999999999999999E-2</v>
      </c>
      <c r="N39" s="117" t="s">
        <v>2094</v>
      </c>
    </row>
    <row r="40" spans="1:14" hidden="1">
      <c r="A40" s="117" t="s">
        <v>5173</v>
      </c>
      <c r="B40" s="117">
        <v>0.68879999999999997</v>
      </c>
      <c r="C40" s="117">
        <v>1</v>
      </c>
      <c r="D40" s="117">
        <v>1.575E-2</v>
      </c>
      <c r="E40" s="117">
        <v>1575</v>
      </c>
      <c r="F40" s="117" t="s">
        <v>3549</v>
      </c>
      <c r="G40" s="117">
        <v>1.5001</v>
      </c>
      <c r="H40" s="117">
        <v>0</v>
      </c>
      <c r="I40" s="117">
        <v>1</v>
      </c>
      <c r="J40" s="117">
        <v>0</v>
      </c>
      <c r="K40" s="117">
        <v>0</v>
      </c>
      <c r="L40" s="117">
        <v>0.376</v>
      </c>
      <c r="M40" s="117">
        <v>3.5000000000000003E-2</v>
      </c>
      <c r="N40" s="117" t="s">
        <v>2089</v>
      </c>
    </row>
    <row r="41" spans="1:14" hidden="1">
      <c r="A41" s="117" t="s">
        <v>41</v>
      </c>
      <c r="B41" s="117">
        <v>0.68879999999999997</v>
      </c>
      <c r="C41" s="117">
        <v>1</v>
      </c>
      <c r="D41" s="117">
        <v>5.6499999999999996E-3</v>
      </c>
      <c r="E41" s="117">
        <v>565</v>
      </c>
      <c r="F41" s="117" t="s">
        <v>3549</v>
      </c>
      <c r="G41" s="117">
        <v>1.0790999999999999</v>
      </c>
      <c r="H41" s="117">
        <v>0</v>
      </c>
      <c r="I41" s="117">
        <v>1</v>
      </c>
      <c r="J41" s="117">
        <v>0</v>
      </c>
      <c r="K41" s="117">
        <v>0</v>
      </c>
      <c r="L41" s="117">
        <v>0.29299999999999998</v>
      </c>
      <c r="M41" s="117">
        <v>2.1999999999999999E-2</v>
      </c>
      <c r="N41" s="117" t="s">
        <v>2095</v>
      </c>
    </row>
    <row r="42" spans="1:14" hidden="1">
      <c r="A42" s="117" t="s">
        <v>42</v>
      </c>
      <c r="B42" s="117">
        <v>0.68879999999999997</v>
      </c>
      <c r="C42" s="117">
        <v>1</v>
      </c>
      <c r="D42" s="117">
        <v>6.0800000000000003E-3</v>
      </c>
      <c r="E42" s="117">
        <v>608</v>
      </c>
      <c r="F42" s="117" t="s">
        <v>3549</v>
      </c>
      <c r="G42" s="117">
        <v>1.0618000000000001</v>
      </c>
      <c r="H42" s="117">
        <v>0</v>
      </c>
      <c r="I42" s="117">
        <v>1</v>
      </c>
      <c r="J42" s="117">
        <v>0</v>
      </c>
      <c r="K42" s="117">
        <v>0</v>
      </c>
      <c r="L42" s="117">
        <v>0.47299999999999998</v>
      </c>
      <c r="M42" s="117">
        <v>3.1E-2</v>
      </c>
      <c r="N42" s="117" t="s">
        <v>2096</v>
      </c>
    </row>
    <row r="43" spans="1:14" hidden="1">
      <c r="A43" s="117" t="s">
        <v>43</v>
      </c>
      <c r="B43" s="117">
        <v>0.70059999999999989</v>
      </c>
      <c r="C43" s="117">
        <v>1</v>
      </c>
      <c r="D43" s="117">
        <v>5.0880000000000002E-2</v>
      </c>
      <c r="E43" s="117">
        <v>5088</v>
      </c>
      <c r="F43" s="117" t="s">
        <v>1366</v>
      </c>
      <c r="G43" s="117">
        <v>1.5730999999999999</v>
      </c>
      <c r="H43" s="117">
        <v>6.3299999999999995E-2</v>
      </c>
      <c r="I43" s="117">
        <v>1</v>
      </c>
      <c r="J43" s="117">
        <v>0</v>
      </c>
      <c r="K43" s="117">
        <v>0</v>
      </c>
      <c r="L43" s="117">
        <v>0.13500000000000001</v>
      </c>
      <c r="M43" s="117">
        <v>1.0999999999999999E-2</v>
      </c>
      <c r="N43" s="117" t="s">
        <v>2082</v>
      </c>
    </row>
    <row r="44" spans="1:14" hidden="1">
      <c r="A44" s="117" t="s">
        <v>44</v>
      </c>
      <c r="B44" s="117">
        <v>0.80049999999999999</v>
      </c>
      <c r="C44" s="117">
        <v>1</v>
      </c>
      <c r="D44" s="117">
        <v>1.8530000000000001E-2</v>
      </c>
      <c r="E44" s="117">
        <v>1853</v>
      </c>
      <c r="F44" s="117" t="s">
        <v>1528</v>
      </c>
      <c r="G44" s="117">
        <v>1.3728</v>
      </c>
      <c r="H44" s="117">
        <v>5.7799999999999997E-2</v>
      </c>
      <c r="I44" s="117">
        <v>1</v>
      </c>
      <c r="J44" s="117">
        <v>0</v>
      </c>
      <c r="K44" s="117">
        <v>0</v>
      </c>
      <c r="L44" s="117">
        <v>0.29299999999999998</v>
      </c>
      <c r="M44" s="117">
        <v>0.02</v>
      </c>
      <c r="N44" s="117" t="s">
        <v>2097</v>
      </c>
    </row>
    <row r="45" spans="1:14" hidden="1">
      <c r="A45" s="117" t="s">
        <v>45</v>
      </c>
      <c r="B45" s="117">
        <v>0.77189999999999992</v>
      </c>
      <c r="C45" s="117">
        <v>1</v>
      </c>
      <c r="D45" s="117">
        <v>2.1909999999999999E-2</v>
      </c>
      <c r="E45" s="117">
        <v>2191</v>
      </c>
      <c r="F45" s="117" t="s">
        <v>1843</v>
      </c>
      <c r="G45" s="117">
        <v>1.3895</v>
      </c>
      <c r="H45" s="117">
        <v>4.1500000000000002E-2</v>
      </c>
      <c r="I45" s="117">
        <v>1</v>
      </c>
      <c r="J45" s="117">
        <v>0</v>
      </c>
      <c r="K45" s="117">
        <v>0</v>
      </c>
      <c r="L45" s="117">
        <v>0.10299999999999999</v>
      </c>
      <c r="M45" s="117">
        <v>8.9999999999999993E-3</v>
      </c>
      <c r="N45" s="117" t="s">
        <v>2098</v>
      </c>
    </row>
    <row r="46" spans="1:14" hidden="1">
      <c r="A46" s="117" t="s">
        <v>46</v>
      </c>
      <c r="B46" s="117">
        <v>0.69049999999999989</v>
      </c>
      <c r="C46" s="117">
        <v>1</v>
      </c>
      <c r="D46" s="117">
        <v>4.2750000000000003E-2</v>
      </c>
      <c r="E46" s="117">
        <v>4275</v>
      </c>
      <c r="F46" s="117" t="s">
        <v>3556</v>
      </c>
      <c r="G46" s="117">
        <v>1.4617</v>
      </c>
      <c r="H46" s="117">
        <v>5.3100000000000001E-2</v>
      </c>
      <c r="I46" s="117">
        <v>1</v>
      </c>
      <c r="J46" s="117">
        <v>0</v>
      </c>
      <c r="K46" s="117">
        <v>0</v>
      </c>
      <c r="L46" s="117">
        <v>0.28599999999999998</v>
      </c>
      <c r="M46" s="117">
        <v>1.7000000000000001E-2</v>
      </c>
      <c r="N46" s="117" t="s">
        <v>2090</v>
      </c>
    </row>
    <row r="47" spans="1:14" hidden="1">
      <c r="A47" s="117" t="s">
        <v>47</v>
      </c>
      <c r="B47" s="117">
        <v>0.68879999999999997</v>
      </c>
      <c r="C47" s="117">
        <v>1</v>
      </c>
      <c r="D47" s="117">
        <v>6.7799999999999996E-3</v>
      </c>
      <c r="E47" s="117">
        <v>678</v>
      </c>
      <c r="F47" s="117" t="s">
        <v>3549</v>
      </c>
      <c r="G47" s="117">
        <v>1.0651999999999999</v>
      </c>
      <c r="H47" s="117">
        <v>0</v>
      </c>
      <c r="I47" s="117">
        <v>1</v>
      </c>
      <c r="J47" s="117">
        <v>0</v>
      </c>
      <c r="K47" s="117">
        <v>0</v>
      </c>
      <c r="L47" s="117">
        <v>0.182</v>
      </c>
      <c r="M47" s="117">
        <v>3.0000000000000001E-3</v>
      </c>
      <c r="N47" s="117" t="s">
        <v>2085</v>
      </c>
    </row>
    <row r="48" spans="1:14" hidden="1">
      <c r="A48" s="117" t="s">
        <v>48</v>
      </c>
      <c r="B48" s="117">
        <v>0.74469999999999992</v>
      </c>
      <c r="C48" s="117">
        <v>1</v>
      </c>
      <c r="D48" s="117">
        <v>1.264E-2</v>
      </c>
      <c r="E48" s="117">
        <v>1264</v>
      </c>
      <c r="F48" s="117" t="s">
        <v>1930</v>
      </c>
      <c r="G48" s="117">
        <v>2.2307000000000001</v>
      </c>
      <c r="H48" s="117">
        <v>0.10340000000000001</v>
      </c>
      <c r="I48" s="117">
        <v>1</v>
      </c>
      <c r="J48" s="117">
        <v>0.40153441000000001</v>
      </c>
      <c r="K48" s="117">
        <v>0.44825937999999999</v>
      </c>
      <c r="L48" s="117">
        <v>0.39500000000000002</v>
      </c>
      <c r="M48" s="117">
        <v>1.2999999999999999E-2</v>
      </c>
      <c r="N48" s="117" t="s">
        <v>2099</v>
      </c>
    </row>
    <row r="49" spans="1:14" hidden="1">
      <c r="A49" s="117" t="s">
        <v>49</v>
      </c>
      <c r="B49" s="117">
        <v>0.81849999999999989</v>
      </c>
      <c r="C49" s="117">
        <v>1</v>
      </c>
      <c r="D49" s="117">
        <v>2.0879999999999999E-2</v>
      </c>
      <c r="E49" s="117">
        <v>2088</v>
      </c>
      <c r="F49" s="117" t="s">
        <v>1394</v>
      </c>
      <c r="G49" s="117">
        <v>1.4560999999999999</v>
      </c>
      <c r="H49" s="117">
        <v>6.2300000000000001E-2</v>
      </c>
      <c r="I49" s="117">
        <v>1</v>
      </c>
      <c r="J49" s="117">
        <v>0</v>
      </c>
      <c r="K49" s="117">
        <v>0</v>
      </c>
      <c r="L49" s="117">
        <v>0.23699999999999999</v>
      </c>
      <c r="M49" s="117">
        <v>8.9999999999999993E-3</v>
      </c>
      <c r="N49" s="117" t="s">
        <v>2100</v>
      </c>
    </row>
    <row r="50" spans="1:14" hidden="1">
      <c r="A50" s="117" t="s">
        <v>50</v>
      </c>
      <c r="B50" s="117">
        <v>0.74469999999999992</v>
      </c>
      <c r="C50" s="117">
        <v>1</v>
      </c>
      <c r="D50" s="117">
        <v>4.9169999999999998E-2</v>
      </c>
      <c r="E50" s="117">
        <v>4917</v>
      </c>
      <c r="F50" s="117" t="s">
        <v>1930</v>
      </c>
      <c r="G50" s="117">
        <v>1.8059000000000001</v>
      </c>
      <c r="H50" s="117">
        <v>4.5900000000000003E-2</v>
      </c>
      <c r="I50" s="117">
        <v>1</v>
      </c>
      <c r="J50" s="117">
        <v>1.0729400000000001E-3</v>
      </c>
      <c r="K50" s="117">
        <v>1.3112600000000001E-3</v>
      </c>
      <c r="L50" s="117">
        <v>0.27200000000000002</v>
      </c>
      <c r="M50" s="117">
        <v>0.02</v>
      </c>
      <c r="N50" s="117" t="s">
        <v>2099</v>
      </c>
    </row>
    <row r="51" spans="1:14" hidden="1">
      <c r="A51" s="117" t="s">
        <v>51</v>
      </c>
      <c r="B51" s="117">
        <v>0.68879999999999997</v>
      </c>
      <c r="C51" s="117">
        <v>1</v>
      </c>
      <c r="D51" s="117">
        <v>2.6800000000000001E-3</v>
      </c>
      <c r="E51" s="117">
        <v>268</v>
      </c>
      <c r="F51" s="117" t="s">
        <v>3549</v>
      </c>
      <c r="G51" s="117">
        <v>0.91549999999999998</v>
      </c>
      <c r="H51" s="117">
        <v>0</v>
      </c>
      <c r="I51" s="117">
        <v>1</v>
      </c>
      <c r="J51" s="117">
        <v>0</v>
      </c>
      <c r="K51" s="117">
        <v>0</v>
      </c>
      <c r="L51" s="117">
        <v>0.32700000000000001</v>
      </c>
      <c r="M51" s="117">
        <v>3.9E-2</v>
      </c>
      <c r="N51" s="117" t="s">
        <v>2101</v>
      </c>
    </row>
    <row r="52" spans="1:14" hidden="1">
      <c r="A52" s="117" t="s">
        <v>52</v>
      </c>
      <c r="B52" s="117">
        <v>0.79249999999999998</v>
      </c>
      <c r="C52" s="117">
        <v>1</v>
      </c>
      <c r="D52" s="117">
        <v>0.12681999999999999</v>
      </c>
      <c r="E52" s="117">
        <v>12682</v>
      </c>
      <c r="F52" s="117" t="s">
        <v>1763</v>
      </c>
      <c r="G52" s="117">
        <v>1.6324000000000001</v>
      </c>
      <c r="H52" s="117">
        <v>6.9500000000000006E-2</v>
      </c>
      <c r="I52" s="117">
        <v>1</v>
      </c>
      <c r="J52" s="117">
        <v>3.0917699999999999E-2</v>
      </c>
      <c r="K52" s="117">
        <v>4.221867E-2</v>
      </c>
      <c r="L52" s="117">
        <v>0.218</v>
      </c>
      <c r="M52" s="117">
        <v>1.9E-2</v>
      </c>
      <c r="N52" s="117" t="s">
        <v>2102</v>
      </c>
    </row>
    <row r="53" spans="1:14" hidden="1">
      <c r="A53" s="117" t="s">
        <v>5174</v>
      </c>
      <c r="B53" s="117">
        <v>0.79249999999999998</v>
      </c>
      <c r="C53" s="117">
        <v>1</v>
      </c>
      <c r="D53" s="117">
        <v>2.0200000000000001E-3</v>
      </c>
      <c r="E53" s="117">
        <v>202</v>
      </c>
      <c r="F53" s="117" t="s">
        <v>1763</v>
      </c>
      <c r="G53" s="117">
        <v>0.91139999999999999</v>
      </c>
      <c r="H53" s="117">
        <v>0</v>
      </c>
      <c r="I53" s="117">
        <v>1</v>
      </c>
      <c r="J53" s="117">
        <v>0</v>
      </c>
      <c r="K53" s="117">
        <v>0</v>
      </c>
      <c r="L53" s="117">
        <v>0.73399999999999999</v>
      </c>
      <c r="M53" s="117">
        <v>0.106</v>
      </c>
      <c r="N53" s="117" t="s">
        <v>2103</v>
      </c>
    </row>
    <row r="54" spans="1:14" hidden="1">
      <c r="A54" s="117" t="s">
        <v>53</v>
      </c>
      <c r="B54" s="117">
        <v>0.72939999999999994</v>
      </c>
      <c r="C54" s="117">
        <v>1</v>
      </c>
      <c r="D54" s="117">
        <v>3.4099999999999998E-3</v>
      </c>
      <c r="E54" s="117">
        <v>341</v>
      </c>
      <c r="F54" s="117" t="s">
        <v>1618</v>
      </c>
      <c r="G54" s="117">
        <v>1.0740000000000001</v>
      </c>
      <c r="H54" s="117">
        <v>0</v>
      </c>
      <c r="I54" s="117">
        <v>1</v>
      </c>
      <c r="J54" s="117">
        <v>0</v>
      </c>
      <c r="K54" s="117">
        <v>0</v>
      </c>
      <c r="L54" s="117">
        <v>0.499</v>
      </c>
      <c r="M54" s="117">
        <v>0.13600000000000001</v>
      </c>
      <c r="N54" s="117" t="s">
        <v>2080</v>
      </c>
    </row>
    <row r="55" spans="1:14" hidden="1">
      <c r="A55" s="117" t="s">
        <v>54</v>
      </c>
      <c r="B55" s="117">
        <v>0.68879999999999997</v>
      </c>
      <c r="C55" s="117">
        <v>1</v>
      </c>
      <c r="D55" s="117">
        <v>6.5500000000000003E-3</v>
      </c>
      <c r="E55" s="117">
        <v>655</v>
      </c>
      <c r="F55" s="117" t="s">
        <v>3549</v>
      </c>
      <c r="G55" s="117">
        <v>1.0162</v>
      </c>
      <c r="H55" s="117">
        <v>0</v>
      </c>
      <c r="I55" s="117">
        <v>1</v>
      </c>
      <c r="J55" s="117">
        <v>0</v>
      </c>
      <c r="K55" s="117">
        <v>0</v>
      </c>
      <c r="L55" s="117">
        <v>0.441</v>
      </c>
      <c r="M55" s="117">
        <v>3.9E-2</v>
      </c>
      <c r="N55" s="117" t="s">
        <v>2104</v>
      </c>
    </row>
    <row r="56" spans="1:14" hidden="1">
      <c r="A56" s="117" t="s">
        <v>55</v>
      </c>
      <c r="B56" s="117">
        <v>0.77189999999999992</v>
      </c>
      <c r="C56" s="117">
        <v>1</v>
      </c>
      <c r="D56" s="117">
        <v>3.4520000000000002E-2</v>
      </c>
      <c r="E56" s="117">
        <v>3452</v>
      </c>
      <c r="F56" s="117" t="s">
        <v>1843</v>
      </c>
      <c r="G56" s="117">
        <v>1.8250999999999999</v>
      </c>
      <c r="H56" s="117">
        <v>3.1600000000000003E-2</v>
      </c>
      <c r="I56" s="117">
        <v>1</v>
      </c>
      <c r="J56" s="117">
        <v>0</v>
      </c>
      <c r="K56" s="117">
        <v>0</v>
      </c>
      <c r="L56" s="117">
        <v>0.29499999999999998</v>
      </c>
      <c r="M56" s="117">
        <v>2.9000000000000001E-2</v>
      </c>
      <c r="N56" s="117" t="s">
        <v>2098</v>
      </c>
    </row>
    <row r="57" spans="1:14" hidden="1">
      <c r="A57" s="117" t="s">
        <v>56</v>
      </c>
      <c r="B57" s="117">
        <v>0.68879999999999997</v>
      </c>
      <c r="C57" s="117">
        <v>1</v>
      </c>
      <c r="D57" s="117">
        <v>8.3099999999999997E-3</v>
      </c>
      <c r="E57" s="117">
        <v>831</v>
      </c>
      <c r="F57" s="117" t="s">
        <v>3549</v>
      </c>
      <c r="G57" s="117">
        <v>1.1546000000000001</v>
      </c>
      <c r="H57" s="117">
        <v>0</v>
      </c>
      <c r="I57" s="117">
        <v>1</v>
      </c>
      <c r="J57" s="117">
        <v>0</v>
      </c>
      <c r="K57" s="117">
        <v>0</v>
      </c>
      <c r="L57" s="117">
        <v>0.308</v>
      </c>
      <c r="M57" s="117">
        <v>1.2999999999999999E-2</v>
      </c>
      <c r="N57" s="117" t="s">
        <v>2105</v>
      </c>
    </row>
    <row r="58" spans="1:14" hidden="1">
      <c r="A58" s="117" t="s">
        <v>5175</v>
      </c>
      <c r="B58" s="117">
        <v>0.68879999999999997</v>
      </c>
      <c r="C58" s="117">
        <v>1</v>
      </c>
      <c r="D58" s="117">
        <v>8.0000000000000004E-4</v>
      </c>
      <c r="E58" s="117">
        <v>80</v>
      </c>
      <c r="F58" s="117" t="s">
        <v>3549</v>
      </c>
      <c r="G58" s="117">
        <v>0.84670000000000001</v>
      </c>
      <c r="H58" s="117">
        <v>0</v>
      </c>
      <c r="I58" s="117">
        <v>1</v>
      </c>
      <c r="J58" s="117">
        <v>0</v>
      </c>
      <c r="K58" s="117">
        <v>0</v>
      </c>
      <c r="L58" s="117">
        <v>0.95</v>
      </c>
      <c r="M58" s="117">
        <v>3.5999999999999997E-2</v>
      </c>
      <c r="N58" s="117" t="s">
        <v>2106</v>
      </c>
    </row>
    <row r="59" spans="1:14" hidden="1">
      <c r="A59" s="117" t="s">
        <v>57</v>
      </c>
      <c r="B59" s="117">
        <v>0.81849999999999989</v>
      </c>
      <c r="C59" s="117">
        <v>1</v>
      </c>
      <c r="D59" s="117">
        <v>4.3369999999999999E-2</v>
      </c>
      <c r="E59" s="117">
        <v>4337</v>
      </c>
      <c r="F59" s="117" t="s">
        <v>1394</v>
      </c>
      <c r="G59" s="117">
        <v>2.1128999999999998</v>
      </c>
      <c r="H59" s="117">
        <v>5.3800000000000001E-2</v>
      </c>
      <c r="I59" s="117">
        <v>1</v>
      </c>
      <c r="J59" s="117">
        <v>7.8989199999999996E-2</v>
      </c>
      <c r="K59" s="117">
        <v>0.1004109</v>
      </c>
      <c r="L59" s="117">
        <v>0.13900000000000001</v>
      </c>
      <c r="M59" s="117">
        <v>1.2E-2</v>
      </c>
      <c r="N59" s="117" t="s">
        <v>2069</v>
      </c>
    </row>
    <row r="60" spans="1:14" hidden="1">
      <c r="A60" s="117" t="s">
        <v>58</v>
      </c>
      <c r="B60" s="117">
        <v>0.81849999999999989</v>
      </c>
      <c r="C60" s="117">
        <v>1</v>
      </c>
      <c r="D60" s="117">
        <v>4.632E-2</v>
      </c>
      <c r="E60" s="117">
        <v>4632</v>
      </c>
      <c r="F60" s="117" t="s">
        <v>1394</v>
      </c>
      <c r="G60" s="117">
        <v>1.8779999999999999</v>
      </c>
      <c r="H60" s="117">
        <v>5.3999999999999999E-2</v>
      </c>
      <c r="I60" s="117">
        <v>1</v>
      </c>
      <c r="J60" s="117">
        <v>5.3385710000000003E-2</v>
      </c>
      <c r="K60" s="117">
        <v>5.5400030000000003E-2</v>
      </c>
      <c r="L60" s="117">
        <v>0.1</v>
      </c>
      <c r="M60" s="117">
        <v>1.0999999999999999E-2</v>
      </c>
      <c r="N60" s="117" t="s">
        <v>2069</v>
      </c>
    </row>
    <row r="61" spans="1:14" hidden="1">
      <c r="A61" s="117" t="s">
        <v>59</v>
      </c>
      <c r="B61" s="117">
        <v>0.72939999999999994</v>
      </c>
      <c r="C61" s="117">
        <v>1</v>
      </c>
      <c r="D61" s="117">
        <v>1.2970000000000001E-2</v>
      </c>
      <c r="E61" s="117">
        <v>1297</v>
      </c>
      <c r="F61" s="117" t="s">
        <v>1618</v>
      </c>
      <c r="G61" s="117">
        <v>1.1615</v>
      </c>
      <c r="H61" s="117">
        <v>0</v>
      </c>
      <c r="I61" s="117">
        <v>1</v>
      </c>
      <c r="J61" s="117">
        <v>0</v>
      </c>
      <c r="K61" s="117">
        <v>0</v>
      </c>
      <c r="L61" s="117">
        <v>0.19500000000000001</v>
      </c>
      <c r="M61" s="117">
        <v>1.2999999999999999E-2</v>
      </c>
      <c r="N61" s="117" t="s">
        <v>2107</v>
      </c>
    </row>
    <row r="62" spans="1:14" hidden="1">
      <c r="A62" s="117" t="s">
        <v>5176</v>
      </c>
      <c r="B62" s="117">
        <v>0.79249999999999998</v>
      </c>
      <c r="C62" s="117">
        <v>1</v>
      </c>
      <c r="D62" s="117">
        <v>2.5699999999999998E-3</v>
      </c>
      <c r="E62" s="117">
        <v>257</v>
      </c>
      <c r="F62" s="117" t="s">
        <v>1763</v>
      </c>
      <c r="G62" s="117">
        <v>0.99919999999999998</v>
      </c>
      <c r="H62" s="117">
        <v>0</v>
      </c>
      <c r="I62" s="117">
        <v>1</v>
      </c>
      <c r="J62" s="117">
        <v>0</v>
      </c>
      <c r="K62" s="117">
        <v>0</v>
      </c>
      <c r="L62" s="117">
        <v>0.54300000000000004</v>
      </c>
      <c r="M62" s="117">
        <v>0.1</v>
      </c>
      <c r="N62" s="117" t="s">
        <v>2108</v>
      </c>
    </row>
    <row r="63" spans="1:14" hidden="1">
      <c r="A63" s="117" t="s">
        <v>5177</v>
      </c>
      <c r="B63" s="117">
        <v>0.68879999999999997</v>
      </c>
      <c r="C63" s="117">
        <v>1</v>
      </c>
      <c r="D63" s="117">
        <v>2.7200000000000002E-3</v>
      </c>
      <c r="E63" s="117">
        <v>272</v>
      </c>
      <c r="F63" s="117" t="s">
        <v>3549</v>
      </c>
      <c r="G63" s="117">
        <v>0.9708</v>
      </c>
      <c r="H63" s="117">
        <v>0</v>
      </c>
      <c r="I63" s="117">
        <v>1</v>
      </c>
      <c r="J63" s="117">
        <v>0</v>
      </c>
      <c r="K63" s="117">
        <v>0</v>
      </c>
      <c r="L63" s="117">
        <v>0.27600000000000002</v>
      </c>
      <c r="M63" s="117">
        <v>1.9E-2</v>
      </c>
      <c r="N63" s="117" t="s">
        <v>2109</v>
      </c>
    </row>
    <row r="64" spans="1:14" hidden="1">
      <c r="A64" s="117" t="s">
        <v>60</v>
      </c>
      <c r="B64" s="117">
        <v>0.68879999999999997</v>
      </c>
      <c r="C64" s="117">
        <v>1</v>
      </c>
      <c r="D64" s="117">
        <v>7.6600000000000001E-3</v>
      </c>
      <c r="E64" s="117">
        <v>766</v>
      </c>
      <c r="F64" s="117" t="s">
        <v>3549</v>
      </c>
      <c r="G64" s="117">
        <v>1.0112000000000001</v>
      </c>
      <c r="H64" s="117">
        <v>0</v>
      </c>
      <c r="I64" s="117">
        <v>1</v>
      </c>
      <c r="J64" s="117">
        <v>0</v>
      </c>
      <c r="K64" s="117">
        <v>0</v>
      </c>
      <c r="L64" s="117">
        <v>0.51300000000000001</v>
      </c>
      <c r="M64" s="117">
        <v>4.3999999999999997E-2</v>
      </c>
      <c r="N64" s="117" t="s">
        <v>2110</v>
      </c>
    </row>
    <row r="65" spans="1:14" hidden="1">
      <c r="A65" s="117" t="s">
        <v>61</v>
      </c>
      <c r="B65" s="117">
        <v>0.74469999999999992</v>
      </c>
      <c r="C65" s="117">
        <v>1</v>
      </c>
      <c r="D65" s="117">
        <v>8.7279999999999996E-2</v>
      </c>
      <c r="E65" s="117">
        <v>8728</v>
      </c>
      <c r="F65" s="117" t="s">
        <v>1930</v>
      </c>
      <c r="G65" s="117">
        <v>1.8095000000000001</v>
      </c>
      <c r="H65" s="117">
        <v>5.5599999999999997E-2</v>
      </c>
      <c r="I65" s="117">
        <v>1</v>
      </c>
      <c r="J65" s="117">
        <v>4.1852900000000004E-3</v>
      </c>
      <c r="K65" s="117">
        <v>5.1251500000000002E-3</v>
      </c>
      <c r="L65" s="117">
        <v>0.31900000000000001</v>
      </c>
      <c r="M65" s="117">
        <v>1.7000000000000001E-2</v>
      </c>
      <c r="N65" s="117" t="s">
        <v>2099</v>
      </c>
    </row>
    <row r="66" spans="1:14" hidden="1">
      <c r="A66" s="117" t="s">
        <v>62</v>
      </c>
      <c r="B66" s="117">
        <v>0.81849999999999989</v>
      </c>
      <c r="C66" s="117">
        <v>1</v>
      </c>
      <c r="D66" s="117">
        <v>1.8030000000000001E-2</v>
      </c>
      <c r="E66" s="117">
        <v>1803</v>
      </c>
      <c r="F66" s="117" t="s">
        <v>1394</v>
      </c>
      <c r="G66" s="117">
        <v>1.5525</v>
      </c>
      <c r="H66" s="117">
        <v>5.91E-2</v>
      </c>
      <c r="I66" s="117">
        <v>1</v>
      </c>
      <c r="J66" s="117">
        <v>0</v>
      </c>
      <c r="K66" s="117">
        <v>0</v>
      </c>
      <c r="L66" s="117">
        <v>0.16900000000000001</v>
      </c>
      <c r="M66" s="117">
        <v>1.4E-2</v>
      </c>
      <c r="N66" s="117" t="s">
        <v>2069</v>
      </c>
    </row>
    <row r="67" spans="1:14" hidden="1">
      <c r="A67" s="117" t="s">
        <v>63</v>
      </c>
      <c r="B67" s="117">
        <v>0.68879999999999997</v>
      </c>
      <c r="C67" s="117">
        <v>1</v>
      </c>
      <c r="D67" s="117">
        <v>1.9099999999999999E-2</v>
      </c>
      <c r="E67" s="117">
        <v>1910</v>
      </c>
      <c r="F67" s="117" t="s">
        <v>3549</v>
      </c>
      <c r="G67" s="117">
        <v>1.3351999999999999</v>
      </c>
      <c r="H67" s="117">
        <v>0</v>
      </c>
      <c r="I67" s="117">
        <v>1</v>
      </c>
      <c r="J67" s="117">
        <v>7.7650280000000002E-2</v>
      </c>
      <c r="K67" s="117">
        <v>3.93926E-2</v>
      </c>
      <c r="L67" s="117">
        <v>0.122</v>
      </c>
      <c r="M67" s="117">
        <v>1.0999999999999999E-2</v>
      </c>
      <c r="N67" s="117" t="s">
        <v>2111</v>
      </c>
    </row>
    <row r="68" spans="1:14" hidden="1">
      <c r="A68" s="117" t="s">
        <v>64</v>
      </c>
      <c r="B68" s="117">
        <v>0.68879999999999997</v>
      </c>
      <c r="C68" s="117">
        <v>1</v>
      </c>
      <c r="D68" s="117">
        <v>4.9699999999999996E-3</v>
      </c>
      <c r="E68" s="117">
        <v>497</v>
      </c>
      <c r="F68" s="117" t="s">
        <v>3549</v>
      </c>
      <c r="G68" s="117">
        <v>1.0548</v>
      </c>
      <c r="H68" s="117">
        <v>0</v>
      </c>
      <c r="I68" s="117">
        <v>1</v>
      </c>
      <c r="J68" s="117">
        <v>0</v>
      </c>
      <c r="K68" s="117">
        <v>0</v>
      </c>
      <c r="L68" s="117">
        <v>0.377</v>
      </c>
      <c r="M68" s="117">
        <v>3.3000000000000002E-2</v>
      </c>
      <c r="N68" s="117" t="s">
        <v>2112</v>
      </c>
    </row>
    <row r="69" spans="1:14" hidden="1">
      <c r="A69" s="117" t="s">
        <v>65</v>
      </c>
      <c r="B69" s="117">
        <v>0.68879999999999997</v>
      </c>
      <c r="C69" s="117">
        <v>1</v>
      </c>
      <c r="D69" s="117">
        <v>8.2699999999999996E-3</v>
      </c>
      <c r="E69" s="117">
        <v>827</v>
      </c>
      <c r="F69" s="117" t="s">
        <v>3549</v>
      </c>
      <c r="G69" s="117">
        <v>0.91420000000000001</v>
      </c>
      <c r="H69" s="117">
        <v>0</v>
      </c>
      <c r="I69" s="117">
        <v>1</v>
      </c>
      <c r="J69" s="117">
        <v>0</v>
      </c>
      <c r="K69" s="117">
        <v>0</v>
      </c>
      <c r="L69" s="117">
        <v>0.19500000000000001</v>
      </c>
      <c r="M69" s="117">
        <v>8.0000000000000002E-3</v>
      </c>
      <c r="N69" s="117" t="s">
        <v>2113</v>
      </c>
    </row>
    <row r="70" spans="1:14" hidden="1">
      <c r="A70" s="117" t="s">
        <v>66</v>
      </c>
      <c r="B70" s="117">
        <v>0.68879999999999997</v>
      </c>
      <c r="C70" s="117">
        <v>1</v>
      </c>
      <c r="D70" s="117">
        <v>6.1500000000000001E-3</v>
      </c>
      <c r="E70" s="117">
        <v>615</v>
      </c>
      <c r="F70" s="117" t="s">
        <v>3549</v>
      </c>
      <c r="G70" s="117">
        <v>1.2101999999999999</v>
      </c>
      <c r="H70" s="117">
        <v>0</v>
      </c>
      <c r="I70" s="117">
        <v>1</v>
      </c>
      <c r="J70" s="117">
        <v>0</v>
      </c>
      <c r="K70" s="117">
        <v>0</v>
      </c>
      <c r="L70" s="117">
        <v>0.158</v>
      </c>
      <c r="M70" s="117">
        <v>1.0999999999999999E-2</v>
      </c>
      <c r="N70" s="117" t="s">
        <v>2114</v>
      </c>
    </row>
    <row r="71" spans="1:14" hidden="1">
      <c r="A71" s="117" t="s">
        <v>5178</v>
      </c>
      <c r="B71" s="117">
        <v>0.68879999999999997</v>
      </c>
      <c r="C71" s="117">
        <v>1</v>
      </c>
      <c r="D71" s="117">
        <v>3.0300000000000001E-3</v>
      </c>
      <c r="E71" s="117">
        <v>303</v>
      </c>
      <c r="F71" s="117" t="s">
        <v>3549</v>
      </c>
      <c r="G71" s="117">
        <v>0.9718</v>
      </c>
      <c r="H71" s="117">
        <v>0</v>
      </c>
      <c r="I71" s="117">
        <v>1</v>
      </c>
      <c r="J71" s="117">
        <v>0</v>
      </c>
      <c r="K71" s="117">
        <v>0</v>
      </c>
      <c r="L71" s="117">
        <v>0.49199999999999999</v>
      </c>
      <c r="M71" s="117">
        <v>4.4999999999999998E-2</v>
      </c>
      <c r="N71" s="117" t="s">
        <v>2101</v>
      </c>
    </row>
    <row r="72" spans="1:14" hidden="1">
      <c r="A72" s="117" t="s">
        <v>67</v>
      </c>
      <c r="B72" s="117">
        <v>0.77189999999999992</v>
      </c>
      <c r="C72" s="117">
        <v>1</v>
      </c>
      <c r="D72" s="117">
        <v>4.6299999999999996E-3</v>
      </c>
      <c r="E72" s="117">
        <v>463</v>
      </c>
      <c r="F72" s="117" t="s">
        <v>1843</v>
      </c>
      <c r="G72" s="117">
        <v>1.2161999999999999</v>
      </c>
      <c r="H72" s="117">
        <v>0</v>
      </c>
      <c r="I72" s="117">
        <v>1</v>
      </c>
      <c r="J72" s="117">
        <v>0</v>
      </c>
      <c r="K72" s="117">
        <v>0</v>
      </c>
      <c r="L72" s="117">
        <v>0.39300000000000002</v>
      </c>
      <c r="M72" s="117">
        <v>4.4999999999999998E-2</v>
      </c>
      <c r="N72" s="117" t="s">
        <v>2098</v>
      </c>
    </row>
    <row r="73" spans="1:14" hidden="1">
      <c r="A73" s="117" t="s">
        <v>68</v>
      </c>
      <c r="B73" s="117">
        <v>0.81849999999999989</v>
      </c>
      <c r="C73" s="117">
        <v>1</v>
      </c>
      <c r="D73" s="117">
        <v>7.0699999999999999E-3</v>
      </c>
      <c r="E73" s="117">
        <v>707</v>
      </c>
      <c r="F73" s="117" t="s">
        <v>1394</v>
      </c>
      <c r="G73" s="117">
        <v>1.1644000000000001</v>
      </c>
      <c r="H73" s="117">
        <v>0</v>
      </c>
      <c r="I73" s="117">
        <v>1</v>
      </c>
      <c r="J73" s="117">
        <v>0</v>
      </c>
      <c r="K73" s="117">
        <v>0</v>
      </c>
      <c r="L73" s="117">
        <v>0.22</v>
      </c>
      <c r="M73" s="117">
        <v>1.4999999999999999E-2</v>
      </c>
      <c r="N73" s="117" t="s">
        <v>2115</v>
      </c>
    </row>
    <row r="74" spans="1:14" hidden="1">
      <c r="A74" s="117" t="s">
        <v>69</v>
      </c>
      <c r="B74" s="117">
        <v>0.80049999999999999</v>
      </c>
      <c r="C74" s="117">
        <v>1</v>
      </c>
      <c r="D74" s="117">
        <v>4.4260000000000001E-2</v>
      </c>
      <c r="E74" s="117">
        <v>4426</v>
      </c>
      <c r="F74" s="117" t="s">
        <v>1528</v>
      </c>
      <c r="G74" s="117">
        <v>1.7785</v>
      </c>
      <c r="H74" s="117">
        <v>3.32E-2</v>
      </c>
      <c r="I74" s="117">
        <v>1</v>
      </c>
      <c r="J74" s="117">
        <v>0</v>
      </c>
      <c r="K74" s="117">
        <v>0</v>
      </c>
      <c r="L74" s="117">
        <v>9.6000000000000002E-2</v>
      </c>
      <c r="M74" s="117">
        <v>8.0000000000000002E-3</v>
      </c>
      <c r="N74" s="117" t="s">
        <v>2083</v>
      </c>
    </row>
    <row r="75" spans="1:14" hidden="1">
      <c r="A75" s="117" t="s">
        <v>5179</v>
      </c>
      <c r="B75" s="117">
        <v>0.68879999999999997</v>
      </c>
      <c r="C75" s="117">
        <v>1</v>
      </c>
      <c r="D75" s="117">
        <v>1.75E-3</v>
      </c>
      <c r="E75" s="117">
        <v>175</v>
      </c>
      <c r="F75" s="117" t="s">
        <v>3549</v>
      </c>
      <c r="G75" s="117">
        <v>0.75629999999999997</v>
      </c>
      <c r="H75" s="117">
        <v>0</v>
      </c>
      <c r="I75" s="117">
        <v>1</v>
      </c>
      <c r="J75" s="117">
        <v>0</v>
      </c>
      <c r="K75" s="117">
        <v>0</v>
      </c>
      <c r="L75" s="117">
        <v>0.374</v>
      </c>
      <c r="M75" s="117">
        <v>3.7999999999999999E-2</v>
      </c>
      <c r="N75" s="117" t="s">
        <v>2116</v>
      </c>
    </row>
    <row r="76" spans="1:14" hidden="1">
      <c r="A76" s="117" t="s">
        <v>70</v>
      </c>
      <c r="B76" s="117">
        <v>0.81849999999999989</v>
      </c>
      <c r="C76" s="117">
        <v>1</v>
      </c>
      <c r="D76" s="117">
        <v>5.4030000000000002E-2</v>
      </c>
      <c r="E76" s="117">
        <v>5403</v>
      </c>
      <c r="F76" s="117" t="s">
        <v>1394</v>
      </c>
      <c r="G76" s="117">
        <v>1.7064999999999999</v>
      </c>
      <c r="H76" s="117">
        <v>4.0800000000000003E-2</v>
      </c>
      <c r="I76" s="117">
        <v>1</v>
      </c>
      <c r="J76" s="117">
        <v>0</v>
      </c>
      <c r="K76" s="117">
        <v>0</v>
      </c>
      <c r="L76" s="117">
        <v>9.1999999999999998E-2</v>
      </c>
      <c r="M76" s="117">
        <v>7.0000000000000001E-3</v>
      </c>
      <c r="N76" s="117" t="s">
        <v>2069</v>
      </c>
    </row>
    <row r="77" spans="1:14" hidden="1">
      <c r="A77" s="117" t="s">
        <v>71</v>
      </c>
      <c r="B77" s="117">
        <v>0.74469999999999992</v>
      </c>
      <c r="C77" s="117">
        <v>1</v>
      </c>
      <c r="D77" s="117">
        <v>3.3700000000000001E-2</v>
      </c>
      <c r="E77" s="117">
        <v>3370</v>
      </c>
      <c r="F77" s="117" t="s">
        <v>1930</v>
      </c>
      <c r="G77" s="117">
        <v>1.7833000000000001</v>
      </c>
      <c r="H77" s="117">
        <v>3.6600000000000001E-2</v>
      </c>
      <c r="I77" s="117">
        <v>1</v>
      </c>
      <c r="J77" s="117">
        <v>0</v>
      </c>
      <c r="K77" s="117">
        <v>0</v>
      </c>
      <c r="L77" s="117">
        <v>0.28399999999999997</v>
      </c>
      <c r="M77" s="117">
        <v>0.02</v>
      </c>
      <c r="N77" s="117" t="s">
        <v>2099</v>
      </c>
    </row>
    <row r="78" spans="1:14" hidden="1">
      <c r="A78" s="117" t="s">
        <v>72</v>
      </c>
      <c r="B78" s="117">
        <v>0.70059999999999989</v>
      </c>
      <c r="C78" s="117">
        <v>1</v>
      </c>
      <c r="D78" s="117">
        <v>3.4299999999999999E-3</v>
      </c>
      <c r="E78" s="117">
        <v>343</v>
      </c>
      <c r="F78" s="117" t="s">
        <v>1366</v>
      </c>
      <c r="G78" s="117">
        <v>0.94079999999999997</v>
      </c>
      <c r="H78" s="117">
        <v>0</v>
      </c>
      <c r="I78" s="117">
        <v>1</v>
      </c>
      <c r="J78" s="117">
        <v>0</v>
      </c>
      <c r="K78" s="117">
        <v>0</v>
      </c>
      <c r="L78" s="117">
        <v>0.22500000000000001</v>
      </c>
      <c r="M78" s="117">
        <v>1.7000000000000001E-2</v>
      </c>
      <c r="N78" s="117" t="s">
        <v>2082</v>
      </c>
    </row>
    <row r="79" spans="1:14" hidden="1">
      <c r="A79" s="117" t="s">
        <v>73</v>
      </c>
      <c r="B79" s="117">
        <v>0.68879999999999997</v>
      </c>
      <c r="C79" s="117">
        <v>1</v>
      </c>
      <c r="D79" s="117">
        <v>8.2699999999999996E-3</v>
      </c>
      <c r="E79" s="117">
        <v>827</v>
      </c>
      <c r="F79" s="117" t="s">
        <v>3549</v>
      </c>
      <c r="G79" s="117">
        <v>0.96250000000000002</v>
      </c>
      <c r="H79" s="117">
        <v>0</v>
      </c>
      <c r="I79" s="117">
        <v>1</v>
      </c>
      <c r="J79" s="117">
        <v>0</v>
      </c>
      <c r="K79" s="117">
        <v>0</v>
      </c>
      <c r="L79" s="117">
        <v>0.33</v>
      </c>
      <c r="M79" s="117">
        <v>2.4E-2</v>
      </c>
      <c r="N79" s="117" t="s">
        <v>2117</v>
      </c>
    </row>
    <row r="80" spans="1:14" hidden="1">
      <c r="A80" s="117" t="s">
        <v>74</v>
      </c>
      <c r="B80" s="117">
        <v>0.72939999999999994</v>
      </c>
      <c r="C80" s="117">
        <v>1</v>
      </c>
      <c r="D80" s="117">
        <v>2.2960000000000001E-2</v>
      </c>
      <c r="E80" s="117">
        <v>2296</v>
      </c>
      <c r="F80" s="117" t="s">
        <v>1618</v>
      </c>
      <c r="G80" s="117">
        <v>1.4334</v>
      </c>
      <c r="H80" s="117">
        <v>8.3900000000000002E-2</v>
      </c>
      <c r="I80" s="117">
        <v>1</v>
      </c>
      <c r="J80" s="117">
        <v>0</v>
      </c>
      <c r="K80" s="117">
        <v>0</v>
      </c>
      <c r="L80" s="117">
        <v>0.19400000000000001</v>
      </c>
      <c r="M80" s="117">
        <v>1.0999999999999999E-2</v>
      </c>
      <c r="N80" s="117" t="s">
        <v>2075</v>
      </c>
    </row>
    <row r="81" spans="1:14" hidden="1">
      <c r="A81" s="117" t="s">
        <v>75</v>
      </c>
      <c r="B81" s="117">
        <v>0.68879999999999997</v>
      </c>
      <c r="C81" s="117">
        <v>1</v>
      </c>
      <c r="D81" s="117">
        <v>4.9500000000000004E-3</v>
      </c>
      <c r="E81" s="117">
        <v>495</v>
      </c>
      <c r="F81" s="117" t="s">
        <v>3549</v>
      </c>
      <c r="G81" s="117">
        <v>1.1494</v>
      </c>
      <c r="H81" s="117">
        <v>0</v>
      </c>
      <c r="I81" s="117">
        <v>1</v>
      </c>
      <c r="J81" s="117">
        <v>0</v>
      </c>
      <c r="K81" s="117">
        <v>0</v>
      </c>
      <c r="L81" s="117">
        <v>0.14099999999999999</v>
      </c>
      <c r="M81" s="117">
        <v>1.2999999999999999E-2</v>
      </c>
      <c r="N81" s="117" t="s">
        <v>2087</v>
      </c>
    </row>
    <row r="82" spans="1:14" hidden="1">
      <c r="A82" s="117" t="s">
        <v>76</v>
      </c>
      <c r="B82" s="117">
        <v>0.6833999999999999</v>
      </c>
      <c r="C82" s="117">
        <v>1</v>
      </c>
      <c r="D82" s="117">
        <v>7.7000000000000002E-3</v>
      </c>
      <c r="E82" s="117">
        <v>770</v>
      </c>
      <c r="F82" s="117" t="s">
        <v>3552</v>
      </c>
      <c r="G82" s="117">
        <v>1.2844</v>
      </c>
      <c r="H82" s="117">
        <v>3.9399999999999998E-2</v>
      </c>
      <c r="I82" s="117">
        <v>1</v>
      </c>
      <c r="J82" s="117">
        <v>0</v>
      </c>
      <c r="K82" s="117">
        <v>0</v>
      </c>
      <c r="L82" s="117">
        <v>0.215</v>
      </c>
      <c r="M82" s="117">
        <v>1.6E-2</v>
      </c>
      <c r="N82" s="117" t="s">
        <v>2072</v>
      </c>
    </row>
    <row r="83" spans="1:14" hidden="1">
      <c r="A83" s="117" t="s">
        <v>77</v>
      </c>
      <c r="B83" s="117">
        <v>0.68879999999999997</v>
      </c>
      <c r="C83" s="117">
        <v>1</v>
      </c>
      <c r="D83" s="117">
        <v>9.0900000000000009E-3</v>
      </c>
      <c r="E83" s="117">
        <v>909</v>
      </c>
      <c r="F83" s="117" t="s">
        <v>3549</v>
      </c>
      <c r="G83" s="117">
        <v>1.0469999999999999</v>
      </c>
      <c r="H83" s="117">
        <v>0</v>
      </c>
      <c r="I83" s="117">
        <v>1</v>
      </c>
      <c r="J83" s="117">
        <v>0</v>
      </c>
      <c r="K83" s="117">
        <v>0</v>
      </c>
      <c r="L83" s="117">
        <v>0.19</v>
      </c>
      <c r="M83" s="117">
        <v>1.0999999999999999E-2</v>
      </c>
      <c r="N83" s="117" t="s">
        <v>2118</v>
      </c>
    </row>
    <row r="84" spans="1:14" hidden="1">
      <c r="A84" s="117" t="s">
        <v>78</v>
      </c>
      <c r="B84" s="117">
        <v>0.68879999999999997</v>
      </c>
      <c r="C84" s="117">
        <v>1</v>
      </c>
      <c r="D84" s="117">
        <v>1.187E-2</v>
      </c>
      <c r="E84" s="117">
        <v>1187</v>
      </c>
      <c r="F84" s="117" t="s">
        <v>3549</v>
      </c>
      <c r="G84" s="117">
        <v>1.2644</v>
      </c>
      <c r="H84" s="117">
        <v>7.9399999999999998E-2</v>
      </c>
      <c r="I84" s="117">
        <v>1</v>
      </c>
      <c r="J84" s="117">
        <v>0</v>
      </c>
      <c r="K84" s="117">
        <v>0</v>
      </c>
      <c r="L84" s="117">
        <v>0.18099999999999999</v>
      </c>
      <c r="M84" s="117">
        <v>1.2999999999999999E-2</v>
      </c>
      <c r="N84" s="117" t="s">
        <v>2105</v>
      </c>
    </row>
    <row r="85" spans="1:14" hidden="1">
      <c r="A85" s="117" t="s">
        <v>79</v>
      </c>
      <c r="B85" s="117">
        <v>0.81259999999999999</v>
      </c>
      <c r="C85" s="117">
        <v>1</v>
      </c>
      <c r="D85" s="117">
        <v>1.141E-2</v>
      </c>
      <c r="E85" s="117">
        <v>1141</v>
      </c>
      <c r="F85" s="117" t="s">
        <v>1454</v>
      </c>
      <c r="G85" s="117">
        <v>2.2585999999999999</v>
      </c>
      <c r="H85" s="117">
        <v>0</v>
      </c>
      <c r="I85" s="117">
        <v>1</v>
      </c>
      <c r="J85" s="117">
        <v>6.7390000000000005E-2</v>
      </c>
      <c r="K85" s="117">
        <v>2.4867719999999999E-2</v>
      </c>
      <c r="L85" s="117">
        <v>0.27600000000000002</v>
      </c>
      <c r="M85" s="117">
        <v>2.3E-2</v>
      </c>
      <c r="N85" s="117" t="s">
        <v>2119</v>
      </c>
    </row>
    <row r="86" spans="1:14" hidden="1">
      <c r="A86" s="117" t="s">
        <v>80</v>
      </c>
      <c r="B86" s="117">
        <v>0.68879999999999997</v>
      </c>
      <c r="C86" s="117">
        <v>1</v>
      </c>
      <c r="D86" s="117">
        <v>6.0000000000000001E-3</v>
      </c>
      <c r="E86" s="117">
        <v>600</v>
      </c>
      <c r="F86" s="117" t="s">
        <v>3549</v>
      </c>
      <c r="G86" s="117">
        <v>1.0823</v>
      </c>
      <c r="H86" s="117">
        <v>0</v>
      </c>
      <c r="I86" s="117">
        <v>1</v>
      </c>
      <c r="J86" s="117">
        <v>0</v>
      </c>
      <c r="K86" s="117">
        <v>0</v>
      </c>
      <c r="L86" s="117">
        <v>0.255</v>
      </c>
      <c r="M86" s="117">
        <v>1.7000000000000001E-2</v>
      </c>
      <c r="N86" s="117" t="s">
        <v>2104</v>
      </c>
    </row>
    <row r="87" spans="1:14" hidden="1">
      <c r="A87" s="117" t="s">
        <v>5180</v>
      </c>
      <c r="B87" s="117">
        <v>0.80049999999999999</v>
      </c>
      <c r="C87" s="117">
        <v>1</v>
      </c>
      <c r="D87" s="117">
        <v>2.1000000000000001E-4</v>
      </c>
      <c r="E87" s="117">
        <v>21</v>
      </c>
      <c r="F87" s="117" t="s">
        <v>1528</v>
      </c>
      <c r="G87" s="117">
        <v>2.1817000000000002</v>
      </c>
      <c r="H87" s="117">
        <v>0</v>
      </c>
      <c r="I87" s="117">
        <v>1</v>
      </c>
      <c r="J87" s="117">
        <v>0</v>
      </c>
      <c r="K87" s="117">
        <v>0</v>
      </c>
      <c r="L87" s="117">
        <v>0.318</v>
      </c>
      <c r="M87" s="117">
        <v>1.9E-2</v>
      </c>
      <c r="N87" s="117" t="s">
        <v>2097</v>
      </c>
    </row>
    <row r="88" spans="1:14" hidden="1">
      <c r="A88" s="117" t="s">
        <v>81</v>
      </c>
      <c r="B88" s="117">
        <v>1.2698999999999998</v>
      </c>
      <c r="C88" s="117">
        <v>1.23</v>
      </c>
      <c r="D88" s="117">
        <v>4.6129999999999997E-2</v>
      </c>
      <c r="E88" s="117">
        <v>4613</v>
      </c>
      <c r="F88" s="117" t="s">
        <v>1796</v>
      </c>
      <c r="G88" s="117">
        <v>2.0815999999999999</v>
      </c>
      <c r="H88" s="117">
        <v>8.8999999999999996E-2</v>
      </c>
      <c r="I88" s="117">
        <v>1.0725</v>
      </c>
      <c r="J88" s="117">
        <v>2.3034840000000001E-2</v>
      </c>
      <c r="K88" s="117">
        <v>3.006963E-2</v>
      </c>
      <c r="L88" s="117">
        <v>0.247</v>
      </c>
      <c r="M88" s="117">
        <v>0.02</v>
      </c>
      <c r="N88" s="117" t="s">
        <v>2120</v>
      </c>
    </row>
    <row r="89" spans="1:14" hidden="1">
      <c r="A89" s="117" t="s">
        <v>82</v>
      </c>
      <c r="B89" s="117">
        <v>1.2698999999999998</v>
      </c>
      <c r="C89" s="117">
        <v>1.25</v>
      </c>
      <c r="D89" s="117">
        <v>1.5650000000000001E-2</v>
      </c>
      <c r="E89" s="117">
        <v>1565</v>
      </c>
      <c r="F89" s="117" t="s">
        <v>1796</v>
      </c>
      <c r="G89" s="117">
        <v>1.5935999999999999</v>
      </c>
      <c r="H89" s="117">
        <v>0</v>
      </c>
      <c r="I89" s="117">
        <v>1.0725</v>
      </c>
      <c r="J89" s="117">
        <v>0</v>
      </c>
      <c r="K89" s="117">
        <v>0</v>
      </c>
      <c r="L89" s="117">
        <v>0.20499999999999999</v>
      </c>
      <c r="M89" s="117">
        <v>2.3E-2</v>
      </c>
      <c r="N89" s="117" t="s">
        <v>2121</v>
      </c>
    </row>
    <row r="90" spans="1:14" hidden="1">
      <c r="A90" s="117" t="s">
        <v>83</v>
      </c>
      <c r="B90" s="117">
        <v>1.3393999999999999</v>
      </c>
      <c r="C90" s="117">
        <v>1.23</v>
      </c>
      <c r="D90" s="117">
        <v>5.4200000000000003E-3</v>
      </c>
      <c r="E90" s="117">
        <v>542</v>
      </c>
      <c r="F90" s="117" t="s">
        <v>3614</v>
      </c>
      <c r="G90" s="117">
        <v>1.2118</v>
      </c>
      <c r="H90" s="117">
        <v>0</v>
      </c>
      <c r="I90" s="117">
        <v>1.0725</v>
      </c>
      <c r="J90" s="117">
        <v>0</v>
      </c>
      <c r="K90" s="117">
        <v>0</v>
      </c>
      <c r="L90" s="117">
        <v>0.68</v>
      </c>
      <c r="M90" s="117">
        <v>6.7000000000000004E-2</v>
      </c>
      <c r="N90" s="117" t="s">
        <v>2122</v>
      </c>
    </row>
    <row r="91" spans="1:14" hidden="1">
      <c r="A91" s="117" t="s">
        <v>84</v>
      </c>
      <c r="B91" s="117">
        <v>1.1074999999999999</v>
      </c>
      <c r="C91" s="117">
        <v>1.23</v>
      </c>
      <c r="D91" s="117">
        <v>1.056E-2</v>
      </c>
      <c r="E91" s="117">
        <v>1056</v>
      </c>
      <c r="F91" s="117" t="s">
        <v>3616</v>
      </c>
      <c r="G91" s="117">
        <v>1.5703</v>
      </c>
      <c r="H91" s="117">
        <v>8.0799999999999997E-2</v>
      </c>
      <c r="I91" s="117">
        <v>1.0725</v>
      </c>
      <c r="J91" s="117">
        <v>0</v>
      </c>
      <c r="K91" s="117">
        <v>0</v>
      </c>
      <c r="L91" s="117">
        <v>0.41599999999999998</v>
      </c>
      <c r="M91" s="117">
        <v>6.4000000000000001E-2</v>
      </c>
      <c r="N91" s="117" t="s">
        <v>2123</v>
      </c>
    </row>
    <row r="92" spans="1:14" hidden="1">
      <c r="A92" s="117" t="s">
        <v>85</v>
      </c>
      <c r="B92" s="117">
        <v>1.2698999999999998</v>
      </c>
      <c r="C92" s="117">
        <v>1.23</v>
      </c>
      <c r="D92" s="117">
        <v>2.18E-2</v>
      </c>
      <c r="E92" s="117">
        <v>2180</v>
      </c>
      <c r="F92" s="117" t="s">
        <v>1796</v>
      </c>
      <c r="G92" s="117">
        <v>2.2448999999999999</v>
      </c>
      <c r="H92" s="117">
        <v>4.7899999999999998E-2</v>
      </c>
      <c r="I92" s="117">
        <v>1.0725</v>
      </c>
      <c r="J92" s="117">
        <v>0</v>
      </c>
      <c r="K92" s="117">
        <v>0</v>
      </c>
      <c r="L92" s="117">
        <v>0.214</v>
      </c>
      <c r="M92" s="117">
        <v>0.02</v>
      </c>
      <c r="N92" s="117" t="s">
        <v>2120</v>
      </c>
    </row>
    <row r="93" spans="1:14" hidden="1">
      <c r="A93" s="117" t="s">
        <v>5183</v>
      </c>
      <c r="B93" s="117">
        <v>1.9342999999999999</v>
      </c>
      <c r="C93" s="117">
        <v>1.25</v>
      </c>
      <c r="D93" s="117">
        <v>2.3600000000000001E-3</v>
      </c>
      <c r="E93" s="117">
        <v>236</v>
      </c>
      <c r="F93" s="117" t="s">
        <v>3614</v>
      </c>
      <c r="G93" s="117">
        <v>0.95320000000000005</v>
      </c>
      <c r="H93" s="117">
        <v>0</v>
      </c>
      <c r="I93" s="117">
        <v>1.0788</v>
      </c>
      <c r="J93" s="117">
        <v>0</v>
      </c>
      <c r="K93" s="117">
        <v>0</v>
      </c>
      <c r="L93" s="117">
        <v>0.504</v>
      </c>
      <c r="M93" s="117">
        <v>0.03</v>
      </c>
      <c r="N93" s="117" t="s">
        <v>2124</v>
      </c>
    </row>
    <row r="94" spans="1:14" hidden="1">
      <c r="A94" s="117" t="s">
        <v>86</v>
      </c>
      <c r="B94" s="117">
        <v>1.3393999999999999</v>
      </c>
      <c r="C94" s="117">
        <v>1.25</v>
      </c>
      <c r="D94" s="117">
        <v>9.0500000000000008E-3</v>
      </c>
      <c r="E94" s="117">
        <v>905</v>
      </c>
      <c r="F94" s="117" t="s">
        <v>3614</v>
      </c>
      <c r="G94" s="117">
        <v>1.5513999999999999</v>
      </c>
      <c r="H94" s="117">
        <v>0</v>
      </c>
      <c r="I94" s="117">
        <v>1.0788</v>
      </c>
      <c r="J94" s="117">
        <v>0</v>
      </c>
      <c r="K94" s="117">
        <v>0</v>
      </c>
      <c r="L94" s="117">
        <v>0.41199999999999998</v>
      </c>
      <c r="M94" s="117">
        <v>4.2999999999999997E-2</v>
      </c>
      <c r="N94" s="117" t="s">
        <v>2125</v>
      </c>
    </row>
    <row r="95" spans="1:14" hidden="1">
      <c r="A95" s="117" t="s">
        <v>87</v>
      </c>
      <c r="B95" s="117">
        <v>1.9342999999999999</v>
      </c>
      <c r="C95" s="117">
        <v>1.23</v>
      </c>
      <c r="D95" s="117">
        <v>1.434E-2</v>
      </c>
      <c r="E95" s="117">
        <v>1434</v>
      </c>
      <c r="F95" s="117" t="s">
        <v>1796</v>
      </c>
      <c r="G95" s="117">
        <v>1.8701000000000001</v>
      </c>
      <c r="H95" s="117">
        <v>0.12590000000000001</v>
      </c>
      <c r="I95" s="117">
        <v>1.0725</v>
      </c>
      <c r="J95" s="117">
        <v>0</v>
      </c>
      <c r="K95" s="117">
        <v>0</v>
      </c>
      <c r="L95" s="117">
        <v>0.25600000000000001</v>
      </c>
      <c r="M95" s="117">
        <v>0.03</v>
      </c>
      <c r="N95" s="117" t="s">
        <v>2120</v>
      </c>
    </row>
    <row r="96" spans="1:14" hidden="1">
      <c r="A96" s="117" t="s">
        <v>88</v>
      </c>
      <c r="B96" s="117">
        <v>1.0217999999999998</v>
      </c>
      <c r="C96" s="117">
        <v>1</v>
      </c>
      <c r="D96" s="117">
        <v>4.0800000000000003E-3</v>
      </c>
      <c r="E96" s="117">
        <v>408</v>
      </c>
      <c r="F96" s="117" t="s">
        <v>1662</v>
      </c>
      <c r="G96" s="117">
        <v>1.5401</v>
      </c>
      <c r="H96" s="117">
        <v>0.15140000000000001</v>
      </c>
      <c r="I96" s="117">
        <v>1</v>
      </c>
      <c r="J96" s="117">
        <v>0</v>
      </c>
      <c r="K96" s="117">
        <v>0</v>
      </c>
      <c r="L96" s="117">
        <v>0.20899999999999999</v>
      </c>
      <c r="M96" s="117">
        <v>1.2999999999999999E-2</v>
      </c>
      <c r="N96" s="117" t="s">
        <v>2126</v>
      </c>
    </row>
    <row r="97" spans="1:14" hidden="1">
      <c r="A97" s="117" t="s">
        <v>89</v>
      </c>
      <c r="B97" s="117">
        <v>1.0217999999999998</v>
      </c>
      <c r="C97" s="117">
        <v>1</v>
      </c>
      <c r="D97" s="117">
        <v>5.4100000000000002E-2</v>
      </c>
      <c r="E97" s="117">
        <v>5410</v>
      </c>
      <c r="F97" s="117" t="s">
        <v>1662</v>
      </c>
      <c r="G97" s="117">
        <v>2.5387</v>
      </c>
      <c r="H97" s="117">
        <v>0</v>
      </c>
      <c r="I97" s="117">
        <v>1</v>
      </c>
      <c r="J97" s="117">
        <v>8.2771499999999998E-2</v>
      </c>
      <c r="K97" s="117">
        <v>0.10492748</v>
      </c>
      <c r="L97" s="117">
        <v>0.185</v>
      </c>
      <c r="M97" s="117">
        <v>1.6E-2</v>
      </c>
      <c r="N97" s="117" t="s">
        <v>2126</v>
      </c>
    </row>
    <row r="98" spans="1:14" hidden="1">
      <c r="A98" s="117" t="s">
        <v>90</v>
      </c>
      <c r="B98" s="117">
        <v>0.86029999999999995</v>
      </c>
      <c r="C98" s="117">
        <v>1</v>
      </c>
      <c r="D98" s="117">
        <v>7.102E-2</v>
      </c>
      <c r="E98" s="117">
        <v>7102</v>
      </c>
      <c r="F98" s="117" t="s">
        <v>2001</v>
      </c>
      <c r="G98" s="117">
        <v>1.9434</v>
      </c>
      <c r="H98" s="117">
        <v>0</v>
      </c>
      <c r="I98" s="117">
        <v>1</v>
      </c>
      <c r="J98" s="117">
        <v>3.622616E-2</v>
      </c>
      <c r="K98" s="117">
        <v>4.8987830000000003E-2</v>
      </c>
      <c r="L98" s="117">
        <v>0.27</v>
      </c>
      <c r="M98" s="117">
        <v>2.4E-2</v>
      </c>
      <c r="N98" s="117" t="s">
        <v>2127</v>
      </c>
    </row>
    <row r="99" spans="1:14" hidden="1">
      <c r="A99" s="117" t="s">
        <v>91</v>
      </c>
      <c r="B99" s="117">
        <v>1.0170999999999999</v>
      </c>
      <c r="C99" s="117">
        <v>1</v>
      </c>
      <c r="D99" s="117">
        <v>1.6729999999999998E-2</v>
      </c>
      <c r="E99" s="117">
        <v>1673</v>
      </c>
      <c r="F99" s="117" t="s">
        <v>1678</v>
      </c>
      <c r="G99" s="117">
        <v>1.7565</v>
      </c>
      <c r="H99" s="117">
        <v>0</v>
      </c>
      <c r="I99" s="117">
        <v>1</v>
      </c>
      <c r="J99" s="117">
        <v>7.6586409999999994E-2</v>
      </c>
      <c r="K99" s="117">
        <v>6.8961369999999994E-2</v>
      </c>
      <c r="L99" s="117">
        <v>0.20200000000000001</v>
      </c>
      <c r="M99" s="117">
        <v>1.7999999999999999E-2</v>
      </c>
      <c r="N99" s="117" t="s">
        <v>2128</v>
      </c>
    </row>
    <row r="100" spans="1:14" hidden="1">
      <c r="A100" s="117" t="s">
        <v>92</v>
      </c>
      <c r="B100" s="117">
        <v>0.86029999999999995</v>
      </c>
      <c r="C100" s="117">
        <v>1</v>
      </c>
      <c r="D100" s="117">
        <v>2.3869999999999999E-2</v>
      </c>
      <c r="E100" s="117">
        <v>2387</v>
      </c>
      <c r="F100" s="117" t="s">
        <v>2001</v>
      </c>
      <c r="G100" s="117">
        <v>1.8013999999999999</v>
      </c>
      <c r="H100" s="117">
        <v>0</v>
      </c>
      <c r="I100" s="117">
        <v>1</v>
      </c>
      <c r="J100" s="117">
        <v>0</v>
      </c>
      <c r="K100" s="117">
        <v>0</v>
      </c>
      <c r="L100" s="117">
        <v>0.221</v>
      </c>
      <c r="M100" s="117">
        <v>1.9E-2</v>
      </c>
      <c r="N100" s="117" t="s">
        <v>2127</v>
      </c>
    </row>
    <row r="101" spans="1:14" hidden="1">
      <c r="A101" s="117" t="s">
        <v>93</v>
      </c>
      <c r="B101" s="117">
        <v>0.86029999999999995</v>
      </c>
      <c r="C101" s="117">
        <v>1</v>
      </c>
      <c r="D101" s="117">
        <v>3.8030000000000001E-2</v>
      </c>
      <c r="E101" s="117">
        <v>3803</v>
      </c>
      <c r="F101" s="117" t="s">
        <v>2001</v>
      </c>
      <c r="G101" s="117">
        <v>1.7309000000000001</v>
      </c>
      <c r="H101" s="117">
        <v>0</v>
      </c>
      <c r="I101" s="117">
        <v>1</v>
      </c>
      <c r="J101" s="117">
        <v>0</v>
      </c>
      <c r="K101" s="117">
        <v>0</v>
      </c>
      <c r="L101" s="117">
        <v>0.22900000000000001</v>
      </c>
      <c r="M101" s="117">
        <v>1.7000000000000001E-2</v>
      </c>
      <c r="N101" s="117" t="s">
        <v>2127</v>
      </c>
    </row>
    <row r="102" spans="1:14" hidden="1">
      <c r="A102" s="117" t="s">
        <v>94</v>
      </c>
      <c r="B102" s="117">
        <v>1.0170999999999999</v>
      </c>
      <c r="C102" s="117">
        <v>1</v>
      </c>
      <c r="D102" s="117">
        <v>3.492E-2</v>
      </c>
      <c r="E102" s="117">
        <v>3492</v>
      </c>
      <c r="F102" s="117" t="s">
        <v>1678</v>
      </c>
      <c r="G102" s="117">
        <v>1.659</v>
      </c>
      <c r="H102" s="117">
        <v>0</v>
      </c>
      <c r="I102" s="117">
        <v>1</v>
      </c>
      <c r="J102" s="117">
        <v>0</v>
      </c>
      <c r="K102" s="117">
        <v>0</v>
      </c>
      <c r="L102" s="117">
        <v>0.24</v>
      </c>
      <c r="M102" s="117">
        <v>2.9000000000000001E-2</v>
      </c>
      <c r="N102" s="117" t="s">
        <v>2128</v>
      </c>
    </row>
    <row r="103" spans="1:14" hidden="1">
      <c r="A103" s="117" t="s">
        <v>95</v>
      </c>
      <c r="B103" s="117">
        <v>1.0198999999999998</v>
      </c>
      <c r="C103" s="117">
        <v>1</v>
      </c>
      <c r="D103" s="117">
        <v>6.3659999999999994E-2</v>
      </c>
      <c r="E103" s="117">
        <v>6366</v>
      </c>
      <c r="F103" s="117" t="s">
        <v>3624</v>
      </c>
      <c r="G103" s="117">
        <v>1.8642000000000001</v>
      </c>
      <c r="H103" s="117">
        <v>7.5300000000000006E-2</v>
      </c>
      <c r="I103" s="117">
        <v>1</v>
      </c>
      <c r="J103" s="117">
        <v>1.7793960000000001E-2</v>
      </c>
      <c r="K103" s="117">
        <v>1.883348E-2</v>
      </c>
      <c r="L103" s="117">
        <v>0.26500000000000001</v>
      </c>
      <c r="M103" s="117">
        <v>0.03</v>
      </c>
      <c r="N103" s="117" t="s">
        <v>2129</v>
      </c>
    </row>
    <row r="104" spans="1:14" hidden="1">
      <c r="A104" s="117" t="s">
        <v>96</v>
      </c>
      <c r="B104" s="117">
        <v>1.0217999999999998</v>
      </c>
      <c r="C104" s="117">
        <v>1</v>
      </c>
      <c r="D104" s="117">
        <v>3.9460000000000002E-2</v>
      </c>
      <c r="E104" s="117">
        <v>3946</v>
      </c>
      <c r="F104" s="117" t="s">
        <v>1662</v>
      </c>
      <c r="G104" s="117">
        <v>1.8391</v>
      </c>
      <c r="H104" s="117">
        <v>0</v>
      </c>
      <c r="I104" s="117">
        <v>1</v>
      </c>
      <c r="J104" s="117">
        <v>2.7127900000000001E-3</v>
      </c>
      <c r="K104" s="117">
        <v>4.4724600000000002E-3</v>
      </c>
      <c r="L104" s="117">
        <v>0.186</v>
      </c>
      <c r="M104" s="117">
        <v>1.4E-2</v>
      </c>
      <c r="N104" s="117" t="s">
        <v>2126</v>
      </c>
    </row>
    <row r="105" spans="1:14" hidden="1">
      <c r="A105" s="117" t="s">
        <v>97</v>
      </c>
      <c r="B105" s="117">
        <v>1.0217999999999998</v>
      </c>
      <c r="C105" s="117">
        <v>1</v>
      </c>
      <c r="D105" s="117">
        <v>1.7469999999999999E-2</v>
      </c>
      <c r="E105" s="117">
        <v>1747</v>
      </c>
      <c r="F105" s="117" t="s">
        <v>1662</v>
      </c>
      <c r="G105" s="117">
        <v>1.7192000000000001</v>
      </c>
      <c r="H105" s="117">
        <v>8.2500000000000004E-2</v>
      </c>
      <c r="I105" s="117">
        <v>1</v>
      </c>
      <c r="J105" s="117">
        <v>0</v>
      </c>
      <c r="K105" s="117">
        <v>0</v>
      </c>
      <c r="L105" s="117">
        <v>0.23899999999999999</v>
      </c>
      <c r="M105" s="117">
        <v>3.5999999999999997E-2</v>
      </c>
      <c r="N105" s="117" t="s">
        <v>2130</v>
      </c>
    </row>
    <row r="106" spans="1:14" hidden="1">
      <c r="A106" s="117" t="s">
        <v>98</v>
      </c>
      <c r="B106" s="117">
        <v>1.0217999999999998</v>
      </c>
      <c r="C106" s="117">
        <v>1</v>
      </c>
      <c r="D106" s="117">
        <v>6.13E-3</v>
      </c>
      <c r="E106" s="117">
        <v>613</v>
      </c>
      <c r="F106" s="117" t="s">
        <v>1662</v>
      </c>
      <c r="G106" s="117">
        <v>2.4432</v>
      </c>
      <c r="H106" s="117">
        <v>0.18720000000000001</v>
      </c>
      <c r="I106" s="117">
        <v>1</v>
      </c>
      <c r="J106" s="117">
        <v>0.32847850000000001</v>
      </c>
      <c r="K106" s="117">
        <v>0.29719077999999999</v>
      </c>
      <c r="L106" s="117">
        <v>0.155</v>
      </c>
      <c r="M106" s="117">
        <v>1.4999999999999999E-2</v>
      </c>
      <c r="N106" s="117" t="s">
        <v>2126</v>
      </c>
    </row>
    <row r="107" spans="1:14" hidden="1">
      <c r="A107" s="117" t="s">
        <v>99</v>
      </c>
      <c r="B107" s="117">
        <v>1.1483999999999999</v>
      </c>
      <c r="C107" s="117">
        <v>1</v>
      </c>
      <c r="D107" s="117">
        <v>4.0410000000000001E-2</v>
      </c>
      <c r="E107" s="117">
        <v>4041</v>
      </c>
      <c r="F107" s="117" t="s">
        <v>3627</v>
      </c>
      <c r="G107" s="117">
        <v>2.2858999999999998</v>
      </c>
      <c r="H107" s="117">
        <v>9.98E-2</v>
      </c>
      <c r="I107" s="117">
        <v>1</v>
      </c>
      <c r="J107" s="117">
        <v>0</v>
      </c>
      <c r="K107" s="117">
        <v>0</v>
      </c>
      <c r="L107" s="117">
        <v>0.29699999999999999</v>
      </c>
      <c r="M107" s="117">
        <v>0.02</v>
      </c>
      <c r="N107" s="117" t="s">
        <v>2131</v>
      </c>
    </row>
    <row r="108" spans="1:14" hidden="1">
      <c r="A108" s="117" t="s">
        <v>100</v>
      </c>
      <c r="B108" s="117">
        <v>1.0217999999999998</v>
      </c>
      <c r="C108" s="117">
        <v>1</v>
      </c>
      <c r="D108" s="117">
        <v>5.1499999999999997E-2</v>
      </c>
      <c r="E108" s="117">
        <v>5150</v>
      </c>
      <c r="F108" s="117" t="s">
        <v>1662</v>
      </c>
      <c r="G108" s="117">
        <v>2.5182000000000002</v>
      </c>
      <c r="H108" s="117">
        <v>0</v>
      </c>
      <c r="I108" s="117">
        <v>1</v>
      </c>
      <c r="J108" s="117">
        <v>0.10350094</v>
      </c>
      <c r="K108" s="117">
        <v>0.12600947000000001</v>
      </c>
      <c r="L108" s="117">
        <v>0.20300000000000001</v>
      </c>
      <c r="M108" s="117">
        <v>1.2E-2</v>
      </c>
      <c r="N108" s="117" t="s">
        <v>2126</v>
      </c>
    </row>
    <row r="109" spans="1:14" hidden="1">
      <c r="A109" s="117" t="s">
        <v>101</v>
      </c>
      <c r="B109" s="117">
        <v>1.0217999999999998</v>
      </c>
      <c r="C109" s="117">
        <v>1</v>
      </c>
      <c r="D109" s="117">
        <v>1.034E-2</v>
      </c>
      <c r="E109" s="117">
        <v>1034</v>
      </c>
      <c r="F109" s="117" t="s">
        <v>1662</v>
      </c>
      <c r="G109" s="117">
        <v>1.8314999999999999</v>
      </c>
      <c r="H109" s="117">
        <v>0.1172</v>
      </c>
      <c r="I109" s="117">
        <v>1</v>
      </c>
      <c r="J109" s="117">
        <v>4.0034640000000003E-2</v>
      </c>
      <c r="K109" s="117">
        <v>4.3211029999999997E-2</v>
      </c>
      <c r="L109" s="117">
        <v>0.21099999999999999</v>
      </c>
      <c r="M109" s="117">
        <v>1.4999999999999999E-2</v>
      </c>
      <c r="N109" s="117" t="s">
        <v>2126</v>
      </c>
    </row>
    <row r="110" spans="1:14" hidden="1">
      <c r="A110" s="117" t="s">
        <v>102</v>
      </c>
      <c r="B110" s="117">
        <v>0.8788999999999999</v>
      </c>
      <c r="C110" s="117">
        <v>1</v>
      </c>
      <c r="D110" s="117">
        <v>7.4200000000000004E-3</v>
      </c>
      <c r="E110" s="117">
        <v>742</v>
      </c>
      <c r="F110" s="117" t="s">
        <v>3622</v>
      </c>
      <c r="G110" s="117">
        <v>1.3696999999999999</v>
      </c>
      <c r="H110" s="117">
        <v>0</v>
      </c>
      <c r="I110" s="117">
        <v>1</v>
      </c>
      <c r="J110" s="117">
        <v>0</v>
      </c>
      <c r="K110" s="117">
        <v>0</v>
      </c>
      <c r="L110" s="117">
        <v>0.183</v>
      </c>
      <c r="M110" s="117">
        <v>3.1E-2</v>
      </c>
      <c r="N110" s="117" t="s">
        <v>2132</v>
      </c>
    </row>
    <row r="111" spans="1:14" hidden="1">
      <c r="A111" s="117" t="s">
        <v>103</v>
      </c>
      <c r="B111" s="117">
        <v>1.0217999999999998</v>
      </c>
      <c r="C111" s="117">
        <v>1</v>
      </c>
      <c r="D111" s="117">
        <v>5.8430000000000003E-2</v>
      </c>
      <c r="E111" s="117">
        <v>5843</v>
      </c>
      <c r="F111" s="117" t="s">
        <v>1662</v>
      </c>
      <c r="G111" s="117">
        <v>1.8691</v>
      </c>
      <c r="H111" s="117">
        <v>0</v>
      </c>
      <c r="I111" s="117">
        <v>1</v>
      </c>
      <c r="J111" s="117">
        <v>0</v>
      </c>
      <c r="K111" s="117">
        <v>0</v>
      </c>
      <c r="L111" s="117">
        <v>0.14799999999999999</v>
      </c>
      <c r="M111" s="117">
        <v>8.9999999999999993E-3</v>
      </c>
      <c r="N111" s="117" t="s">
        <v>2126</v>
      </c>
    </row>
    <row r="112" spans="1:14" hidden="1">
      <c r="A112" s="117" t="s">
        <v>104</v>
      </c>
      <c r="B112" s="117">
        <v>1.0217999999999998</v>
      </c>
      <c r="C112" s="117">
        <v>1</v>
      </c>
      <c r="D112" s="117">
        <v>1.52E-2</v>
      </c>
      <c r="E112" s="117">
        <v>1520</v>
      </c>
      <c r="F112" s="117" t="s">
        <v>1662</v>
      </c>
      <c r="G112" s="117">
        <v>2.1964999999999999</v>
      </c>
      <c r="H112" s="117">
        <v>0.1002</v>
      </c>
      <c r="I112" s="117">
        <v>1</v>
      </c>
      <c r="J112" s="117">
        <v>0</v>
      </c>
      <c r="K112" s="117">
        <v>0</v>
      </c>
      <c r="L112" s="117">
        <v>0.16600000000000001</v>
      </c>
      <c r="M112" s="117">
        <v>1.2E-2</v>
      </c>
      <c r="N112" s="117" t="s">
        <v>2126</v>
      </c>
    </row>
    <row r="113" spans="1:14" hidden="1">
      <c r="A113" s="117" t="s">
        <v>105</v>
      </c>
      <c r="B113" s="117">
        <v>1.0217999999999998</v>
      </c>
      <c r="C113" s="117">
        <v>1</v>
      </c>
      <c r="D113" s="117">
        <v>4.444E-2</v>
      </c>
      <c r="E113" s="117">
        <v>4444</v>
      </c>
      <c r="F113" s="117" t="s">
        <v>1662</v>
      </c>
      <c r="G113" s="117">
        <v>1.8546</v>
      </c>
      <c r="H113" s="117">
        <v>0</v>
      </c>
      <c r="I113" s="117">
        <v>1</v>
      </c>
      <c r="J113" s="117">
        <v>3.6869689999999997E-2</v>
      </c>
      <c r="K113" s="117">
        <v>3.4768979999999998E-2</v>
      </c>
      <c r="L113" s="117">
        <v>0.182</v>
      </c>
      <c r="M113" s="117">
        <v>1.2999999999999999E-2</v>
      </c>
      <c r="N113" s="117" t="s">
        <v>2126</v>
      </c>
    </row>
    <row r="114" spans="1:14" hidden="1">
      <c r="A114" s="117" t="s">
        <v>106</v>
      </c>
      <c r="B114" s="117">
        <v>0.91289999999999993</v>
      </c>
      <c r="C114" s="117">
        <v>1</v>
      </c>
      <c r="D114" s="117">
        <v>1.7469999999999999E-2</v>
      </c>
      <c r="E114" s="117">
        <v>1747</v>
      </c>
      <c r="F114" s="117" t="s">
        <v>3630</v>
      </c>
      <c r="G114" s="117">
        <v>1.4137999999999999</v>
      </c>
      <c r="H114" s="117">
        <v>0</v>
      </c>
      <c r="I114" s="117">
        <v>1</v>
      </c>
      <c r="J114" s="117">
        <v>0.13646351000000001</v>
      </c>
      <c r="K114" s="117">
        <v>0.13193863</v>
      </c>
      <c r="L114" s="117">
        <v>0.25700000000000001</v>
      </c>
      <c r="M114" s="117">
        <v>0.03</v>
      </c>
      <c r="N114" s="117" t="s">
        <v>2133</v>
      </c>
    </row>
    <row r="115" spans="1:14" hidden="1">
      <c r="A115" s="117" t="s">
        <v>107</v>
      </c>
      <c r="B115" s="117">
        <v>0.93139999999999989</v>
      </c>
      <c r="C115" s="117">
        <v>1</v>
      </c>
      <c r="D115" s="117">
        <v>3.0630000000000001E-2</v>
      </c>
      <c r="E115" s="117">
        <v>3063</v>
      </c>
      <c r="F115" s="117" t="s">
        <v>3632</v>
      </c>
      <c r="G115" s="117">
        <v>1.7730999999999999</v>
      </c>
      <c r="H115" s="117">
        <v>5.8299999999999998E-2</v>
      </c>
      <c r="I115" s="117">
        <v>1</v>
      </c>
      <c r="J115" s="117">
        <v>4.9794930000000001E-2</v>
      </c>
      <c r="K115" s="117">
        <v>5.219932E-2</v>
      </c>
      <c r="L115" s="117">
        <v>0.189</v>
      </c>
      <c r="M115" s="117">
        <v>4.0000000000000001E-3</v>
      </c>
      <c r="N115" s="117" t="s">
        <v>2134</v>
      </c>
    </row>
    <row r="116" spans="1:14" hidden="1">
      <c r="A116" s="117" t="s">
        <v>108</v>
      </c>
      <c r="B116" s="117">
        <v>1.0217999999999998</v>
      </c>
      <c r="C116" s="117">
        <v>1</v>
      </c>
      <c r="D116" s="117">
        <v>5.076E-2</v>
      </c>
      <c r="E116" s="117">
        <v>5076</v>
      </c>
      <c r="F116" s="117" t="s">
        <v>1662</v>
      </c>
      <c r="G116" s="117">
        <v>1.9261999999999999</v>
      </c>
      <c r="H116" s="117">
        <v>2.23E-2</v>
      </c>
      <c r="I116" s="117">
        <v>1</v>
      </c>
      <c r="J116" s="117">
        <v>2.9674900000000001E-3</v>
      </c>
      <c r="K116" s="117">
        <v>2.7296899999999999E-3</v>
      </c>
      <c r="L116" s="117">
        <v>0.19500000000000001</v>
      </c>
      <c r="M116" s="117">
        <v>2.1000000000000001E-2</v>
      </c>
      <c r="N116" s="117" t="s">
        <v>2126</v>
      </c>
    </row>
    <row r="117" spans="1:14" hidden="1">
      <c r="A117" s="117" t="s">
        <v>109</v>
      </c>
      <c r="B117" s="117">
        <v>0.8788999999999999</v>
      </c>
      <c r="C117" s="117">
        <v>1</v>
      </c>
      <c r="D117" s="117">
        <v>1.374E-2</v>
      </c>
      <c r="E117" s="117">
        <v>1374</v>
      </c>
      <c r="F117" s="117" t="s">
        <v>3622</v>
      </c>
      <c r="G117" s="117">
        <v>1.6061000000000001</v>
      </c>
      <c r="H117" s="117">
        <v>0</v>
      </c>
      <c r="I117" s="117">
        <v>1</v>
      </c>
      <c r="J117" s="117">
        <v>0</v>
      </c>
      <c r="K117" s="117">
        <v>0</v>
      </c>
      <c r="L117" s="117">
        <v>0.29499999999999998</v>
      </c>
      <c r="M117" s="117">
        <v>4.7E-2</v>
      </c>
      <c r="N117" s="117" t="s">
        <v>2135</v>
      </c>
    </row>
    <row r="118" spans="1:14" hidden="1">
      <c r="A118" s="117" t="s">
        <v>110</v>
      </c>
      <c r="B118" s="117">
        <v>0.86029999999999995</v>
      </c>
      <c r="C118" s="117">
        <v>1</v>
      </c>
      <c r="D118" s="117">
        <v>4.3799999999999999E-2</v>
      </c>
      <c r="E118" s="117">
        <v>4380</v>
      </c>
      <c r="F118" s="117" t="s">
        <v>2001</v>
      </c>
      <c r="G118" s="117">
        <v>2.3090000000000002</v>
      </c>
      <c r="H118" s="117">
        <v>0</v>
      </c>
      <c r="I118" s="117">
        <v>1</v>
      </c>
      <c r="J118" s="117">
        <v>0.29918936000000002</v>
      </c>
      <c r="K118" s="117">
        <v>0.28128192000000002</v>
      </c>
      <c r="L118" s="117">
        <v>0.20899999999999999</v>
      </c>
      <c r="M118" s="117">
        <v>1.7999999999999999E-2</v>
      </c>
      <c r="N118" s="117" t="s">
        <v>2127</v>
      </c>
    </row>
    <row r="119" spans="1:14" hidden="1">
      <c r="A119" s="117" t="s">
        <v>111</v>
      </c>
      <c r="B119" s="117">
        <v>1.0217999999999998</v>
      </c>
      <c r="C119" s="117">
        <v>1</v>
      </c>
      <c r="D119" s="117">
        <v>5.3510000000000002E-2</v>
      </c>
      <c r="E119" s="117">
        <v>5351</v>
      </c>
      <c r="F119" s="117" t="s">
        <v>1662</v>
      </c>
      <c r="G119" s="117">
        <v>1.8949</v>
      </c>
      <c r="H119" s="117">
        <v>9.69E-2</v>
      </c>
      <c r="I119" s="117">
        <v>1</v>
      </c>
      <c r="J119" s="117">
        <v>0</v>
      </c>
      <c r="K119" s="117">
        <v>0</v>
      </c>
      <c r="L119" s="117">
        <v>0.20699999999999999</v>
      </c>
      <c r="M119" s="117">
        <v>3.4000000000000002E-2</v>
      </c>
      <c r="N119" s="117" t="s">
        <v>2126</v>
      </c>
    </row>
    <row r="120" spans="1:14" hidden="1">
      <c r="A120" s="117" t="s">
        <v>112</v>
      </c>
      <c r="B120" s="117">
        <v>0.8788999999999999</v>
      </c>
      <c r="C120" s="117">
        <v>1</v>
      </c>
      <c r="D120" s="117">
        <v>2.49E-3</v>
      </c>
      <c r="E120" s="117">
        <v>249</v>
      </c>
      <c r="F120" s="117" t="s">
        <v>3622</v>
      </c>
      <c r="G120" s="117">
        <v>1.496</v>
      </c>
      <c r="H120" s="117">
        <v>0</v>
      </c>
      <c r="I120" s="117">
        <v>1</v>
      </c>
      <c r="J120" s="117">
        <v>0</v>
      </c>
      <c r="K120" s="117">
        <v>0</v>
      </c>
      <c r="L120" s="117">
        <v>0.38700000000000001</v>
      </c>
      <c r="M120" s="117">
        <v>3.9E-2</v>
      </c>
      <c r="N120" s="117" t="s">
        <v>2136</v>
      </c>
    </row>
    <row r="121" spans="1:14" hidden="1">
      <c r="A121" s="117" t="s">
        <v>113</v>
      </c>
      <c r="B121" s="117">
        <v>0.93139999999999989</v>
      </c>
      <c r="C121" s="117">
        <v>1</v>
      </c>
      <c r="D121" s="117">
        <v>3.2230000000000002E-2</v>
      </c>
      <c r="E121" s="117">
        <v>3223</v>
      </c>
      <c r="F121" s="117" t="s">
        <v>3632</v>
      </c>
      <c r="G121" s="117">
        <v>1.8865000000000001</v>
      </c>
      <c r="H121" s="117">
        <v>4.1700000000000001E-2</v>
      </c>
      <c r="I121" s="117">
        <v>1</v>
      </c>
      <c r="J121" s="117">
        <v>0</v>
      </c>
      <c r="K121" s="117">
        <v>0</v>
      </c>
      <c r="L121" s="117">
        <v>0.14299999999999999</v>
      </c>
      <c r="M121" s="117">
        <v>1.7000000000000001E-2</v>
      </c>
      <c r="N121" s="117" t="s">
        <v>2134</v>
      </c>
    </row>
    <row r="122" spans="1:14" hidden="1">
      <c r="A122" s="117" t="s">
        <v>5186</v>
      </c>
      <c r="B122" s="117">
        <v>1.4447999999999999</v>
      </c>
      <c r="C122" s="117">
        <v>1</v>
      </c>
      <c r="D122" s="117">
        <v>6.3800000000000003E-3</v>
      </c>
      <c r="E122" s="117">
        <v>638</v>
      </c>
      <c r="F122" s="117" t="s">
        <v>3622</v>
      </c>
      <c r="G122" s="117">
        <v>0.97689999999999999</v>
      </c>
      <c r="H122" s="117">
        <v>0</v>
      </c>
      <c r="I122" s="117">
        <v>1</v>
      </c>
      <c r="J122" s="117">
        <v>0</v>
      </c>
      <c r="K122" s="117">
        <v>0</v>
      </c>
      <c r="L122" s="117">
        <v>0.27300000000000002</v>
      </c>
      <c r="M122" s="117">
        <v>0.02</v>
      </c>
      <c r="N122" s="117" t="s">
        <v>2137</v>
      </c>
    </row>
    <row r="123" spans="1:14" hidden="1">
      <c r="A123" s="117" t="s">
        <v>114</v>
      </c>
      <c r="B123" s="117">
        <v>1.4447999999999999</v>
      </c>
      <c r="C123" s="117">
        <v>1</v>
      </c>
      <c r="D123" s="117">
        <v>5.6100000000000004E-3</v>
      </c>
      <c r="E123" s="117">
        <v>561</v>
      </c>
      <c r="F123" s="117" t="s">
        <v>3627</v>
      </c>
      <c r="G123" s="117">
        <v>1.5115000000000001</v>
      </c>
      <c r="H123" s="117">
        <v>0</v>
      </c>
      <c r="I123" s="117">
        <v>1</v>
      </c>
      <c r="J123" s="117">
        <v>0</v>
      </c>
      <c r="K123" s="117">
        <v>0</v>
      </c>
      <c r="L123" s="117">
        <v>0.20699999999999999</v>
      </c>
      <c r="M123" s="117">
        <v>0.02</v>
      </c>
      <c r="N123" s="117" t="s">
        <v>2131</v>
      </c>
    </row>
    <row r="124" spans="1:14" hidden="1">
      <c r="A124" s="117" t="s">
        <v>5187</v>
      </c>
      <c r="B124" s="117">
        <v>1.4447999999999999</v>
      </c>
      <c r="C124" s="117">
        <v>1</v>
      </c>
      <c r="D124" s="117">
        <v>3.6000000000000002E-4</v>
      </c>
      <c r="E124" s="117">
        <v>36</v>
      </c>
      <c r="F124" s="117" t="s">
        <v>2001</v>
      </c>
      <c r="G124" s="117">
        <v>0.84840000000000004</v>
      </c>
      <c r="H124" s="117">
        <v>0</v>
      </c>
      <c r="I124" s="117">
        <v>1</v>
      </c>
      <c r="J124" s="117">
        <v>0</v>
      </c>
      <c r="K124" s="117">
        <v>0</v>
      </c>
      <c r="L124" s="117">
        <v>0.20699999999999999</v>
      </c>
      <c r="M124" s="117">
        <v>0.02</v>
      </c>
      <c r="N124" s="117" t="s">
        <v>2127</v>
      </c>
    </row>
    <row r="125" spans="1:14" hidden="1">
      <c r="A125" s="117" t="s">
        <v>5188</v>
      </c>
      <c r="B125" s="117">
        <v>1.4447999999999999</v>
      </c>
      <c r="C125" s="117">
        <v>1</v>
      </c>
      <c r="D125" s="117">
        <v>7.7999999999999999E-4</v>
      </c>
      <c r="E125" s="117">
        <v>78</v>
      </c>
      <c r="F125" s="117" t="s">
        <v>3622</v>
      </c>
      <c r="G125" s="117">
        <v>0.88749999999999996</v>
      </c>
      <c r="H125" s="117">
        <v>0</v>
      </c>
      <c r="I125" s="117">
        <v>1</v>
      </c>
      <c r="J125" s="117">
        <v>0</v>
      </c>
      <c r="K125" s="117">
        <v>0</v>
      </c>
      <c r="L125" s="117">
        <v>0.27300000000000002</v>
      </c>
      <c r="M125" s="117">
        <v>0.02</v>
      </c>
      <c r="N125" s="117" t="s">
        <v>2132</v>
      </c>
    </row>
    <row r="126" spans="1:14" hidden="1">
      <c r="A126" s="117" t="s">
        <v>115</v>
      </c>
      <c r="B126" s="117">
        <v>1.4447999999999999</v>
      </c>
      <c r="C126" s="117">
        <v>1</v>
      </c>
      <c r="D126" s="117">
        <v>1.74E-3</v>
      </c>
      <c r="E126" s="117">
        <v>174</v>
      </c>
      <c r="F126" s="117" t="s">
        <v>1662</v>
      </c>
      <c r="G126" s="117">
        <v>1.3546</v>
      </c>
      <c r="H126" s="117">
        <v>0.1721</v>
      </c>
      <c r="I126" s="117">
        <v>1</v>
      </c>
      <c r="J126" s="117">
        <v>0</v>
      </c>
      <c r="K126" s="117">
        <v>0</v>
      </c>
      <c r="L126" s="117">
        <v>0.20699999999999999</v>
      </c>
      <c r="M126" s="117">
        <v>0.02</v>
      </c>
      <c r="N126" s="117" t="s">
        <v>2126</v>
      </c>
    </row>
    <row r="127" spans="1:14" hidden="1">
      <c r="A127" s="117" t="s">
        <v>116</v>
      </c>
      <c r="B127" s="117">
        <v>1.0217999999999998</v>
      </c>
      <c r="C127" s="117">
        <v>1</v>
      </c>
      <c r="D127" s="117">
        <v>1.043E-2</v>
      </c>
      <c r="E127" s="117">
        <v>1043</v>
      </c>
      <c r="F127" s="117" t="s">
        <v>1662</v>
      </c>
      <c r="G127" s="117">
        <v>1.5223</v>
      </c>
      <c r="H127" s="117">
        <v>7.5800000000000006E-2</v>
      </c>
      <c r="I127" s="117">
        <v>1</v>
      </c>
      <c r="J127" s="117">
        <v>0</v>
      </c>
      <c r="K127" s="117">
        <v>0</v>
      </c>
      <c r="L127" s="117">
        <v>0.24</v>
      </c>
      <c r="M127" s="117">
        <v>3.3000000000000002E-2</v>
      </c>
      <c r="N127" s="117" t="s">
        <v>2126</v>
      </c>
    </row>
    <row r="128" spans="1:14" hidden="1">
      <c r="A128" s="117" t="s">
        <v>117</v>
      </c>
      <c r="B128" s="117">
        <v>1.4447999999999999</v>
      </c>
      <c r="C128" s="117">
        <v>1</v>
      </c>
      <c r="D128" s="117">
        <v>3.2499999999999999E-3</v>
      </c>
      <c r="E128" s="117">
        <v>325</v>
      </c>
      <c r="F128" s="117" t="s">
        <v>3622</v>
      </c>
      <c r="G128" s="117">
        <v>1.0185</v>
      </c>
      <c r="H128" s="117">
        <v>0</v>
      </c>
      <c r="I128" s="117">
        <v>1</v>
      </c>
      <c r="J128" s="117">
        <v>0</v>
      </c>
      <c r="K128" s="117">
        <v>0</v>
      </c>
      <c r="L128" s="117">
        <v>0.27300000000000002</v>
      </c>
      <c r="M128" s="117">
        <v>0.02</v>
      </c>
      <c r="N128" s="117" t="s">
        <v>2137</v>
      </c>
    </row>
    <row r="129" spans="1:14" hidden="1">
      <c r="A129" s="117" t="s">
        <v>118</v>
      </c>
      <c r="B129" s="117">
        <v>0.86029999999999995</v>
      </c>
      <c r="C129" s="117">
        <v>1</v>
      </c>
      <c r="D129" s="117">
        <v>4.7350000000000003E-2</v>
      </c>
      <c r="E129" s="117">
        <v>4735</v>
      </c>
      <c r="F129" s="117" t="s">
        <v>2001</v>
      </c>
      <c r="G129" s="117">
        <v>1.7503</v>
      </c>
      <c r="H129" s="117">
        <v>0</v>
      </c>
      <c r="I129" s="117">
        <v>1</v>
      </c>
      <c r="J129" s="117">
        <v>0</v>
      </c>
      <c r="K129" s="117">
        <v>0</v>
      </c>
      <c r="L129" s="117">
        <v>0.13700000000000001</v>
      </c>
      <c r="M129" s="117">
        <v>1.2E-2</v>
      </c>
      <c r="N129" s="117" t="s">
        <v>2127</v>
      </c>
    </row>
    <row r="130" spans="1:14" hidden="1">
      <c r="A130" s="117" t="s">
        <v>119</v>
      </c>
      <c r="B130" s="117">
        <v>1.0217999999999998</v>
      </c>
      <c r="C130" s="117">
        <v>1</v>
      </c>
      <c r="D130" s="117">
        <v>6.4729999999999996E-2</v>
      </c>
      <c r="E130" s="117">
        <v>6473</v>
      </c>
      <c r="F130" s="117" t="s">
        <v>1662</v>
      </c>
      <c r="G130" s="117">
        <v>1.8652</v>
      </c>
      <c r="H130" s="117">
        <v>0</v>
      </c>
      <c r="I130" s="117">
        <v>1</v>
      </c>
      <c r="J130" s="117">
        <v>4.3553400000000001E-3</v>
      </c>
      <c r="K130" s="117">
        <v>4.9076399999999996E-3</v>
      </c>
      <c r="L130" s="117">
        <v>0.189</v>
      </c>
      <c r="M130" s="117">
        <v>1.7000000000000001E-2</v>
      </c>
      <c r="N130" s="117" t="s">
        <v>2126</v>
      </c>
    </row>
    <row r="131" spans="1:14" hidden="1">
      <c r="A131" s="117" t="s">
        <v>120</v>
      </c>
      <c r="B131" s="117">
        <v>1.0217999999999998</v>
      </c>
      <c r="C131" s="117">
        <v>1</v>
      </c>
      <c r="D131" s="117">
        <v>6.3229999999999995E-2</v>
      </c>
      <c r="E131" s="117">
        <v>6323</v>
      </c>
      <c r="F131" s="117" t="s">
        <v>1662</v>
      </c>
      <c r="G131" s="117">
        <v>1.7028000000000001</v>
      </c>
      <c r="H131" s="117">
        <v>4.4400000000000002E-2</v>
      </c>
      <c r="I131" s="117">
        <v>1</v>
      </c>
      <c r="J131" s="117">
        <v>0</v>
      </c>
      <c r="K131" s="117">
        <v>0</v>
      </c>
      <c r="L131" s="117">
        <v>0.16400000000000001</v>
      </c>
      <c r="M131" s="117">
        <v>1.7000000000000001E-2</v>
      </c>
      <c r="N131" s="117" t="s">
        <v>2126</v>
      </c>
    </row>
    <row r="132" spans="1:14" hidden="1">
      <c r="A132" s="117" t="s">
        <v>121</v>
      </c>
      <c r="B132" s="117">
        <v>1.0217999999999998</v>
      </c>
      <c r="C132" s="117">
        <v>1</v>
      </c>
      <c r="D132" s="117">
        <v>3.771E-2</v>
      </c>
      <c r="E132" s="117">
        <v>3771</v>
      </c>
      <c r="F132" s="117" t="s">
        <v>1662</v>
      </c>
      <c r="G132" s="117">
        <v>2.0112999999999999</v>
      </c>
      <c r="H132" s="117">
        <v>8.7599999999999997E-2</v>
      </c>
      <c r="I132" s="117">
        <v>1</v>
      </c>
      <c r="J132" s="117">
        <v>0</v>
      </c>
      <c r="K132" s="117">
        <v>0</v>
      </c>
      <c r="L132" s="117">
        <v>0.19500000000000001</v>
      </c>
      <c r="M132" s="117">
        <v>0.03</v>
      </c>
      <c r="N132" s="117" t="s">
        <v>2126</v>
      </c>
    </row>
    <row r="133" spans="1:14" hidden="1">
      <c r="A133" s="117" t="s">
        <v>122</v>
      </c>
      <c r="B133" s="117">
        <v>1.0217999999999998</v>
      </c>
      <c r="C133" s="117">
        <v>1</v>
      </c>
      <c r="D133" s="117">
        <v>3.3250000000000002E-2</v>
      </c>
      <c r="E133" s="117">
        <v>3325</v>
      </c>
      <c r="F133" s="117" t="s">
        <v>1662</v>
      </c>
      <c r="G133" s="117">
        <v>1.9046000000000001</v>
      </c>
      <c r="H133" s="117">
        <v>0</v>
      </c>
      <c r="I133" s="117">
        <v>1</v>
      </c>
      <c r="J133" s="117">
        <v>0</v>
      </c>
      <c r="K133" s="117">
        <v>0</v>
      </c>
      <c r="L133" s="117">
        <v>0.18</v>
      </c>
      <c r="M133" s="117">
        <v>1.7000000000000001E-2</v>
      </c>
      <c r="N133" s="117" t="s">
        <v>2126</v>
      </c>
    </row>
    <row r="134" spans="1:14" hidden="1">
      <c r="A134" s="117" t="s">
        <v>123</v>
      </c>
      <c r="B134" s="117">
        <v>1.0217999999999998</v>
      </c>
      <c r="C134" s="117">
        <v>1</v>
      </c>
      <c r="D134" s="117">
        <v>4.981E-2</v>
      </c>
      <c r="E134" s="117">
        <v>4981</v>
      </c>
      <c r="F134" s="117" t="s">
        <v>1662</v>
      </c>
      <c r="G134" s="117">
        <v>1.7855000000000001</v>
      </c>
      <c r="H134" s="117">
        <v>4.1000000000000002E-2</v>
      </c>
      <c r="I134" s="117">
        <v>1</v>
      </c>
      <c r="J134" s="117">
        <v>0</v>
      </c>
      <c r="K134" s="117">
        <v>0</v>
      </c>
      <c r="L134" s="117">
        <v>0.17499999999999999</v>
      </c>
      <c r="M134" s="117">
        <v>2.3E-2</v>
      </c>
      <c r="N134" s="117" t="s">
        <v>2126</v>
      </c>
    </row>
    <row r="135" spans="1:14" hidden="1">
      <c r="A135" s="117" t="s">
        <v>124</v>
      </c>
      <c r="B135" s="117">
        <v>1.0217999999999998</v>
      </c>
      <c r="C135" s="117">
        <v>1</v>
      </c>
      <c r="D135" s="117">
        <v>3.841E-2</v>
      </c>
      <c r="E135" s="117">
        <v>3841</v>
      </c>
      <c r="F135" s="117" t="s">
        <v>1662</v>
      </c>
      <c r="G135" s="117">
        <v>2.1776</v>
      </c>
      <c r="H135" s="117">
        <v>7.5600000000000001E-2</v>
      </c>
      <c r="I135" s="117">
        <v>1</v>
      </c>
      <c r="J135" s="117">
        <v>0</v>
      </c>
      <c r="K135" s="117">
        <v>0</v>
      </c>
      <c r="L135" s="117">
        <v>0.20300000000000001</v>
      </c>
      <c r="M135" s="117">
        <v>1.0999999999999999E-2</v>
      </c>
      <c r="N135" s="117" t="s">
        <v>2126</v>
      </c>
    </row>
    <row r="136" spans="1:14" hidden="1">
      <c r="A136" s="117" t="s">
        <v>125</v>
      </c>
      <c r="B136" s="117">
        <v>0.93139999999999989</v>
      </c>
      <c r="C136" s="117">
        <v>1</v>
      </c>
      <c r="D136" s="117">
        <v>2.1090000000000001E-2</v>
      </c>
      <c r="E136" s="117">
        <v>2109</v>
      </c>
      <c r="F136" s="117" t="s">
        <v>3632</v>
      </c>
      <c r="G136" s="117">
        <v>1.5367</v>
      </c>
      <c r="H136" s="117">
        <v>4.3700000000000003E-2</v>
      </c>
      <c r="I136" s="117">
        <v>1</v>
      </c>
      <c r="J136" s="117">
        <v>0</v>
      </c>
      <c r="K136" s="117">
        <v>0</v>
      </c>
      <c r="L136" s="117">
        <v>8.3000000000000004E-2</v>
      </c>
      <c r="M136" s="117">
        <v>7.0000000000000001E-3</v>
      </c>
      <c r="N136" s="117" t="s">
        <v>2134</v>
      </c>
    </row>
    <row r="137" spans="1:14" hidden="1">
      <c r="A137" s="117" t="s">
        <v>126</v>
      </c>
      <c r="B137" s="117">
        <v>1.0217999999999998</v>
      </c>
      <c r="C137" s="117">
        <v>1</v>
      </c>
      <c r="D137" s="117">
        <v>7.7810000000000004E-2</v>
      </c>
      <c r="E137" s="117">
        <v>7781</v>
      </c>
      <c r="F137" s="117" t="s">
        <v>1662</v>
      </c>
      <c r="G137" s="117">
        <v>2.2397</v>
      </c>
      <c r="H137" s="117">
        <v>0</v>
      </c>
      <c r="I137" s="117">
        <v>1</v>
      </c>
      <c r="J137" s="117">
        <v>9.4012879999999993E-2</v>
      </c>
      <c r="K137" s="117">
        <v>0.11651714000000001</v>
      </c>
      <c r="L137" s="117">
        <v>0.38500000000000001</v>
      </c>
      <c r="M137" s="117">
        <v>1.7000000000000001E-2</v>
      </c>
      <c r="N137" s="117" t="s">
        <v>2126</v>
      </c>
    </row>
    <row r="138" spans="1:14" hidden="1">
      <c r="A138" s="117" t="s">
        <v>127</v>
      </c>
      <c r="B138" s="117">
        <v>1.0217999999999998</v>
      </c>
      <c r="C138" s="117">
        <v>1</v>
      </c>
      <c r="D138" s="117">
        <v>1.9279999999999999E-2</v>
      </c>
      <c r="E138" s="117">
        <v>1928</v>
      </c>
      <c r="F138" s="117" t="s">
        <v>1662</v>
      </c>
      <c r="G138" s="117">
        <v>2.702</v>
      </c>
      <c r="H138" s="117">
        <v>2.2100000000000002E-2</v>
      </c>
      <c r="I138" s="117">
        <v>1</v>
      </c>
      <c r="J138" s="117">
        <v>0</v>
      </c>
      <c r="K138" s="117">
        <v>0</v>
      </c>
      <c r="L138" s="117">
        <v>0.13900000000000001</v>
      </c>
      <c r="M138" s="117">
        <v>1.2999999999999999E-2</v>
      </c>
      <c r="N138" s="117" t="s">
        <v>2126</v>
      </c>
    </row>
    <row r="139" spans="1:14" hidden="1">
      <c r="A139" s="117" t="s">
        <v>128</v>
      </c>
      <c r="B139" s="117">
        <v>1.0217999999999998</v>
      </c>
      <c r="C139" s="117">
        <v>1</v>
      </c>
      <c r="D139" s="117">
        <v>4.5999999999999999E-3</v>
      </c>
      <c r="E139" s="117">
        <v>460</v>
      </c>
      <c r="F139" s="117" t="s">
        <v>1662</v>
      </c>
      <c r="G139" s="117">
        <v>2.3466</v>
      </c>
      <c r="H139" s="117">
        <v>0</v>
      </c>
      <c r="I139" s="117">
        <v>1</v>
      </c>
      <c r="J139" s="117">
        <v>0</v>
      </c>
      <c r="K139" s="117">
        <v>0</v>
      </c>
      <c r="L139" s="117">
        <v>0.29199999999999998</v>
      </c>
      <c r="M139" s="117">
        <v>0.02</v>
      </c>
      <c r="N139" s="117" t="s">
        <v>2126</v>
      </c>
    </row>
    <row r="140" spans="1:14" hidden="1">
      <c r="A140" s="117" t="s">
        <v>5189</v>
      </c>
      <c r="B140" s="117">
        <v>1.0217999999999998</v>
      </c>
      <c r="C140" s="117">
        <v>1</v>
      </c>
      <c r="D140" s="117">
        <v>4.7099999999999998E-3</v>
      </c>
      <c r="E140" s="117">
        <v>471</v>
      </c>
      <c r="F140" s="117" t="s">
        <v>1662</v>
      </c>
      <c r="G140" s="117">
        <v>2.4382000000000001</v>
      </c>
      <c r="H140" s="117">
        <v>0</v>
      </c>
      <c r="I140" s="117">
        <v>1</v>
      </c>
      <c r="J140" s="117">
        <v>0</v>
      </c>
      <c r="K140" s="117">
        <v>0</v>
      </c>
      <c r="L140" s="117">
        <v>0.436</v>
      </c>
      <c r="M140" s="117">
        <v>0.112</v>
      </c>
      <c r="N140" s="117" t="s">
        <v>2126</v>
      </c>
    </row>
    <row r="141" spans="1:14" hidden="1">
      <c r="A141" s="117" t="s">
        <v>129</v>
      </c>
      <c r="B141" s="117">
        <v>1.0217999999999998</v>
      </c>
      <c r="C141" s="117">
        <v>1</v>
      </c>
      <c r="D141" s="117">
        <v>2.2339999999999999E-2</v>
      </c>
      <c r="E141" s="117">
        <v>2234</v>
      </c>
      <c r="F141" s="117" t="s">
        <v>1662</v>
      </c>
      <c r="G141" s="117">
        <v>1.6769000000000001</v>
      </c>
      <c r="H141" s="117">
        <v>8.8800000000000004E-2</v>
      </c>
      <c r="I141" s="117">
        <v>1</v>
      </c>
      <c r="J141" s="117">
        <v>0</v>
      </c>
      <c r="K141" s="117">
        <v>0</v>
      </c>
      <c r="L141" s="117">
        <v>0.18099999999999999</v>
      </c>
      <c r="M141" s="117">
        <v>1.7000000000000001E-2</v>
      </c>
      <c r="N141" s="117" t="s">
        <v>2126</v>
      </c>
    </row>
    <row r="142" spans="1:14" hidden="1">
      <c r="A142" s="117" t="s">
        <v>130</v>
      </c>
      <c r="B142" s="117">
        <v>0.86029999999999995</v>
      </c>
      <c r="C142" s="117">
        <v>1</v>
      </c>
      <c r="D142" s="117">
        <v>1.1429999999999999E-2</v>
      </c>
      <c r="E142" s="117">
        <v>1143</v>
      </c>
      <c r="F142" s="117" t="s">
        <v>2001</v>
      </c>
      <c r="G142" s="117">
        <v>1.5024</v>
      </c>
      <c r="H142" s="117">
        <v>0.14269999999999999</v>
      </c>
      <c r="I142" s="117">
        <v>1</v>
      </c>
      <c r="J142" s="117">
        <v>0.31557020000000002</v>
      </c>
      <c r="K142" s="117">
        <v>0.29137972000000001</v>
      </c>
      <c r="L142" s="117">
        <v>0.21099999999999999</v>
      </c>
      <c r="M142" s="117">
        <v>1.6E-2</v>
      </c>
      <c r="N142" s="117" t="s">
        <v>2127</v>
      </c>
    </row>
    <row r="143" spans="1:14" hidden="1">
      <c r="A143" s="117" t="s">
        <v>131</v>
      </c>
      <c r="B143" s="117">
        <v>1.0217999999999998</v>
      </c>
      <c r="C143" s="117">
        <v>1</v>
      </c>
      <c r="D143" s="117">
        <v>3.2499999999999999E-3</v>
      </c>
      <c r="E143" s="117">
        <v>325</v>
      </c>
      <c r="F143" s="117" t="s">
        <v>1662</v>
      </c>
      <c r="G143" s="117">
        <v>2.2364999999999999</v>
      </c>
      <c r="H143" s="117">
        <v>0</v>
      </c>
      <c r="I143" s="117">
        <v>1</v>
      </c>
      <c r="J143" s="117">
        <v>0</v>
      </c>
      <c r="K143" s="117">
        <v>0</v>
      </c>
      <c r="L143" s="117">
        <v>0.20499999999999999</v>
      </c>
      <c r="M143" s="117">
        <v>3.1E-2</v>
      </c>
      <c r="N143" s="117" t="s">
        <v>2126</v>
      </c>
    </row>
    <row r="144" spans="1:14" hidden="1">
      <c r="A144" s="117" t="s">
        <v>5190</v>
      </c>
      <c r="B144" s="117">
        <v>1.4447999999999999</v>
      </c>
      <c r="C144" s="117">
        <v>1</v>
      </c>
      <c r="D144" s="117">
        <v>1.5399999999999999E-3</v>
      </c>
      <c r="E144" s="117">
        <v>154</v>
      </c>
      <c r="F144" s="117" t="s">
        <v>3622</v>
      </c>
      <c r="G144" s="117">
        <v>1.0464</v>
      </c>
      <c r="H144" s="117">
        <v>0</v>
      </c>
      <c r="I144" s="117">
        <v>1</v>
      </c>
      <c r="J144" s="117">
        <v>0</v>
      </c>
      <c r="K144" s="117">
        <v>0</v>
      </c>
      <c r="L144" s="117">
        <v>0.27300000000000002</v>
      </c>
      <c r="M144" s="117">
        <v>0.02</v>
      </c>
      <c r="N144" s="117" t="s">
        <v>2135</v>
      </c>
    </row>
    <row r="145" spans="1:14" hidden="1">
      <c r="A145" s="117" t="s">
        <v>132</v>
      </c>
      <c r="B145" s="117">
        <v>0.86029999999999995</v>
      </c>
      <c r="C145" s="117">
        <v>1</v>
      </c>
      <c r="D145" s="117">
        <v>2.5700000000000001E-2</v>
      </c>
      <c r="E145" s="117">
        <v>2570</v>
      </c>
      <c r="F145" s="117" t="s">
        <v>2001</v>
      </c>
      <c r="G145" s="117">
        <v>1.4301999999999999</v>
      </c>
      <c r="H145" s="117">
        <v>1.4999999999999999E-2</v>
      </c>
      <c r="I145" s="117">
        <v>1</v>
      </c>
      <c r="J145" s="117">
        <v>0</v>
      </c>
      <c r="K145" s="117">
        <v>0</v>
      </c>
      <c r="L145" s="117">
        <v>0.14499999999999999</v>
      </c>
      <c r="M145" s="117">
        <v>1.6E-2</v>
      </c>
      <c r="N145" s="117" t="s">
        <v>2127</v>
      </c>
    </row>
    <row r="146" spans="1:14" hidden="1">
      <c r="A146" s="117" t="s">
        <v>133</v>
      </c>
      <c r="B146" s="117">
        <v>1.0217999999999998</v>
      </c>
      <c r="C146" s="117">
        <v>1</v>
      </c>
      <c r="D146" s="117">
        <v>2.1780000000000001E-2</v>
      </c>
      <c r="E146" s="117">
        <v>2178</v>
      </c>
      <c r="F146" s="117" t="s">
        <v>1662</v>
      </c>
      <c r="G146" s="117">
        <v>1.7883</v>
      </c>
      <c r="H146" s="117">
        <v>0.1145</v>
      </c>
      <c r="I146" s="117">
        <v>1</v>
      </c>
      <c r="J146" s="117">
        <v>0</v>
      </c>
      <c r="K146" s="117">
        <v>0</v>
      </c>
      <c r="L146" s="117">
        <v>0.154</v>
      </c>
      <c r="M146" s="117">
        <v>0.03</v>
      </c>
      <c r="N146" s="117" t="s">
        <v>2126</v>
      </c>
    </row>
    <row r="147" spans="1:14" hidden="1">
      <c r="A147" s="117" t="s">
        <v>134</v>
      </c>
      <c r="B147" s="117">
        <v>0.93139999999999989</v>
      </c>
      <c r="C147" s="117">
        <v>1</v>
      </c>
      <c r="D147" s="117">
        <v>8.1799999999999998E-3</v>
      </c>
      <c r="E147" s="117">
        <v>818</v>
      </c>
      <c r="F147" s="117" t="s">
        <v>3632</v>
      </c>
      <c r="G147" s="117">
        <v>1.4175</v>
      </c>
      <c r="H147" s="117">
        <v>0</v>
      </c>
      <c r="I147" s="117">
        <v>1</v>
      </c>
      <c r="J147" s="117">
        <v>0</v>
      </c>
      <c r="K147" s="117">
        <v>0</v>
      </c>
      <c r="L147" s="117">
        <v>0.13500000000000001</v>
      </c>
      <c r="M147" s="117">
        <v>1.0999999999999999E-2</v>
      </c>
      <c r="N147" s="117" t="s">
        <v>2134</v>
      </c>
    </row>
    <row r="148" spans="1:14" hidden="1">
      <c r="A148" s="117" t="s">
        <v>135</v>
      </c>
      <c r="B148" s="117">
        <v>1.0170999999999999</v>
      </c>
      <c r="C148" s="117">
        <v>1</v>
      </c>
      <c r="D148" s="117">
        <v>1.1769999999999999E-2</v>
      </c>
      <c r="E148" s="117">
        <v>1177</v>
      </c>
      <c r="F148" s="117" t="s">
        <v>1678</v>
      </c>
      <c r="G148" s="117">
        <v>1.419</v>
      </c>
      <c r="H148" s="117">
        <v>0</v>
      </c>
      <c r="I148" s="117">
        <v>1</v>
      </c>
      <c r="J148" s="117">
        <v>0</v>
      </c>
      <c r="K148" s="117">
        <v>0</v>
      </c>
      <c r="L148" s="117">
        <v>0.311</v>
      </c>
      <c r="M148" s="117">
        <v>0.02</v>
      </c>
      <c r="N148" s="117" t="s">
        <v>2128</v>
      </c>
    </row>
    <row r="149" spans="1:14" hidden="1">
      <c r="A149" s="117" t="s">
        <v>136</v>
      </c>
      <c r="B149" s="117">
        <v>1.0217999999999998</v>
      </c>
      <c r="C149" s="117">
        <v>1</v>
      </c>
      <c r="D149" s="117">
        <v>3.5000000000000003E-2</v>
      </c>
      <c r="E149" s="117">
        <v>3500</v>
      </c>
      <c r="F149" s="117" t="s">
        <v>1662</v>
      </c>
      <c r="G149" s="117">
        <v>1.7230000000000001</v>
      </c>
      <c r="H149" s="117">
        <v>0</v>
      </c>
      <c r="I149" s="117">
        <v>1</v>
      </c>
      <c r="J149" s="117">
        <v>0</v>
      </c>
      <c r="K149" s="117">
        <v>0</v>
      </c>
      <c r="L149" s="117">
        <v>0.16</v>
      </c>
      <c r="M149" s="117">
        <v>1.2E-2</v>
      </c>
      <c r="N149" s="117" t="s">
        <v>2126</v>
      </c>
    </row>
    <row r="150" spans="1:14" hidden="1">
      <c r="A150" s="117" t="s">
        <v>137</v>
      </c>
      <c r="B150" s="117">
        <v>1.0217999999999998</v>
      </c>
      <c r="C150" s="117">
        <v>1</v>
      </c>
      <c r="D150" s="117">
        <v>2.3E-3</v>
      </c>
      <c r="E150" s="117">
        <v>230</v>
      </c>
      <c r="F150" s="117" t="s">
        <v>1662</v>
      </c>
      <c r="G150" s="117">
        <v>1.5898000000000001</v>
      </c>
      <c r="H150" s="117">
        <v>0</v>
      </c>
      <c r="I150" s="117">
        <v>1</v>
      </c>
      <c r="J150" s="117">
        <v>0</v>
      </c>
      <c r="K150" s="117">
        <v>0</v>
      </c>
      <c r="L150" s="117">
        <v>0.28599999999999998</v>
      </c>
      <c r="M150" s="117">
        <v>7.4999999999999997E-2</v>
      </c>
      <c r="N150" s="117" t="s">
        <v>2126</v>
      </c>
    </row>
    <row r="151" spans="1:14" hidden="1">
      <c r="A151" s="117" t="s">
        <v>138</v>
      </c>
      <c r="B151" s="117">
        <v>1.0217999999999998</v>
      </c>
      <c r="C151" s="117">
        <v>1</v>
      </c>
      <c r="D151" s="117">
        <v>2.248E-2</v>
      </c>
      <c r="E151" s="117">
        <v>2248</v>
      </c>
      <c r="F151" s="117" t="s">
        <v>1662</v>
      </c>
      <c r="G151" s="117">
        <v>2.0869</v>
      </c>
      <c r="H151" s="117">
        <v>7.3899999999999993E-2</v>
      </c>
      <c r="I151" s="117">
        <v>1</v>
      </c>
      <c r="J151" s="117">
        <v>0.11473731</v>
      </c>
      <c r="K151" s="117">
        <v>0.12495386</v>
      </c>
      <c r="L151" s="117">
        <v>0.14499999999999999</v>
      </c>
      <c r="M151" s="117">
        <v>2.7E-2</v>
      </c>
      <c r="N151" s="117" t="s">
        <v>2126</v>
      </c>
    </row>
    <row r="152" spans="1:14" hidden="1">
      <c r="A152" s="117" t="s">
        <v>139</v>
      </c>
      <c r="B152" s="117">
        <v>1.0217999999999998</v>
      </c>
      <c r="C152" s="117">
        <v>1</v>
      </c>
      <c r="D152" s="117">
        <v>2.2409999999999999E-2</v>
      </c>
      <c r="E152" s="117">
        <v>2241</v>
      </c>
      <c r="F152" s="117" t="s">
        <v>1662</v>
      </c>
      <c r="G152" s="117">
        <v>1.5928</v>
      </c>
      <c r="H152" s="117">
        <v>5.6899999999999999E-2</v>
      </c>
      <c r="I152" s="117">
        <v>1</v>
      </c>
      <c r="J152" s="117">
        <v>0</v>
      </c>
      <c r="K152" s="117">
        <v>0</v>
      </c>
      <c r="L152" s="117">
        <v>0.217</v>
      </c>
      <c r="M152" s="117">
        <v>4.1000000000000002E-2</v>
      </c>
      <c r="N152" s="117" t="s">
        <v>2126</v>
      </c>
    </row>
    <row r="153" spans="1:14" hidden="1">
      <c r="A153" s="117" t="s">
        <v>140</v>
      </c>
      <c r="B153" s="117">
        <v>1.0217999999999998</v>
      </c>
      <c r="C153" s="117">
        <v>1</v>
      </c>
      <c r="D153" s="117">
        <v>2.8060000000000002E-2</v>
      </c>
      <c r="E153" s="117">
        <v>2806</v>
      </c>
      <c r="F153" s="117" t="s">
        <v>1662</v>
      </c>
      <c r="G153" s="117">
        <v>1.8327</v>
      </c>
      <c r="H153" s="117">
        <v>0</v>
      </c>
      <c r="I153" s="117">
        <v>1</v>
      </c>
      <c r="J153" s="117">
        <v>0</v>
      </c>
      <c r="K153" s="117">
        <v>0</v>
      </c>
      <c r="L153" s="117">
        <v>0.193</v>
      </c>
      <c r="M153" s="117">
        <v>2.5000000000000001E-2</v>
      </c>
      <c r="N153" s="117" t="s">
        <v>2126</v>
      </c>
    </row>
    <row r="154" spans="1:14" hidden="1">
      <c r="A154" s="117" t="s">
        <v>141</v>
      </c>
      <c r="B154" s="117">
        <v>1.0217999999999998</v>
      </c>
      <c r="C154" s="117">
        <v>1</v>
      </c>
      <c r="D154" s="117">
        <v>4.9800000000000001E-3</v>
      </c>
      <c r="E154" s="117">
        <v>498</v>
      </c>
      <c r="F154" s="117" t="s">
        <v>1662</v>
      </c>
      <c r="G154" s="117">
        <v>1.4988999999999999</v>
      </c>
      <c r="H154" s="117">
        <v>0</v>
      </c>
      <c r="I154" s="117">
        <v>1</v>
      </c>
      <c r="J154" s="117">
        <v>0</v>
      </c>
      <c r="K154" s="117">
        <v>0</v>
      </c>
      <c r="L154" s="117">
        <v>0.23899999999999999</v>
      </c>
      <c r="M154" s="117">
        <v>0.10100000000000001</v>
      </c>
      <c r="N154" s="117" t="s">
        <v>2130</v>
      </c>
    </row>
    <row r="155" spans="1:14" hidden="1">
      <c r="A155" s="117" t="s">
        <v>142</v>
      </c>
      <c r="B155" s="117">
        <v>1.0217999999999998</v>
      </c>
      <c r="C155" s="117">
        <v>1</v>
      </c>
      <c r="D155" s="117">
        <v>1.558E-2</v>
      </c>
      <c r="E155" s="117">
        <v>1558</v>
      </c>
      <c r="F155" s="117" t="s">
        <v>1662</v>
      </c>
      <c r="G155" s="117">
        <v>2.4647000000000001</v>
      </c>
      <c r="H155" s="117">
        <v>0</v>
      </c>
      <c r="I155" s="117">
        <v>1</v>
      </c>
      <c r="J155" s="117">
        <v>0</v>
      </c>
      <c r="K155" s="117">
        <v>0</v>
      </c>
      <c r="L155" s="117">
        <v>0.30599999999999999</v>
      </c>
      <c r="M155" s="117">
        <v>3.5999999999999997E-2</v>
      </c>
      <c r="N155" s="117" t="s">
        <v>2126</v>
      </c>
    </row>
    <row r="156" spans="1:14" hidden="1">
      <c r="A156" s="117" t="s">
        <v>5191</v>
      </c>
      <c r="B156" s="117">
        <v>1.0217999999999998</v>
      </c>
      <c r="C156" s="117">
        <v>1</v>
      </c>
      <c r="D156" s="117">
        <v>2.2300000000000002E-3</v>
      </c>
      <c r="E156" s="117">
        <v>223</v>
      </c>
      <c r="F156" s="117" t="s">
        <v>1662</v>
      </c>
      <c r="G156" s="117">
        <v>1.4441999999999999</v>
      </c>
      <c r="H156" s="117">
        <v>0</v>
      </c>
      <c r="I156" s="117">
        <v>1</v>
      </c>
      <c r="J156" s="117">
        <v>0</v>
      </c>
      <c r="K156" s="117">
        <v>0</v>
      </c>
      <c r="L156" s="117">
        <v>0.28999999999999998</v>
      </c>
      <c r="M156" s="117">
        <v>7.2999999999999995E-2</v>
      </c>
      <c r="N156" s="117" t="s">
        <v>2130</v>
      </c>
    </row>
    <row r="157" spans="1:14" hidden="1">
      <c r="A157" s="117" t="s">
        <v>143</v>
      </c>
      <c r="B157" s="117">
        <v>1.0217999999999998</v>
      </c>
      <c r="C157" s="117">
        <v>1</v>
      </c>
      <c r="D157" s="117">
        <v>2.6800000000000001E-3</v>
      </c>
      <c r="E157" s="117">
        <v>268</v>
      </c>
      <c r="F157" s="117" t="s">
        <v>1662</v>
      </c>
      <c r="G157" s="117">
        <v>1.3388</v>
      </c>
      <c r="H157" s="117">
        <v>0</v>
      </c>
      <c r="I157" s="117">
        <v>1</v>
      </c>
      <c r="J157" s="117">
        <v>0</v>
      </c>
      <c r="K157" s="117">
        <v>0</v>
      </c>
      <c r="L157" s="117">
        <v>0.25600000000000001</v>
      </c>
      <c r="M157" s="117">
        <v>4.2999999999999997E-2</v>
      </c>
      <c r="N157" s="117" t="s">
        <v>2130</v>
      </c>
    </row>
    <row r="158" spans="1:14" hidden="1">
      <c r="A158" s="117" t="s">
        <v>5193</v>
      </c>
      <c r="B158" s="117">
        <v>1.0217999999999998</v>
      </c>
      <c r="C158" s="117">
        <v>1</v>
      </c>
      <c r="D158" s="117">
        <v>4.0999999999999999E-4</v>
      </c>
      <c r="E158" s="117">
        <v>41</v>
      </c>
      <c r="F158" s="117" t="s">
        <v>1662</v>
      </c>
      <c r="G158" s="117">
        <v>1.149</v>
      </c>
      <c r="H158" s="117">
        <v>0</v>
      </c>
      <c r="I158" s="117">
        <v>1</v>
      </c>
      <c r="J158" s="117">
        <v>0</v>
      </c>
      <c r="K158" s="117">
        <v>0</v>
      </c>
      <c r="L158" s="117">
        <v>0.48399999999999999</v>
      </c>
      <c r="M158" s="117">
        <v>0.02</v>
      </c>
      <c r="N158" s="117" t="s">
        <v>2126</v>
      </c>
    </row>
    <row r="159" spans="1:14" hidden="1">
      <c r="A159" s="117" t="s">
        <v>5194</v>
      </c>
      <c r="B159" s="117">
        <v>0.86029999999999995</v>
      </c>
      <c r="C159" s="117">
        <v>1</v>
      </c>
      <c r="D159" s="117">
        <v>9.6900000000000007E-3</v>
      </c>
      <c r="E159" s="117">
        <v>969</v>
      </c>
      <c r="F159" s="117" t="s">
        <v>2001</v>
      </c>
      <c r="G159" s="117">
        <v>1.3228</v>
      </c>
      <c r="H159" s="117">
        <v>0</v>
      </c>
      <c r="I159" s="117">
        <v>1</v>
      </c>
      <c r="J159" s="117">
        <v>0</v>
      </c>
      <c r="K159" s="117">
        <v>0</v>
      </c>
      <c r="L159" s="117">
        <v>0.222</v>
      </c>
      <c r="M159" s="117">
        <v>0.02</v>
      </c>
      <c r="N159" s="117" t="s">
        <v>2127</v>
      </c>
    </row>
    <row r="160" spans="1:14" hidden="1">
      <c r="A160" s="117" t="s">
        <v>144</v>
      </c>
      <c r="B160" s="117">
        <v>0.86769999999999992</v>
      </c>
      <c r="C160" s="117">
        <v>1</v>
      </c>
      <c r="D160" s="117">
        <v>3.9199999999999999E-3</v>
      </c>
      <c r="E160" s="117">
        <v>392</v>
      </c>
      <c r="F160" s="117" t="s">
        <v>1489</v>
      </c>
      <c r="G160" s="117">
        <v>1.1485000000000001</v>
      </c>
      <c r="H160" s="117">
        <v>0</v>
      </c>
      <c r="I160" s="117">
        <v>1</v>
      </c>
      <c r="J160" s="117">
        <v>0</v>
      </c>
      <c r="K160" s="117">
        <v>0</v>
      </c>
      <c r="L160" s="117">
        <v>0.20699999999999999</v>
      </c>
      <c r="M160" s="117">
        <v>0.03</v>
      </c>
      <c r="N160" s="117" t="s">
        <v>2138</v>
      </c>
    </row>
    <row r="161" spans="1:14" hidden="1">
      <c r="A161" s="117" t="s">
        <v>145</v>
      </c>
      <c r="B161" s="117">
        <v>0.7238</v>
      </c>
      <c r="C161" s="117">
        <v>1</v>
      </c>
      <c r="D161" s="117">
        <v>7.4599999999999996E-3</v>
      </c>
      <c r="E161" s="117">
        <v>746</v>
      </c>
      <c r="F161" s="117" t="s">
        <v>3638</v>
      </c>
      <c r="G161" s="117">
        <v>1.2794000000000001</v>
      </c>
      <c r="H161" s="117">
        <v>0</v>
      </c>
      <c r="I161" s="117">
        <v>1</v>
      </c>
      <c r="J161" s="117">
        <v>0</v>
      </c>
      <c r="K161" s="117">
        <v>0</v>
      </c>
      <c r="L161" s="117">
        <v>0.45200000000000001</v>
      </c>
      <c r="M161" s="117">
        <v>0.09</v>
      </c>
      <c r="N161" s="117" t="s">
        <v>2139</v>
      </c>
    </row>
    <row r="162" spans="1:14" hidden="1">
      <c r="A162" s="117" t="s">
        <v>146</v>
      </c>
      <c r="B162" s="117">
        <v>0.86769999999999992</v>
      </c>
      <c r="C162" s="117">
        <v>1</v>
      </c>
      <c r="D162" s="117">
        <v>6.0290000000000003E-2</v>
      </c>
      <c r="E162" s="117">
        <v>6029</v>
      </c>
      <c r="F162" s="117" t="s">
        <v>1489</v>
      </c>
      <c r="G162" s="117">
        <v>1.8749</v>
      </c>
      <c r="H162" s="117">
        <v>5.0799999999999998E-2</v>
      </c>
      <c r="I162" s="117">
        <v>1</v>
      </c>
      <c r="J162" s="117">
        <v>2.7635489999999999E-2</v>
      </c>
      <c r="K162" s="117">
        <v>3.1127709999999999E-2</v>
      </c>
      <c r="L162" s="117">
        <v>0.183</v>
      </c>
      <c r="M162" s="117">
        <v>1.4E-2</v>
      </c>
      <c r="N162" s="117" t="s">
        <v>2140</v>
      </c>
    </row>
    <row r="163" spans="1:14" hidden="1">
      <c r="A163" s="117" t="s">
        <v>147</v>
      </c>
      <c r="B163" s="117">
        <v>0.83519999999999994</v>
      </c>
      <c r="C163" s="117">
        <v>1</v>
      </c>
      <c r="D163" s="117">
        <v>8.5620000000000002E-2</v>
      </c>
      <c r="E163" s="117">
        <v>8562</v>
      </c>
      <c r="F163" s="117" t="s">
        <v>1583</v>
      </c>
      <c r="G163" s="117">
        <v>2.1598000000000002</v>
      </c>
      <c r="H163" s="117">
        <v>8.5400000000000004E-2</v>
      </c>
      <c r="I163" s="117">
        <v>1</v>
      </c>
      <c r="J163" s="117">
        <v>4.4970599999999998E-3</v>
      </c>
      <c r="K163" s="117">
        <v>5.7230400000000004E-3</v>
      </c>
      <c r="L163" s="117">
        <v>0.224</v>
      </c>
      <c r="M163" s="117">
        <v>2.5000000000000001E-2</v>
      </c>
      <c r="N163" s="117" t="s">
        <v>2141</v>
      </c>
    </row>
    <row r="164" spans="1:14" hidden="1">
      <c r="A164" s="117" t="s">
        <v>148</v>
      </c>
      <c r="B164" s="117">
        <v>0.86769999999999992</v>
      </c>
      <c r="C164" s="117">
        <v>1</v>
      </c>
      <c r="D164" s="117">
        <v>3.721E-2</v>
      </c>
      <c r="E164" s="117">
        <v>3721</v>
      </c>
      <c r="F164" s="117" t="s">
        <v>1489</v>
      </c>
      <c r="G164" s="117">
        <v>1.8075000000000001</v>
      </c>
      <c r="H164" s="117">
        <v>3.7999999999999999E-2</v>
      </c>
      <c r="I164" s="117">
        <v>1</v>
      </c>
      <c r="J164" s="117">
        <v>0</v>
      </c>
      <c r="K164" s="117">
        <v>0</v>
      </c>
      <c r="L164" s="117">
        <v>0.26600000000000001</v>
      </c>
      <c r="M164" s="117">
        <v>1.2E-2</v>
      </c>
      <c r="N164" s="117" t="s">
        <v>2138</v>
      </c>
    </row>
    <row r="165" spans="1:14" hidden="1">
      <c r="A165" s="117" t="s">
        <v>149</v>
      </c>
      <c r="B165" s="117">
        <v>0.7238</v>
      </c>
      <c r="C165" s="117">
        <v>1</v>
      </c>
      <c r="D165" s="117">
        <v>9.6600000000000002E-3</v>
      </c>
      <c r="E165" s="117">
        <v>966</v>
      </c>
      <c r="F165" s="117" t="s">
        <v>3638</v>
      </c>
      <c r="G165" s="117">
        <v>1.0093000000000001</v>
      </c>
      <c r="H165" s="117">
        <v>0</v>
      </c>
      <c r="I165" s="117">
        <v>1</v>
      </c>
      <c r="J165" s="117">
        <v>0</v>
      </c>
      <c r="K165" s="117">
        <v>0</v>
      </c>
      <c r="L165" s="117">
        <v>0.50800000000000001</v>
      </c>
      <c r="M165" s="117">
        <v>7.9000000000000001E-2</v>
      </c>
      <c r="N165" s="117" t="s">
        <v>2142</v>
      </c>
    </row>
    <row r="166" spans="1:14" hidden="1">
      <c r="A166" s="117" t="s">
        <v>150</v>
      </c>
      <c r="B166" s="117">
        <v>0.7238</v>
      </c>
      <c r="C166" s="117">
        <v>1</v>
      </c>
      <c r="D166" s="117">
        <v>5.3999999999999999E-2</v>
      </c>
      <c r="E166" s="117">
        <v>5400</v>
      </c>
      <c r="F166" s="117" t="s">
        <v>3638</v>
      </c>
      <c r="G166" s="117">
        <v>1.4039999999999999</v>
      </c>
      <c r="H166" s="117">
        <v>0</v>
      </c>
      <c r="I166" s="117">
        <v>1</v>
      </c>
      <c r="J166" s="117">
        <v>6.4264999999999999E-3</v>
      </c>
      <c r="K166" s="117">
        <v>7.4059299999999998E-3</v>
      </c>
      <c r="L166" s="117">
        <v>0.23</v>
      </c>
      <c r="M166" s="117">
        <v>1.6E-2</v>
      </c>
      <c r="N166" s="117" t="s">
        <v>2143</v>
      </c>
    </row>
    <row r="167" spans="1:14" hidden="1">
      <c r="A167" s="117" t="s">
        <v>151</v>
      </c>
      <c r="B167" s="117">
        <v>0.7238</v>
      </c>
      <c r="C167" s="117">
        <v>1</v>
      </c>
      <c r="D167" s="117">
        <v>4.81E-3</v>
      </c>
      <c r="E167" s="117">
        <v>481</v>
      </c>
      <c r="F167" s="117" t="s">
        <v>3638</v>
      </c>
      <c r="G167" s="117">
        <v>1.06</v>
      </c>
      <c r="H167" s="117">
        <v>0</v>
      </c>
      <c r="I167" s="117">
        <v>1</v>
      </c>
      <c r="J167" s="117">
        <v>0</v>
      </c>
      <c r="K167" s="117">
        <v>0</v>
      </c>
      <c r="L167" s="117">
        <v>0.44900000000000001</v>
      </c>
      <c r="M167" s="117">
        <v>4.7E-2</v>
      </c>
      <c r="N167" s="117" t="s">
        <v>2144</v>
      </c>
    </row>
    <row r="168" spans="1:14" hidden="1">
      <c r="A168" s="117" t="s">
        <v>152</v>
      </c>
      <c r="B168" s="117">
        <v>0.83519999999999994</v>
      </c>
      <c r="C168" s="117">
        <v>1</v>
      </c>
      <c r="D168" s="117">
        <v>7.0400000000000004E-2</v>
      </c>
      <c r="E168" s="117">
        <v>7040</v>
      </c>
      <c r="F168" s="117" t="s">
        <v>1583</v>
      </c>
      <c r="G168" s="117">
        <v>2.0268999999999999</v>
      </c>
      <c r="H168" s="117">
        <v>0.11269999999999999</v>
      </c>
      <c r="I168" s="117">
        <v>1</v>
      </c>
      <c r="J168" s="117">
        <v>0.16241211999999999</v>
      </c>
      <c r="K168" s="117">
        <v>0.21202185000000001</v>
      </c>
      <c r="L168" s="117">
        <v>0.307</v>
      </c>
      <c r="M168" s="117">
        <v>2.9000000000000001E-2</v>
      </c>
      <c r="N168" s="117" t="s">
        <v>2141</v>
      </c>
    </row>
    <row r="169" spans="1:14" hidden="1">
      <c r="A169" s="117" t="s">
        <v>153</v>
      </c>
      <c r="B169" s="117">
        <v>0.7238</v>
      </c>
      <c r="C169" s="117">
        <v>1</v>
      </c>
      <c r="D169" s="117">
        <v>1.323E-2</v>
      </c>
      <c r="E169" s="117">
        <v>1323</v>
      </c>
      <c r="F169" s="117" t="s">
        <v>3638</v>
      </c>
      <c r="G169" s="117">
        <v>1.4841</v>
      </c>
      <c r="H169" s="117">
        <v>0</v>
      </c>
      <c r="I169" s="117">
        <v>1</v>
      </c>
      <c r="J169" s="117">
        <v>0</v>
      </c>
      <c r="K169" s="117">
        <v>0</v>
      </c>
      <c r="L169" s="117">
        <v>0.33800000000000002</v>
      </c>
      <c r="M169" s="117">
        <v>3.3000000000000002E-2</v>
      </c>
      <c r="N169" s="117" t="s">
        <v>2145</v>
      </c>
    </row>
    <row r="170" spans="1:14" hidden="1">
      <c r="A170" s="117" t="s">
        <v>154</v>
      </c>
      <c r="B170" s="117">
        <v>0.71739999999999993</v>
      </c>
      <c r="C170" s="117">
        <v>1</v>
      </c>
      <c r="D170" s="117">
        <v>1.5E-3</v>
      </c>
      <c r="E170" s="117">
        <v>150</v>
      </c>
      <c r="F170" s="117" t="s">
        <v>3645</v>
      </c>
      <c r="G170" s="117">
        <v>1.1505000000000001</v>
      </c>
      <c r="H170" s="117">
        <v>0.122</v>
      </c>
      <c r="I170" s="117">
        <v>1</v>
      </c>
      <c r="J170" s="117">
        <v>0</v>
      </c>
      <c r="K170" s="117">
        <v>0</v>
      </c>
      <c r="L170" s="117">
        <v>0.20799999999999999</v>
      </c>
      <c r="M170" s="117">
        <v>3.2000000000000001E-2</v>
      </c>
      <c r="N170" s="117" t="s">
        <v>2146</v>
      </c>
    </row>
    <row r="171" spans="1:14" hidden="1">
      <c r="A171" s="117" t="s">
        <v>155</v>
      </c>
      <c r="B171" s="117">
        <v>0.7238</v>
      </c>
      <c r="C171" s="117">
        <v>1</v>
      </c>
      <c r="D171" s="117">
        <v>4.0400000000000002E-3</v>
      </c>
      <c r="E171" s="117">
        <v>404</v>
      </c>
      <c r="F171" s="117" t="s">
        <v>3638</v>
      </c>
      <c r="G171" s="117">
        <v>1.0564</v>
      </c>
      <c r="H171" s="117">
        <v>0</v>
      </c>
      <c r="I171" s="117">
        <v>1</v>
      </c>
      <c r="J171" s="117">
        <v>0</v>
      </c>
      <c r="K171" s="117">
        <v>0</v>
      </c>
      <c r="L171" s="117">
        <v>0.184</v>
      </c>
      <c r="M171" s="117">
        <v>1.4999999999999999E-2</v>
      </c>
      <c r="N171" s="117" t="s">
        <v>2147</v>
      </c>
    </row>
    <row r="172" spans="1:14" hidden="1">
      <c r="A172" s="117" t="s">
        <v>156</v>
      </c>
      <c r="B172" s="117">
        <v>0.78609999999999991</v>
      </c>
      <c r="C172" s="117">
        <v>1</v>
      </c>
      <c r="D172" s="117">
        <v>6.4449999999999993E-2</v>
      </c>
      <c r="E172" s="117">
        <v>6445</v>
      </c>
      <c r="F172" s="117" t="s">
        <v>3648</v>
      </c>
      <c r="G172" s="117">
        <v>1.7753000000000001</v>
      </c>
      <c r="H172" s="117">
        <v>7.0199999999999999E-2</v>
      </c>
      <c r="I172" s="117">
        <v>1</v>
      </c>
      <c r="J172" s="117">
        <v>1.972016E-2</v>
      </c>
      <c r="K172" s="117">
        <v>1.920842E-2</v>
      </c>
      <c r="L172" s="117">
        <v>0.42899999999999999</v>
      </c>
      <c r="M172" s="117">
        <v>2.9000000000000001E-2</v>
      </c>
      <c r="N172" s="117" t="s">
        <v>2148</v>
      </c>
    </row>
    <row r="173" spans="1:14" hidden="1">
      <c r="A173" s="117" t="s">
        <v>157</v>
      </c>
      <c r="B173" s="117">
        <v>0.86769999999999992</v>
      </c>
      <c r="C173" s="117">
        <v>1</v>
      </c>
      <c r="D173" s="117">
        <v>3.7420000000000002E-2</v>
      </c>
      <c r="E173" s="117">
        <v>3742</v>
      </c>
      <c r="F173" s="117" t="s">
        <v>1489</v>
      </c>
      <c r="G173" s="117">
        <v>1.6881999999999999</v>
      </c>
      <c r="H173" s="117">
        <v>9.2499999999999999E-2</v>
      </c>
      <c r="I173" s="117">
        <v>1</v>
      </c>
      <c r="J173" s="117">
        <v>1.5871389999999999E-2</v>
      </c>
      <c r="K173" s="117">
        <v>1.2058620000000001E-2</v>
      </c>
      <c r="L173" s="117">
        <v>0.115</v>
      </c>
      <c r="M173" s="117">
        <v>1.2999999999999999E-2</v>
      </c>
      <c r="N173" s="117" t="s">
        <v>2140</v>
      </c>
    </row>
    <row r="174" spans="1:14" hidden="1">
      <c r="A174" s="117" t="s">
        <v>158</v>
      </c>
      <c r="B174" s="117">
        <v>0.87919999999999998</v>
      </c>
      <c r="C174" s="117">
        <v>1</v>
      </c>
      <c r="D174" s="117">
        <v>5.833E-2</v>
      </c>
      <c r="E174" s="117">
        <v>5833</v>
      </c>
      <c r="F174" s="117" t="s">
        <v>1522</v>
      </c>
      <c r="G174" s="117">
        <v>1.7037</v>
      </c>
      <c r="H174" s="117">
        <v>5.2499999999999998E-2</v>
      </c>
      <c r="I174" s="117">
        <v>1</v>
      </c>
      <c r="J174" s="117">
        <v>0</v>
      </c>
      <c r="K174" s="117">
        <v>0</v>
      </c>
      <c r="L174" s="117">
        <v>0.23699999999999999</v>
      </c>
      <c r="M174" s="117">
        <v>6.0000000000000001E-3</v>
      </c>
      <c r="N174" s="117" t="s">
        <v>2149</v>
      </c>
    </row>
    <row r="175" spans="1:14" hidden="1">
      <c r="A175" s="117" t="s">
        <v>159</v>
      </c>
      <c r="B175" s="117">
        <v>0.7238</v>
      </c>
      <c r="C175" s="117">
        <v>1</v>
      </c>
      <c r="D175" s="117">
        <v>3.8719999999999997E-2</v>
      </c>
      <c r="E175" s="117">
        <v>3872</v>
      </c>
      <c r="F175" s="117" t="s">
        <v>3638</v>
      </c>
      <c r="G175" s="117">
        <v>1.7116</v>
      </c>
      <c r="H175" s="117">
        <v>0</v>
      </c>
      <c r="I175" s="117">
        <v>1</v>
      </c>
      <c r="J175" s="117">
        <v>0</v>
      </c>
      <c r="K175" s="117">
        <v>0</v>
      </c>
      <c r="L175" s="117">
        <v>0.31</v>
      </c>
      <c r="M175" s="117">
        <v>3.5999999999999997E-2</v>
      </c>
      <c r="N175" s="117" t="s">
        <v>2150</v>
      </c>
    </row>
    <row r="176" spans="1:14" hidden="1">
      <c r="A176" s="117" t="s">
        <v>160</v>
      </c>
      <c r="B176" s="117">
        <v>0.83519999999999994</v>
      </c>
      <c r="C176" s="117">
        <v>1</v>
      </c>
      <c r="D176" s="117">
        <v>3.3739999999999999E-2</v>
      </c>
      <c r="E176" s="117">
        <v>3374</v>
      </c>
      <c r="F176" s="117" t="s">
        <v>1583</v>
      </c>
      <c r="G176" s="117">
        <v>1.5791999999999999</v>
      </c>
      <c r="H176" s="117">
        <v>6.0600000000000001E-2</v>
      </c>
      <c r="I176" s="117">
        <v>1</v>
      </c>
      <c r="J176" s="117">
        <v>0</v>
      </c>
      <c r="K176" s="117">
        <v>0</v>
      </c>
      <c r="L176" s="117">
        <v>0.33900000000000002</v>
      </c>
      <c r="M176" s="117">
        <v>2.5999999999999999E-2</v>
      </c>
      <c r="N176" s="117" t="s">
        <v>2151</v>
      </c>
    </row>
    <row r="177" spans="1:14" hidden="1">
      <c r="A177" s="117" t="s">
        <v>161</v>
      </c>
      <c r="B177" s="117">
        <v>0.83519999999999994</v>
      </c>
      <c r="C177" s="117">
        <v>1</v>
      </c>
      <c r="D177" s="117">
        <v>4.7559999999999998E-2</v>
      </c>
      <c r="E177" s="117">
        <v>4756</v>
      </c>
      <c r="F177" s="117" t="s">
        <v>1583</v>
      </c>
      <c r="G177" s="117">
        <v>1.7148000000000001</v>
      </c>
      <c r="H177" s="117">
        <v>4.9599999999999998E-2</v>
      </c>
      <c r="I177" s="117">
        <v>1</v>
      </c>
      <c r="J177" s="117">
        <v>0</v>
      </c>
      <c r="K177" s="117">
        <v>0</v>
      </c>
      <c r="L177" s="117">
        <v>0.248</v>
      </c>
      <c r="M177" s="117">
        <v>1.6E-2</v>
      </c>
      <c r="N177" s="117" t="s">
        <v>2141</v>
      </c>
    </row>
    <row r="178" spans="1:14" hidden="1">
      <c r="A178" s="117" t="s">
        <v>162</v>
      </c>
      <c r="B178" s="117">
        <v>0.7238</v>
      </c>
      <c r="C178" s="117">
        <v>1</v>
      </c>
      <c r="D178" s="117">
        <v>1.481E-2</v>
      </c>
      <c r="E178" s="117">
        <v>1481</v>
      </c>
      <c r="F178" s="117" t="s">
        <v>3638</v>
      </c>
      <c r="G178" s="117">
        <v>1.2871999999999999</v>
      </c>
      <c r="H178" s="117">
        <v>0</v>
      </c>
      <c r="I178" s="117">
        <v>1</v>
      </c>
      <c r="J178" s="117">
        <v>0</v>
      </c>
      <c r="K178" s="117">
        <v>0</v>
      </c>
      <c r="L178" s="117">
        <v>0.34</v>
      </c>
      <c r="M178" s="117">
        <v>1.7000000000000001E-2</v>
      </c>
      <c r="N178" s="117" t="s">
        <v>2152</v>
      </c>
    </row>
    <row r="179" spans="1:14" hidden="1">
      <c r="A179" s="117" t="s">
        <v>163</v>
      </c>
      <c r="B179" s="117">
        <v>0.7238</v>
      </c>
      <c r="C179" s="117">
        <v>1</v>
      </c>
      <c r="D179" s="117">
        <v>1.797E-2</v>
      </c>
      <c r="E179" s="117">
        <v>1797</v>
      </c>
      <c r="F179" s="117" t="s">
        <v>3638</v>
      </c>
      <c r="G179" s="117">
        <v>1.6081000000000001</v>
      </c>
      <c r="H179" s="117">
        <v>0</v>
      </c>
      <c r="I179" s="117">
        <v>1</v>
      </c>
      <c r="J179" s="117">
        <v>0</v>
      </c>
      <c r="K179" s="117">
        <v>0</v>
      </c>
      <c r="L179" s="117">
        <v>0.128</v>
      </c>
      <c r="M179" s="117">
        <v>1.2E-2</v>
      </c>
      <c r="N179" s="117" t="s">
        <v>2153</v>
      </c>
    </row>
    <row r="180" spans="1:14" hidden="1">
      <c r="A180" s="117" t="s">
        <v>5195</v>
      </c>
      <c r="B180" s="117">
        <v>0.7238</v>
      </c>
      <c r="C180" s="117">
        <v>1</v>
      </c>
      <c r="D180" s="117">
        <v>2.98E-3</v>
      </c>
      <c r="E180" s="117">
        <v>298</v>
      </c>
      <c r="F180" s="117" t="s">
        <v>3638</v>
      </c>
      <c r="G180" s="117">
        <v>0.94010000000000005</v>
      </c>
      <c r="H180" s="117">
        <v>0</v>
      </c>
      <c r="I180" s="117">
        <v>1</v>
      </c>
      <c r="J180" s="117">
        <v>0</v>
      </c>
      <c r="K180" s="117">
        <v>0</v>
      </c>
      <c r="L180" s="117">
        <v>0.434</v>
      </c>
      <c r="M180" s="117">
        <v>6.0999999999999999E-2</v>
      </c>
      <c r="N180" s="117" t="s">
        <v>2155</v>
      </c>
    </row>
    <row r="181" spans="1:14" hidden="1">
      <c r="A181" s="117" t="s">
        <v>5196</v>
      </c>
      <c r="B181" s="117">
        <v>0.7238</v>
      </c>
      <c r="C181" s="117">
        <v>1</v>
      </c>
      <c r="D181" s="117">
        <v>5.5700000000000003E-3</v>
      </c>
      <c r="E181" s="117">
        <v>557</v>
      </c>
      <c r="F181" s="117" t="s">
        <v>3638</v>
      </c>
      <c r="G181" s="117">
        <v>1.2023999999999999</v>
      </c>
      <c r="H181" s="117">
        <v>0</v>
      </c>
      <c r="I181" s="117">
        <v>1</v>
      </c>
      <c r="J181" s="117">
        <v>0</v>
      </c>
      <c r="K181" s="117">
        <v>0</v>
      </c>
      <c r="L181" s="117">
        <v>0.39200000000000002</v>
      </c>
      <c r="M181" s="117">
        <v>3.1E-2</v>
      </c>
      <c r="N181" s="117" t="s">
        <v>2156</v>
      </c>
    </row>
    <row r="182" spans="1:14" hidden="1">
      <c r="A182" s="117" t="s">
        <v>164</v>
      </c>
      <c r="B182" s="117">
        <v>0.7238</v>
      </c>
      <c r="C182" s="117">
        <v>1</v>
      </c>
      <c r="D182" s="117">
        <v>8.2299999999999995E-3</v>
      </c>
      <c r="E182" s="117">
        <v>823</v>
      </c>
      <c r="F182" s="117" t="s">
        <v>3638</v>
      </c>
      <c r="G182" s="117">
        <v>1.1505000000000001</v>
      </c>
      <c r="H182" s="117">
        <v>0</v>
      </c>
      <c r="I182" s="117">
        <v>1</v>
      </c>
      <c r="J182" s="117">
        <v>0</v>
      </c>
      <c r="K182" s="117">
        <v>0</v>
      </c>
      <c r="L182" s="117">
        <v>0.44700000000000001</v>
      </c>
      <c r="M182" s="117">
        <v>2.9000000000000001E-2</v>
      </c>
      <c r="N182" s="117" t="s">
        <v>2157</v>
      </c>
    </row>
    <row r="183" spans="1:14" hidden="1">
      <c r="A183" s="117" t="s">
        <v>165</v>
      </c>
      <c r="B183" s="117">
        <v>0.71739999999999993</v>
      </c>
      <c r="C183" s="117">
        <v>1</v>
      </c>
      <c r="D183" s="117">
        <v>6.7369999999999999E-2</v>
      </c>
      <c r="E183" s="117">
        <v>6737</v>
      </c>
      <c r="F183" s="117" t="s">
        <v>3645</v>
      </c>
      <c r="G183" s="117">
        <v>1.7089000000000001</v>
      </c>
      <c r="H183" s="117">
        <v>0</v>
      </c>
      <c r="I183" s="117">
        <v>1</v>
      </c>
      <c r="J183" s="117">
        <v>1.963384E-2</v>
      </c>
      <c r="K183" s="117">
        <v>2.9116340000000001E-2</v>
      </c>
      <c r="L183" s="117">
        <v>0.17399999999999999</v>
      </c>
      <c r="M183" s="117">
        <v>1.2999999999999999E-2</v>
      </c>
      <c r="N183" s="117" t="s">
        <v>2158</v>
      </c>
    </row>
    <row r="184" spans="1:14" hidden="1">
      <c r="A184" s="117" t="s">
        <v>166</v>
      </c>
      <c r="B184" s="117">
        <v>0.71739999999999993</v>
      </c>
      <c r="C184" s="117">
        <v>1</v>
      </c>
      <c r="D184" s="117">
        <v>5.5939999999999997E-2</v>
      </c>
      <c r="E184" s="117">
        <v>5594</v>
      </c>
      <c r="F184" s="117" t="s">
        <v>3645</v>
      </c>
      <c r="G184" s="117">
        <v>1.7756000000000001</v>
      </c>
      <c r="H184" s="117">
        <v>0</v>
      </c>
      <c r="I184" s="117">
        <v>1</v>
      </c>
      <c r="J184" s="117">
        <v>0</v>
      </c>
      <c r="K184" s="117">
        <v>0</v>
      </c>
      <c r="L184" s="117">
        <v>0.318</v>
      </c>
      <c r="M184" s="117">
        <v>2.1000000000000001E-2</v>
      </c>
      <c r="N184" s="117" t="s">
        <v>2158</v>
      </c>
    </row>
    <row r="185" spans="1:14" hidden="1">
      <c r="A185" s="117" t="s">
        <v>167</v>
      </c>
      <c r="B185" s="117">
        <v>0.7238</v>
      </c>
      <c r="C185" s="117">
        <v>1</v>
      </c>
      <c r="D185" s="117">
        <v>6.0200000000000002E-3</v>
      </c>
      <c r="E185" s="117">
        <v>602</v>
      </c>
      <c r="F185" s="117" t="s">
        <v>3638</v>
      </c>
      <c r="G185" s="117">
        <v>1.1729000000000001</v>
      </c>
      <c r="H185" s="117">
        <v>0</v>
      </c>
      <c r="I185" s="117">
        <v>1</v>
      </c>
      <c r="J185" s="117">
        <v>0.13326093999999999</v>
      </c>
      <c r="K185" s="117">
        <v>7.0991879999999993E-2</v>
      </c>
      <c r="L185" s="117">
        <v>0.49099999999999999</v>
      </c>
      <c r="M185" s="117">
        <v>2.1000000000000001E-2</v>
      </c>
      <c r="N185" s="117" t="s">
        <v>2159</v>
      </c>
    </row>
    <row r="186" spans="1:14" hidden="1">
      <c r="A186" s="117" t="s">
        <v>168</v>
      </c>
      <c r="B186" s="117">
        <v>0.7238</v>
      </c>
      <c r="C186" s="117">
        <v>1</v>
      </c>
      <c r="D186" s="117">
        <v>5.64E-3</v>
      </c>
      <c r="E186" s="117">
        <v>564</v>
      </c>
      <c r="F186" s="117" t="s">
        <v>3638</v>
      </c>
      <c r="G186" s="117">
        <v>1.0719000000000001</v>
      </c>
      <c r="H186" s="117">
        <v>0</v>
      </c>
      <c r="I186" s="117">
        <v>1</v>
      </c>
      <c r="J186" s="117">
        <v>0</v>
      </c>
      <c r="K186" s="117">
        <v>0</v>
      </c>
      <c r="L186" s="117">
        <v>0.38500000000000001</v>
      </c>
      <c r="M186" s="117">
        <v>2.5000000000000001E-2</v>
      </c>
      <c r="N186" s="117" t="s">
        <v>2160</v>
      </c>
    </row>
    <row r="187" spans="1:14" hidden="1">
      <c r="A187" s="117" t="s">
        <v>169</v>
      </c>
      <c r="B187" s="117">
        <v>0.79459999999999997</v>
      </c>
      <c r="C187" s="117">
        <v>1</v>
      </c>
      <c r="D187" s="117">
        <v>3.1879999999999999E-2</v>
      </c>
      <c r="E187" s="117">
        <v>3188</v>
      </c>
      <c r="F187" s="117" t="s">
        <v>1664</v>
      </c>
      <c r="G187" s="117">
        <v>1.6089</v>
      </c>
      <c r="H187" s="117">
        <v>8.0799999999999997E-2</v>
      </c>
      <c r="I187" s="117">
        <v>1</v>
      </c>
      <c r="J187" s="117">
        <v>8.1305820000000001E-2</v>
      </c>
      <c r="K187" s="117">
        <v>4.6494059999999997E-2</v>
      </c>
      <c r="L187" s="117">
        <v>0.19</v>
      </c>
      <c r="M187" s="117">
        <v>1.2E-2</v>
      </c>
      <c r="N187" s="117" t="s">
        <v>2161</v>
      </c>
    </row>
    <row r="188" spans="1:14" hidden="1">
      <c r="A188" s="117" t="s">
        <v>170</v>
      </c>
      <c r="B188" s="117">
        <v>0.7238</v>
      </c>
      <c r="C188" s="117">
        <v>1</v>
      </c>
      <c r="D188" s="117">
        <v>5.1000000000000004E-3</v>
      </c>
      <c r="E188" s="117">
        <v>510</v>
      </c>
      <c r="F188" s="117" t="s">
        <v>3638</v>
      </c>
      <c r="G188" s="117">
        <v>1.0903</v>
      </c>
      <c r="H188" s="117">
        <v>0</v>
      </c>
      <c r="I188" s="117">
        <v>1</v>
      </c>
      <c r="J188" s="117">
        <v>0</v>
      </c>
      <c r="K188" s="117">
        <v>0</v>
      </c>
      <c r="L188" s="117">
        <v>0.54600000000000004</v>
      </c>
      <c r="M188" s="117">
        <v>3.5000000000000003E-2</v>
      </c>
      <c r="N188" s="117" t="s">
        <v>2162</v>
      </c>
    </row>
    <row r="189" spans="1:14" hidden="1">
      <c r="A189" s="117" t="s">
        <v>171</v>
      </c>
      <c r="B189" s="117">
        <v>0.83519999999999994</v>
      </c>
      <c r="C189" s="117">
        <v>1</v>
      </c>
      <c r="D189" s="117">
        <v>6.3600000000000002E-3</v>
      </c>
      <c r="E189" s="117">
        <v>636</v>
      </c>
      <c r="F189" s="117" t="s">
        <v>1583</v>
      </c>
      <c r="G189" s="117">
        <v>1.151</v>
      </c>
      <c r="H189" s="117">
        <v>0</v>
      </c>
      <c r="I189" s="117">
        <v>1</v>
      </c>
      <c r="J189" s="117">
        <v>0</v>
      </c>
      <c r="K189" s="117">
        <v>0</v>
      </c>
      <c r="L189" s="117">
        <v>0.46700000000000003</v>
      </c>
      <c r="M189" s="117">
        <v>1.9E-2</v>
      </c>
      <c r="N189" s="117" t="s">
        <v>2141</v>
      </c>
    </row>
    <row r="190" spans="1:14" hidden="1">
      <c r="A190" s="117" t="s">
        <v>172</v>
      </c>
      <c r="B190" s="117">
        <v>0.7238</v>
      </c>
      <c r="C190" s="117">
        <v>1</v>
      </c>
      <c r="D190" s="117">
        <v>8.0000000000000002E-3</v>
      </c>
      <c r="E190" s="117">
        <v>800</v>
      </c>
      <c r="F190" s="117" t="s">
        <v>3638</v>
      </c>
      <c r="G190" s="117">
        <v>1.1253</v>
      </c>
      <c r="H190" s="117">
        <v>0</v>
      </c>
      <c r="I190" s="117">
        <v>1</v>
      </c>
      <c r="J190" s="117">
        <v>0</v>
      </c>
      <c r="K190" s="117">
        <v>0</v>
      </c>
      <c r="L190" s="117">
        <v>0.54500000000000004</v>
      </c>
      <c r="M190" s="117">
        <v>0.03</v>
      </c>
      <c r="N190" s="117" t="s">
        <v>2163</v>
      </c>
    </row>
    <row r="191" spans="1:14" hidden="1">
      <c r="A191" s="117" t="s">
        <v>173</v>
      </c>
      <c r="B191" s="117">
        <v>0.87919999999999998</v>
      </c>
      <c r="C191" s="117">
        <v>1</v>
      </c>
      <c r="D191" s="117">
        <v>2.504E-2</v>
      </c>
      <c r="E191" s="117">
        <v>2504</v>
      </c>
      <c r="F191" s="117" t="s">
        <v>1522</v>
      </c>
      <c r="G191" s="117">
        <v>1.7366999999999999</v>
      </c>
      <c r="H191" s="117">
        <v>6.7500000000000004E-2</v>
      </c>
      <c r="I191" s="117">
        <v>1</v>
      </c>
      <c r="J191" s="117">
        <v>0</v>
      </c>
      <c r="K191" s="117">
        <v>0</v>
      </c>
      <c r="L191" s="117">
        <v>0.09</v>
      </c>
      <c r="M191" s="117">
        <v>8.9999999999999993E-3</v>
      </c>
      <c r="N191" s="117" t="s">
        <v>2149</v>
      </c>
    </row>
    <row r="192" spans="1:14" hidden="1">
      <c r="A192" s="117" t="s">
        <v>174</v>
      </c>
      <c r="B192" s="117">
        <v>0.83519999999999994</v>
      </c>
      <c r="C192" s="117">
        <v>1</v>
      </c>
      <c r="D192" s="117">
        <v>2.2960000000000001E-2</v>
      </c>
      <c r="E192" s="117">
        <v>2296</v>
      </c>
      <c r="F192" s="117" t="s">
        <v>1583</v>
      </c>
      <c r="G192" s="117">
        <v>1.4258</v>
      </c>
      <c r="H192" s="117">
        <v>6.9500000000000006E-2</v>
      </c>
      <c r="I192" s="117">
        <v>1</v>
      </c>
      <c r="J192" s="117">
        <v>0</v>
      </c>
      <c r="K192" s="117">
        <v>0</v>
      </c>
      <c r="L192" s="117">
        <v>0.32800000000000001</v>
      </c>
      <c r="M192" s="117">
        <v>2.7E-2</v>
      </c>
      <c r="N192" s="117" t="s">
        <v>2165</v>
      </c>
    </row>
    <row r="193" spans="1:14" hidden="1">
      <c r="A193" s="117" t="s">
        <v>175</v>
      </c>
      <c r="B193" s="117">
        <v>0.7238</v>
      </c>
      <c r="C193" s="117">
        <v>1</v>
      </c>
      <c r="D193" s="117">
        <v>5.5799999999999999E-3</v>
      </c>
      <c r="E193" s="117">
        <v>558</v>
      </c>
      <c r="F193" s="117" t="s">
        <v>3638</v>
      </c>
      <c r="G193" s="117">
        <v>1.1068</v>
      </c>
      <c r="H193" s="117">
        <v>0</v>
      </c>
      <c r="I193" s="117">
        <v>1</v>
      </c>
      <c r="J193" s="117">
        <v>0</v>
      </c>
      <c r="K193" s="117">
        <v>0</v>
      </c>
      <c r="L193" s="117">
        <v>0.14699999999999999</v>
      </c>
      <c r="M193" s="117">
        <v>1.9E-2</v>
      </c>
      <c r="N193" s="117" t="s">
        <v>2166</v>
      </c>
    </row>
    <row r="194" spans="1:14" hidden="1">
      <c r="A194" s="117" t="s">
        <v>176</v>
      </c>
      <c r="B194" s="117">
        <v>0.7238</v>
      </c>
      <c r="C194" s="117">
        <v>1</v>
      </c>
      <c r="D194" s="117">
        <v>1.5800000000000002E-2</v>
      </c>
      <c r="E194" s="117">
        <v>1580</v>
      </c>
      <c r="F194" s="117" t="s">
        <v>3638</v>
      </c>
      <c r="G194" s="117">
        <v>1.6733</v>
      </c>
      <c r="H194" s="117">
        <v>0</v>
      </c>
      <c r="I194" s="117">
        <v>1</v>
      </c>
      <c r="J194" s="117">
        <v>0</v>
      </c>
      <c r="K194" s="117">
        <v>0</v>
      </c>
      <c r="L194" s="117">
        <v>0.13800000000000001</v>
      </c>
      <c r="M194" s="117">
        <v>0.01</v>
      </c>
      <c r="N194" s="117" t="s">
        <v>2167</v>
      </c>
    </row>
    <row r="195" spans="1:14" hidden="1">
      <c r="A195" s="117" t="s">
        <v>177</v>
      </c>
      <c r="B195" s="117">
        <v>0.83519999999999994</v>
      </c>
      <c r="C195" s="117">
        <v>1</v>
      </c>
      <c r="D195" s="117">
        <v>0.10624</v>
      </c>
      <c r="E195" s="117">
        <v>10624</v>
      </c>
      <c r="F195" s="117" t="s">
        <v>1583</v>
      </c>
      <c r="G195" s="117">
        <v>1.9843</v>
      </c>
      <c r="H195" s="117">
        <v>6.83E-2</v>
      </c>
      <c r="I195" s="117">
        <v>1</v>
      </c>
      <c r="J195" s="117">
        <v>4.41202E-3</v>
      </c>
      <c r="K195" s="117">
        <v>4.6900800000000001E-3</v>
      </c>
      <c r="L195" s="117">
        <v>0.22900000000000001</v>
      </c>
      <c r="M195" s="117">
        <v>0.01</v>
      </c>
      <c r="N195" s="117" t="s">
        <v>2141</v>
      </c>
    </row>
    <row r="196" spans="1:14" hidden="1">
      <c r="A196" s="117" t="s">
        <v>178</v>
      </c>
      <c r="B196" s="117">
        <v>0.78609999999999991</v>
      </c>
      <c r="C196" s="117">
        <v>1</v>
      </c>
      <c r="D196" s="117">
        <v>4.8509999999999998E-2</v>
      </c>
      <c r="E196" s="117">
        <v>4851</v>
      </c>
      <c r="F196" s="117" t="s">
        <v>3648</v>
      </c>
      <c r="G196" s="117">
        <v>1.6644000000000001</v>
      </c>
      <c r="H196" s="117">
        <v>4.1200000000000001E-2</v>
      </c>
      <c r="I196" s="117">
        <v>1</v>
      </c>
      <c r="J196" s="117">
        <v>2.59961E-3</v>
      </c>
      <c r="K196" s="117">
        <v>3.0567099999999998E-3</v>
      </c>
      <c r="L196" s="117">
        <v>0.19800000000000001</v>
      </c>
      <c r="M196" s="117">
        <v>3.3000000000000002E-2</v>
      </c>
      <c r="N196" s="117" t="s">
        <v>2148</v>
      </c>
    </row>
    <row r="197" spans="1:14" hidden="1">
      <c r="A197" s="117" t="s">
        <v>179</v>
      </c>
      <c r="B197" s="117">
        <v>0.7238</v>
      </c>
      <c r="C197" s="117">
        <v>1</v>
      </c>
      <c r="D197" s="117">
        <v>3.354E-2</v>
      </c>
      <c r="E197" s="117">
        <v>3354</v>
      </c>
      <c r="F197" s="117" t="s">
        <v>3638</v>
      </c>
      <c r="G197" s="117">
        <v>1.6745000000000001</v>
      </c>
      <c r="H197" s="117">
        <v>0</v>
      </c>
      <c r="I197" s="117">
        <v>1</v>
      </c>
      <c r="J197" s="117">
        <v>0</v>
      </c>
      <c r="K197" s="117">
        <v>0</v>
      </c>
      <c r="L197" s="117">
        <v>0.247</v>
      </c>
      <c r="M197" s="117">
        <v>2.1000000000000001E-2</v>
      </c>
      <c r="N197" s="117" t="s">
        <v>2168</v>
      </c>
    </row>
    <row r="198" spans="1:14" hidden="1">
      <c r="A198" s="117" t="s">
        <v>5197</v>
      </c>
      <c r="B198" s="117">
        <v>0.87919999999999998</v>
      </c>
      <c r="C198" s="117">
        <v>1</v>
      </c>
      <c r="D198" s="117">
        <v>1.0000000000000001E-5</v>
      </c>
      <c r="E198" s="117">
        <v>1</v>
      </c>
      <c r="F198" s="117" t="s">
        <v>1522</v>
      </c>
      <c r="G198" s="117">
        <v>1.0575000000000001</v>
      </c>
      <c r="H198" s="117">
        <v>0</v>
      </c>
      <c r="I198" s="117">
        <v>1</v>
      </c>
      <c r="J198" s="117">
        <v>0</v>
      </c>
      <c r="K198" s="117">
        <v>0</v>
      </c>
      <c r="L198" s="117">
        <v>0.26100000000000001</v>
      </c>
      <c r="M198" s="117">
        <v>2.1000000000000001E-2</v>
      </c>
      <c r="N198" s="117" t="s">
        <v>2149</v>
      </c>
    </row>
    <row r="199" spans="1:14" hidden="1">
      <c r="A199" s="117" t="s">
        <v>180</v>
      </c>
      <c r="B199" s="117">
        <v>0.83519999999999994</v>
      </c>
      <c r="C199" s="117">
        <v>1</v>
      </c>
      <c r="D199" s="117">
        <v>3.3329999999999999E-2</v>
      </c>
      <c r="E199" s="117">
        <v>3333</v>
      </c>
      <c r="F199" s="117" t="s">
        <v>1583</v>
      </c>
      <c r="G199" s="117">
        <v>2.3639999999999999</v>
      </c>
      <c r="H199" s="117">
        <v>9.4000000000000004E-3</v>
      </c>
      <c r="I199" s="117">
        <v>1</v>
      </c>
      <c r="J199" s="117">
        <v>0</v>
      </c>
      <c r="K199" s="117">
        <v>0</v>
      </c>
      <c r="L199" s="117">
        <v>0.28399999999999997</v>
      </c>
      <c r="M199" s="117">
        <v>2.9000000000000001E-2</v>
      </c>
      <c r="N199" s="117" t="s">
        <v>2141</v>
      </c>
    </row>
    <row r="200" spans="1:14" hidden="1">
      <c r="A200" s="117" t="s">
        <v>181</v>
      </c>
      <c r="B200" s="117">
        <v>0.83519999999999994</v>
      </c>
      <c r="C200" s="117">
        <v>1</v>
      </c>
      <c r="D200" s="117">
        <v>8.1200000000000005E-3</v>
      </c>
      <c r="E200" s="117">
        <v>812</v>
      </c>
      <c r="F200" s="117" t="s">
        <v>1583</v>
      </c>
      <c r="G200" s="117">
        <v>1.3344</v>
      </c>
      <c r="H200" s="117">
        <v>0</v>
      </c>
      <c r="I200" s="117">
        <v>1</v>
      </c>
      <c r="J200" s="117">
        <v>0</v>
      </c>
      <c r="K200" s="117">
        <v>0</v>
      </c>
      <c r="L200" s="117">
        <v>0.23799999999999999</v>
      </c>
      <c r="M200" s="117">
        <v>1.7000000000000001E-2</v>
      </c>
      <c r="N200" s="117" t="s">
        <v>2141</v>
      </c>
    </row>
    <row r="201" spans="1:14" hidden="1">
      <c r="A201" s="117" t="s">
        <v>182</v>
      </c>
      <c r="B201" s="117">
        <v>0.83519999999999994</v>
      </c>
      <c r="C201" s="117">
        <v>1</v>
      </c>
      <c r="D201" s="117">
        <v>1.6109999999999999E-2</v>
      </c>
      <c r="E201" s="117">
        <v>1611</v>
      </c>
      <c r="F201" s="117" t="s">
        <v>1583</v>
      </c>
      <c r="G201" s="117">
        <v>2.3481999999999998</v>
      </c>
      <c r="H201" s="117">
        <v>0</v>
      </c>
      <c r="I201" s="117">
        <v>1</v>
      </c>
      <c r="J201" s="117">
        <v>0</v>
      </c>
      <c r="K201" s="117">
        <v>0</v>
      </c>
      <c r="L201" s="117">
        <v>0.23100000000000001</v>
      </c>
      <c r="M201" s="117">
        <v>1.9E-2</v>
      </c>
      <c r="N201" s="117" t="s">
        <v>2141</v>
      </c>
    </row>
    <row r="202" spans="1:14" hidden="1">
      <c r="A202" s="117" t="s">
        <v>183</v>
      </c>
      <c r="B202" s="117">
        <v>0.86769999999999992</v>
      </c>
      <c r="C202" s="117">
        <v>1</v>
      </c>
      <c r="D202" s="117">
        <v>3.5100000000000001E-3</v>
      </c>
      <c r="E202" s="117">
        <v>351</v>
      </c>
      <c r="F202" s="117" t="s">
        <v>1489</v>
      </c>
      <c r="G202" s="117">
        <v>2.2745000000000002</v>
      </c>
      <c r="H202" s="117">
        <v>0</v>
      </c>
      <c r="I202" s="117">
        <v>1</v>
      </c>
      <c r="J202" s="117">
        <v>0</v>
      </c>
      <c r="K202" s="117">
        <v>0</v>
      </c>
      <c r="L202" s="117">
        <v>0.40600000000000003</v>
      </c>
      <c r="M202" s="117">
        <v>4.9000000000000002E-2</v>
      </c>
      <c r="N202" s="117" t="s">
        <v>2140</v>
      </c>
    </row>
    <row r="203" spans="1:14" hidden="1">
      <c r="A203" s="117" t="s">
        <v>184</v>
      </c>
      <c r="B203" s="117">
        <v>0.7238</v>
      </c>
      <c r="C203" s="117">
        <v>1</v>
      </c>
      <c r="D203" s="117">
        <v>5.0400000000000002E-3</v>
      </c>
      <c r="E203" s="117">
        <v>504</v>
      </c>
      <c r="F203" s="117" t="s">
        <v>3638</v>
      </c>
      <c r="G203" s="117">
        <v>1.2478</v>
      </c>
      <c r="H203" s="117">
        <v>0</v>
      </c>
      <c r="I203" s="117">
        <v>1</v>
      </c>
      <c r="J203" s="117">
        <v>0</v>
      </c>
      <c r="K203" s="117">
        <v>0</v>
      </c>
      <c r="L203" s="117">
        <v>0.23499999999999999</v>
      </c>
      <c r="M203" s="117">
        <v>2.4E-2</v>
      </c>
      <c r="N203" s="117" t="s">
        <v>2169</v>
      </c>
    </row>
    <row r="204" spans="1:14" hidden="1">
      <c r="A204" s="117" t="s">
        <v>185</v>
      </c>
      <c r="B204" s="117">
        <v>1.6731999999999998</v>
      </c>
      <c r="C204" s="117">
        <v>1</v>
      </c>
      <c r="D204" s="117">
        <v>1.821E-2</v>
      </c>
      <c r="E204" s="117">
        <v>1821</v>
      </c>
      <c r="F204" s="117" t="s">
        <v>1640</v>
      </c>
      <c r="G204" s="117">
        <v>1.6168</v>
      </c>
      <c r="H204" s="117">
        <v>0.1411</v>
      </c>
      <c r="I204" s="117">
        <v>1</v>
      </c>
      <c r="J204" s="117">
        <v>0</v>
      </c>
      <c r="K204" s="117">
        <v>0</v>
      </c>
      <c r="L204" s="117">
        <v>0.16700000000000001</v>
      </c>
      <c r="M204" s="117">
        <v>1.4E-2</v>
      </c>
      <c r="N204" s="117" t="s">
        <v>2170</v>
      </c>
    </row>
    <row r="205" spans="1:14" hidden="1">
      <c r="A205" s="117" t="s">
        <v>186</v>
      </c>
      <c r="B205" s="117">
        <v>1.2864</v>
      </c>
      <c r="C205" s="117">
        <v>1</v>
      </c>
      <c r="D205" s="117">
        <v>2.9100000000000001E-2</v>
      </c>
      <c r="E205" s="117">
        <v>2910</v>
      </c>
      <c r="F205" s="117" t="s">
        <v>3671</v>
      </c>
      <c r="G205" s="117">
        <v>1.7517</v>
      </c>
      <c r="H205" s="117">
        <v>0</v>
      </c>
      <c r="I205" s="117">
        <v>1</v>
      </c>
      <c r="J205" s="117">
        <v>0</v>
      </c>
      <c r="K205" s="117">
        <v>0</v>
      </c>
      <c r="L205" s="117">
        <v>0.189</v>
      </c>
      <c r="M205" s="117">
        <v>0.02</v>
      </c>
      <c r="N205" s="117" t="s">
        <v>2171</v>
      </c>
    </row>
    <row r="206" spans="1:14" hidden="1">
      <c r="A206" s="117" t="s">
        <v>187</v>
      </c>
      <c r="B206" s="117">
        <v>1.7236999999999998</v>
      </c>
      <c r="C206" s="117">
        <v>1</v>
      </c>
      <c r="D206" s="117">
        <v>3.5799999999999998E-2</v>
      </c>
      <c r="E206" s="117">
        <v>3580</v>
      </c>
      <c r="F206" s="117" t="s">
        <v>3673</v>
      </c>
      <c r="G206" s="117">
        <v>1.8353999999999999</v>
      </c>
      <c r="H206" s="117">
        <v>4.5400000000000003E-2</v>
      </c>
      <c r="I206" s="117">
        <v>1</v>
      </c>
      <c r="J206" s="117">
        <v>0</v>
      </c>
      <c r="K206" s="117">
        <v>0</v>
      </c>
      <c r="L206" s="117">
        <v>0.27700000000000002</v>
      </c>
      <c r="M206" s="117">
        <v>4.3999999999999997E-2</v>
      </c>
      <c r="N206" s="117" t="s">
        <v>2172</v>
      </c>
    </row>
    <row r="207" spans="1:14" hidden="1">
      <c r="A207" s="117" t="s">
        <v>188</v>
      </c>
      <c r="B207" s="117">
        <v>1.7236999999999998</v>
      </c>
      <c r="C207" s="117">
        <v>1</v>
      </c>
      <c r="D207" s="117">
        <v>1.116E-2</v>
      </c>
      <c r="E207" s="117">
        <v>1116</v>
      </c>
      <c r="F207" s="117" t="s">
        <v>3673</v>
      </c>
      <c r="G207" s="117">
        <v>1.8174999999999999</v>
      </c>
      <c r="H207" s="117">
        <v>0</v>
      </c>
      <c r="I207" s="117">
        <v>1</v>
      </c>
      <c r="J207" s="117">
        <v>5.7734800000000001E-3</v>
      </c>
      <c r="K207" s="117">
        <v>3.8193099999999998E-3</v>
      </c>
      <c r="L207" s="117">
        <v>0.20399999999999999</v>
      </c>
      <c r="M207" s="117">
        <v>1.0999999999999999E-2</v>
      </c>
      <c r="N207" s="117" t="s">
        <v>2173</v>
      </c>
    </row>
    <row r="208" spans="1:14" hidden="1">
      <c r="A208" s="117" t="s">
        <v>189</v>
      </c>
      <c r="B208" s="117">
        <v>1.4812999999999998</v>
      </c>
      <c r="C208" s="117">
        <v>1</v>
      </c>
      <c r="D208" s="117">
        <v>2.9510000000000002E-2</v>
      </c>
      <c r="E208" s="117">
        <v>2951</v>
      </c>
      <c r="F208" s="117" t="s">
        <v>1941</v>
      </c>
      <c r="G208" s="117">
        <v>1.7718</v>
      </c>
      <c r="H208" s="117">
        <v>6.3299999999999995E-2</v>
      </c>
      <c r="I208" s="117">
        <v>1</v>
      </c>
      <c r="J208" s="117">
        <v>0</v>
      </c>
      <c r="K208" s="117">
        <v>0</v>
      </c>
      <c r="L208" s="117">
        <v>0.19700000000000001</v>
      </c>
      <c r="M208" s="117">
        <v>1.7000000000000001E-2</v>
      </c>
      <c r="N208" s="117" t="s">
        <v>2174</v>
      </c>
    </row>
    <row r="209" spans="1:14" hidden="1">
      <c r="A209" s="117" t="s">
        <v>190</v>
      </c>
      <c r="B209" s="117">
        <v>1.4812999999999998</v>
      </c>
      <c r="C209" s="117">
        <v>1</v>
      </c>
      <c r="D209" s="117">
        <v>2.7019999999999999E-2</v>
      </c>
      <c r="E209" s="117">
        <v>2702</v>
      </c>
      <c r="F209" s="117" t="s">
        <v>1941</v>
      </c>
      <c r="G209" s="117">
        <v>2.1741000000000001</v>
      </c>
      <c r="H209" s="117">
        <v>8.5400000000000004E-2</v>
      </c>
      <c r="I209" s="117">
        <v>1</v>
      </c>
      <c r="J209" s="117">
        <v>0</v>
      </c>
      <c r="K209" s="117">
        <v>0</v>
      </c>
      <c r="L209" s="117">
        <v>0.14599999999999999</v>
      </c>
      <c r="M209" s="117">
        <v>1.0999999999999999E-2</v>
      </c>
      <c r="N209" s="117" t="s">
        <v>2174</v>
      </c>
    </row>
    <row r="210" spans="1:14" hidden="1">
      <c r="A210" s="117" t="s">
        <v>191</v>
      </c>
      <c r="B210" s="117">
        <v>1.2864</v>
      </c>
      <c r="C210" s="117">
        <v>1</v>
      </c>
      <c r="D210" s="117">
        <v>1.1849999999999999E-2</v>
      </c>
      <c r="E210" s="117">
        <v>1185</v>
      </c>
      <c r="F210" s="117" t="s">
        <v>3671</v>
      </c>
      <c r="G210" s="117">
        <v>1.462</v>
      </c>
      <c r="H210" s="117">
        <v>0</v>
      </c>
      <c r="I210" s="117">
        <v>1</v>
      </c>
      <c r="J210" s="117">
        <v>0</v>
      </c>
      <c r="K210" s="117">
        <v>0</v>
      </c>
      <c r="L210" s="117">
        <v>0.253</v>
      </c>
      <c r="M210" s="117">
        <v>2.1000000000000001E-2</v>
      </c>
      <c r="N210" s="117" t="s">
        <v>2175</v>
      </c>
    </row>
    <row r="211" spans="1:14" hidden="1">
      <c r="A211" s="117" t="s">
        <v>192</v>
      </c>
      <c r="B211" s="117">
        <v>1.5906999999999998</v>
      </c>
      <c r="C211" s="117">
        <v>1</v>
      </c>
      <c r="D211" s="117">
        <v>3.9980000000000002E-2</v>
      </c>
      <c r="E211" s="117">
        <v>3998</v>
      </c>
      <c r="F211" s="117" t="s">
        <v>1703</v>
      </c>
      <c r="G211" s="117">
        <v>2.1998000000000002</v>
      </c>
      <c r="H211" s="117">
        <v>9.2799999999999994E-2</v>
      </c>
      <c r="I211" s="117">
        <v>1</v>
      </c>
      <c r="J211" s="117">
        <v>1.18087E-2</v>
      </c>
      <c r="K211" s="117">
        <v>1.0167900000000001E-2</v>
      </c>
      <c r="L211" s="117">
        <v>0.18099999999999999</v>
      </c>
      <c r="M211" s="117">
        <v>8.9999999999999993E-3</v>
      </c>
      <c r="N211" s="117" t="s">
        <v>2177</v>
      </c>
    </row>
    <row r="212" spans="1:14" hidden="1">
      <c r="A212" s="117" t="s">
        <v>193</v>
      </c>
      <c r="B212" s="117">
        <v>1.2638999999999998</v>
      </c>
      <c r="C212" s="117">
        <v>1</v>
      </c>
      <c r="D212" s="117">
        <v>8.4100000000000008E-3</v>
      </c>
      <c r="E212" s="117">
        <v>841</v>
      </c>
      <c r="F212" s="117" t="s">
        <v>1587</v>
      </c>
      <c r="G212" s="117">
        <v>1.3751</v>
      </c>
      <c r="H212" s="117">
        <v>0.2717</v>
      </c>
      <c r="I212" s="117">
        <v>1</v>
      </c>
      <c r="J212" s="117">
        <v>0</v>
      </c>
      <c r="K212" s="117">
        <v>0</v>
      </c>
      <c r="L212" s="117">
        <v>0.254</v>
      </c>
      <c r="M212" s="117">
        <v>7.0000000000000001E-3</v>
      </c>
      <c r="N212" s="117" t="s">
        <v>2178</v>
      </c>
    </row>
    <row r="213" spans="1:14" hidden="1">
      <c r="A213" s="117" t="s">
        <v>194</v>
      </c>
      <c r="B213" s="117">
        <v>1.1619999999999999</v>
      </c>
      <c r="C213" s="117">
        <v>1</v>
      </c>
      <c r="D213" s="117">
        <v>3.8809999999999997E-2</v>
      </c>
      <c r="E213" s="117">
        <v>3881</v>
      </c>
      <c r="F213" s="117" t="s">
        <v>1691</v>
      </c>
      <c r="G213" s="117">
        <v>1.7318</v>
      </c>
      <c r="H213" s="117">
        <v>0.1104</v>
      </c>
      <c r="I213" s="117">
        <v>1</v>
      </c>
      <c r="J213" s="117">
        <v>1.946121E-2</v>
      </c>
      <c r="K213" s="117">
        <v>2.9804919999999999E-2</v>
      </c>
      <c r="L213" s="117">
        <v>0.11</v>
      </c>
      <c r="M213" s="117">
        <v>6.0000000000000001E-3</v>
      </c>
      <c r="N213" s="117" t="s">
        <v>2179</v>
      </c>
    </row>
    <row r="214" spans="1:14" hidden="1">
      <c r="A214" s="117" t="s">
        <v>5199</v>
      </c>
      <c r="B214" s="117">
        <v>1.2253999999999998</v>
      </c>
      <c r="C214" s="117">
        <v>1</v>
      </c>
      <c r="D214" s="117">
        <v>2.0029999999999999E-2</v>
      </c>
      <c r="E214" s="117">
        <v>2003</v>
      </c>
      <c r="F214" s="117" t="s">
        <v>3682</v>
      </c>
      <c r="G214" s="117">
        <v>1.4786999999999999</v>
      </c>
      <c r="H214" s="117">
        <v>0.18440000000000001</v>
      </c>
      <c r="I214" s="117">
        <v>1</v>
      </c>
      <c r="J214" s="117">
        <v>0</v>
      </c>
      <c r="K214" s="117">
        <v>0</v>
      </c>
      <c r="L214" s="117">
        <v>0.22900000000000001</v>
      </c>
      <c r="M214" s="117">
        <v>1.7000000000000001E-2</v>
      </c>
      <c r="N214" s="117" t="s">
        <v>2180</v>
      </c>
    </row>
    <row r="215" spans="1:14" hidden="1">
      <c r="A215" s="117" t="s">
        <v>195</v>
      </c>
      <c r="B215" s="117">
        <v>1.2253999999999998</v>
      </c>
      <c r="C215" s="117">
        <v>1</v>
      </c>
      <c r="D215" s="117">
        <v>6.318E-2</v>
      </c>
      <c r="E215" s="117">
        <v>6318</v>
      </c>
      <c r="F215" s="117" t="s">
        <v>3682</v>
      </c>
      <c r="G215" s="117">
        <v>2.3176999999999999</v>
      </c>
      <c r="H215" s="117">
        <v>0.1244</v>
      </c>
      <c r="I215" s="117">
        <v>1</v>
      </c>
      <c r="J215" s="117">
        <v>0.22263828999999999</v>
      </c>
      <c r="K215" s="117">
        <v>0.28961406000000001</v>
      </c>
      <c r="L215" s="117">
        <v>0.31</v>
      </c>
      <c r="M215" s="117">
        <v>2.1000000000000001E-2</v>
      </c>
      <c r="N215" s="117" t="s">
        <v>2180</v>
      </c>
    </row>
    <row r="216" spans="1:14" hidden="1">
      <c r="A216" s="117" t="s">
        <v>196</v>
      </c>
      <c r="B216" s="117">
        <v>1.2253999999999998</v>
      </c>
      <c r="C216" s="117">
        <v>1</v>
      </c>
      <c r="D216" s="117">
        <v>8.0829999999999999E-2</v>
      </c>
      <c r="E216" s="117">
        <v>8083</v>
      </c>
      <c r="F216" s="117" t="s">
        <v>3682</v>
      </c>
      <c r="G216" s="117">
        <v>1.7004999999999999</v>
      </c>
      <c r="H216" s="117">
        <v>0.10979999999999999</v>
      </c>
      <c r="I216" s="117">
        <v>1</v>
      </c>
      <c r="J216" s="117">
        <v>0</v>
      </c>
      <c r="K216" s="117">
        <v>0</v>
      </c>
      <c r="L216" s="117">
        <v>0.16500000000000001</v>
      </c>
      <c r="M216" s="117">
        <v>8.0000000000000002E-3</v>
      </c>
      <c r="N216" s="117" t="s">
        <v>2180</v>
      </c>
    </row>
    <row r="217" spans="1:14" hidden="1">
      <c r="A217" s="117" t="s">
        <v>197</v>
      </c>
      <c r="B217" s="117">
        <v>1.2864</v>
      </c>
      <c r="C217" s="117">
        <v>1</v>
      </c>
      <c r="D217" s="117">
        <v>5.4900000000000001E-3</v>
      </c>
      <c r="E217" s="117">
        <v>549</v>
      </c>
      <c r="F217" s="117" t="s">
        <v>3671</v>
      </c>
      <c r="G217" s="117">
        <v>1.3652</v>
      </c>
      <c r="H217" s="117">
        <v>0</v>
      </c>
      <c r="I217" s="117">
        <v>1</v>
      </c>
      <c r="J217" s="117">
        <v>0</v>
      </c>
      <c r="K217" s="117">
        <v>0</v>
      </c>
      <c r="L217" s="117">
        <v>0.33200000000000002</v>
      </c>
      <c r="M217" s="117">
        <v>1.4999999999999999E-2</v>
      </c>
      <c r="N217" s="117" t="s">
        <v>2171</v>
      </c>
    </row>
    <row r="218" spans="1:14" hidden="1">
      <c r="A218" s="117" t="s">
        <v>198</v>
      </c>
      <c r="B218" s="117">
        <v>1.1162999999999998</v>
      </c>
      <c r="C218" s="117">
        <v>1</v>
      </c>
      <c r="D218" s="117">
        <v>5.679E-2</v>
      </c>
      <c r="E218" s="117">
        <v>5679</v>
      </c>
      <c r="F218" s="117" t="s">
        <v>3684</v>
      </c>
      <c r="G218" s="117">
        <v>1.534</v>
      </c>
      <c r="H218" s="117">
        <v>0.11210000000000001</v>
      </c>
      <c r="I218" s="117">
        <v>1</v>
      </c>
      <c r="J218" s="117">
        <v>0</v>
      </c>
      <c r="K218" s="117">
        <v>0</v>
      </c>
      <c r="L218" s="117">
        <v>0.249</v>
      </c>
      <c r="M218" s="117">
        <v>1.0999999999999999E-2</v>
      </c>
      <c r="N218" s="117" t="s">
        <v>2181</v>
      </c>
    </row>
    <row r="219" spans="1:14" hidden="1">
      <c r="A219" s="117" t="s">
        <v>199</v>
      </c>
      <c r="B219" s="117">
        <v>1.1850999999999998</v>
      </c>
      <c r="C219" s="117">
        <v>1</v>
      </c>
      <c r="D219" s="117">
        <v>3.2070000000000001E-2</v>
      </c>
      <c r="E219" s="117">
        <v>3207</v>
      </c>
      <c r="F219" s="117" t="s">
        <v>3686</v>
      </c>
      <c r="G219" s="117">
        <v>1.7737000000000001</v>
      </c>
      <c r="H219" s="117">
        <v>0.13020000000000001</v>
      </c>
      <c r="I219" s="117">
        <v>1</v>
      </c>
      <c r="J219" s="117">
        <v>0</v>
      </c>
      <c r="K219" s="117">
        <v>0</v>
      </c>
      <c r="L219" s="117">
        <v>0.217</v>
      </c>
      <c r="M219" s="117">
        <v>7.0000000000000001E-3</v>
      </c>
      <c r="N219" s="117" t="s">
        <v>2182</v>
      </c>
    </row>
    <row r="220" spans="1:14" hidden="1">
      <c r="A220" s="117" t="s">
        <v>200</v>
      </c>
      <c r="B220" s="117">
        <v>1.7427999999999999</v>
      </c>
      <c r="C220" s="117">
        <v>1</v>
      </c>
      <c r="D220" s="117">
        <v>2.0809999999999999E-2</v>
      </c>
      <c r="E220" s="117">
        <v>2081</v>
      </c>
      <c r="F220" s="117" t="s">
        <v>1717</v>
      </c>
      <c r="G220" s="117">
        <v>1.8773</v>
      </c>
      <c r="H220" s="117">
        <v>0.19450000000000001</v>
      </c>
      <c r="I220" s="117">
        <v>1</v>
      </c>
      <c r="J220" s="117">
        <v>0.15776338000000001</v>
      </c>
      <c r="K220" s="117">
        <v>0.16777143</v>
      </c>
      <c r="L220" s="117">
        <v>0.245</v>
      </c>
      <c r="M220" s="117">
        <v>0.02</v>
      </c>
      <c r="N220" s="117" t="s">
        <v>2183</v>
      </c>
    </row>
    <row r="221" spans="1:14" hidden="1">
      <c r="A221" s="117" t="s">
        <v>201</v>
      </c>
      <c r="B221" s="117">
        <v>1.1162999999999998</v>
      </c>
      <c r="C221" s="117">
        <v>1</v>
      </c>
      <c r="D221" s="117">
        <v>7.9460000000000003E-2</v>
      </c>
      <c r="E221" s="117">
        <v>7946</v>
      </c>
      <c r="F221" s="117" t="s">
        <v>3684</v>
      </c>
      <c r="G221" s="117">
        <v>1.6942999999999999</v>
      </c>
      <c r="H221" s="117">
        <v>7.1099999999999997E-2</v>
      </c>
      <c r="I221" s="117">
        <v>1</v>
      </c>
      <c r="J221" s="117">
        <v>0</v>
      </c>
      <c r="K221" s="117">
        <v>0</v>
      </c>
      <c r="L221" s="117">
        <v>0.16300000000000001</v>
      </c>
      <c r="M221" s="117">
        <v>1.2E-2</v>
      </c>
      <c r="N221" s="117" t="s">
        <v>2181</v>
      </c>
    </row>
    <row r="222" spans="1:14" hidden="1">
      <c r="A222" s="117" t="s">
        <v>202</v>
      </c>
      <c r="B222" s="117">
        <v>1.2638999999999998</v>
      </c>
      <c r="C222" s="117">
        <v>1</v>
      </c>
      <c r="D222" s="117">
        <v>7.26E-3</v>
      </c>
      <c r="E222" s="117">
        <v>726</v>
      </c>
      <c r="F222" s="117" t="s">
        <v>1587</v>
      </c>
      <c r="G222" s="117">
        <v>1.43</v>
      </c>
      <c r="H222" s="117">
        <v>0.2235</v>
      </c>
      <c r="I222" s="117">
        <v>1</v>
      </c>
      <c r="J222" s="117">
        <v>0.36823856999999999</v>
      </c>
      <c r="K222" s="117">
        <v>0.28953187000000002</v>
      </c>
      <c r="L222" s="117">
        <v>0.19800000000000001</v>
      </c>
      <c r="M222" s="117">
        <v>1.4999999999999999E-2</v>
      </c>
      <c r="N222" s="117" t="s">
        <v>2178</v>
      </c>
    </row>
    <row r="223" spans="1:14" hidden="1">
      <c r="A223" s="117" t="s">
        <v>203</v>
      </c>
      <c r="B223" s="117">
        <v>1.2864</v>
      </c>
      <c r="C223" s="117">
        <v>1</v>
      </c>
      <c r="D223" s="117">
        <v>1.2699999999999999E-2</v>
      </c>
      <c r="E223" s="117">
        <v>1270</v>
      </c>
      <c r="F223" s="117" t="s">
        <v>3671</v>
      </c>
      <c r="G223" s="117">
        <v>1.4254</v>
      </c>
      <c r="H223" s="117">
        <v>0</v>
      </c>
      <c r="I223" s="117">
        <v>1</v>
      </c>
      <c r="J223" s="117">
        <v>0</v>
      </c>
      <c r="K223" s="117">
        <v>0</v>
      </c>
      <c r="L223" s="117">
        <v>0.22700000000000001</v>
      </c>
      <c r="M223" s="117">
        <v>1.2999999999999999E-2</v>
      </c>
      <c r="N223" s="117" t="s">
        <v>2184</v>
      </c>
    </row>
    <row r="224" spans="1:14" hidden="1">
      <c r="A224" s="117" t="s">
        <v>204</v>
      </c>
      <c r="B224" s="117">
        <v>1.6731999999999998</v>
      </c>
      <c r="C224" s="117">
        <v>1</v>
      </c>
      <c r="D224" s="117">
        <v>4.9059999999999999E-2</v>
      </c>
      <c r="E224" s="117">
        <v>4906</v>
      </c>
      <c r="F224" s="117" t="s">
        <v>1640</v>
      </c>
      <c r="G224" s="117">
        <v>1.9200999999999999</v>
      </c>
      <c r="H224" s="117">
        <v>0.10730000000000001</v>
      </c>
      <c r="I224" s="117">
        <v>1</v>
      </c>
      <c r="J224" s="117">
        <v>0</v>
      </c>
      <c r="K224" s="117">
        <v>0</v>
      </c>
      <c r="L224" s="117">
        <v>0.219</v>
      </c>
      <c r="M224" s="117">
        <v>2.1999999999999999E-2</v>
      </c>
      <c r="N224" s="117" t="s">
        <v>2170</v>
      </c>
    </row>
    <row r="225" spans="1:14" hidden="1">
      <c r="A225" s="117" t="s">
        <v>205</v>
      </c>
      <c r="B225" s="117">
        <v>0.87859999999999994</v>
      </c>
      <c r="C225" s="117">
        <v>1</v>
      </c>
      <c r="D225" s="117">
        <v>1.7919999999999998E-2</v>
      </c>
      <c r="E225" s="117">
        <v>1792</v>
      </c>
      <c r="F225" s="117" t="s">
        <v>3691</v>
      </c>
      <c r="G225" s="117">
        <v>1.4594</v>
      </c>
      <c r="H225" s="117">
        <v>0.13700000000000001</v>
      </c>
      <c r="I225" s="117">
        <v>1</v>
      </c>
      <c r="J225" s="117">
        <v>0</v>
      </c>
      <c r="K225" s="117">
        <v>0</v>
      </c>
      <c r="L225" s="117">
        <v>0.19800000000000001</v>
      </c>
      <c r="M225" s="117">
        <v>1.4999999999999999E-2</v>
      </c>
      <c r="N225" s="117" t="s">
        <v>2185</v>
      </c>
    </row>
    <row r="226" spans="1:14" hidden="1">
      <c r="A226" s="117" t="s">
        <v>206</v>
      </c>
      <c r="B226" s="117">
        <v>1.7236999999999998</v>
      </c>
      <c r="C226" s="117">
        <v>1</v>
      </c>
      <c r="D226" s="117">
        <v>5.7000000000000002E-2</v>
      </c>
      <c r="E226" s="117">
        <v>5700</v>
      </c>
      <c r="F226" s="117" t="s">
        <v>3673</v>
      </c>
      <c r="G226" s="117">
        <v>2.0834999999999999</v>
      </c>
      <c r="H226" s="117">
        <v>8.3500000000000005E-2</v>
      </c>
      <c r="I226" s="117">
        <v>1</v>
      </c>
      <c r="J226" s="117">
        <v>0.10079502</v>
      </c>
      <c r="K226" s="117">
        <v>0.10011563</v>
      </c>
      <c r="L226" s="117">
        <v>0.22800000000000001</v>
      </c>
      <c r="M226" s="117">
        <v>1.7000000000000001E-2</v>
      </c>
      <c r="N226" s="117" t="s">
        <v>2173</v>
      </c>
    </row>
    <row r="227" spans="1:14" hidden="1">
      <c r="A227" s="117" t="s">
        <v>207</v>
      </c>
      <c r="B227" s="117">
        <v>1.1619999999999999</v>
      </c>
      <c r="C227" s="117">
        <v>1</v>
      </c>
      <c r="D227" s="117">
        <v>7.3600000000000002E-3</v>
      </c>
      <c r="E227" s="117">
        <v>736</v>
      </c>
      <c r="F227" s="117" t="s">
        <v>1691</v>
      </c>
      <c r="G227" s="117">
        <v>1.3413999999999999</v>
      </c>
      <c r="H227" s="117">
        <v>0</v>
      </c>
      <c r="I227" s="117">
        <v>1</v>
      </c>
      <c r="J227" s="117">
        <v>0</v>
      </c>
      <c r="K227" s="117">
        <v>0</v>
      </c>
      <c r="L227" s="117">
        <v>0.29499999999999998</v>
      </c>
      <c r="M227" s="117">
        <v>6.2E-2</v>
      </c>
      <c r="N227" s="117" t="s">
        <v>2179</v>
      </c>
    </row>
    <row r="228" spans="1:14" hidden="1">
      <c r="A228" s="117" t="s">
        <v>208</v>
      </c>
      <c r="B228" s="117">
        <v>1.7236999999999998</v>
      </c>
      <c r="C228" s="117">
        <v>1</v>
      </c>
      <c r="D228" s="117">
        <v>9.4699999999999993E-3</v>
      </c>
      <c r="E228" s="117">
        <v>947</v>
      </c>
      <c r="F228" s="117" t="s">
        <v>3673</v>
      </c>
      <c r="G228" s="117">
        <v>1.6180000000000001</v>
      </c>
      <c r="H228" s="117">
        <v>0.14449999999999999</v>
      </c>
      <c r="I228" s="117">
        <v>1</v>
      </c>
      <c r="J228" s="117">
        <v>9.5270200000000006E-3</v>
      </c>
      <c r="K228" s="117">
        <v>6.3748499999999996E-3</v>
      </c>
      <c r="L228" s="117">
        <v>0.28499999999999998</v>
      </c>
      <c r="M228" s="117">
        <v>1.4999999999999999E-2</v>
      </c>
      <c r="N228" s="117" t="s">
        <v>2173</v>
      </c>
    </row>
    <row r="229" spans="1:14" hidden="1">
      <c r="A229" s="117" t="s">
        <v>209</v>
      </c>
      <c r="B229" s="117">
        <v>1.2638999999999998</v>
      </c>
      <c r="C229" s="117">
        <v>1</v>
      </c>
      <c r="D229" s="117">
        <v>3.2680000000000001E-2</v>
      </c>
      <c r="E229" s="117">
        <v>3268</v>
      </c>
      <c r="F229" s="117" t="s">
        <v>1587</v>
      </c>
      <c r="G229" s="117">
        <v>1.7976000000000001</v>
      </c>
      <c r="H229" s="117">
        <v>6.6799999999999998E-2</v>
      </c>
      <c r="I229" s="117">
        <v>1</v>
      </c>
      <c r="J229" s="117">
        <v>0</v>
      </c>
      <c r="K229" s="117">
        <v>0</v>
      </c>
      <c r="L229" s="117">
        <v>0.21</v>
      </c>
      <c r="M229" s="117">
        <v>1.6E-2</v>
      </c>
      <c r="N229" s="117" t="s">
        <v>2178</v>
      </c>
    </row>
    <row r="230" spans="1:14" hidden="1">
      <c r="A230" s="117" t="s">
        <v>210</v>
      </c>
      <c r="B230" s="117">
        <v>0.94689999999999996</v>
      </c>
      <c r="C230" s="117">
        <v>1</v>
      </c>
      <c r="D230" s="117">
        <v>7.1620000000000003E-2</v>
      </c>
      <c r="E230" s="117">
        <v>7162</v>
      </c>
      <c r="F230" s="117" t="s">
        <v>3694</v>
      </c>
      <c r="G230" s="117">
        <v>1.8206</v>
      </c>
      <c r="H230" s="117">
        <v>0.1101</v>
      </c>
      <c r="I230" s="117">
        <v>1</v>
      </c>
      <c r="J230" s="117">
        <v>5.797356E-2</v>
      </c>
      <c r="K230" s="117">
        <v>6.5397670000000005E-2</v>
      </c>
      <c r="L230" s="117">
        <v>0.26500000000000001</v>
      </c>
      <c r="M230" s="117">
        <v>1.0999999999999999E-2</v>
      </c>
      <c r="N230" s="117" t="s">
        <v>2187</v>
      </c>
    </row>
    <row r="231" spans="1:14" hidden="1">
      <c r="A231" s="117" t="s">
        <v>211</v>
      </c>
      <c r="B231" s="117">
        <v>1.2638999999999998</v>
      </c>
      <c r="C231" s="117">
        <v>1</v>
      </c>
      <c r="D231" s="117">
        <v>2.6689999999999998E-2</v>
      </c>
      <c r="E231" s="117">
        <v>2669</v>
      </c>
      <c r="F231" s="117" t="s">
        <v>1587</v>
      </c>
      <c r="G231" s="117">
        <v>1.7616000000000001</v>
      </c>
      <c r="H231" s="117">
        <v>0</v>
      </c>
      <c r="I231" s="117">
        <v>1</v>
      </c>
      <c r="J231" s="117">
        <v>0</v>
      </c>
      <c r="K231" s="117">
        <v>0</v>
      </c>
      <c r="L231" s="117">
        <v>0.17299999999999999</v>
      </c>
      <c r="M231" s="117">
        <v>1.4E-2</v>
      </c>
      <c r="N231" s="117" t="s">
        <v>2178</v>
      </c>
    </row>
    <row r="232" spans="1:14" hidden="1">
      <c r="A232" s="117" t="s">
        <v>212</v>
      </c>
      <c r="B232" s="117">
        <v>1.0728</v>
      </c>
      <c r="C232" s="117">
        <v>1</v>
      </c>
      <c r="D232" s="117">
        <v>7.6660000000000006E-2</v>
      </c>
      <c r="E232" s="117">
        <v>7666</v>
      </c>
      <c r="F232" s="117" t="s">
        <v>3668</v>
      </c>
      <c r="G232" s="117">
        <v>2.0895000000000001</v>
      </c>
      <c r="H232" s="117">
        <v>0.18379999999999999</v>
      </c>
      <c r="I232" s="117">
        <v>1</v>
      </c>
      <c r="J232" s="117">
        <v>7.2008600000000006E-2</v>
      </c>
      <c r="K232" s="117">
        <v>0.10717807</v>
      </c>
      <c r="L232" s="117">
        <v>0.19800000000000001</v>
      </c>
      <c r="M232" s="117">
        <v>8.0000000000000002E-3</v>
      </c>
      <c r="N232" s="117" t="s">
        <v>2188</v>
      </c>
    </row>
    <row r="233" spans="1:14" hidden="1">
      <c r="A233" s="117" t="s">
        <v>213</v>
      </c>
      <c r="B233" s="117">
        <v>1.2638999999999998</v>
      </c>
      <c r="C233" s="117">
        <v>1</v>
      </c>
      <c r="D233" s="117">
        <v>2.6110000000000001E-2</v>
      </c>
      <c r="E233" s="117">
        <v>2611</v>
      </c>
      <c r="F233" s="117" t="s">
        <v>1587</v>
      </c>
      <c r="G233" s="117">
        <v>1.7951999999999999</v>
      </c>
      <c r="H233" s="117">
        <v>0.2442</v>
      </c>
      <c r="I233" s="117">
        <v>1</v>
      </c>
      <c r="J233" s="117">
        <v>0</v>
      </c>
      <c r="K233" s="117">
        <v>0</v>
      </c>
      <c r="L233" s="117">
        <v>0.183</v>
      </c>
      <c r="M233" s="117">
        <v>6.0000000000000001E-3</v>
      </c>
      <c r="N233" s="117" t="s">
        <v>2178</v>
      </c>
    </row>
    <row r="234" spans="1:14" hidden="1">
      <c r="A234" s="117" t="s">
        <v>214</v>
      </c>
      <c r="B234" s="117">
        <v>1.2334999999999998</v>
      </c>
      <c r="C234" s="117">
        <v>1</v>
      </c>
      <c r="D234" s="117">
        <v>3.0799999999999998E-3</v>
      </c>
      <c r="E234" s="117">
        <v>308</v>
      </c>
      <c r="F234" s="117" t="s">
        <v>1614</v>
      </c>
      <c r="G234" s="117">
        <v>1.1080000000000001</v>
      </c>
      <c r="H234" s="117">
        <v>0</v>
      </c>
      <c r="I234" s="117">
        <v>1</v>
      </c>
      <c r="J234" s="117">
        <v>0</v>
      </c>
      <c r="K234" s="117">
        <v>0</v>
      </c>
      <c r="L234" s="117">
        <v>0.32900000000000001</v>
      </c>
      <c r="M234" s="117">
        <v>5.7000000000000002E-2</v>
      </c>
      <c r="N234" s="117" t="s">
        <v>2189</v>
      </c>
    </row>
    <row r="235" spans="1:14" hidden="1">
      <c r="A235" s="117" t="s">
        <v>215</v>
      </c>
      <c r="B235" s="117">
        <v>1.2154999999999998</v>
      </c>
      <c r="C235" s="117">
        <v>1</v>
      </c>
      <c r="D235" s="117">
        <v>4.2250000000000003E-2</v>
      </c>
      <c r="E235" s="117">
        <v>4225</v>
      </c>
      <c r="F235" s="117" t="s">
        <v>1362</v>
      </c>
      <c r="G235" s="117">
        <v>2.1196000000000002</v>
      </c>
      <c r="H235" s="117">
        <v>8.2699999999999996E-2</v>
      </c>
      <c r="I235" s="117">
        <v>1</v>
      </c>
      <c r="J235" s="117">
        <v>0</v>
      </c>
      <c r="K235" s="117">
        <v>0</v>
      </c>
      <c r="L235" s="117">
        <v>0.22</v>
      </c>
      <c r="M235" s="117">
        <v>2.1999999999999999E-2</v>
      </c>
      <c r="N235" s="117" t="s">
        <v>2190</v>
      </c>
    </row>
    <row r="236" spans="1:14" hidden="1">
      <c r="A236" s="117" t="s">
        <v>216</v>
      </c>
      <c r="B236" s="117">
        <v>1.7236999999999998</v>
      </c>
      <c r="C236" s="117">
        <v>1</v>
      </c>
      <c r="D236" s="117">
        <v>3.62E-3</v>
      </c>
      <c r="E236" s="117">
        <v>362</v>
      </c>
      <c r="F236" s="117" t="s">
        <v>3673</v>
      </c>
      <c r="G236" s="117">
        <v>1.5738000000000001</v>
      </c>
      <c r="H236" s="117">
        <v>4.5999999999999999E-3</v>
      </c>
      <c r="I236" s="117">
        <v>1</v>
      </c>
      <c r="J236" s="117">
        <v>0</v>
      </c>
      <c r="K236" s="117">
        <v>0</v>
      </c>
      <c r="L236" s="117">
        <v>0.20300000000000001</v>
      </c>
      <c r="M236" s="117">
        <v>1.4999999999999999E-2</v>
      </c>
      <c r="N236" s="117" t="s">
        <v>2172</v>
      </c>
    </row>
    <row r="237" spans="1:14" hidden="1">
      <c r="A237" s="117" t="s">
        <v>217</v>
      </c>
      <c r="B237" s="117">
        <v>1.7427999999999999</v>
      </c>
      <c r="C237" s="117">
        <v>1</v>
      </c>
      <c r="D237" s="117">
        <v>6.5399999999999998E-3</v>
      </c>
      <c r="E237" s="117">
        <v>654</v>
      </c>
      <c r="F237" s="117" t="s">
        <v>1717</v>
      </c>
      <c r="G237" s="117">
        <v>2.0992999999999999</v>
      </c>
      <c r="H237" s="117">
        <v>1.55E-2</v>
      </c>
      <c r="I237" s="117">
        <v>1</v>
      </c>
      <c r="J237" s="117">
        <v>0.11388827</v>
      </c>
      <c r="K237" s="117">
        <v>0.13431957999999999</v>
      </c>
      <c r="L237" s="117">
        <v>0.2</v>
      </c>
      <c r="M237" s="117">
        <v>1.6E-2</v>
      </c>
      <c r="N237" s="117" t="s">
        <v>2183</v>
      </c>
    </row>
    <row r="238" spans="1:14" hidden="1">
      <c r="A238" s="117" t="s">
        <v>218</v>
      </c>
      <c r="B238" s="117">
        <v>1.6731999999999998</v>
      </c>
      <c r="C238" s="117">
        <v>1</v>
      </c>
      <c r="D238" s="117">
        <v>3.9199999999999999E-3</v>
      </c>
      <c r="E238" s="117">
        <v>392</v>
      </c>
      <c r="F238" s="117" t="s">
        <v>1640</v>
      </c>
      <c r="G238" s="117">
        <v>1.7861</v>
      </c>
      <c r="H238" s="117">
        <v>1.04E-2</v>
      </c>
      <c r="I238" s="117">
        <v>1</v>
      </c>
      <c r="J238" s="117">
        <v>8.5588599999999997E-3</v>
      </c>
      <c r="K238" s="117">
        <v>1.16268E-2</v>
      </c>
      <c r="L238" s="117">
        <v>0.2</v>
      </c>
      <c r="M238" s="117">
        <v>1.6E-2</v>
      </c>
      <c r="N238" s="117" t="s">
        <v>2191</v>
      </c>
    </row>
    <row r="239" spans="1:14" hidden="1">
      <c r="A239" s="117" t="s">
        <v>219</v>
      </c>
      <c r="B239" s="117">
        <v>1.6805999999999999</v>
      </c>
      <c r="C239" s="117">
        <v>1</v>
      </c>
      <c r="D239" s="117">
        <v>8.26E-3</v>
      </c>
      <c r="E239" s="117">
        <v>826</v>
      </c>
      <c r="F239" s="117" t="s">
        <v>3700</v>
      </c>
      <c r="G239" s="117">
        <v>1.6594</v>
      </c>
      <c r="H239" s="117">
        <v>3.5299999999999998E-2</v>
      </c>
      <c r="I239" s="117">
        <v>1</v>
      </c>
      <c r="J239" s="117">
        <v>3.7982179999999997E-2</v>
      </c>
      <c r="K239" s="117">
        <v>3.7608889999999999E-2</v>
      </c>
      <c r="L239" s="117">
        <v>0.2</v>
      </c>
      <c r="M239" s="117">
        <v>1.6E-2</v>
      </c>
      <c r="N239" s="117" t="s">
        <v>2192</v>
      </c>
    </row>
    <row r="240" spans="1:14" hidden="1">
      <c r="A240" s="117" t="s">
        <v>220</v>
      </c>
      <c r="B240" s="117">
        <v>1.6731999999999998</v>
      </c>
      <c r="C240" s="117">
        <v>1</v>
      </c>
      <c r="D240" s="117">
        <v>1.3520000000000001E-2</v>
      </c>
      <c r="E240" s="117">
        <v>1352</v>
      </c>
      <c r="F240" s="117" t="s">
        <v>1640</v>
      </c>
      <c r="G240" s="117">
        <v>1.6282000000000001</v>
      </c>
      <c r="H240" s="117">
        <v>3.0599999999999999E-2</v>
      </c>
      <c r="I240" s="117">
        <v>1</v>
      </c>
      <c r="J240" s="117">
        <v>0.11081199999999999</v>
      </c>
      <c r="K240" s="117">
        <v>0.12964761</v>
      </c>
      <c r="L240" s="117">
        <v>0.2</v>
      </c>
      <c r="M240" s="117">
        <v>1.6E-2</v>
      </c>
      <c r="N240" s="117" t="s">
        <v>2170</v>
      </c>
    </row>
    <row r="241" spans="1:14" hidden="1">
      <c r="A241" s="117" t="s">
        <v>221</v>
      </c>
      <c r="B241" s="117">
        <v>1.7236999999999998</v>
      </c>
      <c r="C241" s="117">
        <v>1</v>
      </c>
      <c r="D241" s="117">
        <v>4.6499999999999996E-3</v>
      </c>
      <c r="E241" s="117">
        <v>465</v>
      </c>
      <c r="F241" s="117" t="s">
        <v>3673</v>
      </c>
      <c r="G241" s="117">
        <v>2.4716</v>
      </c>
      <c r="H241" s="117">
        <v>1.5800000000000002E-2</v>
      </c>
      <c r="I241" s="117">
        <v>1</v>
      </c>
      <c r="J241" s="117">
        <v>0.15066272999999999</v>
      </c>
      <c r="K241" s="117">
        <v>0.16301932</v>
      </c>
      <c r="L241" s="117">
        <v>0.2</v>
      </c>
      <c r="M241" s="117">
        <v>1.6E-2</v>
      </c>
      <c r="N241" s="117" t="s">
        <v>2173</v>
      </c>
    </row>
    <row r="242" spans="1:14" hidden="1">
      <c r="A242" s="117" t="s">
        <v>222</v>
      </c>
      <c r="B242" s="117">
        <v>1.2253999999999998</v>
      </c>
      <c r="C242" s="117">
        <v>1</v>
      </c>
      <c r="D242" s="117">
        <v>5.7630000000000001E-2</v>
      </c>
      <c r="E242" s="117">
        <v>5763</v>
      </c>
      <c r="F242" s="117" t="s">
        <v>3682</v>
      </c>
      <c r="G242" s="117">
        <v>1.7873000000000001</v>
      </c>
      <c r="H242" s="117">
        <v>0.12670000000000001</v>
      </c>
      <c r="I242" s="117">
        <v>1</v>
      </c>
      <c r="J242" s="117">
        <v>7.0346019999999995E-2</v>
      </c>
      <c r="K242" s="117">
        <v>8.2585480000000003E-2</v>
      </c>
      <c r="L242" s="117">
        <v>0.17100000000000001</v>
      </c>
      <c r="M242" s="117">
        <v>1.2E-2</v>
      </c>
      <c r="N242" s="117" t="s">
        <v>2180</v>
      </c>
    </row>
    <row r="243" spans="1:14" hidden="1">
      <c r="A243" s="117" t="s">
        <v>223</v>
      </c>
      <c r="B243" s="117">
        <v>1.2638999999999998</v>
      </c>
      <c r="C243" s="117">
        <v>1</v>
      </c>
      <c r="D243" s="117">
        <v>1.2710000000000001E-2</v>
      </c>
      <c r="E243" s="117">
        <v>1271</v>
      </c>
      <c r="F243" s="117" t="s">
        <v>1587</v>
      </c>
      <c r="G243" s="117">
        <v>1.4339</v>
      </c>
      <c r="H243" s="117">
        <v>8.2000000000000003E-2</v>
      </c>
      <c r="I243" s="117">
        <v>1</v>
      </c>
      <c r="J243" s="117">
        <v>0</v>
      </c>
      <c r="K243" s="117">
        <v>0</v>
      </c>
      <c r="L243" s="117">
        <v>0.18099999999999999</v>
      </c>
      <c r="M243" s="117">
        <v>1.0999999999999999E-2</v>
      </c>
      <c r="N243" s="117" t="s">
        <v>2178</v>
      </c>
    </row>
    <row r="244" spans="1:14" hidden="1">
      <c r="A244" s="117" t="s">
        <v>224</v>
      </c>
      <c r="B244" s="117">
        <v>1.2884</v>
      </c>
      <c r="C244" s="117">
        <v>1</v>
      </c>
      <c r="D244" s="117">
        <v>3.6560000000000002E-2</v>
      </c>
      <c r="E244" s="117">
        <v>3656</v>
      </c>
      <c r="F244" s="117" t="s">
        <v>1654</v>
      </c>
      <c r="G244" s="117">
        <v>1.8240000000000001</v>
      </c>
      <c r="H244" s="117">
        <v>0.1067</v>
      </c>
      <c r="I244" s="117">
        <v>1</v>
      </c>
      <c r="J244" s="117">
        <v>0</v>
      </c>
      <c r="K244" s="117">
        <v>0</v>
      </c>
      <c r="L244" s="117">
        <v>0.20300000000000001</v>
      </c>
      <c r="M244" s="117">
        <v>2.3E-2</v>
      </c>
      <c r="N244" s="117" t="s">
        <v>2186</v>
      </c>
    </row>
    <row r="245" spans="1:14" hidden="1">
      <c r="A245" s="117" t="s">
        <v>225</v>
      </c>
      <c r="B245" s="117">
        <v>1.4015</v>
      </c>
      <c r="C245" s="117">
        <v>1</v>
      </c>
      <c r="D245" s="117">
        <v>5.2060000000000002E-2</v>
      </c>
      <c r="E245" s="117">
        <v>5206</v>
      </c>
      <c r="F245" s="117" t="s">
        <v>1747</v>
      </c>
      <c r="G245" s="117">
        <v>1.97</v>
      </c>
      <c r="H245" s="117">
        <v>0.1221</v>
      </c>
      <c r="I245" s="117">
        <v>1</v>
      </c>
      <c r="J245" s="117">
        <v>0</v>
      </c>
      <c r="K245" s="117">
        <v>0</v>
      </c>
      <c r="L245" s="117">
        <v>0.152</v>
      </c>
      <c r="M245" s="117">
        <v>7.0000000000000001E-3</v>
      </c>
      <c r="N245" s="117" t="s">
        <v>2193</v>
      </c>
    </row>
    <row r="246" spans="1:14" hidden="1">
      <c r="A246" s="117" t="s">
        <v>226</v>
      </c>
      <c r="B246" s="117">
        <v>1.1619999999999999</v>
      </c>
      <c r="C246" s="117">
        <v>1</v>
      </c>
      <c r="D246" s="117">
        <v>6.79E-3</v>
      </c>
      <c r="E246" s="117">
        <v>679</v>
      </c>
      <c r="F246" s="117" t="s">
        <v>1691</v>
      </c>
      <c r="G246" s="117">
        <v>1.5561</v>
      </c>
      <c r="H246" s="117">
        <v>0.20949999999999999</v>
      </c>
      <c r="I246" s="117">
        <v>1</v>
      </c>
      <c r="J246" s="117">
        <v>0</v>
      </c>
      <c r="K246" s="117">
        <v>0</v>
      </c>
      <c r="L246" s="117">
        <v>0.214</v>
      </c>
      <c r="M246" s="117">
        <v>1.4999999999999999E-2</v>
      </c>
      <c r="N246" s="117" t="s">
        <v>2194</v>
      </c>
    </row>
    <row r="247" spans="1:14" hidden="1">
      <c r="A247" s="117" t="s">
        <v>227</v>
      </c>
      <c r="B247" s="117">
        <v>1.6102999999999998</v>
      </c>
      <c r="C247" s="117">
        <v>1</v>
      </c>
      <c r="D247" s="117">
        <v>6.0099999999999997E-3</v>
      </c>
      <c r="E247" s="117">
        <v>601</v>
      </c>
      <c r="F247" s="117" t="s">
        <v>1725</v>
      </c>
      <c r="G247" s="117">
        <v>1.6191</v>
      </c>
      <c r="H247" s="117">
        <v>0</v>
      </c>
      <c r="I247" s="117">
        <v>1</v>
      </c>
      <c r="J247" s="117">
        <v>0</v>
      </c>
      <c r="K247" s="117">
        <v>0</v>
      </c>
      <c r="L247" s="117">
        <v>0.25</v>
      </c>
      <c r="M247" s="117">
        <v>3.3000000000000002E-2</v>
      </c>
      <c r="N247" s="117" t="s">
        <v>2195</v>
      </c>
    </row>
    <row r="248" spans="1:14" hidden="1">
      <c r="A248" s="117" t="s">
        <v>228</v>
      </c>
      <c r="B248" s="117">
        <v>1.2638999999999998</v>
      </c>
      <c r="C248" s="117">
        <v>1</v>
      </c>
      <c r="D248" s="117">
        <v>6.0400000000000002E-3</v>
      </c>
      <c r="E248" s="117">
        <v>604</v>
      </c>
      <c r="F248" s="117" t="s">
        <v>1587</v>
      </c>
      <c r="G248" s="117">
        <v>1.4475</v>
      </c>
      <c r="H248" s="117">
        <v>0</v>
      </c>
      <c r="I248" s="117">
        <v>1</v>
      </c>
      <c r="J248" s="117">
        <v>0</v>
      </c>
      <c r="K248" s="117">
        <v>0</v>
      </c>
      <c r="L248" s="117">
        <v>0.14899999999999999</v>
      </c>
      <c r="M248" s="117">
        <v>0.01</v>
      </c>
      <c r="N248" s="117" t="s">
        <v>2178</v>
      </c>
    </row>
    <row r="249" spans="1:14" hidden="1">
      <c r="A249" s="117" t="s">
        <v>229</v>
      </c>
      <c r="B249" s="117">
        <v>1.0728</v>
      </c>
      <c r="C249" s="117">
        <v>1</v>
      </c>
      <c r="D249" s="117">
        <v>8.6870000000000003E-2</v>
      </c>
      <c r="E249" s="117">
        <v>8687</v>
      </c>
      <c r="F249" s="117" t="s">
        <v>3668</v>
      </c>
      <c r="G249" s="117">
        <v>1.7709999999999999</v>
      </c>
      <c r="H249" s="117">
        <v>9.8599999999999993E-2</v>
      </c>
      <c r="I249" s="117">
        <v>1</v>
      </c>
      <c r="J249" s="117">
        <v>0</v>
      </c>
      <c r="K249" s="117">
        <v>0</v>
      </c>
      <c r="L249" s="117">
        <v>0.23899999999999999</v>
      </c>
      <c r="M249" s="117">
        <v>1.6E-2</v>
      </c>
      <c r="N249" s="117" t="s">
        <v>2188</v>
      </c>
    </row>
    <row r="250" spans="1:14" hidden="1">
      <c r="A250" s="117" t="s">
        <v>5200</v>
      </c>
      <c r="B250" s="117">
        <v>1.2638999999999998</v>
      </c>
      <c r="C250" s="117">
        <v>1</v>
      </c>
      <c r="D250" s="117">
        <v>4.64E-3</v>
      </c>
      <c r="E250" s="117">
        <v>464</v>
      </c>
      <c r="F250" s="117" t="s">
        <v>1587</v>
      </c>
      <c r="G250" s="117">
        <v>1.071</v>
      </c>
      <c r="H250" s="117">
        <v>0</v>
      </c>
      <c r="I250" s="117">
        <v>1</v>
      </c>
      <c r="J250" s="117">
        <v>0.20387617999999999</v>
      </c>
      <c r="K250" s="117">
        <v>0.12250249000000001</v>
      </c>
      <c r="L250" s="117">
        <v>0.36</v>
      </c>
      <c r="M250" s="117">
        <v>2.8000000000000001E-2</v>
      </c>
      <c r="N250" s="117" t="s">
        <v>2178</v>
      </c>
    </row>
    <row r="251" spans="1:14" hidden="1">
      <c r="A251" s="117" t="s">
        <v>230</v>
      </c>
      <c r="B251" s="117">
        <v>1.1619999999999999</v>
      </c>
      <c r="C251" s="117">
        <v>1</v>
      </c>
      <c r="D251" s="117">
        <v>3.5709999999999999E-2</v>
      </c>
      <c r="E251" s="117">
        <v>3571</v>
      </c>
      <c r="F251" s="117" t="s">
        <v>1691</v>
      </c>
      <c r="G251" s="117">
        <v>1.7624</v>
      </c>
      <c r="H251" s="117">
        <v>5.5399999999999998E-2</v>
      </c>
      <c r="I251" s="117">
        <v>1</v>
      </c>
      <c r="J251" s="117">
        <v>0</v>
      </c>
      <c r="K251" s="117">
        <v>0</v>
      </c>
      <c r="L251" s="117">
        <v>0.182</v>
      </c>
      <c r="M251" s="117">
        <v>0.01</v>
      </c>
      <c r="N251" s="117" t="s">
        <v>2194</v>
      </c>
    </row>
    <row r="252" spans="1:14" hidden="1">
      <c r="A252" s="117" t="s">
        <v>231</v>
      </c>
      <c r="B252" s="117">
        <v>1.2253999999999998</v>
      </c>
      <c r="C252" s="117">
        <v>1</v>
      </c>
      <c r="D252" s="117">
        <v>5.2150000000000002E-2</v>
      </c>
      <c r="E252" s="117">
        <v>5215</v>
      </c>
      <c r="F252" s="117" t="s">
        <v>3682</v>
      </c>
      <c r="G252" s="117">
        <v>2.0024999999999999</v>
      </c>
      <c r="H252" s="117">
        <v>0.08</v>
      </c>
      <c r="I252" s="117">
        <v>1</v>
      </c>
      <c r="J252" s="117">
        <v>0</v>
      </c>
      <c r="K252" s="117">
        <v>0</v>
      </c>
      <c r="L252" s="117">
        <v>0.16900000000000001</v>
      </c>
      <c r="M252" s="117">
        <v>8.9999999999999993E-3</v>
      </c>
      <c r="N252" s="117" t="s">
        <v>2180</v>
      </c>
    </row>
    <row r="253" spans="1:14" hidden="1">
      <c r="A253" s="117" t="s">
        <v>232</v>
      </c>
      <c r="B253" s="117">
        <v>1.6805999999999999</v>
      </c>
      <c r="C253" s="117">
        <v>1</v>
      </c>
      <c r="D253" s="117">
        <v>1.7819999999999999E-2</v>
      </c>
      <c r="E253" s="117">
        <v>1782</v>
      </c>
      <c r="F253" s="117" t="s">
        <v>3700</v>
      </c>
      <c r="G253" s="117">
        <v>1.6607000000000001</v>
      </c>
      <c r="H253" s="117">
        <v>0.12690000000000001</v>
      </c>
      <c r="I253" s="117">
        <v>1</v>
      </c>
      <c r="J253" s="117">
        <v>0</v>
      </c>
      <c r="K253" s="117">
        <v>0</v>
      </c>
      <c r="L253" s="117">
        <v>0.252</v>
      </c>
      <c r="M253" s="117">
        <v>1.6E-2</v>
      </c>
      <c r="N253" s="117" t="s">
        <v>2192</v>
      </c>
    </row>
    <row r="254" spans="1:14" hidden="1">
      <c r="A254" s="117" t="s">
        <v>233</v>
      </c>
      <c r="B254" s="117">
        <v>1.1619999999999999</v>
      </c>
      <c r="C254" s="117">
        <v>1</v>
      </c>
      <c r="D254" s="117">
        <v>1.5570000000000001E-2</v>
      </c>
      <c r="E254" s="117">
        <v>1557</v>
      </c>
      <c r="F254" s="117" t="s">
        <v>1691</v>
      </c>
      <c r="G254" s="117">
        <v>1.6503000000000001</v>
      </c>
      <c r="H254" s="117">
        <v>0.1331</v>
      </c>
      <c r="I254" s="117">
        <v>1</v>
      </c>
      <c r="J254" s="117">
        <v>0</v>
      </c>
      <c r="K254" s="117">
        <v>0</v>
      </c>
      <c r="L254" s="117">
        <v>0.20899999999999999</v>
      </c>
      <c r="M254" s="117">
        <v>8.0000000000000002E-3</v>
      </c>
      <c r="N254" s="117" t="s">
        <v>2179</v>
      </c>
    </row>
    <row r="255" spans="1:14" hidden="1">
      <c r="A255" s="117" t="s">
        <v>234</v>
      </c>
      <c r="B255" s="117">
        <v>1.2638999999999998</v>
      </c>
      <c r="C255" s="117">
        <v>1</v>
      </c>
      <c r="D255" s="117">
        <v>2.444E-2</v>
      </c>
      <c r="E255" s="117">
        <v>2444</v>
      </c>
      <c r="F255" s="117" t="s">
        <v>1587</v>
      </c>
      <c r="G255" s="117">
        <v>1.7882</v>
      </c>
      <c r="H255" s="117">
        <v>0.2049</v>
      </c>
      <c r="I255" s="117">
        <v>1</v>
      </c>
      <c r="J255" s="117">
        <v>8.0695699999999995E-2</v>
      </c>
      <c r="K255" s="117">
        <v>9.9032190000000006E-2</v>
      </c>
      <c r="L255" s="117">
        <v>0.13500000000000001</v>
      </c>
      <c r="M255" s="117">
        <v>8.9999999999999993E-3</v>
      </c>
      <c r="N255" s="117" t="s">
        <v>2178</v>
      </c>
    </row>
    <row r="256" spans="1:14" hidden="1">
      <c r="A256" s="117" t="s">
        <v>235</v>
      </c>
      <c r="B256" s="117">
        <v>1.2638999999999998</v>
      </c>
      <c r="C256" s="117">
        <v>1</v>
      </c>
      <c r="D256" s="117">
        <v>2.3109999999999999E-2</v>
      </c>
      <c r="E256" s="117">
        <v>2311</v>
      </c>
      <c r="F256" s="117" t="s">
        <v>1587</v>
      </c>
      <c r="G256" s="117">
        <v>1.6367</v>
      </c>
      <c r="H256" s="117">
        <v>0.2291</v>
      </c>
      <c r="I256" s="117">
        <v>1</v>
      </c>
      <c r="J256" s="117">
        <v>0</v>
      </c>
      <c r="K256" s="117">
        <v>0</v>
      </c>
      <c r="L256" s="117">
        <v>0.20699999999999999</v>
      </c>
      <c r="M256" s="117">
        <v>1.2999999999999999E-2</v>
      </c>
      <c r="N256" s="117" t="s">
        <v>2178</v>
      </c>
    </row>
    <row r="257" spans="1:14" hidden="1">
      <c r="A257" s="117" t="s">
        <v>236</v>
      </c>
      <c r="B257" s="117">
        <v>1.3432999999999999</v>
      </c>
      <c r="C257" s="117">
        <v>1</v>
      </c>
      <c r="D257" s="117">
        <v>5.058E-2</v>
      </c>
      <c r="E257" s="117">
        <v>5058</v>
      </c>
      <c r="F257" s="117" t="s">
        <v>1978</v>
      </c>
      <c r="G257" s="117">
        <v>1.6878</v>
      </c>
      <c r="H257" s="117">
        <v>0.11409999999999999</v>
      </c>
      <c r="I257" s="117">
        <v>1</v>
      </c>
      <c r="J257" s="117">
        <v>2.1073560000000002E-2</v>
      </c>
      <c r="K257" s="117">
        <v>1.168078E-2</v>
      </c>
      <c r="L257" s="117">
        <v>0.17299999999999999</v>
      </c>
      <c r="M257" s="117">
        <v>1.4999999999999999E-2</v>
      </c>
      <c r="N257" s="117" t="s">
        <v>2196</v>
      </c>
    </row>
    <row r="258" spans="1:14" hidden="1">
      <c r="A258" s="117" t="s">
        <v>237</v>
      </c>
      <c r="B258" s="117">
        <v>1.5906999999999998</v>
      </c>
      <c r="C258" s="117">
        <v>1</v>
      </c>
      <c r="D258" s="117">
        <v>6.6269999999999996E-2</v>
      </c>
      <c r="E258" s="117">
        <v>6627</v>
      </c>
      <c r="F258" s="117" t="s">
        <v>1703</v>
      </c>
      <c r="G258" s="117">
        <v>2.2656999999999998</v>
      </c>
      <c r="H258" s="117">
        <v>0.1246</v>
      </c>
      <c r="I258" s="117">
        <v>1</v>
      </c>
      <c r="J258" s="117">
        <v>9.8689399999999997E-3</v>
      </c>
      <c r="K258" s="117">
        <v>1.168078E-2</v>
      </c>
      <c r="L258" s="117">
        <v>0.25700000000000001</v>
      </c>
      <c r="M258" s="117">
        <v>0.02</v>
      </c>
      <c r="N258" s="117" t="s">
        <v>2177</v>
      </c>
    </row>
    <row r="259" spans="1:14" hidden="1">
      <c r="A259" s="117" t="s">
        <v>238</v>
      </c>
      <c r="B259" s="117">
        <v>1.3432999999999999</v>
      </c>
      <c r="C259" s="117">
        <v>1</v>
      </c>
      <c r="D259" s="117">
        <v>8.8699999999999994E-3</v>
      </c>
      <c r="E259" s="117">
        <v>887</v>
      </c>
      <c r="F259" s="117" t="s">
        <v>1978</v>
      </c>
      <c r="G259" s="117">
        <v>1.2928999999999999</v>
      </c>
      <c r="H259" s="117">
        <v>0</v>
      </c>
      <c r="I259" s="117">
        <v>1</v>
      </c>
      <c r="J259" s="117">
        <v>0</v>
      </c>
      <c r="K259" s="117">
        <v>0</v>
      </c>
      <c r="L259" s="117">
        <v>0.50600000000000001</v>
      </c>
      <c r="M259" s="117">
        <v>0.08</v>
      </c>
      <c r="N259" s="117" t="s">
        <v>2196</v>
      </c>
    </row>
    <row r="260" spans="1:14" hidden="1">
      <c r="A260" s="117" t="s">
        <v>239</v>
      </c>
      <c r="B260" s="117">
        <v>1.2638999999999998</v>
      </c>
      <c r="C260" s="117">
        <v>1</v>
      </c>
      <c r="D260" s="117">
        <v>4.7419999999999997E-2</v>
      </c>
      <c r="E260" s="117">
        <v>4742</v>
      </c>
      <c r="F260" s="117" t="s">
        <v>1587</v>
      </c>
      <c r="G260" s="117">
        <v>1.7454000000000001</v>
      </c>
      <c r="H260" s="117">
        <v>6.2799999999999995E-2</v>
      </c>
      <c r="I260" s="117">
        <v>1</v>
      </c>
      <c r="J260" s="117">
        <v>8.7333900000000006E-2</v>
      </c>
      <c r="K260" s="117">
        <v>0.12552978000000001</v>
      </c>
      <c r="L260" s="117">
        <v>0.36399999999999999</v>
      </c>
      <c r="M260" s="117">
        <v>3.5999999999999997E-2</v>
      </c>
      <c r="N260" s="117" t="s">
        <v>2178</v>
      </c>
    </row>
    <row r="261" spans="1:14" hidden="1">
      <c r="A261" s="117" t="s">
        <v>240</v>
      </c>
      <c r="B261" s="117">
        <v>1.7236999999999998</v>
      </c>
      <c r="C261" s="117">
        <v>1</v>
      </c>
      <c r="D261" s="117">
        <v>2.3700000000000001E-3</v>
      </c>
      <c r="E261" s="117">
        <v>237</v>
      </c>
      <c r="F261" s="117" t="s">
        <v>3673</v>
      </c>
      <c r="G261" s="117">
        <v>1.3935</v>
      </c>
      <c r="H261" s="117">
        <v>0</v>
      </c>
      <c r="I261" s="117">
        <v>1</v>
      </c>
      <c r="J261" s="117">
        <v>2.0295859999999999E-2</v>
      </c>
      <c r="K261" s="117">
        <v>2.070667E-2</v>
      </c>
      <c r="L261" s="117">
        <v>0.626</v>
      </c>
      <c r="M261" s="117">
        <v>4.1000000000000002E-2</v>
      </c>
      <c r="N261" s="117" t="s">
        <v>2172</v>
      </c>
    </row>
    <row r="262" spans="1:14" hidden="1">
      <c r="A262" s="117" t="s">
        <v>241</v>
      </c>
      <c r="B262" s="117">
        <v>1.2253999999999998</v>
      </c>
      <c r="C262" s="117">
        <v>1</v>
      </c>
      <c r="D262" s="117">
        <v>4.3580000000000001E-2</v>
      </c>
      <c r="E262" s="117">
        <v>4358</v>
      </c>
      <c r="F262" s="117" t="s">
        <v>3682</v>
      </c>
      <c r="G262" s="117">
        <v>1.8289</v>
      </c>
      <c r="H262" s="117">
        <v>7.1300000000000002E-2</v>
      </c>
      <c r="I262" s="117">
        <v>1</v>
      </c>
      <c r="J262" s="117">
        <v>0</v>
      </c>
      <c r="K262" s="117">
        <v>0</v>
      </c>
      <c r="L262" s="117">
        <v>0.17399999999999999</v>
      </c>
      <c r="M262" s="117">
        <v>3.3000000000000002E-2</v>
      </c>
      <c r="N262" s="117" t="s">
        <v>2180</v>
      </c>
    </row>
    <row r="263" spans="1:14" hidden="1">
      <c r="A263" s="117" t="s">
        <v>242</v>
      </c>
      <c r="B263" s="117">
        <v>1.2638999999999998</v>
      </c>
      <c r="C263" s="117">
        <v>1</v>
      </c>
      <c r="D263" s="117">
        <v>3.7179999999999998E-2</v>
      </c>
      <c r="E263" s="117">
        <v>3718</v>
      </c>
      <c r="F263" s="117" t="s">
        <v>1587</v>
      </c>
      <c r="G263" s="117">
        <v>1.7257</v>
      </c>
      <c r="H263" s="117">
        <v>0.11799999999999999</v>
      </c>
      <c r="I263" s="117">
        <v>1</v>
      </c>
      <c r="J263" s="117">
        <v>2.6678940000000002E-2</v>
      </c>
      <c r="K263" s="117">
        <v>2.0867050000000002E-2</v>
      </c>
      <c r="L263" s="117">
        <v>0.14899999999999999</v>
      </c>
      <c r="M263" s="117">
        <v>6.0000000000000001E-3</v>
      </c>
      <c r="N263" s="117" t="s">
        <v>2178</v>
      </c>
    </row>
    <row r="264" spans="1:14" hidden="1">
      <c r="A264" s="117" t="s">
        <v>243</v>
      </c>
      <c r="B264" s="117">
        <v>1.4015</v>
      </c>
      <c r="C264" s="117">
        <v>1</v>
      </c>
      <c r="D264" s="117">
        <v>1.379E-2</v>
      </c>
      <c r="E264" s="117">
        <v>1379</v>
      </c>
      <c r="F264" s="117" t="s">
        <v>1747</v>
      </c>
      <c r="G264" s="117">
        <v>1.2955000000000001</v>
      </c>
      <c r="H264" s="117">
        <v>0</v>
      </c>
      <c r="I264" s="117">
        <v>1</v>
      </c>
      <c r="J264" s="117">
        <v>0</v>
      </c>
      <c r="K264" s="117">
        <v>0</v>
      </c>
      <c r="L264" s="117">
        <v>0.121</v>
      </c>
      <c r="M264" s="117">
        <v>7.0000000000000001E-3</v>
      </c>
      <c r="N264" s="117" t="s">
        <v>2193</v>
      </c>
    </row>
    <row r="265" spans="1:14" hidden="1">
      <c r="A265" s="117" t="s">
        <v>244</v>
      </c>
      <c r="B265" s="117">
        <v>1.0728</v>
      </c>
      <c r="C265" s="117">
        <v>1</v>
      </c>
      <c r="D265" s="117">
        <v>3.8539999999999998E-2</v>
      </c>
      <c r="E265" s="117">
        <v>3854</v>
      </c>
      <c r="F265" s="117" t="s">
        <v>3706</v>
      </c>
      <c r="G265" s="117">
        <v>1.4574</v>
      </c>
      <c r="H265" s="117">
        <v>0.1018</v>
      </c>
      <c r="I265" s="117">
        <v>1</v>
      </c>
      <c r="J265" s="117">
        <v>5.0074400000000002E-3</v>
      </c>
      <c r="K265" s="117">
        <v>6.80913E-3</v>
      </c>
      <c r="L265" s="117">
        <v>0.28100000000000003</v>
      </c>
      <c r="M265" s="117">
        <v>2.5999999999999999E-2</v>
      </c>
      <c r="N265" s="117" t="s">
        <v>2197</v>
      </c>
    </row>
    <row r="266" spans="1:14" hidden="1">
      <c r="A266" s="117" t="s">
        <v>245</v>
      </c>
      <c r="B266" s="117">
        <v>1.4015</v>
      </c>
      <c r="C266" s="117">
        <v>1</v>
      </c>
      <c r="D266" s="117">
        <v>1.523E-2</v>
      </c>
      <c r="E266" s="117">
        <v>1523</v>
      </c>
      <c r="F266" s="117" t="s">
        <v>1747</v>
      </c>
      <c r="G266" s="117">
        <v>1.8526</v>
      </c>
      <c r="H266" s="117">
        <v>0.1066</v>
      </c>
      <c r="I266" s="117">
        <v>1</v>
      </c>
      <c r="J266" s="117">
        <v>0</v>
      </c>
      <c r="K266" s="117">
        <v>0</v>
      </c>
      <c r="L266" s="117">
        <v>0.13900000000000001</v>
      </c>
      <c r="M266" s="117">
        <v>7.0000000000000001E-3</v>
      </c>
      <c r="N266" s="117" t="s">
        <v>2193</v>
      </c>
    </row>
    <row r="267" spans="1:14" hidden="1">
      <c r="A267" s="117" t="s">
        <v>246</v>
      </c>
      <c r="B267" s="117">
        <v>1.2638999999999998</v>
      </c>
      <c r="C267" s="117">
        <v>1</v>
      </c>
      <c r="D267" s="117">
        <v>1.7930000000000001E-2</v>
      </c>
      <c r="E267" s="117">
        <v>1793</v>
      </c>
      <c r="F267" s="117" t="s">
        <v>1587</v>
      </c>
      <c r="G267" s="117">
        <v>1.5410999999999999</v>
      </c>
      <c r="H267" s="117">
        <v>6.6500000000000004E-2</v>
      </c>
      <c r="I267" s="117">
        <v>1</v>
      </c>
      <c r="J267" s="117">
        <v>0</v>
      </c>
      <c r="K267" s="117">
        <v>0</v>
      </c>
      <c r="L267" s="117">
        <v>0.316</v>
      </c>
      <c r="M267" s="117">
        <v>2.1999999999999999E-2</v>
      </c>
      <c r="N267" s="117" t="s">
        <v>2178</v>
      </c>
    </row>
    <row r="268" spans="1:14" hidden="1">
      <c r="A268" s="117" t="s">
        <v>247</v>
      </c>
      <c r="B268" s="117">
        <v>1.7427999999999999</v>
      </c>
      <c r="C268" s="117">
        <v>1</v>
      </c>
      <c r="D268" s="117">
        <v>4.8930000000000001E-2</v>
      </c>
      <c r="E268" s="117">
        <v>4893</v>
      </c>
      <c r="F268" s="117" t="s">
        <v>1717</v>
      </c>
      <c r="G268" s="117">
        <v>1.6414</v>
      </c>
      <c r="H268" s="117">
        <v>0.15079999999999999</v>
      </c>
      <c r="I268" s="117">
        <v>1</v>
      </c>
      <c r="J268" s="117">
        <v>0</v>
      </c>
      <c r="K268" s="117">
        <v>0</v>
      </c>
      <c r="L268" s="117">
        <v>9.8000000000000004E-2</v>
      </c>
      <c r="M268" s="117">
        <v>1.2E-2</v>
      </c>
      <c r="N268" s="117" t="s">
        <v>2183</v>
      </c>
    </row>
    <row r="269" spans="1:14" hidden="1">
      <c r="A269" s="117" t="s">
        <v>248</v>
      </c>
      <c r="B269" s="117">
        <v>1.2638999999999998</v>
      </c>
      <c r="C269" s="117">
        <v>1</v>
      </c>
      <c r="D269" s="117">
        <v>2.5930000000000002E-2</v>
      </c>
      <c r="E269" s="117">
        <v>2593</v>
      </c>
      <c r="F269" s="117" t="s">
        <v>1587</v>
      </c>
      <c r="G269" s="117">
        <v>1.8591</v>
      </c>
      <c r="H269" s="117">
        <v>0.21890000000000001</v>
      </c>
      <c r="I269" s="117">
        <v>1</v>
      </c>
      <c r="J269" s="117">
        <v>0</v>
      </c>
      <c r="K269" s="117">
        <v>0</v>
      </c>
      <c r="L269" s="117">
        <v>0.377</v>
      </c>
      <c r="M269" s="117">
        <v>1.0999999999999999E-2</v>
      </c>
      <c r="N269" s="117" t="s">
        <v>2178</v>
      </c>
    </row>
    <row r="270" spans="1:14" hidden="1">
      <c r="A270" s="117" t="s">
        <v>249</v>
      </c>
      <c r="B270" s="117">
        <v>1.5906999999999998</v>
      </c>
      <c r="C270" s="117">
        <v>1</v>
      </c>
      <c r="D270" s="117">
        <v>8.6099999999999996E-3</v>
      </c>
      <c r="E270" s="117">
        <v>861</v>
      </c>
      <c r="F270" s="117" t="s">
        <v>1703</v>
      </c>
      <c r="G270" s="117">
        <v>1.7495000000000001</v>
      </c>
      <c r="H270" s="117">
        <v>0</v>
      </c>
      <c r="I270" s="117">
        <v>1</v>
      </c>
      <c r="J270" s="117">
        <v>0</v>
      </c>
      <c r="K270" s="117">
        <v>0</v>
      </c>
      <c r="L270" s="117">
        <v>0.21199999999999999</v>
      </c>
      <c r="M270" s="117">
        <v>1.7999999999999999E-2</v>
      </c>
      <c r="N270" s="117" t="s">
        <v>2198</v>
      </c>
    </row>
    <row r="271" spans="1:14" hidden="1">
      <c r="A271" s="117" t="s">
        <v>5201</v>
      </c>
      <c r="B271" s="117">
        <v>1.2253999999999998</v>
      </c>
      <c r="C271" s="117">
        <v>1</v>
      </c>
      <c r="D271" s="117">
        <v>3.4079999999999999E-2</v>
      </c>
      <c r="E271" s="117">
        <v>3408</v>
      </c>
      <c r="F271" s="117" t="s">
        <v>3682</v>
      </c>
      <c r="G271" s="117">
        <v>1.796</v>
      </c>
      <c r="H271" s="117">
        <v>9.7900000000000001E-2</v>
      </c>
      <c r="I271" s="117">
        <v>1</v>
      </c>
      <c r="J271" s="117">
        <v>3.47709E-3</v>
      </c>
      <c r="K271" s="117">
        <v>3.9281999999999997E-3</v>
      </c>
      <c r="L271" s="117">
        <v>0.20599999999999999</v>
      </c>
      <c r="M271" s="117">
        <v>0.01</v>
      </c>
      <c r="N271" s="117" t="s">
        <v>2180</v>
      </c>
    </row>
    <row r="272" spans="1:14" hidden="1">
      <c r="A272" s="117" t="s">
        <v>250</v>
      </c>
      <c r="B272" s="117">
        <v>1.1619999999999999</v>
      </c>
      <c r="C272" s="117">
        <v>1</v>
      </c>
      <c r="D272" s="117">
        <v>2.2370000000000001E-2</v>
      </c>
      <c r="E272" s="117">
        <v>2237</v>
      </c>
      <c r="F272" s="117" t="s">
        <v>1691</v>
      </c>
      <c r="G272" s="117">
        <v>2.0205000000000002</v>
      </c>
      <c r="H272" s="117">
        <v>0.12740000000000001</v>
      </c>
      <c r="I272" s="117">
        <v>1</v>
      </c>
      <c r="J272" s="117">
        <v>1.0553140000000001E-2</v>
      </c>
      <c r="K272" s="117">
        <v>1.200465E-2</v>
      </c>
      <c r="L272" s="117">
        <v>0.19400000000000001</v>
      </c>
      <c r="M272" s="117">
        <v>1.4E-2</v>
      </c>
      <c r="N272" s="117" t="s">
        <v>2194</v>
      </c>
    </row>
    <row r="273" spans="1:14" hidden="1">
      <c r="A273" s="117" t="s">
        <v>251</v>
      </c>
      <c r="B273" s="117">
        <v>1.7634999999999998</v>
      </c>
      <c r="C273" s="117">
        <v>1</v>
      </c>
      <c r="D273" s="117">
        <v>1.013E-2</v>
      </c>
      <c r="E273" s="117">
        <v>1013</v>
      </c>
      <c r="F273" s="117" t="s">
        <v>3709</v>
      </c>
      <c r="G273" s="117">
        <v>1.4908999999999999</v>
      </c>
      <c r="H273" s="117">
        <v>0</v>
      </c>
      <c r="I273" s="117">
        <v>1</v>
      </c>
      <c r="J273" s="117">
        <v>0</v>
      </c>
      <c r="K273" s="117">
        <v>0</v>
      </c>
      <c r="L273" s="117">
        <v>0.28499999999999998</v>
      </c>
      <c r="M273" s="117">
        <v>4.8000000000000001E-2</v>
      </c>
      <c r="N273" s="117" t="s">
        <v>2199</v>
      </c>
    </row>
    <row r="274" spans="1:14" hidden="1">
      <c r="A274" s="117" t="s">
        <v>252</v>
      </c>
      <c r="B274" s="117">
        <v>1.2638999999999998</v>
      </c>
      <c r="C274" s="117">
        <v>1</v>
      </c>
      <c r="D274" s="117">
        <v>2.147E-2</v>
      </c>
      <c r="E274" s="117">
        <v>2147</v>
      </c>
      <c r="F274" s="117" t="s">
        <v>1587</v>
      </c>
      <c r="G274" s="117">
        <v>1.7007000000000001</v>
      </c>
      <c r="H274" s="117">
        <v>0.17829999999999999</v>
      </c>
      <c r="I274" s="117">
        <v>1</v>
      </c>
      <c r="J274" s="117">
        <v>0</v>
      </c>
      <c r="K274" s="117">
        <v>0</v>
      </c>
      <c r="L274" s="117">
        <v>0.12</v>
      </c>
      <c r="M274" s="117">
        <v>0.01</v>
      </c>
      <c r="N274" s="117" t="s">
        <v>2178</v>
      </c>
    </row>
    <row r="275" spans="1:14" hidden="1">
      <c r="A275" s="117" t="s">
        <v>253</v>
      </c>
      <c r="B275" s="117">
        <v>1.2387999999999999</v>
      </c>
      <c r="C275" s="117">
        <v>1</v>
      </c>
      <c r="D275" s="117">
        <v>4.99E-2</v>
      </c>
      <c r="E275" s="117">
        <v>4990</v>
      </c>
      <c r="F275" s="117" t="s">
        <v>3689</v>
      </c>
      <c r="G275" s="117">
        <v>1.6845000000000001</v>
      </c>
      <c r="H275" s="117">
        <v>0</v>
      </c>
      <c r="I275" s="117">
        <v>1</v>
      </c>
      <c r="J275" s="117">
        <v>0</v>
      </c>
      <c r="K275" s="117">
        <v>0</v>
      </c>
      <c r="L275" s="117">
        <v>0.248</v>
      </c>
      <c r="M275" s="117">
        <v>1.2999999999999999E-2</v>
      </c>
      <c r="N275" s="117" t="s">
        <v>2200</v>
      </c>
    </row>
    <row r="276" spans="1:14" hidden="1">
      <c r="A276" s="117" t="s">
        <v>5202</v>
      </c>
      <c r="B276" s="117">
        <v>1.2638999999999998</v>
      </c>
      <c r="C276" s="117">
        <v>1</v>
      </c>
      <c r="D276" s="117">
        <v>4.4970000000000003E-2</v>
      </c>
      <c r="E276" s="117">
        <v>4497</v>
      </c>
      <c r="F276" s="117" t="s">
        <v>1587</v>
      </c>
      <c r="G276" s="117">
        <v>1.4589000000000001</v>
      </c>
      <c r="H276" s="117">
        <v>0.1615</v>
      </c>
      <c r="I276" s="117">
        <v>1</v>
      </c>
      <c r="J276" s="117">
        <v>0</v>
      </c>
      <c r="K276" s="117">
        <v>0</v>
      </c>
      <c r="L276" s="117">
        <v>0.15</v>
      </c>
      <c r="M276" s="117">
        <v>4.0000000000000001E-3</v>
      </c>
      <c r="N276" s="117" t="s">
        <v>2178</v>
      </c>
    </row>
    <row r="277" spans="1:14" hidden="1">
      <c r="A277" s="117" t="s">
        <v>254</v>
      </c>
      <c r="B277" s="117">
        <v>1.6102999999999998</v>
      </c>
      <c r="C277" s="117">
        <v>1</v>
      </c>
      <c r="D277" s="117">
        <v>1.005E-2</v>
      </c>
      <c r="E277" s="117">
        <v>1005</v>
      </c>
      <c r="F277" s="117" t="s">
        <v>1725</v>
      </c>
      <c r="G277" s="117">
        <v>1.4906999999999999</v>
      </c>
      <c r="H277" s="117">
        <v>0</v>
      </c>
      <c r="I277" s="117">
        <v>1</v>
      </c>
      <c r="J277" s="117">
        <v>0</v>
      </c>
      <c r="K277" s="117">
        <v>0</v>
      </c>
      <c r="L277" s="117">
        <v>0.20100000000000001</v>
      </c>
      <c r="M277" s="117">
        <v>1.9E-2</v>
      </c>
      <c r="N277" s="117" t="s">
        <v>2195</v>
      </c>
    </row>
    <row r="278" spans="1:14" hidden="1">
      <c r="A278" s="117" t="s">
        <v>255</v>
      </c>
      <c r="B278" s="117">
        <v>1.2638999999999998</v>
      </c>
      <c r="C278" s="117">
        <v>1</v>
      </c>
      <c r="D278" s="117">
        <v>2.2200000000000002E-3</v>
      </c>
      <c r="E278" s="117">
        <v>222</v>
      </c>
      <c r="F278" s="117" t="s">
        <v>1587</v>
      </c>
      <c r="G278" s="117">
        <v>1.9074</v>
      </c>
      <c r="H278" s="117">
        <v>2.6700000000000002E-2</v>
      </c>
      <c r="I278" s="117">
        <v>1</v>
      </c>
      <c r="J278" s="117">
        <v>5.8018699999999998E-3</v>
      </c>
      <c r="K278" s="117">
        <v>4.9620200000000001E-3</v>
      </c>
      <c r="L278" s="117">
        <v>0.2</v>
      </c>
      <c r="M278" s="117">
        <v>1.6E-2</v>
      </c>
      <c r="N278" s="117" t="s">
        <v>2178</v>
      </c>
    </row>
    <row r="279" spans="1:14" hidden="1">
      <c r="A279" s="117" t="s">
        <v>256</v>
      </c>
      <c r="B279" s="117">
        <v>1.2638999999999998</v>
      </c>
      <c r="C279" s="117">
        <v>1</v>
      </c>
      <c r="D279" s="117">
        <v>6.0200000000000002E-3</v>
      </c>
      <c r="E279" s="117">
        <v>602</v>
      </c>
      <c r="F279" s="117" t="s">
        <v>1587</v>
      </c>
      <c r="G279" s="117">
        <v>2.2454999999999998</v>
      </c>
      <c r="H279" s="117">
        <v>2.98E-2</v>
      </c>
      <c r="I279" s="117">
        <v>1</v>
      </c>
      <c r="J279" s="117">
        <v>0.14832714</v>
      </c>
      <c r="K279" s="117">
        <v>0.16426714000000001</v>
      </c>
      <c r="L279" s="117">
        <v>0.2</v>
      </c>
      <c r="M279" s="117">
        <v>1.6E-2</v>
      </c>
      <c r="N279" s="117" t="s">
        <v>2178</v>
      </c>
    </row>
    <row r="280" spans="1:14" hidden="1">
      <c r="A280" s="117" t="s">
        <v>257</v>
      </c>
      <c r="B280" s="117">
        <v>1.2638999999999998</v>
      </c>
      <c r="C280" s="117">
        <v>1</v>
      </c>
      <c r="D280" s="117">
        <v>5.1200000000000004E-3</v>
      </c>
      <c r="E280" s="117">
        <v>512</v>
      </c>
      <c r="F280" s="117" t="s">
        <v>1587</v>
      </c>
      <c r="G280" s="117">
        <v>1.6531</v>
      </c>
      <c r="H280" s="117">
        <v>3.7400000000000003E-2</v>
      </c>
      <c r="I280" s="117">
        <v>1</v>
      </c>
      <c r="J280" s="117">
        <v>6.8810299999999998E-3</v>
      </c>
      <c r="K280" s="117">
        <v>8.3275099999999998E-3</v>
      </c>
      <c r="L280" s="117">
        <v>0.2</v>
      </c>
      <c r="M280" s="117">
        <v>1.6E-2</v>
      </c>
      <c r="N280" s="117" t="s">
        <v>2178</v>
      </c>
    </row>
    <row r="281" spans="1:14" hidden="1">
      <c r="A281" s="117" t="s">
        <v>258</v>
      </c>
      <c r="B281" s="117">
        <v>1.1619999999999999</v>
      </c>
      <c r="C281" s="117">
        <v>1</v>
      </c>
      <c r="D281" s="117">
        <v>1.0449999999999999E-2</v>
      </c>
      <c r="E281" s="117">
        <v>1045</v>
      </c>
      <c r="F281" s="117" t="s">
        <v>1691</v>
      </c>
      <c r="G281" s="117">
        <v>1.8826000000000001</v>
      </c>
      <c r="H281" s="117">
        <v>3.0300000000000001E-2</v>
      </c>
      <c r="I281" s="117">
        <v>1</v>
      </c>
      <c r="J281" s="117">
        <v>4.6600280000000001E-2</v>
      </c>
      <c r="K281" s="117">
        <v>4.7689809999999999E-2</v>
      </c>
      <c r="L281" s="117">
        <v>0.2</v>
      </c>
      <c r="M281" s="117">
        <v>1.6E-2</v>
      </c>
      <c r="N281" s="117" t="s">
        <v>2194</v>
      </c>
    </row>
    <row r="282" spans="1:14" hidden="1">
      <c r="A282" s="117" t="s">
        <v>259</v>
      </c>
      <c r="B282" s="117">
        <v>1.7014999999999998</v>
      </c>
      <c r="C282" s="117">
        <v>1</v>
      </c>
      <c r="D282" s="117">
        <v>4.7239999999999997E-2</v>
      </c>
      <c r="E282" s="117">
        <v>4724</v>
      </c>
      <c r="F282" s="117" t="s">
        <v>3712</v>
      </c>
      <c r="G282" s="117">
        <v>1.8266</v>
      </c>
      <c r="H282" s="117">
        <v>4.7100000000000003E-2</v>
      </c>
      <c r="I282" s="117">
        <v>1</v>
      </c>
      <c r="J282" s="117">
        <v>0</v>
      </c>
      <c r="K282" s="117">
        <v>0</v>
      </c>
      <c r="L282" s="117">
        <v>0.26</v>
      </c>
      <c r="M282" s="117">
        <v>2.7E-2</v>
      </c>
      <c r="N282" s="117" t="s">
        <v>2201</v>
      </c>
    </row>
    <row r="283" spans="1:14" hidden="1">
      <c r="A283" s="117" t="s">
        <v>260</v>
      </c>
      <c r="B283" s="117">
        <v>1.2638999999999998</v>
      </c>
      <c r="C283" s="117">
        <v>1</v>
      </c>
      <c r="D283" s="117">
        <v>1.056E-2</v>
      </c>
      <c r="E283" s="117">
        <v>1056</v>
      </c>
      <c r="F283" s="117" t="s">
        <v>1587</v>
      </c>
      <c r="G283" s="117">
        <v>1.6953</v>
      </c>
      <c r="H283" s="117">
        <v>0</v>
      </c>
      <c r="I283" s="117">
        <v>1</v>
      </c>
      <c r="J283" s="117">
        <v>2.000797E-2</v>
      </c>
      <c r="K283" s="117">
        <v>2.7949890000000002E-2</v>
      </c>
      <c r="L283" s="117">
        <v>0.22</v>
      </c>
      <c r="M283" s="117">
        <v>1.0999999999999999E-2</v>
      </c>
      <c r="N283" s="117" t="s">
        <v>2178</v>
      </c>
    </row>
    <row r="284" spans="1:14" hidden="1">
      <c r="A284" s="117" t="s">
        <v>261</v>
      </c>
      <c r="B284" s="117">
        <v>1.2864</v>
      </c>
      <c r="C284" s="117">
        <v>1</v>
      </c>
      <c r="D284" s="117">
        <v>2.3820000000000001E-2</v>
      </c>
      <c r="E284" s="117">
        <v>2382</v>
      </c>
      <c r="F284" s="117" t="s">
        <v>3671</v>
      </c>
      <c r="G284" s="117">
        <v>1.4298999999999999</v>
      </c>
      <c r="H284" s="117">
        <v>0</v>
      </c>
      <c r="I284" s="117">
        <v>1</v>
      </c>
      <c r="J284" s="117">
        <v>0</v>
      </c>
      <c r="K284" s="117">
        <v>0</v>
      </c>
      <c r="L284" s="117">
        <v>0.24399999999999999</v>
      </c>
      <c r="M284" s="117">
        <v>1.2999999999999999E-2</v>
      </c>
      <c r="N284" s="117" t="s">
        <v>2202</v>
      </c>
    </row>
    <row r="285" spans="1:14" hidden="1">
      <c r="A285" s="117" t="s">
        <v>262</v>
      </c>
      <c r="B285" s="117">
        <v>1.7236999999999998</v>
      </c>
      <c r="C285" s="117">
        <v>1</v>
      </c>
      <c r="D285" s="117">
        <v>1.6879999999999999E-2</v>
      </c>
      <c r="E285" s="117">
        <v>1688</v>
      </c>
      <c r="F285" s="117" t="s">
        <v>3673</v>
      </c>
      <c r="G285" s="117">
        <v>1.6834</v>
      </c>
      <c r="H285" s="117">
        <v>0.1575</v>
      </c>
      <c r="I285" s="117">
        <v>1</v>
      </c>
      <c r="J285" s="117">
        <v>4.7805699999999996E-3</v>
      </c>
      <c r="K285" s="117">
        <v>2.7842100000000001E-3</v>
      </c>
      <c r="L285" s="117">
        <v>0.221</v>
      </c>
      <c r="M285" s="117">
        <v>1.0999999999999999E-2</v>
      </c>
      <c r="N285" s="117" t="s">
        <v>2173</v>
      </c>
    </row>
    <row r="286" spans="1:14" hidden="1">
      <c r="A286" s="117" t="s">
        <v>263</v>
      </c>
      <c r="B286" s="117">
        <v>1.7427999999999999</v>
      </c>
      <c r="C286" s="117">
        <v>1</v>
      </c>
      <c r="D286" s="117">
        <v>2.5829999999999999E-2</v>
      </c>
      <c r="E286" s="117">
        <v>2583</v>
      </c>
      <c r="F286" s="117" t="s">
        <v>1717</v>
      </c>
      <c r="G286" s="117">
        <v>1.7751999999999999</v>
      </c>
      <c r="H286" s="117">
        <v>0.1004</v>
      </c>
      <c r="I286" s="117">
        <v>1</v>
      </c>
      <c r="J286" s="117">
        <v>6.9410070000000004E-2</v>
      </c>
      <c r="K286" s="117">
        <v>3.8553629999999998E-2</v>
      </c>
      <c r="L286" s="117">
        <v>0.20399999999999999</v>
      </c>
      <c r="M286" s="117">
        <v>1.2999999999999999E-2</v>
      </c>
      <c r="N286" s="117" t="s">
        <v>2183</v>
      </c>
    </row>
    <row r="287" spans="1:14" hidden="1">
      <c r="A287" s="117" t="s">
        <v>264</v>
      </c>
      <c r="B287" s="117">
        <v>1.2638999999999998</v>
      </c>
      <c r="C287" s="117">
        <v>1</v>
      </c>
      <c r="D287" s="117">
        <v>9.6699999999999998E-3</v>
      </c>
      <c r="E287" s="117">
        <v>967</v>
      </c>
      <c r="F287" s="117" t="s">
        <v>1587</v>
      </c>
      <c r="G287" s="117">
        <v>1.667</v>
      </c>
      <c r="H287" s="117">
        <v>8.1199999999999994E-2</v>
      </c>
      <c r="I287" s="117">
        <v>1</v>
      </c>
      <c r="J287" s="117">
        <v>0</v>
      </c>
      <c r="K287" s="117">
        <v>0</v>
      </c>
      <c r="L287" s="117">
        <v>0.20799999999999999</v>
      </c>
      <c r="M287" s="117">
        <v>8.9999999999999993E-3</v>
      </c>
      <c r="N287" s="117" t="s">
        <v>2178</v>
      </c>
    </row>
    <row r="288" spans="1:14" hidden="1">
      <c r="A288" s="117" t="s">
        <v>265</v>
      </c>
      <c r="B288" s="117">
        <v>1.2884</v>
      </c>
      <c r="C288" s="117">
        <v>1</v>
      </c>
      <c r="D288" s="117">
        <v>1.6379999999999999E-2</v>
      </c>
      <c r="E288" s="117">
        <v>1638</v>
      </c>
      <c r="F288" s="117" t="s">
        <v>1654</v>
      </c>
      <c r="G288" s="117">
        <v>1.5264</v>
      </c>
      <c r="H288" s="117">
        <v>0.19939999999999999</v>
      </c>
      <c r="I288" s="117">
        <v>1</v>
      </c>
      <c r="J288" s="117">
        <v>9.4661410000000001E-2</v>
      </c>
      <c r="K288" s="117">
        <v>8.017734E-2</v>
      </c>
      <c r="L288" s="117">
        <v>0.20499999999999999</v>
      </c>
      <c r="M288" s="117">
        <v>1.4E-2</v>
      </c>
      <c r="N288" s="117" t="s">
        <v>2186</v>
      </c>
    </row>
    <row r="289" spans="1:14" hidden="1">
      <c r="A289" s="117" t="s">
        <v>266</v>
      </c>
      <c r="B289" s="117">
        <v>1.4015</v>
      </c>
      <c r="C289" s="117">
        <v>1</v>
      </c>
      <c r="D289" s="117">
        <v>1.021E-2</v>
      </c>
      <c r="E289" s="117">
        <v>1021</v>
      </c>
      <c r="F289" s="117" t="s">
        <v>1747</v>
      </c>
      <c r="G289" s="117">
        <v>1.6696</v>
      </c>
      <c r="H289" s="117">
        <v>0.2036</v>
      </c>
      <c r="I289" s="117">
        <v>1</v>
      </c>
      <c r="J289" s="117">
        <v>0.10484081000000001</v>
      </c>
      <c r="K289" s="117">
        <v>0.11879000000000001</v>
      </c>
      <c r="L289" s="117">
        <v>0.16400000000000001</v>
      </c>
      <c r="M289" s="117">
        <v>6.0000000000000001E-3</v>
      </c>
      <c r="N289" s="117" t="s">
        <v>2193</v>
      </c>
    </row>
    <row r="290" spans="1:14" hidden="1">
      <c r="A290" s="117" t="s">
        <v>267</v>
      </c>
      <c r="B290" s="117">
        <v>1.2154999999999998</v>
      </c>
      <c r="C290" s="117">
        <v>1</v>
      </c>
      <c r="D290" s="117">
        <v>4.122E-2</v>
      </c>
      <c r="E290" s="117">
        <v>4122</v>
      </c>
      <c r="F290" s="117" t="s">
        <v>1362</v>
      </c>
      <c r="G290" s="117">
        <v>1.9036999999999999</v>
      </c>
      <c r="H290" s="117">
        <v>6.2100000000000002E-2</v>
      </c>
      <c r="I290" s="117">
        <v>1</v>
      </c>
      <c r="J290" s="117">
        <v>0</v>
      </c>
      <c r="K290" s="117">
        <v>0</v>
      </c>
      <c r="L290" s="117">
        <v>0.20799999999999999</v>
      </c>
      <c r="M290" s="117">
        <v>2.1999999999999999E-2</v>
      </c>
      <c r="N290" s="117" t="s">
        <v>2190</v>
      </c>
    </row>
    <row r="291" spans="1:14" hidden="1">
      <c r="A291" s="117" t="s">
        <v>268</v>
      </c>
      <c r="B291" s="117">
        <v>1.2638999999999998</v>
      </c>
      <c r="C291" s="117">
        <v>1</v>
      </c>
      <c r="D291" s="117">
        <v>3.8710000000000001E-2</v>
      </c>
      <c r="E291" s="117">
        <v>3871</v>
      </c>
      <c r="F291" s="117" t="s">
        <v>1587</v>
      </c>
      <c r="G291" s="117">
        <v>1.7665</v>
      </c>
      <c r="H291" s="117">
        <v>6.1600000000000002E-2</v>
      </c>
      <c r="I291" s="117">
        <v>1</v>
      </c>
      <c r="J291" s="117">
        <v>1.931737E-2</v>
      </c>
      <c r="K291" s="117">
        <v>1.8887049999999999E-2</v>
      </c>
      <c r="L291" s="117">
        <v>0.11799999999999999</v>
      </c>
      <c r="M291" s="117">
        <v>1.2E-2</v>
      </c>
      <c r="N291" s="117" t="s">
        <v>2178</v>
      </c>
    </row>
    <row r="292" spans="1:14" hidden="1">
      <c r="A292" s="117" t="s">
        <v>269</v>
      </c>
      <c r="B292" s="117">
        <v>1.6102999999999998</v>
      </c>
      <c r="C292" s="117">
        <v>1</v>
      </c>
      <c r="D292" s="117">
        <v>5.1909999999999998E-2</v>
      </c>
      <c r="E292" s="117">
        <v>5191</v>
      </c>
      <c r="F292" s="117" t="s">
        <v>1725</v>
      </c>
      <c r="G292" s="117">
        <v>1.9617</v>
      </c>
      <c r="H292" s="117">
        <v>7.5800000000000006E-2</v>
      </c>
      <c r="I292" s="117">
        <v>1</v>
      </c>
      <c r="J292" s="117">
        <v>0</v>
      </c>
      <c r="K292" s="117">
        <v>0</v>
      </c>
      <c r="L292" s="117">
        <v>0.17100000000000001</v>
      </c>
      <c r="M292" s="117">
        <v>1.4E-2</v>
      </c>
      <c r="N292" s="117" t="s">
        <v>2195</v>
      </c>
    </row>
    <row r="293" spans="1:14" hidden="1">
      <c r="A293" s="117" t="s">
        <v>270</v>
      </c>
      <c r="B293" s="117">
        <v>1.2334999999999998</v>
      </c>
      <c r="C293" s="117">
        <v>1</v>
      </c>
      <c r="D293" s="117">
        <v>3.1719999999999998E-2</v>
      </c>
      <c r="E293" s="117">
        <v>3172</v>
      </c>
      <c r="F293" s="117" t="s">
        <v>1614</v>
      </c>
      <c r="G293" s="117">
        <v>1.4355</v>
      </c>
      <c r="H293" s="117">
        <v>0.1207</v>
      </c>
      <c r="I293" s="117">
        <v>1</v>
      </c>
      <c r="J293" s="117">
        <v>0</v>
      </c>
      <c r="K293" s="117">
        <v>0</v>
      </c>
      <c r="L293" s="117">
        <v>0.121</v>
      </c>
      <c r="M293" s="117">
        <v>7.0000000000000001E-3</v>
      </c>
      <c r="N293" s="117" t="s">
        <v>2189</v>
      </c>
    </row>
    <row r="294" spans="1:14" hidden="1">
      <c r="A294" s="117" t="s">
        <v>271</v>
      </c>
      <c r="B294" s="117">
        <v>1.6731999999999998</v>
      </c>
      <c r="C294" s="117">
        <v>1</v>
      </c>
      <c r="D294" s="117">
        <v>6.2480000000000001E-2</v>
      </c>
      <c r="E294" s="117">
        <v>6248</v>
      </c>
      <c r="F294" s="117" t="s">
        <v>1640</v>
      </c>
      <c r="G294" s="117">
        <v>1.7129000000000001</v>
      </c>
      <c r="H294" s="117">
        <v>4.9399999999999999E-2</v>
      </c>
      <c r="I294" s="117">
        <v>1</v>
      </c>
      <c r="J294" s="117">
        <v>0</v>
      </c>
      <c r="K294" s="117">
        <v>0</v>
      </c>
      <c r="L294" s="117">
        <v>0.159</v>
      </c>
      <c r="M294" s="117">
        <v>1.4999999999999999E-2</v>
      </c>
      <c r="N294" s="117" t="s">
        <v>2191</v>
      </c>
    </row>
    <row r="295" spans="1:14" hidden="1">
      <c r="A295" s="117" t="s">
        <v>272</v>
      </c>
      <c r="B295" s="117">
        <v>1.7014999999999998</v>
      </c>
      <c r="C295" s="117">
        <v>1</v>
      </c>
      <c r="D295" s="117">
        <v>1.66E-3</v>
      </c>
      <c r="E295" s="117">
        <v>166</v>
      </c>
      <c r="F295" s="117" t="s">
        <v>3712</v>
      </c>
      <c r="G295" s="117">
        <v>1.2206999999999999</v>
      </c>
      <c r="H295" s="117">
        <v>0</v>
      </c>
      <c r="I295" s="117">
        <v>1</v>
      </c>
      <c r="J295" s="117">
        <v>0</v>
      </c>
      <c r="K295" s="117">
        <v>0</v>
      </c>
      <c r="L295" s="117">
        <v>0.33700000000000002</v>
      </c>
      <c r="M295" s="117">
        <v>1.7000000000000001E-2</v>
      </c>
      <c r="N295" s="117" t="s">
        <v>2201</v>
      </c>
    </row>
    <row r="296" spans="1:14" hidden="1">
      <c r="A296" s="117" t="s">
        <v>273</v>
      </c>
      <c r="B296" s="117">
        <v>1.2638999999999998</v>
      </c>
      <c r="C296" s="117">
        <v>1</v>
      </c>
      <c r="D296" s="117">
        <v>1.5820000000000001E-2</v>
      </c>
      <c r="E296" s="117">
        <v>1582</v>
      </c>
      <c r="F296" s="117" t="s">
        <v>1587</v>
      </c>
      <c r="G296" s="117">
        <v>1.7181999999999999</v>
      </c>
      <c r="H296" s="117">
        <v>0.1865</v>
      </c>
      <c r="I296" s="117">
        <v>1</v>
      </c>
      <c r="J296" s="117">
        <v>5.8989149999999997E-2</v>
      </c>
      <c r="K296" s="117">
        <v>6.5703639999999994E-2</v>
      </c>
      <c r="L296" s="117">
        <v>0.22800000000000001</v>
      </c>
      <c r="M296" s="117">
        <v>1.0999999999999999E-2</v>
      </c>
      <c r="N296" s="117" t="s">
        <v>2178</v>
      </c>
    </row>
    <row r="297" spans="1:14" hidden="1">
      <c r="A297" s="117" t="s">
        <v>274</v>
      </c>
      <c r="B297" s="117">
        <v>1.0728</v>
      </c>
      <c r="C297" s="117">
        <v>1</v>
      </c>
      <c r="D297" s="117">
        <v>2.2200000000000002E-3</v>
      </c>
      <c r="E297" s="117">
        <v>222</v>
      </c>
      <c r="F297" s="117" t="s">
        <v>3668</v>
      </c>
      <c r="G297" s="117">
        <v>1.0538000000000001</v>
      </c>
      <c r="H297" s="117">
        <v>0</v>
      </c>
      <c r="I297" s="117">
        <v>1</v>
      </c>
      <c r="J297" s="117">
        <v>0</v>
      </c>
      <c r="K297" s="117">
        <v>0</v>
      </c>
      <c r="L297" s="117">
        <v>0.26400000000000001</v>
      </c>
      <c r="M297" s="117">
        <v>1.9E-2</v>
      </c>
      <c r="N297" s="117" t="s">
        <v>2188</v>
      </c>
    </row>
    <row r="298" spans="1:14" hidden="1">
      <c r="A298" s="117" t="s">
        <v>275</v>
      </c>
      <c r="B298" s="117">
        <v>1.8051999999999999</v>
      </c>
      <c r="C298" s="117">
        <v>1</v>
      </c>
      <c r="D298" s="117">
        <v>1.188E-2</v>
      </c>
      <c r="E298" s="117">
        <v>1188</v>
      </c>
      <c r="F298" s="117" t="s">
        <v>1721</v>
      </c>
      <c r="G298" s="117">
        <v>1.395</v>
      </c>
      <c r="H298" s="117">
        <v>0.14430000000000001</v>
      </c>
      <c r="I298" s="117">
        <v>1</v>
      </c>
      <c r="J298" s="117">
        <v>0</v>
      </c>
      <c r="K298" s="117">
        <v>0</v>
      </c>
      <c r="L298" s="117">
        <v>0.12</v>
      </c>
      <c r="M298" s="117">
        <v>6.0000000000000001E-3</v>
      </c>
      <c r="N298" s="117" t="s">
        <v>2203</v>
      </c>
    </row>
    <row r="299" spans="1:14" hidden="1">
      <c r="A299" s="117" t="s">
        <v>276</v>
      </c>
      <c r="B299" s="117">
        <v>1.6731999999999998</v>
      </c>
      <c r="C299" s="117">
        <v>1</v>
      </c>
      <c r="D299" s="117">
        <v>5.1299999999999998E-2</v>
      </c>
      <c r="E299" s="117">
        <v>5130</v>
      </c>
      <c r="F299" s="117" t="s">
        <v>1640</v>
      </c>
      <c r="G299" s="117">
        <v>1.7114</v>
      </c>
      <c r="H299" s="117">
        <v>7.5600000000000001E-2</v>
      </c>
      <c r="I299" s="117">
        <v>1</v>
      </c>
      <c r="J299" s="117">
        <v>0</v>
      </c>
      <c r="K299" s="117">
        <v>0</v>
      </c>
      <c r="L299" s="117">
        <v>0.16700000000000001</v>
      </c>
      <c r="M299" s="117">
        <v>1.9E-2</v>
      </c>
      <c r="N299" s="117" t="s">
        <v>2170</v>
      </c>
    </row>
    <row r="300" spans="1:14" hidden="1">
      <c r="A300" s="117" t="s">
        <v>277</v>
      </c>
      <c r="B300" s="117">
        <v>1.7236999999999998</v>
      </c>
      <c r="C300" s="117">
        <v>1</v>
      </c>
      <c r="D300" s="117">
        <v>2.0899999999999998E-2</v>
      </c>
      <c r="E300" s="117">
        <v>2090</v>
      </c>
      <c r="F300" s="117" t="s">
        <v>3673</v>
      </c>
      <c r="G300" s="117">
        <v>2.0407000000000002</v>
      </c>
      <c r="H300" s="117">
        <v>2.0400000000000001E-2</v>
      </c>
      <c r="I300" s="117">
        <v>1</v>
      </c>
      <c r="J300" s="117">
        <v>0</v>
      </c>
      <c r="K300" s="117">
        <v>0</v>
      </c>
      <c r="L300" s="117">
        <v>0.20899999999999999</v>
      </c>
      <c r="M300" s="117">
        <v>2.1999999999999999E-2</v>
      </c>
      <c r="N300" s="117" t="s">
        <v>2172</v>
      </c>
    </row>
    <row r="301" spans="1:14" hidden="1">
      <c r="A301" s="117" t="s">
        <v>278</v>
      </c>
      <c r="B301" s="117">
        <v>1.2638999999999998</v>
      </c>
      <c r="C301" s="117">
        <v>1</v>
      </c>
      <c r="D301" s="117">
        <v>2.5770000000000001E-2</v>
      </c>
      <c r="E301" s="117">
        <v>2577</v>
      </c>
      <c r="F301" s="117" t="s">
        <v>1587</v>
      </c>
      <c r="G301" s="117">
        <v>1.7011000000000001</v>
      </c>
      <c r="H301" s="117">
        <v>0.1008</v>
      </c>
      <c r="I301" s="117">
        <v>1</v>
      </c>
      <c r="J301" s="117">
        <v>0</v>
      </c>
      <c r="K301" s="117">
        <v>0</v>
      </c>
      <c r="L301" s="117">
        <v>0.16</v>
      </c>
      <c r="M301" s="117">
        <v>3.2000000000000001E-2</v>
      </c>
      <c r="N301" s="117" t="s">
        <v>2178</v>
      </c>
    </row>
    <row r="302" spans="1:14" hidden="1">
      <c r="A302" s="117" t="s">
        <v>5204</v>
      </c>
      <c r="B302" s="117">
        <v>1.2638999999999998</v>
      </c>
      <c r="C302" s="117">
        <v>1</v>
      </c>
      <c r="D302" s="117">
        <v>6.1799999999999997E-3</v>
      </c>
      <c r="E302" s="117">
        <v>618</v>
      </c>
      <c r="F302" s="117" t="s">
        <v>1587</v>
      </c>
      <c r="G302" s="117">
        <v>1.3572</v>
      </c>
      <c r="H302" s="117">
        <v>8.2900000000000001E-2</v>
      </c>
      <c r="I302" s="117">
        <v>1</v>
      </c>
      <c r="J302" s="117">
        <v>0</v>
      </c>
      <c r="K302" s="117">
        <v>0</v>
      </c>
      <c r="L302" s="117">
        <v>0.27800000000000002</v>
      </c>
      <c r="M302" s="117">
        <v>2.1000000000000001E-2</v>
      </c>
      <c r="N302" s="117" t="s">
        <v>2204</v>
      </c>
    </row>
    <row r="303" spans="1:14" hidden="1">
      <c r="A303" s="117" t="s">
        <v>279</v>
      </c>
      <c r="B303" s="117">
        <v>1.6731999999999998</v>
      </c>
      <c r="C303" s="117">
        <v>1</v>
      </c>
      <c r="D303" s="117">
        <v>9.75E-3</v>
      </c>
      <c r="E303" s="117">
        <v>975</v>
      </c>
      <c r="F303" s="117" t="s">
        <v>1640</v>
      </c>
      <c r="G303" s="117">
        <v>1.4512</v>
      </c>
      <c r="H303" s="117">
        <v>8.8300000000000003E-2</v>
      </c>
      <c r="I303" s="117">
        <v>1</v>
      </c>
      <c r="J303" s="117">
        <v>0</v>
      </c>
      <c r="K303" s="117">
        <v>0</v>
      </c>
      <c r="L303" s="117">
        <v>0.26</v>
      </c>
      <c r="M303" s="117">
        <v>5.0000000000000001E-3</v>
      </c>
      <c r="N303" s="117" t="s">
        <v>2170</v>
      </c>
    </row>
    <row r="304" spans="1:14" hidden="1">
      <c r="A304" s="117" t="s">
        <v>280</v>
      </c>
      <c r="B304" s="117">
        <v>1.2253999999999998</v>
      </c>
      <c r="C304" s="117">
        <v>1</v>
      </c>
      <c r="D304" s="117">
        <v>3.8969999999999998E-2</v>
      </c>
      <c r="E304" s="117">
        <v>3897</v>
      </c>
      <c r="F304" s="117" t="s">
        <v>3682</v>
      </c>
      <c r="G304" s="117">
        <v>1.7899</v>
      </c>
      <c r="H304" s="117">
        <v>0.1217</v>
      </c>
      <c r="I304" s="117">
        <v>1</v>
      </c>
      <c r="J304" s="117">
        <v>0</v>
      </c>
      <c r="K304" s="117">
        <v>0</v>
      </c>
      <c r="L304" s="117">
        <v>0.16800000000000001</v>
      </c>
      <c r="M304" s="117">
        <v>8.0000000000000002E-3</v>
      </c>
      <c r="N304" s="117" t="s">
        <v>2180</v>
      </c>
    </row>
    <row r="305" spans="1:14" hidden="1">
      <c r="A305" s="117" t="s">
        <v>281</v>
      </c>
      <c r="B305" s="117">
        <v>1.2154999999999998</v>
      </c>
      <c r="C305" s="117">
        <v>1</v>
      </c>
      <c r="D305" s="117">
        <v>8.4580000000000002E-2</v>
      </c>
      <c r="E305" s="117">
        <v>8458</v>
      </c>
      <c r="F305" s="117" t="s">
        <v>1362</v>
      </c>
      <c r="G305" s="117">
        <v>1.8914</v>
      </c>
      <c r="H305" s="117">
        <v>3.7400000000000003E-2</v>
      </c>
      <c r="I305" s="117">
        <v>1</v>
      </c>
      <c r="J305" s="117">
        <v>0</v>
      </c>
      <c r="K305" s="117">
        <v>0</v>
      </c>
      <c r="L305" s="117">
        <v>0.28699999999999998</v>
      </c>
      <c r="M305" s="117">
        <v>3.7999999999999999E-2</v>
      </c>
      <c r="N305" s="117" t="s">
        <v>2190</v>
      </c>
    </row>
    <row r="306" spans="1:14" hidden="1">
      <c r="A306" s="117" t="s">
        <v>282</v>
      </c>
      <c r="B306" s="117">
        <v>1.1162999999999998</v>
      </c>
      <c r="C306" s="117">
        <v>1</v>
      </c>
      <c r="D306" s="117">
        <v>2.4920000000000001E-2</v>
      </c>
      <c r="E306" s="117">
        <v>2492</v>
      </c>
      <c r="F306" s="117" t="s">
        <v>3684</v>
      </c>
      <c r="G306" s="117">
        <v>1.5590999999999999</v>
      </c>
      <c r="H306" s="117">
        <v>0</v>
      </c>
      <c r="I306" s="117">
        <v>1</v>
      </c>
      <c r="J306" s="117">
        <v>0</v>
      </c>
      <c r="K306" s="117">
        <v>0</v>
      </c>
      <c r="L306" s="117">
        <v>0.11899999999999999</v>
      </c>
      <c r="M306" s="117">
        <v>6.0000000000000001E-3</v>
      </c>
      <c r="N306" s="117" t="s">
        <v>2181</v>
      </c>
    </row>
    <row r="307" spans="1:14" hidden="1">
      <c r="A307" s="117" t="s">
        <v>283</v>
      </c>
      <c r="B307" s="117">
        <v>1.2154999999999998</v>
      </c>
      <c r="C307" s="117">
        <v>1</v>
      </c>
      <c r="D307" s="117">
        <v>2.3220000000000001E-2</v>
      </c>
      <c r="E307" s="117">
        <v>2322</v>
      </c>
      <c r="F307" s="117" t="s">
        <v>1362</v>
      </c>
      <c r="G307" s="117">
        <v>1.6568000000000001</v>
      </c>
      <c r="H307" s="117">
        <v>0.12759999999999999</v>
      </c>
      <c r="I307" s="117">
        <v>1</v>
      </c>
      <c r="J307" s="117">
        <v>0</v>
      </c>
      <c r="K307" s="117">
        <v>0</v>
      </c>
      <c r="L307" s="117">
        <v>0.14199999999999999</v>
      </c>
      <c r="M307" s="117">
        <v>1.4999999999999999E-2</v>
      </c>
      <c r="N307" s="117" t="s">
        <v>2190</v>
      </c>
    </row>
    <row r="308" spans="1:14" hidden="1">
      <c r="A308" s="117" t="s">
        <v>284</v>
      </c>
      <c r="B308" s="117">
        <v>1.7236999999999998</v>
      </c>
      <c r="C308" s="117">
        <v>1</v>
      </c>
      <c r="D308" s="117">
        <v>2.248E-2</v>
      </c>
      <c r="E308" s="117">
        <v>2248</v>
      </c>
      <c r="F308" s="117" t="s">
        <v>3673</v>
      </c>
      <c r="G308" s="117">
        <v>1.6747000000000001</v>
      </c>
      <c r="H308" s="117">
        <v>0.2044</v>
      </c>
      <c r="I308" s="117">
        <v>1</v>
      </c>
      <c r="J308" s="117">
        <v>0.35047763999999998</v>
      </c>
      <c r="K308" s="117">
        <v>0.32822974999999999</v>
      </c>
      <c r="L308" s="117">
        <v>0.22900000000000001</v>
      </c>
      <c r="M308" s="117">
        <v>8.9999999999999993E-3</v>
      </c>
      <c r="N308" s="117" t="s">
        <v>2173</v>
      </c>
    </row>
    <row r="309" spans="1:14" hidden="1">
      <c r="A309" s="117" t="s">
        <v>285</v>
      </c>
      <c r="B309" s="117">
        <v>1.2154999999999998</v>
      </c>
      <c r="C309" s="117">
        <v>1</v>
      </c>
      <c r="D309" s="117">
        <v>1.438E-2</v>
      </c>
      <c r="E309" s="117">
        <v>1438</v>
      </c>
      <c r="F309" s="117" t="s">
        <v>1362</v>
      </c>
      <c r="G309" s="117">
        <v>1.8036000000000001</v>
      </c>
      <c r="H309" s="117">
        <v>0.21560000000000001</v>
      </c>
      <c r="I309" s="117">
        <v>1</v>
      </c>
      <c r="J309" s="117">
        <v>0</v>
      </c>
      <c r="K309" s="117">
        <v>0</v>
      </c>
      <c r="L309" s="117">
        <v>0.17499999999999999</v>
      </c>
      <c r="M309" s="117">
        <v>1.4E-2</v>
      </c>
      <c r="N309" s="117" t="s">
        <v>2190</v>
      </c>
    </row>
    <row r="310" spans="1:14" hidden="1">
      <c r="A310" s="117" t="s">
        <v>286</v>
      </c>
      <c r="B310" s="117">
        <v>1.2638999999999998</v>
      </c>
      <c r="C310" s="117">
        <v>1</v>
      </c>
      <c r="D310" s="117">
        <v>2.998E-2</v>
      </c>
      <c r="E310" s="117">
        <v>2998</v>
      </c>
      <c r="F310" s="117" t="s">
        <v>1587</v>
      </c>
      <c r="G310" s="117">
        <v>1.7770999999999999</v>
      </c>
      <c r="H310" s="117">
        <v>0.15679999999999999</v>
      </c>
      <c r="I310" s="117">
        <v>1</v>
      </c>
      <c r="J310" s="117">
        <v>1.9864059999999999E-2</v>
      </c>
      <c r="K310" s="117">
        <v>2.4654780000000001E-2</v>
      </c>
      <c r="L310" s="117">
        <v>0.105</v>
      </c>
      <c r="M310" s="117">
        <v>6.0000000000000001E-3</v>
      </c>
      <c r="N310" s="117" t="s">
        <v>2178</v>
      </c>
    </row>
    <row r="311" spans="1:14" hidden="1">
      <c r="A311" s="117" t="s">
        <v>287</v>
      </c>
      <c r="B311" s="117">
        <v>1.2806999999999999</v>
      </c>
      <c r="C311" s="117">
        <v>1</v>
      </c>
      <c r="D311" s="117">
        <v>2.1229999999999999E-2</v>
      </c>
      <c r="E311" s="117">
        <v>2123</v>
      </c>
      <c r="F311" s="117" t="s">
        <v>1719</v>
      </c>
      <c r="G311" s="117">
        <v>1.9376</v>
      </c>
      <c r="H311" s="117">
        <v>3.8699999999999998E-2</v>
      </c>
      <c r="I311" s="117">
        <v>1</v>
      </c>
      <c r="J311" s="117">
        <v>0</v>
      </c>
      <c r="K311" s="117">
        <v>0</v>
      </c>
      <c r="L311" s="117">
        <v>0.17699999999999999</v>
      </c>
      <c r="M311" s="117">
        <v>1.4E-2</v>
      </c>
      <c r="N311" s="117" t="s">
        <v>2176</v>
      </c>
    </row>
    <row r="312" spans="1:14" hidden="1">
      <c r="A312" s="117" t="s">
        <v>288</v>
      </c>
      <c r="B312" s="117">
        <v>1.2253999999999998</v>
      </c>
      <c r="C312" s="117">
        <v>1</v>
      </c>
      <c r="D312" s="117">
        <v>5.4599999999999996E-3</v>
      </c>
      <c r="E312" s="117">
        <v>546</v>
      </c>
      <c r="F312" s="117" t="s">
        <v>3682</v>
      </c>
      <c r="G312" s="117">
        <v>1.8728</v>
      </c>
      <c r="H312" s="117">
        <v>0</v>
      </c>
      <c r="I312" s="117">
        <v>1</v>
      </c>
      <c r="J312" s="117">
        <v>0</v>
      </c>
      <c r="K312" s="117">
        <v>0</v>
      </c>
      <c r="L312" s="117">
        <v>0.22</v>
      </c>
      <c r="M312" s="117">
        <v>1.2E-2</v>
      </c>
      <c r="N312" s="117" t="s">
        <v>2180</v>
      </c>
    </row>
    <row r="313" spans="1:14" hidden="1">
      <c r="A313" s="117" t="s">
        <v>289</v>
      </c>
      <c r="B313" s="117">
        <v>1.2638999999999998</v>
      </c>
      <c r="C313" s="117">
        <v>1</v>
      </c>
      <c r="D313" s="117">
        <v>5.7029999999999997E-2</v>
      </c>
      <c r="E313" s="117">
        <v>5703</v>
      </c>
      <c r="F313" s="117" t="s">
        <v>1587</v>
      </c>
      <c r="G313" s="117">
        <v>1.7690999999999999</v>
      </c>
      <c r="H313" s="117">
        <v>9.5100000000000004E-2</v>
      </c>
      <c r="I313" s="117">
        <v>1</v>
      </c>
      <c r="J313" s="117">
        <v>0</v>
      </c>
      <c r="K313" s="117">
        <v>0</v>
      </c>
      <c r="L313" s="117">
        <v>0.16400000000000001</v>
      </c>
      <c r="M313" s="117">
        <v>0.01</v>
      </c>
      <c r="N313" s="117" t="s">
        <v>2178</v>
      </c>
    </row>
    <row r="314" spans="1:14" hidden="1">
      <c r="A314" s="117" t="s">
        <v>290</v>
      </c>
      <c r="B314" s="117">
        <v>1.2884</v>
      </c>
      <c r="C314" s="117">
        <v>1</v>
      </c>
      <c r="D314" s="117">
        <v>2.7640000000000001E-2</v>
      </c>
      <c r="E314" s="117">
        <v>2764</v>
      </c>
      <c r="F314" s="117" t="s">
        <v>1654</v>
      </c>
      <c r="G314" s="117">
        <v>1.4943</v>
      </c>
      <c r="H314" s="117">
        <v>5.74E-2</v>
      </c>
      <c r="I314" s="117">
        <v>1</v>
      </c>
      <c r="J314" s="117">
        <v>0</v>
      </c>
      <c r="K314" s="117">
        <v>0</v>
      </c>
      <c r="L314" s="117">
        <v>0.19600000000000001</v>
      </c>
      <c r="M314" s="117">
        <v>0.02</v>
      </c>
      <c r="N314" s="117" t="s">
        <v>2186</v>
      </c>
    </row>
    <row r="315" spans="1:14" hidden="1">
      <c r="A315" s="117" t="s">
        <v>291</v>
      </c>
      <c r="B315" s="117">
        <v>1.2638999999999998</v>
      </c>
      <c r="C315" s="117">
        <v>1</v>
      </c>
      <c r="D315" s="117">
        <v>5.2310000000000002E-2</v>
      </c>
      <c r="E315" s="117">
        <v>5231</v>
      </c>
      <c r="F315" s="117" t="s">
        <v>1587</v>
      </c>
      <c r="G315" s="117">
        <v>1.7344999999999999</v>
      </c>
      <c r="H315" s="117">
        <v>8.1000000000000003E-2</v>
      </c>
      <c r="I315" s="117">
        <v>1</v>
      </c>
      <c r="J315" s="117">
        <v>0</v>
      </c>
      <c r="K315" s="117">
        <v>0</v>
      </c>
      <c r="L315" s="117">
        <v>0.16</v>
      </c>
      <c r="M315" s="117">
        <v>2.7E-2</v>
      </c>
      <c r="N315" s="117" t="s">
        <v>2178</v>
      </c>
    </row>
    <row r="316" spans="1:14" hidden="1">
      <c r="A316" s="117" t="s">
        <v>292</v>
      </c>
      <c r="B316" s="117">
        <v>1.2638999999999998</v>
      </c>
      <c r="C316" s="117">
        <v>1</v>
      </c>
      <c r="D316" s="117">
        <v>6.7019999999999996E-2</v>
      </c>
      <c r="E316" s="117">
        <v>6702</v>
      </c>
      <c r="F316" s="117" t="s">
        <v>1587</v>
      </c>
      <c r="G316" s="117">
        <v>1.6208</v>
      </c>
      <c r="H316" s="117">
        <v>0.1721</v>
      </c>
      <c r="I316" s="117">
        <v>1</v>
      </c>
      <c r="J316" s="117">
        <v>2.8796140000000001E-2</v>
      </c>
      <c r="K316" s="117">
        <v>3.155061E-2</v>
      </c>
      <c r="L316" s="117">
        <v>0.14599999999999999</v>
      </c>
      <c r="M316" s="117">
        <v>1.2999999999999999E-2</v>
      </c>
      <c r="N316" s="117" t="s">
        <v>2178</v>
      </c>
    </row>
    <row r="317" spans="1:14" hidden="1">
      <c r="A317" s="117" t="s">
        <v>293</v>
      </c>
      <c r="B317" s="117">
        <v>1.8051999999999999</v>
      </c>
      <c r="C317" s="117">
        <v>1</v>
      </c>
      <c r="D317" s="117">
        <v>4.258E-2</v>
      </c>
      <c r="E317" s="117">
        <v>4258</v>
      </c>
      <c r="F317" s="117" t="s">
        <v>1721</v>
      </c>
      <c r="G317" s="117">
        <v>1.7896000000000001</v>
      </c>
      <c r="H317" s="117">
        <v>7.2900000000000006E-2</v>
      </c>
      <c r="I317" s="117">
        <v>1</v>
      </c>
      <c r="J317" s="117">
        <v>0</v>
      </c>
      <c r="K317" s="117">
        <v>0</v>
      </c>
      <c r="L317" s="117">
        <v>0.188</v>
      </c>
      <c r="M317" s="117">
        <v>5.0000000000000001E-3</v>
      </c>
      <c r="N317" s="117" t="s">
        <v>2203</v>
      </c>
    </row>
    <row r="318" spans="1:14" hidden="1">
      <c r="A318" s="117" t="s">
        <v>294</v>
      </c>
      <c r="B318" s="117">
        <v>1.1619999999999999</v>
      </c>
      <c r="C318" s="117">
        <v>1</v>
      </c>
      <c r="D318" s="117">
        <v>3.3790000000000001E-2</v>
      </c>
      <c r="E318" s="117">
        <v>3379</v>
      </c>
      <c r="F318" s="117" t="s">
        <v>1691</v>
      </c>
      <c r="G318" s="117">
        <v>1.7936000000000001</v>
      </c>
      <c r="H318" s="117">
        <v>0.11169999999999999</v>
      </c>
      <c r="I318" s="117">
        <v>1</v>
      </c>
      <c r="J318" s="117">
        <v>2.338134E-2</v>
      </c>
      <c r="K318" s="117">
        <v>3.1339180000000001E-2</v>
      </c>
      <c r="L318" s="117">
        <v>0.11700000000000001</v>
      </c>
      <c r="M318" s="117">
        <v>6.0000000000000001E-3</v>
      </c>
      <c r="N318" s="117" t="s">
        <v>2179</v>
      </c>
    </row>
    <row r="319" spans="1:14" hidden="1">
      <c r="A319" s="117" t="s">
        <v>295</v>
      </c>
      <c r="B319" s="117">
        <v>1.1619999999999999</v>
      </c>
      <c r="C319" s="117">
        <v>1</v>
      </c>
      <c r="D319" s="117">
        <v>1.7680000000000001E-2</v>
      </c>
      <c r="E319" s="117">
        <v>1768</v>
      </c>
      <c r="F319" s="117" t="s">
        <v>1691</v>
      </c>
      <c r="G319" s="117">
        <v>1.6101000000000001</v>
      </c>
      <c r="H319" s="117">
        <v>0.19800000000000001</v>
      </c>
      <c r="I319" s="117">
        <v>1</v>
      </c>
      <c r="J319" s="117">
        <v>0.12707365000000001</v>
      </c>
      <c r="K319" s="117">
        <v>0.15330869</v>
      </c>
      <c r="L319" s="117">
        <v>0.29499999999999998</v>
      </c>
      <c r="M319" s="117">
        <v>3.7999999999999999E-2</v>
      </c>
      <c r="N319" s="117" t="s">
        <v>2194</v>
      </c>
    </row>
    <row r="320" spans="1:14" hidden="1">
      <c r="A320" s="117" t="s">
        <v>296</v>
      </c>
      <c r="B320" s="117">
        <v>1.7014999999999998</v>
      </c>
      <c r="C320" s="117">
        <v>1</v>
      </c>
      <c r="D320" s="117">
        <v>1.209E-2</v>
      </c>
      <c r="E320" s="117">
        <v>1209</v>
      </c>
      <c r="F320" s="117" t="s">
        <v>3712</v>
      </c>
      <c r="G320" s="117">
        <v>1.4655</v>
      </c>
      <c r="H320" s="117">
        <v>0.2039</v>
      </c>
      <c r="I320" s="117">
        <v>1</v>
      </c>
      <c r="J320" s="117">
        <v>6.5073149999999996E-2</v>
      </c>
      <c r="K320" s="117">
        <v>6.7435679999999998E-2</v>
      </c>
      <c r="L320" s="117">
        <v>0.182</v>
      </c>
      <c r="M320" s="117">
        <v>1.4999999999999999E-2</v>
      </c>
      <c r="N320" s="117" t="s">
        <v>2201</v>
      </c>
    </row>
    <row r="321" spans="1:14" hidden="1">
      <c r="A321" s="117" t="s">
        <v>297</v>
      </c>
      <c r="B321" s="117">
        <v>1.5906999999999998</v>
      </c>
      <c r="C321" s="117">
        <v>1</v>
      </c>
      <c r="D321" s="117">
        <v>2.513E-2</v>
      </c>
      <c r="E321" s="117">
        <v>2513</v>
      </c>
      <c r="F321" s="117" t="s">
        <v>1703</v>
      </c>
      <c r="G321" s="117">
        <v>1.6442000000000001</v>
      </c>
      <c r="H321" s="117">
        <v>0</v>
      </c>
      <c r="I321" s="117">
        <v>1</v>
      </c>
      <c r="J321" s="117">
        <v>0</v>
      </c>
      <c r="K321" s="117">
        <v>0</v>
      </c>
      <c r="L321" s="117">
        <v>0.17299999999999999</v>
      </c>
      <c r="M321" s="117">
        <v>1.0999999999999999E-2</v>
      </c>
      <c r="N321" s="117" t="s">
        <v>2205</v>
      </c>
    </row>
    <row r="322" spans="1:14" hidden="1">
      <c r="A322" s="117" t="s">
        <v>298</v>
      </c>
      <c r="B322" s="117">
        <v>1.1850999999999998</v>
      </c>
      <c r="C322" s="117">
        <v>1</v>
      </c>
      <c r="D322" s="117">
        <v>8.26E-3</v>
      </c>
      <c r="E322" s="117">
        <v>826</v>
      </c>
      <c r="F322" s="117" t="s">
        <v>3686</v>
      </c>
      <c r="G322" s="117">
        <v>1.1167</v>
      </c>
      <c r="H322" s="117">
        <v>0.1542</v>
      </c>
      <c r="I322" s="117">
        <v>1</v>
      </c>
      <c r="J322" s="117">
        <v>0</v>
      </c>
      <c r="K322" s="117">
        <v>0</v>
      </c>
      <c r="L322" s="117">
        <v>0.48399999999999999</v>
      </c>
      <c r="M322" s="117">
        <v>2E-3</v>
      </c>
      <c r="N322" s="117" t="s">
        <v>2182</v>
      </c>
    </row>
    <row r="323" spans="1:14" hidden="1">
      <c r="A323" s="117" t="s">
        <v>299</v>
      </c>
      <c r="B323" s="117">
        <v>0.94689999999999996</v>
      </c>
      <c r="C323" s="117">
        <v>1</v>
      </c>
      <c r="D323" s="117">
        <v>1.8839999999999999E-2</v>
      </c>
      <c r="E323" s="117">
        <v>1884</v>
      </c>
      <c r="F323" s="117" t="s">
        <v>3694</v>
      </c>
      <c r="G323" s="117">
        <v>1.4977</v>
      </c>
      <c r="H323" s="117">
        <v>0.128</v>
      </c>
      <c r="I323" s="117">
        <v>1</v>
      </c>
      <c r="J323" s="117">
        <v>0</v>
      </c>
      <c r="K323" s="117">
        <v>0</v>
      </c>
      <c r="L323" s="117">
        <v>0.23</v>
      </c>
      <c r="M323" s="117">
        <v>0.02</v>
      </c>
      <c r="N323" s="117" t="s">
        <v>2187</v>
      </c>
    </row>
    <row r="324" spans="1:14" hidden="1">
      <c r="A324" s="117" t="s">
        <v>300</v>
      </c>
      <c r="B324" s="117">
        <v>1.2638999999999998</v>
      </c>
      <c r="C324" s="117">
        <v>1</v>
      </c>
      <c r="D324" s="117">
        <v>5.7459999999999997E-2</v>
      </c>
      <c r="E324" s="117">
        <v>5746</v>
      </c>
      <c r="F324" s="117" t="s">
        <v>1587</v>
      </c>
      <c r="G324" s="117">
        <v>2.5920000000000001</v>
      </c>
      <c r="H324" s="117">
        <v>8.7499999999999994E-2</v>
      </c>
      <c r="I324" s="117">
        <v>1</v>
      </c>
      <c r="J324" s="117">
        <v>0.46246504999999999</v>
      </c>
      <c r="K324" s="117">
        <v>0.53905111000000006</v>
      </c>
      <c r="L324" s="117">
        <v>0.35099999999999998</v>
      </c>
      <c r="M324" s="117">
        <v>2.8000000000000001E-2</v>
      </c>
      <c r="N324" s="117" t="s">
        <v>2178</v>
      </c>
    </row>
    <row r="325" spans="1:14" hidden="1">
      <c r="A325" s="117" t="s">
        <v>301</v>
      </c>
      <c r="B325" s="117">
        <v>1.1619999999999999</v>
      </c>
      <c r="C325" s="117">
        <v>1</v>
      </c>
      <c r="D325" s="117">
        <v>1.6230000000000001E-2</v>
      </c>
      <c r="E325" s="117">
        <v>1623</v>
      </c>
      <c r="F325" s="117" t="s">
        <v>1691</v>
      </c>
      <c r="G325" s="117">
        <v>1.7988999999999999</v>
      </c>
      <c r="H325" s="117">
        <v>6.8599999999999994E-2</v>
      </c>
      <c r="I325" s="117">
        <v>1</v>
      </c>
      <c r="J325" s="117">
        <v>0</v>
      </c>
      <c r="K325" s="117">
        <v>0</v>
      </c>
      <c r="L325" s="117">
        <v>0.19400000000000001</v>
      </c>
      <c r="M325" s="117">
        <v>5.0000000000000001E-3</v>
      </c>
      <c r="N325" s="117" t="s">
        <v>2194</v>
      </c>
    </row>
    <row r="326" spans="1:14" hidden="1">
      <c r="A326" s="117" t="s">
        <v>302</v>
      </c>
      <c r="B326" s="117">
        <v>1.6731999999999998</v>
      </c>
      <c r="C326" s="117">
        <v>1</v>
      </c>
      <c r="D326" s="117">
        <v>1.034E-2</v>
      </c>
      <c r="E326" s="117">
        <v>1034</v>
      </c>
      <c r="F326" s="117" t="s">
        <v>1640</v>
      </c>
      <c r="G326" s="117">
        <v>1.2888999999999999</v>
      </c>
      <c r="H326" s="117">
        <v>0.1757</v>
      </c>
      <c r="I326" s="117">
        <v>1</v>
      </c>
      <c r="J326" s="117">
        <v>6.8113170000000001E-2</v>
      </c>
      <c r="K326" s="117">
        <v>0.10168942</v>
      </c>
      <c r="L326" s="117">
        <v>0.40899999999999997</v>
      </c>
      <c r="M326" s="117">
        <v>1.4999999999999999E-2</v>
      </c>
      <c r="N326" s="117" t="s">
        <v>2191</v>
      </c>
    </row>
    <row r="327" spans="1:14" hidden="1">
      <c r="A327" s="117" t="s">
        <v>303</v>
      </c>
      <c r="B327" s="117">
        <v>1.2638999999999998</v>
      </c>
      <c r="C327" s="117">
        <v>1</v>
      </c>
      <c r="D327" s="117">
        <v>3.424E-2</v>
      </c>
      <c r="E327" s="117">
        <v>3424</v>
      </c>
      <c r="F327" s="117" t="s">
        <v>1587</v>
      </c>
      <c r="G327" s="117">
        <v>1.8174999999999999</v>
      </c>
      <c r="H327" s="117">
        <v>0.1133</v>
      </c>
      <c r="I327" s="117">
        <v>1</v>
      </c>
      <c r="J327" s="117">
        <v>0</v>
      </c>
      <c r="K327" s="117">
        <v>0</v>
      </c>
      <c r="L327" s="117">
        <v>0.123</v>
      </c>
      <c r="M327" s="117">
        <v>1.2999999999999999E-2</v>
      </c>
      <c r="N327" s="117" t="s">
        <v>2178</v>
      </c>
    </row>
    <row r="328" spans="1:14" hidden="1">
      <c r="A328" s="117" t="s">
        <v>304</v>
      </c>
      <c r="B328" s="117">
        <v>1.1619999999999999</v>
      </c>
      <c r="C328" s="117">
        <v>1</v>
      </c>
      <c r="D328" s="117">
        <v>5.64E-3</v>
      </c>
      <c r="E328" s="117">
        <v>564</v>
      </c>
      <c r="F328" s="117" t="s">
        <v>1691</v>
      </c>
      <c r="G328" s="117">
        <v>1.2281</v>
      </c>
      <c r="H328" s="117">
        <v>0</v>
      </c>
      <c r="I328" s="117">
        <v>1</v>
      </c>
      <c r="J328" s="117">
        <v>0</v>
      </c>
      <c r="K328" s="117">
        <v>0</v>
      </c>
      <c r="L328" s="117">
        <v>0.29899999999999999</v>
      </c>
      <c r="M328" s="117">
        <v>2.7E-2</v>
      </c>
      <c r="N328" s="117" t="s">
        <v>2194</v>
      </c>
    </row>
    <row r="329" spans="1:14" hidden="1">
      <c r="A329" s="117" t="s">
        <v>305</v>
      </c>
      <c r="B329" s="117">
        <v>1.4386999999999999</v>
      </c>
      <c r="C329" s="117">
        <v>1</v>
      </c>
      <c r="D329" s="117">
        <v>5.8040000000000001E-2</v>
      </c>
      <c r="E329" s="117">
        <v>5804</v>
      </c>
      <c r="F329" s="117" t="s">
        <v>1687</v>
      </c>
      <c r="G329" s="117">
        <v>1.9583999999999999</v>
      </c>
      <c r="H329" s="117">
        <v>9.2299999999999993E-2</v>
      </c>
      <c r="I329" s="117">
        <v>1</v>
      </c>
      <c r="J329" s="117">
        <v>3.4619080000000003E-2</v>
      </c>
      <c r="K329" s="117">
        <v>3.6505490000000002E-2</v>
      </c>
      <c r="L329" s="117">
        <v>0.22500000000000001</v>
      </c>
      <c r="M329" s="117">
        <v>8.9999999999999993E-3</v>
      </c>
      <c r="N329" s="117" t="s">
        <v>2206</v>
      </c>
    </row>
    <row r="330" spans="1:14" hidden="1">
      <c r="A330" s="117" t="s">
        <v>306</v>
      </c>
      <c r="B330" s="117">
        <v>1.2638999999999998</v>
      </c>
      <c r="C330" s="117">
        <v>1</v>
      </c>
      <c r="D330" s="117">
        <v>1.3939999999999999E-2</v>
      </c>
      <c r="E330" s="117">
        <v>1394</v>
      </c>
      <c r="F330" s="117" t="s">
        <v>1587</v>
      </c>
      <c r="G330" s="117">
        <v>1.5518000000000001</v>
      </c>
      <c r="H330" s="117">
        <v>0.2016</v>
      </c>
      <c r="I330" s="117">
        <v>1</v>
      </c>
      <c r="J330" s="117">
        <v>0</v>
      </c>
      <c r="K330" s="117">
        <v>0</v>
      </c>
      <c r="L330" s="117">
        <v>0.158</v>
      </c>
      <c r="M330" s="117">
        <v>6.0000000000000001E-3</v>
      </c>
      <c r="N330" s="117" t="s">
        <v>2178</v>
      </c>
    </row>
    <row r="331" spans="1:14" hidden="1">
      <c r="A331" s="117" t="s">
        <v>307</v>
      </c>
      <c r="B331" s="117">
        <v>1.6731999999999998</v>
      </c>
      <c r="C331" s="117">
        <v>1</v>
      </c>
      <c r="D331" s="117">
        <v>2.5430000000000001E-2</v>
      </c>
      <c r="E331" s="117">
        <v>2543</v>
      </c>
      <c r="F331" s="117" t="s">
        <v>1640</v>
      </c>
      <c r="G331" s="117">
        <v>1.8695999999999999</v>
      </c>
      <c r="H331" s="117">
        <v>4.9799999999999997E-2</v>
      </c>
      <c r="I331" s="117">
        <v>1</v>
      </c>
      <c r="J331" s="117">
        <v>0</v>
      </c>
      <c r="K331" s="117">
        <v>0</v>
      </c>
      <c r="L331" s="117">
        <v>0.20399999999999999</v>
      </c>
      <c r="M331" s="117">
        <v>1.2999999999999999E-2</v>
      </c>
      <c r="N331" s="117" t="s">
        <v>2170</v>
      </c>
    </row>
    <row r="332" spans="1:14" hidden="1">
      <c r="A332" s="117" t="s">
        <v>308</v>
      </c>
      <c r="B332" s="117">
        <v>1.7236999999999998</v>
      </c>
      <c r="C332" s="117">
        <v>1</v>
      </c>
      <c r="D332" s="117">
        <v>2.163E-2</v>
      </c>
      <c r="E332" s="117">
        <v>2163</v>
      </c>
      <c r="F332" s="117" t="s">
        <v>3673</v>
      </c>
      <c r="G332" s="117">
        <v>1.8317000000000001</v>
      </c>
      <c r="H332" s="117">
        <v>7.2099999999999997E-2</v>
      </c>
      <c r="I332" s="117">
        <v>1</v>
      </c>
      <c r="J332" s="117">
        <v>4.8372800000000002E-3</v>
      </c>
      <c r="K332" s="117">
        <v>2.8932200000000002E-3</v>
      </c>
      <c r="L332" s="117">
        <v>0.188</v>
      </c>
      <c r="M332" s="117">
        <v>1.0999999999999999E-2</v>
      </c>
      <c r="N332" s="117" t="s">
        <v>2172</v>
      </c>
    </row>
    <row r="333" spans="1:14" hidden="1">
      <c r="A333" s="117" t="s">
        <v>309</v>
      </c>
      <c r="B333" s="117">
        <v>1.2638999999999998</v>
      </c>
      <c r="C333" s="117">
        <v>1</v>
      </c>
      <c r="D333" s="117">
        <v>5.9249999999999997E-2</v>
      </c>
      <c r="E333" s="117">
        <v>5925</v>
      </c>
      <c r="F333" s="117" t="s">
        <v>1587</v>
      </c>
      <c r="G333" s="117">
        <v>1.8989</v>
      </c>
      <c r="H333" s="117">
        <v>3.1800000000000002E-2</v>
      </c>
      <c r="I333" s="117">
        <v>1</v>
      </c>
      <c r="J333" s="117">
        <v>0</v>
      </c>
      <c r="K333" s="117">
        <v>0</v>
      </c>
      <c r="L333" s="117">
        <v>0.254</v>
      </c>
      <c r="M333" s="117">
        <v>0.02</v>
      </c>
      <c r="N333" s="117" t="s">
        <v>2178</v>
      </c>
    </row>
    <row r="334" spans="1:14" hidden="1">
      <c r="A334" s="117" t="s">
        <v>310</v>
      </c>
      <c r="B334" s="117">
        <v>1.6102999999999998</v>
      </c>
      <c r="C334" s="117">
        <v>1</v>
      </c>
      <c r="D334" s="117">
        <v>1.907E-2</v>
      </c>
      <c r="E334" s="117">
        <v>1907</v>
      </c>
      <c r="F334" s="117" t="s">
        <v>1725</v>
      </c>
      <c r="G334" s="117">
        <v>1.9006000000000001</v>
      </c>
      <c r="H334" s="117">
        <v>0</v>
      </c>
      <c r="I334" s="117">
        <v>1</v>
      </c>
      <c r="J334" s="117">
        <v>0.14263786000000001</v>
      </c>
      <c r="K334" s="117">
        <v>0.18534364</v>
      </c>
      <c r="L334" s="117">
        <v>0.28999999999999998</v>
      </c>
      <c r="M334" s="117">
        <v>3.5999999999999997E-2</v>
      </c>
      <c r="N334" s="117" t="s">
        <v>2195</v>
      </c>
    </row>
    <row r="335" spans="1:14" hidden="1">
      <c r="A335" s="117" t="s">
        <v>311</v>
      </c>
      <c r="B335" s="117">
        <v>1.1619999999999999</v>
      </c>
      <c r="C335" s="117">
        <v>1</v>
      </c>
      <c r="D335" s="117">
        <v>1.6899999999999998E-2</v>
      </c>
      <c r="E335" s="117">
        <v>1690</v>
      </c>
      <c r="F335" s="117" t="s">
        <v>1691</v>
      </c>
      <c r="G335" s="117">
        <v>1.5783</v>
      </c>
      <c r="H335" s="117">
        <v>0.1406</v>
      </c>
      <c r="I335" s="117">
        <v>1</v>
      </c>
      <c r="J335" s="117">
        <v>8.7947769999999995E-2</v>
      </c>
      <c r="K335" s="117">
        <v>0.15358875</v>
      </c>
      <c r="L335" s="117">
        <v>0.28799999999999998</v>
      </c>
      <c r="M335" s="117">
        <v>8.9999999999999993E-3</v>
      </c>
      <c r="N335" s="117" t="s">
        <v>2179</v>
      </c>
    </row>
    <row r="336" spans="1:14" hidden="1">
      <c r="A336" s="117" t="s">
        <v>312</v>
      </c>
      <c r="B336" s="117">
        <v>1.1850999999999998</v>
      </c>
      <c r="C336" s="117">
        <v>1</v>
      </c>
      <c r="D336" s="117">
        <v>2.2429999999999999E-2</v>
      </c>
      <c r="E336" s="117">
        <v>2243</v>
      </c>
      <c r="F336" s="117" t="s">
        <v>3686</v>
      </c>
      <c r="G336" s="117">
        <v>1.6653</v>
      </c>
      <c r="H336" s="117">
        <v>0.1051</v>
      </c>
      <c r="I336" s="117">
        <v>1</v>
      </c>
      <c r="J336" s="117">
        <v>0</v>
      </c>
      <c r="K336" s="117">
        <v>0</v>
      </c>
      <c r="L336" s="117">
        <v>0.20899999999999999</v>
      </c>
      <c r="M336" s="117">
        <v>5.0000000000000001E-3</v>
      </c>
      <c r="N336" s="117" t="s">
        <v>2182</v>
      </c>
    </row>
    <row r="337" spans="1:14" hidden="1">
      <c r="A337" s="117" t="s">
        <v>313</v>
      </c>
      <c r="B337" s="117">
        <v>1.7427999999999999</v>
      </c>
      <c r="C337" s="117">
        <v>1</v>
      </c>
      <c r="D337" s="117">
        <v>8.2100000000000003E-3</v>
      </c>
      <c r="E337" s="117">
        <v>821</v>
      </c>
      <c r="F337" s="117" t="s">
        <v>1717</v>
      </c>
      <c r="G337" s="117">
        <v>1.1547000000000001</v>
      </c>
      <c r="H337" s="117">
        <v>0</v>
      </c>
      <c r="I337" s="117">
        <v>1</v>
      </c>
      <c r="J337" s="117">
        <v>0</v>
      </c>
      <c r="K337" s="117">
        <v>0</v>
      </c>
      <c r="L337" s="117">
        <v>0.26100000000000001</v>
      </c>
      <c r="M337" s="117">
        <v>2.5000000000000001E-2</v>
      </c>
      <c r="N337" s="117" t="s">
        <v>2207</v>
      </c>
    </row>
    <row r="338" spans="1:14" hidden="1">
      <c r="A338" s="117" t="s">
        <v>314</v>
      </c>
      <c r="B338" s="117">
        <v>1.1619999999999999</v>
      </c>
      <c r="C338" s="117">
        <v>1</v>
      </c>
      <c r="D338" s="117">
        <v>6.62E-3</v>
      </c>
      <c r="E338" s="117">
        <v>662</v>
      </c>
      <c r="F338" s="117" t="s">
        <v>1691</v>
      </c>
      <c r="G338" s="117">
        <v>1.3401000000000001</v>
      </c>
      <c r="H338" s="117">
        <v>0</v>
      </c>
      <c r="I338" s="117">
        <v>1</v>
      </c>
      <c r="J338" s="117">
        <v>0</v>
      </c>
      <c r="K338" s="117">
        <v>0</v>
      </c>
      <c r="L338" s="117">
        <v>0.104</v>
      </c>
      <c r="M338" s="117">
        <v>1.6E-2</v>
      </c>
      <c r="N338" s="117" t="s">
        <v>2194</v>
      </c>
    </row>
    <row r="339" spans="1:14" hidden="1">
      <c r="A339" s="117" t="s">
        <v>315</v>
      </c>
      <c r="B339" s="117">
        <v>1.1619999999999999</v>
      </c>
      <c r="C339" s="117">
        <v>1</v>
      </c>
      <c r="D339" s="117">
        <v>3.3169999999999998E-2</v>
      </c>
      <c r="E339" s="117">
        <v>3317</v>
      </c>
      <c r="F339" s="117" t="s">
        <v>1691</v>
      </c>
      <c r="G339" s="117">
        <v>1.7421</v>
      </c>
      <c r="H339" s="117">
        <v>0.10829999999999999</v>
      </c>
      <c r="I339" s="117">
        <v>1</v>
      </c>
      <c r="J339" s="117">
        <v>0</v>
      </c>
      <c r="K339" s="117">
        <v>0</v>
      </c>
      <c r="L339" s="117">
        <v>0.20399999999999999</v>
      </c>
      <c r="M339" s="117">
        <v>0.01</v>
      </c>
      <c r="N339" s="117" t="s">
        <v>2194</v>
      </c>
    </row>
    <row r="340" spans="1:14" hidden="1">
      <c r="A340" s="117" t="s">
        <v>316</v>
      </c>
      <c r="B340" s="117">
        <v>1.2864</v>
      </c>
      <c r="C340" s="117">
        <v>1</v>
      </c>
      <c r="D340" s="117">
        <v>1.41E-2</v>
      </c>
      <c r="E340" s="117">
        <v>1410</v>
      </c>
      <c r="F340" s="117" t="s">
        <v>3671</v>
      </c>
      <c r="G340" s="117">
        <v>1.5051000000000001</v>
      </c>
      <c r="H340" s="117">
        <v>0</v>
      </c>
      <c r="I340" s="117">
        <v>1</v>
      </c>
      <c r="J340" s="117">
        <v>0</v>
      </c>
      <c r="K340" s="117">
        <v>0</v>
      </c>
      <c r="L340" s="117">
        <v>0.24</v>
      </c>
      <c r="M340" s="117">
        <v>1.2E-2</v>
      </c>
      <c r="N340" s="117" t="s">
        <v>2208</v>
      </c>
    </row>
    <row r="341" spans="1:14" hidden="1">
      <c r="A341" s="117" t="s">
        <v>317</v>
      </c>
      <c r="B341" s="117">
        <v>1.6731999999999998</v>
      </c>
      <c r="C341" s="117">
        <v>1</v>
      </c>
      <c r="D341" s="117">
        <v>2.794E-2</v>
      </c>
      <c r="E341" s="117">
        <v>2794</v>
      </c>
      <c r="F341" s="117" t="s">
        <v>1640</v>
      </c>
      <c r="G341" s="117">
        <v>1.768</v>
      </c>
      <c r="H341" s="117">
        <v>0.12839999999999999</v>
      </c>
      <c r="I341" s="117">
        <v>1</v>
      </c>
      <c r="J341" s="117">
        <v>0</v>
      </c>
      <c r="K341" s="117">
        <v>0</v>
      </c>
      <c r="L341" s="117">
        <v>0.245</v>
      </c>
      <c r="M341" s="117">
        <v>1.7000000000000001E-2</v>
      </c>
      <c r="N341" s="117" t="s">
        <v>2170</v>
      </c>
    </row>
    <row r="342" spans="1:14" hidden="1">
      <c r="A342" s="117" t="s">
        <v>318</v>
      </c>
      <c r="B342" s="117">
        <v>1.7427999999999999</v>
      </c>
      <c r="C342" s="117">
        <v>1</v>
      </c>
      <c r="D342" s="117">
        <v>5.3969999999999997E-2</v>
      </c>
      <c r="E342" s="117">
        <v>5397</v>
      </c>
      <c r="F342" s="117" t="s">
        <v>1717</v>
      </c>
      <c r="G342" s="117">
        <v>1.9067000000000001</v>
      </c>
      <c r="H342" s="117">
        <v>3.9899999999999998E-2</v>
      </c>
      <c r="I342" s="117">
        <v>1</v>
      </c>
      <c r="J342" s="117">
        <v>0</v>
      </c>
      <c r="K342" s="117">
        <v>0</v>
      </c>
      <c r="L342" s="117">
        <v>0.224</v>
      </c>
      <c r="M342" s="117">
        <v>2.4E-2</v>
      </c>
      <c r="N342" s="117" t="s">
        <v>2183</v>
      </c>
    </row>
    <row r="343" spans="1:14" hidden="1">
      <c r="A343" s="117" t="s">
        <v>319</v>
      </c>
      <c r="B343" s="117">
        <v>1.5906999999999998</v>
      </c>
      <c r="C343" s="117">
        <v>1</v>
      </c>
      <c r="D343" s="117">
        <v>6.7159999999999997E-2</v>
      </c>
      <c r="E343" s="117">
        <v>6716</v>
      </c>
      <c r="F343" s="117" t="s">
        <v>1703</v>
      </c>
      <c r="G343" s="117">
        <v>1.65</v>
      </c>
      <c r="H343" s="117">
        <v>5.96E-2</v>
      </c>
      <c r="I343" s="117">
        <v>1</v>
      </c>
      <c r="J343" s="117">
        <v>0</v>
      </c>
      <c r="K343" s="117">
        <v>0</v>
      </c>
      <c r="L343" s="117">
        <v>0.24399999999999999</v>
      </c>
      <c r="M343" s="117">
        <v>1.7999999999999999E-2</v>
      </c>
      <c r="N343" s="117" t="s">
        <v>2209</v>
      </c>
    </row>
    <row r="344" spans="1:14" hidden="1">
      <c r="A344" s="117" t="s">
        <v>320</v>
      </c>
      <c r="B344" s="117">
        <v>1.4015</v>
      </c>
      <c r="C344" s="117">
        <v>1</v>
      </c>
      <c r="D344" s="117">
        <v>1.252E-2</v>
      </c>
      <c r="E344" s="117">
        <v>1252</v>
      </c>
      <c r="F344" s="117" t="s">
        <v>1747</v>
      </c>
      <c r="G344" s="117">
        <v>1.4320999999999999</v>
      </c>
      <c r="H344" s="117">
        <v>0</v>
      </c>
      <c r="I344" s="117">
        <v>1</v>
      </c>
      <c r="J344" s="117">
        <v>0</v>
      </c>
      <c r="K344" s="117">
        <v>0</v>
      </c>
      <c r="L344" s="117">
        <v>0.25</v>
      </c>
      <c r="M344" s="117">
        <v>2.1999999999999999E-2</v>
      </c>
      <c r="N344" s="117" t="s">
        <v>2193</v>
      </c>
    </row>
    <row r="345" spans="1:14" hidden="1">
      <c r="A345" s="117" t="s">
        <v>321</v>
      </c>
      <c r="B345" s="117">
        <v>1.1850999999999998</v>
      </c>
      <c r="C345" s="117">
        <v>1</v>
      </c>
      <c r="D345" s="117">
        <v>8.7500000000000008E-3</v>
      </c>
      <c r="E345" s="117">
        <v>875</v>
      </c>
      <c r="F345" s="117" t="s">
        <v>3686</v>
      </c>
      <c r="G345" s="117">
        <v>1.7168000000000001</v>
      </c>
      <c r="H345" s="117">
        <v>0.22209999999999999</v>
      </c>
      <c r="I345" s="117">
        <v>1</v>
      </c>
      <c r="J345" s="117">
        <v>0.2378094</v>
      </c>
      <c r="K345" s="117">
        <v>0.21382956</v>
      </c>
      <c r="L345" s="117">
        <v>0.34300000000000003</v>
      </c>
      <c r="M345" s="117">
        <v>1.7000000000000001E-2</v>
      </c>
      <c r="N345" s="117" t="s">
        <v>2182</v>
      </c>
    </row>
    <row r="346" spans="1:14" hidden="1">
      <c r="A346" s="117" t="s">
        <v>322</v>
      </c>
      <c r="B346" s="117">
        <v>1.6731999999999998</v>
      </c>
      <c r="C346" s="117">
        <v>1</v>
      </c>
      <c r="D346" s="117">
        <v>1.516E-2</v>
      </c>
      <c r="E346" s="117">
        <v>1516</v>
      </c>
      <c r="F346" s="117" t="s">
        <v>1640</v>
      </c>
      <c r="G346" s="117">
        <v>1.5537000000000001</v>
      </c>
      <c r="H346" s="117">
        <v>0.1988</v>
      </c>
      <c r="I346" s="117">
        <v>1</v>
      </c>
      <c r="J346" s="117">
        <v>0.25522156000000001</v>
      </c>
      <c r="K346" s="117">
        <v>0.26211274000000001</v>
      </c>
      <c r="L346" s="117">
        <v>0.248</v>
      </c>
      <c r="M346" s="117">
        <v>4.0000000000000001E-3</v>
      </c>
      <c r="N346" s="117" t="s">
        <v>2170</v>
      </c>
    </row>
    <row r="347" spans="1:14" hidden="1">
      <c r="A347" s="117" t="s">
        <v>323</v>
      </c>
      <c r="B347" s="117">
        <v>1.2253999999999998</v>
      </c>
      <c r="C347" s="117">
        <v>1</v>
      </c>
      <c r="D347" s="117">
        <v>4.4319999999999998E-2</v>
      </c>
      <c r="E347" s="117">
        <v>4432</v>
      </c>
      <c r="F347" s="117" t="s">
        <v>3682</v>
      </c>
      <c r="G347" s="117">
        <v>2.2526000000000002</v>
      </c>
      <c r="H347" s="117">
        <v>3.0800000000000001E-2</v>
      </c>
      <c r="I347" s="117">
        <v>1</v>
      </c>
      <c r="J347" s="117">
        <v>0</v>
      </c>
      <c r="K347" s="117">
        <v>0</v>
      </c>
      <c r="L347" s="117">
        <v>0.16900000000000001</v>
      </c>
      <c r="M347" s="117">
        <v>1.7000000000000001E-2</v>
      </c>
      <c r="N347" s="117" t="s">
        <v>2180</v>
      </c>
    </row>
    <row r="348" spans="1:14" hidden="1">
      <c r="A348" s="117" t="s">
        <v>324</v>
      </c>
      <c r="B348" s="117">
        <v>1.1619999999999999</v>
      </c>
      <c r="C348" s="117">
        <v>1</v>
      </c>
      <c r="D348" s="117">
        <v>4.8009999999999997E-2</v>
      </c>
      <c r="E348" s="117">
        <v>4801</v>
      </c>
      <c r="F348" s="117" t="s">
        <v>1691</v>
      </c>
      <c r="G348" s="117">
        <v>2.1960999999999999</v>
      </c>
      <c r="H348" s="117">
        <v>0.1081</v>
      </c>
      <c r="I348" s="117">
        <v>1</v>
      </c>
      <c r="J348" s="117">
        <v>0.32148640000000001</v>
      </c>
      <c r="K348" s="117">
        <v>0.32317505000000002</v>
      </c>
      <c r="L348" s="117">
        <v>0.16200000000000001</v>
      </c>
      <c r="M348" s="117">
        <v>8.0000000000000002E-3</v>
      </c>
      <c r="N348" s="117" t="s">
        <v>2194</v>
      </c>
    </row>
    <row r="349" spans="1:14" hidden="1">
      <c r="A349" s="117" t="s">
        <v>325</v>
      </c>
      <c r="B349" s="117">
        <v>1.1619999999999999</v>
      </c>
      <c r="C349" s="117">
        <v>1</v>
      </c>
      <c r="D349" s="117">
        <v>1.3299999999999999E-2</v>
      </c>
      <c r="E349" s="117">
        <v>1330</v>
      </c>
      <c r="F349" s="117" t="s">
        <v>1691</v>
      </c>
      <c r="G349" s="117">
        <v>1.6240000000000001</v>
      </c>
      <c r="H349" s="117">
        <v>0.1077</v>
      </c>
      <c r="I349" s="117">
        <v>1</v>
      </c>
      <c r="J349" s="117">
        <v>0</v>
      </c>
      <c r="K349" s="117">
        <v>0</v>
      </c>
      <c r="L349" s="117">
        <v>0.22600000000000001</v>
      </c>
      <c r="M349" s="117">
        <v>1.6E-2</v>
      </c>
      <c r="N349" s="117" t="s">
        <v>2179</v>
      </c>
    </row>
    <row r="350" spans="1:14" hidden="1">
      <c r="A350" s="117" t="s">
        <v>326</v>
      </c>
      <c r="B350" s="117">
        <v>1.7014999999999998</v>
      </c>
      <c r="C350" s="117">
        <v>1</v>
      </c>
      <c r="D350" s="117">
        <v>4.0169999999999997E-2</v>
      </c>
      <c r="E350" s="117">
        <v>4017</v>
      </c>
      <c r="F350" s="117" t="s">
        <v>3712</v>
      </c>
      <c r="G350" s="117">
        <v>1.8144</v>
      </c>
      <c r="H350" s="117">
        <v>9.6299999999999997E-2</v>
      </c>
      <c r="I350" s="117">
        <v>1</v>
      </c>
      <c r="J350" s="117">
        <v>0</v>
      </c>
      <c r="K350" s="117">
        <v>0</v>
      </c>
      <c r="L350" s="117">
        <v>0.253</v>
      </c>
      <c r="M350" s="117">
        <v>1.7000000000000001E-2</v>
      </c>
      <c r="N350" s="117" t="s">
        <v>2201</v>
      </c>
    </row>
    <row r="351" spans="1:14" hidden="1">
      <c r="A351" s="117" t="s">
        <v>327</v>
      </c>
      <c r="B351" s="117">
        <v>1.2864</v>
      </c>
      <c r="C351" s="117">
        <v>1</v>
      </c>
      <c r="D351" s="117">
        <v>2.4580000000000001E-2</v>
      </c>
      <c r="E351" s="117">
        <v>2458</v>
      </c>
      <c r="F351" s="117" t="s">
        <v>3671</v>
      </c>
      <c r="G351" s="117">
        <v>1.6555</v>
      </c>
      <c r="H351" s="117">
        <v>0</v>
      </c>
      <c r="I351" s="117">
        <v>1</v>
      </c>
      <c r="J351" s="117">
        <v>0</v>
      </c>
      <c r="K351" s="117">
        <v>0</v>
      </c>
      <c r="L351" s="117">
        <v>0.17399999999999999</v>
      </c>
      <c r="M351" s="117">
        <v>0.01</v>
      </c>
      <c r="N351" s="117" t="s">
        <v>2210</v>
      </c>
    </row>
    <row r="352" spans="1:14" hidden="1">
      <c r="A352" s="117" t="s">
        <v>328</v>
      </c>
      <c r="B352" s="117">
        <v>1.4015</v>
      </c>
      <c r="C352" s="117">
        <v>1</v>
      </c>
      <c r="D352" s="117">
        <v>3.0700000000000002E-2</v>
      </c>
      <c r="E352" s="117">
        <v>3070</v>
      </c>
      <c r="F352" s="117" t="s">
        <v>1747</v>
      </c>
      <c r="G352" s="117">
        <v>1.393</v>
      </c>
      <c r="H352" s="117">
        <v>7.8E-2</v>
      </c>
      <c r="I352" s="117">
        <v>1</v>
      </c>
      <c r="J352" s="117">
        <v>0</v>
      </c>
      <c r="K352" s="117">
        <v>0</v>
      </c>
      <c r="L352" s="117">
        <v>0.108</v>
      </c>
      <c r="M352" s="117">
        <v>1.2E-2</v>
      </c>
      <c r="N352" s="117" t="s">
        <v>2193</v>
      </c>
    </row>
    <row r="353" spans="1:14" hidden="1">
      <c r="A353" s="117" t="s">
        <v>329</v>
      </c>
      <c r="B353" s="117">
        <v>0.87859999999999994</v>
      </c>
      <c r="C353" s="117">
        <v>1</v>
      </c>
      <c r="D353" s="117">
        <v>1.6039999999999999E-2</v>
      </c>
      <c r="E353" s="117">
        <v>1604</v>
      </c>
      <c r="F353" s="117" t="s">
        <v>3691</v>
      </c>
      <c r="G353" s="117">
        <v>1.6001000000000001</v>
      </c>
      <c r="H353" s="117">
        <v>0.1706</v>
      </c>
      <c r="I353" s="117">
        <v>1</v>
      </c>
      <c r="J353" s="117">
        <v>0</v>
      </c>
      <c r="K353" s="117">
        <v>0</v>
      </c>
      <c r="L353" s="117">
        <v>0.25900000000000001</v>
      </c>
      <c r="M353" s="117">
        <v>1.4E-2</v>
      </c>
      <c r="N353" s="117" t="s">
        <v>2185</v>
      </c>
    </row>
    <row r="354" spans="1:14" hidden="1">
      <c r="A354" s="117" t="s">
        <v>330</v>
      </c>
      <c r="B354" s="117">
        <v>1.2154999999999998</v>
      </c>
      <c r="C354" s="117">
        <v>1</v>
      </c>
      <c r="D354" s="117">
        <v>4.147E-2</v>
      </c>
      <c r="E354" s="117">
        <v>4147</v>
      </c>
      <c r="F354" s="117" t="s">
        <v>1362</v>
      </c>
      <c r="G354" s="117">
        <v>2.0354999999999999</v>
      </c>
      <c r="H354" s="117">
        <v>0.1462</v>
      </c>
      <c r="I354" s="117">
        <v>1</v>
      </c>
      <c r="J354" s="117">
        <v>0.25944391</v>
      </c>
      <c r="K354" s="117">
        <v>0.3203394</v>
      </c>
      <c r="L354" s="117">
        <v>0.19900000000000001</v>
      </c>
      <c r="M354" s="117">
        <v>1.4999999999999999E-2</v>
      </c>
      <c r="N354" s="117" t="s">
        <v>2190</v>
      </c>
    </row>
    <row r="355" spans="1:14" hidden="1">
      <c r="A355" s="117" t="s">
        <v>331</v>
      </c>
      <c r="B355" s="117">
        <v>1.2638999999999998</v>
      </c>
      <c r="C355" s="117">
        <v>1</v>
      </c>
      <c r="D355" s="117">
        <v>1.9109999999999999E-2</v>
      </c>
      <c r="E355" s="117">
        <v>1911</v>
      </c>
      <c r="F355" s="117" t="s">
        <v>1587</v>
      </c>
      <c r="G355" s="117">
        <v>1.6356999999999999</v>
      </c>
      <c r="H355" s="117">
        <v>0.14560000000000001</v>
      </c>
      <c r="I355" s="117">
        <v>1</v>
      </c>
      <c r="J355" s="117">
        <v>0</v>
      </c>
      <c r="K355" s="117">
        <v>0</v>
      </c>
      <c r="L355" s="117">
        <v>0.33600000000000002</v>
      </c>
      <c r="M355" s="117">
        <v>1.9E-2</v>
      </c>
      <c r="N355" s="117" t="s">
        <v>2178</v>
      </c>
    </row>
    <row r="356" spans="1:14" hidden="1">
      <c r="A356" s="117" t="s">
        <v>332</v>
      </c>
      <c r="B356" s="117">
        <v>1.2638999999999998</v>
      </c>
      <c r="C356" s="117">
        <v>1</v>
      </c>
      <c r="D356" s="117">
        <v>5.7360000000000001E-2</v>
      </c>
      <c r="E356" s="117">
        <v>5736</v>
      </c>
      <c r="F356" s="117" t="s">
        <v>1587</v>
      </c>
      <c r="G356" s="117">
        <v>1.7894000000000001</v>
      </c>
      <c r="H356" s="117">
        <v>4.3499999999999997E-2</v>
      </c>
      <c r="I356" s="117">
        <v>1</v>
      </c>
      <c r="J356" s="117">
        <v>0</v>
      </c>
      <c r="K356" s="117">
        <v>0</v>
      </c>
      <c r="L356" s="117">
        <v>0.157</v>
      </c>
      <c r="M356" s="117">
        <v>1.9E-2</v>
      </c>
      <c r="N356" s="117" t="s">
        <v>2178</v>
      </c>
    </row>
    <row r="357" spans="1:14" hidden="1">
      <c r="A357" s="117" t="s">
        <v>333</v>
      </c>
      <c r="B357" s="117">
        <v>1.5906999999999998</v>
      </c>
      <c r="C357" s="117">
        <v>1</v>
      </c>
      <c r="D357" s="117">
        <v>6.1599999999999997E-3</v>
      </c>
      <c r="E357" s="117">
        <v>616</v>
      </c>
      <c r="F357" s="117" t="s">
        <v>1703</v>
      </c>
      <c r="G357" s="117">
        <v>1.577</v>
      </c>
      <c r="H357" s="117">
        <v>0</v>
      </c>
      <c r="I357" s="117">
        <v>1</v>
      </c>
      <c r="J357" s="117">
        <v>0</v>
      </c>
      <c r="K357" s="117">
        <v>0</v>
      </c>
      <c r="L357" s="117">
        <v>0.21199999999999999</v>
      </c>
      <c r="M357" s="117">
        <v>1.0999999999999999E-2</v>
      </c>
      <c r="N357" s="117" t="s">
        <v>2205</v>
      </c>
    </row>
    <row r="358" spans="1:14" hidden="1">
      <c r="A358" s="117" t="s">
        <v>334</v>
      </c>
      <c r="B358" s="117">
        <v>1.2638999999999998</v>
      </c>
      <c r="C358" s="117">
        <v>1</v>
      </c>
      <c r="D358" s="117">
        <v>4.2880000000000001E-2</v>
      </c>
      <c r="E358" s="117">
        <v>4288</v>
      </c>
      <c r="F358" s="117" t="s">
        <v>1587</v>
      </c>
      <c r="G358" s="117">
        <v>1.8047</v>
      </c>
      <c r="H358" s="117">
        <v>7.7399999999999997E-2</v>
      </c>
      <c r="I358" s="117">
        <v>1</v>
      </c>
      <c r="J358" s="117">
        <v>0</v>
      </c>
      <c r="K358" s="117">
        <v>0</v>
      </c>
      <c r="L358" s="117">
        <v>0.16900000000000001</v>
      </c>
      <c r="M358" s="117">
        <v>1.2E-2</v>
      </c>
      <c r="N358" s="117" t="s">
        <v>2178</v>
      </c>
    </row>
    <row r="359" spans="1:14" hidden="1">
      <c r="A359" s="117" t="s">
        <v>335</v>
      </c>
      <c r="B359" s="117">
        <v>1.3432999999999999</v>
      </c>
      <c r="C359" s="117">
        <v>1</v>
      </c>
      <c r="D359" s="117">
        <v>7.4799999999999997E-3</v>
      </c>
      <c r="E359" s="117">
        <v>748</v>
      </c>
      <c r="F359" s="117" t="s">
        <v>1978</v>
      </c>
      <c r="G359" s="117">
        <v>1.9509000000000001</v>
      </c>
      <c r="H359" s="117">
        <v>0</v>
      </c>
      <c r="I359" s="117">
        <v>1</v>
      </c>
      <c r="J359" s="117">
        <v>0</v>
      </c>
      <c r="K359" s="117">
        <v>0</v>
      </c>
      <c r="L359" s="117">
        <v>0.33300000000000002</v>
      </c>
      <c r="M359" s="117">
        <v>3.3000000000000002E-2</v>
      </c>
      <c r="N359" s="117" t="s">
        <v>2196</v>
      </c>
    </row>
    <row r="360" spans="1:14" hidden="1">
      <c r="A360" s="117" t="s">
        <v>336</v>
      </c>
      <c r="B360" s="117">
        <v>0.94689999999999996</v>
      </c>
      <c r="C360" s="117">
        <v>1</v>
      </c>
      <c r="D360" s="117">
        <v>1.018E-2</v>
      </c>
      <c r="E360" s="117">
        <v>1018</v>
      </c>
      <c r="F360" s="117" t="s">
        <v>3694</v>
      </c>
      <c r="G360" s="117">
        <v>1.3681000000000001</v>
      </c>
      <c r="H360" s="117">
        <v>0.1386</v>
      </c>
      <c r="I360" s="117">
        <v>1</v>
      </c>
      <c r="J360" s="117">
        <v>0</v>
      </c>
      <c r="K360" s="117">
        <v>0</v>
      </c>
      <c r="L360" s="117">
        <v>0.28599999999999998</v>
      </c>
      <c r="M360" s="117">
        <v>2.3E-2</v>
      </c>
      <c r="N360" s="117" t="s">
        <v>2187</v>
      </c>
    </row>
    <row r="361" spans="1:14" hidden="1">
      <c r="A361" s="117" t="s">
        <v>337</v>
      </c>
      <c r="B361" s="117">
        <v>1.7634999999999998</v>
      </c>
      <c r="C361" s="117">
        <v>1</v>
      </c>
      <c r="D361" s="117">
        <v>3.6499999999999998E-2</v>
      </c>
      <c r="E361" s="117">
        <v>3650</v>
      </c>
      <c r="F361" s="117" t="s">
        <v>3709</v>
      </c>
      <c r="G361" s="117">
        <v>1.6657999999999999</v>
      </c>
      <c r="H361" s="117">
        <v>6.6000000000000003E-2</v>
      </c>
      <c r="I361" s="117">
        <v>1</v>
      </c>
      <c r="J361" s="117">
        <v>0</v>
      </c>
      <c r="K361" s="117">
        <v>0</v>
      </c>
      <c r="L361" s="117">
        <v>0.192</v>
      </c>
      <c r="M361" s="117">
        <v>1.2999999999999999E-2</v>
      </c>
      <c r="N361" s="117" t="s">
        <v>2199</v>
      </c>
    </row>
    <row r="362" spans="1:14" hidden="1">
      <c r="A362" s="117" t="s">
        <v>338</v>
      </c>
      <c r="B362" s="117">
        <v>1.6805999999999999</v>
      </c>
      <c r="C362" s="117">
        <v>1</v>
      </c>
      <c r="D362" s="117">
        <v>3.7769999999999998E-2</v>
      </c>
      <c r="E362" s="117">
        <v>3777</v>
      </c>
      <c r="F362" s="117" t="s">
        <v>3700</v>
      </c>
      <c r="G362" s="117">
        <v>1.6798</v>
      </c>
      <c r="H362" s="117">
        <v>0.1113</v>
      </c>
      <c r="I362" s="117">
        <v>1</v>
      </c>
      <c r="J362" s="117">
        <v>0</v>
      </c>
      <c r="K362" s="117">
        <v>0</v>
      </c>
      <c r="L362" s="117">
        <v>0.13300000000000001</v>
      </c>
      <c r="M362" s="117">
        <v>5.0000000000000001E-3</v>
      </c>
      <c r="N362" s="117" t="s">
        <v>2192</v>
      </c>
    </row>
    <row r="363" spans="1:14" hidden="1">
      <c r="A363" s="117" t="s">
        <v>339</v>
      </c>
      <c r="B363" s="117">
        <v>1.2638999999999998</v>
      </c>
      <c r="C363" s="117">
        <v>1</v>
      </c>
      <c r="D363" s="117">
        <v>1.3990000000000001E-2</v>
      </c>
      <c r="E363" s="117">
        <v>1399</v>
      </c>
      <c r="F363" s="117" t="s">
        <v>1587</v>
      </c>
      <c r="G363" s="117">
        <v>1.9562999999999999</v>
      </c>
      <c r="H363" s="117">
        <v>0.23400000000000001</v>
      </c>
      <c r="I363" s="117">
        <v>1</v>
      </c>
      <c r="J363" s="117">
        <v>0.41888530000000002</v>
      </c>
      <c r="K363" s="117">
        <v>0.42927533000000001</v>
      </c>
      <c r="L363" s="117">
        <v>0.19800000000000001</v>
      </c>
      <c r="M363" s="117">
        <v>1.4999999999999999E-2</v>
      </c>
      <c r="N363" s="117" t="s">
        <v>2178</v>
      </c>
    </row>
    <row r="364" spans="1:14" hidden="1">
      <c r="A364" s="117" t="s">
        <v>340</v>
      </c>
      <c r="B364" s="117">
        <v>1.2638999999999998</v>
      </c>
      <c r="C364" s="117">
        <v>1</v>
      </c>
      <c r="D364" s="117">
        <v>1.2109999999999999E-2</v>
      </c>
      <c r="E364" s="117">
        <v>1211</v>
      </c>
      <c r="F364" s="117" t="s">
        <v>1587</v>
      </c>
      <c r="G364" s="117">
        <v>1.9173</v>
      </c>
      <c r="H364" s="117">
        <v>0.1988</v>
      </c>
      <c r="I364" s="117">
        <v>1</v>
      </c>
      <c r="J364" s="117">
        <v>0.47639797</v>
      </c>
      <c r="K364" s="117">
        <v>0.40854382</v>
      </c>
      <c r="L364" s="117">
        <v>0.48599999999999999</v>
      </c>
      <c r="M364" s="117">
        <v>2.8000000000000001E-2</v>
      </c>
      <c r="N364" s="117" t="s">
        <v>2178</v>
      </c>
    </row>
    <row r="365" spans="1:14" hidden="1">
      <c r="A365" s="117" t="s">
        <v>5205</v>
      </c>
      <c r="B365" s="117">
        <v>1.2638999999999998</v>
      </c>
      <c r="C365" s="117">
        <v>1</v>
      </c>
      <c r="D365" s="117">
        <v>6.4200000000000004E-3</v>
      </c>
      <c r="E365" s="117">
        <v>642</v>
      </c>
      <c r="F365" s="117" t="s">
        <v>1587</v>
      </c>
      <c r="G365" s="117">
        <v>1.1966000000000001</v>
      </c>
      <c r="H365" s="117">
        <v>0.26229999999999998</v>
      </c>
      <c r="I365" s="117">
        <v>1</v>
      </c>
      <c r="J365" s="117">
        <v>0</v>
      </c>
      <c r="K365" s="117">
        <v>0</v>
      </c>
      <c r="L365" s="117">
        <v>0.40899999999999997</v>
      </c>
      <c r="M365" s="117">
        <v>2.9000000000000001E-2</v>
      </c>
      <c r="N365" s="117" t="s">
        <v>2178</v>
      </c>
    </row>
    <row r="366" spans="1:14" hidden="1">
      <c r="A366" s="117" t="s">
        <v>341</v>
      </c>
      <c r="B366" s="117">
        <v>1.7427999999999999</v>
      </c>
      <c r="C366" s="117">
        <v>1</v>
      </c>
      <c r="D366" s="117">
        <v>4.9739999999999999E-2</v>
      </c>
      <c r="E366" s="117">
        <v>4974</v>
      </c>
      <c r="F366" s="117" t="s">
        <v>1717</v>
      </c>
      <c r="G366" s="117">
        <v>1.7614000000000001</v>
      </c>
      <c r="H366" s="117">
        <v>4.5699999999999998E-2</v>
      </c>
      <c r="I366" s="117">
        <v>1</v>
      </c>
      <c r="J366" s="117">
        <v>0</v>
      </c>
      <c r="K366" s="117">
        <v>0</v>
      </c>
      <c r="L366" s="117">
        <v>0.128</v>
      </c>
      <c r="M366" s="117">
        <v>7.0000000000000001E-3</v>
      </c>
      <c r="N366" s="117" t="s">
        <v>2183</v>
      </c>
    </row>
    <row r="367" spans="1:14" hidden="1">
      <c r="A367" s="117" t="s">
        <v>342</v>
      </c>
      <c r="B367" s="117">
        <v>1.2638999999999998</v>
      </c>
      <c r="C367" s="117">
        <v>1</v>
      </c>
      <c r="D367" s="117">
        <v>4.4569999999999999E-2</v>
      </c>
      <c r="E367" s="117">
        <v>4457</v>
      </c>
      <c r="F367" s="117" t="s">
        <v>1587</v>
      </c>
      <c r="G367" s="117">
        <v>1.6440999999999999</v>
      </c>
      <c r="H367" s="117">
        <v>0.1409</v>
      </c>
      <c r="I367" s="117">
        <v>1</v>
      </c>
      <c r="J367" s="117">
        <v>0</v>
      </c>
      <c r="K367" s="117">
        <v>0</v>
      </c>
      <c r="L367" s="117">
        <v>0.26600000000000001</v>
      </c>
      <c r="M367" s="117">
        <v>1.2999999999999999E-2</v>
      </c>
      <c r="N367" s="117" t="s">
        <v>2204</v>
      </c>
    </row>
    <row r="368" spans="1:14" hidden="1">
      <c r="A368" s="117" t="s">
        <v>343</v>
      </c>
      <c r="B368" s="117">
        <v>1.1619999999999999</v>
      </c>
      <c r="C368" s="117">
        <v>1</v>
      </c>
      <c r="D368" s="117">
        <v>2.2329999999999999E-2</v>
      </c>
      <c r="E368" s="117">
        <v>2233</v>
      </c>
      <c r="F368" s="117" t="s">
        <v>1691</v>
      </c>
      <c r="G368" s="117">
        <v>1.5032000000000001</v>
      </c>
      <c r="H368" s="117">
        <v>9.0499999999999997E-2</v>
      </c>
      <c r="I368" s="117">
        <v>1</v>
      </c>
      <c r="J368" s="117">
        <v>2.1967199999999999E-2</v>
      </c>
      <c r="K368" s="117">
        <v>1.8297589999999999E-2</v>
      </c>
      <c r="L368" s="117">
        <v>0.186</v>
      </c>
      <c r="M368" s="117">
        <v>1.0999999999999999E-2</v>
      </c>
      <c r="N368" s="117" t="s">
        <v>2179</v>
      </c>
    </row>
    <row r="369" spans="1:14" hidden="1">
      <c r="A369" s="117" t="s">
        <v>344</v>
      </c>
      <c r="B369" s="117">
        <v>1.2638999999999998</v>
      </c>
      <c r="C369" s="117">
        <v>1</v>
      </c>
      <c r="D369" s="117">
        <v>1.677E-2</v>
      </c>
      <c r="E369" s="117">
        <v>1677</v>
      </c>
      <c r="F369" s="117" t="s">
        <v>1587</v>
      </c>
      <c r="G369" s="117">
        <v>1.5270999999999999</v>
      </c>
      <c r="H369" s="117">
        <v>8.8499999999999995E-2</v>
      </c>
      <c r="I369" s="117">
        <v>1</v>
      </c>
      <c r="J369" s="117">
        <v>6.8836830000000002E-2</v>
      </c>
      <c r="K369" s="117">
        <v>5.5193859999999997E-2</v>
      </c>
      <c r="L369" s="117">
        <v>0.14899999999999999</v>
      </c>
      <c r="M369" s="117">
        <v>0.01</v>
      </c>
      <c r="N369" s="117" t="s">
        <v>2204</v>
      </c>
    </row>
    <row r="370" spans="1:14" hidden="1">
      <c r="A370" s="117" t="s">
        <v>345</v>
      </c>
      <c r="B370" s="117">
        <v>1.2884</v>
      </c>
      <c r="C370" s="117">
        <v>1</v>
      </c>
      <c r="D370" s="117">
        <v>3.056E-2</v>
      </c>
      <c r="E370" s="117">
        <v>3056</v>
      </c>
      <c r="F370" s="117" t="s">
        <v>1654</v>
      </c>
      <c r="G370" s="117">
        <v>1.7868999999999999</v>
      </c>
      <c r="H370" s="117">
        <v>5.5100000000000003E-2</v>
      </c>
      <c r="I370" s="117">
        <v>1</v>
      </c>
      <c r="J370" s="117">
        <v>6.6908170000000003E-2</v>
      </c>
      <c r="K370" s="117">
        <v>7.9222470000000003E-2</v>
      </c>
      <c r="L370" s="117">
        <v>0.19600000000000001</v>
      </c>
      <c r="M370" s="117">
        <v>7.0000000000000001E-3</v>
      </c>
      <c r="N370" s="117" t="s">
        <v>2186</v>
      </c>
    </row>
    <row r="371" spans="1:14" hidden="1">
      <c r="A371" s="117" t="s">
        <v>346</v>
      </c>
      <c r="B371" s="117">
        <v>1.3432999999999999</v>
      </c>
      <c r="C371" s="117">
        <v>1</v>
      </c>
      <c r="D371" s="117">
        <v>5.7290000000000001E-2</v>
      </c>
      <c r="E371" s="117">
        <v>5729</v>
      </c>
      <c r="F371" s="117" t="s">
        <v>1978</v>
      </c>
      <c r="G371" s="117">
        <v>1.8763000000000001</v>
      </c>
      <c r="H371" s="117">
        <v>0</v>
      </c>
      <c r="I371" s="117">
        <v>1</v>
      </c>
      <c r="J371" s="117">
        <v>4.9528339999999997E-2</v>
      </c>
      <c r="K371" s="117">
        <v>5.8230440000000001E-2</v>
      </c>
      <c r="L371" s="117">
        <v>0.29799999999999999</v>
      </c>
      <c r="M371" s="117">
        <v>3.4000000000000002E-2</v>
      </c>
      <c r="N371" s="117" t="s">
        <v>2196</v>
      </c>
    </row>
    <row r="372" spans="1:14" hidden="1">
      <c r="A372" s="117" t="s">
        <v>5206</v>
      </c>
      <c r="B372" s="117">
        <v>1.0728</v>
      </c>
      <c r="C372" s="117">
        <v>1</v>
      </c>
      <c r="D372" s="117">
        <v>5.9999999999999995E-4</v>
      </c>
      <c r="E372" s="117">
        <v>60</v>
      </c>
      <c r="F372" s="117" t="s">
        <v>3668</v>
      </c>
      <c r="G372" s="117">
        <v>0.89939999999999998</v>
      </c>
      <c r="H372" s="117">
        <v>0</v>
      </c>
      <c r="I372" s="117">
        <v>1</v>
      </c>
      <c r="J372" s="117">
        <v>0</v>
      </c>
      <c r="K372" s="117">
        <v>0</v>
      </c>
      <c r="L372" s="117">
        <v>0.19800000000000001</v>
      </c>
      <c r="M372" s="117">
        <v>1.4999999999999999E-2</v>
      </c>
      <c r="N372" s="117" t="s">
        <v>2188</v>
      </c>
    </row>
    <row r="373" spans="1:14" hidden="1">
      <c r="A373" s="117" t="s">
        <v>347</v>
      </c>
      <c r="B373" s="117">
        <v>1.7236999999999998</v>
      </c>
      <c r="C373" s="117">
        <v>1</v>
      </c>
      <c r="D373" s="117">
        <v>4.8900000000000002E-3</v>
      </c>
      <c r="E373" s="117">
        <v>489</v>
      </c>
      <c r="F373" s="117" t="s">
        <v>3673</v>
      </c>
      <c r="G373" s="117">
        <v>1.3794999999999999</v>
      </c>
      <c r="H373" s="117">
        <v>0</v>
      </c>
      <c r="I373" s="117">
        <v>1</v>
      </c>
      <c r="J373" s="117">
        <v>0</v>
      </c>
      <c r="K373" s="117">
        <v>0</v>
      </c>
      <c r="L373" s="117">
        <v>0.44</v>
      </c>
      <c r="M373" s="117">
        <v>1.2999999999999999E-2</v>
      </c>
      <c r="N373" s="117" t="s">
        <v>2173</v>
      </c>
    </row>
    <row r="374" spans="1:14" hidden="1">
      <c r="A374" s="117" t="s">
        <v>348</v>
      </c>
      <c r="B374" s="117">
        <v>1.2638999999999998</v>
      </c>
      <c r="C374" s="117">
        <v>1</v>
      </c>
      <c r="D374" s="117">
        <v>3.9199999999999999E-3</v>
      </c>
      <c r="E374" s="117">
        <v>392</v>
      </c>
      <c r="F374" s="117" t="s">
        <v>1587</v>
      </c>
      <c r="G374" s="117">
        <v>1.9029</v>
      </c>
      <c r="H374" s="117">
        <v>2.0799999999999999E-2</v>
      </c>
      <c r="I374" s="117">
        <v>1</v>
      </c>
      <c r="J374" s="117">
        <v>6.8526100000000003E-3</v>
      </c>
      <c r="K374" s="117">
        <v>6.9176699999999999E-3</v>
      </c>
      <c r="L374" s="117">
        <v>0.2</v>
      </c>
      <c r="M374" s="117">
        <v>1.6E-2</v>
      </c>
      <c r="N374" s="117" t="s">
        <v>2178</v>
      </c>
    </row>
    <row r="375" spans="1:14" hidden="1">
      <c r="A375" s="117" t="s">
        <v>349</v>
      </c>
      <c r="B375" s="117">
        <v>1.5906999999999998</v>
      </c>
      <c r="C375" s="117">
        <v>1</v>
      </c>
      <c r="D375" s="117">
        <v>2.222E-2</v>
      </c>
      <c r="E375" s="117">
        <v>2222</v>
      </c>
      <c r="F375" s="117" t="s">
        <v>1703</v>
      </c>
      <c r="G375" s="117">
        <v>1.6029</v>
      </c>
      <c r="H375" s="117">
        <v>4.7600000000000003E-2</v>
      </c>
      <c r="I375" s="117">
        <v>1</v>
      </c>
      <c r="J375" s="117">
        <v>0</v>
      </c>
      <c r="K375" s="117">
        <v>0</v>
      </c>
      <c r="L375" s="117">
        <v>0.20599999999999999</v>
      </c>
      <c r="M375" s="117">
        <v>8.9999999999999993E-3</v>
      </c>
      <c r="N375" s="117" t="s">
        <v>2177</v>
      </c>
    </row>
    <row r="376" spans="1:14" hidden="1">
      <c r="A376" s="117" t="s">
        <v>350</v>
      </c>
      <c r="B376" s="117">
        <v>1.2864</v>
      </c>
      <c r="C376" s="117">
        <v>1</v>
      </c>
      <c r="D376" s="117">
        <v>8.4399999999999996E-3</v>
      </c>
      <c r="E376" s="117">
        <v>844</v>
      </c>
      <c r="F376" s="117" t="s">
        <v>3671</v>
      </c>
      <c r="G376" s="117">
        <v>1.5111000000000001</v>
      </c>
      <c r="H376" s="117">
        <v>0</v>
      </c>
      <c r="I376" s="117">
        <v>1</v>
      </c>
      <c r="J376" s="117">
        <v>0</v>
      </c>
      <c r="K376" s="117">
        <v>0</v>
      </c>
      <c r="L376" s="117">
        <v>0.35</v>
      </c>
      <c r="M376" s="117">
        <v>3.2000000000000001E-2</v>
      </c>
      <c r="N376" s="117" t="s">
        <v>2211</v>
      </c>
    </row>
    <row r="377" spans="1:14" hidden="1">
      <c r="A377" s="117" t="s">
        <v>351</v>
      </c>
      <c r="B377" s="117">
        <v>1.1619999999999999</v>
      </c>
      <c r="C377" s="117">
        <v>1</v>
      </c>
      <c r="D377" s="117">
        <v>2.2699999999999999E-3</v>
      </c>
      <c r="E377" s="117">
        <v>227</v>
      </c>
      <c r="F377" s="117" t="s">
        <v>1691</v>
      </c>
      <c r="G377" s="117">
        <v>1.0873999999999999</v>
      </c>
      <c r="H377" s="117">
        <v>0</v>
      </c>
      <c r="I377" s="117">
        <v>1</v>
      </c>
      <c r="J377" s="117">
        <v>0</v>
      </c>
      <c r="K377" s="117">
        <v>0</v>
      </c>
      <c r="L377" s="117">
        <v>0.38</v>
      </c>
      <c r="M377" s="117">
        <v>3.2000000000000001E-2</v>
      </c>
      <c r="N377" s="117" t="s">
        <v>2179</v>
      </c>
    </row>
    <row r="378" spans="1:14" hidden="1">
      <c r="A378" s="117" t="s">
        <v>352</v>
      </c>
      <c r="B378" s="117">
        <v>1.2253999999999998</v>
      </c>
      <c r="C378" s="117">
        <v>1</v>
      </c>
      <c r="D378" s="117">
        <v>3.2800000000000003E-2</v>
      </c>
      <c r="E378" s="117">
        <v>3280</v>
      </c>
      <c r="F378" s="117" t="s">
        <v>3682</v>
      </c>
      <c r="G378" s="117">
        <v>2.4946000000000002</v>
      </c>
      <c r="H378" s="117">
        <v>0</v>
      </c>
      <c r="I378" s="117">
        <v>1</v>
      </c>
      <c r="J378" s="117">
        <v>8.6873729999999996E-2</v>
      </c>
      <c r="K378" s="117">
        <v>9.4191419999999998E-2</v>
      </c>
      <c r="L378" s="117">
        <v>0.17499999999999999</v>
      </c>
      <c r="M378" s="117">
        <v>1.4E-2</v>
      </c>
      <c r="N378" s="117" t="s">
        <v>2180</v>
      </c>
    </row>
    <row r="379" spans="1:14" hidden="1">
      <c r="A379" s="117" t="s">
        <v>353</v>
      </c>
      <c r="B379" s="117">
        <v>1.5906999999999998</v>
      </c>
      <c r="C379" s="117">
        <v>1</v>
      </c>
      <c r="D379" s="117">
        <v>8.6099999999999996E-3</v>
      </c>
      <c r="E379" s="117">
        <v>861</v>
      </c>
      <c r="F379" s="117" t="s">
        <v>1703</v>
      </c>
      <c r="G379" s="117">
        <v>1.8348</v>
      </c>
      <c r="H379" s="117">
        <v>2.87E-2</v>
      </c>
      <c r="I379" s="117">
        <v>1</v>
      </c>
      <c r="J379" s="117">
        <v>5.2375489999999997E-2</v>
      </c>
      <c r="K379" s="117">
        <v>3.9235350000000002E-2</v>
      </c>
      <c r="L379" s="117">
        <v>0.2</v>
      </c>
      <c r="M379" s="117">
        <v>1.6E-2</v>
      </c>
      <c r="N379" s="117" t="s">
        <v>2177</v>
      </c>
    </row>
    <row r="380" spans="1:14" hidden="1">
      <c r="A380" s="117" t="s">
        <v>354</v>
      </c>
      <c r="B380" s="117">
        <v>1.2154999999999998</v>
      </c>
      <c r="C380" s="117">
        <v>1</v>
      </c>
      <c r="D380" s="117">
        <v>1.9300000000000001E-2</v>
      </c>
      <c r="E380" s="117">
        <v>1930</v>
      </c>
      <c r="F380" s="117" t="s">
        <v>1362</v>
      </c>
      <c r="G380" s="117">
        <v>1.9066000000000001</v>
      </c>
      <c r="H380" s="117">
        <v>0.1109</v>
      </c>
      <c r="I380" s="117">
        <v>1</v>
      </c>
      <c r="J380" s="117">
        <v>5.0120860000000003E-2</v>
      </c>
      <c r="K380" s="117">
        <v>3.9654630000000003E-2</v>
      </c>
      <c r="L380" s="117">
        <v>0.154</v>
      </c>
      <c r="M380" s="117">
        <v>1.2E-2</v>
      </c>
      <c r="N380" s="117" t="s">
        <v>2190</v>
      </c>
    </row>
    <row r="381" spans="1:14" hidden="1">
      <c r="A381" s="117" t="s">
        <v>5207</v>
      </c>
      <c r="B381" s="117">
        <v>1.2864</v>
      </c>
      <c r="C381" s="117">
        <v>1</v>
      </c>
      <c r="D381" s="117">
        <v>1.1199999999999999E-3</v>
      </c>
      <c r="E381" s="117">
        <v>112</v>
      </c>
      <c r="F381" s="117" t="s">
        <v>3671</v>
      </c>
      <c r="G381" s="117">
        <v>1.0595000000000001</v>
      </c>
      <c r="H381" s="117">
        <v>0</v>
      </c>
      <c r="I381" s="117">
        <v>1</v>
      </c>
      <c r="J381" s="117">
        <v>0</v>
      </c>
      <c r="K381" s="117">
        <v>0</v>
      </c>
      <c r="L381" s="117">
        <v>0.35</v>
      </c>
      <c r="M381" s="117">
        <v>1.6E-2</v>
      </c>
      <c r="N381" s="117" t="s">
        <v>2212</v>
      </c>
    </row>
    <row r="382" spans="1:14" hidden="1">
      <c r="A382" s="117" t="s">
        <v>355</v>
      </c>
      <c r="B382" s="117">
        <v>1.2638999999999998</v>
      </c>
      <c r="C382" s="117">
        <v>1</v>
      </c>
      <c r="D382" s="117">
        <v>7.2660000000000002E-2</v>
      </c>
      <c r="E382" s="117">
        <v>7266</v>
      </c>
      <c r="F382" s="117" t="s">
        <v>1587</v>
      </c>
      <c r="G382" s="117">
        <v>1.7693000000000001</v>
      </c>
      <c r="H382" s="117">
        <v>7.1099999999999997E-2</v>
      </c>
      <c r="I382" s="117">
        <v>1</v>
      </c>
      <c r="J382" s="117">
        <v>3.45023E-2</v>
      </c>
      <c r="K382" s="117">
        <v>3.9445010000000003E-2</v>
      </c>
      <c r="L382" s="117">
        <v>0.18099999999999999</v>
      </c>
      <c r="M382" s="117">
        <v>1.2E-2</v>
      </c>
      <c r="N382" s="117" t="s">
        <v>2178</v>
      </c>
    </row>
    <row r="383" spans="1:14" hidden="1">
      <c r="A383" s="117" t="s">
        <v>356</v>
      </c>
      <c r="B383" s="117">
        <v>1.7427999999999999</v>
      </c>
      <c r="C383" s="117">
        <v>1</v>
      </c>
      <c r="D383" s="117">
        <v>9.4390000000000002E-2</v>
      </c>
      <c r="E383" s="117">
        <v>9439</v>
      </c>
      <c r="F383" s="117" t="s">
        <v>1717</v>
      </c>
      <c r="G383" s="117">
        <v>2.4998</v>
      </c>
      <c r="H383" s="117">
        <v>5.8999999999999997E-2</v>
      </c>
      <c r="I383" s="117">
        <v>1</v>
      </c>
      <c r="J383" s="117">
        <v>0.27766509</v>
      </c>
      <c r="K383" s="117">
        <v>0.35542608999999997</v>
      </c>
      <c r="L383" s="117">
        <v>0.159</v>
      </c>
      <c r="M383" s="117">
        <v>1.0999999999999999E-2</v>
      </c>
      <c r="N383" s="117" t="s">
        <v>2183</v>
      </c>
    </row>
    <row r="384" spans="1:14" hidden="1">
      <c r="A384" s="117" t="s">
        <v>357</v>
      </c>
      <c r="B384" s="117">
        <v>1.3040999999999998</v>
      </c>
      <c r="C384" s="117">
        <v>1</v>
      </c>
      <c r="D384" s="117">
        <v>4.1889999999999997E-2</v>
      </c>
      <c r="E384" s="117">
        <v>4189</v>
      </c>
      <c r="F384" s="117" t="s">
        <v>3723</v>
      </c>
      <c r="G384" s="117">
        <v>1.4876</v>
      </c>
      <c r="H384" s="117">
        <v>0.1234</v>
      </c>
      <c r="I384" s="117">
        <v>1</v>
      </c>
      <c r="J384" s="117">
        <v>4.881775E-2</v>
      </c>
      <c r="K384" s="117">
        <v>4.4932130000000001E-2</v>
      </c>
      <c r="L384" s="117">
        <v>0.186</v>
      </c>
      <c r="M384" s="117">
        <v>2.4E-2</v>
      </c>
      <c r="N384" s="117" t="s">
        <v>2213</v>
      </c>
    </row>
    <row r="385" spans="1:14" hidden="1">
      <c r="A385" s="117" t="s">
        <v>358</v>
      </c>
      <c r="B385" s="117">
        <v>1.7236999999999998</v>
      </c>
      <c r="C385" s="117">
        <v>1</v>
      </c>
      <c r="D385" s="117">
        <v>8.4180000000000005E-2</v>
      </c>
      <c r="E385" s="117">
        <v>8418</v>
      </c>
      <c r="F385" s="117" t="s">
        <v>3673</v>
      </c>
      <c r="G385" s="117">
        <v>2.5806</v>
      </c>
      <c r="H385" s="117">
        <v>0.1047</v>
      </c>
      <c r="I385" s="117">
        <v>1</v>
      </c>
      <c r="J385" s="117">
        <v>0.27330979</v>
      </c>
      <c r="K385" s="117">
        <v>0.30827892000000001</v>
      </c>
      <c r="L385" s="117">
        <v>0.22500000000000001</v>
      </c>
      <c r="M385" s="117">
        <v>6.0000000000000001E-3</v>
      </c>
      <c r="N385" s="117" t="s">
        <v>2173</v>
      </c>
    </row>
    <row r="386" spans="1:14" hidden="1">
      <c r="A386" s="117" t="s">
        <v>359</v>
      </c>
      <c r="B386" s="117">
        <v>1.1850999999999998</v>
      </c>
      <c r="C386" s="117">
        <v>1</v>
      </c>
      <c r="D386" s="117">
        <v>3.5249999999999997E-2</v>
      </c>
      <c r="E386" s="117">
        <v>3525</v>
      </c>
      <c r="F386" s="117" t="s">
        <v>3686</v>
      </c>
      <c r="G386" s="117">
        <v>1.8444</v>
      </c>
      <c r="H386" s="117">
        <v>0.10639999999999999</v>
      </c>
      <c r="I386" s="117">
        <v>1</v>
      </c>
      <c r="J386" s="117">
        <v>0</v>
      </c>
      <c r="K386" s="117">
        <v>0</v>
      </c>
      <c r="L386" s="117">
        <v>0.16600000000000001</v>
      </c>
      <c r="M386" s="117">
        <v>7.0000000000000001E-3</v>
      </c>
      <c r="N386" s="117" t="s">
        <v>2182</v>
      </c>
    </row>
    <row r="387" spans="1:14" hidden="1">
      <c r="A387" s="117" t="s">
        <v>360</v>
      </c>
      <c r="B387" s="117">
        <v>1.7236999999999998</v>
      </c>
      <c r="C387" s="117">
        <v>1</v>
      </c>
      <c r="D387" s="117">
        <v>1.9230000000000001E-2</v>
      </c>
      <c r="E387" s="117">
        <v>1923</v>
      </c>
      <c r="F387" s="117" t="s">
        <v>3673</v>
      </c>
      <c r="G387" s="117">
        <v>1.9625999999999999</v>
      </c>
      <c r="H387" s="117">
        <v>7.3200000000000001E-2</v>
      </c>
      <c r="I387" s="117">
        <v>1</v>
      </c>
      <c r="J387" s="117">
        <v>0.22917675000000001</v>
      </c>
      <c r="K387" s="117">
        <v>0.18312359</v>
      </c>
      <c r="L387" s="117">
        <v>0.20599999999999999</v>
      </c>
      <c r="M387" s="117">
        <v>7.0000000000000001E-3</v>
      </c>
      <c r="N387" s="117" t="s">
        <v>2173</v>
      </c>
    </row>
    <row r="388" spans="1:14" hidden="1">
      <c r="A388" s="117" t="s">
        <v>361</v>
      </c>
      <c r="B388" s="117">
        <v>1.2334999999999998</v>
      </c>
      <c r="C388" s="117">
        <v>1</v>
      </c>
      <c r="D388" s="117">
        <v>4.725E-2</v>
      </c>
      <c r="E388" s="117">
        <v>4725</v>
      </c>
      <c r="F388" s="117" t="s">
        <v>1614</v>
      </c>
      <c r="G388" s="117">
        <v>1.7387999999999999</v>
      </c>
      <c r="H388" s="117">
        <v>0.1411</v>
      </c>
      <c r="I388" s="117">
        <v>1</v>
      </c>
      <c r="J388" s="117">
        <v>2.650512E-2</v>
      </c>
      <c r="K388" s="117">
        <v>3.8028890000000003E-2</v>
      </c>
      <c r="L388" s="117">
        <v>0.10100000000000001</v>
      </c>
      <c r="M388" s="117">
        <v>4.0000000000000001E-3</v>
      </c>
      <c r="N388" s="117" t="s">
        <v>2189</v>
      </c>
    </row>
    <row r="389" spans="1:14" hidden="1">
      <c r="A389" s="117" t="s">
        <v>362</v>
      </c>
      <c r="B389" s="117">
        <v>1.2638999999999998</v>
      </c>
      <c r="C389" s="117">
        <v>1</v>
      </c>
      <c r="D389" s="117">
        <v>1.336E-2</v>
      </c>
      <c r="E389" s="117">
        <v>1336</v>
      </c>
      <c r="F389" s="117" t="s">
        <v>1587</v>
      </c>
      <c r="G389" s="117">
        <v>1.6640999999999999</v>
      </c>
      <c r="H389" s="117">
        <v>0.18079999999999999</v>
      </c>
      <c r="I389" s="117">
        <v>1</v>
      </c>
      <c r="J389" s="117">
        <v>0</v>
      </c>
      <c r="K389" s="117">
        <v>0</v>
      </c>
      <c r="L389" s="117">
        <v>0.15</v>
      </c>
      <c r="M389" s="117">
        <v>1.0999999999999999E-2</v>
      </c>
      <c r="N389" s="117" t="s">
        <v>2178</v>
      </c>
    </row>
    <row r="390" spans="1:14" hidden="1">
      <c r="A390" s="117" t="s">
        <v>363</v>
      </c>
      <c r="B390" s="117">
        <v>1.2638999999999998</v>
      </c>
      <c r="C390" s="117">
        <v>1</v>
      </c>
      <c r="D390" s="117">
        <v>3.2919999999999998E-2</v>
      </c>
      <c r="E390" s="117">
        <v>3292</v>
      </c>
      <c r="F390" s="117" t="s">
        <v>1587</v>
      </c>
      <c r="G390" s="117">
        <v>2.0758000000000001</v>
      </c>
      <c r="H390" s="117">
        <v>0.1608</v>
      </c>
      <c r="I390" s="117">
        <v>1</v>
      </c>
      <c r="J390" s="117">
        <v>1.532685E-2</v>
      </c>
      <c r="K390" s="117">
        <v>1.459153E-2</v>
      </c>
      <c r="L390" s="117">
        <v>0.17899999999999999</v>
      </c>
      <c r="M390" s="117">
        <v>8.9999999999999993E-3</v>
      </c>
      <c r="N390" s="117" t="s">
        <v>2178</v>
      </c>
    </row>
    <row r="391" spans="1:14" hidden="1">
      <c r="A391" s="117" t="s">
        <v>364</v>
      </c>
      <c r="B391" s="117">
        <v>1.2638999999999998</v>
      </c>
      <c r="C391" s="117">
        <v>1</v>
      </c>
      <c r="D391" s="117">
        <v>3.9730000000000001E-2</v>
      </c>
      <c r="E391" s="117">
        <v>3973</v>
      </c>
      <c r="F391" s="117" t="s">
        <v>1587</v>
      </c>
      <c r="G391" s="117">
        <v>1.7056</v>
      </c>
      <c r="H391" s="117">
        <v>7.4399999999999994E-2</v>
      </c>
      <c r="I391" s="117">
        <v>1</v>
      </c>
      <c r="J391" s="117">
        <v>0</v>
      </c>
      <c r="K391" s="117">
        <v>0</v>
      </c>
      <c r="L391" s="117">
        <v>0.11899999999999999</v>
      </c>
      <c r="M391" s="117">
        <v>8.0000000000000002E-3</v>
      </c>
      <c r="N391" s="117" t="s">
        <v>2178</v>
      </c>
    </row>
    <row r="392" spans="1:14" hidden="1">
      <c r="A392" s="117" t="s">
        <v>365</v>
      </c>
      <c r="B392" s="117">
        <v>1.2638999999999998</v>
      </c>
      <c r="C392" s="117">
        <v>1</v>
      </c>
      <c r="D392" s="117">
        <v>5.0819999999999997E-2</v>
      </c>
      <c r="E392" s="117">
        <v>5082</v>
      </c>
      <c r="F392" s="117" t="s">
        <v>1587</v>
      </c>
      <c r="G392" s="117">
        <v>1.9827999999999999</v>
      </c>
      <c r="H392" s="117">
        <v>0.1077</v>
      </c>
      <c r="I392" s="117">
        <v>1</v>
      </c>
      <c r="J392" s="117">
        <v>8.1366850000000004E-2</v>
      </c>
      <c r="K392" s="117">
        <v>9.2853550000000007E-2</v>
      </c>
      <c r="L392" s="117">
        <v>0.20699999999999999</v>
      </c>
      <c r="M392" s="117">
        <v>8.9999999999999993E-3</v>
      </c>
      <c r="N392" s="117" t="s">
        <v>2178</v>
      </c>
    </row>
    <row r="393" spans="1:14" hidden="1">
      <c r="A393" s="117" t="s">
        <v>366</v>
      </c>
      <c r="B393" s="117">
        <v>1.6731999999999998</v>
      </c>
      <c r="C393" s="117">
        <v>1</v>
      </c>
      <c r="D393" s="117">
        <v>2.9600000000000001E-2</v>
      </c>
      <c r="E393" s="117">
        <v>2960</v>
      </c>
      <c r="F393" s="117" t="s">
        <v>1640</v>
      </c>
      <c r="G393" s="117">
        <v>1.8882000000000001</v>
      </c>
      <c r="H393" s="117">
        <v>9.4299999999999995E-2</v>
      </c>
      <c r="I393" s="117">
        <v>1</v>
      </c>
      <c r="J393" s="117">
        <v>0</v>
      </c>
      <c r="K393" s="117">
        <v>0</v>
      </c>
      <c r="L393" s="117">
        <v>0.24</v>
      </c>
      <c r="M393" s="117">
        <v>3.5999999999999997E-2</v>
      </c>
      <c r="N393" s="117" t="s">
        <v>2170</v>
      </c>
    </row>
    <row r="394" spans="1:14" hidden="1">
      <c r="A394" s="117" t="s">
        <v>367</v>
      </c>
      <c r="B394" s="117">
        <v>1.0728</v>
      </c>
      <c r="C394" s="117">
        <v>1</v>
      </c>
      <c r="D394" s="117">
        <v>3.4099999999999998E-2</v>
      </c>
      <c r="E394" s="117">
        <v>3410</v>
      </c>
      <c r="F394" s="117" t="s">
        <v>3668</v>
      </c>
      <c r="G394" s="117">
        <v>1.6826000000000001</v>
      </c>
      <c r="H394" s="117">
        <v>8.9700000000000002E-2</v>
      </c>
      <c r="I394" s="117">
        <v>1</v>
      </c>
      <c r="J394" s="117">
        <v>0</v>
      </c>
      <c r="K394" s="117">
        <v>0</v>
      </c>
      <c r="L394" s="117">
        <v>0.191</v>
      </c>
      <c r="M394" s="117">
        <v>3.3000000000000002E-2</v>
      </c>
      <c r="N394" s="117" t="s">
        <v>2188</v>
      </c>
    </row>
    <row r="395" spans="1:14" hidden="1">
      <c r="A395" s="117" t="s">
        <v>368</v>
      </c>
      <c r="B395" s="117">
        <v>1.6731999999999998</v>
      </c>
      <c r="C395" s="117">
        <v>1</v>
      </c>
      <c r="D395" s="117">
        <v>4.4150000000000002E-2</v>
      </c>
      <c r="E395" s="117">
        <v>4415</v>
      </c>
      <c r="F395" s="117" t="s">
        <v>1640</v>
      </c>
      <c r="G395" s="117">
        <v>1.9441999999999999</v>
      </c>
      <c r="H395" s="117">
        <v>6.25E-2</v>
      </c>
      <c r="I395" s="117">
        <v>1</v>
      </c>
      <c r="J395" s="117">
        <v>0</v>
      </c>
      <c r="K395" s="117">
        <v>0</v>
      </c>
      <c r="L395" s="117">
        <v>0.14599999999999999</v>
      </c>
      <c r="M395" s="117">
        <v>8.0000000000000002E-3</v>
      </c>
      <c r="N395" s="117" t="s">
        <v>2191</v>
      </c>
    </row>
    <row r="396" spans="1:14" hidden="1">
      <c r="A396" s="117" t="s">
        <v>369</v>
      </c>
      <c r="B396" s="117">
        <v>1.5906999999999998</v>
      </c>
      <c r="C396" s="117">
        <v>1</v>
      </c>
      <c r="D396" s="117">
        <v>1.737E-2</v>
      </c>
      <c r="E396" s="117">
        <v>1737</v>
      </c>
      <c r="F396" s="117" t="s">
        <v>1703</v>
      </c>
      <c r="G396" s="117">
        <v>1.5279</v>
      </c>
      <c r="H396" s="117">
        <v>0</v>
      </c>
      <c r="I396" s="117">
        <v>1</v>
      </c>
      <c r="J396" s="117">
        <v>0</v>
      </c>
      <c r="K396" s="117">
        <v>0</v>
      </c>
      <c r="L396" s="117">
        <v>0.26700000000000002</v>
      </c>
      <c r="M396" s="117">
        <v>2.4E-2</v>
      </c>
      <c r="N396" s="117" t="s">
        <v>2209</v>
      </c>
    </row>
    <row r="397" spans="1:14" hidden="1">
      <c r="A397" s="117" t="s">
        <v>370</v>
      </c>
      <c r="B397" s="117">
        <v>1.2638999999999998</v>
      </c>
      <c r="C397" s="117">
        <v>1</v>
      </c>
      <c r="D397" s="117">
        <v>3.9550000000000002E-2</v>
      </c>
      <c r="E397" s="117">
        <v>3955</v>
      </c>
      <c r="F397" s="117" t="s">
        <v>1587</v>
      </c>
      <c r="G397" s="117">
        <v>1.9346000000000001</v>
      </c>
      <c r="H397" s="117">
        <v>0.14710000000000001</v>
      </c>
      <c r="I397" s="117">
        <v>1</v>
      </c>
      <c r="J397" s="117">
        <v>7.6484999999999999E-3</v>
      </c>
      <c r="K397" s="117">
        <v>5.5056699999999998E-3</v>
      </c>
      <c r="L397" s="117">
        <v>0.17599999999999999</v>
      </c>
      <c r="M397" s="117">
        <v>1.2999999999999999E-2</v>
      </c>
      <c r="N397" s="117" t="s">
        <v>2178</v>
      </c>
    </row>
    <row r="398" spans="1:14" hidden="1">
      <c r="A398" s="117" t="s">
        <v>371</v>
      </c>
      <c r="B398" s="117">
        <v>1.2253999999999998</v>
      </c>
      <c r="C398" s="117">
        <v>1</v>
      </c>
      <c r="D398" s="117">
        <v>3.5139999999999998E-2</v>
      </c>
      <c r="E398" s="117">
        <v>3514</v>
      </c>
      <c r="F398" s="117" t="s">
        <v>3682</v>
      </c>
      <c r="G398" s="117">
        <v>1.7425999999999999</v>
      </c>
      <c r="H398" s="117">
        <v>3.32E-2</v>
      </c>
      <c r="I398" s="117">
        <v>1</v>
      </c>
      <c r="J398" s="117">
        <v>0</v>
      </c>
      <c r="K398" s="117">
        <v>0</v>
      </c>
      <c r="L398" s="117">
        <v>0.19400000000000001</v>
      </c>
      <c r="M398" s="117">
        <v>1.7000000000000001E-2</v>
      </c>
      <c r="N398" s="117" t="s">
        <v>2180</v>
      </c>
    </row>
    <row r="399" spans="1:14" hidden="1">
      <c r="A399" s="117" t="s">
        <v>372</v>
      </c>
      <c r="B399" s="117">
        <v>1.2806999999999999</v>
      </c>
      <c r="C399" s="117">
        <v>1</v>
      </c>
      <c r="D399" s="117">
        <v>1.504E-2</v>
      </c>
      <c r="E399" s="117">
        <v>1504</v>
      </c>
      <c r="F399" s="117" t="s">
        <v>1719</v>
      </c>
      <c r="G399" s="117">
        <v>1.6957</v>
      </c>
      <c r="H399" s="117">
        <v>7.7200000000000005E-2</v>
      </c>
      <c r="I399" s="117">
        <v>1</v>
      </c>
      <c r="J399" s="117">
        <v>0</v>
      </c>
      <c r="K399" s="117">
        <v>0</v>
      </c>
      <c r="L399" s="117">
        <v>0.14799999999999999</v>
      </c>
      <c r="M399" s="117">
        <v>8.9999999999999993E-3</v>
      </c>
      <c r="N399" s="117" t="s">
        <v>2176</v>
      </c>
    </row>
    <row r="400" spans="1:14" hidden="1">
      <c r="A400" s="117" t="s">
        <v>373</v>
      </c>
      <c r="B400" s="117">
        <v>1.7634999999999998</v>
      </c>
      <c r="C400" s="117">
        <v>1</v>
      </c>
      <c r="D400" s="117">
        <v>1.8500000000000001E-3</v>
      </c>
      <c r="E400" s="117">
        <v>185</v>
      </c>
      <c r="F400" s="117" t="s">
        <v>3709</v>
      </c>
      <c r="G400" s="117">
        <v>1.7033</v>
      </c>
      <c r="H400" s="117">
        <v>1.0999999999999999E-2</v>
      </c>
      <c r="I400" s="117">
        <v>1</v>
      </c>
      <c r="J400" s="117">
        <v>1.1837250000000001E-2</v>
      </c>
      <c r="K400" s="117">
        <v>1.043824E-2</v>
      </c>
      <c r="L400" s="117">
        <v>0.2</v>
      </c>
      <c r="M400" s="117">
        <v>1.6E-2</v>
      </c>
      <c r="N400" s="117" t="s">
        <v>2199</v>
      </c>
    </row>
    <row r="401" spans="1:14" hidden="1">
      <c r="A401" s="117" t="s">
        <v>374</v>
      </c>
      <c r="B401" s="117">
        <v>1.6731999999999998</v>
      </c>
      <c r="C401" s="117">
        <v>1</v>
      </c>
      <c r="D401" s="117">
        <v>1.41E-3</v>
      </c>
      <c r="E401" s="117">
        <v>141</v>
      </c>
      <c r="F401" s="117" t="s">
        <v>1640</v>
      </c>
      <c r="G401" s="117">
        <v>1.3761000000000001</v>
      </c>
      <c r="H401" s="117">
        <v>1.04E-2</v>
      </c>
      <c r="I401" s="117">
        <v>1</v>
      </c>
      <c r="J401" s="117">
        <v>1.5928729999999999E-2</v>
      </c>
      <c r="K401" s="117">
        <v>1.1788750000000001E-2</v>
      </c>
      <c r="L401" s="117">
        <v>0.2</v>
      </c>
      <c r="M401" s="117">
        <v>1.6E-2</v>
      </c>
      <c r="N401" s="117" t="s">
        <v>2170</v>
      </c>
    </row>
    <row r="402" spans="1:14" hidden="1">
      <c r="A402" s="117" t="s">
        <v>375</v>
      </c>
      <c r="B402" s="117">
        <v>1.2253999999999998</v>
      </c>
      <c r="C402" s="117">
        <v>1</v>
      </c>
      <c r="D402" s="117">
        <v>8.09E-3</v>
      </c>
      <c r="E402" s="117">
        <v>809</v>
      </c>
      <c r="F402" s="117" t="s">
        <v>3682</v>
      </c>
      <c r="G402" s="117">
        <v>1.5824</v>
      </c>
      <c r="H402" s="117">
        <v>2.2499999999999999E-2</v>
      </c>
      <c r="I402" s="117">
        <v>1</v>
      </c>
      <c r="J402" s="117">
        <v>4.1767720000000001E-2</v>
      </c>
      <c r="K402" s="117">
        <v>5.2095889999999999E-2</v>
      </c>
      <c r="L402" s="117">
        <v>0.2</v>
      </c>
      <c r="M402" s="117">
        <v>1.6E-2</v>
      </c>
      <c r="N402" s="117" t="s">
        <v>2180</v>
      </c>
    </row>
    <row r="403" spans="1:14" hidden="1">
      <c r="A403" s="117" t="s">
        <v>376</v>
      </c>
      <c r="B403" s="117">
        <v>1.5906999999999998</v>
      </c>
      <c r="C403" s="117">
        <v>1</v>
      </c>
      <c r="D403" s="117">
        <v>5.5890000000000002E-2</v>
      </c>
      <c r="E403" s="117">
        <v>5589</v>
      </c>
      <c r="F403" s="117" t="s">
        <v>1703</v>
      </c>
      <c r="G403" s="117">
        <v>1.8611</v>
      </c>
      <c r="H403" s="117">
        <v>0.12690000000000001</v>
      </c>
      <c r="I403" s="117">
        <v>1</v>
      </c>
      <c r="J403" s="117">
        <v>9.5993999999999995E-4</v>
      </c>
      <c r="K403" s="117">
        <v>1.42045E-3</v>
      </c>
      <c r="L403" s="117">
        <v>0.182</v>
      </c>
      <c r="M403" s="117">
        <v>6.0000000000000001E-3</v>
      </c>
      <c r="N403" s="117" t="s">
        <v>2177</v>
      </c>
    </row>
    <row r="404" spans="1:14" hidden="1">
      <c r="A404" s="117" t="s">
        <v>377</v>
      </c>
      <c r="B404" s="117">
        <v>1.1619999999999999</v>
      </c>
      <c r="C404" s="117">
        <v>1</v>
      </c>
      <c r="D404" s="117">
        <v>8.4899999999999993E-3</v>
      </c>
      <c r="E404" s="117">
        <v>849</v>
      </c>
      <c r="F404" s="117" t="s">
        <v>1691</v>
      </c>
      <c r="G404" s="117">
        <v>1.5662</v>
      </c>
      <c r="H404" s="117">
        <v>0.13569999999999999</v>
      </c>
      <c r="I404" s="117">
        <v>1</v>
      </c>
      <c r="J404" s="117">
        <v>0</v>
      </c>
      <c r="K404" s="117">
        <v>0</v>
      </c>
      <c r="L404" s="117">
        <v>0.23799999999999999</v>
      </c>
      <c r="M404" s="117">
        <v>1.7000000000000001E-2</v>
      </c>
      <c r="N404" s="117" t="s">
        <v>2194</v>
      </c>
    </row>
    <row r="405" spans="1:14" hidden="1">
      <c r="A405" s="117" t="s">
        <v>378</v>
      </c>
      <c r="B405" s="117">
        <v>1.6731999999999998</v>
      </c>
      <c r="C405" s="117">
        <v>1</v>
      </c>
      <c r="D405" s="117">
        <v>2.419E-2</v>
      </c>
      <c r="E405" s="117">
        <v>2419</v>
      </c>
      <c r="F405" s="117" t="s">
        <v>1640</v>
      </c>
      <c r="G405" s="117">
        <v>1.5121</v>
      </c>
      <c r="H405" s="117">
        <v>0.1158</v>
      </c>
      <c r="I405" s="117">
        <v>1</v>
      </c>
      <c r="J405" s="117">
        <v>0</v>
      </c>
      <c r="K405" s="117">
        <v>0</v>
      </c>
      <c r="L405" s="117">
        <v>0.20399999999999999</v>
      </c>
      <c r="M405" s="117">
        <v>1.0999999999999999E-2</v>
      </c>
      <c r="N405" s="117" t="s">
        <v>2191</v>
      </c>
    </row>
    <row r="406" spans="1:14" hidden="1">
      <c r="A406" s="117" t="s">
        <v>379</v>
      </c>
      <c r="B406" s="117">
        <v>1.2154999999999998</v>
      </c>
      <c r="C406" s="117">
        <v>1</v>
      </c>
      <c r="D406" s="117">
        <v>1.034E-2</v>
      </c>
      <c r="E406" s="117">
        <v>1034</v>
      </c>
      <c r="F406" s="117" t="s">
        <v>1362</v>
      </c>
      <c r="G406" s="117">
        <v>1.5147999999999999</v>
      </c>
      <c r="H406" s="117">
        <v>0.1021</v>
      </c>
      <c r="I406" s="117">
        <v>1</v>
      </c>
      <c r="J406" s="117">
        <v>0</v>
      </c>
      <c r="K406" s="117">
        <v>0</v>
      </c>
      <c r="L406" s="117">
        <v>0.19500000000000001</v>
      </c>
      <c r="M406" s="117">
        <v>1.7000000000000001E-2</v>
      </c>
      <c r="N406" s="117" t="s">
        <v>2190</v>
      </c>
    </row>
    <row r="407" spans="1:14" hidden="1">
      <c r="A407" s="117" t="s">
        <v>380</v>
      </c>
      <c r="B407" s="117">
        <v>1.3040999999999998</v>
      </c>
      <c r="C407" s="117">
        <v>1</v>
      </c>
      <c r="D407" s="117">
        <v>4.5700000000000003E-3</v>
      </c>
      <c r="E407" s="117">
        <v>457</v>
      </c>
      <c r="F407" s="117" t="s">
        <v>3723</v>
      </c>
      <c r="G407" s="117">
        <v>1.3371</v>
      </c>
      <c r="H407" s="117">
        <v>0</v>
      </c>
      <c r="I407" s="117">
        <v>1</v>
      </c>
      <c r="J407" s="117">
        <v>0</v>
      </c>
      <c r="K407" s="117">
        <v>0</v>
      </c>
      <c r="L407" s="117">
        <v>0.25800000000000001</v>
      </c>
      <c r="M407" s="117">
        <v>2.8000000000000001E-2</v>
      </c>
      <c r="N407" s="117" t="s">
        <v>2213</v>
      </c>
    </row>
    <row r="408" spans="1:14" hidden="1">
      <c r="A408" s="117" t="s">
        <v>381</v>
      </c>
      <c r="B408" s="117">
        <v>1.1619999999999999</v>
      </c>
      <c r="C408" s="117">
        <v>1</v>
      </c>
      <c r="D408" s="117">
        <v>1.0160000000000001E-2</v>
      </c>
      <c r="E408" s="117">
        <v>1016</v>
      </c>
      <c r="F408" s="117" t="s">
        <v>1691</v>
      </c>
      <c r="G408" s="117">
        <v>1.5671999999999999</v>
      </c>
      <c r="H408" s="117">
        <v>0.16439999999999999</v>
      </c>
      <c r="I408" s="117">
        <v>1</v>
      </c>
      <c r="J408" s="117">
        <v>0</v>
      </c>
      <c r="K408" s="117">
        <v>0</v>
      </c>
      <c r="L408" s="117">
        <v>0.14099999999999999</v>
      </c>
      <c r="M408" s="117">
        <v>7.0000000000000001E-3</v>
      </c>
      <c r="N408" s="117" t="s">
        <v>2179</v>
      </c>
    </row>
    <row r="409" spans="1:14" hidden="1">
      <c r="A409" s="117" t="s">
        <v>382</v>
      </c>
      <c r="B409" s="117">
        <v>1.5906999999999998</v>
      </c>
      <c r="C409" s="117">
        <v>1</v>
      </c>
      <c r="D409" s="117">
        <v>8.5800000000000008E-3</v>
      </c>
      <c r="E409" s="117">
        <v>858</v>
      </c>
      <c r="F409" s="117" t="s">
        <v>1703</v>
      </c>
      <c r="G409" s="117">
        <v>1.5202</v>
      </c>
      <c r="H409" s="117">
        <v>0</v>
      </c>
      <c r="I409" s="117">
        <v>1</v>
      </c>
      <c r="J409" s="117">
        <v>1.469669E-2</v>
      </c>
      <c r="K409" s="117">
        <v>1.647326E-2</v>
      </c>
      <c r="L409" s="117">
        <v>0.23699999999999999</v>
      </c>
      <c r="M409" s="117">
        <v>1.7000000000000001E-2</v>
      </c>
      <c r="N409" s="117" t="s">
        <v>2198</v>
      </c>
    </row>
    <row r="410" spans="1:14" hidden="1">
      <c r="A410" s="117" t="s">
        <v>383</v>
      </c>
      <c r="B410" s="117">
        <v>1.7236999999999998</v>
      </c>
      <c r="C410" s="117">
        <v>1</v>
      </c>
      <c r="D410" s="117">
        <v>2.9299999999999999E-3</v>
      </c>
      <c r="E410" s="117">
        <v>293</v>
      </c>
      <c r="F410" s="117" t="s">
        <v>3673</v>
      </c>
      <c r="G410" s="117">
        <v>1.9228000000000001</v>
      </c>
      <c r="H410" s="117">
        <v>9.1000000000000004E-3</v>
      </c>
      <c r="I410" s="117">
        <v>1</v>
      </c>
      <c r="J410" s="117">
        <v>0</v>
      </c>
      <c r="K410" s="117">
        <v>0</v>
      </c>
      <c r="L410" s="117">
        <v>0.2</v>
      </c>
      <c r="M410" s="117">
        <v>1.6E-2</v>
      </c>
      <c r="N410" s="117" t="s">
        <v>2172</v>
      </c>
    </row>
    <row r="411" spans="1:14" hidden="1">
      <c r="A411" s="117" t="s">
        <v>384</v>
      </c>
      <c r="B411" s="117">
        <v>1.2154999999999998</v>
      </c>
      <c r="C411" s="117">
        <v>1</v>
      </c>
      <c r="D411" s="117">
        <v>1.4300000000000001E-3</v>
      </c>
      <c r="E411" s="117">
        <v>143</v>
      </c>
      <c r="F411" s="117" t="s">
        <v>1362</v>
      </c>
      <c r="G411" s="117">
        <v>0.78700000000000003</v>
      </c>
      <c r="H411" s="117">
        <v>0.2198</v>
      </c>
      <c r="I411" s="117">
        <v>1</v>
      </c>
      <c r="J411" s="117">
        <v>0</v>
      </c>
      <c r="K411" s="117">
        <v>0</v>
      </c>
      <c r="L411" s="117">
        <v>0.3</v>
      </c>
      <c r="M411" s="117">
        <v>0.03</v>
      </c>
      <c r="N411" s="117" t="s">
        <v>2190</v>
      </c>
    </row>
    <row r="412" spans="1:14" hidden="1">
      <c r="A412" s="117" t="s">
        <v>5212</v>
      </c>
      <c r="B412" s="117">
        <v>0.94689999999999996</v>
      </c>
      <c r="C412" s="117">
        <v>1</v>
      </c>
      <c r="D412" s="117">
        <v>4.2999999999999999E-4</v>
      </c>
      <c r="E412" s="117">
        <v>43</v>
      </c>
      <c r="F412" s="117" t="s">
        <v>3694</v>
      </c>
      <c r="G412" s="117">
        <v>0.77839999999999998</v>
      </c>
      <c r="H412" s="117">
        <v>0</v>
      </c>
      <c r="I412" s="117">
        <v>1</v>
      </c>
      <c r="J412" s="117">
        <v>0</v>
      </c>
      <c r="K412" s="117">
        <v>0</v>
      </c>
      <c r="L412" s="117">
        <v>0.72799999999999998</v>
      </c>
      <c r="M412" s="117">
        <v>2.1999999999999999E-2</v>
      </c>
      <c r="N412" s="117" t="s">
        <v>2187</v>
      </c>
    </row>
    <row r="413" spans="1:14" hidden="1">
      <c r="A413" s="117" t="s">
        <v>5213</v>
      </c>
      <c r="B413" s="117">
        <v>1.6102999999999998</v>
      </c>
      <c r="C413" s="117">
        <v>1</v>
      </c>
      <c r="D413" s="117">
        <v>1.16E-3</v>
      </c>
      <c r="E413" s="117">
        <v>116</v>
      </c>
      <c r="F413" s="117" t="s">
        <v>1725</v>
      </c>
      <c r="G413" s="117">
        <v>1.0054000000000001</v>
      </c>
      <c r="H413" s="117">
        <v>0</v>
      </c>
      <c r="I413" s="117">
        <v>1</v>
      </c>
      <c r="J413" s="117">
        <v>0</v>
      </c>
      <c r="K413" s="117">
        <v>0</v>
      </c>
      <c r="L413" s="117">
        <v>0.77900000000000003</v>
      </c>
      <c r="M413" s="117">
        <v>8.9999999999999993E-3</v>
      </c>
      <c r="N413" s="117" t="s">
        <v>2195</v>
      </c>
    </row>
    <row r="414" spans="1:14" hidden="1">
      <c r="A414" s="117" t="s">
        <v>5214</v>
      </c>
      <c r="B414" s="117">
        <v>1.2154999999999998</v>
      </c>
      <c r="C414" s="117">
        <v>1</v>
      </c>
      <c r="D414" s="117">
        <v>5.1999999999999995E-4</v>
      </c>
      <c r="E414" s="117">
        <v>52</v>
      </c>
      <c r="F414" s="117" t="s">
        <v>1362</v>
      </c>
      <c r="G414" s="117">
        <v>0.85799999999999998</v>
      </c>
      <c r="H414" s="117">
        <v>0</v>
      </c>
      <c r="I414" s="117">
        <v>1</v>
      </c>
      <c r="J414" s="117">
        <v>0</v>
      </c>
      <c r="K414" s="117">
        <v>0</v>
      </c>
      <c r="L414" s="117">
        <v>0.19800000000000001</v>
      </c>
      <c r="M414" s="117">
        <v>3.1E-2</v>
      </c>
      <c r="N414" s="117" t="s">
        <v>2190</v>
      </c>
    </row>
    <row r="415" spans="1:14" hidden="1">
      <c r="A415" s="117" t="s">
        <v>385</v>
      </c>
      <c r="B415" s="117">
        <v>1.2884</v>
      </c>
      <c r="C415" s="117">
        <v>1</v>
      </c>
      <c r="D415" s="117">
        <v>7.2160000000000002E-2</v>
      </c>
      <c r="E415" s="117">
        <v>7216</v>
      </c>
      <c r="F415" s="117" t="s">
        <v>1654</v>
      </c>
      <c r="G415" s="117">
        <v>1.8469</v>
      </c>
      <c r="H415" s="117">
        <v>3.3000000000000002E-2</v>
      </c>
      <c r="I415" s="117">
        <v>1</v>
      </c>
      <c r="J415" s="117">
        <v>0</v>
      </c>
      <c r="K415" s="117">
        <v>0</v>
      </c>
      <c r="L415" s="117">
        <v>0.129</v>
      </c>
      <c r="M415" s="117">
        <v>1.0999999999999999E-2</v>
      </c>
      <c r="N415" s="117" t="s">
        <v>2186</v>
      </c>
    </row>
    <row r="416" spans="1:14" hidden="1">
      <c r="A416" s="117" t="s">
        <v>386</v>
      </c>
      <c r="B416" s="117">
        <v>1.2154999999999998</v>
      </c>
      <c r="C416" s="117">
        <v>1</v>
      </c>
      <c r="D416" s="117">
        <v>2.6859999999999998E-2</v>
      </c>
      <c r="E416" s="117">
        <v>2686</v>
      </c>
      <c r="F416" s="117" t="s">
        <v>1362</v>
      </c>
      <c r="G416" s="117">
        <v>1.5195000000000001</v>
      </c>
      <c r="H416" s="117">
        <v>4.7100000000000003E-2</v>
      </c>
      <c r="I416" s="117">
        <v>1</v>
      </c>
      <c r="J416" s="117">
        <v>0</v>
      </c>
      <c r="K416" s="117">
        <v>0</v>
      </c>
      <c r="L416" s="117">
        <v>0.115</v>
      </c>
      <c r="M416" s="117">
        <v>7.0000000000000001E-3</v>
      </c>
      <c r="N416" s="117" t="s">
        <v>2190</v>
      </c>
    </row>
    <row r="417" spans="1:14" hidden="1">
      <c r="A417" s="117" t="s">
        <v>5215</v>
      </c>
      <c r="B417" s="117">
        <v>1.2638999999999998</v>
      </c>
      <c r="C417" s="117">
        <v>1</v>
      </c>
      <c r="D417" s="117">
        <v>1.8000000000000001E-4</v>
      </c>
      <c r="E417" s="117">
        <v>18</v>
      </c>
      <c r="F417" s="117" t="s">
        <v>1587</v>
      </c>
      <c r="G417" s="117">
        <v>0.97799999999999998</v>
      </c>
      <c r="H417" s="117">
        <v>0</v>
      </c>
      <c r="I417" s="117">
        <v>1</v>
      </c>
      <c r="J417" s="117">
        <v>0</v>
      </c>
      <c r="K417" s="117">
        <v>0</v>
      </c>
      <c r="L417" s="117">
        <v>0.2</v>
      </c>
      <c r="M417" s="117">
        <v>1.4999999999999999E-2</v>
      </c>
      <c r="N417" s="117" t="s">
        <v>2178</v>
      </c>
    </row>
    <row r="418" spans="1:14" hidden="1">
      <c r="A418" s="117" t="s">
        <v>387</v>
      </c>
      <c r="B418" s="117">
        <v>1.2334999999999998</v>
      </c>
      <c r="C418" s="117">
        <v>1</v>
      </c>
      <c r="D418" s="117">
        <v>5.713E-2</v>
      </c>
      <c r="E418" s="117">
        <v>5713</v>
      </c>
      <c r="F418" s="117" t="s">
        <v>1614</v>
      </c>
      <c r="G418" s="117">
        <v>1.8609</v>
      </c>
      <c r="H418" s="117">
        <v>7.9799999999999996E-2</v>
      </c>
      <c r="I418" s="117">
        <v>1</v>
      </c>
      <c r="J418" s="117">
        <v>0</v>
      </c>
      <c r="K418" s="117">
        <v>0</v>
      </c>
      <c r="L418" s="117">
        <v>0.193</v>
      </c>
      <c r="M418" s="117">
        <v>2.3E-2</v>
      </c>
      <c r="N418" s="117" t="s">
        <v>2189</v>
      </c>
    </row>
    <row r="419" spans="1:14" hidden="1">
      <c r="A419" s="117" t="s">
        <v>388</v>
      </c>
      <c r="B419" s="117">
        <v>1.2638999999999998</v>
      </c>
      <c r="C419" s="117">
        <v>1</v>
      </c>
      <c r="D419" s="117">
        <v>3.4499999999999999E-3</v>
      </c>
      <c r="E419" s="117">
        <v>345</v>
      </c>
      <c r="F419" s="117" t="s">
        <v>1587</v>
      </c>
      <c r="G419" s="117">
        <v>2.0327000000000002</v>
      </c>
      <c r="H419" s="117">
        <v>2.9600000000000001E-2</v>
      </c>
      <c r="I419" s="117">
        <v>1</v>
      </c>
      <c r="J419" s="117">
        <v>4.6104600000000003E-3</v>
      </c>
      <c r="K419" s="117">
        <v>3.7104099999999999E-3</v>
      </c>
      <c r="L419" s="117">
        <v>0.2</v>
      </c>
      <c r="M419" s="117">
        <v>1.6E-2</v>
      </c>
      <c r="N419" s="117" t="s">
        <v>2178</v>
      </c>
    </row>
    <row r="420" spans="1:14" hidden="1">
      <c r="A420" s="117" t="s">
        <v>389</v>
      </c>
      <c r="B420" s="117">
        <v>1.2154999999999998</v>
      </c>
      <c r="C420" s="117">
        <v>1</v>
      </c>
      <c r="D420" s="117">
        <v>5.296E-2</v>
      </c>
      <c r="E420" s="117">
        <v>5296</v>
      </c>
      <c r="F420" s="117" t="s">
        <v>1362</v>
      </c>
      <c r="G420" s="117">
        <v>1.8401000000000001</v>
      </c>
      <c r="H420" s="117">
        <v>5.7599999999999998E-2</v>
      </c>
      <c r="I420" s="117">
        <v>1</v>
      </c>
      <c r="J420" s="117">
        <v>0</v>
      </c>
      <c r="K420" s="117">
        <v>0</v>
      </c>
      <c r="L420" s="117">
        <v>0.217</v>
      </c>
      <c r="M420" s="117">
        <v>1.7999999999999999E-2</v>
      </c>
      <c r="N420" s="117" t="s">
        <v>2190</v>
      </c>
    </row>
    <row r="421" spans="1:14" hidden="1">
      <c r="A421" s="117" t="s">
        <v>390</v>
      </c>
      <c r="B421" s="117">
        <v>0.79579999999999995</v>
      </c>
      <c r="C421" s="117">
        <v>1</v>
      </c>
      <c r="D421" s="117">
        <v>8.6800000000000002E-3</v>
      </c>
      <c r="E421" s="117">
        <v>868</v>
      </c>
      <c r="F421" s="117" t="s">
        <v>3725</v>
      </c>
      <c r="G421" s="117">
        <v>1.4141999999999999</v>
      </c>
      <c r="H421" s="117">
        <v>0.14810000000000001</v>
      </c>
      <c r="I421" s="117">
        <v>1</v>
      </c>
      <c r="J421" s="117">
        <v>0</v>
      </c>
      <c r="K421" s="117">
        <v>0</v>
      </c>
      <c r="L421" s="117">
        <v>0.44600000000000001</v>
      </c>
      <c r="M421" s="117">
        <v>1.2E-2</v>
      </c>
      <c r="N421" s="117" t="s">
        <v>2214</v>
      </c>
    </row>
    <row r="422" spans="1:14" hidden="1">
      <c r="A422" s="117" t="s">
        <v>391</v>
      </c>
      <c r="B422" s="117">
        <v>1.2154999999999998</v>
      </c>
      <c r="C422" s="117">
        <v>1</v>
      </c>
      <c r="D422" s="117">
        <v>3.6429999999999997E-2</v>
      </c>
      <c r="E422" s="117">
        <v>3643</v>
      </c>
      <c r="F422" s="117" t="s">
        <v>1362</v>
      </c>
      <c r="G422" s="117">
        <v>1.8595999999999999</v>
      </c>
      <c r="H422" s="117">
        <v>0.18099999999999999</v>
      </c>
      <c r="I422" s="117">
        <v>1</v>
      </c>
      <c r="J422" s="117">
        <v>3.3638299999999999E-3</v>
      </c>
      <c r="K422" s="117">
        <v>3.8193099999999998E-3</v>
      </c>
      <c r="L422" s="117">
        <v>0.14799999999999999</v>
      </c>
      <c r="M422" s="117">
        <v>8.9999999999999993E-3</v>
      </c>
      <c r="N422" s="117" t="s">
        <v>2190</v>
      </c>
    </row>
    <row r="423" spans="1:14" hidden="1">
      <c r="A423" s="117" t="s">
        <v>392</v>
      </c>
      <c r="B423" s="117">
        <v>1.1619999999999999</v>
      </c>
      <c r="C423" s="117">
        <v>1</v>
      </c>
      <c r="D423" s="117">
        <v>8.4430000000000005E-2</v>
      </c>
      <c r="E423" s="117">
        <v>8443</v>
      </c>
      <c r="F423" s="117" t="s">
        <v>1691</v>
      </c>
      <c r="G423" s="117">
        <v>1.8878999999999999</v>
      </c>
      <c r="H423" s="117">
        <v>4.9099999999999998E-2</v>
      </c>
      <c r="I423" s="117">
        <v>1</v>
      </c>
      <c r="J423" s="117">
        <v>7.6556029999999997E-2</v>
      </c>
      <c r="K423" s="117">
        <v>7.4585570000000004E-2</v>
      </c>
      <c r="L423" s="117">
        <v>0.14399999999999999</v>
      </c>
      <c r="M423" s="117">
        <v>1.0999999999999999E-2</v>
      </c>
      <c r="N423" s="117" t="s">
        <v>2179</v>
      </c>
    </row>
    <row r="424" spans="1:14" hidden="1">
      <c r="A424" s="117" t="s">
        <v>393</v>
      </c>
      <c r="B424" s="117">
        <v>1.2638999999999998</v>
      </c>
      <c r="C424" s="117">
        <v>1</v>
      </c>
      <c r="D424" s="117">
        <v>8.3999999999999995E-3</v>
      </c>
      <c r="E424" s="117">
        <v>840</v>
      </c>
      <c r="F424" s="117" t="s">
        <v>1587</v>
      </c>
      <c r="G424" s="117">
        <v>1.3658999999999999</v>
      </c>
      <c r="H424" s="117">
        <v>0.1099</v>
      </c>
      <c r="I424" s="117">
        <v>1</v>
      </c>
      <c r="J424" s="117">
        <v>0</v>
      </c>
      <c r="K424" s="117">
        <v>0</v>
      </c>
      <c r="L424" s="117">
        <v>0.215</v>
      </c>
      <c r="M424" s="117">
        <v>1.6E-2</v>
      </c>
      <c r="N424" s="117" t="s">
        <v>2178</v>
      </c>
    </row>
    <row r="425" spans="1:14" hidden="1">
      <c r="A425" s="117" t="s">
        <v>394</v>
      </c>
      <c r="B425" s="117">
        <v>1.2154999999999998</v>
      </c>
      <c r="C425" s="117">
        <v>1</v>
      </c>
      <c r="D425" s="117">
        <v>1.32E-2</v>
      </c>
      <c r="E425" s="117">
        <v>1320</v>
      </c>
      <c r="F425" s="117" t="s">
        <v>1362</v>
      </c>
      <c r="G425" s="117">
        <v>1.6109</v>
      </c>
      <c r="H425" s="117">
        <v>0.12130000000000001</v>
      </c>
      <c r="I425" s="117">
        <v>1</v>
      </c>
      <c r="J425" s="117">
        <v>0</v>
      </c>
      <c r="K425" s="117">
        <v>0</v>
      </c>
      <c r="L425" s="117">
        <v>0.185</v>
      </c>
      <c r="M425" s="117">
        <v>1.7999999999999999E-2</v>
      </c>
      <c r="N425" s="117" t="s">
        <v>2190</v>
      </c>
    </row>
    <row r="426" spans="1:14" hidden="1">
      <c r="A426" s="117" t="s">
        <v>395</v>
      </c>
      <c r="B426" s="117">
        <v>1.2638999999999998</v>
      </c>
      <c r="C426" s="117">
        <v>1</v>
      </c>
      <c r="D426" s="117">
        <v>2.1069999999999998E-2</v>
      </c>
      <c r="E426" s="117">
        <v>2107</v>
      </c>
      <c r="F426" s="117" t="s">
        <v>1587</v>
      </c>
      <c r="G426" s="117">
        <v>1.7307999999999999</v>
      </c>
      <c r="H426" s="117">
        <v>9.5000000000000001E-2</v>
      </c>
      <c r="I426" s="117">
        <v>1</v>
      </c>
      <c r="J426" s="117">
        <v>6.22771E-3</v>
      </c>
      <c r="K426" s="117">
        <v>8.1649400000000007E-3</v>
      </c>
      <c r="L426" s="117">
        <v>0.14499999999999999</v>
      </c>
      <c r="M426" s="117">
        <v>7.0000000000000001E-3</v>
      </c>
      <c r="N426" s="117" t="s">
        <v>2178</v>
      </c>
    </row>
    <row r="427" spans="1:14" hidden="1">
      <c r="A427" s="117" t="s">
        <v>396</v>
      </c>
      <c r="B427" s="117">
        <v>1.1619999999999999</v>
      </c>
      <c r="C427" s="117">
        <v>1</v>
      </c>
      <c r="D427" s="117">
        <v>1.099E-2</v>
      </c>
      <c r="E427" s="117">
        <v>1099</v>
      </c>
      <c r="F427" s="117" t="s">
        <v>1691</v>
      </c>
      <c r="G427" s="117">
        <v>1.7422</v>
      </c>
      <c r="H427" s="117">
        <v>0.1119</v>
      </c>
      <c r="I427" s="117">
        <v>1</v>
      </c>
      <c r="J427" s="117">
        <v>8.4667619999999999E-2</v>
      </c>
      <c r="K427" s="117">
        <v>5.4575070000000003E-2</v>
      </c>
      <c r="L427" s="117">
        <v>0.21</v>
      </c>
      <c r="M427" s="117">
        <v>2.5000000000000001E-2</v>
      </c>
      <c r="N427" s="117" t="s">
        <v>2194</v>
      </c>
    </row>
    <row r="428" spans="1:14" hidden="1">
      <c r="A428" s="117" t="s">
        <v>397</v>
      </c>
      <c r="B428" s="117">
        <v>1.2638999999999998</v>
      </c>
      <c r="C428" s="117">
        <v>1</v>
      </c>
      <c r="D428" s="117">
        <v>1.099E-2</v>
      </c>
      <c r="E428" s="117">
        <v>1099</v>
      </c>
      <c r="F428" s="117" t="s">
        <v>1587</v>
      </c>
      <c r="G428" s="117">
        <v>1.6898</v>
      </c>
      <c r="H428" s="117">
        <v>0</v>
      </c>
      <c r="I428" s="117">
        <v>1</v>
      </c>
      <c r="J428" s="117">
        <v>0</v>
      </c>
      <c r="K428" s="117">
        <v>0</v>
      </c>
      <c r="L428" s="117">
        <v>0.21</v>
      </c>
      <c r="M428" s="117">
        <v>1.4E-2</v>
      </c>
      <c r="N428" s="117" t="s">
        <v>2204</v>
      </c>
    </row>
    <row r="429" spans="1:14" hidden="1">
      <c r="A429" s="117" t="s">
        <v>398</v>
      </c>
      <c r="B429" s="117">
        <v>1.2154999999999998</v>
      </c>
      <c r="C429" s="117">
        <v>1</v>
      </c>
      <c r="D429" s="117">
        <v>9.0500000000000008E-3</v>
      </c>
      <c r="E429" s="117">
        <v>905</v>
      </c>
      <c r="F429" s="117" t="s">
        <v>1362</v>
      </c>
      <c r="G429" s="117">
        <v>1.3539000000000001</v>
      </c>
      <c r="H429" s="117">
        <v>4.7E-2</v>
      </c>
      <c r="I429" s="117">
        <v>1</v>
      </c>
      <c r="J429" s="117">
        <v>0</v>
      </c>
      <c r="K429" s="117">
        <v>0</v>
      </c>
      <c r="L429" s="117">
        <v>0.16900000000000001</v>
      </c>
      <c r="M429" s="117">
        <v>1.2E-2</v>
      </c>
      <c r="N429" s="117" t="s">
        <v>2190</v>
      </c>
    </row>
    <row r="430" spans="1:14" hidden="1">
      <c r="A430" s="117" t="s">
        <v>399</v>
      </c>
      <c r="B430" s="117">
        <v>1.5906999999999998</v>
      </c>
      <c r="C430" s="117">
        <v>1</v>
      </c>
      <c r="D430" s="117">
        <v>2.402E-2</v>
      </c>
      <c r="E430" s="117">
        <v>2402</v>
      </c>
      <c r="F430" s="117" t="s">
        <v>1703</v>
      </c>
      <c r="G430" s="117">
        <v>1.6113999999999999</v>
      </c>
      <c r="H430" s="117">
        <v>0.16370000000000001</v>
      </c>
      <c r="I430" s="117">
        <v>1</v>
      </c>
      <c r="J430" s="117">
        <v>3.2985340000000002E-2</v>
      </c>
      <c r="K430" s="117">
        <v>4.2741090000000002E-2</v>
      </c>
      <c r="L430" s="117">
        <v>0.189</v>
      </c>
      <c r="M430" s="117">
        <v>1.2E-2</v>
      </c>
      <c r="N430" s="117" t="s">
        <v>2177</v>
      </c>
    </row>
    <row r="431" spans="1:14" hidden="1">
      <c r="A431" s="117" t="s">
        <v>400</v>
      </c>
      <c r="B431" s="117">
        <v>1.2638999999999998</v>
      </c>
      <c r="C431" s="117">
        <v>1</v>
      </c>
      <c r="D431" s="117">
        <v>1.3180000000000001E-2</v>
      </c>
      <c r="E431" s="117">
        <v>1318</v>
      </c>
      <c r="F431" s="117" t="s">
        <v>1587</v>
      </c>
      <c r="G431" s="117">
        <v>1.4354</v>
      </c>
      <c r="H431" s="117">
        <v>7.1999999999999995E-2</v>
      </c>
      <c r="I431" s="117">
        <v>1</v>
      </c>
      <c r="J431" s="117">
        <v>0</v>
      </c>
      <c r="K431" s="117">
        <v>0</v>
      </c>
      <c r="L431" s="117">
        <v>0.26300000000000001</v>
      </c>
      <c r="M431" s="117">
        <v>1.7000000000000001E-2</v>
      </c>
      <c r="N431" s="117" t="s">
        <v>2204</v>
      </c>
    </row>
    <row r="432" spans="1:14" hidden="1">
      <c r="A432" s="117" t="s">
        <v>401</v>
      </c>
      <c r="B432" s="117">
        <v>1.5906999999999998</v>
      </c>
      <c r="C432" s="117">
        <v>1</v>
      </c>
      <c r="D432" s="117">
        <v>8.0269999999999994E-2</v>
      </c>
      <c r="E432" s="117">
        <v>8027</v>
      </c>
      <c r="F432" s="117" t="s">
        <v>1703</v>
      </c>
      <c r="G432" s="117">
        <v>2.2408999999999999</v>
      </c>
      <c r="H432" s="117">
        <v>0.1371</v>
      </c>
      <c r="I432" s="117">
        <v>1</v>
      </c>
      <c r="J432" s="117">
        <v>0.29501648000000003</v>
      </c>
      <c r="K432" s="117">
        <v>0.34259473000000001</v>
      </c>
      <c r="L432" s="117">
        <v>0.17399999999999999</v>
      </c>
      <c r="M432" s="117">
        <v>1.0999999999999999E-2</v>
      </c>
      <c r="N432" s="117" t="s">
        <v>2177</v>
      </c>
    </row>
    <row r="433" spans="1:14" hidden="1">
      <c r="A433" s="117" t="s">
        <v>402</v>
      </c>
      <c r="B433" s="117">
        <v>1.2154999999999998</v>
      </c>
      <c r="C433" s="117">
        <v>1</v>
      </c>
      <c r="D433" s="117">
        <v>3.6150000000000002E-2</v>
      </c>
      <c r="E433" s="117">
        <v>3615</v>
      </c>
      <c r="F433" s="117" t="s">
        <v>1362</v>
      </c>
      <c r="G433" s="117">
        <v>1.7082999999999999</v>
      </c>
      <c r="H433" s="117">
        <v>3.2099999999999997E-2</v>
      </c>
      <c r="I433" s="117">
        <v>1</v>
      </c>
      <c r="J433" s="117">
        <v>1.9208000000000001E-3</v>
      </c>
      <c r="K433" s="117">
        <v>1.7479399999999999E-3</v>
      </c>
      <c r="L433" s="117">
        <v>0.219</v>
      </c>
      <c r="M433" s="117">
        <v>1.4999999999999999E-2</v>
      </c>
      <c r="N433" s="117" t="s">
        <v>2190</v>
      </c>
    </row>
    <row r="434" spans="1:14" hidden="1">
      <c r="A434" s="117" t="s">
        <v>403</v>
      </c>
      <c r="B434" s="117">
        <v>1.7427999999999999</v>
      </c>
      <c r="C434" s="117">
        <v>1</v>
      </c>
      <c r="D434" s="117">
        <v>4.3299999999999996E-3</v>
      </c>
      <c r="E434" s="117">
        <v>433</v>
      </c>
      <c r="F434" s="117" t="s">
        <v>1717</v>
      </c>
      <c r="G434" s="117">
        <v>1.9056999999999999</v>
      </c>
      <c r="H434" s="117">
        <v>1.8700000000000001E-2</v>
      </c>
      <c r="I434" s="117">
        <v>1</v>
      </c>
      <c r="J434" s="117">
        <v>8.4696000000000001E-4</v>
      </c>
      <c r="K434" s="117">
        <v>8.1976E-4</v>
      </c>
      <c r="L434" s="117">
        <v>0.2</v>
      </c>
      <c r="M434" s="117">
        <v>1.6E-2</v>
      </c>
      <c r="N434" s="117" t="s">
        <v>2183</v>
      </c>
    </row>
    <row r="435" spans="1:14" hidden="1">
      <c r="A435" s="117" t="s">
        <v>404</v>
      </c>
      <c r="B435" s="117">
        <v>1.1850999999999998</v>
      </c>
      <c r="C435" s="117">
        <v>1</v>
      </c>
      <c r="D435" s="117">
        <v>6.0099999999999997E-3</v>
      </c>
      <c r="E435" s="117">
        <v>601</v>
      </c>
      <c r="F435" s="117" t="s">
        <v>3686</v>
      </c>
      <c r="G435" s="117">
        <v>1.6101000000000001</v>
      </c>
      <c r="H435" s="117">
        <v>0.20319999999999999</v>
      </c>
      <c r="I435" s="117">
        <v>1</v>
      </c>
      <c r="J435" s="117">
        <v>0</v>
      </c>
      <c r="K435" s="117">
        <v>0</v>
      </c>
      <c r="L435" s="117">
        <v>0.314</v>
      </c>
      <c r="M435" s="117">
        <v>3.6999999999999998E-2</v>
      </c>
      <c r="N435" s="117" t="s">
        <v>2182</v>
      </c>
    </row>
    <row r="436" spans="1:14" hidden="1">
      <c r="A436" s="117" t="s">
        <v>405</v>
      </c>
      <c r="B436" s="117">
        <v>1.2154999999999998</v>
      </c>
      <c r="C436" s="117">
        <v>1</v>
      </c>
      <c r="D436" s="117">
        <v>5.45E-3</v>
      </c>
      <c r="E436" s="117">
        <v>545</v>
      </c>
      <c r="F436" s="117" t="s">
        <v>1362</v>
      </c>
      <c r="G436" s="117">
        <v>1.6733</v>
      </c>
      <c r="H436" s="117">
        <v>2.1399999999999999E-2</v>
      </c>
      <c r="I436" s="117">
        <v>1</v>
      </c>
      <c r="J436" s="117">
        <v>2.2197950000000001E-2</v>
      </c>
      <c r="K436" s="117">
        <v>2.9540139999999999E-2</v>
      </c>
      <c r="L436" s="117">
        <v>0.2</v>
      </c>
      <c r="M436" s="117">
        <v>1.6E-2</v>
      </c>
      <c r="N436" s="117" t="s">
        <v>2190</v>
      </c>
    </row>
    <row r="437" spans="1:14" hidden="1">
      <c r="A437" s="117" t="s">
        <v>406</v>
      </c>
      <c r="B437" s="117">
        <v>1.2884</v>
      </c>
      <c r="C437" s="117">
        <v>1</v>
      </c>
      <c r="D437" s="117">
        <v>1.7729999999999999E-2</v>
      </c>
      <c r="E437" s="117">
        <v>1773</v>
      </c>
      <c r="F437" s="117" t="s">
        <v>1654</v>
      </c>
      <c r="G437" s="117">
        <v>1.6006</v>
      </c>
      <c r="H437" s="117">
        <v>0</v>
      </c>
      <c r="I437" s="117">
        <v>1</v>
      </c>
      <c r="J437" s="117">
        <v>0</v>
      </c>
      <c r="K437" s="117">
        <v>0</v>
      </c>
      <c r="L437" s="117">
        <v>0.2</v>
      </c>
      <c r="M437" s="117">
        <v>0.01</v>
      </c>
      <c r="N437" s="117" t="s">
        <v>2186</v>
      </c>
    </row>
    <row r="438" spans="1:14" hidden="1">
      <c r="A438" s="117" t="s">
        <v>407</v>
      </c>
      <c r="B438" s="117">
        <v>1.2638999999999998</v>
      </c>
      <c r="C438" s="117">
        <v>1</v>
      </c>
      <c r="D438" s="117">
        <v>3.1449999999999999E-2</v>
      </c>
      <c r="E438" s="117">
        <v>3145</v>
      </c>
      <c r="F438" s="117" t="s">
        <v>1587</v>
      </c>
      <c r="G438" s="117">
        <v>1.6780999999999999</v>
      </c>
      <c r="H438" s="117">
        <v>5.4100000000000002E-2</v>
      </c>
      <c r="I438" s="117">
        <v>1</v>
      </c>
      <c r="J438" s="117">
        <v>0</v>
      </c>
      <c r="K438" s="117">
        <v>0</v>
      </c>
      <c r="L438" s="117">
        <v>0.20499999999999999</v>
      </c>
      <c r="M438" s="117">
        <v>2.5000000000000001E-2</v>
      </c>
      <c r="N438" s="117" t="s">
        <v>2178</v>
      </c>
    </row>
    <row r="439" spans="1:14" hidden="1">
      <c r="A439" s="117" t="s">
        <v>408</v>
      </c>
      <c r="B439" s="117">
        <v>1.2638999999999998</v>
      </c>
      <c r="C439" s="117">
        <v>1</v>
      </c>
      <c r="D439" s="117">
        <v>0.18628</v>
      </c>
      <c r="E439" s="117">
        <v>18628</v>
      </c>
      <c r="F439" s="117" t="s">
        <v>1587</v>
      </c>
      <c r="G439" s="117">
        <v>2.3016000000000001</v>
      </c>
      <c r="H439" s="117">
        <v>7.7299999999999994E-2</v>
      </c>
      <c r="I439" s="117">
        <v>1</v>
      </c>
      <c r="J439" s="117">
        <v>0.10980935</v>
      </c>
      <c r="K439" s="117">
        <v>0.14726876999999999</v>
      </c>
      <c r="L439" s="117">
        <v>0.13900000000000001</v>
      </c>
      <c r="M439" s="117">
        <v>1.4E-2</v>
      </c>
      <c r="N439" s="117" t="s">
        <v>2178</v>
      </c>
    </row>
    <row r="440" spans="1:14" hidden="1">
      <c r="A440" s="117" t="s">
        <v>409</v>
      </c>
      <c r="B440" s="117">
        <v>1.2806999999999999</v>
      </c>
      <c r="C440" s="117">
        <v>1</v>
      </c>
      <c r="D440" s="117">
        <v>1.9460000000000002E-2</v>
      </c>
      <c r="E440" s="117">
        <v>1946</v>
      </c>
      <c r="F440" s="117" t="s">
        <v>1719</v>
      </c>
      <c r="G440" s="117">
        <v>1.3633999999999999</v>
      </c>
      <c r="H440" s="117">
        <v>6.6900000000000001E-2</v>
      </c>
      <c r="I440" s="117">
        <v>1</v>
      </c>
      <c r="J440" s="117">
        <v>0</v>
      </c>
      <c r="K440" s="117">
        <v>0</v>
      </c>
      <c r="L440" s="117">
        <v>0.13700000000000001</v>
      </c>
      <c r="M440" s="117">
        <v>0.01</v>
      </c>
      <c r="N440" s="117" t="s">
        <v>2176</v>
      </c>
    </row>
    <row r="441" spans="1:14" hidden="1">
      <c r="A441" s="117" t="s">
        <v>410</v>
      </c>
      <c r="B441" s="117">
        <v>1.2253999999999998</v>
      </c>
      <c r="C441" s="117">
        <v>1</v>
      </c>
      <c r="D441" s="117">
        <v>1.6590000000000001E-2</v>
      </c>
      <c r="E441" s="117">
        <v>1659</v>
      </c>
      <c r="F441" s="117" t="s">
        <v>3682</v>
      </c>
      <c r="G441" s="117">
        <v>1.6933</v>
      </c>
      <c r="H441" s="117">
        <v>0</v>
      </c>
      <c r="I441" s="117">
        <v>1</v>
      </c>
      <c r="J441" s="117">
        <v>0</v>
      </c>
      <c r="K441" s="117">
        <v>0</v>
      </c>
      <c r="L441" s="117">
        <v>0.18099999999999999</v>
      </c>
      <c r="M441" s="117">
        <v>2.3E-2</v>
      </c>
      <c r="N441" s="117" t="s">
        <v>2180</v>
      </c>
    </row>
    <row r="442" spans="1:14" hidden="1">
      <c r="A442" s="117" t="s">
        <v>411</v>
      </c>
      <c r="B442" s="117">
        <v>1.2638999999999998</v>
      </c>
      <c r="C442" s="117">
        <v>1</v>
      </c>
      <c r="D442" s="117">
        <v>5.79E-3</v>
      </c>
      <c r="E442" s="117">
        <v>579</v>
      </c>
      <c r="F442" s="117" t="s">
        <v>1587</v>
      </c>
      <c r="G442" s="117">
        <v>1.5043</v>
      </c>
      <c r="H442" s="117">
        <v>0.2213</v>
      </c>
      <c r="I442" s="117">
        <v>1</v>
      </c>
      <c r="J442" s="117">
        <v>0</v>
      </c>
      <c r="K442" s="117">
        <v>0</v>
      </c>
      <c r="L442" s="117">
        <v>0.14899999999999999</v>
      </c>
      <c r="M442" s="117">
        <v>1.2E-2</v>
      </c>
      <c r="N442" s="117" t="s">
        <v>2178</v>
      </c>
    </row>
    <row r="443" spans="1:14" hidden="1">
      <c r="A443" s="117" t="s">
        <v>412</v>
      </c>
      <c r="B443" s="117">
        <v>1.2638999999999998</v>
      </c>
      <c r="C443" s="117">
        <v>1</v>
      </c>
      <c r="D443" s="117">
        <v>2.1510000000000001E-2</v>
      </c>
      <c r="E443" s="117">
        <v>2151</v>
      </c>
      <c r="F443" s="117" t="s">
        <v>1587</v>
      </c>
      <c r="G443" s="117">
        <v>1.6315</v>
      </c>
      <c r="H443" s="117">
        <v>0.19309999999999999</v>
      </c>
      <c r="I443" s="117">
        <v>1</v>
      </c>
      <c r="J443" s="117">
        <v>0</v>
      </c>
      <c r="K443" s="117">
        <v>0</v>
      </c>
      <c r="L443" s="117">
        <v>0.17799999999999999</v>
      </c>
      <c r="M443" s="117">
        <v>8.9999999999999993E-3</v>
      </c>
      <c r="N443" s="117" t="s">
        <v>2178</v>
      </c>
    </row>
    <row r="444" spans="1:14" hidden="1">
      <c r="A444" s="117" t="s">
        <v>5219</v>
      </c>
      <c r="B444" s="117">
        <v>1.7236999999999998</v>
      </c>
      <c r="C444" s="117">
        <v>1</v>
      </c>
      <c r="D444" s="117">
        <v>3.3E-4</v>
      </c>
      <c r="E444" s="117">
        <v>33</v>
      </c>
      <c r="F444" s="117" t="s">
        <v>3673</v>
      </c>
      <c r="G444" s="117">
        <v>1.0521</v>
      </c>
      <c r="H444" s="117">
        <v>0</v>
      </c>
      <c r="I444" s="117">
        <v>1</v>
      </c>
      <c r="J444" s="117">
        <v>0</v>
      </c>
      <c r="K444" s="117">
        <v>0</v>
      </c>
      <c r="L444" s="117">
        <v>0.19800000000000001</v>
      </c>
      <c r="M444" s="117">
        <v>1.4999999999999999E-2</v>
      </c>
      <c r="N444" s="117" t="s">
        <v>2173</v>
      </c>
    </row>
    <row r="445" spans="1:14" hidden="1">
      <c r="A445" s="117" t="s">
        <v>413</v>
      </c>
      <c r="B445" s="117">
        <v>1.5906999999999998</v>
      </c>
      <c r="C445" s="117">
        <v>1</v>
      </c>
      <c r="D445" s="117">
        <v>8.5900000000000004E-3</v>
      </c>
      <c r="E445" s="117">
        <v>859</v>
      </c>
      <c r="F445" s="117" t="s">
        <v>1703</v>
      </c>
      <c r="G445" s="117">
        <v>1.8098000000000001</v>
      </c>
      <c r="H445" s="117">
        <v>4.2900000000000001E-2</v>
      </c>
      <c r="I445" s="117">
        <v>1</v>
      </c>
      <c r="J445" s="117">
        <v>4.373929E-2</v>
      </c>
      <c r="K445" s="117">
        <v>5.3594500000000003E-2</v>
      </c>
      <c r="L445" s="117">
        <v>0.2</v>
      </c>
      <c r="M445" s="117">
        <v>1.6E-2</v>
      </c>
      <c r="N445" s="117" t="s">
        <v>2177</v>
      </c>
    </row>
    <row r="446" spans="1:14" hidden="1">
      <c r="A446" s="117" t="s">
        <v>414</v>
      </c>
      <c r="B446" s="117">
        <v>1.2638999999999998</v>
      </c>
      <c r="C446" s="117">
        <v>1</v>
      </c>
      <c r="D446" s="117">
        <v>2.5999999999999999E-3</v>
      </c>
      <c r="E446" s="117">
        <v>260</v>
      </c>
      <c r="F446" s="117" t="s">
        <v>1587</v>
      </c>
      <c r="G446" s="117">
        <v>1.6735</v>
      </c>
      <c r="H446" s="117">
        <v>1.72E-2</v>
      </c>
      <c r="I446" s="117">
        <v>1</v>
      </c>
      <c r="J446" s="117">
        <v>4.1356219999999999E-2</v>
      </c>
      <c r="K446" s="117">
        <v>3.6242589999999998E-2</v>
      </c>
      <c r="L446" s="117">
        <v>0.2</v>
      </c>
      <c r="M446" s="117">
        <v>1.6E-2</v>
      </c>
      <c r="N446" s="117" t="s">
        <v>2178</v>
      </c>
    </row>
    <row r="447" spans="1:14" hidden="1">
      <c r="A447" s="117" t="s">
        <v>415</v>
      </c>
      <c r="B447" s="117">
        <v>1.2154999999999998</v>
      </c>
      <c r="C447" s="117">
        <v>1</v>
      </c>
      <c r="D447" s="117">
        <v>2.3599999999999999E-2</v>
      </c>
      <c r="E447" s="117">
        <v>2360</v>
      </c>
      <c r="F447" s="117" t="s">
        <v>1362</v>
      </c>
      <c r="G447" s="117">
        <v>1.8098000000000001</v>
      </c>
      <c r="H447" s="117">
        <v>8.3299999999999999E-2</v>
      </c>
      <c r="I447" s="117">
        <v>1</v>
      </c>
      <c r="J447" s="117">
        <v>0</v>
      </c>
      <c r="K447" s="117">
        <v>0</v>
      </c>
      <c r="L447" s="117">
        <v>0.20100000000000001</v>
      </c>
      <c r="M447" s="117">
        <v>1.2999999999999999E-2</v>
      </c>
      <c r="N447" s="117" t="s">
        <v>2190</v>
      </c>
    </row>
    <row r="448" spans="1:14" hidden="1">
      <c r="A448" s="117" t="s">
        <v>416</v>
      </c>
      <c r="B448" s="117">
        <v>1.1619999999999999</v>
      </c>
      <c r="C448" s="117">
        <v>1</v>
      </c>
      <c r="D448" s="117">
        <v>6.3E-3</v>
      </c>
      <c r="E448" s="117">
        <v>630</v>
      </c>
      <c r="F448" s="117" t="s">
        <v>1691</v>
      </c>
      <c r="G448" s="117">
        <v>1.365</v>
      </c>
      <c r="H448" s="117">
        <v>0</v>
      </c>
      <c r="I448" s="117">
        <v>1</v>
      </c>
      <c r="J448" s="117">
        <v>0</v>
      </c>
      <c r="K448" s="117">
        <v>0</v>
      </c>
      <c r="L448" s="117">
        <v>0.23899999999999999</v>
      </c>
      <c r="M448" s="117">
        <v>1.7999999999999999E-2</v>
      </c>
      <c r="N448" s="117" t="s">
        <v>2179</v>
      </c>
    </row>
    <row r="449" spans="1:14" hidden="1">
      <c r="A449" s="117" t="s">
        <v>417</v>
      </c>
      <c r="B449" s="117">
        <v>1.1619999999999999</v>
      </c>
      <c r="C449" s="117">
        <v>1</v>
      </c>
      <c r="D449" s="117">
        <v>3.0100000000000001E-3</v>
      </c>
      <c r="E449" s="117">
        <v>301</v>
      </c>
      <c r="F449" s="117" t="s">
        <v>1691</v>
      </c>
      <c r="G449" s="117">
        <v>1.9765999999999999</v>
      </c>
      <c r="H449" s="117">
        <v>2.5899999999999999E-2</v>
      </c>
      <c r="I449" s="117">
        <v>1</v>
      </c>
      <c r="J449" s="117">
        <v>3.9887899999999997E-2</v>
      </c>
      <c r="K449" s="117">
        <v>4.7481959999999997E-2</v>
      </c>
      <c r="L449" s="117">
        <v>0.2</v>
      </c>
      <c r="M449" s="117">
        <v>1.6E-2</v>
      </c>
      <c r="N449" s="117" t="s">
        <v>2179</v>
      </c>
    </row>
    <row r="450" spans="1:14" hidden="1">
      <c r="A450" s="117" t="s">
        <v>418</v>
      </c>
      <c r="B450" s="117">
        <v>1.7427999999999999</v>
      </c>
      <c r="C450" s="117">
        <v>1</v>
      </c>
      <c r="D450" s="117">
        <v>8.5100000000000002E-3</v>
      </c>
      <c r="E450" s="117">
        <v>851</v>
      </c>
      <c r="F450" s="117" t="s">
        <v>1717</v>
      </c>
      <c r="G450" s="117">
        <v>1.4424999999999999</v>
      </c>
      <c r="H450" s="117">
        <v>0</v>
      </c>
      <c r="I450" s="117">
        <v>1</v>
      </c>
      <c r="J450" s="117">
        <v>0</v>
      </c>
      <c r="K450" s="117">
        <v>0</v>
      </c>
      <c r="L450" s="117">
        <v>0.219</v>
      </c>
      <c r="M450" s="117">
        <v>1.7000000000000001E-2</v>
      </c>
      <c r="N450" s="117" t="s">
        <v>2183</v>
      </c>
    </row>
    <row r="451" spans="1:14" hidden="1">
      <c r="A451" s="117" t="s">
        <v>419</v>
      </c>
      <c r="B451" s="117">
        <v>1.6731999999999998</v>
      </c>
      <c r="C451" s="117">
        <v>1</v>
      </c>
      <c r="D451" s="117">
        <v>1.644E-2</v>
      </c>
      <c r="E451" s="117">
        <v>1644</v>
      </c>
      <c r="F451" s="117" t="s">
        <v>1640</v>
      </c>
      <c r="G451" s="117">
        <v>1.5880000000000001</v>
      </c>
      <c r="H451" s="117">
        <v>1.84E-2</v>
      </c>
      <c r="I451" s="117">
        <v>1</v>
      </c>
      <c r="J451" s="117">
        <v>0</v>
      </c>
      <c r="K451" s="117">
        <v>0</v>
      </c>
      <c r="L451" s="117">
        <v>0.18099999999999999</v>
      </c>
      <c r="M451" s="117">
        <v>8.9999999999999993E-3</v>
      </c>
      <c r="N451" s="117" t="s">
        <v>2191</v>
      </c>
    </row>
    <row r="452" spans="1:14" hidden="1">
      <c r="A452" s="117" t="s">
        <v>420</v>
      </c>
      <c r="B452" s="117">
        <v>1.6102999999999998</v>
      </c>
      <c r="C452" s="117">
        <v>1</v>
      </c>
      <c r="D452" s="117">
        <v>3.2699999999999999E-3</v>
      </c>
      <c r="E452" s="117">
        <v>327</v>
      </c>
      <c r="F452" s="117" t="s">
        <v>1725</v>
      </c>
      <c r="G452" s="117">
        <v>1.6426000000000001</v>
      </c>
      <c r="H452" s="117">
        <v>1.9400000000000001E-2</v>
      </c>
      <c r="I452" s="117">
        <v>1</v>
      </c>
      <c r="J452" s="117">
        <v>8.7296400000000003E-3</v>
      </c>
      <c r="K452" s="117">
        <v>8.9233300000000002E-3</v>
      </c>
      <c r="L452" s="117">
        <v>0.2</v>
      </c>
      <c r="M452" s="117">
        <v>1.6E-2</v>
      </c>
      <c r="N452" s="117" t="s">
        <v>2195</v>
      </c>
    </row>
    <row r="453" spans="1:14" hidden="1">
      <c r="A453" s="117" t="s">
        <v>421</v>
      </c>
      <c r="B453" s="117">
        <v>1.2638999999999998</v>
      </c>
      <c r="C453" s="117">
        <v>1</v>
      </c>
      <c r="D453" s="117">
        <v>4.3119999999999999E-2</v>
      </c>
      <c r="E453" s="117">
        <v>4312</v>
      </c>
      <c r="F453" s="117" t="s">
        <v>1587</v>
      </c>
      <c r="G453" s="117">
        <v>2.9838</v>
      </c>
      <c r="H453" s="117">
        <v>7.0199999999999999E-2</v>
      </c>
      <c r="I453" s="117">
        <v>1</v>
      </c>
      <c r="J453" s="117">
        <v>0.13016306</v>
      </c>
      <c r="K453" s="117">
        <v>0.15335536999999999</v>
      </c>
      <c r="L453" s="117">
        <v>0.22800000000000001</v>
      </c>
      <c r="M453" s="117">
        <v>1.2999999999999999E-2</v>
      </c>
      <c r="N453" s="117" t="s">
        <v>2178</v>
      </c>
    </row>
    <row r="454" spans="1:14" hidden="1">
      <c r="A454" s="117" t="s">
        <v>422</v>
      </c>
      <c r="B454" s="117">
        <v>1.4386999999999999</v>
      </c>
      <c r="C454" s="117">
        <v>1</v>
      </c>
      <c r="D454" s="117">
        <v>7.6000000000000004E-4</v>
      </c>
      <c r="E454" s="117">
        <v>76</v>
      </c>
      <c r="F454" s="117" t="s">
        <v>1687</v>
      </c>
      <c r="G454" s="117">
        <v>1.5674999999999999</v>
      </c>
      <c r="H454" s="117">
        <v>0</v>
      </c>
      <c r="I454" s="117">
        <v>1</v>
      </c>
      <c r="J454" s="117">
        <v>0</v>
      </c>
      <c r="K454" s="117">
        <v>0</v>
      </c>
      <c r="L454" s="117">
        <v>0.30099999999999999</v>
      </c>
      <c r="M454" s="117">
        <v>1.0999999999999999E-2</v>
      </c>
      <c r="N454" s="117" t="s">
        <v>2206</v>
      </c>
    </row>
    <row r="455" spans="1:14" hidden="1">
      <c r="A455" s="117" t="s">
        <v>423</v>
      </c>
      <c r="B455" s="117">
        <v>1.1619999999999999</v>
      </c>
      <c r="C455" s="117">
        <v>1</v>
      </c>
      <c r="D455" s="117">
        <v>2.3230000000000001E-2</v>
      </c>
      <c r="E455" s="117">
        <v>2323</v>
      </c>
      <c r="F455" s="117" t="s">
        <v>1691</v>
      </c>
      <c r="G455" s="117">
        <v>1.5797000000000001</v>
      </c>
      <c r="H455" s="117">
        <v>8.5999999999999993E-2</v>
      </c>
      <c r="I455" s="117">
        <v>1</v>
      </c>
      <c r="J455" s="117">
        <v>0</v>
      </c>
      <c r="K455" s="117">
        <v>0</v>
      </c>
      <c r="L455" s="117">
        <v>0.20399999999999999</v>
      </c>
      <c r="M455" s="117">
        <v>2.1000000000000001E-2</v>
      </c>
      <c r="N455" s="117" t="s">
        <v>2179</v>
      </c>
    </row>
    <row r="456" spans="1:14" hidden="1">
      <c r="A456" s="117" t="s">
        <v>424</v>
      </c>
      <c r="B456" s="117">
        <v>1.2638999999999998</v>
      </c>
      <c r="C456" s="117">
        <v>1</v>
      </c>
      <c r="D456" s="117">
        <v>2.7779999999999999E-2</v>
      </c>
      <c r="E456" s="117">
        <v>2778</v>
      </c>
      <c r="F456" s="117" t="s">
        <v>1587</v>
      </c>
      <c r="G456" s="117">
        <v>1.4219999999999999</v>
      </c>
      <c r="H456" s="117">
        <v>0.17749999999999999</v>
      </c>
      <c r="I456" s="117">
        <v>1</v>
      </c>
      <c r="J456" s="117">
        <v>0</v>
      </c>
      <c r="K456" s="117">
        <v>0</v>
      </c>
      <c r="L456" s="117">
        <v>0.254</v>
      </c>
      <c r="M456" s="117">
        <v>1.4999999999999999E-2</v>
      </c>
      <c r="N456" s="117" t="s">
        <v>2178</v>
      </c>
    </row>
    <row r="457" spans="1:14" hidden="1">
      <c r="A457" s="117" t="s">
        <v>425</v>
      </c>
      <c r="B457" s="117">
        <v>1.0728</v>
      </c>
      <c r="C457" s="117">
        <v>1</v>
      </c>
      <c r="D457" s="117">
        <v>8.0099999999999998E-3</v>
      </c>
      <c r="E457" s="117">
        <v>801</v>
      </c>
      <c r="F457" s="117" t="s">
        <v>3668</v>
      </c>
      <c r="G457" s="117">
        <v>2.3050000000000002</v>
      </c>
      <c r="H457" s="117">
        <v>0</v>
      </c>
      <c r="I457" s="117">
        <v>1</v>
      </c>
      <c r="J457" s="117">
        <v>0</v>
      </c>
      <c r="K457" s="117">
        <v>0</v>
      </c>
      <c r="L457" s="117">
        <v>0.26400000000000001</v>
      </c>
      <c r="M457" s="117">
        <v>4.1000000000000002E-2</v>
      </c>
      <c r="N457" s="117" t="s">
        <v>2188</v>
      </c>
    </row>
    <row r="458" spans="1:14" hidden="1">
      <c r="A458" s="117" t="s">
        <v>426</v>
      </c>
      <c r="B458" s="117">
        <v>1.1619999999999999</v>
      </c>
      <c r="C458" s="117">
        <v>1</v>
      </c>
      <c r="D458" s="117">
        <v>2.435E-2</v>
      </c>
      <c r="E458" s="117">
        <v>2435</v>
      </c>
      <c r="F458" s="117" t="s">
        <v>1691</v>
      </c>
      <c r="G458" s="117">
        <v>1.7272000000000001</v>
      </c>
      <c r="H458" s="117">
        <v>0.109</v>
      </c>
      <c r="I458" s="117">
        <v>1</v>
      </c>
      <c r="J458" s="117">
        <v>0</v>
      </c>
      <c r="K458" s="117">
        <v>0</v>
      </c>
      <c r="L458" s="117">
        <v>0.16400000000000001</v>
      </c>
      <c r="M458" s="117">
        <v>1.6E-2</v>
      </c>
      <c r="N458" s="117" t="s">
        <v>2179</v>
      </c>
    </row>
    <row r="459" spans="1:14" hidden="1">
      <c r="A459" s="117" t="s">
        <v>427</v>
      </c>
      <c r="B459" s="117">
        <v>1.0728</v>
      </c>
      <c r="C459" s="117">
        <v>1</v>
      </c>
      <c r="D459" s="117">
        <v>2.6099999999999999E-3</v>
      </c>
      <c r="E459" s="117">
        <v>261</v>
      </c>
      <c r="F459" s="117" t="s">
        <v>3668</v>
      </c>
      <c r="G459" s="117">
        <v>1.6786000000000001</v>
      </c>
      <c r="H459" s="117">
        <v>7.4000000000000003E-3</v>
      </c>
      <c r="I459" s="117">
        <v>1</v>
      </c>
      <c r="J459" s="117">
        <v>5.6455999999999998E-4</v>
      </c>
      <c r="K459" s="117">
        <v>4.9193999999999996E-4</v>
      </c>
      <c r="L459" s="117">
        <v>0.2</v>
      </c>
      <c r="M459" s="117">
        <v>1.6E-2</v>
      </c>
      <c r="N459" s="117" t="s">
        <v>2188</v>
      </c>
    </row>
    <row r="460" spans="1:14" hidden="1">
      <c r="A460" s="117" t="s">
        <v>428</v>
      </c>
      <c r="B460" s="117">
        <v>1.8051999999999999</v>
      </c>
      <c r="C460" s="117">
        <v>1</v>
      </c>
      <c r="D460" s="117">
        <v>1.6800000000000001E-3</v>
      </c>
      <c r="E460" s="117">
        <v>168</v>
      </c>
      <c r="F460" s="117" t="s">
        <v>1721</v>
      </c>
      <c r="G460" s="117">
        <v>1.9308000000000001</v>
      </c>
      <c r="H460" s="117">
        <v>0</v>
      </c>
      <c r="I460" s="117">
        <v>1</v>
      </c>
      <c r="J460" s="117">
        <v>0</v>
      </c>
      <c r="K460" s="117">
        <v>0</v>
      </c>
      <c r="L460" s="117">
        <v>0.41399999999999998</v>
      </c>
      <c r="M460" s="117">
        <v>2.1000000000000001E-2</v>
      </c>
      <c r="N460" s="117" t="s">
        <v>2203</v>
      </c>
    </row>
    <row r="461" spans="1:14" hidden="1">
      <c r="A461" s="117" t="s">
        <v>429</v>
      </c>
      <c r="B461" s="117">
        <v>1.2638999999999998</v>
      </c>
      <c r="C461" s="117">
        <v>1</v>
      </c>
      <c r="D461" s="117">
        <v>1.8799999999999999E-3</v>
      </c>
      <c r="E461" s="117">
        <v>188</v>
      </c>
      <c r="F461" s="117" t="s">
        <v>1587</v>
      </c>
      <c r="G461" s="117">
        <v>1.9847999999999999</v>
      </c>
      <c r="H461" s="117">
        <v>0.1883</v>
      </c>
      <c r="I461" s="117">
        <v>1</v>
      </c>
      <c r="J461" s="117">
        <v>4.0034640000000003E-2</v>
      </c>
      <c r="K461" s="117">
        <v>3.5558699999999999E-2</v>
      </c>
      <c r="L461" s="117">
        <v>0.19800000000000001</v>
      </c>
      <c r="M461" s="117">
        <v>1.4999999999999999E-2</v>
      </c>
      <c r="N461" s="117" t="s">
        <v>2178</v>
      </c>
    </row>
    <row r="462" spans="1:14" hidden="1">
      <c r="A462" s="117" t="s">
        <v>430</v>
      </c>
      <c r="B462" s="117">
        <v>1.2638999999999998</v>
      </c>
      <c r="C462" s="117">
        <v>1</v>
      </c>
      <c r="D462" s="117">
        <v>2.96E-3</v>
      </c>
      <c r="E462" s="117">
        <v>296</v>
      </c>
      <c r="F462" s="117" t="s">
        <v>1587</v>
      </c>
      <c r="G462" s="117">
        <v>1.7342</v>
      </c>
      <c r="H462" s="117">
        <v>2.7400000000000001E-2</v>
      </c>
      <c r="I462" s="117">
        <v>1</v>
      </c>
      <c r="J462" s="117">
        <v>8.4660000000000006E-5</v>
      </c>
      <c r="K462" s="117">
        <v>5.4669999999999997E-5</v>
      </c>
      <c r="L462" s="117">
        <v>0.2</v>
      </c>
      <c r="M462" s="117">
        <v>1.6E-2</v>
      </c>
      <c r="N462" s="117" t="s">
        <v>2178</v>
      </c>
    </row>
    <row r="463" spans="1:14" hidden="1">
      <c r="A463" s="117" t="s">
        <v>431</v>
      </c>
      <c r="B463" s="117">
        <v>1.1850999999999998</v>
      </c>
      <c r="C463" s="117">
        <v>1</v>
      </c>
      <c r="D463" s="117">
        <v>2.2030000000000001E-2</v>
      </c>
      <c r="E463" s="117">
        <v>2203</v>
      </c>
      <c r="F463" s="117" t="s">
        <v>3686</v>
      </c>
      <c r="G463" s="117">
        <v>1.798</v>
      </c>
      <c r="H463" s="117">
        <v>0</v>
      </c>
      <c r="I463" s="117">
        <v>1</v>
      </c>
      <c r="J463" s="117">
        <v>0</v>
      </c>
      <c r="K463" s="117">
        <v>0</v>
      </c>
      <c r="L463" s="117">
        <v>0.187</v>
      </c>
      <c r="M463" s="117">
        <v>1.7000000000000001E-2</v>
      </c>
      <c r="N463" s="117" t="s">
        <v>2182</v>
      </c>
    </row>
    <row r="464" spans="1:14" hidden="1">
      <c r="A464" s="117" t="s">
        <v>432</v>
      </c>
      <c r="B464" s="117">
        <v>1.2334999999999998</v>
      </c>
      <c r="C464" s="117">
        <v>1</v>
      </c>
      <c r="D464" s="117">
        <v>2.48E-3</v>
      </c>
      <c r="E464" s="117">
        <v>248</v>
      </c>
      <c r="F464" s="117" t="s">
        <v>1614</v>
      </c>
      <c r="G464" s="117">
        <v>2.0828000000000002</v>
      </c>
      <c r="H464" s="117">
        <v>0</v>
      </c>
      <c r="I464" s="117">
        <v>1</v>
      </c>
      <c r="J464" s="117">
        <v>0</v>
      </c>
      <c r="K464" s="117">
        <v>0</v>
      </c>
      <c r="L464" s="117">
        <v>0.26900000000000002</v>
      </c>
      <c r="M464" s="117">
        <v>1.4999999999999999E-2</v>
      </c>
      <c r="N464" s="117" t="s">
        <v>2189</v>
      </c>
    </row>
    <row r="465" spans="1:14" hidden="1">
      <c r="A465" s="117" t="s">
        <v>433</v>
      </c>
      <c r="B465" s="117">
        <v>1.2638999999999998</v>
      </c>
      <c r="C465" s="117">
        <v>1</v>
      </c>
      <c r="D465" s="117">
        <v>1.2019999999999999E-2</v>
      </c>
      <c r="E465" s="117">
        <v>1202</v>
      </c>
      <c r="F465" s="117" t="s">
        <v>1587</v>
      </c>
      <c r="G465" s="117">
        <v>1.4734</v>
      </c>
      <c r="H465" s="117">
        <v>8.72E-2</v>
      </c>
      <c r="I465" s="117">
        <v>1</v>
      </c>
      <c r="J465" s="117">
        <v>0</v>
      </c>
      <c r="K465" s="117">
        <v>0</v>
      </c>
      <c r="L465" s="117">
        <v>0.191</v>
      </c>
      <c r="M465" s="117">
        <v>8.9999999999999993E-3</v>
      </c>
      <c r="N465" s="117" t="s">
        <v>2178</v>
      </c>
    </row>
    <row r="466" spans="1:14" hidden="1">
      <c r="A466" s="117" t="s">
        <v>434</v>
      </c>
      <c r="B466" s="117">
        <v>1.2638999999999998</v>
      </c>
      <c r="C466" s="117">
        <v>1</v>
      </c>
      <c r="D466" s="117">
        <v>1.2019999999999999E-2</v>
      </c>
      <c r="E466" s="117">
        <v>1202</v>
      </c>
      <c r="F466" s="117" t="s">
        <v>1587</v>
      </c>
      <c r="G466" s="117">
        <v>1.3762000000000001</v>
      </c>
      <c r="H466" s="117">
        <v>0.15759999999999999</v>
      </c>
      <c r="I466" s="117">
        <v>1</v>
      </c>
      <c r="J466" s="117">
        <v>0</v>
      </c>
      <c r="K466" s="117">
        <v>0</v>
      </c>
      <c r="L466" s="117">
        <v>0.121</v>
      </c>
      <c r="M466" s="117">
        <v>8.9999999999999993E-3</v>
      </c>
      <c r="N466" s="117" t="s">
        <v>2178</v>
      </c>
    </row>
    <row r="467" spans="1:14" hidden="1">
      <c r="A467" s="117" t="s">
        <v>435</v>
      </c>
      <c r="B467" s="117">
        <v>1.2638999999999998</v>
      </c>
      <c r="C467" s="117">
        <v>1</v>
      </c>
      <c r="D467" s="117">
        <v>6.28E-3</v>
      </c>
      <c r="E467" s="117">
        <v>628</v>
      </c>
      <c r="F467" s="117" t="s">
        <v>1587</v>
      </c>
      <c r="G467" s="117">
        <v>1.3662000000000001</v>
      </c>
      <c r="H467" s="117">
        <v>0.22489999999999999</v>
      </c>
      <c r="I467" s="117">
        <v>1</v>
      </c>
      <c r="J467" s="117">
        <v>0</v>
      </c>
      <c r="K467" s="117">
        <v>0</v>
      </c>
      <c r="L467" s="117">
        <v>8.7999999999999995E-2</v>
      </c>
      <c r="M467" s="117">
        <v>7.0000000000000001E-3</v>
      </c>
      <c r="N467" s="117" t="s">
        <v>2178</v>
      </c>
    </row>
    <row r="468" spans="1:14" hidden="1">
      <c r="A468" s="117" t="s">
        <v>436</v>
      </c>
      <c r="B468" s="117">
        <v>1.2638999999999998</v>
      </c>
      <c r="C468" s="117">
        <v>1</v>
      </c>
      <c r="D468" s="117">
        <v>2.3210000000000001E-2</v>
      </c>
      <c r="E468" s="117">
        <v>2321</v>
      </c>
      <c r="F468" s="117" t="s">
        <v>1587</v>
      </c>
      <c r="G468" s="117">
        <v>1.8007</v>
      </c>
      <c r="H468" s="117">
        <v>0.2296</v>
      </c>
      <c r="I468" s="117">
        <v>1</v>
      </c>
      <c r="J468" s="117">
        <v>0</v>
      </c>
      <c r="K468" s="117">
        <v>0</v>
      </c>
      <c r="L468" s="117">
        <v>0.109</v>
      </c>
      <c r="M468" s="117">
        <v>8.9999999999999993E-3</v>
      </c>
      <c r="N468" s="117" t="s">
        <v>2178</v>
      </c>
    </row>
    <row r="469" spans="1:14" hidden="1">
      <c r="A469" s="117" t="s">
        <v>437</v>
      </c>
      <c r="B469" s="117">
        <v>1.2638999999999998</v>
      </c>
      <c r="C469" s="117">
        <v>1</v>
      </c>
      <c r="D469" s="117">
        <v>4.62E-3</v>
      </c>
      <c r="E469" s="117">
        <v>462</v>
      </c>
      <c r="F469" s="117" t="s">
        <v>1587</v>
      </c>
      <c r="G469" s="117">
        <v>1.4524999999999999</v>
      </c>
      <c r="H469" s="117">
        <v>0.2384</v>
      </c>
      <c r="I469" s="117">
        <v>1</v>
      </c>
      <c r="J469" s="117">
        <v>0</v>
      </c>
      <c r="K469" s="117">
        <v>0</v>
      </c>
      <c r="L469" s="117">
        <v>0.14399999999999999</v>
      </c>
      <c r="M469" s="117">
        <v>8.0000000000000002E-3</v>
      </c>
      <c r="N469" s="117" t="s">
        <v>2178</v>
      </c>
    </row>
    <row r="470" spans="1:14" hidden="1">
      <c r="A470" s="117" t="s">
        <v>438</v>
      </c>
      <c r="B470" s="117">
        <v>1.2638999999999998</v>
      </c>
      <c r="C470" s="117">
        <v>1</v>
      </c>
      <c r="D470" s="117">
        <v>5.0990000000000001E-2</v>
      </c>
      <c r="E470" s="117">
        <v>5099</v>
      </c>
      <c r="F470" s="117" t="s">
        <v>1587</v>
      </c>
      <c r="G470" s="117">
        <v>1.7242</v>
      </c>
      <c r="H470" s="117">
        <v>0.16059999999999999</v>
      </c>
      <c r="I470" s="117">
        <v>1</v>
      </c>
      <c r="J470" s="117">
        <v>0</v>
      </c>
      <c r="K470" s="117">
        <v>0</v>
      </c>
      <c r="L470" s="117">
        <v>0.13400000000000001</v>
      </c>
      <c r="M470" s="117">
        <v>1.4999999999999999E-2</v>
      </c>
      <c r="N470" s="117" t="s">
        <v>2178</v>
      </c>
    </row>
    <row r="471" spans="1:14" hidden="1">
      <c r="A471" s="117" t="s">
        <v>439</v>
      </c>
      <c r="B471" s="117">
        <v>1.2638999999999998</v>
      </c>
      <c r="C471" s="117">
        <v>1</v>
      </c>
      <c r="D471" s="117">
        <v>1.457E-2</v>
      </c>
      <c r="E471" s="117">
        <v>1457</v>
      </c>
      <c r="F471" s="117" t="s">
        <v>1587</v>
      </c>
      <c r="G471" s="117">
        <v>1.9073</v>
      </c>
      <c r="H471" s="117">
        <v>0</v>
      </c>
      <c r="I471" s="117">
        <v>1</v>
      </c>
      <c r="J471" s="117">
        <v>0</v>
      </c>
      <c r="K471" s="117">
        <v>0</v>
      </c>
      <c r="L471" s="117">
        <v>0.254</v>
      </c>
      <c r="M471" s="117">
        <v>1.4999999999999999E-2</v>
      </c>
      <c r="N471" s="117" t="s">
        <v>2178</v>
      </c>
    </row>
    <row r="472" spans="1:14" hidden="1">
      <c r="A472" s="117" t="s">
        <v>440</v>
      </c>
      <c r="B472" s="117">
        <v>1.2638999999999998</v>
      </c>
      <c r="C472" s="117">
        <v>1</v>
      </c>
      <c r="D472" s="117">
        <v>2.6409999999999999E-2</v>
      </c>
      <c r="E472" s="117">
        <v>2641</v>
      </c>
      <c r="F472" s="117" t="s">
        <v>1587</v>
      </c>
      <c r="G472" s="117">
        <v>1.6355999999999999</v>
      </c>
      <c r="H472" s="117">
        <v>0.11799999999999999</v>
      </c>
      <c r="I472" s="117">
        <v>1</v>
      </c>
      <c r="J472" s="117">
        <v>0</v>
      </c>
      <c r="K472" s="117">
        <v>0</v>
      </c>
      <c r="L472" s="117">
        <v>0.14199999999999999</v>
      </c>
      <c r="M472" s="117">
        <v>1.2E-2</v>
      </c>
      <c r="N472" s="117" t="s">
        <v>2178</v>
      </c>
    </row>
    <row r="473" spans="1:14" hidden="1">
      <c r="A473" s="117" t="s">
        <v>441</v>
      </c>
      <c r="B473" s="117">
        <v>1.2154999999999998</v>
      </c>
      <c r="C473" s="117">
        <v>1</v>
      </c>
      <c r="D473" s="117">
        <v>2.6700000000000001E-3</v>
      </c>
      <c r="E473" s="117">
        <v>267</v>
      </c>
      <c r="F473" s="117" t="s">
        <v>1362</v>
      </c>
      <c r="G473" s="117">
        <v>1.7808999999999999</v>
      </c>
      <c r="H473" s="117">
        <v>0.18940000000000001</v>
      </c>
      <c r="I473" s="117">
        <v>1</v>
      </c>
      <c r="J473" s="117">
        <v>0</v>
      </c>
      <c r="K473" s="117">
        <v>0</v>
      </c>
      <c r="L473" s="117">
        <v>0.19600000000000001</v>
      </c>
      <c r="M473" s="117">
        <v>8.9999999999999993E-3</v>
      </c>
      <c r="N473" s="117" t="s">
        <v>2190</v>
      </c>
    </row>
    <row r="474" spans="1:14" hidden="1">
      <c r="A474" s="117" t="s">
        <v>442</v>
      </c>
      <c r="B474" s="117">
        <v>1.2154999999999998</v>
      </c>
      <c r="C474" s="117">
        <v>1</v>
      </c>
      <c r="D474" s="117">
        <v>3.8500000000000001E-3</v>
      </c>
      <c r="E474" s="117">
        <v>385</v>
      </c>
      <c r="F474" s="117" t="s">
        <v>1362</v>
      </c>
      <c r="G474" s="117">
        <v>1.282</v>
      </c>
      <c r="H474" s="117">
        <v>0</v>
      </c>
      <c r="I474" s="117">
        <v>1</v>
      </c>
      <c r="J474" s="117">
        <v>0</v>
      </c>
      <c r="K474" s="117">
        <v>0</v>
      </c>
      <c r="L474" s="117">
        <v>0.17899999999999999</v>
      </c>
      <c r="M474" s="117">
        <v>1.4999999999999999E-2</v>
      </c>
      <c r="N474" s="117" t="s">
        <v>2190</v>
      </c>
    </row>
    <row r="475" spans="1:14" hidden="1">
      <c r="A475" s="117" t="s">
        <v>443</v>
      </c>
      <c r="B475" s="117">
        <v>1.2154999999999998</v>
      </c>
      <c r="C475" s="117">
        <v>1</v>
      </c>
      <c r="D475" s="117">
        <v>1.221E-2</v>
      </c>
      <c r="E475" s="117">
        <v>1221</v>
      </c>
      <c r="F475" s="117" t="s">
        <v>1362</v>
      </c>
      <c r="G475" s="117">
        <v>1.8431</v>
      </c>
      <c r="H475" s="117">
        <v>0.1348</v>
      </c>
      <c r="I475" s="117">
        <v>1</v>
      </c>
      <c r="J475" s="117">
        <v>7.7338099999999998E-3</v>
      </c>
      <c r="K475" s="117">
        <v>6.3748499999999996E-3</v>
      </c>
      <c r="L475" s="117">
        <v>0.153</v>
      </c>
      <c r="M475" s="117">
        <v>6.0000000000000001E-3</v>
      </c>
      <c r="N475" s="117" t="s">
        <v>2190</v>
      </c>
    </row>
    <row r="476" spans="1:14" hidden="1">
      <c r="A476" s="117" t="s">
        <v>444</v>
      </c>
      <c r="B476" s="117">
        <v>1.2154999999999998</v>
      </c>
      <c r="C476" s="117">
        <v>1</v>
      </c>
      <c r="D476" s="117">
        <v>2.8900000000000002E-3</v>
      </c>
      <c r="E476" s="117">
        <v>289</v>
      </c>
      <c r="F476" s="117" t="s">
        <v>1362</v>
      </c>
      <c r="G476" s="117">
        <v>1.6015999999999999</v>
      </c>
      <c r="H476" s="117">
        <v>0.23050000000000001</v>
      </c>
      <c r="I476" s="117">
        <v>1</v>
      </c>
      <c r="J476" s="117">
        <v>0</v>
      </c>
      <c r="K476" s="117">
        <v>0</v>
      </c>
      <c r="L476" s="117">
        <v>0.13400000000000001</v>
      </c>
      <c r="M476" s="117">
        <v>6.0000000000000001E-3</v>
      </c>
      <c r="N476" s="117" t="s">
        <v>2190</v>
      </c>
    </row>
    <row r="477" spans="1:14" hidden="1">
      <c r="A477" s="117" t="s">
        <v>445</v>
      </c>
      <c r="B477" s="117">
        <v>1.4015</v>
      </c>
      <c r="C477" s="117">
        <v>1</v>
      </c>
      <c r="D477" s="117">
        <v>3.5000000000000001E-3</v>
      </c>
      <c r="E477" s="117">
        <v>350</v>
      </c>
      <c r="F477" s="117" t="s">
        <v>1747</v>
      </c>
      <c r="G477" s="117">
        <v>1.5956999999999999</v>
      </c>
      <c r="H477" s="117">
        <v>9.7000000000000003E-3</v>
      </c>
      <c r="I477" s="117">
        <v>1</v>
      </c>
      <c r="J477" s="117">
        <v>0</v>
      </c>
      <c r="K477" s="117">
        <v>0</v>
      </c>
      <c r="L477" s="117">
        <v>0.2</v>
      </c>
      <c r="M477" s="117">
        <v>1.6E-2</v>
      </c>
      <c r="N477" s="117" t="s">
        <v>2193</v>
      </c>
    </row>
    <row r="478" spans="1:14" hidden="1">
      <c r="A478" s="117" t="s">
        <v>5220</v>
      </c>
      <c r="B478" s="117">
        <v>1.2638999999999998</v>
      </c>
      <c r="C478" s="117">
        <v>1</v>
      </c>
      <c r="D478" s="117">
        <v>6.7000000000000002E-4</v>
      </c>
      <c r="E478" s="117">
        <v>67</v>
      </c>
      <c r="F478" s="117" t="s">
        <v>1587</v>
      </c>
      <c r="G478" s="117">
        <v>3.2924000000000002</v>
      </c>
      <c r="H478" s="117">
        <v>0</v>
      </c>
      <c r="I478" s="117">
        <v>1</v>
      </c>
      <c r="J478" s="117">
        <v>0</v>
      </c>
      <c r="K478" s="117">
        <v>0</v>
      </c>
      <c r="L478" s="117">
        <v>0.42399999999999999</v>
      </c>
      <c r="M478" s="117">
        <v>0.08</v>
      </c>
      <c r="N478" s="117" t="s">
        <v>2178</v>
      </c>
    </row>
    <row r="479" spans="1:14" hidden="1">
      <c r="A479" s="117" t="s">
        <v>5221</v>
      </c>
      <c r="B479" s="117">
        <v>1.7236999999999998</v>
      </c>
      <c r="C479" s="117">
        <v>1</v>
      </c>
      <c r="D479" s="117">
        <v>3.5E-4</v>
      </c>
      <c r="E479" s="117">
        <v>35</v>
      </c>
      <c r="F479" s="117" t="s">
        <v>3673</v>
      </c>
      <c r="G479" s="117">
        <v>2.1091000000000002</v>
      </c>
      <c r="H479" s="117">
        <v>0</v>
      </c>
      <c r="I479" s="117">
        <v>1</v>
      </c>
      <c r="J479" s="117">
        <v>0</v>
      </c>
      <c r="K479" s="117">
        <v>0</v>
      </c>
      <c r="L479" s="117">
        <v>0.432</v>
      </c>
      <c r="M479" s="117">
        <v>3.5000000000000003E-2</v>
      </c>
      <c r="N479" s="117" t="s">
        <v>2172</v>
      </c>
    </row>
    <row r="480" spans="1:14" hidden="1">
      <c r="A480" s="117" t="s">
        <v>446</v>
      </c>
      <c r="B480" s="117">
        <v>1.2638999999999998</v>
      </c>
      <c r="C480" s="117">
        <v>1</v>
      </c>
      <c r="D480" s="117">
        <v>2.742E-2</v>
      </c>
      <c r="E480" s="117">
        <v>2742</v>
      </c>
      <c r="F480" s="117" t="s">
        <v>1587</v>
      </c>
      <c r="G480" s="117">
        <v>1.9044000000000001</v>
      </c>
      <c r="H480" s="117">
        <v>0.1116</v>
      </c>
      <c r="I480" s="117">
        <v>1</v>
      </c>
      <c r="J480" s="117">
        <v>0</v>
      </c>
      <c r="K480" s="117">
        <v>0</v>
      </c>
      <c r="L480" s="117">
        <v>0.16900000000000001</v>
      </c>
      <c r="M480" s="117">
        <v>1.0999999999999999E-2</v>
      </c>
      <c r="N480" s="117" t="s">
        <v>2178</v>
      </c>
    </row>
    <row r="481" spans="1:14" hidden="1">
      <c r="A481" s="117" t="s">
        <v>447</v>
      </c>
      <c r="B481" s="117">
        <v>1.2253999999999998</v>
      </c>
      <c r="C481" s="117">
        <v>1</v>
      </c>
      <c r="D481" s="117">
        <v>1.8290000000000001E-2</v>
      </c>
      <c r="E481" s="117">
        <v>1829</v>
      </c>
      <c r="F481" s="117" t="s">
        <v>3682</v>
      </c>
      <c r="G481" s="117">
        <v>2.0463</v>
      </c>
      <c r="H481" s="117">
        <v>0.1041</v>
      </c>
      <c r="I481" s="117">
        <v>1</v>
      </c>
      <c r="J481" s="117">
        <v>0</v>
      </c>
      <c r="K481" s="117">
        <v>0</v>
      </c>
      <c r="L481" s="117">
        <v>0.19</v>
      </c>
      <c r="M481" s="117">
        <v>1.2E-2</v>
      </c>
      <c r="N481" s="117" t="s">
        <v>2180</v>
      </c>
    </row>
    <row r="482" spans="1:14" hidden="1">
      <c r="A482" s="117" t="s">
        <v>448</v>
      </c>
      <c r="B482" s="117">
        <v>1.1619999999999999</v>
      </c>
      <c r="C482" s="117">
        <v>1</v>
      </c>
      <c r="D482" s="117">
        <v>5.4999999999999997E-3</v>
      </c>
      <c r="E482" s="117">
        <v>550</v>
      </c>
      <c r="F482" s="117" t="s">
        <v>1691</v>
      </c>
      <c r="G482" s="117">
        <v>1.9211</v>
      </c>
      <c r="H482" s="117">
        <v>0.14319999999999999</v>
      </c>
      <c r="I482" s="117">
        <v>1</v>
      </c>
      <c r="J482" s="117">
        <v>0</v>
      </c>
      <c r="K482" s="117">
        <v>0</v>
      </c>
      <c r="L482" s="117">
        <v>0.26200000000000001</v>
      </c>
      <c r="M482" s="117">
        <v>1.9E-2</v>
      </c>
      <c r="N482" s="117" t="s">
        <v>2194</v>
      </c>
    </row>
    <row r="483" spans="1:14" hidden="1">
      <c r="A483" s="117" t="s">
        <v>449</v>
      </c>
      <c r="B483" s="117">
        <v>1.6731999999999998</v>
      </c>
      <c r="C483" s="117">
        <v>1</v>
      </c>
      <c r="D483" s="117">
        <v>4.5199999999999997E-3</v>
      </c>
      <c r="E483" s="117">
        <v>452</v>
      </c>
      <c r="F483" s="117" t="s">
        <v>1640</v>
      </c>
      <c r="G483" s="117">
        <v>1.7231000000000001</v>
      </c>
      <c r="H483" s="117">
        <v>2.06E-2</v>
      </c>
      <c r="I483" s="117">
        <v>1</v>
      </c>
      <c r="J483" s="117">
        <v>6.54011E-3</v>
      </c>
      <c r="K483" s="117">
        <v>6.5377300000000003E-3</v>
      </c>
      <c r="L483" s="117">
        <v>0.2</v>
      </c>
      <c r="M483" s="117">
        <v>1.6E-2</v>
      </c>
      <c r="N483" s="117" t="s">
        <v>2191</v>
      </c>
    </row>
    <row r="484" spans="1:14" hidden="1">
      <c r="A484" s="117" t="s">
        <v>450</v>
      </c>
      <c r="B484" s="117">
        <v>1.2638999999999998</v>
      </c>
      <c r="C484" s="117">
        <v>1</v>
      </c>
      <c r="D484" s="117">
        <v>4.709E-2</v>
      </c>
      <c r="E484" s="117">
        <v>4709</v>
      </c>
      <c r="F484" s="117" t="s">
        <v>1587</v>
      </c>
      <c r="G484" s="117">
        <v>1.6446000000000001</v>
      </c>
      <c r="H484" s="117">
        <v>8.5000000000000006E-2</v>
      </c>
      <c r="I484" s="117">
        <v>1</v>
      </c>
      <c r="J484" s="117">
        <v>0</v>
      </c>
      <c r="K484" s="117">
        <v>0</v>
      </c>
      <c r="L484" s="117">
        <v>0.16600000000000001</v>
      </c>
      <c r="M484" s="117">
        <v>0.01</v>
      </c>
      <c r="N484" s="117" t="s">
        <v>2178</v>
      </c>
    </row>
    <row r="485" spans="1:14" hidden="1">
      <c r="A485" s="117" t="s">
        <v>5222</v>
      </c>
      <c r="B485" s="117">
        <v>1.2638999999999998</v>
      </c>
      <c r="C485" s="117">
        <v>1</v>
      </c>
      <c r="D485" s="117">
        <v>3.0700000000000002E-2</v>
      </c>
      <c r="E485" s="117">
        <v>3070</v>
      </c>
      <c r="F485" s="117" t="s">
        <v>1587</v>
      </c>
      <c r="G485" s="117">
        <v>1.1516</v>
      </c>
      <c r="H485" s="117">
        <v>0.14649999999999999</v>
      </c>
      <c r="I485" s="117">
        <v>1</v>
      </c>
      <c r="J485" s="117">
        <v>1.77944E-3</v>
      </c>
      <c r="K485" s="117">
        <v>2.23895E-3</v>
      </c>
      <c r="L485" s="117">
        <v>0.30299999999999999</v>
      </c>
      <c r="M485" s="117">
        <v>4.9000000000000002E-2</v>
      </c>
      <c r="N485" s="117" t="s">
        <v>2178</v>
      </c>
    </row>
    <row r="486" spans="1:14" hidden="1">
      <c r="A486" s="117" t="s">
        <v>451</v>
      </c>
      <c r="B486" s="117">
        <v>1.4386999999999999</v>
      </c>
      <c r="C486" s="117">
        <v>1</v>
      </c>
      <c r="D486" s="117">
        <v>4.3180000000000003E-2</v>
      </c>
      <c r="E486" s="117">
        <v>4318</v>
      </c>
      <c r="F486" s="117" t="s">
        <v>1687</v>
      </c>
      <c r="G486" s="117">
        <v>1.8102</v>
      </c>
      <c r="H486" s="117">
        <v>6.9199999999999998E-2</v>
      </c>
      <c r="I486" s="117">
        <v>1</v>
      </c>
      <c r="J486" s="117">
        <v>0</v>
      </c>
      <c r="K486" s="117">
        <v>0</v>
      </c>
      <c r="L486" s="117">
        <v>0.13300000000000001</v>
      </c>
      <c r="M486" s="117">
        <v>1.6E-2</v>
      </c>
      <c r="N486" s="117" t="s">
        <v>2206</v>
      </c>
    </row>
    <row r="487" spans="1:14" hidden="1">
      <c r="A487" s="117" t="s">
        <v>452</v>
      </c>
      <c r="B487" s="117">
        <v>1.1619999999999999</v>
      </c>
      <c r="C487" s="117">
        <v>1</v>
      </c>
      <c r="D487" s="117">
        <v>1.57E-3</v>
      </c>
      <c r="E487" s="117">
        <v>157</v>
      </c>
      <c r="F487" s="117" t="s">
        <v>1691</v>
      </c>
      <c r="G487" s="117">
        <v>1.6831</v>
      </c>
      <c r="H487" s="117">
        <v>0</v>
      </c>
      <c r="I487" s="117">
        <v>1</v>
      </c>
      <c r="J487" s="117">
        <v>0</v>
      </c>
      <c r="K487" s="117">
        <v>0</v>
      </c>
      <c r="L487" s="117">
        <v>0.2</v>
      </c>
      <c r="M487" s="117">
        <v>1.6E-2</v>
      </c>
      <c r="N487" s="117" t="s">
        <v>2179</v>
      </c>
    </row>
    <row r="488" spans="1:14" hidden="1">
      <c r="A488" s="117" t="s">
        <v>5223</v>
      </c>
      <c r="B488" s="117">
        <v>1.2387999999999999</v>
      </c>
      <c r="C488" s="117">
        <v>1</v>
      </c>
      <c r="D488" s="117">
        <v>2.4399999999999999E-3</v>
      </c>
      <c r="E488" s="117">
        <v>244</v>
      </c>
      <c r="F488" s="117" t="s">
        <v>3689</v>
      </c>
      <c r="G488" s="117">
        <v>2.2635000000000001</v>
      </c>
      <c r="H488" s="117">
        <v>0</v>
      </c>
      <c r="I488" s="117">
        <v>1</v>
      </c>
      <c r="J488" s="117">
        <v>0</v>
      </c>
      <c r="K488" s="117">
        <v>0</v>
      </c>
      <c r="L488" s="117">
        <v>0.29699999999999999</v>
      </c>
      <c r="M488" s="117">
        <v>7.3999999999999996E-2</v>
      </c>
      <c r="N488" s="117" t="s">
        <v>2215</v>
      </c>
    </row>
    <row r="489" spans="1:14" hidden="1">
      <c r="A489" s="117" t="s">
        <v>5224</v>
      </c>
      <c r="B489" s="117">
        <v>1.6805999999999999</v>
      </c>
      <c r="C489" s="117">
        <v>1</v>
      </c>
      <c r="D489" s="117">
        <v>3.7499999999999999E-3</v>
      </c>
      <c r="E489" s="117">
        <v>375</v>
      </c>
      <c r="F489" s="117" t="s">
        <v>3700</v>
      </c>
      <c r="G489" s="117">
        <v>2.1135000000000002</v>
      </c>
      <c r="H489" s="117">
        <v>1.6899999999999998E-2</v>
      </c>
      <c r="I489" s="117">
        <v>1</v>
      </c>
      <c r="J489" s="117">
        <v>4.0152800000000004E-3</v>
      </c>
      <c r="K489" s="117">
        <v>3.98264E-3</v>
      </c>
      <c r="L489" s="117">
        <v>0.2</v>
      </c>
      <c r="M489" s="117">
        <v>1.6E-2</v>
      </c>
      <c r="N489" s="117" t="s">
        <v>2192</v>
      </c>
    </row>
    <row r="490" spans="1:14" hidden="1">
      <c r="A490" s="117" t="s">
        <v>453</v>
      </c>
      <c r="B490" s="117">
        <v>1.2154999999999998</v>
      </c>
      <c r="C490" s="117">
        <v>1</v>
      </c>
      <c r="D490" s="117">
        <v>2.0420000000000001E-2</v>
      </c>
      <c r="E490" s="117">
        <v>2042</v>
      </c>
      <c r="F490" s="117" t="s">
        <v>1362</v>
      </c>
      <c r="G490" s="117">
        <v>2.5003000000000002</v>
      </c>
      <c r="H490" s="117">
        <v>0</v>
      </c>
      <c r="I490" s="117">
        <v>1</v>
      </c>
      <c r="J490" s="117">
        <v>0</v>
      </c>
      <c r="K490" s="117">
        <v>0</v>
      </c>
      <c r="L490" s="117">
        <v>0.216</v>
      </c>
      <c r="M490" s="117">
        <v>0.03</v>
      </c>
      <c r="N490" s="117" t="s">
        <v>2190</v>
      </c>
    </row>
    <row r="491" spans="1:14" hidden="1">
      <c r="A491" s="117" t="s">
        <v>454</v>
      </c>
      <c r="B491" s="117">
        <v>1.1619999999999999</v>
      </c>
      <c r="C491" s="117">
        <v>1</v>
      </c>
      <c r="D491" s="117">
        <v>2.0109999999999999E-2</v>
      </c>
      <c r="E491" s="117">
        <v>2011</v>
      </c>
      <c r="F491" s="117" t="s">
        <v>1691</v>
      </c>
      <c r="G491" s="117">
        <v>1.7791999999999999</v>
      </c>
      <c r="H491" s="117">
        <v>4.7199999999999999E-2</v>
      </c>
      <c r="I491" s="117">
        <v>1</v>
      </c>
      <c r="J491" s="117">
        <v>0</v>
      </c>
      <c r="K491" s="117">
        <v>0</v>
      </c>
      <c r="L491" s="117">
        <v>0.17199999999999999</v>
      </c>
      <c r="M491" s="117">
        <v>0.03</v>
      </c>
      <c r="N491" s="117" t="s">
        <v>2179</v>
      </c>
    </row>
    <row r="492" spans="1:14" hidden="1">
      <c r="A492" s="117" t="s">
        <v>455</v>
      </c>
      <c r="B492" s="117">
        <v>1.2638999999999998</v>
      </c>
      <c r="C492" s="117">
        <v>1</v>
      </c>
      <c r="D492" s="117">
        <v>8.8000000000000005E-3</v>
      </c>
      <c r="E492" s="117">
        <v>880</v>
      </c>
      <c r="F492" s="117" t="s">
        <v>1587</v>
      </c>
      <c r="G492" s="117">
        <v>1.8964000000000001</v>
      </c>
      <c r="H492" s="117">
        <v>0.13669999999999999</v>
      </c>
      <c r="I492" s="117">
        <v>1</v>
      </c>
      <c r="J492" s="117">
        <v>0</v>
      </c>
      <c r="K492" s="117">
        <v>0</v>
      </c>
      <c r="L492" s="117">
        <v>0.16800000000000001</v>
      </c>
      <c r="M492" s="117">
        <v>1.4E-2</v>
      </c>
      <c r="N492" s="117" t="s">
        <v>2178</v>
      </c>
    </row>
    <row r="493" spans="1:14" hidden="1">
      <c r="A493" s="117" t="s">
        <v>456</v>
      </c>
      <c r="B493" s="117">
        <v>1.5906999999999998</v>
      </c>
      <c r="C493" s="117">
        <v>1</v>
      </c>
      <c r="D493" s="117">
        <v>6.5700000000000003E-3</v>
      </c>
      <c r="E493" s="117">
        <v>657</v>
      </c>
      <c r="F493" s="117" t="s">
        <v>1703</v>
      </c>
      <c r="G493" s="117">
        <v>1.5839000000000001</v>
      </c>
      <c r="H493" s="117">
        <v>3.3000000000000002E-2</v>
      </c>
      <c r="I493" s="117">
        <v>1</v>
      </c>
      <c r="J493" s="117">
        <v>2.6279099999999998E-3</v>
      </c>
      <c r="K493" s="117">
        <v>3.3836199999999999E-3</v>
      </c>
      <c r="L493" s="117">
        <v>0.2</v>
      </c>
      <c r="M493" s="117">
        <v>1.6E-2</v>
      </c>
      <c r="N493" s="117" t="s">
        <v>2209</v>
      </c>
    </row>
    <row r="494" spans="1:14" hidden="1">
      <c r="A494" s="117" t="s">
        <v>457</v>
      </c>
      <c r="B494" s="117">
        <v>1.6731999999999998</v>
      </c>
      <c r="C494" s="117">
        <v>1</v>
      </c>
      <c r="D494" s="117">
        <v>1.323E-2</v>
      </c>
      <c r="E494" s="117">
        <v>1323</v>
      </c>
      <c r="F494" s="117" t="s">
        <v>1640</v>
      </c>
      <c r="G494" s="117">
        <v>1.5714999999999999</v>
      </c>
      <c r="H494" s="117">
        <v>0</v>
      </c>
      <c r="I494" s="117">
        <v>1</v>
      </c>
      <c r="J494" s="117">
        <v>0</v>
      </c>
      <c r="K494" s="117">
        <v>0</v>
      </c>
      <c r="L494" s="117">
        <v>0.253</v>
      </c>
      <c r="M494" s="117">
        <v>4.0000000000000001E-3</v>
      </c>
      <c r="N494" s="117" t="s">
        <v>2170</v>
      </c>
    </row>
    <row r="495" spans="1:14" hidden="1">
      <c r="A495" s="117" t="s">
        <v>3536</v>
      </c>
      <c r="B495" s="117">
        <v>1.1619999999999999</v>
      </c>
      <c r="C495" s="117">
        <v>1</v>
      </c>
      <c r="D495" s="117">
        <v>2.3130000000000001E-2</v>
      </c>
      <c r="E495" s="117">
        <v>2313</v>
      </c>
      <c r="F495" s="117" t="s">
        <v>1691</v>
      </c>
      <c r="G495" s="117">
        <v>1.6711</v>
      </c>
      <c r="H495" s="117">
        <v>5.1400000000000001E-2</v>
      </c>
      <c r="I495" s="117">
        <v>1</v>
      </c>
      <c r="J495" s="117">
        <v>0</v>
      </c>
      <c r="K495" s="117">
        <v>0</v>
      </c>
      <c r="L495" s="117">
        <v>0.19500000000000001</v>
      </c>
      <c r="M495" s="117">
        <v>5.2999999999999999E-2</v>
      </c>
      <c r="N495" s="117" t="s">
        <v>2179</v>
      </c>
    </row>
    <row r="496" spans="1:14" hidden="1">
      <c r="A496" s="117" t="s">
        <v>3538</v>
      </c>
      <c r="B496" s="117">
        <v>1.2638999999999998</v>
      </c>
      <c r="C496" s="117">
        <v>1</v>
      </c>
      <c r="D496" s="117">
        <v>9.7199999999999995E-3</v>
      </c>
      <c r="E496" s="117">
        <v>972</v>
      </c>
      <c r="F496" s="117" t="s">
        <v>1587</v>
      </c>
      <c r="G496" s="117">
        <v>1.3586</v>
      </c>
      <c r="H496" s="117">
        <v>0.21540000000000001</v>
      </c>
      <c r="I496" s="117">
        <v>1</v>
      </c>
      <c r="J496" s="117">
        <v>0</v>
      </c>
      <c r="K496" s="117">
        <v>0</v>
      </c>
      <c r="L496" s="117">
        <v>0.28499999999999998</v>
      </c>
      <c r="M496" s="117">
        <v>1.4999999999999999E-2</v>
      </c>
      <c r="N496" s="117" t="s">
        <v>2178</v>
      </c>
    </row>
    <row r="497" spans="1:14" hidden="1">
      <c r="A497" s="117" t="s">
        <v>3537</v>
      </c>
      <c r="B497" s="117">
        <v>1.6731999999999998</v>
      </c>
      <c r="C497" s="117">
        <v>1</v>
      </c>
      <c r="D497" s="117">
        <v>4.0899999999999999E-3</v>
      </c>
      <c r="E497" s="117">
        <v>409</v>
      </c>
      <c r="F497" s="117" t="s">
        <v>1640</v>
      </c>
      <c r="G497" s="117">
        <v>1.6936</v>
      </c>
      <c r="H497" s="117">
        <v>1.7899999999999999E-2</v>
      </c>
      <c r="I497" s="117">
        <v>1</v>
      </c>
      <c r="J497" s="117">
        <v>2.8220000000000001E-5</v>
      </c>
      <c r="K497" s="117">
        <v>3.6014900000000002E-3</v>
      </c>
      <c r="L497" s="117">
        <v>0.2</v>
      </c>
      <c r="M497" s="117">
        <v>1.6E-2</v>
      </c>
      <c r="N497" s="117" t="s">
        <v>2170</v>
      </c>
    </row>
    <row r="498" spans="1:14" hidden="1">
      <c r="A498" s="117" t="s">
        <v>5007</v>
      </c>
      <c r="B498" s="117">
        <v>1.1619999999999999</v>
      </c>
      <c r="C498" s="117">
        <v>1</v>
      </c>
      <c r="D498" s="117">
        <v>3.8000000000000002E-4</v>
      </c>
      <c r="E498" s="117">
        <v>38</v>
      </c>
      <c r="F498" s="117" t="s">
        <v>1691</v>
      </c>
      <c r="G498" s="117">
        <v>1.3309</v>
      </c>
      <c r="H498" s="117">
        <v>0.19850000000000001</v>
      </c>
      <c r="I498" s="117">
        <v>1</v>
      </c>
      <c r="J498" s="117">
        <v>0</v>
      </c>
      <c r="K498" s="117">
        <v>0</v>
      </c>
      <c r="L498" s="117">
        <v>0.39700000000000002</v>
      </c>
      <c r="M498" s="117">
        <v>2.5999999999999999E-2</v>
      </c>
      <c r="N498" s="117" t="s">
        <v>2194</v>
      </c>
    </row>
    <row r="499" spans="1:14" hidden="1">
      <c r="A499" s="117" t="s">
        <v>5225</v>
      </c>
      <c r="B499" s="117">
        <v>1.2638999999999998</v>
      </c>
      <c r="C499" s="117">
        <v>1</v>
      </c>
      <c r="D499" s="117">
        <v>8.7500000000000008E-3</v>
      </c>
      <c r="E499" s="117">
        <v>875</v>
      </c>
      <c r="F499" s="117" t="s">
        <v>1587</v>
      </c>
      <c r="G499" s="117">
        <v>1.3627</v>
      </c>
      <c r="H499" s="117">
        <v>0.21790000000000001</v>
      </c>
      <c r="I499" s="117">
        <v>1</v>
      </c>
      <c r="J499" s="117">
        <v>0</v>
      </c>
      <c r="K499" s="117">
        <v>0</v>
      </c>
      <c r="L499" s="117">
        <v>0.13300000000000001</v>
      </c>
      <c r="M499" s="117">
        <v>2.1999999999999999E-2</v>
      </c>
      <c r="N499" s="117" t="s">
        <v>2178</v>
      </c>
    </row>
    <row r="500" spans="1:14" hidden="1">
      <c r="A500" s="117" t="s">
        <v>5226</v>
      </c>
      <c r="B500" s="117">
        <v>1.2154999999999998</v>
      </c>
      <c r="C500" s="117">
        <v>1</v>
      </c>
      <c r="D500" s="117">
        <v>3.2699999999999999E-3</v>
      </c>
      <c r="E500" s="117">
        <v>327</v>
      </c>
      <c r="F500" s="117" t="s">
        <v>1362</v>
      </c>
      <c r="G500" s="117">
        <v>1.3747</v>
      </c>
      <c r="H500" s="117">
        <v>2.1899999999999999E-2</v>
      </c>
      <c r="I500" s="117">
        <v>1</v>
      </c>
      <c r="J500" s="117">
        <v>0</v>
      </c>
      <c r="K500" s="117">
        <v>0</v>
      </c>
      <c r="L500" s="117">
        <v>0.308</v>
      </c>
      <c r="M500" s="117">
        <v>5.8000000000000003E-2</v>
      </c>
      <c r="N500" s="117" t="s">
        <v>2190</v>
      </c>
    </row>
    <row r="501" spans="1:14" hidden="1">
      <c r="A501" s="117" t="s">
        <v>5227</v>
      </c>
      <c r="B501" s="117">
        <v>1.6102999999999998</v>
      </c>
      <c r="C501" s="117">
        <v>1</v>
      </c>
      <c r="D501" s="117">
        <v>5.11E-3</v>
      </c>
      <c r="E501" s="117">
        <v>511</v>
      </c>
      <c r="F501" s="117" t="s">
        <v>1725</v>
      </c>
      <c r="G501" s="117">
        <v>1.1959</v>
      </c>
      <c r="H501" s="117">
        <v>0</v>
      </c>
      <c r="I501" s="117">
        <v>1</v>
      </c>
      <c r="J501" s="117">
        <v>0</v>
      </c>
      <c r="K501" s="117">
        <v>0</v>
      </c>
      <c r="L501" s="117">
        <v>0.20300000000000001</v>
      </c>
      <c r="M501" s="117">
        <v>1.4999999999999999E-2</v>
      </c>
      <c r="N501" s="117" t="s">
        <v>2195</v>
      </c>
    </row>
    <row r="502" spans="1:14" hidden="1">
      <c r="A502" s="117" t="s">
        <v>5228</v>
      </c>
      <c r="B502" s="117">
        <v>1.2638999999999998</v>
      </c>
      <c r="C502" s="117">
        <v>1</v>
      </c>
      <c r="D502" s="117">
        <v>2.3E-3</v>
      </c>
      <c r="E502" s="117">
        <v>230</v>
      </c>
      <c r="F502" s="117" t="s">
        <v>1587</v>
      </c>
      <c r="G502" s="117">
        <v>1.5939000000000001</v>
      </c>
      <c r="H502" s="117">
        <v>0</v>
      </c>
      <c r="I502" s="117">
        <v>1</v>
      </c>
      <c r="J502" s="117">
        <v>0</v>
      </c>
      <c r="K502" s="117">
        <v>0</v>
      </c>
      <c r="L502" s="117">
        <v>0.2</v>
      </c>
      <c r="M502" s="117">
        <v>1.6E-2</v>
      </c>
      <c r="N502" s="117" t="s">
        <v>2178</v>
      </c>
    </row>
    <row r="503" spans="1:14" hidden="1">
      <c r="A503" s="117" t="s">
        <v>458</v>
      </c>
      <c r="B503" s="117">
        <v>0.95659999999999989</v>
      </c>
      <c r="C503" s="117">
        <v>1</v>
      </c>
      <c r="D503" s="117">
        <v>3.1230000000000001E-2</v>
      </c>
      <c r="E503" s="117">
        <v>3123</v>
      </c>
      <c r="F503" s="117" t="s">
        <v>1509</v>
      </c>
      <c r="G503" s="117">
        <v>1.9418</v>
      </c>
      <c r="H503" s="117">
        <v>8.6199999999999999E-2</v>
      </c>
      <c r="I503" s="117">
        <v>1</v>
      </c>
      <c r="J503" s="117">
        <v>7.2280899999999995E-2</v>
      </c>
      <c r="K503" s="117">
        <v>5.966817E-2</v>
      </c>
      <c r="L503" s="117">
        <v>0.224</v>
      </c>
      <c r="M503" s="117">
        <v>3.5999999999999997E-2</v>
      </c>
      <c r="N503" s="117" t="s">
        <v>2216</v>
      </c>
    </row>
    <row r="504" spans="1:14" hidden="1">
      <c r="A504" s="117" t="s">
        <v>459</v>
      </c>
      <c r="B504" s="117">
        <v>1.0006999999999999</v>
      </c>
      <c r="C504" s="117">
        <v>1</v>
      </c>
      <c r="D504" s="117">
        <v>2.0979999999999999E-2</v>
      </c>
      <c r="E504" s="117">
        <v>2098</v>
      </c>
      <c r="F504" s="117" t="s">
        <v>1811</v>
      </c>
      <c r="G504" s="117">
        <v>1.5228999999999999</v>
      </c>
      <c r="H504" s="117">
        <v>5.79E-2</v>
      </c>
      <c r="I504" s="117">
        <v>1</v>
      </c>
      <c r="J504" s="117">
        <v>0</v>
      </c>
      <c r="K504" s="117">
        <v>0</v>
      </c>
      <c r="L504" s="117">
        <v>0.27</v>
      </c>
      <c r="M504" s="117">
        <v>0.03</v>
      </c>
      <c r="N504" s="117" t="s">
        <v>2217</v>
      </c>
    </row>
    <row r="505" spans="1:14" hidden="1">
      <c r="A505" s="117" t="s">
        <v>460</v>
      </c>
      <c r="B505" s="117">
        <v>1.0268999999999999</v>
      </c>
      <c r="C505" s="117">
        <v>1</v>
      </c>
      <c r="D505" s="117">
        <v>7.1700000000000002E-3</v>
      </c>
      <c r="E505" s="117">
        <v>717</v>
      </c>
      <c r="F505" s="117" t="s">
        <v>1466</v>
      </c>
      <c r="G505" s="117">
        <v>1.6685000000000001</v>
      </c>
      <c r="H505" s="117">
        <v>0</v>
      </c>
      <c r="I505" s="117">
        <v>1</v>
      </c>
      <c r="J505" s="117">
        <v>0</v>
      </c>
      <c r="K505" s="117">
        <v>0</v>
      </c>
      <c r="L505" s="117">
        <v>0.33700000000000002</v>
      </c>
      <c r="M505" s="117">
        <v>5.3999999999999999E-2</v>
      </c>
      <c r="N505" s="117" t="s">
        <v>2218</v>
      </c>
    </row>
    <row r="506" spans="1:14" hidden="1">
      <c r="A506" s="117" t="s">
        <v>461</v>
      </c>
      <c r="B506" s="117">
        <v>0.998</v>
      </c>
      <c r="C506" s="117">
        <v>1</v>
      </c>
      <c r="D506" s="117">
        <v>1.2160000000000001E-2</v>
      </c>
      <c r="E506" s="117">
        <v>1216</v>
      </c>
      <c r="F506" s="117" t="s">
        <v>3731</v>
      </c>
      <c r="G506" s="117">
        <v>1.4426000000000001</v>
      </c>
      <c r="H506" s="117">
        <v>0</v>
      </c>
      <c r="I506" s="117">
        <v>1</v>
      </c>
      <c r="J506" s="117">
        <v>0</v>
      </c>
      <c r="K506" s="117">
        <v>0</v>
      </c>
      <c r="L506" s="117">
        <v>0.35799999999999998</v>
      </c>
      <c r="M506" s="117">
        <v>4.2000000000000003E-2</v>
      </c>
      <c r="N506" s="117" t="s">
        <v>2219</v>
      </c>
    </row>
    <row r="507" spans="1:14" hidden="1">
      <c r="A507" s="117" t="s">
        <v>462</v>
      </c>
      <c r="B507" s="117">
        <v>0.998</v>
      </c>
      <c r="C507" s="117">
        <v>1</v>
      </c>
      <c r="D507" s="117">
        <v>6.3200000000000001E-3</v>
      </c>
      <c r="E507" s="117">
        <v>632</v>
      </c>
      <c r="F507" s="117" t="s">
        <v>3731</v>
      </c>
      <c r="G507" s="117">
        <v>1.3944000000000001</v>
      </c>
      <c r="H507" s="117">
        <v>0</v>
      </c>
      <c r="I507" s="117">
        <v>1</v>
      </c>
      <c r="J507" s="117">
        <v>0</v>
      </c>
      <c r="K507" s="117">
        <v>0</v>
      </c>
      <c r="L507" s="117">
        <v>0.34300000000000003</v>
      </c>
      <c r="M507" s="117">
        <v>2.8000000000000001E-2</v>
      </c>
      <c r="N507" s="117" t="s">
        <v>2220</v>
      </c>
    </row>
    <row r="508" spans="1:14" hidden="1">
      <c r="A508" s="117" t="s">
        <v>463</v>
      </c>
      <c r="B508" s="117">
        <v>1.0268999999999999</v>
      </c>
      <c r="C508" s="117">
        <v>1</v>
      </c>
      <c r="D508" s="117">
        <v>2.9940000000000001E-2</v>
      </c>
      <c r="E508" s="117">
        <v>2994</v>
      </c>
      <c r="F508" s="117" t="s">
        <v>1466</v>
      </c>
      <c r="G508" s="117">
        <v>1.8611</v>
      </c>
      <c r="H508" s="117">
        <v>6.9900000000000004E-2</v>
      </c>
      <c r="I508" s="117">
        <v>1</v>
      </c>
      <c r="J508" s="117">
        <v>0</v>
      </c>
      <c r="K508" s="117">
        <v>0</v>
      </c>
      <c r="L508" s="117">
        <v>0.224</v>
      </c>
      <c r="M508" s="117">
        <v>2.1000000000000001E-2</v>
      </c>
      <c r="N508" s="117" t="s">
        <v>2221</v>
      </c>
    </row>
    <row r="509" spans="1:14" hidden="1">
      <c r="A509" s="117" t="s">
        <v>464</v>
      </c>
      <c r="B509" s="117">
        <v>1.0017999999999998</v>
      </c>
      <c r="C509" s="117">
        <v>1</v>
      </c>
      <c r="D509" s="117">
        <v>4.9489999999999999E-2</v>
      </c>
      <c r="E509" s="117">
        <v>4949</v>
      </c>
      <c r="F509" s="117" t="s">
        <v>3734</v>
      </c>
      <c r="G509" s="117">
        <v>1.7734000000000001</v>
      </c>
      <c r="H509" s="117">
        <v>5.7200000000000001E-2</v>
      </c>
      <c r="I509" s="117">
        <v>1</v>
      </c>
      <c r="J509" s="117">
        <v>4.1944130000000003E-2</v>
      </c>
      <c r="K509" s="117">
        <v>4.326323E-2</v>
      </c>
      <c r="L509" s="117">
        <v>0.27400000000000002</v>
      </c>
      <c r="M509" s="117">
        <v>2.1000000000000001E-2</v>
      </c>
      <c r="N509" s="117" t="s">
        <v>2222</v>
      </c>
    </row>
    <row r="510" spans="1:14" hidden="1">
      <c r="A510" s="117" t="s">
        <v>465</v>
      </c>
      <c r="B510" s="117">
        <v>1.0268999999999999</v>
      </c>
      <c r="C510" s="117">
        <v>1</v>
      </c>
      <c r="D510" s="117">
        <v>1.44E-2</v>
      </c>
      <c r="E510" s="117">
        <v>1440</v>
      </c>
      <c r="F510" s="117" t="s">
        <v>1466</v>
      </c>
      <c r="G510" s="117">
        <v>1.8915999999999999</v>
      </c>
      <c r="H510" s="117">
        <v>0.17280000000000001</v>
      </c>
      <c r="I510" s="117">
        <v>1</v>
      </c>
      <c r="J510" s="117">
        <v>0.18657338000000001</v>
      </c>
      <c r="K510" s="117">
        <v>0.21629367999999999</v>
      </c>
      <c r="L510" s="117">
        <v>0.26500000000000001</v>
      </c>
      <c r="M510" s="117">
        <v>2.4E-2</v>
      </c>
      <c r="N510" s="117" t="s">
        <v>2223</v>
      </c>
    </row>
    <row r="511" spans="1:14" hidden="1">
      <c r="A511" s="117" t="s">
        <v>466</v>
      </c>
      <c r="B511" s="117">
        <v>0.84139999999999993</v>
      </c>
      <c r="C511" s="117">
        <v>1</v>
      </c>
      <c r="D511" s="117">
        <v>2.154E-2</v>
      </c>
      <c r="E511" s="117">
        <v>2154</v>
      </c>
      <c r="F511" s="117" t="s">
        <v>1959</v>
      </c>
      <c r="G511" s="117">
        <v>1.7130000000000001</v>
      </c>
      <c r="H511" s="117">
        <v>8.0299999999999996E-2</v>
      </c>
      <c r="I511" s="117">
        <v>1</v>
      </c>
      <c r="J511" s="117">
        <v>7.1161870000000002E-2</v>
      </c>
      <c r="K511" s="117">
        <v>5.8744159999999997E-2</v>
      </c>
      <c r="L511" s="117">
        <v>0.22900000000000001</v>
      </c>
      <c r="M511" s="117">
        <v>1.2999999999999999E-2</v>
      </c>
      <c r="N511" s="117" t="s">
        <v>2224</v>
      </c>
    </row>
    <row r="512" spans="1:14" hidden="1">
      <c r="A512" s="117" t="s">
        <v>467</v>
      </c>
      <c r="B512" s="117">
        <v>0.998</v>
      </c>
      <c r="C512" s="117">
        <v>1</v>
      </c>
      <c r="D512" s="117">
        <v>1.6410000000000001E-2</v>
      </c>
      <c r="E512" s="117">
        <v>1641</v>
      </c>
      <c r="F512" s="117" t="s">
        <v>3731</v>
      </c>
      <c r="G512" s="117">
        <v>2.0741999999999998</v>
      </c>
      <c r="H512" s="117">
        <v>0</v>
      </c>
      <c r="I512" s="117">
        <v>1</v>
      </c>
      <c r="J512" s="117">
        <v>0</v>
      </c>
      <c r="K512" s="117">
        <v>0</v>
      </c>
      <c r="L512" s="117">
        <v>0.3</v>
      </c>
      <c r="M512" s="117">
        <v>3.5000000000000003E-2</v>
      </c>
      <c r="N512" s="117" t="s">
        <v>2225</v>
      </c>
    </row>
    <row r="513" spans="1:14" hidden="1">
      <c r="A513" s="117" t="s">
        <v>468</v>
      </c>
      <c r="B513" s="117">
        <v>1.0268999999999999</v>
      </c>
      <c r="C513" s="117">
        <v>1</v>
      </c>
      <c r="D513" s="117">
        <v>2.0209999999999999E-2</v>
      </c>
      <c r="E513" s="117">
        <v>2021</v>
      </c>
      <c r="F513" s="117" t="s">
        <v>1466</v>
      </c>
      <c r="G513" s="117">
        <v>2.4213</v>
      </c>
      <c r="H513" s="117">
        <v>0.1038</v>
      </c>
      <c r="I513" s="117">
        <v>1</v>
      </c>
      <c r="J513" s="117">
        <v>4.6718419999999997E-2</v>
      </c>
      <c r="K513" s="117">
        <v>4.4619430000000002E-2</v>
      </c>
      <c r="L513" s="117">
        <v>0.14699999999999999</v>
      </c>
      <c r="M513" s="117">
        <v>0.02</v>
      </c>
      <c r="N513" s="117" t="s">
        <v>2223</v>
      </c>
    </row>
    <row r="514" spans="1:14" hidden="1">
      <c r="A514" s="117" t="s">
        <v>469</v>
      </c>
      <c r="B514" s="117">
        <v>1.0268999999999999</v>
      </c>
      <c r="C514" s="117">
        <v>1</v>
      </c>
      <c r="D514" s="117">
        <v>3.3869999999999997E-2</v>
      </c>
      <c r="E514" s="117">
        <v>3387</v>
      </c>
      <c r="F514" s="117" t="s">
        <v>1466</v>
      </c>
      <c r="G514" s="117">
        <v>2.0508000000000002</v>
      </c>
      <c r="H514" s="117">
        <v>5.8000000000000003E-2</v>
      </c>
      <c r="I514" s="117">
        <v>1</v>
      </c>
      <c r="J514" s="117">
        <v>5.3194599999999998E-3</v>
      </c>
      <c r="K514" s="117">
        <v>8.3275099999999998E-3</v>
      </c>
      <c r="L514" s="117">
        <v>0.185</v>
      </c>
      <c r="M514" s="117">
        <v>1.7999999999999999E-2</v>
      </c>
      <c r="N514" s="117" t="s">
        <v>2223</v>
      </c>
    </row>
    <row r="515" spans="1:14" hidden="1">
      <c r="A515" s="117" t="s">
        <v>470</v>
      </c>
      <c r="B515" s="117">
        <v>0.998</v>
      </c>
      <c r="C515" s="117">
        <v>1</v>
      </c>
      <c r="D515" s="117">
        <v>6.4400000000000004E-3</v>
      </c>
      <c r="E515" s="117">
        <v>644</v>
      </c>
      <c r="F515" s="117" t="s">
        <v>3731</v>
      </c>
      <c r="G515" s="117">
        <v>1.4511000000000001</v>
      </c>
      <c r="H515" s="117">
        <v>0</v>
      </c>
      <c r="I515" s="117">
        <v>1</v>
      </c>
      <c r="J515" s="117">
        <v>0</v>
      </c>
      <c r="K515" s="117">
        <v>0</v>
      </c>
      <c r="L515" s="117">
        <v>0.38400000000000001</v>
      </c>
      <c r="M515" s="117">
        <v>2.7E-2</v>
      </c>
      <c r="N515" s="117" t="s">
        <v>2226</v>
      </c>
    </row>
    <row r="516" spans="1:14" hidden="1">
      <c r="A516" s="117" t="s">
        <v>471</v>
      </c>
      <c r="B516" s="117">
        <v>0.84139999999999993</v>
      </c>
      <c r="C516" s="117">
        <v>1</v>
      </c>
      <c r="D516" s="117">
        <v>5.3089999999999998E-2</v>
      </c>
      <c r="E516" s="117">
        <v>5309</v>
      </c>
      <c r="F516" s="117" t="s">
        <v>1959</v>
      </c>
      <c r="G516" s="117">
        <v>1.7422</v>
      </c>
      <c r="H516" s="117">
        <v>8.3400000000000002E-2</v>
      </c>
      <c r="I516" s="117">
        <v>1</v>
      </c>
      <c r="J516" s="117">
        <v>8.9053599999999997E-2</v>
      </c>
      <c r="K516" s="117">
        <v>8.1733280000000005E-2</v>
      </c>
      <c r="L516" s="117">
        <v>0.16200000000000001</v>
      </c>
      <c r="M516" s="117">
        <v>1.0999999999999999E-2</v>
      </c>
      <c r="N516" s="117" t="s">
        <v>2224</v>
      </c>
    </row>
    <row r="517" spans="1:14" hidden="1">
      <c r="A517" s="117" t="s">
        <v>472</v>
      </c>
      <c r="B517" s="117">
        <v>0.95279999999999998</v>
      </c>
      <c r="C517" s="117">
        <v>1</v>
      </c>
      <c r="D517" s="117">
        <v>7.0930000000000007E-2</v>
      </c>
      <c r="E517" s="117">
        <v>7093</v>
      </c>
      <c r="F517" s="117" t="s">
        <v>3740</v>
      </c>
      <c r="G517" s="117">
        <v>1.7383</v>
      </c>
      <c r="H517" s="117">
        <v>7.8799999999999995E-2</v>
      </c>
      <c r="I517" s="117">
        <v>1</v>
      </c>
      <c r="J517" s="117">
        <v>0</v>
      </c>
      <c r="K517" s="117">
        <v>0</v>
      </c>
      <c r="L517" s="117">
        <v>0.224</v>
      </c>
      <c r="M517" s="117">
        <v>1.7000000000000001E-2</v>
      </c>
      <c r="N517" s="117" t="s">
        <v>2227</v>
      </c>
    </row>
    <row r="518" spans="1:14" hidden="1">
      <c r="A518" s="117" t="s">
        <v>473</v>
      </c>
      <c r="B518" s="117">
        <v>0.95189999999999997</v>
      </c>
      <c r="C518" s="117">
        <v>1</v>
      </c>
      <c r="D518" s="117">
        <v>4.8759999999999998E-2</v>
      </c>
      <c r="E518" s="117">
        <v>4876</v>
      </c>
      <c r="F518" s="117" t="s">
        <v>1880</v>
      </c>
      <c r="G518" s="117">
        <v>2.0306000000000002</v>
      </c>
      <c r="H518" s="117">
        <v>7.7499999999999999E-2</v>
      </c>
      <c r="I518" s="117">
        <v>1</v>
      </c>
      <c r="J518" s="117">
        <v>3.4998710000000002E-2</v>
      </c>
      <c r="K518" s="117">
        <v>3.3398560000000001E-2</v>
      </c>
      <c r="L518" s="117">
        <v>0.27900000000000003</v>
      </c>
      <c r="M518" s="117">
        <v>3.1E-2</v>
      </c>
      <c r="N518" s="117" t="s">
        <v>2228</v>
      </c>
    </row>
    <row r="519" spans="1:14" hidden="1">
      <c r="A519" s="117" t="s">
        <v>474</v>
      </c>
      <c r="B519" s="117">
        <v>1.0268999999999999</v>
      </c>
      <c r="C519" s="117">
        <v>1</v>
      </c>
      <c r="D519" s="117">
        <v>8.9160000000000003E-2</v>
      </c>
      <c r="E519" s="117">
        <v>8916</v>
      </c>
      <c r="F519" s="117" t="s">
        <v>1466</v>
      </c>
      <c r="G519" s="117">
        <v>2.2199</v>
      </c>
      <c r="H519" s="117">
        <v>8.9300000000000004E-2</v>
      </c>
      <c r="I519" s="117">
        <v>1</v>
      </c>
      <c r="J519" s="117">
        <v>0.19524406</v>
      </c>
      <c r="K519" s="117">
        <v>0.24965638000000001</v>
      </c>
      <c r="L519" s="117">
        <v>0.16200000000000001</v>
      </c>
      <c r="M519" s="117">
        <v>1.0999999999999999E-2</v>
      </c>
      <c r="N519" s="117" t="s">
        <v>2223</v>
      </c>
    </row>
    <row r="520" spans="1:14" hidden="1">
      <c r="A520" s="117" t="s">
        <v>475</v>
      </c>
      <c r="B520" s="117">
        <v>1.0006999999999999</v>
      </c>
      <c r="C520" s="117">
        <v>1</v>
      </c>
      <c r="D520" s="117">
        <v>2.8799999999999999E-2</v>
      </c>
      <c r="E520" s="117">
        <v>2880</v>
      </c>
      <c r="F520" s="117" t="s">
        <v>1811</v>
      </c>
      <c r="G520" s="117">
        <v>1.8765000000000001</v>
      </c>
      <c r="H520" s="117">
        <v>4.3700000000000003E-2</v>
      </c>
      <c r="I520" s="117">
        <v>1</v>
      </c>
      <c r="J520" s="117">
        <v>0</v>
      </c>
      <c r="K520" s="117">
        <v>0</v>
      </c>
      <c r="L520" s="117">
        <v>0.20200000000000001</v>
      </c>
      <c r="M520" s="117">
        <v>2.9000000000000001E-2</v>
      </c>
      <c r="N520" s="117" t="s">
        <v>2217</v>
      </c>
    </row>
    <row r="521" spans="1:14" hidden="1">
      <c r="A521" s="117" t="s">
        <v>476</v>
      </c>
      <c r="B521" s="117">
        <v>1.0268999999999999</v>
      </c>
      <c r="C521" s="117">
        <v>1</v>
      </c>
      <c r="D521" s="117">
        <v>1.6619999999999999E-2</v>
      </c>
      <c r="E521" s="117">
        <v>1662</v>
      </c>
      <c r="F521" s="117" t="s">
        <v>1466</v>
      </c>
      <c r="G521" s="117">
        <v>2.1581000000000001</v>
      </c>
      <c r="H521" s="117">
        <v>5.91E-2</v>
      </c>
      <c r="I521" s="117">
        <v>1</v>
      </c>
      <c r="J521" s="117">
        <v>9.4321660000000002E-2</v>
      </c>
      <c r="K521" s="117">
        <v>0.10478053</v>
      </c>
      <c r="L521" s="117">
        <v>0.18099999999999999</v>
      </c>
      <c r="M521" s="117">
        <v>2.1999999999999999E-2</v>
      </c>
      <c r="N521" s="117" t="s">
        <v>2223</v>
      </c>
    </row>
    <row r="522" spans="1:14" hidden="1">
      <c r="A522" s="117" t="s">
        <v>477</v>
      </c>
      <c r="B522" s="117">
        <v>1.0017999999999998</v>
      </c>
      <c r="C522" s="117">
        <v>1</v>
      </c>
      <c r="D522" s="117">
        <v>9.0500000000000008E-3</v>
      </c>
      <c r="E522" s="117">
        <v>905</v>
      </c>
      <c r="F522" s="117" t="s">
        <v>3734</v>
      </c>
      <c r="G522" s="117">
        <v>1.6056999999999999</v>
      </c>
      <c r="H522" s="117">
        <v>6.6500000000000004E-2</v>
      </c>
      <c r="I522" s="117">
        <v>1</v>
      </c>
      <c r="J522" s="117">
        <v>0</v>
      </c>
      <c r="K522" s="117">
        <v>0</v>
      </c>
      <c r="L522" s="117">
        <v>0.30299999999999999</v>
      </c>
      <c r="M522" s="117">
        <v>5.6000000000000001E-2</v>
      </c>
      <c r="N522" s="117" t="s">
        <v>2222</v>
      </c>
    </row>
    <row r="523" spans="1:14" hidden="1">
      <c r="A523" s="117" t="s">
        <v>478</v>
      </c>
      <c r="B523" s="117">
        <v>0.95279999999999998</v>
      </c>
      <c r="C523" s="117">
        <v>1</v>
      </c>
      <c r="D523" s="117">
        <v>7.3380000000000001E-2</v>
      </c>
      <c r="E523" s="117">
        <v>7338</v>
      </c>
      <c r="F523" s="117" t="s">
        <v>3740</v>
      </c>
      <c r="G523" s="117">
        <v>1.8111999999999999</v>
      </c>
      <c r="H523" s="117">
        <v>5.7700000000000001E-2</v>
      </c>
      <c r="I523" s="117">
        <v>1</v>
      </c>
      <c r="J523" s="117">
        <v>5.6599600000000003E-3</v>
      </c>
      <c r="K523" s="117">
        <v>6.21194E-3</v>
      </c>
      <c r="L523" s="117">
        <v>0.21199999999999999</v>
      </c>
      <c r="M523" s="117">
        <v>1.4999999999999999E-2</v>
      </c>
      <c r="N523" s="117" t="s">
        <v>2227</v>
      </c>
    </row>
    <row r="524" spans="1:14" hidden="1">
      <c r="A524" s="117" t="s">
        <v>479</v>
      </c>
      <c r="B524" s="117">
        <v>1.0268999999999999</v>
      </c>
      <c r="C524" s="117">
        <v>1</v>
      </c>
      <c r="D524" s="117">
        <v>2.681E-2</v>
      </c>
      <c r="E524" s="117">
        <v>2681</v>
      </c>
      <c r="F524" s="117" t="s">
        <v>1466</v>
      </c>
      <c r="G524" s="117">
        <v>1.9255</v>
      </c>
      <c r="H524" s="117">
        <v>6.0499999999999998E-2</v>
      </c>
      <c r="I524" s="117">
        <v>1</v>
      </c>
      <c r="J524" s="117">
        <v>6.6817840000000003E-2</v>
      </c>
      <c r="K524" s="117">
        <v>5.5657690000000003E-2</v>
      </c>
      <c r="L524" s="117">
        <v>0.128</v>
      </c>
      <c r="M524" s="117">
        <v>1.2E-2</v>
      </c>
      <c r="N524" s="117" t="s">
        <v>2223</v>
      </c>
    </row>
    <row r="525" spans="1:14" hidden="1">
      <c r="A525" s="117" t="s">
        <v>480</v>
      </c>
      <c r="B525" s="117">
        <v>1.0268999999999999</v>
      </c>
      <c r="C525" s="117">
        <v>1</v>
      </c>
      <c r="D525" s="117">
        <v>5.0880000000000002E-2</v>
      </c>
      <c r="E525" s="117">
        <v>5088</v>
      </c>
      <c r="F525" s="117" t="s">
        <v>1466</v>
      </c>
      <c r="G525" s="117">
        <v>1.9306000000000001</v>
      </c>
      <c r="H525" s="117">
        <v>5.7099999999999998E-2</v>
      </c>
      <c r="I525" s="117">
        <v>1</v>
      </c>
      <c r="J525" s="117">
        <v>2.1015929999999999E-2</v>
      </c>
      <c r="K525" s="117">
        <v>2.8957360000000001E-2</v>
      </c>
      <c r="L525" s="117">
        <v>0.11700000000000001</v>
      </c>
      <c r="M525" s="117">
        <v>1.2E-2</v>
      </c>
      <c r="N525" s="117" t="s">
        <v>2229</v>
      </c>
    </row>
    <row r="526" spans="1:14" hidden="1">
      <c r="A526" s="117" t="s">
        <v>481</v>
      </c>
      <c r="B526" s="117">
        <v>0.998</v>
      </c>
      <c r="C526" s="117">
        <v>1</v>
      </c>
      <c r="D526" s="117">
        <v>6.0699999999999999E-3</v>
      </c>
      <c r="E526" s="117">
        <v>607</v>
      </c>
      <c r="F526" s="117" t="s">
        <v>3731</v>
      </c>
      <c r="G526" s="117">
        <v>1.2955000000000001</v>
      </c>
      <c r="H526" s="117">
        <v>0</v>
      </c>
      <c r="I526" s="117">
        <v>1</v>
      </c>
      <c r="J526" s="117">
        <v>0</v>
      </c>
      <c r="K526" s="117">
        <v>0</v>
      </c>
      <c r="L526" s="117">
        <v>0.501</v>
      </c>
      <c r="M526" s="117">
        <v>4.2999999999999997E-2</v>
      </c>
      <c r="N526" s="117" t="s">
        <v>2230</v>
      </c>
    </row>
    <row r="527" spans="1:14" hidden="1">
      <c r="A527" s="117" t="s">
        <v>5229</v>
      </c>
      <c r="B527" s="117">
        <v>0.998</v>
      </c>
      <c r="C527" s="117">
        <v>1</v>
      </c>
      <c r="D527" s="117">
        <v>3.3E-4</v>
      </c>
      <c r="E527" s="117">
        <v>33</v>
      </c>
      <c r="F527" s="117" t="s">
        <v>3731</v>
      </c>
      <c r="G527" s="117">
        <v>0.98170000000000002</v>
      </c>
      <c r="H527" s="117">
        <v>0</v>
      </c>
      <c r="I527" s="117">
        <v>1</v>
      </c>
      <c r="J527" s="117">
        <v>0</v>
      </c>
      <c r="K527" s="117">
        <v>0</v>
      </c>
      <c r="L527" s="117">
        <v>1.038</v>
      </c>
      <c r="M527" s="117">
        <v>9.8000000000000004E-2</v>
      </c>
      <c r="N527" s="117" t="s">
        <v>2231</v>
      </c>
    </row>
    <row r="528" spans="1:14" hidden="1">
      <c r="A528" s="117" t="s">
        <v>482</v>
      </c>
      <c r="B528" s="117">
        <v>0.998</v>
      </c>
      <c r="C528" s="117">
        <v>1</v>
      </c>
      <c r="D528" s="117">
        <v>4.0899999999999999E-3</v>
      </c>
      <c r="E528" s="117">
        <v>409</v>
      </c>
      <c r="F528" s="117" t="s">
        <v>3731</v>
      </c>
      <c r="G528" s="117">
        <v>1.3741000000000001</v>
      </c>
      <c r="H528" s="117">
        <v>0</v>
      </c>
      <c r="I528" s="117">
        <v>1</v>
      </c>
      <c r="J528" s="117">
        <v>0</v>
      </c>
      <c r="K528" s="117">
        <v>0</v>
      </c>
      <c r="L528" s="117">
        <v>0.246</v>
      </c>
      <c r="M528" s="117">
        <v>3.1E-2</v>
      </c>
      <c r="N528" s="117" t="s">
        <v>2232</v>
      </c>
    </row>
    <row r="529" spans="1:14" hidden="1">
      <c r="A529" s="117" t="s">
        <v>483</v>
      </c>
      <c r="B529" s="117">
        <v>0.998</v>
      </c>
      <c r="C529" s="117">
        <v>1</v>
      </c>
      <c r="D529" s="117">
        <v>4.5900000000000003E-3</v>
      </c>
      <c r="E529" s="117">
        <v>459</v>
      </c>
      <c r="F529" s="117" t="s">
        <v>3731</v>
      </c>
      <c r="G529" s="117">
        <v>1.7655000000000001</v>
      </c>
      <c r="H529" s="117">
        <v>0</v>
      </c>
      <c r="I529" s="117">
        <v>1</v>
      </c>
      <c r="J529" s="117">
        <v>0</v>
      </c>
      <c r="K529" s="117">
        <v>0</v>
      </c>
      <c r="L529" s="117">
        <v>0.47199999999999998</v>
      </c>
      <c r="M529" s="117">
        <v>4.5999999999999999E-2</v>
      </c>
      <c r="N529" s="117" t="s">
        <v>2233</v>
      </c>
    </row>
    <row r="530" spans="1:14" hidden="1">
      <c r="A530" s="117" t="s">
        <v>484</v>
      </c>
      <c r="B530" s="117">
        <v>0.95189999999999997</v>
      </c>
      <c r="C530" s="117">
        <v>1</v>
      </c>
      <c r="D530" s="117">
        <v>1.0059999999999999E-2</v>
      </c>
      <c r="E530" s="117">
        <v>1006</v>
      </c>
      <c r="F530" s="117" t="s">
        <v>1880</v>
      </c>
      <c r="G530" s="117">
        <v>1.6648000000000001</v>
      </c>
      <c r="H530" s="117">
        <v>0</v>
      </c>
      <c r="I530" s="117">
        <v>1</v>
      </c>
      <c r="J530" s="117">
        <v>0</v>
      </c>
      <c r="K530" s="117">
        <v>0</v>
      </c>
      <c r="L530" s="117">
        <v>0.317</v>
      </c>
      <c r="M530" s="117">
        <v>0.02</v>
      </c>
      <c r="N530" s="117" t="s">
        <v>2228</v>
      </c>
    </row>
    <row r="531" spans="1:14" hidden="1">
      <c r="A531" s="117" t="s">
        <v>485</v>
      </c>
      <c r="B531" s="117">
        <v>1.0268999999999999</v>
      </c>
      <c r="C531" s="117">
        <v>1</v>
      </c>
      <c r="D531" s="117">
        <v>3.023E-2</v>
      </c>
      <c r="E531" s="117">
        <v>3023</v>
      </c>
      <c r="F531" s="117" t="s">
        <v>1466</v>
      </c>
      <c r="G531" s="117">
        <v>2.3205</v>
      </c>
      <c r="H531" s="117">
        <v>4.5600000000000002E-2</v>
      </c>
      <c r="I531" s="117">
        <v>1</v>
      </c>
      <c r="J531" s="117">
        <v>0</v>
      </c>
      <c r="K531" s="117">
        <v>0</v>
      </c>
      <c r="L531" s="117">
        <v>0.20799999999999999</v>
      </c>
      <c r="M531" s="117">
        <v>1.9E-2</v>
      </c>
      <c r="N531" s="117" t="s">
        <v>2223</v>
      </c>
    </row>
    <row r="532" spans="1:14" hidden="1">
      <c r="A532" s="117" t="s">
        <v>486</v>
      </c>
      <c r="B532" s="117">
        <v>1.0268999999999999</v>
      </c>
      <c r="C532" s="117">
        <v>1</v>
      </c>
      <c r="D532" s="117">
        <v>1.536E-2</v>
      </c>
      <c r="E532" s="117">
        <v>1536</v>
      </c>
      <c r="F532" s="117" t="s">
        <v>1466</v>
      </c>
      <c r="G532" s="117">
        <v>1.6194999999999999</v>
      </c>
      <c r="H532" s="117">
        <v>9.9000000000000005E-2</v>
      </c>
      <c r="I532" s="117">
        <v>1</v>
      </c>
      <c r="J532" s="117">
        <v>9.5993999999999995E-4</v>
      </c>
      <c r="K532" s="117">
        <v>1.09285E-3</v>
      </c>
      <c r="L532" s="117">
        <v>0.11700000000000001</v>
      </c>
      <c r="M532" s="117">
        <v>1.2999999999999999E-2</v>
      </c>
      <c r="N532" s="117" t="s">
        <v>2218</v>
      </c>
    </row>
    <row r="533" spans="1:14" hidden="1">
      <c r="A533" s="117" t="s">
        <v>5230</v>
      </c>
      <c r="B533" s="117">
        <v>0.998</v>
      </c>
      <c r="C533" s="117">
        <v>1</v>
      </c>
      <c r="D533" s="117">
        <v>8.7100000000000007E-3</v>
      </c>
      <c r="E533" s="117">
        <v>871</v>
      </c>
      <c r="F533" s="117" t="s">
        <v>3731</v>
      </c>
      <c r="G533" s="117">
        <v>1.3705000000000001</v>
      </c>
      <c r="H533" s="117">
        <v>0</v>
      </c>
      <c r="I533" s="117">
        <v>1</v>
      </c>
      <c r="J533" s="117">
        <v>0</v>
      </c>
      <c r="K533" s="117">
        <v>0</v>
      </c>
      <c r="L533" s="117">
        <v>0.38800000000000001</v>
      </c>
      <c r="M533" s="117">
        <v>3.6999999999999998E-2</v>
      </c>
      <c r="N533" s="117" t="s">
        <v>2234</v>
      </c>
    </row>
    <row r="534" spans="1:14" hidden="1">
      <c r="A534" s="117" t="s">
        <v>487</v>
      </c>
      <c r="B534" s="117">
        <v>0.998</v>
      </c>
      <c r="C534" s="117">
        <v>1</v>
      </c>
      <c r="D534" s="117">
        <v>9.9399999999999992E-3</v>
      </c>
      <c r="E534" s="117">
        <v>994</v>
      </c>
      <c r="F534" s="117" t="s">
        <v>3731</v>
      </c>
      <c r="G534" s="117">
        <v>1.7060999999999999</v>
      </c>
      <c r="H534" s="117">
        <v>0</v>
      </c>
      <c r="I534" s="117">
        <v>1</v>
      </c>
      <c r="J534" s="117">
        <v>0</v>
      </c>
      <c r="K534" s="117">
        <v>0</v>
      </c>
      <c r="L534" s="117">
        <v>0.36799999999999999</v>
      </c>
      <c r="M534" s="117">
        <v>4.3999999999999997E-2</v>
      </c>
      <c r="N534" s="117" t="s">
        <v>2235</v>
      </c>
    </row>
    <row r="535" spans="1:14" hidden="1">
      <c r="A535" s="117" t="s">
        <v>488</v>
      </c>
      <c r="B535" s="117">
        <v>0.998</v>
      </c>
      <c r="C535" s="117">
        <v>1</v>
      </c>
      <c r="D535" s="117">
        <v>4.81E-3</v>
      </c>
      <c r="E535" s="117">
        <v>481</v>
      </c>
      <c r="F535" s="117" t="s">
        <v>3731</v>
      </c>
      <c r="G535" s="117">
        <v>1.4212</v>
      </c>
      <c r="H535" s="117">
        <v>0</v>
      </c>
      <c r="I535" s="117">
        <v>1</v>
      </c>
      <c r="J535" s="117">
        <v>0</v>
      </c>
      <c r="K535" s="117">
        <v>0</v>
      </c>
      <c r="L535" s="117">
        <v>0.44800000000000001</v>
      </c>
      <c r="M535" s="117">
        <v>5.0999999999999997E-2</v>
      </c>
      <c r="N535" s="117" t="s">
        <v>2236</v>
      </c>
    </row>
    <row r="536" spans="1:14" hidden="1">
      <c r="A536" s="117" t="s">
        <v>489</v>
      </c>
      <c r="B536" s="117">
        <v>0.998</v>
      </c>
      <c r="C536" s="117">
        <v>1</v>
      </c>
      <c r="D536" s="117">
        <v>3.5899999999999999E-3</v>
      </c>
      <c r="E536" s="117">
        <v>359</v>
      </c>
      <c r="F536" s="117" t="s">
        <v>3731</v>
      </c>
      <c r="G536" s="117">
        <v>1.9689000000000001</v>
      </c>
      <c r="H536" s="117">
        <v>0</v>
      </c>
      <c r="I536" s="117">
        <v>1</v>
      </c>
      <c r="J536" s="117">
        <v>0</v>
      </c>
      <c r="K536" s="117">
        <v>0</v>
      </c>
      <c r="L536" s="117">
        <v>0.45600000000000002</v>
      </c>
      <c r="M536" s="117">
        <v>4.3999999999999997E-2</v>
      </c>
      <c r="N536" s="117" t="s">
        <v>2237</v>
      </c>
    </row>
    <row r="537" spans="1:14" hidden="1">
      <c r="A537" s="117" t="s">
        <v>490</v>
      </c>
      <c r="B537" s="117">
        <v>1.0268999999999999</v>
      </c>
      <c r="C537" s="117">
        <v>1</v>
      </c>
      <c r="D537" s="117">
        <v>3.9759999999999997E-2</v>
      </c>
      <c r="E537" s="117">
        <v>3976</v>
      </c>
      <c r="F537" s="117" t="s">
        <v>1466</v>
      </c>
      <c r="G537" s="117">
        <v>1.7255</v>
      </c>
      <c r="H537" s="117">
        <v>7.7799999999999994E-2</v>
      </c>
      <c r="I537" s="117">
        <v>1</v>
      </c>
      <c r="J537" s="117">
        <v>1.8359800000000001E-3</v>
      </c>
      <c r="K537" s="117">
        <v>1.36586E-3</v>
      </c>
      <c r="L537" s="117">
        <v>0.128</v>
      </c>
      <c r="M537" s="117">
        <v>1.4999999999999999E-2</v>
      </c>
      <c r="N537" s="117" t="s">
        <v>2218</v>
      </c>
    </row>
    <row r="538" spans="1:14" hidden="1">
      <c r="A538" s="117" t="s">
        <v>491</v>
      </c>
      <c r="B538" s="117">
        <v>1.0006999999999999</v>
      </c>
      <c r="C538" s="117">
        <v>1</v>
      </c>
      <c r="D538" s="117">
        <v>6.1399999999999996E-3</v>
      </c>
      <c r="E538" s="117">
        <v>614</v>
      </c>
      <c r="F538" s="117" t="s">
        <v>1811</v>
      </c>
      <c r="G538" s="117">
        <v>1.7656000000000001</v>
      </c>
      <c r="H538" s="117">
        <v>7.2900000000000006E-2</v>
      </c>
      <c r="I538" s="117">
        <v>1</v>
      </c>
      <c r="J538" s="117">
        <v>0</v>
      </c>
      <c r="K538" s="117">
        <v>0</v>
      </c>
      <c r="L538" s="117">
        <v>0.25800000000000001</v>
      </c>
      <c r="M538" s="117">
        <v>3.1E-2</v>
      </c>
      <c r="N538" s="117" t="s">
        <v>2217</v>
      </c>
    </row>
    <row r="539" spans="1:14" hidden="1">
      <c r="A539" s="117" t="s">
        <v>492</v>
      </c>
      <c r="B539" s="117">
        <v>1.0268999999999999</v>
      </c>
      <c r="C539" s="117">
        <v>1</v>
      </c>
      <c r="D539" s="117">
        <v>1.2619999999999999E-2</v>
      </c>
      <c r="E539" s="117">
        <v>1262</v>
      </c>
      <c r="F539" s="117" t="s">
        <v>1466</v>
      </c>
      <c r="G539" s="117">
        <v>1.8068</v>
      </c>
      <c r="H539" s="117">
        <v>8.7499999999999994E-2</v>
      </c>
      <c r="I539" s="117">
        <v>1</v>
      </c>
      <c r="J539" s="117">
        <v>0.13813243</v>
      </c>
      <c r="K539" s="117">
        <v>0.12706397</v>
      </c>
      <c r="L539" s="117">
        <v>0.247</v>
      </c>
      <c r="M539" s="117">
        <v>2.5000000000000001E-2</v>
      </c>
      <c r="N539" s="117" t="s">
        <v>2218</v>
      </c>
    </row>
    <row r="540" spans="1:14" hidden="1">
      <c r="A540" s="117" t="s">
        <v>493</v>
      </c>
      <c r="B540" s="117">
        <v>1.0268999999999999</v>
      </c>
      <c r="C540" s="117">
        <v>1</v>
      </c>
      <c r="D540" s="117">
        <v>3.313E-2</v>
      </c>
      <c r="E540" s="117">
        <v>3313</v>
      </c>
      <c r="F540" s="117" t="s">
        <v>1466</v>
      </c>
      <c r="G540" s="117">
        <v>2.0935999999999999</v>
      </c>
      <c r="H540" s="117">
        <v>2.75E-2</v>
      </c>
      <c r="I540" s="117">
        <v>1</v>
      </c>
      <c r="J540" s="117">
        <v>5.3631999999999996E-4</v>
      </c>
      <c r="K540" s="117">
        <v>5.4659000000000001E-4</v>
      </c>
      <c r="L540" s="117">
        <v>0.111</v>
      </c>
      <c r="M540" s="117">
        <v>1.4E-2</v>
      </c>
      <c r="N540" s="117" t="s">
        <v>2229</v>
      </c>
    </row>
    <row r="541" spans="1:14" hidden="1">
      <c r="A541" s="117" t="s">
        <v>494</v>
      </c>
      <c r="B541" s="117">
        <v>1.0268999999999999</v>
      </c>
      <c r="C541" s="117">
        <v>1</v>
      </c>
      <c r="D541" s="117">
        <v>2.6190000000000001E-2</v>
      </c>
      <c r="E541" s="117">
        <v>2619</v>
      </c>
      <c r="F541" s="117" t="s">
        <v>1466</v>
      </c>
      <c r="G541" s="117">
        <v>1.7551000000000001</v>
      </c>
      <c r="H541" s="117">
        <v>2.5899999999999999E-2</v>
      </c>
      <c r="I541" s="117">
        <v>1</v>
      </c>
      <c r="J541" s="117">
        <v>0</v>
      </c>
      <c r="K541" s="117">
        <v>0</v>
      </c>
      <c r="L541" s="117">
        <v>0.17899999999999999</v>
      </c>
      <c r="M541" s="117">
        <v>1.7000000000000001E-2</v>
      </c>
      <c r="N541" s="117" t="s">
        <v>2229</v>
      </c>
    </row>
    <row r="542" spans="1:14" hidden="1">
      <c r="A542" s="117" t="s">
        <v>495</v>
      </c>
      <c r="B542" s="117">
        <v>1.0268999999999999</v>
      </c>
      <c r="C542" s="117">
        <v>1</v>
      </c>
      <c r="D542" s="117">
        <v>2.0140000000000002E-2</v>
      </c>
      <c r="E542" s="117">
        <v>2014</v>
      </c>
      <c r="F542" s="117" t="s">
        <v>1466</v>
      </c>
      <c r="G542" s="117">
        <v>1.9348000000000001</v>
      </c>
      <c r="H542" s="117">
        <v>4.2799999999999998E-2</v>
      </c>
      <c r="I542" s="117">
        <v>1</v>
      </c>
      <c r="J542" s="117">
        <v>0</v>
      </c>
      <c r="K542" s="117">
        <v>0</v>
      </c>
      <c r="L542" s="117">
        <v>0.192</v>
      </c>
      <c r="M542" s="117">
        <v>2.4E-2</v>
      </c>
      <c r="N542" s="117" t="s">
        <v>2238</v>
      </c>
    </row>
    <row r="543" spans="1:14" hidden="1">
      <c r="A543" s="117" t="s">
        <v>496</v>
      </c>
      <c r="B543" s="117">
        <v>1.0006999999999999</v>
      </c>
      <c r="C543" s="117">
        <v>1</v>
      </c>
      <c r="D543" s="117">
        <v>1.434E-2</v>
      </c>
      <c r="E543" s="117">
        <v>1434</v>
      </c>
      <c r="F543" s="117" t="s">
        <v>1811</v>
      </c>
      <c r="G543" s="117">
        <v>1.8080000000000001</v>
      </c>
      <c r="H543" s="117">
        <v>2.3599999999999999E-2</v>
      </c>
      <c r="I543" s="117">
        <v>1</v>
      </c>
      <c r="J543" s="117">
        <v>0</v>
      </c>
      <c r="K543" s="117">
        <v>0</v>
      </c>
      <c r="L543" s="117">
        <v>0.193</v>
      </c>
      <c r="M543" s="117">
        <v>0.02</v>
      </c>
      <c r="N543" s="117" t="s">
        <v>2217</v>
      </c>
    </row>
    <row r="544" spans="1:14" hidden="1">
      <c r="A544" s="117" t="s">
        <v>497</v>
      </c>
      <c r="B544" s="117">
        <v>0.998</v>
      </c>
      <c r="C544" s="117">
        <v>1</v>
      </c>
      <c r="D544" s="117">
        <v>2.8400000000000001E-3</v>
      </c>
      <c r="E544" s="117">
        <v>284</v>
      </c>
      <c r="F544" s="117" t="s">
        <v>3731</v>
      </c>
      <c r="G544" s="117">
        <v>2.0556999999999999</v>
      </c>
      <c r="H544" s="117">
        <v>0</v>
      </c>
      <c r="I544" s="117">
        <v>1</v>
      </c>
      <c r="J544" s="117">
        <v>0</v>
      </c>
      <c r="K544" s="117">
        <v>0</v>
      </c>
      <c r="L544" s="117">
        <v>0.35</v>
      </c>
      <c r="M544" s="117">
        <v>4.9000000000000002E-2</v>
      </c>
      <c r="N544" s="117" t="s">
        <v>2225</v>
      </c>
    </row>
    <row r="545" spans="1:14" hidden="1">
      <c r="A545" s="117" t="s">
        <v>498</v>
      </c>
      <c r="B545" s="117">
        <v>0.998</v>
      </c>
      <c r="C545" s="117">
        <v>1</v>
      </c>
      <c r="D545" s="117">
        <v>1.9599999999999999E-3</v>
      </c>
      <c r="E545" s="117">
        <v>196</v>
      </c>
      <c r="F545" s="117" t="s">
        <v>3731</v>
      </c>
      <c r="G545" s="117">
        <v>1.4615</v>
      </c>
      <c r="H545" s="117">
        <v>0</v>
      </c>
      <c r="I545" s="117">
        <v>1</v>
      </c>
      <c r="J545" s="117">
        <v>0</v>
      </c>
      <c r="K545" s="117">
        <v>0</v>
      </c>
      <c r="L545" s="117">
        <v>0.29699999999999999</v>
      </c>
      <c r="M545" s="117">
        <v>3.7999999999999999E-2</v>
      </c>
      <c r="N545" s="117" t="s">
        <v>2239</v>
      </c>
    </row>
    <row r="546" spans="1:14" hidden="1">
      <c r="A546" s="117" t="s">
        <v>499</v>
      </c>
      <c r="B546" s="117">
        <v>1.0017999999999998</v>
      </c>
      <c r="C546" s="117">
        <v>1</v>
      </c>
      <c r="D546" s="117">
        <v>4.3679999999999997E-2</v>
      </c>
      <c r="E546" s="117">
        <v>4368</v>
      </c>
      <c r="F546" s="117" t="s">
        <v>3734</v>
      </c>
      <c r="G546" s="117">
        <v>2.2343999999999999</v>
      </c>
      <c r="H546" s="117">
        <v>3.95E-2</v>
      </c>
      <c r="I546" s="117">
        <v>1</v>
      </c>
      <c r="J546" s="117">
        <v>0</v>
      </c>
      <c r="K546" s="117">
        <v>0</v>
      </c>
      <c r="L546" s="117">
        <v>0.29199999999999998</v>
      </c>
      <c r="M546" s="117">
        <v>3.7999999999999999E-2</v>
      </c>
      <c r="N546" s="117" t="s">
        <v>2222</v>
      </c>
    </row>
    <row r="547" spans="1:14" hidden="1">
      <c r="A547" s="117" t="s">
        <v>500</v>
      </c>
      <c r="B547" s="117">
        <v>1.0268999999999999</v>
      </c>
      <c r="C547" s="117">
        <v>1</v>
      </c>
      <c r="D547" s="117">
        <v>8.4899999999999993E-3</v>
      </c>
      <c r="E547" s="117">
        <v>849</v>
      </c>
      <c r="F547" s="117" t="s">
        <v>1466</v>
      </c>
      <c r="G547" s="117">
        <v>2.6164000000000001</v>
      </c>
      <c r="H547" s="117">
        <v>0</v>
      </c>
      <c r="I547" s="117">
        <v>1</v>
      </c>
      <c r="J547" s="117">
        <v>0</v>
      </c>
      <c r="K547" s="117">
        <v>0</v>
      </c>
      <c r="L547" s="117">
        <v>0.151</v>
      </c>
      <c r="M547" s="117">
        <v>3.2000000000000001E-2</v>
      </c>
      <c r="N547" s="117" t="s">
        <v>2221</v>
      </c>
    </row>
    <row r="548" spans="1:14" hidden="1">
      <c r="A548" s="117" t="s">
        <v>501</v>
      </c>
      <c r="B548" s="117">
        <v>1.0268999999999999</v>
      </c>
      <c r="C548" s="117">
        <v>1</v>
      </c>
      <c r="D548" s="117">
        <v>6.28E-3</v>
      </c>
      <c r="E548" s="117">
        <v>628</v>
      </c>
      <c r="F548" s="117" t="s">
        <v>1466</v>
      </c>
      <c r="G548" s="117">
        <v>1.8428</v>
      </c>
      <c r="H548" s="117">
        <v>0</v>
      </c>
      <c r="I548" s="117">
        <v>1</v>
      </c>
      <c r="J548" s="117">
        <v>0</v>
      </c>
      <c r="K548" s="117">
        <v>0</v>
      </c>
      <c r="L548" s="117">
        <v>0.25700000000000001</v>
      </c>
      <c r="M548" s="117">
        <v>4.7E-2</v>
      </c>
      <c r="N548" s="117" t="s">
        <v>2238</v>
      </c>
    </row>
    <row r="549" spans="1:14" hidden="1">
      <c r="A549" s="117" t="s">
        <v>5008</v>
      </c>
      <c r="B549" s="117">
        <v>1.0017999999999998</v>
      </c>
      <c r="C549" s="117">
        <v>1</v>
      </c>
      <c r="D549" s="117">
        <v>1.0200000000000001E-3</v>
      </c>
      <c r="E549" s="117">
        <v>102</v>
      </c>
      <c r="F549" s="117" t="s">
        <v>3734</v>
      </c>
      <c r="G549" s="117">
        <v>1.8674999999999999</v>
      </c>
      <c r="H549" s="117">
        <v>0</v>
      </c>
      <c r="I549" s="117">
        <v>1</v>
      </c>
      <c r="J549" s="117">
        <v>0</v>
      </c>
      <c r="K549" s="117">
        <v>0</v>
      </c>
      <c r="L549" s="117">
        <v>0.54600000000000004</v>
      </c>
      <c r="M549" s="117">
        <v>2.4E-2</v>
      </c>
      <c r="N549" s="117" t="s">
        <v>2222</v>
      </c>
    </row>
    <row r="550" spans="1:14" hidden="1">
      <c r="A550" s="117" t="s">
        <v>502</v>
      </c>
      <c r="B550" s="117">
        <v>1.1114999999999999</v>
      </c>
      <c r="C550" s="117">
        <v>1</v>
      </c>
      <c r="D550" s="117">
        <v>0.10340000000000001</v>
      </c>
      <c r="E550" s="117">
        <v>10340</v>
      </c>
      <c r="F550" s="117" t="s">
        <v>1519</v>
      </c>
      <c r="G550" s="117">
        <v>1.7862</v>
      </c>
      <c r="H550" s="117">
        <v>0</v>
      </c>
      <c r="I550" s="117">
        <v>1</v>
      </c>
      <c r="J550" s="117">
        <v>0.12126815000000001</v>
      </c>
      <c r="K550" s="117">
        <v>0.14128731</v>
      </c>
      <c r="L550" s="117">
        <v>0.29199999999999998</v>
      </c>
      <c r="M550" s="117">
        <v>1.7999999999999999E-2</v>
      </c>
      <c r="N550" s="117" t="s">
        <v>2240</v>
      </c>
    </row>
    <row r="551" spans="1:14" hidden="1">
      <c r="A551" s="117" t="s">
        <v>503</v>
      </c>
      <c r="B551" s="117">
        <v>1.1928999999999998</v>
      </c>
      <c r="C551" s="117">
        <v>1</v>
      </c>
      <c r="D551" s="117">
        <v>1.406E-2</v>
      </c>
      <c r="E551" s="117">
        <v>1406</v>
      </c>
      <c r="F551" s="117" t="s">
        <v>3756</v>
      </c>
      <c r="G551" s="117">
        <v>1.2150000000000001</v>
      </c>
      <c r="H551" s="117">
        <v>0</v>
      </c>
      <c r="I551" s="117">
        <v>1</v>
      </c>
      <c r="J551" s="117">
        <v>0</v>
      </c>
      <c r="K551" s="117">
        <v>0</v>
      </c>
      <c r="L551" s="117">
        <v>0.41799999999999998</v>
      </c>
      <c r="M551" s="117">
        <v>2.5999999999999999E-2</v>
      </c>
      <c r="N551" s="117" t="s">
        <v>2241</v>
      </c>
    </row>
    <row r="552" spans="1:14" hidden="1">
      <c r="A552" s="117" t="s">
        <v>504</v>
      </c>
      <c r="B552" s="117">
        <v>1.1223999999999998</v>
      </c>
      <c r="C552" s="117">
        <v>1</v>
      </c>
      <c r="D552" s="117">
        <v>9.4900000000000002E-3</v>
      </c>
      <c r="E552" s="117">
        <v>949</v>
      </c>
      <c r="F552" s="117" t="s">
        <v>3758</v>
      </c>
      <c r="G552" s="117">
        <v>1.2324999999999999</v>
      </c>
      <c r="H552" s="117">
        <v>0</v>
      </c>
      <c r="I552" s="117">
        <v>1</v>
      </c>
      <c r="J552" s="117">
        <v>0</v>
      </c>
      <c r="K552" s="117">
        <v>0</v>
      </c>
      <c r="L552" s="117">
        <v>0.36</v>
      </c>
      <c r="M552" s="117">
        <v>3.3000000000000002E-2</v>
      </c>
      <c r="N552" s="117" t="s">
        <v>2242</v>
      </c>
    </row>
    <row r="553" spans="1:14" hidden="1">
      <c r="A553" s="117" t="s">
        <v>505</v>
      </c>
      <c r="B553" s="117">
        <v>1.1965999999999999</v>
      </c>
      <c r="C553" s="117">
        <v>1</v>
      </c>
      <c r="D553" s="117">
        <v>3.9579999999999997E-2</v>
      </c>
      <c r="E553" s="117">
        <v>3958</v>
      </c>
      <c r="F553" s="117" t="s">
        <v>1632</v>
      </c>
      <c r="G553" s="117">
        <v>1.6022000000000001</v>
      </c>
      <c r="H553" s="117">
        <v>6.0499999999999998E-2</v>
      </c>
      <c r="I553" s="117">
        <v>1</v>
      </c>
      <c r="J553" s="117">
        <v>0.11373111</v>
      </c>
      <c r="K553" s="117">
        <v>0.10693369</v>
      </c>
      <c r="L553" s="117">
        <v>0.217</v>
      </c>
      <c r="M553" s="117">
        <v>8.0000000000000002E-3</v>
      </c>
      <c r="N553" s="117" t="s">
        <v>2243</v>
      </c>
    </row>
    <row r="554" spans="1:14" hidden="1">
      <c r="A554" s="117" t="s">
        <v>506</v>
      </c>
      <c r="B554" s="117">
        <v>1.3073999999999999</v>
      </c>
      <c r="C554" s="117">
        <v>1</v>
      </c>
      <c r="D554" s="117">
        <v>3.9539999999999999E-2</v>
      </c>
      <c r="E554" s="117">
        <v>3954</v>
      </c>
      <c r="F554" s="117" t="s">
        <v>1413</v>
      </c>
      <c r="G554" s="117">
        <v>1.7336</v>
      </c>
      <c r="H554" s="117">
        <v>5.4899999999999997E-2</v>
      </c>
      <c r="I554" s="117">
        <v>1</v>
      </c>
      <c r="J554" s="117">
        <v>0.11524075</v>
      </c>
      <c r="K554" s="117">
        <v>9.8736489999999996E-2</v>
      </c>
      <c r="L554" s="117">
        <v>0.26700000000000002</v>
      </c>
      <c r="M554" s="117">
        <v>1.9E-2</v>
      </c>
      <c r="N554" s="117" t="s">
        <v>2244</v>
      </c>
    </row>
    <row r="555" spans="1:14" hidden="1">
      <c r="A555" s="117" t="s">
        <v>507</v>
      </c>
      <c r="B555" s="117">
        <v>1.2195999999999998</v>
      </c>
      <c r="C555" s="117">
        <v>1</v>
      </c>
      <c r="D555" s="117">
        <v>4.9149999999999999E-2</v>
      </c>
      <c r="E555" s="117">
        <v>4915</v>
      </c>
      <c r="F555" s="117" t="s">
        <v>3760</v>
      </c>
      <c r="G555" s="117">
        <v>1.4836</v>
      </c>
      <c r="H555" s="117">
        <v>0</v>
      </c>
      <c r="I555" s="117">
        <v>1</v>
      </c>
      <c r="J555" s="117">
        <v>1.8077099999999999E-3</v>
      </c>
      <c r="K555" s="117">
        <v>2.4025600000000002E-3</v>
      </c>
      <c r="L555" s="117">
        <v>0.47199999999999998</v>
      </c>
      <c r="M555" s="117">
        <v>3.5999999999999997E-2</v>
      </c>
      <c r="N555" s="117" t="s">
        <v>2245</v>
      </c>
    </row>
    <row r="556" spans="1:14" hidden="1">
      <c r="A556" s="117" t="s">
        <v>508</v>
      </c>
      <c r="B556" s="117">
        <v>1.1114999999999999</v>
      </c>
      <c r="C556" s="117">
        <v>1</v>
      </c>
      <c r="D556" s="117">
        <v>8.9800000000000001E-3</v>
      </c>
      <c r="E556" s="117">
        <v>898</v>
      </c>
      <c r="F556" s="117" t="s">
        <v>1519</v>
      </c>
      <c r="G556" s="117">
        <v>1.2783</v>
      </c>
      <c r="H556" s="117">
        <v>0</v>
      </c>
      <c r="I556" s="117">
        <v>1</v>
      </c>
      <c r="J556" s="117">
        <v>0</v>
      </c>
      <c r="K556" s="117">
        <v>0</v>
      </c>
      <c r="L556" s="117">
        <v>0.51400000000000001</v>
      </c>
      <c r="M556" s="117">
        <v>0.03</v>
      </c>
      <c r="N556" s="117" t="s">
        <v>2246</v>
      </c>
    </row>
    <row r="557" spans="1:14" hidden="1">
      <c r="A557" s="117" t="s">
        <v>509</v>
      </c>
      <c r="B557" s="117">
        <v>1.3073999999999999</v>
      </c>
      <c r="C557" s="117">
        <v>1</v>
      </c>
      <c r="D557" s="117">
        <v>5.7110000000000001E-2</v>
      </c>
      <c r="E557" s="117">
        <v>5711</v>
      </c>
      <c r="F557" s="117" t="s">
        <v>1413</v>
      </c>
      <c r="G557" s="117">
        <v>1.6972</v>
      </c>
      <c r="H557" s="117">
        <v>8.4199999999999997E-2</v>
      </c>
      <c r="I557" s="117">
        <v>1</v>
      </c>
      <c r="J557" s="117">
        <v>0.12605631</v>
      </c>
      <c r="K557" s="117">
        <v>0.15996271000000001</v>
      </c>
      <c r="L557" s="117">
        <v>0.24</v>
      </c>
      <c r="M557" s="117">
        <v>2.4E-2</v>
      </c>
      <c r="N557" s="117" t="s">
        <v>2244</v>
      </c>
    </row>
    <row r="558" spans="1:14" hidden="1">
      <c r="A558" s="117" t="s">
        <v>510</v>
      </c>
      <c r="B558" s="117">
        <v>1.1223999999999998</v>
      </c>
      <c r="C558" s="117">
        <v>1</v>
      </c>
      <c r="D558" s="117">
        <v>2.3949999999999999E-2</v>
      </c>
      <c r="E558" s="117">
        <v>2395</v>
      </c>
      <c r="F558" s="117" t="s">
        <v>3758</v>
      </c>
      <c r="G558" s="117">
        <v>1.4468000000000001</v>
      </c>
      <c r="H558" s="117">
        <v>0</v>
      </c>
      <c r="I558" s="117">
        <v>1</v>
      </c>
      <c r="J558" s="117">
        <v>0</v>
      </c>
      <c r="K558" s="117">
        <v>0</v>
      </c>
      <c r="L558" s="117">
        <v>0.435</v>
      </c>
      <c r="M558" s="117">
        <v>0.03</v>
      </c>
      <c r="N558" s="117" t="s">
        <v>2242</v>
      </c>
    </row>
    <row r="559" spans="1:14" hidden="1">
      <c r="A559" s="117" t="s">
        <v>511</v>
      </c>
      <c r="B559" s="117">
        <v>1.1114999999999999</v>
      </c>
      <c r="C559" s="117">
        <v>1</v>
      </c>
      <c r="D559" s="117">
        <v>9.3600000000000003E-3</v>
      </c>
      <c r="E559" s="117">
        <v>936</v>
      </c>
      <c r="F559" s="117" t="s">
        <v>1519</v>
      </c>
      <c r="G559" s="117">
        <v>1.6246</v>
      </c>
      <c r="H559" s="117">
        <v>2.4500000000000001E-2</v>
      </c>
      <c r="I559" s="117">
        <v>1</v>
      </c>
      <c r="J559" s="117">
        <v>1.1865809999999999E-2</v>
      </c>
      <c r="K559" s="117">
        <v>6.0489999999999997E-3</v>
      </c>
      <c r="L559" s="117">
        <v>0.40100000000000002</v>
      </c>
      <c r="M559" s="117">
        <v>0.04</v>
      </c>
      <c r="N559" s="117" t="s">
        <v>2246</v>
      </c>
    </row>
    <row r="560" spans="1:14" hidden="1">
      <c r="A560" s="117" t="s">
        <v>512</v>
      </c>
      <c r="B560" s="117">
        <v>1.1965999999999999</v>
      </c>
      <c r="C560" s="117">
        <v>1</v>
      </c>
      <c r="D560" s="117">
        <v>3.9780000000000003E-2</v>
      </c>
      <c r="E560" s="117">
        <v>3978</v>
      </c>
      <c r="F560" s="117" t="s">
        <v>1632</v>
      </c>
      <c r="G560" s="117">
        <v>1.5779000000000001</v>
      </c>
      <c r="H560" s="117">
        <v>6.4100000000000004E-2</v>
      </c>
      <c r="I560" s="117">
        <v>1</v>
      </c>
      <c r="J560" s="117">
        <v>0.12066710999999999</v>
      </c>
      <c r="K560" s="117">
        <v>0.14538862999999999</v>
      </c>
      <c r="L560" s="117">
        <v>0.34799999999999998</v>
      </c>
      <c r="M560" s="117">
        <v>0.02</v>
      </c>
      <c r="N560" s="117" t="s">
        <v>2243</v>
      </c>
    </row>
    <row r="561" spans="1:14" hidden="1">
      <c r="A561" s="117" t="s">
        <v>513</v>
      </c>
      <c r="B561" s="117">
        <v>1.1965999999999999</v>
      </c>
      <c r="C561" s="117">
        <v>1</v>
      </c>
      <c r="D561" s="117">
        <v>2.894E-2</v>
      </c>
      <c r="E561" s="117">
        <v>2894</v>
      </c>
      <c r="F561" s="117" t="s">
        <v>1632</v>
      </c>
      <c r="G561" s="117">
        <v>1.6268</v>
      </c>
      <c r="H561" s="117">
        <v>5.2299999999999999E-2</v>
      </c>
      <c r="I561" s="117">
        <v>1</v>
      </c>
      <c r="J561" s="117">
        <v>0</v>
      </c>
      <c r="K561" s="117">
        <v>0</v>
      </c>
      <c r="L561" s="117">
        <v>0.37</v>
      </c>
      <c r="M561" s="117">
        <v>0.03</v>
      </c>
      <c r="N561" s="117" t="s">
        <v>2243</v>
      </c>
    </row>
    <row r="562" spans="1:14" hidden="1">
      <c r="A562" s="117" t="s">
        <v>514</v>
      </c>
      <c r="B562" s="117">
        <v>1.3073999999999999</v>
      </c>
      <c r="C562" s="117">
        <v>1</v>
      </c>
      <c r="D562" s="117">
        <v>3.6600000000000001E-2</v>
      </c>
      <c r="E562" s="117">
        <v>3660</v>
      </c>
      <c r="F562" s="117" t="s">
        <v>1413</v>
      </c>
      <c r="G562" s="117">
        <v>1.7242</v>
      </c>
      <c r="H562" s="117">
        <v>1.6799999999999999E-2</v>
      </c>
      <c r="I562" s="117">
        <v>1</v>
      </c>
      <c r="J562" s="117">
        <v>5.0654409999999997E-2</v>
      </c>
      <c r="K562" s="117">
        <v>6.4274919999999999E-2</v>
      </c>
      <c r="L562" s="117">
        <v>0.26500000000000001</v>
      </c>
      <c r="M562" s="117">
        <v>2.5000000000000001E-2</v>
      </c>
      <c r="N562" s="117" t="s">
        <v>2244</v>
      </c>
    </row>
    <row r="563" spans="1:14" hidden="1">
      <c r="A563" s="117" t="s">
        <v>515</v>
      </c>
      <c r="B563" s="117">
        <v>1.1965999999999999</v>
      </c>
      <c r="C563" s="117">
        <v>1</v>
      </c>
      <c r="D563" s="117">
        <v>1.248E-2</v>
      </c>
      <c r="E563" s="117">
        <v>1248</v>
      </c>
      <c r="F563" s="117" t="s">
        <v>1632</v>
      </c>
      <c r="G563" s="117">
        <v>1.5496000000000001</v>
      </c>
      <c r="H563" s="117">
        <v>2.3699999999999999E-2</v>
      </c>
      <c r="I563" s="117">
        <v>1</v>
      </c>
      <c r="J563" s="117">
        <v>0</v>
      </c>
      <c r="K563" s="117">
        <v>0</v>
      </c>
      <c r="L563" s="117">
        <v>0.39</v>
      </c>
      <c r="M563" s="117">
        <v>1.2999999999999999E-2</v>
      </c>
      <c r="N563" s="117" t="s">
        <v>2243</v>
      </c>
    </row>
    <row r="564" spans="1:14" hidden="1">
      <c r="A564" s="117" t="s">
        <v>516</v>
      </c>
      <c r="B564" s="117">
        <v>1.1114999999999999</v>
      </c>
      <c r="C564" s="117">
        <v>1</v>
      </c>
      <c r="D564" s="117">
        <v>5.0619999999999998E-2</v>
      </c>
      <c r="E564" s="117">
        <v>5062</v>
      </c>
      <c r="F564" s="117" t="s">
        <v>1519</v>
      </c>
      <c r="G564" s="117">
        <v>1.4950000000000001</v>
      </c>
      <c r="H564" s="117">
        <v>3.7699999999999997E-2</v>
      </c>
      <c r="I564" s="117">
        <v>1</v>
      </c>
      <c r="J564" s="117">
        <v>3.6723400000000003E-2</v>
      </c>
      <c r="K564" s="117">
        <v>4.2845540000000001E-2</v>
      </c>
      <c r="L564" s="117">
        <v>0.26</v>
      </c>
      <c r="M564" s="117">
        <v>2.1999999999999999E-2</v>
      </c>
      <c r="N564" s="117" t="s">
        <v>2247</v>
      </c>
    </row>
    <row r="565" spans="1:14" hidden="1">
      <c r="A565" s="117" t="s">
        <v>517</v>
      </c>
      <c r="B565" s="117">
        <v>1.1928999999999998</v>
      </c>
      <c r="C565" s="117">
        <v>1</v>
      </c>
      <c r="D565" s="117">
        <v>1.0359999999999999E-2</v>
      </c>
      <c r="E565" s="117">
        <v>1036</v>
      </c>
      <c r="F565" s="117" t="s">
        <v>3756</v>
      </c>
      <c r="G565" s="117">
        <v>1.4192</v>
      </c>
      <c r="H565" s="117">
        <v>0</v>
      </c>
      <c r="I565" s="117">
        <v>1</v>
      </c>
      <c r="J565" s="117">
        <v>0</v>
      </c>
      <c r="K565" s="117">
        <v>0</v>
      </c>
      <c r="L565" s="117">
        <v>0.65100000000000002</v>
      </c>
      <c r="M565" s="117">
        <v>5.3999999999999999E-2</v>
      </c>
      <c r="N565" s="117" t="s">
        <v>2241</v>
      </c>
    </row>
    <row r="566" spans="1:14" hidden="1">
      <c r="A566" s="117" t="s">
        <v>518</v>
      </c>
      <c r="B566" s="117">
        <v>1.1965999999999999</v>
      </c>
      <c r="C566" s="117">
        <v>1</v>
      </c>
      <c r="D566" s="117">
        <v>0.20702999999999999</v>
      </c>
      <c r="E566" s="117">
        <v>20703</v>
      </c>
      <c r="F566" s="117" t="s">
        <v>1632</v>
      </c>
      <c r="G566" s="117">
        <v>1.9467000000000001</v>
      </c>
      <c r="H566" s="117">
        <v>6.9500000000000006E-2</v>
      </c>
      <c r="I566" s="117">
        <v>1</v>
      </c>
      <c r="J566" s="117">
        <v>0.18322959</v>
      </c>
      <c r="K566" s="117">
        <v>0.23537330000000001</v>
      </c>
      <c r="L566" s="117">
        <v>0.25800000000000001</v>
      </c>
      <c r="M566" s="117">
        <v>1.2E-2</v>
      </c>
      <c r="N566" s="117" t="s">
        <v>2243</v>
      </c>
    </row>
    <row r="567" spans="1:14" hidden="1">
      <c r="A567" s="117" t="s">
        <v>519</v>
      </c>
      <c r="B567" s="117">
        <v>1.2195999999999998</v>
      </c>
      <c r="C567" s="117">
        <v>1</v>
      </c>
      <c r="D567" s="117">
        <v>3.8710000000000001E-2</v>
      </c>
      <c r="E567" s="117">
        <v>3871</v>
      </c>
      <c r="F567" s="117" t="s">
        <v>3760</v>
      </c>
      <c r="G567" s="117">
        <v>1.6373</v>
      </c>
      <c r="H567" s="117">
        <v>0</v>
      </c>
      <c r="I567" s="117">
        <v>1</v>
      </c>
      <c r="J567" s="117">
        <v>0</v>
      </c>
      <c r="K567" s="117">
        <v>0</v>
      </c>
      <c r="L567" s="117">
        <v>0.45500000000000002</v>
      </c>
      <c r="M567" s="117">
        <v>2.9000000000000001E-2</v>
      </c>
      <c r="N567" s="117" t="s">
        <v>2245</v>
      </c>
    </row>
    <row r="568" spans="1:14" hidden="1">
      <c r="A568" s="117" t="s">
        <v>520</v>
      </c>
      <c r="B568" s="117">
        <v>1.1114999999999999</v>
      </c>
      <c r="C568" s="117">
        <v>1</v>
      </c>
      <c r="D568" s="117">
        <v>0.12920000000000001</v>
      </c>
      <c r="E568" s="117">
        <v>12920</v>
      </c>
      <c r="F568" s="117" t="s">
        <v>1519</v>
      </c>
      <c r="G568" s="117">
        <v>2.0024000000000002</v>
      </c>
      <c r="H568" s="117">
        <v>5.8299999999999998E-2</v>
      </c>
      <c r="I568" s="117">
        <v>1</v>
      </c>
      <c r="J568" s="117">
        <v>0.13121601999999999</v>
      </c>
      <c r="K568" s="117">
        <v>0.17369245</v>
      </c>
      <c r="L568" s="117">
        <v>0.28299999999999997</v>
      </c>
      <c r="M568" s="117">
        <v>1.4E-2</v>
      </c>
      <c r="N568" s="117" t="s">
        <v>2240</v>
      </c>
    </row>
    <row r="569" spans="1:14" hidden="1">
      <c r="A569" s="117" t="s">
        <v>521</v>
      </c>
      <c r="B569" s="117">
        <v>1.1114999999999999</v>
      </c>
      <c r="C569" s="117">
        <v>1</v>
      </c>
      <c r="D569" s="117">
        <v>2.2859999999999998E-2</v>
      </c>
      <c r="E569" s="117">
        <v>2286</v>
      </c>
      <c r="F569" s="117" t="s">
        <v>1519</v>
      </c>
      <c r="G569" s="117">
        <v>1.5782</v>
      </c>
      <c r="H569" s="117">
        <v>3.7699999999999997E-2</v>
      </c>
      <c r="I569" s="117">
        <v>1</v>
      </c>
      <c r="J569" s="117">
        <v>8.4514590000000001E-2</v>
      </c>
      <c r="K569" s="117">
        <v>6.5856600000000001E-2</v>
      </c>
      <c r="L569" s="117">
        <v>0.29199999999999998</v>
      </c>
      <c r="M569" s="117">
        <v>1.7999999999999999E-2</v>
      </c>
      <c r="N569" s="117" t="s">
        <v>2240</v>
      </c>
    </row>
    <row r="570" spans="1:14" hidden="1">
      <c r="A570" s="117" t="s">
        <v>522</v>
      </c>
      <c r="B570" s="117">
        <v>1.3073999999999999</v>
      </c>
      <c r="C570" s="117">
        <v>1</v>
      </c>
      <c r="D570" s="117">
        <v>4.8809999999999999E-2</v>
      </c>
      <c r="E570" s="117">
        <v>4881</v>
      </c>
      <c r="F570" s="117" t="s">
        <v>1413</v>
      </c>
      <c r="G570" s="117">
        <v>1.752</v>
      </c>
      <c r="H570" s="117">
        <v>5.4600000000000003E-2</v>
      </c>
      <c r="I570" s="117">
        <v>1</v>
      </c>
      <c r="J570" s="117">
        <v>7.3067939999999998E-2</v>
      </c>
      <c r="K570" s="117">
        <v>8.7084789999999995E-2</v>
      </c>
      <c r="L570" s="117">
        <v>0.253</v>
      </c>
      <c r="M570" s="117">
        <v>1.9E-2</v>
      </c>
      <c r="N570" s="117" t="s">
        <v>2244</v>
      </c>
    </row>
    <row r="571" spans="1:14" hidden="1">
      <c r="A571" s="117" t="s">
        <v>523</v>
      </c>
      <c r="B571" s="117">
        <v>1.1114999999999999</v>
      </c>
      <c r="C571" s="117">
        <v>1</v>
      </c>
      <c r="D571" s="117">
        <v>2.094E-2</v>
      </c>
      <c r="E571" s="117">
        <v>2094</v>
      </c>
      <c r="F571" s="117" t="s">
        <v>1519</v>
      </c>
      <c r="G571" s="117">
        <v>1.4026000000000001</v>
      </c>
      <c r="H571" s="117">
        <v>4.99E-2</v>
      </c>
      <c r="I571" s="117">
        <v>1</v>
      </c>
      <c r="J571" s="117">
        <v>0</v>
      </c>
      <c r="K571" s="117">
        <v>0</v>
      </c>
      <c r="L571" s="117">
        <v>0.29799999999999999</v>
      </c>
      <c r="M571" s="117">
        <v>2.3E-2</v>
      </c>
      <c r="N571" s="117" t="s">
        <v>2240</v>
      </c>
    </row>
    <row r="572" spans="1:14" hidden="1">
      <c r="A572" s="117" t="s">
        <v>524</v>
      </c>
      <c r="B572" s="117">
        <v>1.1965999999999999</v>
      </c>
      <c r="C572" s="117">
        <v>1</v>
      </c>
      <c r="D572" s="117">
        <v>2.3380000000000001E-2</v>
      </c>
      <c r="E572" s="117">
        <v>2338</v>
      </c>
      <c r="F572" s="117" t="s">
        <v>1632</v>
      </c>
      <c r="G572" s="117">
        <v>1.3797999999999999</v>
      </c>
      <c r="H572" s="117">
        <v>4.7899999999999998E-2</v>
      </c>
      <c r="I572" s="117">
        <v>1</v>
      </c>
      <c r="J572" s="117">
        <v>0.13239778999999999</v>
      </c>
      <c r="K572" s="117">
        <v>0.14275060000000001</v>
      </c>
      <c r="L572" s="117">
        <v>0.25900000000000001</v>
      </c>
      <c r="M572" s="117">
        <v>1.4E-2</v>
      </c>
      <c r="N572" s="117" t="s">
        <v>2243</v>
      </c>
    </row>
    <row r="573" spans="1:14" hidden="1">
      <c r="A573" s="117" t="s">
        <v>525</v>
      </c>
      <c r="B573" s="117">
        <v>1.3073999999999999</v>
      </c>
      <c r="C573" s="117">
        <v>1</v>
      </c>
      <c r="D573" s="117">
        <v>8.4970000000000004E-2</v>
      </c>
      <c r="E573" s="117">
        <v>8497</v>
      </c>
      <c r="F573" s="117" t="s">
        <v>1413</v>
      </c>
      <c r="G573" s="117">
        <v>1.5636000000000001</v>
      </c>
      <c r="H573" s="117">
        <v>3.7100000000000001E-2</v>
      </c>
      <c r="I573" s="117">
        <v>1</v>
      </c>
      <c r="J573" s="117">
        <v>0.10381239</v>
      </c>
      <c r="K573" s="117">
        <v>0.10595556</v>
      </c>
      <c r="L573" s="117">
        <v>0.38</v>
      </c>
      <c r="M573" s="117">
        <v>3.5000000000000003E-2</v>
      </c>
      <c r="N573" s="117" t="s">
        <v>2244</v>
      </c>
    </row>
    <row r="574" spans="1:14" hidden="1">
      <c r="A574" s="117" t="s">
        <v>526</v>
      </c>
      <c r="B574" s="117">
        <v>1.3073999999999999</v>
      </c>
      <c r="C574" s="117">
        <v>1</v>
      </c>
      <c r="D574" s="117">
        <v>4.53E-2</v>
      </c>
      <c r="E574" s="117">
        <v>4530</v>
      </c>
      <c r="F574" s="117" t="s">
        <v>1413</v>
      </c>
      <c r="G574" s="117">
        <v>1.4966999999999999</v>
      </c>
      <c r="H574" s="117">
        <v>4.6399999999999997E-2</v>
      </c>
      <c r="I574" s="117">
        <v>1</v>
      </c>
      <c r="J574" s="117">
        <v>0.11826617</v>
      </c>
      <c r="K574" s="117">
        <v>0.10242627999999999</v>
      </c>
      <c r="L574" s="117">
        <v>0.30499999999999999</v>
      </c>
      <c r="M574" s="117">
        <v>2.3E-2</v>
      </c>
      <c r="N574" s="117" t="s">
        <v>2244</v>
      </c>
    </row>
    <row r="575" spans="1:14" hidden="1">
      <c r="A575" s="117" t="s">
        <v>527</v>
      </c>
      <c r="B575" s="117">
        <v>1.1114999999999999</v>
      </c>
      <c r="C575" s="117">
        <v>1</v>
      </c>
      <c r="D575" s="117">
        <v>4.2900000000000001E-2</v>
      </c>
      <c r="E575" s="117">
        <v>4290</v>
      </c>
      <c r="F575" s="117" t="s">
        <v>1519</v>
      </c>
      <c r="G575" s="117">
        <v>1.6451</v>
      </c>
      <c r="H575" s="117">
        <v>6.4299999999999996E-2</v>
      </c>
      <c r="I575" s="117">
        <v>1</v>
      </c>
      <c r="J575" s="117">
        <v>7.8623879999999993E-2</v>
      </c>
      <c r="K575" s="117">
        <v>8.3186590000000005E-2</v>
      </c>
      <c r="L575" s="117">
        <v>0.38300000000000001</v>
      </c>
      <c r="M575" s="117">
        <v>2.1000000000000001E-2</v>
      </c>
      <c r="N575" s="117" t="s">
        <v>2240</v>
      </c>
    </row>
    <row r="576" spans="1:14" hidden="1">
      <c r="A576" s="117" t="s">
        <v>528</v>
      </c>
      <c r="B576" s="117">
        <v>1.1114999999999999</v>
      </c>
      <c r="C576" s="117">
        <v>1</v>
      </c>
      <c r="D576" s="117">
        <v>3.108E-2</v>
      </c>
      <c r="E576" s="117">
        <v>3108</v>
      </c>
      <c r="F576" s="117" t="s">
        <v>1519</v>
      </c>
      <c r="G576" s="117">
        <v>1.7179</v>
      </c>
      <c r="H576" s="117">
        <v>6.4899999999999999E-2</v>
      </c>
      <c r="I576" s="117">
        <v>1</v>
      </c>
      <c r="J576" s="117">
        <v>0.52699233000000001</v>
      </c>
      <c r="K576" s="117">
        <v>0.54055213000000002</v>
      </c>
      <c r="L576" s="117">
        <v>0.40799999999999997</v>
      </c>
      <c r="M576" s="117">
        <v>0.01</v>
      </c>
      <c r="N576" s="117" t="s">
        <v>2240</v>
      </c>
    </row>
    <row r="577" spans="1:14" hidden="1">
      <c r="A577" s="117" t="s">
        <v>5233</v>
      </c>
      <c r="B577" s="117">
        <v>1.1965999999999999</v>
      </c>
      <c r="C577" s="117">
        <v>1</v>
      </c>
      <c r="D577" s="117">
        <v>5.0000000000000002E-5</v>
      </c>
      <c r="E577" s="117">
        <v>5</v>
      </c>
      <c r="F577" s="117" t="s">
        <v>1632</v>
      </c>
      <c r="G577" s="117">
        <v>0.86429999999999996</v>
      </c>
      <c r="H577" s="117">
        <v>0</v>
      </c>
      <c r="I577" s="117">
        <v>1</v>
      </c>
      <c r="J577" s="117">
        <v>0</v>
      </c>
      <c r="K577" s="117">
        <v>0</v>
      </c>
      <c r="L577" s="117">
        <v>1.0069999999999999</v>
      </c>
      <c r="M577" s="117">
        <v>0.05</v>
      </c>
      <c r="N577" s="117" t="s">
        <v>2243</v>
      </c>
    </row>
    <row r="578" spans="1:14" hidden="1">
      <c r="A578" s="117" t="s">
        <v>5234</v>
      </c>
      <c r="B578" s="117">
        <v>1.1965999999999999</v>
      </c>
      <c r="C578" s="117">
        <v>1</v>
      </c>
      <c r="D578" s="117">
        <v>2.8300000000000001E-3</v>
      </c>
      <c r="E578" s="117">
        <v>283</v>
      </c>
      <c r="F578" s="117" t="s">
        <v>1632</v>
      </c>
      <c r="G578" s="117">
        <v>0.95650000000000002</v>
      </c>
      <c r="H578" s="117">
        <v>0</v>
      </c>
      <c r="I578" s="117">
        <v>1</v>
      </c>
      <c r="J578" s="117">
        <v>0</v>
      </c>
      <c r="K578" s="117">
        <v>0</v>
      </c>
      <c r="L578" s="117">
        <v>1.0820000000000001</v>
      </c>
      <c r="M578" s="117">
        <v>3.1E-2</v>
      </c>
      <c r="N578" s="117" t="s">
        <v>2243</v>
      </c>
    </row>
    <row r="579" spans="1:14" hidden="1">
      <c r="A579" s="117" t="s">
        <v>5235</v>
      </c>
      <c r="B579" s="117">
        <v>1.1114999999999999</v>
      </c>
      <c r="C579" s="117">
        <v>1</v>
      </c>
      <c r="D579" s="117">
        <v>1.1999999999999999E-3</v>
      </c>
      <c r="E579" s="117">
        <v>120</v>
      </c>
      <c r="F579" s="117" t="s">
        <v>1519</v>
      </c>
      <c r="G579" s="117">
        <v>1.0529999999999999</v>
      </c>
      <c r="H579" s="117">
        <v>0</v>
      </c>
      <c r="I579" s="117">
        <v>1</v>
      </c>
      <c r="J579" s="117">
        <v>0</v>
      </c>
      <c r="K579" s="117">
        <v>0</v>
      </c>
      <c r="L579" s="117">
        <v>0.33600000000000002</v>
      </c>
      <c r="M579" s="117">
        <v>5.7000000000000002E-2</v>
      </c>
      <c r="N579" s="117" t="s">
        <v>2240</v>
      </c>
    </row>
    <row r="580" spans="1:14" hidden="1">
      <c r="A580" s="117" t="s">
        <v>529</v>
      </c>
      <c r="B580" s="117">
        <v>1.1027999999999998</v>
      </c>
      <c r="C580" s="117">
        <v>1</v>
      </c>
      <c r="D580" s="117">
        <v>0.23139000000000001</v>
      </c>
      <c r="E580" s="117">
        <v>23139</v>
      </c>
      <c r="F580" s="117" t="s">
        <v>1779</v>
      </c>
      <c r="G580" s="117">
        <v>1.8644000000000001</v>
      </c>
      <c r="H580" s="117">
        <v>6.3200000000000006E-2</v>
      </c>
      <c r="I580" s="117">
        <v>1</v>
      </c>
      <c r="J580" s="117">
        <v>9.5526710000000001E-2</v>
      </c>
      <c r="K580" s="117">
        <v>0.10883827</v>
      </c>
      <c r="L580" s="117">
        <v>0.41</v>
      </c>
      <c r="M580" s="117">
        <v>3.5000000000000003E-2</v>
      </c>
      <c r="N580" s="117" t="s">
        <v>2248</v>
      </c>
    </row>
    <row r="581" spans="1:14" hidden="1">
      <c r="A581" s="117" t="s">
        <v>530</v>
      </c>
      <c r="B581" s="117">
        <v>1.1027999999999998</v>
      </c>
      <c r="C581" s="117">
        <v>1</v>
      </c>
      <c r="D581" s="117">
        <v>1.319E-2</v>
      </c>
      <c r="E581" s="117">
        <v>1319</v>
      </c>
      <c r="F581" s="117" t="s">
        <v>1779</v>
      </c>
      <c r="G581" s="117">
        <v>1.4527000000000001</v>
      </c>
      <c r="H581" s="117">
        <v>9.9699999999999997E-2</v>
      </c>
      <c r="I581" s="117">
        <v>1</v>
      </c>
      <c r="J581" s="117">
        <v>7.049706E-2</v>
      </c>
      <c r="K581" s="117">
        <v>4.2949979999999999E-2</v>
      </c>
      <c r="L581" s="117">
        <v>0.3</v>
      </c>
      <c r="M581" s="117">
        <v>1.2999999999999999E-2</v>
      </c>
      <c r="N581" s="117" t="s">
        <v>2248</v>
      </c>
    </row>
    <row r="582" spans="1:14" hidden="1">
      <c r="A582" s="117" t="s">
        <v>531</v>
      </c>
      <c r="B582" s="117">
        <v>1.0790999999999999</v>
      </c>
      <c r="C582" s="117">
        <v>1</v>
      </c>
      <c r="D582" s="117">
        <v>5.9420000000000001E-2</v>
      </c>
      <c r="E582" s="117">
        <v>5942</v>
      </c>
      <c r="F582" s="117" t="s">
        <v>1470</v>
      </c>
      <c r="G582" s="117">
        <v>1.7255</v>
      </c>
      <c r="H582" s="117">
        <v>6.3100000000000003E-2</v>
      </c>
      <c r="I582" s="117">
        <v>1</v>
      </c>
      <c r="J582" s="117">
        <v>0</v>
      </c>
      <c r="K582" s="117">
        <v>0</v>
      </c>
      <c r="L582" s="117">
        <v>0.35299999999999998</v>
      </c>
      <c r="M582" s="117">
        <v>3.3000000000000002E-2</v>
      </c>
      <c r="N582" s="117" t="s">
        <v>2249</v>
      </c>
    </row>
    <row r="583" spans="1:14" hidden="1">
      <c r="A583" s="117" t="s">
        <v>532</v>
      </c>
      <c r="B583" s="117">
        <v>0.94269999999999998</v>
      </c>
      <c r="C583" s="117">
        <v>1</v>
      </c>
      <c r="D583" s="117">
        <v>2.6190000000000001E-2</v>
      </c>
      <c r="E583" s="117">
        <v>2619</v>
      </c>
      <c r="F583" s="117" t="s">
        <v>3765</v>
      </c>
      <c r="G583" s="117">
        <v>1.5610999999999999</v>
      </c>
      <c r="H583" s="117">
        <v>0</v>
      </c>
      <c r="I583" s="117">
        <v>1</v>
      </c>
      <c r="J583" s="117">
        <v>0</v>
      </c>
      <c r="K583" s="117">
        <v>0</v>
      </c>
      <c r="L583" s="117">
        <v>0.437</v>
      </c>
      <c r="M583" s="117">
        <v>3.5999999999999997E-2</v>
      </c>
      <c r="N583" s="117" t="s">
        <v>2250</v>
      </c>
    </row>
    <row r="584" spans="1:14" hidden="1">
      <c r="A584" s="117" t="s">
        <v>533</v>
      </c>
      <c r="B584" s="117">
        <v>0.94269999999999998</v>
      </c>
      <c r="C584" s="117">
        <v>1</v>
      </c>
      <c r="D584" s="117">
        <v>6.0850000000000001E-2</v>
      </c>
      <c r="E584" s="117">
        <v>6085</v>
      </c>
      <c r="F584" s="117" t="s">
        <v>3765</v>
      </c>
      <c r="G584" s="117">
        <v>1.7585</v>
      </c>
      <c r="H584" s="117">
        <v>3.7199999999999997E-2</v>
      </c>
      <c r="I584" s="117">
        <v>1</v>
      </c>
      <c r="J584" s="117">
        <v>0</v>
      </c>
      <c r="K584" s="117">
        <v>0</v>
      </c>
      <c r="L584" s="117">
        <v>0.34100000000000003</v>
      </c>
      <c r="M584" s="117">
        <v>0.02</v>
      </c>
      <c r="N584" s="117" t="s">
        <v>2250</v>
      </c>
    </row>
    <row r="585" spans="1:14" hidden="1">
      <c r="A585" s="117" t="s">
        <v>534</v>
      </c>
      <c r="B585" s="117">
        <v>0.94269999999999998</v>
      </c>
      <c r="C585" s="117">
        <v>1</v>
      </c>
      <c r="D585" s="117">
        <v>1.8380000000000001E-2</v>
      </c>
      <c r="E585" s="117">
        <v>1838</v>
      </c>
      <c r="F585" s="117" t="s">
        <v>3765</v>
      </c>
      <c r="G585" s="117">
        <v>1.6332</v>
      </c>
      <c r="H585" s="117">
        <v>5.3499999999999999E-2</v>
      </c>
      <c r="I585" s="117">
        <v>1</v>
      </c>
      <c r="J585" s="117">
        <v>0</v>
      </c>
      <c r="K585" s="117">
        <v>0</v>
      </c>
      <c r="L585" s="117">
        <v>0.36899999999999999</v>
      </c>
      <c r="M585" s="117">
        <v>1.4999999999999999E-2</v>
      </c>
      <c r="N585" s="117" t="s">
        <v>2250</v>
      </c>
    </row>
    <row r="586" spans="1:14" hidden="1">
      <c r="A586" s="117" t="s">
        <v>535</v>
      </c>
      <c r="B586" s="117">
        <v>1.0267999999999999</v>
      </c>
      <c r="C586" s="117">
        <v>1</v>
      </c>
      <c r="D586" s="117">
        <v>4.8079999999999998E-2</v>
      </c>
      <c r="E586" s="117">
        <v>4808</v>
      </c>
      <c r="F586" s="117" t="s">
        <v>1771</v>
      </c>
      <c r="G586" s="117">
        <v>2.0392999999999999</v>
      </c>
      <c r="H586" s="117">
        <v>9.2600000000000002E-2</v>
      </c>
      <c r="I586" s="117">
        <v>1</v>
      </c>
      <c r="J586" s="117">
        <v>0.29889609</v>
      </c>
      <c r="K586" s="117">
        <v>0.34459314000000002</v>
      </c>
      <c r="L586" s="117">
        <v>0.17499999999999999</v>
      </c>
      <c r="M586" s="117">
        <v>1.7000000000000001E-2</v>
      </c>
      <c r="N586" s="117" t="s">
        <v>2251</v>
      </c>
    </row>
    <row r="587" spans="1:14" hidden="1">
      <c r="A587" s="117" t="s">
        <v>536</v>
      </c>
      <c r="B587" s="117">
        <v>1.0267999999999999</v>
      </c>
      <c r="C587" s="117">
        <v>1</v>
      </c>
      <c r="D587" s="117">
        <v>1.9539999999999998E-2</v>
      </c>
      <c r="E587" s="117">
        <v>1954</v>
      </c>
      <c r="F587" s="117" t="s">
        <v>1771</v>
      </c>
      <c r="G587" s="117">
        <v>1.5802</v>
      </c>
      <c r="H587" s="117">
        <v>0.1749</v>
      </c>
      <c r="I587" s="117">
        <v>1</v>
      </c>
      <c r="J587" s="117">
        <v>0.52699233000000001</v>
      </c>
      <c r="K587" s="117">
        <v>0.38510466999999998</v>
      </c>
      <c r="L587" s="117">
        <v>0.42799999999999999</v>
      </c>
      <c r="M587" s="117">
        <v>3.5000000000000003E-2</v>
      </c>
      <c r="N587" s="117" t="s">
        <v>2251</v>
      </c>
    </row>
    <row r="588" spans="1:14" hidden="1">
      <c r="A588" s="117" t="s">
        <v>537</v>
      </c>
      <c r="B588" s="117">
        <v>1.0267999999999999</v>
      </c>
      <c r="C588" s="117">
        <v>1</v>
      </c>
      <c r="D588" s="117">
        <v>5.4760000000000003E-2</v>
      </c>
      <c r="E588" s="117">
        <v>5476</v>
      </c>
      <c r="F588" s="117" t="s">
        <v>1771</v>
      </c>
      <c r="G588" s="117">
        <v>2.2248000000000001</v>
      </c>
      <c r="H588" s="117">
        <v>6.2399999999999997E-2</v>
      </c>
      <c r="I588" s="117">
        <v>1</v>
      </c>
      <c r="J588" s="117">
        <v>0.26471505000000001</v>
      </c>
      <c r="K588" s="117">
        <v>0.32133867999999999</v>
      </c>
      <c r="L588" s="117">
        <v>0.23599999999999999</v>
      </c>
      <c r="M588" s="117">
        <v>1.6E-2</v>
      </c>
      <c r="N588" s="117" t="s">
        <v>2251</v>
      </c>
    </row>
    <row r="589" spans="1:14" hidden="1">
      <c r="A589" s="117" t="s">
        <v>538</v>
      </c>
      <c r="B589" s="117">
        <v>1.0267999999999999</v>
      </c>
      <c r="C589" s="117">
        <v>1</v>
      </c>
      <c r="D589" s="117">
        <v>3.662E-2</v>
      </c>
      <c r="E589" s="117">
        <v>3662</v>
      </c>
      <c r="F589" s="117" t="s">
        <v>1771</v>
      </c>
      <c r="G589" s="117">
        <v>1.6343000000000001</v>
      </c>
      <c r="H589" s="117">
        <v>1.61E-2</v>
      </c>
      <c r="I589" s="117">
        <v>1</v>
      </c>
      <c r="J589" s="117">
        <v>1.1751589999999999E-2</v>
      </c>
      <c r="K589" s="117">
        <v>1.340677E-2</v>
      </c>
      <c r="L589" s="117">
        <v>0.41799999999999998</v>
      </c>
      <c r="M589" s="117">
        <v>2.1000000000000001E-2</v>
      </c>
      <c r="N589" s="117" t="s">
        <v>2251</v>
      </c>
    </row>
    <row r="590" spans="1:14" hidden="1">
      <c r="A590" s="117" t="s">
        <v>539</v>
      </c>
      <c r="B590" s="117">
        <v>1.0267999999999999</v>
      </c>
      <c r="C590" s="117">
        <v>1</v>
      </c>
      <c r="D590" s="117">
        <v>3.2919999999999998E-2</v>
      </c>
      <c r="E590" s="117">
        <v>3292</v>
      </c>
      <c r="F590" s="117" t="s">
        <v>1771</v>
      </c>
      <c r="G590" s="117">
        <v>1.6131</v>
      </c>
      <c r="H590" s="117">
        <v>0.13189999999999999</v>
      </c>
      <c r="I590" s="117">
        <v>1</v>
      </c>
      <c r="J590" s="117">
        <v>0.10871372999999999</v>
      </c>
      <c r="K590" s="117">
        <v>0.11253929999999999</v>
      </c>
      <c r="L590" s="117">
        <v>0.34899999999999998</v>
      </c>
      <c r="M590" s="117">
        <v>1.6E-2</v>
      </c>
      <c r="N590" s="117" t="s">
        <v>2251</v>
      </c>
    </row>
    <row r="591" spans="1:14" hidden="1">
      <c r="A591" s="117" t="s">
        <v>540</v>
      </c>
      <c r="B591" s="117">
        <v>1.0267999999999999</v>
      </c>
      <c r="C591" s="117">
        <v>1</v>
      </c>
      <c r="D591" s="117">
        <v>2.069E-2</v>
      </c>
      <c r="E591" s="117">
        <v>2069</v>
      </c>
      <c r="F591" s="117" t="s">
        <v>1771</v>
      </c>
      <c r="G591" s="117">
        <v>1.6034999999999999</v>
      </c>
      <c r="H591" s="117">
        <v>0.13500000000000001</v>
      </c>
      <c r="I591" s="117">
        <v>1</v>
      </c>
      <c r="J591" s="117">
        <v>0</v>
      </c>
      <c r="K591" s="117">
        <v>0</v>
      </c>
      <c r="L591" s="117">
        <v>0.38700000000000001</v>
      </c>
      <c r="M591" s="117">
        <v>2.8000000000000001E-2</v>
      </c>
      <c r="N591" s="117" t="s">
        <v>2251</v>
      </c>
    </row>
    <row r="592" spans="1:14" hidden="1">
      <c r="A592" s="117" t="s">
        <v>541</v>
      </c>
      <c r="B592" s="117">
        <v>1.0267999999999999</v>
      </c>
      <c r="C592" s="117">
        <v>1</v>
      </c>
      <c r="D592" s="117">
        <v>0.12991</v>
      </c>
      <c r="E592" s="117">
        <v>12991</v>
      </c>
      <c r="F592" s="117" t="s">
        <v>1771</v>
      </c>
      <c r="G592" s="117">
        <v>2.2869000000000002</v>
      </c>
      <c r="H592" s="117">
        <v>8.0399999999999999E-2</v>
      </c>
      <c r="I592" s="117">
        <v>1</v>
      </c>
      <c r="J592" s="117">
        <v>0.13899995000000001</v>
      </c>
      <c r="K592" s="117">
        <v>0.19610507999999999</v>
      </c>
      <c r="L592" s="117">
        <v>0.218</v>
      </c>
      <c r="M592" s="117">
        <v>1.4E-2</v>
      </c>
      <c r="N592" s="117" t="s">
        <v>2251</v>
      </c>
    </row>
    <row r="593" spans="1:14" hidden="1">
      <c r="A593" s="117" t="s">
        <v>5236</v>
      </c>
      <c r="B593" s="117">
        <v>0.90139999999999998</v>
      </c>
      <c r="C593" s="117">
        <v>1</v>
      </c>
      <c r="D593" s="117">
        <v>5.8430000000000003E-2</v>
      </c>
      <c r="E593" s="117">
        <v>5843</v>
      </c>
      <c r="F593" s="117" t="s">
        <v>1542</v>
      </c>
      <c r="G593" s="117">
        <v>1.7594000000000001</v>
      </c>
      <c r="H593" s="117">
        <v>0.11210000000000001</v>
      </c>
      <c r="I593" s="117">
        <v>1</v>
      </c>
      <c r="J593" s="117">
        <v>0.20248408000000001</v>
      </c>
      <c r="K593" s="117">
        <v>0.25182738999999998</v>
      </c>
      <c r="L593" s="117">
        <v>0.184</v>
      </c>
      <c r="M593" s="117">
        <v>1.7999999999999999E-2</v>
      </c>
      <c r="N593" s="117" t="s">
        <v>2252</v>
      </c>
    </row>
    <row r="594" spans="1:14" hidden="1">
      <c r="A594" s="117" t="s">
        <v>5237</v>
      </c>
      <c r="B594" s="117">
        <v>0.90199999999999991</v>
      </c>
      <c r="C594" s="117">
        <v>1</v>
      </c>
      <c r="D594" s="117">
        <v>6.5490000000000007E-2</v>
      </c>
      <c r="E594" s="117">
        <v>6549</v>
      </c>
      <c r="F594" s="117" t="s">
        <v>1773</v>
      </c>
      <c r="G594" s="117">
        <v>1.6665000000000001</v>
      </c>
      <c r="H594" s="117">
        <v>6.6299999999999998E-2</v>
      </c>
      <c r="I594" s="117">
        <v>1</v>
      </c>
      <c r="J594" s="117">
        <v>1.9202319999999998E-2</v>
      </c>
      <c r="K594" s="117">
        <v>2.022535E-2</v>
      </c>
      <c r="L594" s="117">
        <v>0.185</v>
      </c>
      <c r="M594" s="117">
        <v>1.7999999999999999E-2</v>
      </c>
      <c r="N594" s="117" t="s">
        <v>2253</v>
      </c>
    </row>
    <row r="595" spans="1:14" hidden="1">
      <c r="A595" s="117" t="s">
        <v>5238</v>
      </c>
      <c r="B595" s="117">
        <v>0.90129999999999999</v>
      </c>
      <c r="C595" s="117">
        <v>1</v>
      </c>
      <c r="D595" s="117">
        <v>0.11379</v>
      </c>
      <c r="E595" s="117">
        <v>11379</v>
      </c>
      <c r="F595" s="117" t="s">
        <v>1652</v>
      </c>
      <c r="G595" s="117">
        <v>1.9510000000000001</v>
      </c>
      <c r="H595" s="117">
        <v>9.3100000000000002E-2</v>
      </c>
      <c r="I595" s="117">
        <v>1</v>
      </c>
      <c r="J595" s="117">
        <v>3.7982179999999997E-2</v>
      </c>
      <c r="K595" s="117">
        <v>4.971395E-2</v>
      </c>
      <c r="L595" s="117">
        <v>0.16300000000000001</v>
      </c>
      <c r="M595" s="117">
        <v>1.6E-2</v>
      </c>
      <c r="N595" s="117" t="s">
        <v>2254</v>
      </c>
    </row>
    <row r="596" spans="1:14" hidden="1">
      <c r="A596" s="117" t="s">
        <v>5239</v>
      </c>
      <c r="B596" s="117">
        <v>0.90129999999999999</v>
      </c>
      <c r="C596" s="117">
        <v>1</v>
      </c>
      <c r="D596" s="117">
        <v>0.36385000000000001</v>
      </c>
      <c r="E596" s="117">
        <v>36385</v>
      </c>
      <c r="F596" s="117" t="s">
        <v>1652</v>
      </c>
      <c r="G596" s="117">
        <v>1.8758999999999999</v>
      </c>
      <c r="H596" s="117">
        <v>6.2100000000000002E-2</v>
      </c>
      <c r="I596" s="117">
        <v>1</v>
      </c>
      <c r="J596" s="117">
        <v>1.443901E-2</v>
      </c>
      <c r="K596" s="117">
        <v>1.9422600000000002E-2</v>
      </c>
      <c r="L596" s="117">
        <v>0.18</v>
      </c>
      <c r="M596" s="117">
        <v>1.2999999999999999E-2</v>
      </c>
      <c r="N596" s="117" t="s">
        <v>2254</v>
      </c>
    </row>
    <row r="597" spans="1:14" hidden="1">
      <c r="A597" s="117" t="s">
        <v>5240</v>
      </c>
      <c r="B597" s="117">
        <v>0.94089999999999996</v>
      </c>
      <c r="C597" s="117">
        <v>1</v>
      </c>
      <c r="D597" s="117">
        <v>6.5259999999999999E-2</v>
      </c>
      <c r="E597" s="117">
        <v>6526</v>
      </c>
      <c r="F597" s="117" t="s">
        <v>1602</v>
      </c>
      <c r="G597" s="117">
        <v>1.8958999999999999</v>
      </c>
      <c r="H597" s="117">
        <v>8.7400000000000005E-2</v>
      </c>
      <c r="I597" s="117">
        <v>1</v>
      </c>
      <c r="J597" s="117">
        <v>0</v>
      </c>
      <c r="K597" s="117">
        <v>0</v>
      </c>
      <c r="L597" s="117">
        <v>0.19900000000000001</v>
      </c>
      <c r="M597" s="117">
        <v>1.7000000000000001E-2</v>
      </c>
      <c r="N597" s="117" t="s">
        <v>2255</v>
      </c>
    </row>
    <row r="598" spans="1:14" hidden="1">
      <c r="A598" s="117" t="s">
        <v>5241</v>
      </c>
      <c r="B598" s="117">
        <v>0.94089999999999996</v>
      </c>
      <c r="C598" s="117">
        <v>1</v>
      </c>
      <c r="D598" s="117">
        <v>6.5579999999999999E-2</v>
      </c>
      <c r="E598" s="117">
        <v>6558</v>
      </c>
      <c r="F598" s="117" t="s">
        <v>1602</v>
      </c>
      <c r="G598" s="117">
        <v>1.8842000000000001</v>
      </c>
      <c r="H598" s="117">
        <v>0.1047</v>
      </c>
      <c r="I598" s="117">
        <v>1</v>
      </c>
      <c r="J598" s="117">
        <v>6.9591159999999999E-2</v>
      </c>
      <c r="K598" s="117">
        <v>9.2010239999999993E-2</v>
      </c>
      <c r="L598" s="117">
        <v>0.155</v>
      </c>
      <c r="M598" s="117">
        <v>1.4999999999999999E-2</v>
      </c>
      <c r="N598" s="117" t="s">
        <v>2255</v>
      </c>
    </row>
    <row r="599" spans="1:14" hidden="1">
      <c r="A599" s="117" t="s">
        <v>5242</v>
      </c>
      <c r="B599" s="117">
        <v>0.93139999999999989</v>
      </c>
      <c r="C599" s="117">
        <v>1</v>
      </c>
      <c r="D599" s="117">
        <v>0.12767999999999999</v>
      </c>
      <c r="E599" s="117">
        <v>12768</v>
      </c>
      <c r="F599" s="117" t="s">
        <v>3775</v>
      </c>
      <c r="G599" s="117">
        <v>1.7927</v>
      </c>
      <c r="H599" s="117">
        <v>6.8099999999999994E-2</v>
      </c>
      <c r="I599" s="117">
        <v>1</v>
      </c>
      <c r="J599" s="117">
        <v>7.4210400000000003E-3</v>
      </c>
      <c r="K599" s="117">
        <v>1.141081E-2</v>
      </c>
      <c r="L599" s="117">
        <v>0.2</v>
      </c>
      <c r="M599" s="117">
        <v>1.2999999999999999E-2</v>
      </c>
      <c r="N599" s="117" t="s">
        <v>2256</v>
      </c>
    </row>
    <row r="600" spans="1:14" hidden="1">
      <c r="A600" s="117" t="s">
        <v>5243</v>
      </c>
      <c r="B600" s="117">
        <v>0.82209999999999994</v>
      </c>
      <c r="C600" s="117">
        <v>1</v>
      </c>
      <c r="D600" s="117">
        <v>1.915E-2</v>
      </c>
      <c r="E600" s="117">
        <v>1915</v>
      </c>
      <c r="F600" s="117" t="s">
        <v>3776</v>
      </c>
      <c r="G600" s="117">
        <v>1.5311999999999999</v>
      </c>
      <c r="H600" s="117">
        <v>1.6400000000000001E-2</v>
      </c>
      <c r="I600" s="117">
        <v>1</v>
      </c>
      <c r="J600" s="117">
        <v>0</v>
      </c>
      <c r="K600" s="117">
        <v>0</v>
      </c>
      <c r="L600" s="117">
        <v>0.30499999999999999</v>
      </c>
      <c r="M600" s="117">
        <v>0.03</v>
      </c>
      <c r="N600" s="117" t="s">
        <v>2257</v>
      </c>
    </row>
    <row r="601" spans="1:14" hidden="1">
      <c r="A601" s="117" t="s">
        <v>5244</v>
      </c>
      <c r="B601" s="117">
        <v>0.82209999999999994</v>
      </c>
      <c r="C601" s="117">
        <v>1</v>
      </c>
      <c r="D601" s="117">
        <v>4.9540000000000001E-2</v>
      </c>
      <c r="E601" s="117">
        <v>4954</v>
      </c>
      <c r="F601" s="117" t="s">
        <v>3776</v>
      </c>
      <c r="G601" s="117">
        <v>1.8551</v>
      </c>
      <c r="H601" s="117">
        <v>6.0100000000000001E-2</v>
      </c>
      <c r="I601" s="117">
        <v>1</v>
      </c>
      <c r="J601" s="117">
        <v>1.6703099999999999E-2</v>
      </c>
      <c r="K601" s="117">
        <v>2.7313029999999999E-2</v>
      </c>
      <c r="L601" s="117">
        <v>0.23300000000000001</v>
      </c>
      <c r="M601" s="117">
        <v>2.1999999999999999E-2</v>
      </c>
      <c r="N601" s="117" t="s">
        <v>2257</v>
      </c>
    </row>
    <row r="602" spans="1:14" hidden="1">
      <c r="A602" s="117" t="s">
        <v>5245</v>
      </c>
      <c r="B602" s="117">
        <v>0.8841</v>
      </c>
      <c r="C602" s="117">
        <v>1</v>
      </c>
      <c r="D602" s="117">
        <v>0.12995999999999999</v>
      </c>
      <c r="E602" s="117">
        <v>12996</v>
      </c>
      <c r="F602" s="117" t="s">
        <v>1943</v>
      </c>
      <c r="G602" s="117">
        <v>1.7262999999999999</v>
      </c>
      <c r="H602" s="117">
        <v>4.2999999999999997E-2</v>
      </c>
      <c r="I602" s="117">
        <v>1</v>
      </c>
      <c r="J602" s="117">
        <v>0</v>
      </c>
      <c r="K602" s="117">
        <v>0</v>
      </c>
      <c r="L602" s="117">
        <v>0.20699999999999999</v>
      </c>
      <c r="M602" s="117">
        <v>1.4999999999999999E-2</v>
      </c>
      <c r="N602" s="117" t="s">
        <v>2258</v>
      </c>
    </row>
    <row r="603" spans="1:14" hidden="1">
      <c r="A603" s="117" t="s">
        <v>5246</v>
      </c>
      <c r="B603" s="117">
        <v>0.90559999999999996</v>
      </c>
      <c r="C603" s="117">
        <v>1</v>
      </c>
      <c r="D603" s="117">
        <v>0.10349999999999999</v>
      </c>
      <c r="E603" s="117">
        <v>10350</v>
      </c>
      <c r="F603" s="117" t="s">
        <v>3779</v>
      </c>
      <c r="G603" s="117">
        <v>1.883</v>
      </c>
      <c r="H603" s="117">
        <v>4.3900000000000002E-2</v>
      </c>
      <c r="I603" s="117">
        <v>1</v>
      </c>
      <c r="J603" s="117">
        <v>0</v>
      </c>
      <c r="K603" s="117">
        <v>0</v>
      </c>
      <c r="L603" s="117">
        <v>0.20699999999999999</v>
      </c>
      <c r="M603" s="117">
        <v>1.9E-2</v>
      </c>
      <c r="N603" s="117" t="s">
        <v>2259</v>
      </c>
    </row>
    <row r="604" spans="1:14" hidden="1">
      <c r="A604" s="117" t="s">
        <v>5247</v>
      </c>
      <c r="B604" s="117">
        <v>0.94089999999999996</v>
      </c>
      <c r="C604" s="117">
        <v>1</v>
      </c>
      <c r="D604" s="117">
        <v>7.145E-2</v>
      </c>
      <c r="E604" s="117">
        <v>7145</v>
      </c>
      <c r="F604" s="117" t="s">
        <v>1602</v>
      </c>
      <c r="G604" s="117">
        <v>2.0617000000000001</v>
      </c>
      <c r="H604" s="117">
        <v>0</v>
      </c>
      <c r="I604" s="117">
        <v>1</v>
      </c>
      <c r="J604" s="117">
        <v>0.17564094</v>
      </c>
      <c r="K604" s="117">
        <v>0.19767181</v>
      </c>
      <c r="L604" s="117">
        <v>0.25600000000000001</v>
      </c>
      <c r="M604" s="117">
        <v>0.02</v>
      </c>
      <c r="N604" s="117" t="s">
        <v>2255</v>
      </c>
    </row>
    <row r="605" spans="1:14" hidden="1">
      <c r="A605" s="117" t="s">
        <v>5248</v>
      </c>
      <c r="B605" s="117">
        <v>0.77269999999999994</v>
      </c>
      <c r="C605" s="117">
        <v>1</v>
      </c>
      <c r="D605" s="117">
        <v>5.382E-2</v>
      </c>
      <c r="E605" s="117">
        <v>5382</v>
      </c>
      <c r="F605" s="117" t="s">
        <v>1895</v>
      </c>
      <c r="G605" s="117">
        <v>1.4593</v>
      </c>
      <c r="H605" s="117">
        <v>3.4000000000000002E-2</v>
      </c>
      <c r="I605" s="117">
        <v>1</v>
      </c>
      <c r="J605" s="117">
        <v>0</v>
      </c>
      <c r="K605" s="117">
        <v>0</v>
      </c>
      <c r="L605" s="117">
        <v>0.109</v>
      </c>
      <c r="M605" s="117">
        <v>1.0999999999999999E-2</v>
      </c>
      <c r="N605" s="117" t="s">
        <v>2260</v>
      </c>
    </row>
    <row r="606" spans="1:14" hidden="1">
      <c r="A606" s="117" t="s">
        <v>5249</v>
      </c>
      <c r="B606" s="117">
        <v>0.82389999999999997</v>
      </c>
      <c r="C606" s="117">
        <v>1</v>
      </c>
      <c r="D606" s="117">
        <v>6.8519999999999998E-2</v>
      </c>
      <c r="E606" s="117">
        <v>6852</v>
      </c>
      <c r="F606" s="117" t="s">
        <v>1658</v>
      </c>
      <c r="G606" s="117">
        <v>1.806</v>
      </c>
      <c r="H606" s="117">
        <v>9.1499999999999998E-2</v>
      </c>
      <c r="I606" s="117">
        <v>1</v>
      </c>
      <c r="J606" s="117">
        <v>2.6012779999999999E-2</v>
      </c>
      <c r="K606" s="117">
        <v>3.1867659999999999E-2</v>
      </c>
      <c r="L606" s="117">
        <v>0.22900000000000001</v>
      </c>
      <c r="M606" s="117">
        <v>0.02</v>
      </c>
      <c r="N606" s="117" t="s">
        <v>2261</v>
      </c>
    </row>
    <row r="607" spans="1:14" hidden="1">
      <c r="A607" s="117" t="s">
        <v>5250</v>
      </c>
      <c r="B607" s="117">
        <v>0.7853</v>
      </c>
      <c r="C607" s="117">
        <v>1</v>
      </c>
      <c r="D607" s="117">
        <v>6.4689999999999998E-2</v>
      </c>
      <c r="E607" s="117">
        <v>6469</v>
      </c>
      <c r="F607" s="117" t="s">
        <v>1656</v>
      </c>
      <c r="G607" s="117">
        <v>1.7782</v>
      </c>
      <c r="H607" s="117">
        <v>4.48E-2</v>
      </c>
      <c r="I607" s="117">
        <v>1</v>
      </c>
      <c r="J607" s="117">
        <v>0</v>
      </c>
      <c r="K607" s="117">
        <v>0</v>
      </c>
      <c r="L607" s="117">
        <v>0.19600000000000001</v>
      </c>
      <c r="M607" s="117">
        <v>1.7000000000000001E-2</v>
      </c>
      <c r="N607" s="117" t="s">
        <v>2262</v>
      </c>
    </row>
    <row r="608" spans="1:14" hidden="1">
      <c r="A608" s="117" t="s">
        <v>5251</v>
      </c>
      <c r="B608" s="117">
        <v>0.90559999999999996</v>
      </c>
      <c r="C608" s="117">
        <v>1</v>
      </c>
      <c r="D608" s="117">
        <v>2.9520000000000001E-2</v>
      </c>
      <c r="E608" s="117">
        <v>2952</v>
      </c>
      <c r="F608" s="117" t="s">
        <v>3779</v>
      </c>
      <c r="G608" s="117">
        <v>1.4961</v>
      </c>
      <c r="H608" s="117">
        <v>4.36E-2</v>
      </c>
      <c r="I608" s="117">
        <v>1</v>
      </c>
      <c r="J608" s="117">
        <v>0</v>
      </c>
      <c r="K608" s="117">
        <v>0</v>
      </c>
      <c r="L608" s="117">
        <v>0.307</v>
      </c>
      <c r="M608" s="117">
        <v>4.1000000000000002E-2</v>
      </c>
      <c r="N608" s="117" t="s">
        <v>2259</v>
      </c>
    </row>
    <row r="609" spans="1:14" hidden="1">
      <c r="A609" s="117" t="s">
        <v>5252</v>
      </c>
      <c r="B609" s="117">
        <v>0.94089999999999996</v>
      </c>
      <c r="C609" s="117">
        <v>1</v>
      </c>
      <c r="D609" s="117">
        <v>5.4449999999999998E-2</v>
      </c>
      <c r="E609" s="117">
        <v>5445</v>
      </c>
      <c r="F609" s="117" t="s">
        <v>1602</v>
      </c>
      <c r="G609" s="117">
        <v>1.5270999999999999</v>
      </c>
      <c r="H609" s="117">
        <v>0.1158</v>
      </c>
      <c r="I609" s="117">
        <v>1</v>
      </c>
      <c r="J609" s="117">
        <v>0</v>
      </c>
      <c r="K609" s="117">
        <v>0</v>
      </c>
      <c r="L609" s="117">
        <v>0.124</v>
      </c>
      <c r="M609" s="117">
        <v>8.0000000000000002E-3</v>
      </c>
      <c r="N609" s="117" t="s">
        <v>2255</v>
      </c>
    </row>
    <row r="610" spans="1:14" hidden="1">
      <c r="A610" s="117" t="s">
        <v>5253</v>
      </c>
      <c r="B610" s="117">
        <v>0.90129999999999999</v>
      </c>
      <c r="C610" s="117">
        <v>1</v>
      </c>
      <c r="D610" s="117">
        <v>2.4910000000000002E-2</v>
      </c>
      <c r="E610" s="117">
        <v>2491</v>
      </c>
      <c r="F610" s="117" t="s">
        <v>1652</v>
      </c>
      <c r="G610" s="117">
        <v>1.5225</v>
      </c>
      <c r="H610" s="117">
        <v>6.25E-2</v>
      </c>
      <c r="I610" s="117">
        <v>1</v>
      </c>
      <c r="J610" s="117">
        <v>0</v>
      </c>
      <c r="K610" s="117">
        <v>0</v>
      </c>
      <c r="L610" s="117">
        <v>0.159</v>
      </c>
      <c r="M610" s="117">
        <v>1.2999999999999999E-2</v>
      </c>
      <c r="N610" s="117" t="s">
        <v>2254</v>
      </c>
    </row>
    <row r="611" spans="1:14" hidden="1">
      <c r="A611" s="117" t="s">
        <v>5254</v>
      </c>
      <c r="B611" s="117">
        <v>0.90519999999999989</v>
      </c>
      <c r="C611" s="117">
        <v>1</v>
      </c>
      <c r="D611" s="117">
        <v>3.6479999999999999E-2</v>
      </c>
      <c r="E611" s="117">
        <v>3648</v>
      </c>
      <c r="F611" s="117" t="s">
        <v>1757</v>
      </c>
      <c r="G611" s="117">
        <v>1.7892999999999999</v>
      </c>
      <c r="H611" s="117">
        <v>8.6199999999999999E-2</v>
      </c>
      <c r="I611" s="117">
        <v>1</v>
      </c>
      <c r="J611" s="117">
        <v>5.3504620000000003E-2</v>
      </c>
      <c r="K611" s="117">
        <v>6.1923119999999998E-2</v>
      </c>
      <c r="L611" s="117">
        <v>0.126</v>
      </c>
      <c r="M611" s="117">
        <v>8.0000000000000002E-3</v>
      </c>
      <c r="N611" s="117" t="s">
        <v>2263</v>
      </c>
    </row>
    <row r="612" spans="1:14" hidden="1">
      <c r="A612" s="117" t="s">
        <v>5255</v>
      </c>
      <c r="B612" s="117">
        <v>0.94089999999999996</v>
      </c>
      <c r="C612" s="117">
        <v>1</v>
      </c>
      <c r="D612" s="117">
        <v>5.5440000000000003E-2</v>
      </c>
      <c r="E612" s="117">
        <v>5544</v>
      </c>
      <c r="F612" s="117" t="s">
        <v>1602</v>
      </c>
      <c r="G612" s="117">
        <v>1.9872000000000001</v>
      </c>
      <c r="H612" s="117">
        <v>6.5500000000000003E-2</v>
      </c>
      <c r="I612" s="117">
        <v>1</v>
      </c>
      <c r="J612" s="117">
        <v>0.14567293000000001</v>
      </c>
      <c r="K612" s="117">
        <v>0.14482391999999999</v>
      </c>
      <c r="L612" s="117">
        <v>0.155</v>
      </c>
      <c r="M612" s="117">
        <v>1.0999999999999999E-2</v>
      </c>
      <c r="N612" s="117" t="s">
        <v>2255</v>
      </c>
    </row>
    <row r="613" spans="1:14" hidden="1">
      <c r="A613" s="117" t="s">
        <v>5256</v>
      </c>
      <c r="B613" s="117">
        <v>0.98169999999999991</v>
      </c>
      <c r="C613" s="117">
        <v>1</v>
      </c>
      <c r="D613" s="117">
        <v>4.7030000000000002E-2</v>
      </c>
      <c r="E613" s="117">
        <v>4703</v>
      </c>
      <c r="F613" s="117" t="s">
        <v>1638</v>
      </c>
      <c r="G613" s="117">
        <v>1.7737000000000001</v>
      </c>
      <c r="H613" s="117">
        <v>6.6600000000000006E-2</v>
      </c>
      <c r="I613" s="117">
        <v>1</v>
      </c>
      <c r="J613" s="117">
        <v>7.4916730000000001E-2</v>
      </c>
      <c r="K613" s="117">
        <v>9.2059870000000002E-2</v>
      </c>
      <c r="L613" s="117">
        <v>0.14199999999999999</v>
      </c>
      <c r="M613" s="117">
        <v>1.6E-2</v>
      </c>
      <c r="N613" s="117" t="s">
        <v>2264</v>
      </c>
    </row>
    <row r="614" spans="1:14" hidden="1">
      <c r="A614" s="117" t="s">
        <v>5257</v>
      </c>
      <c r="B614" s="117">
        <v>0.95979999999999999</v>
      </c>
      <c r="C614" s="117">
        <v>1</v>
      </c>
      <c r="D614" s="117">
        <v>5.3260000000000002E-2</v>
      </c>
      <c r="E614" s="117">
        <v>5326</v>
      </c>
      <c r="F614" s="117" t="s">
        <v>1495</v>
      </c>
      <c r="G614" s="117">
        <v>1.8495999999999999</v>
      </c>
      <c r="H614" s="117">
        <v>0.1047</v>
      </c>
      <c r="I614" s="117">
        <v>1</v>
      </c>
      <c r="J614" s="117">
        <v>7.2220499999999998E-3</v>
      </c>
      <c r="K614" s="117">
        <v>7.6228499999999996E-3</v>
      </c>
      <c r="L614" s="117">
        <v>0.156</v>
      </c>
      <c r="M614" s="117">
        <v>1.4999999999999999E-2</v>
      </c>
      <c r="N614" s="117" t="s">
        <v>2265</v>
      </c>
    </row>
    <row r="615" spans="1:14" hidden="1">
      <c r="A615" s="117" t="s">
        <v>5258</v>
      </c>
      <c r="B615" s="117">
        <v>0.95979999999999999</v>
      </c>
      <c r="C615" s="117">
        <v>1</v>
      </c>
      <c r="D615" s="117">
        <v>3.6940000000000001E-2</v>
      </c>
      <c r="E615" s="117">
        <v>3694</v>
      </c>
      <c r="F615" s="117" t="s">
        <v>1495</v>
      </c>
      <c r="G615" s="117">
        <v>1.9039999999999999</v>
      </c>
      <c r="H615" s="117">
        <v>0.1116</v>
      </c>
      <c r="I615" s="117">
        <v>1</v>
      </c>
      <c r="J615" s="117">
        <v>5.0773020000000002E-2</v>
      </c>
      <c r="K615" s="117">
        <v>5.3542859999999998E-2</v>
      </c>
      <c r="L615" s="117">
        <v>0.23599999999999999</v>
      </c>
      <c r="M615" s="117">
        <v>1.7999999999999999E-2</v>
      </c>
      <c r="N615" s="117" t="s">
        <v>2265</v>
      </c>
    </row>
    <row r="616" spans="1:14" hidden="1">
      <c r="A616" s="117" t="s">
        <v>5259</v>
      </c>
      <c r="B616" s="117">
        <v>0.90139999999999998</v>
      </c>
      <c r="C616" s="117">
        <v>1</v>
      </c>
      <c r="D616" s="117">
        <v>8.8340000000000002E-2</v>
      </c>
      <c r="E616" s="117">
        <v>8834</v>
      </c>
      <c r="F616" s="117" t="s">
        <v>1542</v>
      </c>
      <c r="G616" s="117">
        <v>1.9617</v>
      </c>
      <c r="H616" s="117">
        <v>4.3499999999999997E-2</v>
      </c>
      <c r="I616" s="117">
        <v>1</v>
      </c>
      <c r="J616" s="117">
        <v>2.7142610000000001E-2</v>
      </c>
      <c r="K616" s="117">
        <v>3.1021960000000001E-2</v>
      </c>
      <c r="L616" s="117">
        <v>0.182</v>
      </c>
      <c r="M616" s="117">
        <v>1.0999999999999999E-2</v>
      </c>
      <c r="N616" s="117" t="s">
        <v>2252</v>
      </c>
    </row>
    <row r="617" spans="1:14" hidden="1">
      <c r="A617" s="117" t="s">
        <v>5260</v>
      </c>
      <c r="B617" s="117">
        <v>0.90519999999999989</v>
      </c>
      <c r="C617" s="117">
        <v>1</v>
      </c>
      <c r="D617" s="117">
        <v>2.1299999999999999E-2</v>
      </c>
      <c r="E617" s="117">
        <v>2130</v>
      </c>
      <c r="F617" s="117" t="s">
        <v>1757</v>
      </c>
      <c r="G617" s="117">
        <v>1.3838999999999999</v>
      </c>
      <c r="H617" s="117">
        <v>3.85E-2</v>
      </c>
      <c r="I617" s="117">
        <v>1</v>
      </c>
      <c r="J617" s="117">
        <v>0</v>
      </c>
      <c r="K617" s="117">
        <v>0</v>
      </c>
      <c r="L617" s="117">
        <v>0.20799999999999999</v>
      </c>
      <c r="M617" s="117">
        <v>1.6E-2</v>
      </c>
      <c r="N617" s="117" t="s">
        <v>2263</v>
      </c>
    </row>
    <row r="618" spans="1:14" hidden="1">
      <c r="A618" s="117" t="s">
        <v>5261</v>
      </c>
      <c r="B618" s="117">
        <v>0.90949999999999998</v>
      </c>
      <c r="C618" s="117">
        <v>1</v>
      </c>
      <c r="D618" s="117">
        <v>0.10854999999999999</v>
      </c>
      <c r="E618" s="117">
        <v>10855</v>
      </c>
      <c r="F618" s="117" t="s">
        <v>1676</v>
      </c>
      <c r="G618" s="117">
        <v>1.5845</v>
      </c>
      <c r="H618" s="117">
        <v>3.5099999999999999E-2</v>
      </c>
      <c r="I618" s="117">
        <v>1</v>
      </c>
      <c r="J618" s="117">
        <v>0</v>
      </c>
      <c r="K618" s="117">
        <v>0</v>
      </c>
      <c r="L618" s="117">
        <v>0.155</v>
      </c>
      <c r="M618" s="117">
        <v>1.7999999999999999E-2</v>
      </c>
      <c r="N618" s="117" t="s">
        <v>1346</v>
      </c>
    </row>
    <row r="619" spans="1:14" hidden="1">
      <c r="A619" s="117" t="s">
        <v>5262</v>
      </c>
      <c r="B619" s="117">
        <v>0.82209999999999994</v>
      </c>
      <c r="C619" s="117">
        <v>1</v>
      </c>
      <c r="D619" s="117">
        <v>2.733E-2</v>
      </c>
      <c r="E619" s="117">
        <v>2733</v>
      </c>
      <c r="F619" s="117" t="s">
        <v>3776</v>
      </c>
      <c r="G619" s="117">
        <v>1.5647</v>
      </c>
      <c r="H619" s="117">
        <v>5.0799999999999998E-2</v>
      </c>
      <c r="I619" s="117">
        <v>1</v>
      </c>
      <c r="J619" s="117">
        <v>0</v>
      </c>
      <c r="K619" s="117">
        <v>0</v>
      </c>
      <c r="L619" s="117">
        <v>0.20799999999999999</v>
      </c>
      <c r="M619" s="117">
        <v>1.7000000000000001E-2</v>
      </c>
      <c r="N619" s="117" t="s">
        <v>2257</v>
      </c>
    </row>
    <row r="620" spans="1:14" hidden="1">
      <c r="A620" s="117" t="s">
        <v>5263</v>
      </c>
      <c r="B620" s="117">
        <v>0.90519999999999989</v>
      </c>
      <c r="C620" s="117">
        <v>1</v>
      </c>
      <c r="D620" s="117">
        <v>2.862E-2</v>
      </c>
      <c r="E620" s="117">
        <v>2862</v>
      </c>
      <c r="F620" s="117" t="s">
        <v>1757</v>
      </c>
      <c r="G620" s="117">
        <v>1.6769000000000001</v>
      </c>
      <c r="H620" s="117">
        <v>3.9300000000000002E-2</v>
      </c>
      <c r="I620" s="117">
        <v>1</v>
      </c>
      <c r="J620" s="117">
        <v>0</v>
      </c>
      <c r="K620" s="117">
        <v>0</v>
      </c>
      <c r="L620" s="117">
        <v>0.154</v>
      </c>
      <c r="M620" s="117">
        <v>1.2E-2</v>
      </c>
      <c r="N620" s="117" t="s">
        <v>1348</v>
      </c>
    </row>
    <row r="621" spans="1:14" hidden="1">
      <c r="A621" s="117" t="s">
        <v>5264</v>
      </c>
      <c r="B621" s="117">
        <v>0.89249999999999996</v>
      </c>
      <c r="C621" s="117">
        <v>1</v>
      </c>
      <c r="D621" s="117">
        <v>1.6899999999999998E-2</v>
      </c>
      <c r="E621" s="117">
        <v>1690</v>
      </c>
      <c r="F621" s="117" t="s">
        <v>1961</v>
      </c>
      <c r="G621" s="117">
        <v>1.5667</v>
      </c>
      <c r="H621" s="117">
        <v>2.92E-2</v>
      </c>
      <c r="I621" s="117">
        <v>1</v>
      </c>
      <c r="J621" s="117">
        <v>0</v>
      </c>
      <c r="K621" s="117">
        <v>0</v>
      </c>
      <c r="L621" s="117">
        <v>0.111</v>
      </c>
      <c r="M621" s="117">
        <v>3.0000000000000001E-3</v>
      </c>
      <c r="N621" s="117" t="s">
        <v>2266</v>
      </c>
    </row>
    <row r="622" spans="1:14" hidden="1">
      <c r="A622" s="117" t="s">
        <v>5265</v>
      </c>
      <c r="B622" s="117">
        <v>0.82389999999999997</v>
      </c>
      <c r="C622" s="117">
        <v>1</v>
      </c>
      <c r="D622" s="117">
        <v>3.32E-3</v>
      </c>
      <c r="E622" s="117">
        <v>332</v>
      </c>
      <c r="F622" s="117" t="s">
        <v>1658</v>
      </c>
      <c r="G622" s="117">
        <v>0.91690000000000005</v>
      </c>
      <c r="H622" s="117">
        <v>0</v>
      </c>
      <c r="I622" s="117">
        <v>1</v>
      </c>
      <c r="J622" s="117">
        <v>0</v>
      </c>
      <c r="K622" s="117">
        <v>0</v>
      </c>
      <c r="L622" s="117">
        <v>0.38400000000000001</v>
      </c>
      <c r="M622" s="117">
        <v>3.6999999999999998E-2</v>
      </c>
      <c r="N622" s="117" t="s">
        <v>2267</v>
      </c>
    </row>
    <row r="623" spans="1:14" hidden="1">
      <c r="A623" s="117" t="s">
        <v>5266</v>
      </c>
      <c r="B623" s="117">
        <v>0.78569999999999995</v>
      </c>
      <c r="C623" s="117">
        <v>1</v>
      </c>
      <c r="D623" s="117">
        <v>1.6160000000000001E-2</v>
      </c>
      <c r="E623" s="117">
        <v>1616</v>
      </c>
      <c r="F623" s="117" t="s">
        <v>3790</v>
      </c>
      <c r="G623" s="117">
        <v>1.4480999999999999</v>
      </c>
      <c r="H623" s="117">
        <v>5.8299999999999998E-2</v>
      </c>
      <c r="I623" s="117">
        <v>1</v>
      </c>
      <c r="J623" s="117">
        <v>0</v>
      </c>
      <c r="K623" s="117">
        <v>0</v>
      </c>
      <c r="L623" s="117">
        <v>0.154</v>
      </c>
      <c r="M623" s="117">
        <v>1.7999999999999999E-2</v>
      </c>
      <c r="N623" s="117" t="s">
        <v>2268</v>
      </c>
    </row>
    <row r="624" spans="1:14" hidden="1">
      <c r="A624" s="117" t="s">
        <v>5267</v>
      </c>
      <c r="B624" s="117">
        <v>0.94089999999999996</v>
      </c>
      <c r="C624" s="117">
        <v>1</v>
      </c>
      <c r="D624" s="117">
        <v>2.1319999999999999E-2</v>
      </c>
      <c r="E624" s="117">
        <v>2132</v>
      </c>
      <c r="F624" s="117" t="s">
        <v>1602</v>
      </c>
      <c r="G624" s="117">
        <v>1.2172000000000001</v>
      </c>
      <c r="H624" s="117">
        <v>0.12959999999999999</v>
      </c>
      <c r="I624" s="117">
        <v>1</v>
      </c>
      <c r="J624" s="117">
        <v>0</v>
      </c>
      <c r="K624" s="117">
        <v>0</v>
      </c>
      <c r="L624" s="117">
        <v>0.24099999999999999</v>
      </c>
      <c r="M624" s="117">
        <v>0.01</v>
      </c>
      <c r="N624" s="117" t="s">
        <v>2255</v>
      </c>
    </row>
    <row r="625" spans="1:14" hidden="1">
      <c r="A625" s="117" t="s">
        <v>5268</v>
      </c>
      <c r="B625" s="117">
        <v>0.90129999999999999</v>
      </c>
      <c r="C625" s="117">
        <v>1</v>
      </c>
      <c r="D625" s="117">
        <v>3.0280000000000001E-2</v>
      </c>
      <c r="E625" s="117">
        <v>3028</v>
      </c>
      <c r="F625" s="117" t="s">
        <v>1652</v>
      </c>
      <c r="G625" s="117">
        <v>1.4749000000000001</v>
      </c>
      <c r="H625" s="117">
        <v>3.9399999999999998E-2</v>
      </c>
      <c r="I625" s="117">
        <v>1</v>
      </c>
      <c r="J625" s="117">
        <v>0</v>
      </c>
      <c r="K625" s="117">
        <v>0</v>
      </c>
      <c r="L625" s="117">
        <v>0.14899999999999999</v>
      </c>
      <c r="M625" s="117">
        <v>1.7999999999999999E-2</v>
      </c>
      <c r="N625" s="117" t="s">
        <v>2269</v>
      </c>
    </row>
    <row r="626" spans="1:14" hidden="1">
      <c r="A626" s="117" t="s">
        <v>5269</v>
      </c>
      <c r="B626" s="117">
        <v>0.80389999999999995</v>
      </c>
      <c r="C626" s="117">
        <v>1</v>
      </c>
      <c r="D626" s="117">
        <v>5.5500000000000001E-2</v>
      </c>
      <c r="E626" s="117">
        <v>5550</v>
      </c>
      <c r="F626" s="117" t="s">
        <v>1566</v>
      </c>
      <c r="G626" s="117">
        <v>1.6713</v>
      </c>
      <c r="H626" s="117">
        <v>5.5500000000000001E-2</v>
      </c>
      <c r="I626" s="117">
        <v>1</v>
      </c>
      <c r="J626" s="117">
        <v>0</v>
      </c>
      <c r="K626" s="117">
        <v>0</v>
      </c>
      <c r="L626" s="117">
        <v>0.187</v>
      </c>
      <c r="M626" s="117">
        <v>1.4999999999999999E-2</v>
      </c>
      <c r="N626" s="117" t="s">
        <v>2270</v>
      </c>
    </row>
    <row r="627" spans="1:14" hidden="1">
      <c r="A627" s="117" t="s">
        <v>5270</v>
      </c>
      <c r="B627" s="117">
        <v>0.94089999999999996</v>
      </c>
      <c r="C627" s="117">
        <v>1</v>
      </c>
      <c r="D627" s="117">
        <v>2.537E-2</v>
      </c>
      <c r="E627" s="117">
        <v>2537</v>
      </c>
      <c r="F627" s="117" t="s">
        <v>1602</v>
      </c>
      <c r="G627" s="117">
        <v>1.3041</v>
      </c>
      <c r="H627" s="117">
        <v>0.16489999999999999</v>
      </c>
      <c r="I627" s="117">
        <v>1</v>
      </c>
      <c r="J627" s="117">
        <v>0</v>
      </c>
      <c r="K627" s="117">
        <v>0</v>
      </c>
      <c r="L627" s="117">
        <v>0.108</v>
      </c>
      <c r="M627" s="117">
        <v>6.0000000000000001E-3</v>
      </c>
      <c r="N627" s="117" t="s">
        <v>2255</v>
      </c>
    </row>
    <row r="628" spans="1:14" hidden="1">
      <c r="A628" s="117" t="s">
        <v>5271</v>
      </c>
      <c r="B628" s="117">
        <v>0.86799999999999999</v>
      </c>
      <c r="C628" s="117">
        <v>1</v>
      </c>
      <c r="D628" s="117">
        <v>1.1039999999999999E-2</v>
      </c>
      <c r="E628" s="117">
        <v>1104</v>
      </c>
      <c r="F628" s="117" t="s">
        <v>1837</v>
      </c>
      <c r="G628" s="117">
        <v>1.4535</v>
      </c>
      <c r="H628" s="117">
        <v>0</v>
      </c>
      <c r="I628" s="117">
        <v>1</v>
      </c>
      <c r="J628" s="117">
        <v>0</v>
      </c>
      <c r="K628" s="117">
        <v>0</v>
      </c>
      <c r="L628" s="117">
        <v>0.11799999999999999</v>
      </c>
      <c r="M628" s="117">
        <v>1.2E-2</v>
      </c>
      <c r="N628" s="117" t="s">
        <v>2271</v>
      </c>
    </row>
    <row r="629" spans="1:14" hidden="1">
      <c r="A629" s="117" t="s">
        <v>5272</v>
      </c>
      <c r="B629" s="117">
        <v>0.90519999999999989</v>
      </c>
      <c r="C629" s="117">
        <v>1</v>
      </c>
      <c r="D629" s="117">
        <v>1.7729999999999999E-2</v>
      </c>
      <c r="E629" s="117">
        <v>1773</v>
      </c>
      <c r="F629" s="117" t="s">
        <v>1757</v>
      </c>
      <c r="G629" s="117">
        <v>1.5472999999999999</v>
      </c>
      <c r="H629" s="117">
        <v>3.7100000000000001E-2</v>
      </c>
      <c r="I629" s="117">
        <v>1</v>
      </c>
      <c r="J629" s="117">
        <v>0</v>
      </c>
      <c r="K629" s="117">
        <v>0</v>
      </c>
      <c r="L629" s="117">
        <v>0.191</v>
      </c>
      <c r="M629" s="117">
        <v>0.01</v>
      </c>
      <c r="N629" s="117" t="s">
        <v>2263</v>
      </c>
    </row>
    <row r="630" spans="1:14" hidden="1">
      <c r="A630" s="117" t="s">
        <v>5273</v>
      </c>
      <c r="B630" s="117">
        <v>0.90129999999999999</v>
      </c>
      <c r="C630" s="117">
        <v>1</v>
      </c>
      <c r="D630" s="117">
        <v>6.5119999999999997E-2</v>
      </c>
      <c r="E630" s="117">
        <v>6512</v>
      </c>
      <c r="F630" s="117" t="s">
        <v>1652</v>
      </c>
      <c r="G630" s="117">
        <v>1.6555</v>
      </c>
      <c r="H630" s="117">
        <v>3.9899999999999998E-2</v>
      </c>
      <c r="I630" s="117">
        <v>1</v>
      </c>
      <c r="J630" s="117">
        <v>0</v>
      </c>
      <c r="K630" s="117">
        <v>0</v>
      </c>
      <c r="L630" s="117">
        <v>0.17299999999999999</v>
      </c>
      <c r="M630" s="117">
        <v>1.7999999999999999E-2</v>
      </c>
      <c r="N630" s="117" t="s">
        <v>2269</v>
      </c>
    </row>
    <row r="631" spans="1:14" hidden="1">
      <c r="A631" s="117" t="s">
        <v>5274</v>
      </c>
      <c r="B631" s="117">
        <v>0.83439999999999992</v>
      </c>
      <c r="C631" s="117">
        <v>1</v>
      </c>
      <c r="D631" s="117">
        <v>7.0230000000000001E-2</v>
      </c>
      <c r="E631" s="117">
        <v>7023</v>
      </c>
      <c r="F631" s="117" t="s">
        <v>3794</v>
      </c>
      <c r="G631" s="117">
        <v>1.7813000000000001</v>
      </c>
      <c r="H631" s="117">
        <v>0</v>
      </c>
      <c r="I631" s="117">
        <v>1</v>
      </c>
      <c r="J631" s="117">
        <v>0</v>
      </c>
      <c r="K631" s="117">
        <v>0</v>
      </c>
      <c r="L631" s="117">
        <v>0.16400000000000001</v>
      </c>
      <c r="M631" s="117">
        <v>1.4999999999999999E-2</v>
      </c>
      <c r="N631" s="117" t="s">
        <v>2272</v>
      </c>
    </row>
    <row r="632" spans="1:14" hidden="1">
      <c r="A632" s="117" t="s">
        <v>5275</v>
      </c>
      <c r="B632" s="117">
        <v>0.90519999999999989</v>
      </c>
      <c r="C632" s="117">
        <v>1</v>
      </c>
      <c r="D632" s="117">
        <v>2.7949999999999999E-2</v>
      </c>
      <c r="E632" s="117">
        <v>2795</v>
      </c>
      <c r="F632" s="117" t="s">
        <v>1757</v>
      </c>
      <c r="G632" s="117">
        <v>1.4219999999999999</v>
      </c>
      <c r="H632" s="117">
        <v>7.2900000000000006E-2</v>
      </c>
      <c r="I632" s="117">
        <v>1</v>
      </c>
      <c r="J632" s="117">
        <v>0</v>
      </c>
      <c r="K632" s="117">
        <v>0</v>
      </c>
      <c r="L632" s="117">
        <v>0.20599999999999999</v>
      </c>
      <c r="M632" s="117">
        <v>1.7999999999999999E-2</v>
      </c>
      <c r="N632" s="117" t="s">
        <v>1348</v>
      </c>
    </row>
    <row r="633" spans="1:14" hidden="1">
      <c r="A633" s="117" t="s">
        <v>5276</v>
      </c>
      <c r="B633" s="117">
        <v>0.90519999999999989</v>
      </c>
      <c r="C633" s="117">
        <v>1</v>
      </c>
      <c r="D633" s="117">
        <v>6.1800000000000001E-2</v>
      </c>
      <c r="E633" s="117">
        <v>6180</v>
      </c>
      <c r="F633" s="117" t="s">
        <v>1757</v>
      </c>
      <c r="G633" s="117">
        <v>1.6387</v>
      </c>
      <c r="H633" s="117">
        <v>5.1400000000000001E-2</v>
      </c>
      <c r="I633" s="117">
        <v>1</v>
      </c>
      <c r="J633" s="117">
        <v>0</v>
      </c>
      <c r="K633" s="117">
        <v>0</v>
      </c>
      <c r="L633" s="117">
        <v>0.192</v>
      </c>
      <c r="M633" s="117">
        <v>1.0999999999999999E-2</v>
      </c>
      <c r="N633" s="117" t="s">
        <v>2263</v>
      </c>
    </row>
    <row r="634" spans="1:14" hidden="1">
      <c r="A634" s="117" t="s">
        <v>5277</v>
      </c>
      <c r="B634" s="117">
        <v>0.82209999999999994</v>
      </c>
      <c r="C634" s="117">
        <v>1</v>
      </c>
      <c r="D634" s="117">
        <v>5.3920000000000003E-2</v>
      </c>
      <c r="E634" s="117">
        <v>5392</v>
      </c>
      <c r="F634" s="117" t="s">
        <v>3776</v>
      </c>
      <c r="G634" s="117">
        <v>1.849</v>
      </c>
      <c r="H634" s="117">
        <v>4.0399999999999998E-2</v>
      </c>
      <c r="I634" s="117">
        <v>1</v>
      </c>
      <c r="J634" s="117">
        <v>0</v>
      </c>
      <c r="K634" s="117">
        <v>0</v>
      </c>
      <c r="L634" s="117">
        <v>0.19800000000000001</v>
      </c>
      <c r="M634" s="117">
        <v>2.1000000000000001E-2</v>
      </c>
      <c r="N634" s="117" t="s">
        <v>2257</v>
      </c>
    </row>
    <row r="635" spans="1:14" hidden="1">
      <c r="A635" s="117" t="s">
        <v>5278</v>
      </c>
      <c r="B635" s="117">
        <v>0.90519999999999989</v>
      </c>
      <c r="C635" s="117">
        <v>1</v>
      </c>
      <c r="D635" s="117">
        <v>1.23E-2</v>
      </c>
      <c r="E635" s="117">
        <v>1230</v>
      </c>
      <c r="F635" s="117" t="s">
        <v>1757</v>
      </c>
      <c r="G635" s="117">
        <v>2.2155</v>
      </c>
      <c r="H635" s="117">
        <v>5.4399999999999997E-2</v>
      </c>
      <c r="I635" s="117">
        <v>1</v>
      </c>
      <c r="J635" s="117">
        <v>6.5685199999999996E-3</v>
      </c>
      <c r="K635" s="117">
        <v>4.4724600000000002E-3</v>
      </c>
      <c r="L635" s="117">
        <v>0.17100000000000001</v>
      </c>
      <c r="M635" s="117">
        <v>2.1000000000000001E-2</v>
      </c>
      <c r="N635" s="117" t="s">
        <v>2273</v>
      </c>
    </row>
    <row r="636" spans="1:14" hidden="1">
      <c r="A636" s="117" t="s">
        <v>5279</v>
      </c>
      <c r="B636" s="117">
        <v>0.98169999999999991</v>
      </c>
      <c r="C636" s="117">
        <v>1</v>
      </c>
      <c r="D636" s="117">
        <v>4.8210000000000003E-2</v>
      </c>
      <c r="E636" s="117">
        <v>4821</v>
      </c>
      <c r="F636" s="117" t="s">
        <v>1638</v>
      </c>
      <c r="G636" s="117">
        <v>1.7542</v>
      </c>
      <c r="H636" s="117">
        <v>8.3000000000000001E-3</v>
      </c>
      <c r="I636" s="117">
        <v>1</v>
      </c>
      <c r="J636" s="117">
        <v>0</v>
      </c>
      <c r="K636" s="117">
        <v>0</v>
      </c>
      <c r="L636" s="117">
        <v>0.13700000000000001</v>
      </c>
      <c r="M636" s="117">
        <v>1.2999999999999999E-2</v>
      </c>
      <c r="N636" s="117" t="s">
        <v>2274</v>
      </c>
    </row>
    <row r="637" spans="1:14" hidden="1">
      <c r="A637" s="117" t="s">
        <v>5280</v>
      </c>
      <c r="B637" s="117">
        <v>0.90519999999999989</v>
      </c>
      <c r="C637" s="117">
        <v>1</v>
      </c>
      <c r="D637" s="117">
        <v>2.5159999999999998E-2</v>
      </c>
      <c r="E637" s="117">
        <v>2516</v>
      </c>
      <c r="F637" s="117" t="s">
        <v>1757</v>
      </c>
      <c r="G637" s="117">
        <v>1.3599000000000001</v>
      </c>
      <c r="H637" s="117">
        <v>7.2599999999999998E-2</v>
      </c>
      <c r="I637" s="117">
        <v>1</v>
      </c>
      <c r="J637" s="117">
        <v>0</v>
      </c>
      <c r="K637" s="117">
        <v>0</v>
      </c>
      <c r="L637" s="117">
        <v>7.9000000000000001E-2</v>
      </c>
      <c r="M637" s="117">
        <v>7.0000000000000001E-3</v>
      </c>
      <c r="N637" s="117" t="s">
        <v>2275</v>
      </c>
    </row>
    <row r="638" spans="1:14" hidden="1">
      <c r="A638" s="117" t="s">
        <v>5281</v>
      </c>
      <c r="B638" s="117">
        <v>0.82209999999999994</v>
      </c>
      <c r="C638" s="117">
        <v>1</v>
      </c>
      <c r="D638" s="117">
        <v>3.1960000000000002E-2</v>
      </c>
      <c r="E638" s="117">
        <v>3196</v>
      </c>
      <c r="F638" s="117" t="s">
        <v>3776</v>
      </c>
      <c r="G638" s="117">
        <v>1.5702</v>
      </c>
      <c r="H638" s="117">
        <v>3.6799999999999999E-2</v>
      </c>
      <c r="I638" s="117">
        <v>1</v>
      </c>
      <c r="J638" s="117">
        <v>0</v>
      </c>
      <c r="K638" s="117">
        <v>0</v>
      </c>
      <c r="L638" s="117">
        <v>0.221</v>
      </c>
      <c r="M638" s="117">
        <v>1.7999999999999999E-2</v>
      </c>
      <c r="N638" s="117" t="s">
        <v>2257</v>
      </c>
    </row>
    <row r="639" spans="1:14" hidden="1">
      <c r="A639" s="117" t="s">
        <v>5282</v>
      </c>
      <c r="B639" s="117">
        <v>0.95979999999999999</v>
      </c>
      <c r="C639" s="117">
        <v>1</v>
      </c>
      <c r="D639" s="117">
        <v>6.3170000000000004E-2</v>
      </c>
      <c r="E639" s="117">
        <v>6317</v>
      </c>
      <c r="F639" s="117" t="s">
        <v>1495</v>
      </c>
      <c r="G639" s="117">
        <v>1.8247</v>
      </c>
      <c r="H639" s="117">
        <v>3.0599999999999999E-2</v>
      </c>
      <c r="I639" s="117">
        <v>1</v>
      </c>
      <c r="J639" s="117">
        <v>3.3393529999999998E-2</v>
      </c>
      <c r="K639" s="117">
        <v>3.6978530000000003E-2</v>
      </c>
      <c r="L639" s="117">
        <v>0.223</v>
      </c>
      <c r="M639" s="117">
        <v>1.9E-2</v>
      </c>
      <c r="N639" s="117" t="s">
        <v>2265</v>
      </c>
    </row>
    <row r="640" spans="1:14" hidden="1">
      <c r="A640" s="117" t="s">
        <v>5283</v>
      </c>
      <c r="B640" s="117">
        <v>0.90519999999999989</v>
      </c>
      <c r="C640" s="117">
        <v>1</v>
      </c>
      <c r="D640" s="117">
        <v>0.11756999999999999</v>
      </c>
      <c r="E640" s="117">
        <v>11757</v>
      </c>
      <c r="F640" s="117" t="s">
        <v>1757</v>
      </c>
      <c r="G640" s="117">
        <v>1.6877</v>
      </c>
      <c r="H640" s="117">
        <v>9.69E-2</v>
      </c>
      <c r="I640" s="117">
        <v>1</v>
      </c>
      <c r="J640" s="117">
        <v>0</v>
      </c>
      <c r="K640" s="117">
        <v>0</v>
      </c>
      <c r="L640" s="117">
        <v>0.21299999999999999</v>
      </c>
      <c r="M640" s="117">
        <v>2.1000000000000001E-2</v>
      </c>
      <c r="N640" s="117" t="s">
        <v>2273</v>
      </c>
    </row>
    <row r="641" spans="1:14" hidden="1">
      <c r="A641" s="117" t="s">
        <v>5284</v>
      </c>
      <c r="B641" s="117">
        <v>0.89249999999999996</v>
      </c>
      <c r="C641" s="117">
        <v>1</v>
      </c>
      <c r="D641" s="117">
        <v>4.3159999999999997E-2</v>
      </c>
      <c r="E641" s="117">
        <v>4316</v>
      </c>
      <c r="F641" s="117" t="s">
        <v>1961</v>
      </c>
      <c r="G641" s="117">
        <v>1.6156999999999999</v>
      </c>
      <c r="H641" s="117">
        <v>4.0300000000000002E-2</v>
      </c>
      <c r="I641" s="117">
        <v>1</v>
      </c>
      <c r="J641" s="117">
        <v>0</v>
      </c>
      <c r="K641" s="117">
        <v>0</v>
      </c>
      <c r="L641" s="117">
        <v>9.7000000000000003E-2</v>
      </c>
      <c r="M641" s="117">
        <v>0.01</v>
      </c>
      <c r="N641" s="117" t="s">
        <v>2266</v>
      </c>
    </row>
    <row r="642" spans="1:14" hidden="1">
      <c r="A642" s="117" t="s">
        <v>5286</v>
      </c>
      <c r="B642" s="117">
        <v>0.90199999999999991</v>
      </c>
      <c r="C642" s="117">
        <v>1</v>
      </c>
      <c r="D642" s="117">
        <v>9.6829999999999999E-2</v>
      </c>
      <c r="E642" s="117">
        <v>9683</v>
      </c>
      <c r="F642" s="117" t="s">
        <v>1773</v>
      </c>
      <c r="G642" s="117">
        <v>1.7735000000000001</v>
      </c>
      <c r="H642" s="117">
        <v>5.1200000000000002E-2</v>
      </c>
      <c r="I642" s="117">
        <v>1</v>
      </c>
      <c r="J642" s="117">
        <v>3.6869689999999997E-2</v>
      </c>
      <c r="K642" s="117">
        <v>5.5812250000000001E-2</v>
      </c>
      <c r="L642" s="117">
        <v>0.105</v>
      </c>
      <c r="M642" s="117">
        <v>8.9999999999999993E-3</v>
      </c>
      <c r="N642" s="117" t="s">
        <v>2253</v>
      </c>
    </row>
    <row r="643" spans="1:14" hidden="1">
      <c r="A643" s="117" t="s">
        <v>5287</v>
      </c>
      <c r="B643" s="117">
        <v>0.86799999999999999</v>
      </c>
      <c r="C643" s="117">
        <v>1</v>
      </c>
      <c r="D643" s="117">
        <v>3.7100000000000002E-3</v>
      </c>
      <c r="E643" s="117">
        <v>371</v>
      </c>
      <c r="F643" s="117" t="s">
        <v>1837</v>
      </c>
      <c r="G643" s="117">
        <v>1.0637000000000001</v>
      </c>
      <c r="H643" s="117">
        <v>0</v>
      </c>
      <c r="I643" s="117">
        <v>1</v>
      </c>
      <c r="J643" s="117">
        <v>0</v>
      </c>
      <c r="K643" s="117">
        <v>0</v>
      </c>
      <c r="L643" s="117">
        <v>0.40200000000000002</v>
      </c>
      <c r="M643" s="117">
        <v>4.8000000000000001E-2</v>
      </c>
      <c r="N643" s="117" t="s">
        <v>2276</v>
      </c>
    </row>
    <row r="644" spans="1:14" hidden="1">
      <c r="A644" s="117" t="s">
        <v>5288</v>
      </c>
      <c r="B644" s="117">
        <v>0.90129999999999999</v>
      </c>
      <c r="C644" s="117">
        <v>1</v>
      </c>
      <c r="D644" s="117">
        <v>6.6530000000000006E-2</v>
      </c>
      <c r="E644" s="117">
        <v>6653</v>
      </c>
      <c r="F644" s="117" t="s">
        <v>1652</v>
      </c>
      <c r="G644" s="117">
        <v>1.8160000000000001</v>
      </c>
      <c r="H644" s="117">
        <v>3.95E-2</v>
      </c>
      <c r="I644" s="117">
        <v>1</v>
      </c>
      <c r="J644" s="117">
        <v>0</v>
      </c>
      <c r="K644" s="117">
        <v>0</v>
      </c>
      <c r="L644" s="117">
        <v>0.22700000000000001</v>
      </c>
      <c r="M644" s="117">
        <v>1.6E-2</v>
      </c>
      <c r="N644" s="117" t="s">
        <v>2269</v>
      </c>
    </row>
    <row r="645" spans="1:14" hidden="1">
      <c r="A645" s="117" t="s">
        <v>5289</v>
      </c>
      <c r="B645" s="117">
        <v>0.95979999999999999</v>
      </c>
      <c r="C645" s="117">
        <v>1</v>
      </c>
      <c r="D645" s="117">
        <v>3.3390000000000003E-2</v>
      </c>
      <c r="E645" s="117">
        <v>3339</v>
      </c>
      <c r="F645" s="117" t="s">
        <v>1495</v>
      </c>
      <c r="G645" s="117">
        <v>1.6526000000000001</v>
      </c>
      <c r="H645" s="117">
        <v>5.2999999999999999E-2</v>
      </c>
      <c r="I645" s="117">
        <v>1</v>
      </c>
      <c r="J645" s="117">
        <v>0</v>
      </c>
      <c r="K645" s="117">
        <v>0</v>
      </c>
      <c r="L645" s="117">
        <v>0.255</v>
      </c>
      <c r="M645" s="117">
        <v>1.4999999999999999E-2</v>
      </c>
      <c r="N645" s="117" t="s">
        <v>2265</v>
      </c>
    </row>
    <row r="646" spans="1:14" hidden="1">
      <c r="A646" s="117" t="s">
        <v>5290</v>
      </c>
      <c r="B646" s="117">
        <v>0.98169999999999991</v>
      </c>
      <c r="C646" s="117">
        <v>1</v>
      </c>
      <c r="D646" s="117">
        <v>0.13005</v>
      </c>
      <c r="E646" s="117">
        <v>13005</v>
      </c>
      <c r="F646" s="117" t="s">
        <v>1638</v>
      </c>
      <c r="G646" s="117">
        <v>2.0028999999999999</v>
      </c>
      <c r="H646" s="117">
        <v>5.5399999999999998E-2</v>
      </c>
      <c r="I646" s="117">
        <v>1</v>
      </c>
      <c r="J646" s="117">
        <v>0</v>
      </c>
      <c r="K646" s="117">
        <v>0</v>
      </c>
      <c r="L646" s="117">
        <v>0.192</v>
      </c>
      <c r="M646" s="117">
        <v>1.6E-2</v>
      </c>
      <c r="N646" s="117" t="s">
        <v>2274</v>
      </c>
    </row>
    <row r="647" spans="1:14" hidden="1">
      <c r="A647" s="117" t="s">
        <v>5291</v>
      </c>
      <c r="B647" s="117">
        <v>0.90139999999999998</v>
      </c>
      <c r="C647" s="117">
        <v>1</v>
      </c>
      <c r="D647" s="117">
        <v>0.13253999999999999</v>
      </c>
      <c r="E647" s="117">
        <v>13254</v>
      </c>
      <c r="F647" s="117" t="s">
        <v>1542</v>
      </c>
      <c r="G647" s="117">
        <v>1.8004</v>
      </c>
      <c r="H647" s="117">
        <v>6.3899999999999998E-2</v>
      </c>
      <c r="I647" s="117">
        <v>1</v>
      </c>
      <c r="J647" s="117">
        <v>1.303723E-2</v>
      </c>
      <c r="K647" s="117">
        <v>2.0278839999999999E-2</v>
      </c>
      <c r="L647" s="117">
        <v>0.20499999999999999</v>
      </c>
      <c r="M647" s="117">
        <v>1.7000000000000001E-2</v>
      </c>
      <c r="N647" s="117" t="s">
        <v>2252</v>
      </c>
    </row>
    <row r="648" spans="1:14" hidden="1">
      <c r="A648" s="117" t="s">
        <v>5292</v>
      </c>
      <c r="B648" s="117">
        <v>0.90139999999999998</v>
      </c>
      <c r="C648" s="117">
        <v>1</v>
      </c>
      <c r="D648" s="117">
        <v>6.0479999999999999E-2</v>
      </c>
      <c r="E648" s="117">
        <v>6048</v>
      </c>
      <c r="F648" s="117" t="s">
        <v>1542</v>
      </c>
      <c r="G648" s="117">
        <v>1.7223999999999999</v>
      </c>
      <c r="H648" s="117">
        <v>0</v>
      </c>
      <c r="I648" s="117">
        <v>1</v>
      </c>
      <c r="J648" s="117">
        <v>0</v>
      </c>
      <c r="K648" s="117">
        <v>0</v>
      </c>
      <c r="L648" s="117">
        <v>0.217</v>
      </c>
      <c r="M648" s="117">
        <v>2.5000000000000001E-2</v>
      </c>
      <c r="N648" s="117" t="s">
        <v>1791</v>
      </c>
    </row>
    <row r="649" spans="1:14" hidden="1">
      <c r="A649" s="117" t="s">
        <v>5293</v>
      </c>
      <c r="B649" s="117">
        <v>0.90559999999999996</v>
      </c>
      <c r="C649" s="117">
        <v>1</v>
      </c>
      <c r="D649" s="117">
        <v>3.7530000000000001E-2</v>
      </c>
      <c r="E649" s="117">
        <v>3753</v>
      </c>
      <c r="F649" s="117" t="s">
        <v>3779</v>
      </c>
      <c r="G649" s="117">
        <v>1.5442</v>
      </c>
      <c r="H649" s="117">
        <v>5.7599999999999998E-2</v>
      </c>
      <c r="I649" s="117">
        <v>1</v>
      </c>
      <c r="J649" s="117">
        <v>0</v>
      </c>
      <c r="K649" s="117">
        <v>0</v>
      </c>
      <c r="L649" s="117">
        <v>0.13700000000000001</v>
      </c>
      <c r="M649" s="117">
        <v>0.01</v>
      </c>
      <c r="N649" s="117" t="s">
        <v>2259</v>
      </c>
    </row>
    <row r="650" spans="1:14" hidden="1">
      <c r="A650" s="117" t="s">
        <v>5294</v>
      </c>
      <c r="B650" s="117">
        <v>0.82389999999999997</v>
      </c>
      <c r="C650" s="117">
        <v>1</v>
      </c>
      <c r="D650" s="117">
        <v>5.5849999999999997E-2</v>
      </c>
      <c r="E650" s="117">
        <v>5585</v>
      </c>
      <c r="F650" s="117" t="s">
        <v>1658</v>
      </c>
      <c r="G650" s="117">
        <v>1.913</v>
      </c>
      <c r="H650" s="117">
        <v>6.2700000000000006E-2</v>
      </c>
      <c r="I650" s="117">
        <v>1</v>
      </c>
      <c r="J650" s="117">
        <v>0</v>
      </c>
      <c r="K650" s="117">
        <v>0</v>
      </c>
      <c r="L650" s="117">
        <v>0.17499999999999999</v>
      </c>
      <c r="M650" s="117">
        <v>1.6E-2</v>
      </c>
      <c r="N650" s="117" t="s">
        <v>2261</v>
      </c>
    </row>
    <row r="651" spans="1:14" hidden="1">
      <c r="A651" s="117" t="s">
        <v>5295</v>
      </c>
      <c r="B651" s="117">
        <v>0.80389999999999995</v>
      </c>
      <c r="C651" s="117">
        <v>1</v>
      </c>
      <c r="D651" s="117">
        <v>1.5049999999999999E-2</v>
      </c>
      <c r="E651" s="117">
        <v>1505</v>
      </c>
      <c r="F651" s="117" t="s">
        <v>1566</v>
      </c>
      <c r="G651" s="117">
        <v>1.254</v>
      </c>
      <c r="H651" s="117">
        <v>3.7999999999999999E-2</v>
      </c>
      <c r="I651" s="117">
        <v>1</v>
      </c>
      <c r="J651" s="117">
        <v>0</v>
      </c>
      <c r="K651" s="117">
        <v>0</v>
      </c>
      <c r="L651" s="117">
        <v>0.10299999999999999</v>
      </c>
      <c r="M651" s="117">
        <v>1.0999999999999999E-2</v>
      </c>
      <c r="N651" s="117" t="s">
        <v>2270</v>
      </c>
    </row>
    <row r="652" spans="1:14" hidden="1">
      <c r="A652" s="117" t="s">
        <v>5296</v>
      </c>
      <c r="B652" s="117">
        <v>0.8357</v>
      </c>
      <c r="C652" s="117">
        <v>1</v>
      </c>
      <c r="D652" s="117">
        <v>9.7300000000000008E-3</v>
      </c>
      <c r="E652" s="117">
        <v>973</v>
      </c>
      <c r="F652" s="117" t="s">
        <v>3788</v>
      </c>
      <c r="G652" s="117">
        <v>1.177</v>
      </c>
      <c r="H652" s="117">
        <v>0</v>
      </c>
      <c r="I652" s="117">
        <v>1</v>
      </c>
      <c r="J652" s="117">
        <v>0</v>
      </c>
      <c r="K652" s="117">
        <v>0</v>
      </c>
      <c r="L652" s="117">
        <v>0.20300000000000001</v>
      </c>
      <c r="M652" s="117">
        <v>2.4E-2</v>
      </c>
      <c r="N652" s="117" t="s">
        <v>2277</v>
      </c>
    </row>
    <row r="653" spans="1:14" hidden="1">
      <c r="A653" s="117" t="s">
        <v>5297</v>
      </c>
      <c r="B653" s="117">
        <v>0.86569999999999991</v>
      </c>
      <c r="C653" s="117">
        <v>1</v>
      </c>
      <c r="D653" s="117">
        <v>6.5079999999999999E-2</v>
      </c>
      <c r="E653" s="117">
        <v>6508</v>
      </c>
      <c r="F653" s="117" t="s">
        <v>3800</v>
      </c>
      <c r="G653" s="117">
        <v>1.7603</v>
      </c>
      <c r="H653" s="117">
        <v>3.95E-2</v>
      </c>
      <c r="I653" s="117">
        <v>1</v>
      </c>
      <c r="J653" s="117">
        <v>0</v>
      </c>
      <c r="K653" s="117">
        <v>0</v>
      </c>
      <c r="L653" s="117">
        <v>0.33600000000000002</v>
      </c>
      <c r="M653" s="117">
        <v>2.5000000000000001E-2</v>
      </c>
      <c r="N653" s="117" t="s">
        <v>2278</v>
      </c>
    </row>
    <row r="654" spans="1:14" hidden="1">
      <c r="A654" s="117" t="s">
        <v>5298</v>
      </c>
      <c r="B654" s="117">
        <v>0.8357</v>
      </c>
      <c r="C654" s="117">
        <v>1</v>
      </c>
      <c r="D654" s="117">
        <v>4.28E-3</v>
      </c>
      <c r="E654" s="117">
        <v>428</v>
      </c>
      <c r="F654" s="117" t="s">
        <v>3788</v>
      </c>
      <c r="G654" s="117">
        <v>1.1758</v>
      </c>
      <c r="H654" s="117">
        <v>0</v>
      </c>
      <c r="I654" s="117">
        <v>1</v>
      </c>
      <c r="J654" s="117">
        <v>0</v>
      </c>
      <c r="K654" s="117">
        <v>0</v>
      </c>
      <c r="L654" s="117">
        <v>0.48899999999999999</v>
      </c>
      <c r="M654" s="117">
        <v>4.2999999999999997E-2</v>
      </c>
      <c r="N654" s="117" t="s">
        <v>2279</v>
      </c>
    </row>
    <row r="655" spans="1:14" hidden="1">
      <c r="A655" s="117" t="s">
        <v>5299</v>
      </c>
      <c r="B655" s="117">
        <v>0.93139999999999989</v>
      </c>
      <c r="C655" s="117">
        <v>1</v>
      </c>
      <c r="D655" s="117">
        <v>1.11E-2</v>
      </c>
      <c r="E655" s="117">
        <v>1110</v>
      </c>
      <c r="F655" s="117" t="s">
        <v>3775</v>
      </c>
      <c r="G655" s="117">
        <v>1.3807</v>
      </c>
      <c r="H655" s="117">
        <v>0</v>
      </c>
      <c r="I655" s="117">
        <v>1</v>
      </c>
      <c r="J655" s="117">
        <v>0</v>
      </c>
      <c r="K655" s="117">
        <v>0</v>
      </c>
      <c r="L655" s="117">
        <v>0.14099999999999999</v>
      </c>
      <c r="M655" s="117">
        <v>1.2999999999999999E-2</v>
      </c>
      <c r="N655" s="117" t="s">
        <v>2256</v>
      </c>
    </row>
    <row r="656" spans="1:14" hidden="1">
      <c r="A656" s="117" t="s">
        <v>5300</v>
      </c>
      <c r="B656" s="117">
        <v>0.78569999999999995</v>
      </c>
      <c r="C656" s="117">
        <v>1</v>
      </c>
      <c r="D656" s="117">
        <v>5.0479999999999997E-2</v>
      </c>
      <c r="E656" s="117">
        <v>5048</v>
      </c>
      <c r="F656" s="117" t="s">
        <v>3790</v>
      </c>
      <c r="G656" s="117">
        <v>1.6424000000000001</v>
      </c>
      <c r="H656" s="117">
        <v>4.0800000000000003E-2</v>
      </c>
      <c r="I656" s="117">
        <v>1</v>
      </c>
      <c r="J656" s="117">
        <v>0</v>
      </c>
      <c r="K656" s="117">
        <v>0</v>
      </c>
      <c r="L656" s="117">
        <v>0.16200000000000001</v>
      </c>
      <c r="M656" s="117">
        <v>1.2E-2</v>
      </c>
      <c r="N656" s="117" t="s">
        <v>2268</v>
      </c>
    </row>
    <row r="657" spans="1:14" hidden="1">
      <c r="A657" s="117" t="s">
        <v>5301</v>
      </c>
      <c r="B657" s="117">
        <v>0.90129999999999999</v>
      </c>
      <c r="C657" s="117">
        <v>1</v>
      </c>
      <c r="D657" s="117">
        <v>4.4540000000000003E-2</v>
      </c>
      <c r="E657" s="117">
        <v>4454</v>
      </c>
      <c r="F657" s="117" t="s">
        <v>1652</v>
      </c>
      <c r="G657" s="117">
        <v>1.7054</v>
      </c>
      <c r="H657" s="117">
        <v>7.3300000000000004E-2</v>
      </c>
      <c r="I657" s="117">
        <v>1</v>
      </c>
      <c r="J657" s="117">
        <v>2.3959100000000001E-2</v>
      </c>
      <c r="K657" s="117">
        <v>4.1539090000000001E-2</v>
      </c>
      <c r="L657" s="117">
        <v>9.6000000000000002E-2</v>
      </c>
      <c r="M657" s="117">
        <v>8.9999999999999993E-3</v>
      </c>
      <c r="N657" s="117" t="s">
        <v>2280</v>
      </c>
    </row>
    <row r="658" spans="1:14" hidden="1">
      <c r="A658" s="117" t="s">
        <v>5302</v>
      </c>
      <c r="B658" s="117">
        <v>0.92169999999999996</v>
      </c>
      <c r="C658" s="117">
        <v>1</v>
      </c>
      <c r="D658" s="117">
        <v>0.11620999999999999</v>
      </c>
      <c r="E658" s="117">
        <v>11621</v>
      </c>
      <c r="F658" s="117" t="s">
        <v>1501</v>
      </c>
      <c r="G658" s="117">
        <v>2.1937000000000002</v>
      </c>
      <c r="H658" s="117">
        <v>8.72E-2</v>
      </c>
      <c r="I658" s="117">
        <v>1</v>
      </c>
      <c r="J658" s="117">
        <v>0.20765314000000001</v>
      </c>
      <c r="K658" s="117">
        <v>0.27526215999999998</v>
      </c>
      <c r="L658" s="117">
        <v>0.29499999999999998</v>
      </c>
      <c r="M658" s="117">
        <v>1.7000000000000001E-2</v>
      </c>
      <c r="N658" s="117" t="s">
        <v>2281</v>
      </c>
    </row>
    <row r="659" spans="1:14" hidden="1">
      <c r="A659" s="117" t="s">
        <v>5303</v>
      </c>
      <c r="B659" s="117">
        <v>0.90139999999999998</v>
      </c>
      <c r="C659" s="117">
        <v>1</v>
      </c>
      <c r="D659" s="117">
        <v>2.98E-2</v>
      </c>
      <c r="E659" s="117">
        <v>2980</v>
      </c>
      <c r="F659" s="117" t="s">
        <v>1542</v>
      </c>
      <c r="G659" s="117">
        <v>1.4311</v>
      </c>
      <c r="H659" s="117">
        <v>3.2099999999999997E-2</v>
      </c>
      <c r="I659" s="117">
        <v>1</v>
      </c>
      <c r="J659" s="117">
        <v>0</v>
      </c>
      <c r="K659" s="117">
        <v>0</v>
      </c>
      <c r="L659" s="117">
        <v>0.20399999999999999</v>
      </c>
      <c r="M659" s="117">
        <v>1.6E-2</v>
      </c>
      <c r="N659" s="117" t="s">
        <v>2252</v>
      </c>
    </row>
    <row r="660" spans="1:14" hidden="1">
      <c r="A660" s="117" t="s">
        <v>5304</v>
      </c>
      <c r="B660" s="117">
        <v>0.82209999999999994</v>
      </c>
      <c r="C660" s="117">
        <v>1</v>
      </c>
      <c r="D660" s="117">
        <v>3.5180000000000003E-2</v>
      </c>
      <c r="E660" s="117">
        <v>3518</v>
      </c>
      <c r="F660" s="117" t="s">
        <v>3776</v>
      </c>
      <c r="G660" s="117">
        <v>1.4759</v>
      </c>
      <c r="H660" s="117">
        <v>0</v>
      </c>
      <c r="I660" s="117">
        <v>1</v>
      </c>
      <c r="J660" s="117">
        <v>0</v>
      </c>
      <c r="K660" s="117">
        <v>0</v>
      </c>
      <c r="L660" s="117">
        <v>0.193</v>
      </c>
      <c r="M660" s="117">
        <v>1.4999999999999999E-2</v>
      </c>
      <c r="N660" s="117" t="s">
        <v>2282</v>
      </c>
    </row>
    <row r="661" spans="1:14" hidden="1">
      <c r="A661" s="117" t="s">
        <v>5305</v>
      </c>
      <c r="B661" s="117">
        <v>0.80389999999999995</v>
      </c>
      <c r="C661" s="117">
        <v>1</v>
      </c>
      <c r="D661" s="117">
        <v>8.1099999999999992E-3</v>
      </c>
      <c r="E661" s="117">
        <v>811</v>
      </c>
      <c r="F661" s="117" t="s">
        <v>1566</v>
      </c>
      <c r="G661" s="117">
        <v>1.3408</v>
      </c>
      <c r="H661" s="117">
        <v>0</v>
      </c>
      <c r="I661" s="117">
        <v>1</v>
      </c>
      <c r="J661" s="117">
        <v>0</v>
      </c>
      <c r="K661" s="117">
        <v>0</v>
      </c>
      <c r="L661" s="117">
        <v>0.161</v>
      </c>
      <c r="M661" s="117">
        <v>1.4E-2</v>
      </c>
      <c r="N661" s="117" t="s">
        <v>2270</v>
      </c>
    </row>
    <row r="662" spans="1:14" hidden="1">
      <c r="A662" s="117" t="s">
        <v>5306</v>
      </c>
      <c r="B662" s="117">
        <v>0.86799999999999999</v>
      </c>
      <c r="C662" s="117">
        <v>1</v>
      </c>
      <c r="D662" s="117">
        <v>2.2859999999999998E-2</v>
      </c>
      <c r="E662" s="117">
        <v>2286</v>
      </c>
      <c r="F662" s="117" t="s">
        <v>1837</v>
      </c>
      <c r="G662" s="117">
        <v>1.4636</v>
      </c>
      <c r="H662" s="117">
        <v>4.5699999999999998E-2</v>
      </c>
      <c r="I662" s="117">
        <v>1</v>
      </c>
      <c r="J662" s="117">
        <v>0</v>
      </c>
      <c r="K662" s="117">
        <v>0</v>
      </c>
      <c r="L662" s="117">
        <v>8.2000000000000003E-2</v>
      </c>
      <c r="M662" s="117">
        <v>6.0000000000000001E-3</v>
      </c>
      <c r="N662" s="117" t="s">
        <v>2271</v>
      </c>
    </row>
    <row r="663" spans="1:14" hidden="1">
      <c r="A663" s="117" t="s">
        <v>5307</v>
      </c>
      <c r="B663" s="117">
        <v>0.82389999999999997</v>
      </c>
      <c r="C663" s="117">
        <v>1</v>
      </c>
      <c r="D663" s="117">
        <v>1.2500000000000001E-2</v>
      </c>
      <c r="E663" s="117">
        <v>1250</v>
      </c>
      <c r="F663" s="117" t="s">
        <v>1658</v>
      </c>
      <c r="G663" s="117">
        <v>1.3379000000000001</v>
      </c>
      <c r="H663" s="117">
        <v>6.8599999999999994E-2</v>
      </c>
      <c r="I663" s="117">
        <v>1</v>
      </c>
      <c r="J663" s="117">
        <v>0</v>
      </c>
      <c r="K663" s="117">
        <v>0</v>
      </c>
      <c r="L663" s="117">
        <v>0.129</v>
      </c>
      <c r="M663" s="117">
        <v>1.4E-2</v>
      </c>
      <c r="N663" s="117" t="s">
        <v>2267</v>
      </c>
    </row>
    <row r="664" spans="1:14" hidden="1">
      <c r="A664" s="117" t="s">
        <v>5308</v>
      </c>
      <c r="B664" s="117">
        <v>0.94089999999999996</v>
      </c>
      <c r="C664" s="117">
        <v>1</v>
      </c>
      <c r="D664" s="117">
        <v>1.5169999999999999E-2</v>
      </c>
      <c r="E664" s="117">
        <v>1517</v>
      </c>
      <c r="F664" s="117" t="s">
        <v>1602</v>
      </c>
      <c r="G664" s="117">
        <v>1.5178</v>
      </c>
      <c r="H664" s="117">
        <v>0.13519999999999999</v>
      </c>
      <c r="I664" s="117">
        <v>1</v>
      </c>
      <c r="J664" s="117">
        <v>0</v>
      </c>
      <c r="K664" s="117">
        <v>0</v>
      </c>
      <c r="L664" s="117">
        <v>0.218</v>
      </c>
      <c r="M664" s="117">
        <v>2.7E-2</v>
      </c>
      <c r="N664" s="117" t="s">
        <v>2255</v>
      </c>
    </row>
    <row r="665" spans="1:14" hidden="1">
      <c r="A665" s="117" t="s">
        <v>5309</v>
      </c>
      <c r="B665" s="117">
        <v>0.90519999999999989</v>
      </c>
      <c r="C665" s="117">
        <v>1</v>
      </c>
      <c r="D665" s="117">
        <v>2.367E-2</v>
      </c>
      <c r="E665" s="117">
        <v>2367</v>
      </c>
      <c r="F665" s="117" t="s">
        <v>1757</v>
      </c>
      <c r="G665" s="117">
        <v>1.5288999999999999</v>
      </c>
      <c r="H665" s="117">
        <v>2.23E-2</v>
      </c>
      <c r="I665" s="117">
        <v>1</v>
      </c>
      <c r="J665" s="117">
        <v>0</v>
      </c>
      <c r="K665" s="117">
        <v>0</v>
      </c>
      <c r="L665" s="117">
        <v>9.2999999999999999E-2</v>
      </c>
      <c r="M665" s="117">
        <v>8.9999999999999993E-3</v>
      </c>
      <c r="N665" s="117" t="s">
        <v>2263</v>
      </c>
    </row>
    <row r="666" spans="1:14" hidden="1">
      <c r="A666" s="117" t="s">
        <v>5310</v>
      </c>
      <c r="B666" s="117">
        <v>0.90519999999999989</v>
      </c>
      <c r="C666" s="117">
        <v>1</v>
      </c>
      <c r="D666" s="117">
        <v>8.4169999999999995E-2</v>
      </c>
      <c r="E666" s="117">
        <v>8417</v>
      </c>
      <c r="F666" s="117" t="s">
        <v>1757</v>
      </c>
      <c r="G666" s="117">
        <v>1.9756</v>
      </c>
      <c r="H666" s="117">
        <v>4.02E-2</v>
      </c>
      <c r="I666" s="117">
        <v>1</v>
      </c>
      <c r="J666" s="117">
        <v>1.8052490000000001E-2</v>
      </c>
      <c r="K666" s="117">
        <v>2.3322820000000001E-2</v>
      </c>
      <c r="L666" s="117">
        <v>0.19700000000000001</v>
      </c>
      <c r="M666" s="117">
        <v>1.4E-2</v>
      </c>
      <c r="N666" s="117" t="s">
        <v>2263</v>
      </c>
    </row>
    <row r="667" spans="1:14" hidden="1">
      <c r="A667" s="117" t="s">
        <v>5311</v>
      </c>
      <c r="B667" s="117">
        <v>0.90519999999999989</v>
      </c>
      <c r="C667" s="117">
        <v>1</v>
      </c>
      <c r="D667" s="117">
        <v>0.10284</v>
      </c>
      <c r="E667" s="117">
        <v>10284</v>
      </c>
      <c r="F667" s="117" t="s">
        <v>1757</v>
      </c>
      <c r="G667" s="117">
        <v>2.1303000000000001</v>
      </c>
      <c r="H667" s="117">
        <v>8.8599999999999998E-2</v>
      </c>
      <c r="I667" s="117">
        <v>1</v>
      </c>
      <c r="J667" s="117">
        <v>8.2832619999999996E-2</v>
      </c>
      <c r="K667" s="117">
        <v>0.11763004000000001</v>
      </c>
      <c r="L667" s="117">
        <v>0.17</v>
      </c>
      <c r="M667" s="117">
        <v>1.0999999999999999E-2</v>
      </c>
      <c r="N667" s="117" t="s">
        <v>2273</v>
      </c>
    </row>
    <row r="668" spans="1:14" hidden="1">
      <c r="A668" s="117" t="s">
        <v>5312</v>
      </c>
      <c r="B668" s="117">
        <v>0.90199999999999991</v>
      </c>
      <c r="C668" s="117">
        <v>1</v>
      </c>
      <c r="D668" s="117">
        <v>3.8700000000000002E-3</v>
      </c>
      <c r="E668" s="117">
        <v>387</v>
      </c>
      <c r="F668" s="117" t="s">
        <v>1773</v>
      </c>
      <c r="G668" s="117">
        <v>1.3915999999999999</v>
      </c>
      <c r="H668" s="117">
        <v>0</v>
      </c>
      <c r="I668" s="117">
        <v>1</v>
      </c>
      <c r="J668" s="117">
        <v>0.13322896000000001</v>
      </c>
      <c r="K668" s="117">
        <v>9.3795199999999995E-2</v>
      </c>
      <c r="L668" s="117">
        <v>0.29699999999999999</v>
      </c>
      <c r="M668" s="117">
        <v>2.9000000000000001E-2</v>
      </c>
      <c r="N668" s="117" t="s">
        <v>2253</v>
      </c>
    </row>
    <row r="669" spans="1:14" hidden="1">
      <c r="A669" s="117" t="s">
        <v>5313</v>
      </c>
      <c r="B669" s="117">
        <v>0.94089999999999996</v>
      </c>
      <c r="C669" s="117">
        <v>1</v>
      </c>
      <c r="D669" s="117">
        <v>6.1929999999999999E-2</v>
      </c>
      <c r="E669" s="117">
        <v>6193</v>
      </c>
      <c r="F669" s="117" t="s">
        <v>1602</v>
      </c>
      <c r="G669" s="117">
        <v>1.6246</v>
      </c>
      <c r="H669" s="117">
        <v>5.7099999999999998E-2</v>
      </c>
      <c r="I669" s="117">
        <v>1</v>
      </c>
      <c r="J669" s="117">
        <v>2.696871E-2</v>
      </c>
      <c r="K669" s="117">
        <v>4.3054410000000001E-2</v>
      </c>
      <c r="L669" s="117">
        <v>0.10199999999999999</v>
      </c>
      <c r="M669" s="117">
        <v>7.0000000000000001E-3</v>
      </c>
      <c r="N669" s="117" t="s">
        <v>2255</v>
      </c>
    </row>
    <row r="670" spans="1:14" hidden="1">
      <c r="A670" s="117" t="s">
        <v>5314</v>
      </c>
      <c r="B670" s="117">
        <v>0.90519999999999989</v>
      </c>
      <c r="C670" s="117">
        <v>1</v>
      </c>
      <c r="D670" s="117">
        <v>1.6969999999999999E-2</v>
      </c>
      <c r="E670" s="117">
        <v>1697</v>
      </c>
      <c r="F670" s="117" t="s">
        <v>1757</v>
      </c>
      <c r="G670" s="117">
        <v>1.5764</v>
      </c>
      <c r="H670" s="117">
        <v>5.79E-2</v>
      </c>
      <c r="I670" s="117">
        <v>1</v>
      </c>
      <c r="J670" s="117">
        <v>0</v>
      </c>
      <c r="K670" s="117">
        <v>0</v>
      </c>
      <c r="L670" s="117">
        <v>0.19800000000000001</v>
      </c>
      <c r="M670" s="117">
        <v>1.4E-2</v>
      </c>
      <c r="N670" s="117" t="s">
        <v>2273</v>
      </c>
    </row>
    <row r="671" spans="1:14" hidden="1">
      <c r="A671" s="117" t="s">
        <v>5315</v>
      </c>
      <c r="B671" s="117">
        <v>0.90139999999999998</v>
      </c>
      <c r="C671" s="117">
        <v>1</v>
      </c>
      <c r="D671" s="117">
        <v>1.3500000000000001E-3</v>
      </c>
      <c r="E671" s="117">
        <v>135</v>
      </c>
      <c r="F671" s="117" t="s">
        <v>1542</v>
      </c>
      <c r="G671" s="117">
        <v>0.97289999999999999</v>
      </c>
      <c r="H671" s="117">
        <v>0</v>
      </c>
      <c r="I671" s="117">
        <v>1</v>
      </c>
      <c r="J671" s="117">
        <v>0</v>
      </c>
      <c r="K671" s="117">
        <v>0</v>
      </c>
      <c r="L671" s="117">
        <v>0.71299999999999997</v>
      </c>
      <c r="M671" s="117">
        <v>5.8999999999999997E-2</v>
      </c>
      <c r="N671" s="117" t="s">
        <v>2283</v>
      </c>
    </row>
    <row r="672" spans="1:14" hidden="1">
      <c r="A672" s="117" t="s">
        <v>5316</v>
      </c>
      <c r="B672" s="117">
        <v>0.83739999999999992</v>
      </c>
      <c r="C672" s="117">
        <v>1</v>
      </c>
      <c r="D672" s="117">
        <v>6.6820000000000004E-2</v>
      </c>
      <c r="E672" s="117">
        <v>6682</v>
      </c>
      <c r="F672" s="117" t="s">
        <v>1755</v>
      </c>
      <c r="G672" s="117">
        <v>1.8355999999999999</v>
      </c>
      <c r="H672" s="117">
        <v>6.25E-2</v>
      </c>
      <c r="I672" s="117">
        <v>1</v>
      </c>
      <c r="J672" s="117">
        <v>4.4800189999999997E-2</v>
      </c>
      <c r="K672" s="117">
        <v>4.4515180000000001E-2</v>
      </c>
      <c r="L672" s="117">
        <v>0.21299999999999999</v>
      </c>
      <c r="M672" s="117">
        <v>1.4999999999999999E-2</v>
      </c>
      <c r="N672" s="117" t="s">
        <v>2284</v>
      </c>
    </row>
    <row r="673" spans="1:14" hidden="1">
      <c r="A673" s="117" t="s">
        <v>5317</v>
      </c>
      <c r="B673" s="117">
        <v>0.80389999999999995</v>
      </c>
      <c r="C673" s="117">
        <v>1</v>
      </c>
      <c r="D673" s="117">
        <v>2.733E-2</v>
      </c>
      <c r="E673" s="117">
        <v>2733</v>
      </c>
      <c r="F673" s="117" t="s">
        <v>1566</v>
      </c>
      <c r="G673" s="117">
        <v>1.4857</v>
      </c>
      <c r="H673" s="117">
        <v>6.0600000000000001E-2</v>
      </c>
      <c r="I673" s="117">
        <v>1</v>
      </c>
      <c r="J673" s="117">
        <v>0</v>
      </c>
      <c r="K673" s="117">
        <v>0</v>
      </c>
      <c r="L673" s="117">
        <v>8.3000000000000004E-2</v>
      </c>
      <c r="M673" s="117">
        <v>8.0000000000000002E-3</v>
      </c>
      <c r="N673" s="117" t="s">
        <v>2270</v>
      </c>
    </row>
    <row r="674" spans="1:14" hidden="1">
      <c r="A674" s="117" t="s">
        <v>5318</v>
      </c>
      <c r="B674" s="117">
        <v>0.90139999999999998</v>
      </c>
      <c r="C674" s="117">
        <v>1</v>
      </c>
      <c r="D674" s="117">
        <v>1.3939999999999999E-2</v>
      </c>
      <c r="E674" s="117">
        <v>1394</v>
      </c>
      <c r="F674" s="117" t="s">
        <v>1542</v>
      </c>
      <c r="G674" s="117">
        <v>1.3527</v>
      </c>
      <c r="H674" s="117">
        <v>0</v>
      </c>
      <c r="I674" s="117">
        <v>1</v>
      </c>
      <c r="J674" s="117">
        <v>0</v>
      </c>
      <c r="K674" s="117">
        <v>0</v>
      </c>
      <c r="L674" s="117">
        <v>0.218</v>
      </c>
      <c r="M674" s="117">
        <v>1.2999999999999999E-2</v>
      </c>
      <c r="N674" s="117" t="s">
        <v>2286</v>
      </c>
    </row>
    <row r="675" spans="1:14" hidden="1">
      <c r="A675" s="117" t="s">
        <v>5319</v>
      </c>
      <c r="B675" s="117">
        <v>0.8357</v>
      </c>
      <c r="C675" s="117">
        <v>1</v>
      </c>
      <c r="D675" s="117">
        <v>1.341E-2</v>
      </c>
      <c r="E675" s="117">
        <v>1341</v>
      </c>
      <c r="F675" s="117" t="s">
        <v>3788</v>
      </c>
      <c r="G675" s="117">
        <v>1.1994</v>
      </c>
      <c r="H675" s="117">
        <v>0</v>
      </c>
      <c r="I675" s="117">
        <v>1</v>
      </c>
      <c r="J675" s="117">
        <v>0</v>
      </c>
      <c r="K675" s="117">
        <v>0</v>
      </c>
      <c r="L675" s="117">
        <v>0.40400000000000003</v>
      </c>
      <c r="M675" s="117">
        <v>3.2000000000000001E-2</v>
      </c>
      <c r="N675" s="117" t="s">
        <v>2287</v>
      </c>
    </row>
    <row r="676" spans="1:14" hidden="1">
      <c r="A676" s="117" t="s">
        <v>5320</v>
      </c>
      <c r="B676" s="117">
        <v>0.8357</v>
      </c>
      <c r="C676" s="117">
        <v>1</v>
      </c>
      <c r="D676" s="117">
        <v>1.174E-2</v>
      </c>
      <c r="E676" s="117">
        <v>1174</v>
      </c>
      <c r="F676" s="117" t="s">
        <v>3788</v>
      </c>
      <c r="G676" s="117">
        <v>1.2988</v>
      </c>
      <c r="H676" s="117">
        <v>0</v>
      </c>
      <c r="I676" s="117">
        <v>1</v>
      </c>
      <c r="J676" s="117">
        <v>0</v>
      </c>
      <c r="K676" s="117">
        <v>0</v>
      </c>
      <c r="L676" s="117">
        <v>0.17199999999999999</v>
      </c>
      <c r="M676" s="117">
        <v>1.2999999999999999E-2</v>
      </c>
      <c r="N676" s="117" t="s">
        <v>2288</v>
      </c>
    </row>
    <row r="677" spans="1:14" hidden="1">
      <c r="A677" s="117" t="s">
        <v>5321</v>
      </c>
      <c r="B677" s="117">
        <v>0.90139999999999998</v>
      </c>
      <c r="C677" s="117">
        <v>1</v>
      </c>
      <c r="D677" s="117">
        <v>6.2810000000000005E-2</v>
      </c>
      <c r="E677" s="117">
        <v>6281</v>
      </c>
      <c r="F677" s="117" t="s">
        <v>1542</v>
      </c>
      <c r="G677" s="117">
        <v>2.3100999999999998</v>
      </c>
      <c r="H677" s="117">
        <v>1.01E-2</v>
      </c>
      <c r="I677" s="117">
        <v>1</v>
      </c>
      <c r="J677" s="117">
        <v>0.11933964</v>
      </c>
      <c r="K677" s="117">
        <v>0.12931307</v>
      </c>
      <c r="L677" s="117">
        <v>0.29299999999999998</v>
      </c>
      <c r="M677" s="117">
        <v>0.02</v>
      </c>
      <c r="N677" s="117" t="s">
        <v>2252</v>
      </c>
    </row>
    <row r="678" spans="1:14" hidden="1">
      <c r="A678" s="117" t="s">
        <v>5322</v>
      </c>
      <c r="B678" s="117">
        <v>0.94089999999999996</v>
      </c>
      <c r="C678" s="117">
        <v>1</v>
      </c>
      <c r="D678" s="117">
        <v>3.083E-2</v>
      </c>
      <c r="E678" s="117">
        <v>3083</v>
      </c>
      <c r="F678" s="117" t="s">
        <v>1602</v>
      </c>
      <c r="G678" s="117">
        <v>1.8210999999999999</v>
      </c>
      <c r="H678" s="117">
        <v>9.6799999999999997E-2</v>
      </c>
      <c r="I678" s="117">
        <v>1</v>
      </c>
      <c r="J678" s="117">
        <v>1.118072E-2</v>
      </c>
      <c r="K678" s="117">
        <v>9.9515799999999998E-3</v>
      </c>
      <c r="L678" s="117">
        <v>0.21199999999999999</v>
      </c>
      <c r="M678" s="117">
        <v>1.7000000000000001E-2</v>
      </c>
      <c r="N678" s="117" t="s">
        <v>2255</v>
      </c>
    </row>
    <row r="679" spans="1:14" hidden="1">
      <c r="A679" s="117" t="s">
        <v>5323</v>
      </c>
      <c r="B679" s="117">
        <v>0.8357</v>
      </c>
      <c r="C679" s="117">
        <v>1</v>
      </c>
      <c r="D679" s="117">
        <v>2.7799999999999998E-2</v>
      </c>
      <c r="E679" s="117">
        <v>2780</v>
      </c>
      <c r="F679" s="117" t="s">
        <v>3788</v>
      </c>
      <c r="G679" s="117">
        <v>1.1932</v>
      </c>
      <c r="H679" s="117">
        <v>0</v>
      </c>
      <c r="I679" s="117">
        <v>1</v>
      </c>
      <c r="J679" s="117">
        <v>0</v>
      </c>
      <c r="K679" s="117">
        <v>0</v>
      </c>
      <c r="L679" s="117">
        <v>0.14099999999999999</v>
      </c>
      <c r="M679" s="117">
        <v>1.4999999999999999E-2</v>
      </c>
      <c r="N679" s="117" t="s">
        <v>2277</v>
      </c>
    </row>
    <row r="680" spans="1:14" hidden="1">
      <c r="A680" s="117" t="s">
        <v>5324</v>
      </c>
      <c r="B680" s="117">
        <v>0.80389999999999995</v>
      </c>
      <c r="C680" s="117">
        <v>1</v>
      </c>
      <c r="D680" s="117">
        <v>0.12265</v>
      </c>
      <c r="E680" s="117">
        <v>12265</v>
      </c>
      <c r="F680" s="117" t="s">
        <v>1566</v>
      </c>
      <c r="G680" s="117">
        <v>1.5607</v>
      </c>
      <c r="H680" s="117">
        <v>0</v>
      </c>
      <c r="I680" s="117">
        <v>1</v>
      </c>
      <c r="J680" s="117">
        <v>0</v>
      </c>
      <c r="K680" s="117">
        <v>0</v>
      </c>
      <c r="L680" s="117">
        <v>0.18</v>
      </c>
      <c r="M680" s="117">
        <v>1.6E-2</v>
      </c>
      <c r="N680" s="117" t="s">
        <v>2270</v>
      </c>
    </row>
    <row r="681" spans="1:14" hidden="1">
      <c r="A681" s="117" t="s">
        <v>5325</v>
      </c>
      <c r="B681" s="117">
        <v>0.90129999999999999</v>
      </c>
      <c r="C681" s="117">
        <v>1</v>
      </c>
      <c r="D681" s="117">
        <v>3.4979999999999997E-2</v>
      </c>
      <c r="E681" s="117">
        <v>3498</v>
      </c>
      <c r="F681" s="117" t="s">
        <v>1652</v>
      </c>
      <c r="G681" s="117">
        <v>1.6060000000000001</v>
      </c>
      <c r="H681" s="117">
        <v>4.6699999999999998E-2</v>
      </c>
      <c r="I681" s="117">
        <v>1</v>
      </c>
      <c r="J681" s="117">
        <v>0</v>
      </c>
      <c r="K681" s="117">
        <v>0</v>
      </c>
      <c r="L681" s="117">
        <v>0.128</v>
      </c>
      <c r="M681" s="117">
        <v>0.01</v>
      </c>
      <c r="N681" s="117" t="s">
        <v>1793</v>
      </c>
    </row>
    <row r="682" spans="1:14" hidden="1">
      <c r="A682" s="117" t="s">
        <v>5326</v>
      </c>
      <c r="B682" s="117">
        <v>0.98169999999999991</v>
      </c>
      <c r="C682" s="117">
        <v>1</v>
      </c>
      <c r="D682" s="117">
        <v>4.0370000000000003E-2</v>
      </c>
      <c r="E682" s="117">
        <v>4037</v>
      </c>
      <c r="F682" s="117" t="s">
        <v>1638</v>
      </c>
      <c r="G682" s="117">
        <v>1.7216</v>
      </c>
      <c r="H682" s="117">
        <v>1.01E-2</v>
      </c>
      <c r="I682" s="117">
        <v>1</v>
      </c>
      <c r="J682" s="117">
        <v>0</v>
      </c>
      <c r="K682" s="117">
        <v>0</v>
      </c>
      <c r="L682" s="117">
        <v>0.128</v>
      </c>
      <c r="M682" s="117">
        <v>1.0999999999999999E-2</v>
      </c>
      <c r="N682" s="117" t="s">
        <v>2274</v>
      </c>
    </row>
    <row r="683" spans="1:14" hidden="1">
      <c r="A683" s="117" t="s">
        <v>5327</v>
      </c>
      <c r="B683" s="117">
        <v>0.95979999999999999</v>
      </c>
      <c r="C683" s="117">
        <v>1</v>
      </c>
      <c r="D683" s="117">
        <v>3.6470000000000002E-2</v>
      </c>
      <c r="E683" s="117">
        <v>3647</v>
      </c>
      <c r="F683" s="117" t="s">
        <v>1495</v>
      </c>
      <c r="G683" s="117">
        <v>1.5116000000000001</v>
      </c>
      <c r="H683" s="117">
        <v>0.1353</v>
      </c>
      <c r="I683" s="117">
        <v>1</v>
      </c>
      <c r="J683" s="117">
        <v>9.7549500000000001E-3</v>
      </c>
      <c r="K683" s="117">
        <v>8.8150299999999997E-3</v>
      </c>
      <c r="L683" s="117">
        <v>9.8000000000000004E-2</v>
      </c>
      <c r="M683" s="117">
        <v>8.0000000000000002E-3</v>
      </c>
      <c r="N683" s="117" t="s">
        <v>2265</v>
      </c>
    </row>
    <row r="684" spans="1:14" hidden="1">
      <c r="A684" s="117" t="s">
        <v>5328</v>
      </c>
      <c r="B684" s="117">
        <v>0.90199999999999991</v>
      </c>
      <c r="C684" s="117">
        <v>1</v>
      </c>
      <c r="D684" s="117">
        <v>9.8379999999999995E-2</v>
      </c>
      <c r="E684" s="117">
        <v>9838</v>
      </c>
      <c r="F684" s="117" t="s">
        <v>1773</v>
      </c>
      <c r="G684" s="117">
        <v>1.6449</v>
      </c>
      <c r="H684" s="117">
        <v>6.8999999999999999E-3</v>
      </c>
      <c r="I684" s="117">
        <v>1</v>
      </c>
      <c r="J684" s="117">
        <v>6.3481350000000006E-2</v>
      </c>
      <c r="K684" s="117">
        <v>7.7461039999999995E-2</v>
      </c>
      <c r="L684" s="117">
        <v>0.20799999999999999</v>
      </c>
      <c r="M684" s="117">
        <v>1.4999999999999999E-2</v>
      </c>
      <c r="N684" s="117" t="s">
        <v>2253</v>
      </c>
    </row>
    <row r="685" spans="1:14" hidden="1">
      <c r="A685" s="117" t="s">
        <v>5329</v>
      </c>
      <c r="B685" s="117">
        <v>0.90519999999999989</v>
      </c>
      <c r="C685" s="117">
        <v>1</v>
      </c>
      <c r="D685" s="117">
        <v>5.4350000000000002E-2</v>
      </c>
      <c r="E685" s="117">
        <v>5435</v>
      </c>
      <c r="F685" s="117" t="s">
        <v>1757</v>
      </c>
      <c r="G685" s="117">
        <v>1.8540000000000001</v>
      </c>
      <c r="H685" s="117">
        <v>6.0400000000000002E-2</v>
      </c>
      <c r="I685" s="117">
        <v>1</v>
      </c>
      <c r="J685" s="117">
        <v>2.8224000000000001E-4</v>
      </c>
      <c r="K685" s="117">
        <v>3.8265E-4</v>
      </c>
      <c r="L685" s="117">
        <v>0.17</v>
      </c>
      <c r="M685" s="117">
        <v>2.1000000000000001E-2</v>
      </c>
      <c r="N685" s="117" t="s">
        <v>2273</v>
      </c>
    </row>
    <row r="686" spans="1:14" hidden="1">
      <c r="A686" s="117" t="s">
        <v>5330</v>
      </c>
      <c r="B686" s="117">
        <v>0.8357</v>
      </c>
      <c r="C686" s="117">
        <v>1</v>
      </c>
      <c r="D686" s="117">
        <v>4.1999999999999997E-3</v>
      </c>
      <c r="E686" s="117">
        <v>420</v>
      </c>
      <c r="F686" s="117" t="s">
        <v>3788</v>
      </c>
      <c r="G686" s="117">
        <v>1.1506000000000001</v>
      </c>
      <c r="H686" s="117">
        <v>0</v>
      </c>
      <c r="I686" s="117">
        <v>1</v>
      </c>
      <c r="J686" s="117">
        <v>0</v>
      </c>
      <c r="K686" s="117">
        <v>0</v>
      </c>
      <c r="L686" s="117">
        <v>0.33100000000000002</v>
      </c>
      <c r="M686" s="117">
        <v>4.7E-2</v>
      </c>
      <c r="N686" s="117" t="s">
        <v>2289</v>
      </c>
    </row>
    <row r="687" spans="1:14" hidden="1">
      <c r="A687" s="117" t="s">
        <v>5331</v>
      </c>
      <c r="B687" s="117">
        <v>0.90199999999999991</v>
      </c>
      <c r="C687" s="117">
        <v>1</v>
      </c>
      <c r="D687" s="117">
        <v>4.3729999999999998E-2</v>
      </c>
      <c r="E687" s="117">
        <v>4373</v>
      </c>
      <c r="F687" s="117" t="s">
        <v>1773</v>
      </c>
      <c r="G687" s="117">
        <v>1.7689999999999999</v>
      </c>
      <c r="H687" s="117">
        <v>2.5000000000000001E-2</v>
      </c>
      <c r="I687" s="117">
        <v>1</v>
      </c>
      <c r="J687" s="117">
        <v>0</v>
      </c>
      <c r="K687" s="117">
        <v>0</v>
      </c>
      <c r="L687" s="117">
        <v>0.16200000000000001</v>
      </c>
      <c r="M687" s="117">
        <v>1.7000000000000001E-2</v>
      </c>
      <c r="N687" s="117" t="s">
        <v>2253</v>
      </c>
    </row>
    <row r="688" spans="1:14" hidden="1">
      <c r="A688" s="117" t="s">
        <v>5332</v>
      </c>
      <c r="B688" s="117">
        <v>0.90559999999999996</v>
      </c>
      <c r="C688" s="117">
        <v>1</v>
      </c>
      <c r="D688" s="117">
        <v>2.7359999999999999E-2</v>
      </c>
      <c r="E688" s="117">
        <v>2736</v>
      </c>
      <c r="F688" s="117" t="s">
        <v>3779</v>
      </c>
      <c r="G688" s="117">
        <v>1.4663999999999999</v>
      </c>
      <c r="H688" s="117">
        <v>3.7199999999999997E-2</v>
      </c>
      <c r="I688" s="117">
        <v>1</v>
      </c>
      <c r="J688" s="117">
        <v>0</v>
      </c>
      <c r="K688" s="117">
        <v>0</v>
      </c>
      <c r="L688" s="117">
        <v>0.21199999999999999</v>
      </c>
      <c r="M688" s="117">
        <v>2.9000000000000001E-2</v>
      </c>
      <c r="N688" s="117" t="s">
        <v>2259</v>
      </c>
    </row>
    <row r="689" spans="1:14" hidden="1">
      <c r="A689" s="117" t="s">
        <v>5333</v>
      </c>
      <c r="B689" s="117">
        <v>0.90139999999999998</v>
      </c>
      <c r="C689" s="117">
        <v>1</v>
      </c>
      <c r="D689" s="117">
        <v>6.4979999999999996E-2</v>
      </c>
      <c r="E689" s="117">
        <v>6498</v>
      </c>
      <c r="F689" s="117" t="s">
        <v>1542</v>
      </c>
      <c r="G689" s="117">
        <v>1.6942999999999999</v>
      </c>
      <c r="H689" s="117">
        <v>6.25E-2</v>
      </c>
      <c r="I689" s="117">
        <v>1</v>
      </c>
      <c r="J689" s="117">
        <v>1.0729400000000001E-3</v>
      </c>
      <c r="K689" s="117">
        <v>1.42045E-3</v>
      </c>
      <c r="L689" s="117">
        <v>9.8000000000000004E-2</v>
      </c>
      <c r="M689" s="117">
        <v>1.2E-2</v>
      </c>
      <c r="N689" s="117" t="s">
        <v>2252</v>
      </c>
    </row>
    <row r="690" spans="1:14" hidden="1">
      <c r="A690" s="117" t="s">
        <v>5334</v>
      </c>
      <c r="B690" s="117">
        <v>0.90519999999999989</v>
      </c>
      <c r="C690" s="117">
        <v>1</v>
      </c>
      <c r="D690" s="117">
        <v>1.7180000000000001E-2</v>
      </c>
      <c r="E690" s="117">
        <v>1718</v>
      </c>
      <c r="F690" s="117" t="s">
        <v>1757</v>
      </c>
      <c r="G690" s="117">
        <v>1.4872000000000001</v>
      </c>
      <c r="H690" s="117">
        <v>5.7200000000000001E-2</v>
      </c>
      <c r="I690" s="117">
        <v>1</v>
      </c>
      <c r="J690" s="117">
        <v>0.1450265</v>
      </c>
      <c r="K690" s="117">
        <v>0.10527029</v>
      </c>
      <c r="L690" s="117">
        <v>9.8000000000000004E-2</v>
      </c>
      <c r="M690" s="117">
        <v>8.0000000000000002E-3</v>
      </c>
      <c r="N690" s="117" t="s">
        <v>2263</v>
      </c>
    </row>
    <row r="691" spans="1:14" hidden="1">
      <c r="A691" s="117" t="s">
        <v>5335</v>
      </c>
      <c r="B691" s="117">
        <v>0.94089999999999996</v>
      </c>
      <c r="C691" s="117">
        <v>1</v>
      </c>
      <c r="D691" s="117">
        <v>2.2579999999999999E-2</v>
      </c>
      <c r="E691" s="117">
        <v>2258</v>
      </c>
      <c r="F691" s="117" t="s">
        <v>1602</v>
      </c>
      <c r="G691" s="117">
        <v>1.3374999999999999</v>
      </c>
      <c r="H691" s="117">
        <v>0.1396</v>
      </c>
      <c r="I691" s="117">
        <v>1</v>
      </c>
      <c r="J691" s="117">
        <v>0.52699233000000001</v>
      </c>
      <c r="K691" s="117">
        <v>0.68038224000000003</v>
      </c>
      <c r="L691" s="117">
        <v>0.14299999999999999</v>
      </c>
      <c r="M691" s="117">
        <v>0.02</v>
      </c>
      <c r="N691" s="117" t="s">
        <v>2255</v>
      </c>
    </row>
    <row r="692" spans="1:14" hidden="1">
      <c r="A692" s="117" t="s">
        <v>5336</v>
      </c>
      <c r="B692" s="117">
        <v>0.94089999999999996</v>
      </c>
      <c r="C692" s="117">
        <v>1</v>
      </c>
      <c r="D692" s="117">
        <v>2.4119999999999999E-2</v>
      </c>
      <c r="E692" s="117">
        <v>2412</v>
      </c>
      <c r="F692" s="117" t="s">
        <v>1602</v>
      </c>
      <c r="G692" s="117">
        <v>1.2873000000000001</v>
      </c>
      <c r="H692" s="117">
        <v>0.12839999999999999</v>
      </c>
      <c r="I692" s="117">
        <v>1</v>
      </c>
      <c r="J692" s="117">
        <v>0</v>
      </c>
      <c r="K692" s="117">
        <v>0</v>
      </c>
      <c r="L692" s="117">
        <v>9.9000000000000005E-2</v>
      </c>
      <c r="M692" s="117">
        <v>8.0000000000000002E-3</v>
      </c>
      <c r="N692" s="117" t="s">
        <v>2255</v>
      </c>
    </row>
    <row r="693" spans="1:14" hidden="1">
      <c r="A693" s="117" t="s">
        <v>5337</v>
      </c>
      <c r="B693" s="117">
        <v>0.94089999999999996</v>
      </c>
      <c r="C693" s="117">
        <v>1</v>
      </c>
      <c r="D693" s="117">
        <v>3.4049999999999997E-2</v>
      </c>
      <c r="E693" s="117">
        <v>3405</v>
      </c>
      <c r="F693" s="117" t="s">
        <v>1602</v>
      </c>
      <c r="G693" s="117">
        <v>1.5124</v>
      </c>
      <c r="H693" s="117">
        <v>0.1406</v>
      </c>
      <c r="I693" s="117">
        <v>1</v>
      </c>
      <c r="J693" s="117">
        <v>5.083232E-2</v>
      </c>
      <c r="K693" s="117">
        <v>7.4080220000000002E-2</v>
      </c>
      <c r="L693" s="117">
        <v>0.13300000000000001</v>
      </c>
      <c r="M693" s="117">
        <v>8.9999999999999993E-3</v>
      </c>
      <c r="N693" s="117" t="s">
        <v>2255</v>
      </c>
    </row>
    <row r="694" spans="1:14" hidden="1">
      <c r="A694" s="117" t="s">
        <v>5338</v>
      </c>
      <c r="B694" s="117">
        <v>0.95979999999999999</v>
      </c>
      <c r="C694" s="117">
        <v>1</v>
      </c>
      <c r="D694" s="117">
        <v>3.4119999999999998E-2</v>
      </c>
      <c r="E694" s="117">
        <v>3412</v>
      </c>
      <c r="F694" s="117" t="s">
        <v>1495</v>
      </c>
      <c r="G694" s="117">
        <v>1.4761</v>
      </c>
      <c r="H694" s="117">
        <v>5.8500000000000003E-2</v>
      </c>
      <c r="I694" s="117">
        <v>1</v>
      </c>
      <c r="J694" s="117">
        <v>6.6253299999999996E-3</v>
      </c>
      <c r="K694" s="117">
        <v>9.5728800000000006E-3</v>
      </c>
      <c r="L694" s="117">
        <v>0.09</v>
      </c>
      <c r="M694" s="117">
        <v>8.9999999999999993E-3</v>
      </c>
      <c r="N694" s="117" t="s">
        <v>2265</v>
      </c>
    </row>
    <row r="695" spans="1:14" hidden="1">
      <c r="A695" s="117" t="s">
        <v>5339</v>
      </c>
      <c r="B695" s="117">
        <v>0.90519999999999989</v>
      </c>
      <c r="C695" s="117">
        <v>1</v>
      </c>
      <c r="D695" s="117">
        <v>4.7030000000000002E-2</v>
      </c>
      <c r="E695" s="117">
        <v>4703</v>
      </c>
      <c r="F695" s="117" t="s">
        <v>1757</v>
      </c>
      <c r="G695" s="117">
        <v>1.4550000000000001</v>
      </c>
      <c r="H695" s="117">
        <v>4.2599999999999999E-2</v>
      </c>
      <c r="I695" s="117">
        <v>1</v>
      </c>
      <c r="J695" s="117">
        <v>0</v>
      </c>
      <c r="K695" s="117">
        <v>0</v>
      </c>
      <c r="L695" s="117">
        <v>9.1999999999999998E-2</v>
      </c>
      <c r="M695" s="117">
        <v>1.4999999999999999E-2</v>
      </c>
      <c r="N695" s="117" t="s">
        <v>1348</v>
      </c>
    </row>
    <row r="696" spans="1:14" hidden="1">
      <c r="A696" s="117" t="s">
        <v>5340</v>
      </c>
      <c r="B696" s="117">
        <v>0.95979999999999999</v>
      </c>
      <c r="C696" s="117">
        <v>1</v>
      </c>
      <c r="D696" s="117">
        <v>1.472E-2</v>
      </c>
      <c r="E696" s="117">
        <v>1472</v>
      </c>
      <c r="F696" s="117" t="s">
        <v>1495</v>
      </c>
      <c r="G696" s="117">
        <v>1.4147000000000001</v>
      </c>
      <c r="H696" s="117">
        <v>4.4400000000000002E-2</v>
      </c>
      <c r="I696" s="117">
        <v>1</v>
      </c>
      <c r="J696" s="117">
        <v>0</v>
      </c>
      <c r="K696" s="117">
        <v>0</v>
      </c>
      <c r="L696" s="117">
        <v>0.27</v>
      </c>
      <c r="M696" s="117">
        <v>1.6E-2</v>
      </c>
      <c r="N696" s="117" t="s">
        <v>2265</v>
      </c>
    </row>
    <row r="697" spans="1:14" hidden="1">
      <c r="A697" s="117" t="s">
        <v>5341</v>
      </c>
      <c r="B697" s="117">
        <v>0.92169999999999996</v>
      </c>
      <c r="C697" s="117">
        <v>1</v>
      </c>
      <c r="D697" s="117">
        <v>0.12149</v>
      </c>
      <c r="E697" s="117">
        <v>12149</v>
      </c>
      <c r="F697" s="117" t="s">
        <v>1501</v>
      </c>
      <c r="G697" s="117">
        <v>1.5893999999999999</v>
      </c>
      <c r="H697" s="117">
        <v>5.0700000000000002E-2</v>
      </c>
      <c r="I697" s="117">
        <v>1</v>
      </c>
      <c r="J697" s="117">
        <v>6.65374E-3</v>
      </c>
      <c r="K697" s="117">
        <v>9.1940300000000006E-3</v>
      </c>
      <c r="L697" s="117">
        <v>8.8999999999999996E-2</v>
      </c>
      <c r="M697" s="117">
        <v>8.9999999999999993E-3</v>
      </c>
      <c r="N697" s="117" t="s">
        <v>2281</v>
      </c>
    </row>
    <row r="698" spans="1:14" hidden="1">
      <c r="A698" s="117" t="s">
        <v>5342</v>
      </c>
      <c r="B698" s="117">
        <v>0.90519999999999989</v>
      </c>
      <c r="C698" s="117">
        <v>1</v>
      </c>
      <c r="D698" s="117">
        <v>1.4659999999999999E-2</v>
      </c>
      <c r="E698" s="117">
        <v>1466</v>
      </c>
      <c r="F698" s="117" t="s">
        <v>1757</v>
      </c>
      <c r="G698" s="117">
        <v>1.3468</v>
      </c>
      <c r="H698" s="117">
        <v>3.7400000000000003E-2</v>
      </c>
      <c r="I698" s="117">
        <v>1</v>
      </c>
      <c r="J698" s="117">
        <v>0</v>
      </c>
      <c r="K698" s="117">
        <v>0</v>
      </c>
      <c r="L698" s="117">
        <v>0.13</v>
      </c>
      <c r="M698" s="117">
        <v>1.2999999999999999E-2</v>
      </c>
      <c r="N698" s="117" t="s">
        <v>2273</v>
      </c>
    </row>
    <row r="699" spans="1:14" hidden="1">
      <c r="A699" s="117" t="s">
        <v>5343</v>
      </c>
      <c r="B699" s="117">
        <v>0.94089999999999996</v>
      </c>
      <c r="C699" s="117">
        <v>1</v>
      </c>
      <c r="D699" s="117">
        <v>3.5450000000000002E-2</v>
      </c>
      <c r="E699" s="117">
        <v>3545</v>
      </c>
      <c r="F699" s="117" t="s">
        <v>1602</v>
      </c>
      <c r="G699" s="117">
        <v>1.8325</v>
      </c>
      <c r="H699" s="117">
        <v>0.13750000000000001</v>
      </c>
      <c r="I699" s="117">
        <v>1</v>
      </c>
      <c r="J699" s="117">
        <v>3.1034079999999999E-2</v>
      </c>
      <c r="K699" s="117">
        <v>4.4932130000000001E-2</v>
      </c>
      <c r="L699" s="117">
        <v>8.7999999999999995E-2</v>
      </c>
      <c r="M699" s="117">
        <v>8.9999999999999993E-3</v>
      </c>
      <c r="N699" s="117" t="s">
        <v>2255</v>
      </c>
    </row>
    <row r="700" spans="1:14" hidden="1">
      <c r="A700" s="117" t="s">
        <v>5344</v>
      </c>
      <c r="B700" s="117">
        <v>0.90519999999999989</v>
      </c>
      <c r="C700" s="117">
        <v>1</v>
      </c>
      <c r="D700" s="117">
        <v>7.1900000000000002E-3</v>
      </c>
      <c r="E700" s="117">
        <v>719</v>
      </c>
      <c r="F700" s="117" t="s">
        <v>1757</v>
      </c>
      <c r="G700" s="117">
        <v>1.4878</v>
      </c>
      <c r="H700" s="117">
        <v>3.2199999999999999E-2</v>
      </c>
      <c r="I700" s="117">
        <v>1</v>
      </c>
      <c r="J700" s="117">
        <v>0</v>
      </c>
      <c r="K700" s="117">
        <v>0</v>
      </c>
      <c r="L700" s="117">
        <v>0.121</v>
      </c>
      <c r="M700" s="117">
        <v>1.6E-2</v>
      </c>
      <c r="N700" s="117" t="s">
        <v>1348</v>
      </c>
    </row>
    <row r="701" spans="1:14" hidden="1">
      <c r="A701" s="117" t="s">
        <v>5345</v>
      </c>
      <c r="B701" s="117">
        <v>0.83439999999999992</v>
      </c>
      <c r="C701" s="117">
        <v>1</v>
      </c>
      <c r="D701" s="117">
        <v>8.7029999999999996E-2</v>
      </c>
      <c r="E701" s="117">
        <v>8703</v>
      </c>
      <c r="F701" s="117" t="s">
        <v>3794</v>
      </c>
      <c r="G701" s="117">
        <v>1.7252000000000001</v>
      </c>
      <c r="H701" s="117">
        <v>3.9800000000000002E-2</v>
      </c>
      <c r="I701" s="117">
        <v>1</v>
      </c>
      <c r="J701" s="117">
        <v>3.45023E-2</v>
      </c>
      <c r="K701" s="117">
        <v>5.7922080000000001E-2</v>
      </c>
      <c r="L701" s="117">
        <v>0.104</v>
      </c>
      <c r="M701" s="117">
        <v>8.0000000000000002E-3</v>
      </c>
      <c r="N701" s="117" t="s">
        <v>2272</v>
      </c>
    </row>
    <row r="702" spans="1:14" hidden="1">
      <c r="A702" s="117" t="s">
        <v>5346</v>
      </c>
      <c r="B702" s="117">
        <v>0.98169999999999991</v>
      </c>
      <c r="C702" s="117">
        <v>1</v>
      </c>
      <c r="D702" s="117">
        <v>7.238E-2</v>
      </c>
      <c r="E702" s="117">
        <v>7238</v>
      </c>
      <c r="F702" s="117" t="s">
        <v>1638</v>
      </c>
      <c r="G702" s="117">
        <v>1.5625</v>
      </c>
      <c r="H702" s="117">
        <v>2.3E-2</v>
      </c>
      <c r="I702" s="117">
        <v>1</v>
      </c>
      <c r="J702" s="117">
        <v>1.3694970000000001E-2</v>
      </c>
      <c r="K702" s="117">
        <v>1.4968179999999999E-2</v>
      </c>
      <c r="L702" s="117">
        <v>0.115</v>
      </c>
      <c r="M702" s="117">
        <v>8.9999999999999993E-3</v>
      </c>
      <c r="N702" s="117" t="s">
        <v>2264</v>
      </c>
    </row>
    <row r="703" spans="1:14" hidden="1">
      <c r="A703" s="117" t="s">
        <v>5347</v>
      </c>
      <c r="B703" s="117">
        <v>0.86569999999999991</v>
      </c>
      <c r="C703" s="117">
        <v>1</v>
      </c>
      <c r="D703" s="117">
        <v>2.4809999999999999E-2</v>
      </c>
      <c r="E703" s="117">
        <v>2481</v>
      </c>
      <c r="F703" s="117" t="s">
        <v>3800</v>
      </c>
      <c r="G703" s="117">
        <v>1.6153</v>
      </c>
      <c r="H703" s="117">
        <v>1.4800000000000001E-2</v>
      </c>
      <c r="I703" s="117">
        <v>1</v>
      </c>
      <c r="J703" s="117">
        <v>0</v>
      </c>
      <c r="K703" s="117">
        <v>0</v>
      </c>
      <c r="L703" s="117">
        <v>0.113</v>
      </c>
      <c r="M703" s="117">
        <v>1.4E-2</v>
      </c>
      <c r="N703" s="117" t="s">
        <v>2278</v>
      </c>
    </row>
    <row r="704" spans="1:14" hidden="1">
      <c r="A704" s="117" t="s">
        <v>5348</v>
      </c>
      <c r="B704" s="117">
        <v>0.93139999999999989</v>
      </c>
      <c r="C704" s="117">
        <v>1</v>
      </c>
      <c r="D704" s="117">
        <v>9.5219999999999999E-2</v>
      </c>
      <c r="E704" s="117">
        <v>9522</v>
      </c>
      <c r="F704" s="117" t="s">
        <v>3775</v>
      </c>
      <c r="G704" s="117">
        <v>1.7076</v>
      </c>
      <c r="H704" s="117">
        <v>4.8000000000000001E-2</v>
      </c>
      <c r="I704" s="117">
        <v>1</v>
      </c>
      <c r="J704" s="117">
        <v>0</v>
      </c>
      <c r="K704" s="117">
        <v>0</v>
      </c>
      <c r="L704" s="117">
        <v>0.184</v>
      </c>
      <c r="M704" s="117">
        <v>2.4E-2</v>
      </c>
      <c r="N704" s="117" t="s">
        <v>2256</v>
      </c>
    </row>
    <row r="705" spans="1:14" hidden="1">
      <c r="A705" s="117" t="s">
        <v>5349</v>
      </c>
      <c r="B705" s="117">
        <v>0.86799999999999999</v>
      </c>
      <c r="C705" s="117">
        <v>1</v>
      </c>
      <c r="D705" s="117">
        <v>4.3130000000000002E-2</v>
      </c>
      <c r="E705" s="117">
        <v>4313</v>
      </c>
      <c r="F705" s="117" t="s">
        <v>1837</v>
      </c>
      <c r="G705" s="117">
        <v>1.8105</v>
      </c>
      <c r="H705" s="117">
        <v>6.1899999999999997E-2</v>
      </c>
      <c r="I705" s="117">
        <v>1</v>
      </c>
      <c r="J705" s="117">
        <v>0</v>
      </c>
      <c r="K705" s="117">
        <v>0</v>
      </c>
      <c r="L705" s="117">
        <v>7.9000000000000001E-2</v>
      </c>
      <c r="M705" s="117">
        <v>6.0000000000000001E-3</v>
      </c>
      <c r="N705" s="117" t="s">
        <v>2271</v>
      </c>
    </row>
    <row r="706" spans="1:14" hidden="1">
      <c r="A706" s="117" t="s">
        <v>5350</v>
      </c>
      <c r="B706" s="117">
        <v>0.95979999999999999</v>
      </c>
      <c r="C706" s="117">
        <v>1</v>
      </c>
      <c r="D706" s="117">
        <v>2.784E-2</v>
      </c>
      <c r="E706" s="117">
        <v>2784</v>
      </c>
      <c r="F706" s="117" t="s">
        <v>1495</v>
      </c>
      <c r="G706" s="117">
        <v>1.2939000000000001</v>
      </c>
      <c r="H706" s="117">
        <v>3.2300000000000002E-2</v>
      </c>
      <c r="I706" s="117">
        <v>1</v>
      </c>
      <c r="J706" s="117">
        <v>2.5491739999999999E-2</v>
      </c>
      <c r="K706" s="117">
        <v>1.9690260000000001E-2</v>
      </c>
      <c r="L706" s="117">
        <v>0.10299999999999999</v>
      </c>
      <c r="M706" s="117">
        <v>8.0000000000000002E-3</v>
      </c>
      <c r="N706" s="117" t="s">
        <v>2265</v>
      </c>
    </row>
    <row r="707" spans="1:14" hidden="1">
      <c r="A707" s="117" t="s">
        <v>5351</v>
      </c>
      <c r="B707" s="117">
        <v>0.90139999999999998</v>
      </c>
      <c r="C707" s="117">
        <v>1</v>
      </c>
      <c r="D707" s="117">
        <v>6.0109999999999997E-2</v>
      </c>
      <c r="E707" s="117">
        <v>6011</v>
      </c>
      <c r="F707" s="117" t="s">
        <v>1542</v>
      </c>
      <c r="G707" s="117">
        <v>1.6092</v>
      </c>
      <c r="H707" s="117">
        <v>6.9000000000000006E-2</v>
      </c>
      <c r="I707" s="117">
        <v>1</v>
      </c>
      <c r="J707" s="117">
        <v>2.4363719999999998E-2</v>
      </c>
      <c r="K707" s="117">
        <v>3.6032210000000002E-2</v>
      </c>
      <c r="L707" s="117">
        <v>7.0999999999999994E-2</v>
      </c>
      <c r="M707" s="117">
        <v>8.0000000000000002E-3</v>
      </c>
      <c r="N707" s="117" t="s">
        <v>2290</v>
      </c>
    </row>
    <row r="708" spans="1:14" hidden="1">
      <c r="A708" s="117" t="s">
        <v>5352</v>
      </c>
      <c r="B708" s="117">
        <v>0.95979999999999999</v>
      </c>
      <c r="C708" s="117">
        <v>1</v>
      </c>
      <c r="D708" s="117">
        <v>3.5310000000000001E-2</v>
      </c>
      <c r="E708" s="117">
        <v>3531</v>
      </c>
      <c r="F708" s="117" t="s">
        <v>1495</v>
      </c>
      <c r="G708" s="117">
        <v>1.5456000000000001</v>
      </c>
      <c r="H708" s="117">
        <v>3.6600000000000001E-2</v>
      </c>
      <c r="I708" s="117">
        <v>1</v>
      </c>
      <c r="J708" s="117">
        <v>1.066721E-2</v>
      </c>
      <c r="K708" s="117">
        <v>1.6795460000000002E-2</v>
      </c>
      <c r="L708" s="117">
        <v>0.10199999999999999</v>
      </c>
      <c r="M708" s="117">
        <v>8.0000000000000002E-3</v>
      </c>
      <c r="N708" s="117" t="s">
        <v>2265</v>
      </c>
    </row>
    <row r="709" spans="1:14" hidden="1">
      <c r="A709" s="117" t="s">
        <v>5353</v>
      </c>
      <c r="B709" s="117">
        <v>0.95979999999999999</v>
      </c>
      <c r="C709" s="117">
        <v>1</v>
      </c>
      <c r="D709" s="117">
        <v>1.226E-2</v>
      </c>
      <c r="E709" s="117">
        <v>1226</v>
      </c>
      <c r="F709" s="117" t="s">
        <v>1495</v>
      </c>
      <c r="G709" s="117">
        <v>1.4830000000000001</v>
      </c>
      <c r="H709" s="117">
        <v>6.5699999999999995E-2</v>
      </c>
      <c r="I709" s="117">
        <v>1</v>
      </c>
      <c r="J709" s="117">
        <v>0</v>
      </c>
      <c r="K709" s="117">
        <v>0</v>
      </c>
      <c r="L709" s="117">
        <v>0.16200000000000001</v>
      </c>
      <c r="M709" s="117">
        <v>2.1000000000000001E-2</v>
      </c>
      <c r="N709" s="117" t="s">
        <v>2265</v>
      </c>
    </row>
    <row r="710" spans="1:14" hidden="1">
      <c r="A710" s="117" t="s">
        <v>5354</v>
      </c>
      <c r="B710" s="117">
        <v>0.82389999999999997</v>
      </c>
      <c r="C710" s="117">
        <v>1</v>
      </c>
      <c r="D710" s="117">
        <v>6.7570000000000005E-2</v>
      </c>
      <c r="E710" s="117">
        <v>6757</v>
      </c>
      <c r="F710" s="117" t="s">
        <v>1658</v>
      </c>
      <c r="G710" s="117">
        <v>1.5187999999999999</v>
      </c>
      <c r="H710" s="117">
        <v>3.6799999999999999E-2</v>
      </c>
      <c r="I710" s="117">
        <v>1</v>
      </c>
      <c r="J710" s="117">
        <v>0</v>
      </c>
      <c r="K710" s="117">
        <v>0</v>
      </c>
      <c r="L710" s="117">
        <v>0.107</v>
      </c>
      <c r="M710" s="117">
        <v>8.9999999999999993E-3</v>
      </c>
      <c r="N710" s="117" t="s">
        <v>2261</v>
      </c>
    </row>
    <row r="711" spans="1:14" hidden="1">
      <c r="A711" s="117" t="s">
        <v>5355</v>
      </c>
      <c r="B711" s="117">
        <v>0.8357</v>
      </c>
      <c r="C711" s="117">
        <v>1</v>
      </c>
      <c r="D711" s="117">
        <v>2.5010000000000001E-2</v>
      </c>
      <c r="E711" s="117">
        <v>2501</v>
      </c>
      <c r="F711" s="117" t="s">
        <v>3788</v>
      </c>
      <c r="G711" s="117">
        <v>1.3942000000000001</v>
      </c>
      <c r="H711" s="117">
        <v>0</v>
      </c>
      <c r="I711" s="117">
        <v>1</v>
      </c>
      <c r="J711" s="117">
        <v>0</v>
      </c>
      <c r="K711" s="117">
        <v>0</v>
      </c>
      <c r="L711" s="117">
        <v>0.17899999999999999</v>
      </c>
      <c r="M711" s="117">
        <v>1.7000000000000001E-2</v>
      </c>
      <c r="N711" s="117" t="s">
        <v>2291</v>
      </c>
    </row>
    <row r="712" spans="1:14" hidden="1">
      <c r="A712" s="117" t="s">
        <v>9691</v>
      </c>
      <c r="B712" s="117">
        <v>0.90199999999999991</v>
      </c>
      <c r="C712" s="117">
        <v>1</v>
      </c>
      <c r="D712" s="117">
        <v>5.5599999999999998E-3</v>
      </c>
      <c r="E712" s="117">
        <v>556</v>
      </c>
      <c r="F712" s="117" t="s">
        <v>1773</v>
      </c>
      <c r="G712" s="117">
        <v>1.5585</v>
      </c>
      <c r="H712" s="117">
        <v>9.5600000000000004E-2</v>
      </c>
      <c r="I712" s="117">
        <v>1</v>
      </c>
      <c r="J712" s="117">
        <v>2.905746E-2</v>
      </c>
      <c r="K712" s="117">
        <v>2.124117E-2</v>
      </c>
      <c r="L712" s="117">
        <v>0.11799999999999999</v>
      </c>
      <c r="M712" s="117">
        <v>8.9999999999999993E-3</v>
      </c>
      <c r="N712" s="117" t="s">
        <v>2253</v>
      </c>
    </row>
    <row r="713" spans="1:14" hidden="1">
      <c r="A713" s="117" t="s">
        <v>5356</v>
      </c>
      <c r="B713" s="117">
        <v>0.89249999999999996</v>
      </c>
      <c r="C713" s="117">
        <v>1</v>
      </c>
      <c r="D713" s="117">
        <v>6.2689999999999996E-2</v>
      </c>
      <c r="E713" s="117">
        <v>6269</v>
      </c>
      <c r="F713" s="117" t="s">
        <v>1961</v>
      </c>
      <c r="G713" s="117">
        <v>1.6820999999999999</v>
      </c>
      <c r="H713" s="117">
        <v>1.9400000000000001E-2</v>
      </c>
      <c r="I713" s="117">
        <v>1</v>
      </c>
      <c r="J713" s="117">
        <v>0</v>
      </c>
      <c r="K713" s="117">
        <v>0</v>
      </c>
      <c r="L713" s="117">
        <v>8.7999999999999995E-2</v>
      </c>
      <c r="M713" s="117">
        <v>5.0000000000000001E-3</v>
      </c>
      <c r="N713" s="117" t="s">
        <v>2266</v>
      </c>
    </row>
    <row r="714" spans="1:14" hidden="1">
      <c r="A714" s="117" t="s">
        <v>5357</v>
      </c>
      <c r="B714" s="117">
        <v>0.90519999999999989</v>
      </c>
      <c r="C714" s="117">
        <v>1</v>
      </c>
      <c r="D714" s="117">
        <v>3.7010000000000001E-2</v>
      </c>
      <c r="E714" s="117">
        <v>3701</v>
      </c>
      <c r="F714" s="117" t="s">
        <v>1757</v>
      </c>
      <c r="G714" s="117">
        <v>1.8767</v>
      </c>
      <c r="H714" s="117">
        <v>4.4900000000000002E-2</v>
      </c>
      <c r="I714" s="117">
        <v>1</v>
      </c>
      <c r="J714" s="117">
        <v>5.398041E-2</v>
      </c>
      <c r="K714" s="117">
        <v>6.5652650000000007E-2</v>
      </c>
      <c r="L714" s="117">
        <v>9.5000000000000001E-2</v>
      </c>
      <c r="M714" s="117">
        <v>6.0000000000000001E-3</v>
      </c>
      <c r="N714" s="117" t="s">
        <v>2263</v>
      </c>
    </row>
    <row r="715" spans="1:14" hidden="1">
      <c r="A715" s="117" t="s">
        <v>5359</v>
      </c>
      <c r="B715" s="117">
        <v>0.94089999999999996</v>
      </c>
      <c r="C715" s="117">
        <v>1</v>
      </c>
      <c r="D715" s="117">
        <v>1.7000000000000001E-4</v>
      </c>
      <c r="E715" s="117">
        <v>17</v>
      </c>
      <c r="F715" s="117" t="s">
        <v>1602</v>
      </c>
      <c r="G715" s="117">
        <v>1.2867999999999999</v>
      </c>
      <c r="H715" s="117">
        <v>0</v>
      </c>
      <c r="I715" s="117">
        <v>1</v>
      </c>
      <c r="J715" s="117">
        <v>0.52699233000000001</v>
      </c>
      <c r="K715" s="117">
        <v>0.12802164999999999</v>
      </c>
      <c r="L715" s="117">
        <v>0.16700000000000001</v>
      </c>
      <c r="M715" s="117">
        <v>7.0999999999999994E-2</v>
      </c>
      <c r="N715" s="117" t="s">
        <v>2255</v>
      </c>
    </row>
    <row r="716" spans="1:14" hidden="1">
      <c r="A716" s="117" t="s">
        <v>5360</v>
      </c>
      <c r="B716" s="117">
        <v>0.7853</v>
      </c>
      <c r="C716" s="117">
        <v>1</v>
      </c>
      <c r="D716" s="117">
        <v>4.267E-2</v>
      </c>
      <c r="E716" s="117">
        <v>4267</v>
      </c>
      <c r="F716" s="117" t="s">
        <v>1656</v>
      </c>
      <c r="G716" s="117">
        <v>1.6887000000000001</v>
      </c>
      <c r="H716" s="117">
        <v>8.2500000000000004E-2</v>
      </c>
      <c r="I716" s="117">
        <v>1</v>
      </c>
      <c r="J716" s="117">
        <v>0</v>
      </c>
      <c r="K716" s="117">
        <v>0</v>
      </c>
      <c r="L716" s="117">
        <v>9.2999999999999999E-2</v>
      </c>
      <c r="M716" s="117">
        <v>8.9999999999999993E-3</v>
      </c>
      <c r="N716" s="117" t="s">
        <v>2262</v>
      </c>
    </row>
    <row r="717" spans="1:14" hidden="1">
      <c r="A717" s="117" t="s">
        <v>5361</v>
      </c>
      <c r="B717" s="117">
        <v>0.90519999999999989</v>
      </c>
      <c r="C717" s="117">
        <v>1</v>
      </c>
      <c r="D717" s="117">
        <v>5.7590000000000002E-2</v>
      </c>
      <c r="E717" s="117">
        <v>5759</v>
      </c>
      <c r="F717" s="117" t="s">
        <v>1757</v>
      </c>
      <c r="G717" s="117">
        <v>1.6272</v>
      </c>
      <c r="H717" s="117">
        <v>6.7199999999999996E-2</v>
      </c>
      <c r="I717" s="117">
        <v>1</v>
      </c>
      <c r="J717" s="117">
        <v>1.0724259999999999E-2</v>
      </c>
      <c r="K717" s="117">
        <v>1.480678E-2</v>
      </c>
      <c r="L717" s="117">
        <v>9.9000000000000005E-2</v>
      </c>
      <c r="M717" s="117">
        <v>8.0000000000000002E-3</v>
      </c>
      <c r="N717" s="117" t="s">
        <v>2273</v>
      </c>
    </row>
    <row r="718" spans="1:14" hidden="1">
      <c r="A718" s="117" t="s">
        <v>5362</v>
      </c>
      <c r="B718" s="117">
        <v>0.93139999999999989</v>
      </c>
      <c r="C718" s="117">
        <v>1</v>
      </c>
      <c r="D718" s="117">
        <v>6.5329999999999999E-2</v>
      </c>
      <c r="E718" s="117">
        <v>6533</v>
      </c>
      <c r="F718" s="117" t="s">
        <v>3775</v>
      </c>
      <c r="G718" s="117">
        <v>1.4797</v>
      </c>
      <c r="H718" s="117">
        <v>4.02E-2</v>
      </c>
      <c r="I718" s="117">
        <v>1</v>
      </c>
      <c r="J718" s="117">
        <v>0</v>
      </c>
      <c r="K718" s="117">
        <v>0</v>
      </c>
      <c r="L718" s="117">
        <v>0.19400000000000001</v>
      </c>
      <c r="M718" s="117">
        <v>1.4E-2</v>
      </c>
      <c r="N718" s="117" t="s">
        <v>2256</v>
      </c>
    </row>
    <row r="719" spans="1:14" hidden="1">
      <c r="A719" s="117" t="s">
        <v>5363</v>
      </c>
      <c r="B719" s="117">
        <v>0.90949999999999998</v>
      </c>
      <c r="C719" s="117">
        <v>1</v>
      </c>
      <c r="D719" s="117">
        <v>5.774E-2</v>
      </c>
      <c r="E719" s="117">
        <v>5774</v>
      </c>
      <c r="F719" s="117" t="s">
        <v>1676</v>
      </c>
      <c r="G719" s="117">
        <v>1.6415999999999999</v>
      </c>
      <c r="H719" s="117">
        <v>7.6200000000000004E-2</v>
      </c>
      <c r="I719" s="117">
        <v>1</v>
      </c>
      <c r="J719" s="117">
        <v>0</v>
      </c>
      <c r="K719" s="117">
        <v>0</v>
      </c>
      <c r="L719" s="117">
        <v>8.8999999999999996E-2</v>
      </c>
      <c r="M719" s="117">
        <v>7.0000000000000001E-3</v>
      </c>
      <c r="N719" s="117" t="s">
        <v>2292</v>
      </c>
    </row>
    <row r="720" spans="1:14" hidden="1">
      <c r="A720" s="117" t="s">
        <v>5364</v>
      </c>
      <c r="B720" s="117">
        <v>0.90519999999999989</v>
      </c>
      <c r="C720" s="117">
        <v>1</v>
      </c>
      <c r="D720" s="117">
        <v>6.0539999999999997E-2</v>
      </c>
      <c r="E720" s="117">
        <v>6054</v>
      </c>
      <c r="F720" s="117" t="s">
        <v>1757</v>
      </c>
      <c r="G720" s="117">
        <v>1.575</v>
      </c>
      <c r="H720" s="117">
        <v>2.7199999999999998E-2</v>
      </c>
      <c r="I720" s="117">
        <v>1</v>
      </c>
      <c r="J720" s="117">
        <v>0.15196233000000001</v>
      </c>
      <c r="K720" s="117">
        <v>0.20751122999999999</v>
      </c>
      <c r="L720" s="117">
        <v>0.10199999999999999</v>
      </c>
      <c r="M720" s="117">
        <v>7.0000000000000001E-3</v>
      </c>
      <c r="N720" s="117" t="s">
        <v>2263</v>
      </c>
    </row>
    <row r="721" spans="1:14" hidden="1">
      <c r="A721" s="117" t="s">
        <v>5365</v>
      </c>
      <c r="B721" s="117">
        <v>0.77269999999999994</v>
      </c>
      <c r="C721" s="117">
        <v>1</v>
      </c>
      <c r="D721" s="117">
        <v>2.8930000000000001E-2</v>
      </c>
      <c r="E721" s="117">
        <v>2893</v>
      </c>
      <c r="F721" s="117" t="s">
        <v>1895</v>
      </c>
      <c r="G721" s="117">
        <v>1.5775999999999999</v>
      </c>
      <c r="H721" s="117">
        <v>0</v>
      </c>
      <c r="I721" s="117">
        <v>1</v>
      </c>
      <c r="J721" s="117">
        <v>0</v>
      </c>
      <c r="K721" s="117">
        <v>0</v>
      </c>
      <c r="L721" s="117">
        <v>0.11600000000000001</v>
      </c>
      <c r="M721" s="117">
        <v>8.9999999999999993E-3</v>
      </c>
      <c r="N721" s="117" t="s">
        <v>2260</v>
      </c>
    </row>
    <row r="722" spans="1:14" hidden="1">
      <c r="A722" s="117" t="s">
        <v>5366</v>
      </c>
      <c r="B722" s="117">
        <v>0.8357</v>
      </c>
      <c r="C722" s="117">
        <v>1</v>
      </c>
      <c r="D722" s="117">
        <v>2.138E-2</v>
      </c>
      <c r="E722" s="117">
        <v>2138</v>
      </c>
      <c r="F722" s="117" t="s">
        <v>3788</v>
      </c>
      <c r="G722" s="117">
        <v>1.2146999999999999</v>
      </c>
      <c r="H722" s="117">
        <v>0</v>
      </c>
      <c r="I722" s="117">
        <v>1</v>
      </c>
      <c r="J722" s="117">
        <v>0</v>
      </c>
      <c r="K722" s="117">
        <v>0</v>
      </c>
      <c r="L722" s="117">
        <v>0.124</v>
      </c>
      <c r="M722" s="117">
        <v>0.01</v>
      </c>
      <c r="N722" s="117" t="s">
        <v>2293</v>
      </c>
    </row>
    <row r="723" spans="1:14" hidden="1">
      <c r="A723" s="117" t="s">
        <v>5367</v>
      </c>
      <c r="B723" s="117">
        <v>0.90199999999999991</v>
      </c>
      <c r="C723" s="117">
        <v>1</v>
      </c>
      <c r="D723" s="117">
        <v>4.258E-2</v>
      </c>
      <c r="E723" s="117">
        <v>4258</v>
      </c>
      <c r="F723" s="117" t="s">
        <v>1773</v>
      </c>
      <c r="G723" s="117">
        <v>1.738</v>
      </c>
      <c r="H723" s="117">
        <v>1.3899999999999999E-2</v>
      </c>
      <c r="I723" s="117">
        <v>1</v>
      </c>
      <c r="J723" s="117">
        <v>0</v>
      </c>
      <c r="K723" s="117">
        <v>0</v>
      </c>
      <c r="L723" s="117">
        <v>0.185</v>
      </c>
      <c r="M723" s="117">
        <v>2.1999999999999999E-2</v>
      </c>
      <c r="N723" s="117" t="s">
        <v>2253</v>
      </c>
    </row>
    <row r="724" spans="1:14" hidden="1">
      <c r="A724" s="117" t="s">
        <v>5368</v>
      </c>
      <c r="B724" s="117">
        <v>0.83739999999999992</v>
      </c>
      <c r="C724" s="117">
        <v>1</v>
      </c>
      <c r="D724" s="117">
        <v>4.1099999999999998E-2</v>
      </c>
      <c r="E724" s="117">
        <v>4110</v>
      </c>
      <c r="F724" s="117" t="s">
        <v>1755</v>
      </c>
      <c r="G724" s="117">
        <v>1.4034</v>
      </c>
      <c r="H724" s="117">
        <v>7.1800000000000003E-2</v>
      </c>
      <c r="I724" s="117">
        <v>1</v>
      </c>
      <c r="J724" s="117">
        <v>0</v>
      </c>
      <c r="K724" s="117">
        <v>0</v>
      </c>
      <c r="L724" s="117">
        <v>0.114</v>
      </c>
      <c r="M724" s="117">
        <v>1.2E-2</v>
      </c>
      <c r="N724" s="117" t="s">
        <v>2284</v>
      </c>
    </row>
    <row r="725" spans="1:14" hidden="1">
      <c r="A725" s="117" t="s">
        <v>5369</v>
      </c>
      <c r="B725" s="117">
        <v>0.90519999999999989</v>
      </c>
      <c r="C725" s="117">
        <v>1</v>
      </c>
      <c r="D725" s="117">
        <v>1.1440000000000001E-2</v>
      </c>
      <c r="E725" s="117">
        <v>1144</v>
      </c>
      <c r="F725" s="117" t="s">
        <v>1757</v>
      </c>
      <c r="G725" s="117">
        <v>1.4397</v>
      </c>
      <c r="H725" s="117">
        <v>6.1199999999999997E-2</v>
      </c>
      <c r="I725" s="117">
        <v>1</v>
      </c>
      <c r="J725" s="117">
        <v>0</v>
      </c>
      <c r="K725" s="117">
        <v>0</v>
      </c>
      <c r="L725" s="117">
        <v>0.123</v>
      </c>
      <c r="M725" s="117">
        <v>1.2E-2</v>
      </c>
      <c r="N725" s="117" t="s">
        <v>2273</v>
      </c>
    </row>
    <row r="726" spans="1:14" hidden="1">
      <c r="A726" s="117" t="s">
        <v>5370</v>
      </c>
      <c r="B726" s="117">
        <v>0.90519999999999989</v>
      </c>
      <c r="C726" s="117">
        <v>1</v>
      </c>
      <c r="D726" s="117">
        <v>5.1970000000000002E-2</v>
      </c>
      <c r="E726" s="117">
        <v>5197</v>
      </c>
      <c r="F726" s="117" t="s">
        <v>1757</v>
      </c>
      <c r="G726" s="117">
        <v>1.667</v>
      </c>
      <c r="H726" s="117">
        <v>3.8600000000000002E-2</v>
      </c>
      <c r="I726" s="117">
        <v>1</v>
      </c>
      <c r="J726" s="117">
        <v>4.5331040000000003E-2</v>
      </c>
      <c r="K726" s="117">
        <v>5.9873389999999999E-2</v>
      </c>
      <c r="L726" s="117">
        <v>9.2999999999999999E-2</v>
      </c>
      <c r="M726" s="117">
        <v>7.0000000000000001E-3</v>
      </c>
      <c r="N726" s="117" t="s">
        <v>1348</v>
      </c>
    </row>
    <row r="727" spans="1:14" hidden="1">
      <c r="A727" s="117" t="s">
        <v>5371</v>
      </c>
      <c r="B727" s="117">
        <v>0.90199999999999991</v>
      </c>
      <c r="C727" s="117">
        <v>1</v>
      </c>
      <c r="D727" s="117">
        <v>8.158E-2</v>
      </c>
      <c r="E727" s="117">
        <v>8158</v>
      </c>
      <c r="F727" s="117" t="s">
        <v>1773</v>
      </c>
      <c r="G727" s="117">
        <v>1.7397</v>
      </c>
      <c r="H727" s="117">
        <v>2.12E-2</v>
      </c>
      <c r="I727" s="117">
        <v>1</v>
      </c>
      <c r="J727" s="117">
        <v>1.3408939999999999E-2</v>
      </c>
      <c r="K727" s="117">
        <v>7.2974499999999996E-3</v>
      </c>
      <c r="L727" s="117">
        <v>0.11899999999999999</v>
      </c>
      <c r="M727" s="117">
        <v>6.0000000000000001E-3</v>
      </c>
      <c r="N727" s="117" t="s">
        <v>2253</v>
      </c>
    </row>
    <row r="728" spans="1:14" hidden="1">
      <c r="A728" s="117" t="s">
        <v>5372</v>
      </c>
      <c r="B728" s="117">
        <v>0.90519999999999989</v>
      </c>
      <c r="C728" s="117">
        <v>1</v>
      </c>
      <c r="D728" s="117">
        <v>3.4229999999999997E-2</v>
      </c>
      <c r="E728" s="117">
        <v>3423</v>
      </c>
      <c r="F728" s="117" t="s">
        <v>1757</v>
      </c>
      <c r="G728" s="117">
        <v>1.2753000000000001</v>
      </c>
      <c r="H728" s="117">
        <v>1.49E-2</v>
      </c>
      <c r="I728" s="117">
        <v>1</v>
      </c>
      <c r="J728" s="117">
        <v>0</v>
      </c>
      <c r="K728" s="117">
        <v>0</v>
      </c>
      <c r="L728" s="117">
        <v>9.8000000000000004E-2</v>
      </c>
      <c r="M728" s="117">
        <v>8.0000000000000002E-3</v>
      </c>
      <c r="N728" s="117" t="s">
        <v>2273</v>
      </c>
    </row>
    <row r="729" spans="1:14" hidden="1">
      <c r="A729" s="117" t="s">
        <v>5373</v>
      </c>
      <c r="B729" s="117">
        <v>0.90949999999999998</v>
      </c>
      <c r="C729" s="117">
        <v>1</v>
      </c>
      <c r="D729" s="117">
        <v>5.5309999999999998E-2</v>
      </c>
      <c r="E729" s="117">
        <v>5531</v>
      </c>
      <c r="F729" s="117" t="s">
        <v>1676</v>
      </c>
      <c r="G729" s="117">
        <v>1.4688000000000001</v>
      </c>
      <c r="H729" s="117">
        <v>3.4500000000000003E-2</v>
      </c>
      <c r="I729" s="117">
        <v>1</v>
      </c>
      <c r="J729" s="117">
        <v>6.7902199999999996E-2</v>
      </c>
      <c r="K729" s="117">
        <v>8.6735590000000001E-2</v>
      </c>
      <c r="L729" s="117">
        <v>0.10199999999999999</v>
      </c>
      <c r="M729" s="117">
        <v>8.9999999999999993E-3</v>
      </c>
      <c r="N729" s="117" t="s">
        <v>2292</v>
      </c>
    </row>
    <row r="730" spans="1:14" hidden="1">
      <c r="A730" s="117" t="s">
        <v>5374</v>
      </c>
      <c r="B730" s="117">
        <v>0.90519999999999989</v>
      </c>
      <c r="C730" s="117">
        <v>1</v>
      </c>
      <c r="D730" s="117">
        <v>6.5129999999999993E-2</v>
      </c>
      <c r="E730" s="117">
        <v>6513</v>
      </c>
      <c r="F730" s="117" t="s">
        <v>1757</v>
      </c>
      <c r="G730" s="117">
        <v>1.4784999999999999</v>
      </c>
      <c r="H730" s="117">
        <v>1.7500000000000002E-2</v>
      </c>
      <c r="I730" s="117">
        <v>1</v>
      </c>
      <c r="J730" s="117">
        <v>4.7457149999999997E-2</v>
      </c>
      <c r="K730" s="117">
        <v>6.4581250000000007E-2</v>
      </c>
      <c r="L730" s="117">
        <v>0.08</v>
      </c>
      <c r="M730" s="117">
        <v>0.01</v>
      </c>
      <c r="N730" s="117" t="s">
        <v>2275</v>
      </c>
    </row>
    <row r="731" spans="1:14" hidden="1">
      <c r="A731" s="117" t="s">
        <v>5375</v>
      </c>
      <c r="B731" s="117">
        <v>0.90519999999999989</v>
      </c>
      <c r="C731" s="117">
        <v>1</v>
      </c>
      <c r="D731" s="117">
        <v>5.9139999999999998E-2</v>
      </c>
      <c r="E731" s="117">
        <v>5914</v>
      </c>
      <c r="F731" s="117" t="s">
        <v>1757</v>
      </c>
      <c r="G731" s="117">
        <v>1.5477000000000001</v>
      </c>
      <c r="H731" s="117">
        <v>3.9300000000000002E-2</v>
      </c>
      <c r="I731" s="117">
        <v>1</v>
      </c>
      <c r="J731" s="117">
        <v>0</v>
      </c>
      <c r="K731" s="117">
        <v>0</v>
      </c>
      <c r="L731" s="117">
        <v>0.186</v>
      </c>
      <c r="M731" s="117">
        <v>1.4E-2</v>
      </c>
      <c r="N731" s="117" t="s">
        <v>2263</v>
      </c>
    </row>
    <row r="732" spans="1:14" hidden="1">
      <c r="A732" s="117" t="s">
        <v>5376</v>
      </c>
      <c r="B732" s="117">
        <v>0.82389999999999997</v>
      </c>
      <c r="C732" s="117">
        <v>1</v>
      </c>
      <c r="D732" s="117">
        <v>1.9429999999999999E-2</v>
      </c>
      <c r="E732" s="117">
        <v>1943</v>
      </c>
      <c r="F732" s="117" t="s">
        <v>1658</v>
      </c>
      <c r="G732" s="117">
        <v>1.5454000000000001</v>
      </c>
      <c r="H732" s="117">
        <v>0</v>
      </c>
      <c r="I732" s="117">
        <v>1</v>
      </c>
      <c r="J732" s="117">
        <v>0</v>
      </c>
      <c r="K732" s="117">
        <v>0</v>
      </c>
      <c r="L732" s="117">
        <v>0.188</v>
      </c>
      <c r="M732" s="117">
        <v>1.4E-2</v>
      </c>
      <c r="N732" s="117" t="s">
        <v>2267</v>
      </c>
    </row>
    <row r="733" spans="1:14" hidden="1">
      <c r="A733" s="117" t="s">
        <v>5377</v>
      </c>
      <c r="B733" s="117">
        <v>0.98169999999999991</v>
      </c>
      <c r="C733" s="117">
        <v>1</v>
      </c>
      <c r="D733" s="117">
        <v>1.949E-2</v>
      </c>
      <c r="E733" s="117">
        <v>1949</v>
      </c>
      <c r="F733" s="117" t="s">
        <v>1638</v>
      </c>
      <c r="G733" s="117">
        <v>1.3633</v>
      </c>
      <c r="H733" s="117">
        <v>9.1000000000000004E-3</v>
      </c>
      <c r="I733" s="117">
        <v>1</v>
      </c>
      <c r="J733" s="117">
        <v>0</v>
      </c>
      <c r="K733" s="117">
        <v>0</v>
      </c>
      <c r="L733" s="117">
        <v>0.115</v>
      </c>
      <c r="M733" s="117">
        <v>0.01</v>
      </c>
      <c r="N733" s="117" t="s">
        <v>2274</v>
      </c>
    </row>
    <row r="734" spans="1:14" hidden="1">
      <c r="A734" s="117" t="s">
        <v>5378</v>
      </c>
      <c r="B734" s="117">
        <v>0.90199999999999991</v>
      </c>
      <c r="C734" s="117">
        <v>1</v>
      </c>
      <c r="D734" s="117">
        <v>2.0930000000000001E-2</v>
      </c>
      <c r="E734" s="117">
        <v>2093</v>
      </c>
      <c r="F734" s="117" t="s">
        <v>1773</v>
      </c>
      <c r="G734" s="117">
        <v>1.3134999999999999</v>
      </c>
      <c r="H734" s="117">
        <v>7.0599999999999996E-2</v>
      </c>
      <c r="I734" s="117">
        <v>1</v>
      </c>
      <c r="J734" s="117">
        <v>0</v>
      </c>
      <c r="K734" s="117">
        <v>0</v>
      </c>
      <c r="L734" s="117">
        <v>0.182</v>
      </c>
      <c r="M734" s="117">
        <v>1.4E-2</v>
      </c>
      <c r="N734" s="117" t="s">
        <v>2253</v>
      </c>
    </row>
    <row r="735" spans="1:14" hidden="1">
      <c r="A735" s="117" t="s">
        <v>5379</v>
      </c>
      <c r="B735" s="117">
        <v>0.90199999999999991</v>
      </c>
      <c r="C735" s="117">
        <v>1</v>
      </c>
      <c r="D735" s="117">
        <v>2.4819999999999998E-2</v>
      </c>
      <c r="E735" s="117">
        <v>2482</v>
      </c>
      <c r="F735" s="117" t="s">
        <v>1773</v>
      </c>
      <c r="G735" s="117">
        <v>1.4503999999999999</v>
      </c>
      <c r="H735" s="117">
        <v>8.6599999999999996E-2</v>
      </c>
      <c r="I735" s="117">
        <v>1</v>
      </c>
      <c r="J735" s="117">
        <v>2.4363719999999998E-2</v>
      </c>
      <c r="K735" s="117">
        <v>3.5821789999999999E-2</v>
      </c>
      <c r="L735" s="117">
        <v>0.11</v>
      </c>
      <c r="M735" s="117">
        <v>8.9999999999999993E-3</v>
      </c>
      <c r="N735" s="117" t="s">
        <v>2253</v>
      </c>
    </row>
    <row r="736" spans="1:14" hidden="1">
      <c r="A736" s="117" t="s">
        <v>5381</v>
      </c>
      <c r="B736" s="117">
        <v>0.90199999999999991</v>
      </c>
      <c r="C736" s="117">
        <v>1</v>
      </c>
      <c r="D736" s="117">
        <v>2.2419999999999999E-2</v>
      </c>
      <c r="E736" s="117">
        <v>2242</v>
      </c>
      <c r="F736" s="117" t="s">
        <v>1773</v>
      </c>
      <c r="G736" s="117">
        <v>1.5249999999999999</v>
      </c>
      <c r="H736" s="117">
        <v>6.88E-2</v>
      </c>
      <c r="I736" s="117">
        <v>1</v>
      </c>
      <c r="J736" s="117">
        <v>4.0827389999999998E-2</v>
      </c>
      <c r="K736" s="117">
        <v>4.9143480000000003E-2</v>
      </c>
      <c r="L736" s="117">
        <v>0.121</v>
      </c>
      <c r="M736" s="117">
        <v>1.6E-2</v>
      </c>
      <c r="N736" s="117" t="s">
        <v>2253</v>
      </c>
    </row>
    <row r="737" spans="1:14" hidden="1">
      <c r="A737" s="117" t="s">
        <v>5382</v>
      </c>
      <c r="B737" s="117">
        <v>0.95979999999999999</v>
      </c>
      <c r="C737" s="117">
        <v>1</v>
      </c>
      <c r="D737" s="117">
        <v>1.6580000000000001E-2</v>
      </c>
      <c r="E737" s="117">
        <v>1658</v>
      </c>
      <c r="F737" s="117" t="s">
        <v>1495</v>
      </c>
      <c r="G737" s="117">
        <v>1.3476999999999999</v>
      </c>
      <c r="H737" s="117">
        <v>7.9799999999999996E-2</v>
      </c>
      <c r="I737" s="117">
        <v>1</v>
      </c>
      <c r="J737" s="117">
        <v>3.7319900000000001E-3</v>
      </c>
      <c r="K737" s="117">
        <v>3.98264E-3</v>
      </c>
      <c r="L737" s="117">
        <v>0.26100000000000001</v>
      </c>
      <c r="M737" s="117">
        <v>1.6E-2</v>
      </c>
      <c r="N737" s="117" t="s">
        <v>2265</v>
      </c>
    </row>
    <row r="738" spans="1:14" hidden="1">
      <c r="A738" s="117" t="s">
        <v>5383</v>
      </c>
      <c r="B738" s="117">
        <v>0.94089999999999996</v>
      </c>
      <c r="C738" s="117">
        <v>1</v>
      </c>
      <c r="D738" s="117">
        <v>1.1100000000000001E-3</v>
      </c>
      <c r="E738" s="117">
        <v>111</v>
      </c>
      <c r="F738" s="117" t="s">
        <v>1602</v>
      </c>
      <c r="G738" s="117">
        <v>0.94689999999999996</v>
      </c>
      <c r="H738" s="117">
        <v>0</v>
      </c>
      <c r="I738" s="117">
        <v>1</v>
      </c>
      <c r="J738" s="117">
        <v>0</v>
      </c>
      <c r="K738" s="117">
        <v>0</v>
      </c>
      <c r="L738" s="117">
        <v>0.93100000000000005</v>
      </c>
      <c r="M738" s="117">
        <v>1.6E-2</v>
      </c>
      <c r="N738" s="117" t="s">
        <v>2255</v>
      </c>
    </row>
    <row r="739" spans="1:14" hidden="1">
      <c r="A739" s="117" t="s">
        <v>5384</v>
      </c>
      <c r="B739" s="117">
        <v>0.95979999999999999</v>
      </c>
      <c r="C739" s="117">
        <v>1</v>
      </c>
      <c r="D739" s="117">
        <v>3.8539999999999998E-2</v>
      </c>
      <c r="E739" s="117">
        <v>3854</v>
      </c>
      <c r="F739" s="117" t="s">
        <v>1495</v>
      </c>
      <c r="G739" s="117">
        <v>1.645</v>
      </c>
      <c r="H739" s="117">
        <v>7.17E-2</v>
      </c>
      <c r="I739" s="117">
        <v>1</v>
      </c>
      <c r="J739" s="117">
        <v>0</v>
      </c>
      <c r="K739" s="117">
        <v>0</v>
      </c>
      <c r="L739" s="117">
        <v>0.124</v>
      </c>
      <c r="M739" s="117">
        <v>0.01</v>
      </c>
      <c r="N739" s="117" t="s">
        <v>2265</v>
      </c>
    </row>
    <row r="740" spans="1:14" hidden="1">
      <c r="A740" s="117" t="s">
        <v>5385</v>
      </c>
      <c r="B740" s="117">
        <v>0.94089999999999996</v>
      </c>
      <c r="C740" s="117">
        <v>1</v>
      </c>
      <c r="D740" s="117">
        <v>2.2839999999999999E-2</v>
      </c>
      <c r="E740" s="117">
        <v>2284</v>
      </c>
      <c r="F740" s="117" t="s">
        <v>1602</v>
      </c>
      <c r="G740" s="117">
        <v>1.1065</v>
      </c>
      <c r="H740" s="117">
        <v>0.15260000000000001</v>
      </c>
      <c r="I740" s="117">
        <v>1</v>
      </c>
      <c r="J740" s="117">
        <v>5.8929380000000003E-2</v>
      </c>
      <c r="K740" s="117">
        <v>8.218454E-2</v>
      </c>
      <c r="L740" s="117">
        <v>0.246</v>
      </c>
      <c r="M740" s="117">
        <v>1.2999999999999999E-2</v>
      </c>
      <c r="N740" s="117" t="s">
        <v>2255</v>
      </c>
    </row>
    <row r="741" spans="1:14" hidden="1">
      <c r="A741" s="117" t="s">
        <v>5386</v>
      </c>
      <c r="B741" s="117">
        <v>0.95979999999999999</v>
      </c>
      <c r="C741" s="117">
        <v>1</v>
      </c>
      <c r="D741" s="117">
        <v>1.018E-2</v>
      </c>
      <c r="E741" s="117">
        <v>1018</v>
      </c>
      <c r="F741" s="117" t="s">
        <v>1495</v>
      </c>
      <c r="G741" s="117">
        <v>1.4583999999999999</v>
      </c>
      <c r="H741" s="117">
        <v>0.11509999999999999</v>
      </c>
      <c r="I741" s="117">
        <v>1</v>
      </c>
      <c r="J741" s="117">
        <v>0</v>
      </c>
      <c r="K741" s="117">
        <v>0</v>
      </c>
      <c r="L741" s="117">
        <v>0.13300000000000001</v>
      </c>
      <c r="M741" s="117">
        <v>1.9E-2</v>
      </c>
      <c r="N741" s="117" t="s">
        <v>2265</v>
      </c>
    </row>
    <row r="742" spans="1:14" hidden="1">
      <c r="A742" s="117" t="s">
        <v>5387</v>
      </c>
      <c r="B742" s="117">
        <v>0.8841</v>
      </c>
      <c r="C742" s="117">
        <v>1</v>
      </c>
      <c r="D742" s="117">
        <v>4.6600000000000003E-2</v>
      </c>
      <c r="E742" s="117">
        <v>4660</v>
      </c>
      <c r="F742" s="117" t="s">
        <v>1943</v>
      </c>
      <c r="G742" s="117">
        <v>1.7204999999999999</v>
      </c>
      <c r="H742" s="117">
        <v>0</v>
      </c>
      <c r="I742" s="117">
        <v>1</v>
      </c>
      <c r="J742" s="117">
        <v>0</v>
      </c>
      <c r="K742" s="117">
        <v>0</v>
      </c>
      <c r="L742" s="117">
        <v>0.13300000000000001</v>
      </c>
      <c r="M742" s="117">
        <v>1.2999999999999999E-2</v>
      </c>
      <c r="N742" s="117" t="s">
        <v>2258</v>
      </c>
    </row>
    <row r="743" spans="1:14" hidden="1">
      <c r="A743" s="117" t="s">
        <v>5388</v>
      </c>
      <c r="B743" s="117">
        <v>0.90199999999999991</v>
      </c>
      <c r="C743" s="117">
        <v>1</v>
      </c>
      <c r="D743" s="117">
        <v>3.7659999999999999E-2</v>
      </c>
      <c r="E743" s="117">
        <v>3766</v>
      </c>
      <c r="F743" s="117" t="s">
        <v>1773</v>
      </c>
      <c r="G743" s="117">
        <v>1.4332</v>
      </c>
      <c r="H743" s="117">
        <v>6.4100000000000004E-2</v>
      </c>
      <c r="I743" s="117">
        <v>1</v>
      </c>
      <c r="J743" s="117">
        <v>0</v>
      </c>
      <c r="K743" s="117">
        <v>0</v>
      </c>
      <c r="L743" s="117">
        <v>0.13800000000000001</v>
      </c>
      <c r="M743" s="117">
        <v>1.2999999999999999E-2</v>
      </c>
      <c r="N743" s="117" t="s">
        <v>2253</v>
      </c>
    </row>
    <row r="744" spans="1:14" hidden="1">
      <c r="A744" s="117" t="s">
        <v>5389</v>
      </c>
      <c r="B744" s="117">
        <v>0.90199999999999991</v>
      </c>
      <c r="C744" s="117">
        <v>1</v>
      </c>
      <c r="D744" s="117">
        <v>1.7420000000000001E-2</v>
      </c>
      <c r="E744" s="117">
        <v>1742</v>
      </c>
      <c r="F744" s="117" t="s">
        <v>1773</v>
      </c>
      <c r="G744" s="117">
        <v>1.7952999999999999</v>
      </c>
      <c r="H744" s="117">
        <v>0.13689999999999999</v>
      </c>
      <c r="I744" s="117">
        <v>1</v>
      </c>
      <c r="J744" s="117">
        <v>0</v>
      </c>
      <c r="K744" s="117">
        <v>0</v>
      </c>
      <c r="L744" s="117">
        <v>0.153</v>
      </c>
      <c r="M744" s="117">
        <v>8.0000000000000002E-3</v>
      </c>
      <c r="N744" s="117" t="s">
        <v>2253</v>
      </c>
    </row>
    <row r="745" spans="1:14" hidden="1">
      <c r="A745" s="117" t="s">
        <v>5390</v>
      </c>
      <c r="B745" s="117">
        <v>0.95979999999999999</v>
      </c>
      <c r="C745" s="117">
        <v>1</v>
      </c>
      <c r="D745" s="117">
        <v>3.3570000000000003E-2</v>
      </c>
      <c r="E745" s="117">
        <v>3357</v>
      </c>
      <c r="F745" s="117" t="s">
        <v>1495</v>
      </c>
      <c r="G745" s="117">
        <v>2.1541000000000001</v>
      </c>
      <c r="H745" s="117">
        <v>1.52E-2</v>
      </c>
      <c r="I745" s="117">
        <v>1</v>
      </c>
      <c r="J745" s="117">
        <v>8.6352440000000003E-2</v>
      </c>
      <c r="K745" s="117">
        <v>0.13379626</v>
      </c>
      <c r="L745" s="117">
        <v>0.214</v>
      </c>
      <c r="M745" s="117">
        <v>1.4E-2</v>
      </c>
      <c r="N745" s="117" t="s">
        <v>2265</v>
      </c>
    </row>
    <row r="746" spans="1:14" hidden="1">
      <c r="A746" s="117" t="s">
        <v>5391</v>
      </c>
      <c r="B746" s="117">
        <v>0.80969999999999998</v>
      </c>
      <c r="C746" s="117">
        <v>1</v>
      </c>
      <c r="D746" s="117">
        <v>8.8330000000000006E-2</v>
      </c>
      <c r="E746" s="117">
        <v>8833</v>
      </c>
      <c r="F746" s="117" t="s">
        <v>1995</v>
      </c>
      <c r="G746" s="117">
        <v>1.4378</v>
      </c>
      <c r="H746" s="117">
        <v>5.4000000000000003E-3</v>
      </c>
      <c r="I746" s="117">
        <v>1</v>
      </c>
      <c r="J746" s="117">
        <v>0</v>
      </c>
      <c r="K746" s="117">
        <v>0</v>
      </c>
      <c r="L746" s="117">
        <v>0.20499999999999999</v>
      </c>
      <c r="M746" s="117">
        <v>2.9000000000000001E-2</v>
      </c>
      <c r="N746" s="117" t="s">
        <v>2294</v>
      </c>
    </row>
    <row r="747" spans="1:14" hidden="1">
      <c r="A747" s="117" t="s">
        <v>5392</v>
      </c>
      <c r="B747" s="117">
        <v>0.90559999999999996</v>
      </c>
      <c r="C747" s="117">
        <v>1</v>
      </c>
      <c r="D747" s="117">
        <v>1.187E-2</v>
      </c>
      <c r="E747" s="117">
        <v>1187</v>
      </c>
      <c r="F747" s="117" t="s">
        <v>3779</v>
      </c>
      <c r="G747" s="117">
        <v>1.8272999999999999</v>
      </c>
      <c r="H747" s="117">
        <v>4.0500000000000001E-2</v>
      </c>
      <c r="I747" s="117">
        <v>1</v>
      </c>
      <c r="J747" s="117">
        <v>0</v>
      </c>
      <c r="K747" s="117">
        <v>0</v>
      </c>
      <c r="L747" s="117">
        <v>0.14000000000000001</v>
      </c>
      <c r="M747" s="117">
        <v>8.9999999999999993E-3</v>
      </c>
      <c r="N747" s="117" t="s">
        <v>2259</v>
      </c>
    </row>
    <row r="748" spans="1:14" hidden="1">
      <c r="A748" s="117" t="s">
        <v>5393</v>
      </c>
      <c r="B748" s="117">
        <v>0.86799999999999999</v>
      </c>
      <c r="C748" s="117">
        <v>1</v>
      </c>
      <c r="D748" s="117">
        <v>1.8919999999999999E-2</v>
      </c>
      <c r="E748" s="117">
        <v>1892</v>
      </c>
      <c r="F748" s="117" t="s">
        <v>1837</v>
      </c>
      <c r="G748" s="117">
        <v>1.8011999999999999</v>
      </c>
      <c r="H748" s="117">
        <v>0</v>
      </c>
      <c r="I748" s="117">
        <v>1</v>
      </c>
      <c r="J748" s="117">
        <v>0</v>
      </c>
      <c r="K748" s="117">
        <v>0</v>
      </c>
      <c r="L748" s="117">
        <v>0.17899999999999999</v>
      </c>
      <c r="M748" s="117">
        <v>1.2999999999999999E-2</v>
      </c>
      <c r="N748" s="117" t="s">
        <v>2276</v>
      </c>
    </row>
    <row r="749" spans="1:14" hidden="1">
      <c r="A749" s="117" t="s">
        <v>5394</v>
      </c>
      <c r="B749" s="117">
        <v>0.94089999999999996</v>
      </c>
      <c r="C749" s="117">
        <v>1</v>
      </c>
      <c r="D749" s="117">
        <v>1.9310000000000001E-2</v>
      </c>
      <c r="E749" s="117">
        <v>1931</v>
      </c>
      <c r="F749" s="117" t="s">
        <v>1602</v>
      </c>
      <c r="G749" s="117">
        <v>1.5313000000000001</v>
      </c>
      <c r="H749" s="117">
        <v>6.5199999999999994E-2</v>
      </c>
      <c r="I749" s="117">
        <v>1</v>
      </c>
      <c r="J749" s="117">
        <v>0</v>
      </c>
      <c r="K749" s="117">
        <v>0</v>
      </c>
      <c r="L749" s="117">
        <v>0.246</v>
      </c>
      <c r="M749" s="117">
        <v>3.5999999999999997E-2</v>
      </c>
      <c r="N749" s="117" t="s">
        <v>2255</v>
      </c>
    </row>
    <row r="750" spans="1:14" hidden="1">
      <c r="A750" s="117" t="s">
        <v>5396</v>
      </c>
      <c r="B750" s="117">
        <v>0.98169999999999991</v>
      </c>
      <c r="C750" s="117">
        <v>1</v>
      </c>
      <c r="D750" s="117">
        <v>2.0119999999999999E-2</v>
      </c>
      <c r="E750" s="117">
        <v>2012</v>
      </c>
      <c r="F750" s="117" t="s">
        <v>1638</v>
      </c>
      <c r="G750" s="117">
        <v>1.6584000000000001</v>
      </c>
      <c r="H750" s="117">
        <v>1.8100000000000002E-2</v>
      </c>
      <c r="I750" s="117">
        <v>1</v>
      </c>
      <c r="J750" s="117">
        <v>0</v>
      </c>
      <c r="K750" s="117">
        <v>0</v>
      </c>
      <c r="L750" s="117">
        <v>0.13900000000000001</v>
      </c>
      <c r="M750" s="117">
        <v>1.7000000000000001E-2</v>
      </c>
      <c r="N750" s="117" t="s">
        <v>2264</v>
      </c>
    </row>
    <row r="751" spans="1:14" hidden="1">
      <c r="A751" s="117" t="s">
        <v>5397</v>
      </c>
      <c r="B751" s="117">
        <v>0.90129999999999999</v>
      </c>
      <c r="C751" s="117">
        <v>1</v>
      </c>
      <c r="D751" s="117">
        <v>1.2239999999999999E-2</v>
      </c>
      <c r="E751" s="117">
        <v>1224</v>
      </c>
      <c r="F751" s="117" t="s">
        <v>1652</v>
      </c>
      <c r="G751" s="117">
        <v>1.3552999999999999</v>
      </c>
      <c r="H751" s="117">
        <v>0</v>
      </c>
      <c r="I751" s="117">
        <v>1</v>
      </c>
      <c r="J751" s="117">
        <v>0</v>
      </c>
      <c r="K751" s="117">
        <v>0</v>
      </c>
      <c r="L751" s="117">
        <v>0.15</v>
      </c>
      <c r="M751" s="117">
        <v>1.2E-2</v>
      </c>
      <c r="N751" s="117" t="s">
        <v>2280</v>
      </c>
    </row>
    <row r="752" spans="1:14" hidden="1">
      <c r="A752" s="117" t="s">
        <v>5398</v>
      </c>
      <c r="B752" s="117">
        <v>0.90139999999999998</v>
      </c>
      <c r="C752" s="117">
        <v>1</v>
      </c>
      <c r="D752" s="117">
        <v>3.2849999999999997E-2</v>
      </c>
      <c r="E752" s="117">
        <v>3285</v>
      </c>
      <c r="F752" s="117" t="s">
        <v>1542</v>
      </c>
      <c r="G752" s="117">
        <v>1.8233999999999999</v>
      </c>
      <c r="H752" s="117">
        <v>4.6300000000000001E-2</v>
      </c>
      <c r="I752" s="117">
        <v>1</v>
      </c>
      <c r="J752" s="117">
        <v>0</v>
      </c>
      <c r="K752" s="117">
        <v>0</v>
      </c>
      <c r="L752" s="117">
        <v>0.185</v>
      </c>
      <c r="M752" s="117">
        <v>1.0999999999999999E-2</v>
      </c>
      <c r="N752" s="117" t="s">
        <v>2252</v>
      </c>
    </row>
    <row r="753" spans="1:14" hidden="1">
      <c r="A753" s="117" t="s">
        <v>5399</v>
      </c>
      <c r="B753" s="117">
        <v>0.7853</v>
      </c>
      <c r="C753" s="117">
        <v>1</v>
      </c>
      <c r="D753" s="117">
        <v>2.1800000000000001E-3</v>
      </c>
      <c r="E753" s="117">
        <v>218</v>
      </c>
      <c r="F753" s="117" t="s">
        <v>1656</v>
      </c>
      <c r="G753" s="117">
        <v>1.0136000000000001</v>
      </c>
      <c r="H753" s="117">
        <v>0</v>
      </c>
      <c r="I753" s="117">
        <v>1</v>
      </c>
      <c r="J753" s="117">
        <v>0</v>
      </c>
      <c r="K753" s="117">
        <v>0</v>
      </c>
      <c r="L753" s="117">
        <v>0.61099999999999999</v>
      </c>
      <c r="M753" s="117">
        <v>9.0999999999999998E-2</v>
      </c>
      <c r="N753" s="117" t="s">
        <v>2295</v>
      </c>
    </row>
    <row r="754" spans="1:14" hidden="1">
      <c r="A754" s="117" t="s">
        <v>5400</v>
      </c>
      <c r="B754" s="117">
        <v>0.94089999999999996</v>
      </c>
      <c r="C754" s="117">
        <v>1</v>
      </c>
      <c r="D754" s="117">
        <v>1.7909999999999999E-2</v>
      </c>
      <c r="E754" s="117">
        <v>1791</v>
      </c>
      <c r="F754" s="117" t="s">
        <v>1602</v>
      </c>
      <c r="G754" s="117">
        <v>1.5142</v>
      </c>
      <c r="H754" s="117">
        <v>0.1091</v>
      </c>
      <c r="I754" s="117">
        <v>1</v>
      </c>
      <c r="J754" s="117">
        <v>2.0987120000000001E-2</v>
      </c>
      <c r="K754" s="117">
        <v>3.0598819999999999E-2</v>
      </c>
      <c r="L754" s="117">
        <v>0.215</v>
      </c>
      <c r="M754" s="117">
        <v>3.1E-2</v>
      </c>
      <c r="N754" s="117" t="s">
        <v>2255</v>
      </c>
    </row>
    <row r="755" spans="1:14" hidden="1">
      <c r="A755" s="117" t="s">
        <v>5401</v>
      </c>
      <c r="B755" s="117">
        <v>0.90559999999999996</v>
      </c>
      <c r="C755" s="117">
        <v>1</v>
      </c>
      <c r="D755" s="117">
        <v>1.968E-2</v>
      </c>
      <c r="E755" s="117">
        <v>1968</v>
      </c>
      <c r="F755" s="117" t="s">
        <v>3779</v>
      </c>
      <c r="G755" s="117">
        <v>1.431</v>
      </c>
      <c r="H755" s="117">
        <v>0</v>
      </c>
      <c r="I755" s="117">
        <v>1</v>
      </c>
      <c r="J755" s="117">
        <v>0</v>
      </c>
      <c r="K755" s="117">
        <v>0</v>
      </c>
      <c r="L755" s="117">
        <v>0.24</v>
      </c>
      <c r="M755" s="117">
        <v>7.0000000000000007E-2</v>
      </c>
      <c r="N755" s="117" t="s">
        <v>2259</v>
      </c>
    </row>
    <row r="756" spans="1:14" hidden="1">
      <c r="A756" s="117" t="s">
        <v>5402</v>
      </c>
      <c r="B756" s="117">
        <v>0.90559999999999996</v>
      </c>
      <c r="C756" s="117">
        <v>1</v>
      </c>
      <c r="D756" s="117">
        <v>2.2540000000000001E-2</v>
      </c>
      <c r="E756" s="117">
        <v>2254</v>
      </c>
      <c r="F756" s="117" t="s">
        <v>3779</v>
      </c>
      <c r="G756" s="117">
        <v>1.4511000000000001</v>
      </c>
      <c r="H756" s="117">
        <v>3.4700000000000002E-2</v>
      </c>
      <c r="I756" s="117">
        <v>1</v>
      </c>
      <c r="J756" s="117">
        <v>0</v>
      </c>
      <c r="K756" s="117">
        <v>0</v>
      </c>
      <c r="L756" s="117">
        <v>0.222</v>
      </c>
      <c r="M756" s="117">
        <v>3.1E-2</v>
      </c>
      <c r="N756" s="117" t="s">
        <v>2259</v>
      </c>
    </row>
    <row r="757" spans="1:14" hidden="1">
      <c r="A757" s="117" t="s">
        <v>5403</v>
      </c>
      <c r="B757" s="117">
        <v>0.90519999999999989</v>
      </c>
      <c r="C757" s="117">
        <v>1</v>
      </c>
      <c r="D757" s="117">
        <v>1.6039999999999999E-2</v>
      </c>
      <c r="E757" s="117">
        <v>1604</v>
      </c>
      <c r="F757" s="117" t="s">
        <v>1757</v>
      </c>
      <c r="G757" s="117">
        <v>1.7271000000000001</v>
      </c>
      <c r="H757" s="117">
        <v>0</v>
      </c>
      <c r="I757" s="117">
        <v>1</v>
      </c>
      <c r="J757" s="117">
        <v>0</v>
      </c>
      <c r="K757" s="117">
        <v>0</v>
      </c>
      <c r="L757" s="117">
        <v>0.186</v>
      </c>
      <c r="M757" s="117">
        <v>2.3E-2</v>
      </c>
      <c r="N757" s="117" t="s">
        <v>1348</v>
      </c>
    </row>
    <row r="758" spans="1:14" hidden="1">
      <c r="A758" s="117" t="s">
        <v>5404</v>
      </c>
      <c r="B758" s="117">
        <v>0.90129999999999999</v>
      </c>
      <c r="C758" s="117">
        <v>1</v>
      </c>
      <c r="D758" s="117">
        <v>7.4000000000000003E-3</v>
      </c>
      <c r="E758" s="117">
        <v>740</v>
      </c>
      <c r="F758" s="117" t="s">
        <v>1652</v>
      </c>
      <c r="G758" s="117">
        <v>1.2298</v>
      </c>
      <c r="H758" s="117">
        <v>0</v>
      </c>
      <c r="I758" s="117">
        <v>1</v>
      </c>
      <c r="J758" s="117">
        <v>0</v>
      </c>
      <c r="K758" s="117">
        <v>0</v>
      </c>
      <c r="L758" s="117">
        <v>0.105</v>
      </c>
      <c r="M758" s="117">
        <v>2.8000000000000001E-2</v>
      </c>
      <c r="N758" s="117" t="s">
        <v>2280</v>
      </c>
    </row>
    <row r="759" spans="1:14" hidden="1">
      <c r="A759" s="117" t="s">
        <v>5405</v>
      </c>
      <c r="B759" s="117">
        <v>0.90139999999999998</v>
      </c>
      <c r="C759" s="117">
        <v>1</v>
      </c>
      <c r="D759" s="117">
        <v>2.3060000000000001E-2</v>
      </c>
      <c r="E759" s="117">
        <v>2306</v>
      </c>
      <c r="F759" s="117" t="s">
        <v>1542</v>
      </c>
      <c r="G759" s="117">
        <v>1.3801000000000001</v>
      </c>
      <c r="H759" s="117">
        <v>0</v>
      </c>
      <c r="I759" s="117">
        <v>1</v>
      </c>
      <c r="J759" s="117">
        <v>0</v>
      </c>
      <c r="K759" s="117">
        <v>0</v>
      </c>
      <c r="L759" s="117">
        <v>0.17899999999999999</v>
      </c>
      <c r="M759" s="117">
        <v>2.5000000000000001E-2</v>
      </c>
      <c r="N759" s="117" t="s">
        <v>2290</v>
      </c>
    </row>
    <row r="760" spans="1:14" hidden="1">
      <c r="A760" s="117" t="s">
        <v>5406</v>
      </c>
      <c r="B760" s="117">
        <v>0.8357</v>
      </c>
      <c r="C760" s="117">
        <v>1</v>
      </c>
      <c r="D760" s="117">
        <v>8.0000000000000004E-4</v>
      </c>
      <c r="E760" s="117">
        <v>80</v>
      </c>
      <c r="F760" s="117" t="s">
        <v>3788</v>
      </c>
      <c r="G760" s="117">
        <v>0.85160000000000002</v>
      </c>
      <c r="H760" s="117">
        <v>0</v>
      </c>
      <c r="I760" s="117">
        <v>1</v>
      </c>
      <c r="J760" s="117">
        <v>0</v>
      </c>
      <c r="K760" s="117">
        <v>0</v>
      </c>
      <c r="L760" s="117">
        <v>0.58899999999999997</v>
      </c>
      <c r="M760" s="117">
        <v>3.5000000000000003E-2</v>
      </c>
      <c r="N760" s="117" t="s">
        <v>2285</v>
      </c>
    </row>
    <row r="761" spans="1:14" hidden="1">
      <c r="A761" s="117" t="s">
        <v>9693</v>
      </c>
      <c r="B761" s="117">
        <v>0.82209999999999994</v>
      </c>
      <c r="C761" s="117">
        <v>1</v>
      </c>
      <c r="D761" s="117">
        <v>1.6000000000000001E-4</v>
      </c>
      <c r="E761" s="117">
        <v>16</v>
      </c>
      <c r="F761" s="117" t="s">
        <v>3776</v>
      </c>
      <c r="G761" s="117">
        <v>3.7858999999999998</v>
      </c>
      <c r="H761" s="117">
        <v>0</v>
      </c>
      <c r="I761" s="117">
        <v>1</v>
      </c>
      <c r="J761" s="117">
        <v>0</v>
      </c>
      <c r="K761" s="117">
        <v>0</v>
      </c>
      <c r="L761" s="117">
        <v>0.17699999999999999</v>
      </c>
      <c r="M761" s="117">
        <v>1.6E-2</v>
      </c>
      <c r="N761" s="117" t="s">
        <v>2257</v>
      </c>
    </row>
    <row r="762" spans="1:14" hidden="1">
      <c r="A762" s="117" t="s">
        <v>9694</v>
      </c>
      <c r="B762" s="117">
        <v>0.94089999999999996</v>
      </c>
      <c r="C762" s="117">
        <v>1</v>
      </c>
      <c r="D762" s="117">
        <v>5.6999999999999998E-4</v>
      </c>
      <c r="E762" s="117">
        <v>57</v>
      </c>
      <c r="F762" s="117" t="s">
        <v>1602</v>
      </c>
      <c r="G762" s="117">
        <v>2.4801000000000002</v>
      </c>
      <c r="H762" s="117">
        <v>0</v>
      </c>
      <c r="I762" s="117">
        <v>1</v>
      </c>
      <c r="J762" s="117">
        <v>0</v>
      </c>
      <c r="K762" s="117">
        <v>0</v>
      </c>
      <c r="L762" s="117">
        <v>0.17699999999999999</v>
      </c>
      <c r="M762" s="117">
        <v>1.6E-2</v>
      </c>
      <c r="N762" s="117" t="s">
        <v>2255</v>
      </c>
    </row>
    <row r="763" spans="1:14" hidden="1">
      <c r="A763" s="117" t="s">
        <v>5407</v>
      </c>
      <c r="B763" s="117">
        <v>0.8841</v>
      </c>
      <c r="C763" s="117">
        <v>1</v>
      </c>
      <c r="D763" s="117">
        <v>1.8000000000000001E-4</v>
      </c>
      <c r="E763" s="117">
        <v>18</v>
      </c>
      <c r="F763" s="117" t="s">
        <v>1943</v>
      </c>
      <c r="G763" s="117">
        <v>1.8757999999999999</v>
      </c>
      <c r="H763" s="117">
        <v>0</v>
      </c>
      <c r="I763" s="117">
        <v>1</v>
      </c>
      <c r="J763" s="117">
        <v>0</v>
      </c>
      <c r="K763" s="117">
        <v>0</v>
      </c>
      <c r="L763" s="117">
        <v>0.17699999999999999</v>
      </c>
      <c r="M763" s="117">
        <v>1.6E-2</v>
      </c>
      <c r="N763" s="117" t="s">
        <v>2258</v>
      </c>
    </row>
    <row r="764" spans="1:14" hidden="1">
      <c r="A764" s="117" t="s">
        <v>5410</v>
      </c>
      <c r="B764" s="117">
        <v>0.81419999999999992</v>
      </c>
      <c r="C764" s="117">
        <v>1</v>
      </c>
      <c r="D764" s="117">
        <v>3.44E-2</v>
      </c>
      <c r="E764" s="117">
        <v>3440</v>
      </c>
      <c r="F764" s="117" t="s">
        <v>3816</v>
      </c>
      <c r="G764" s="117">
        <v>1.6044</v>
      </c>
      <c r="H764" s="117">
        <v>0</v>
      </c>
      <c r="I764" s="117">
        <v>1</v>
      </c>
      <c r="J764" s="117">
        <v>0</v>
      </c>
      <c r="K764" s="117">
        <v>0</v>
      </c>
      <c r="L764" s="117">
        <v>0.20699999999999999</v>
      </c>
      <c r="M764" s="117">
        <v>2.1999999999999999E-2</v>
      </c>
      <c r="N764" s="117" t="s">
        <v>2296</v>
      </c>
    </row>
    <row r="765" spans="1:14" hidden="1">
      <c r="A765" s="117" t="s">
        <v>5411</v>
      </c>
      <c r="B765" s="117">
        <v>0.74059999999999993</v>
      </c>
      <c r="C765" s="117">
        <v>1</v>
      </c>
      <c r="D765" s="117">
        <v>9.7300000000000008E-3</v>
      </c>
      <c r="E765" s="117">
        <v>973</v>
      </c>
      <c r="F765" s="117" t="s">
        <v>3818</v>
      </c>
      <c r="G765" s="117">
        <v>1.5711999999999999</v>
      </c>
      <c r="H765" s="117">
        <v>0</v>
      </c>
      <c r="I765" s="117">
        <v>1</v>
      </c>
      <c r="J765" s="117">
        <v>0</v>
      </c>
      <c r="K765" s="117">
        <v>0</v>
      </c>
      <c r="L765" s="117">
        <v>0.24399999999999999</v>
      </c>
      <c r="M765" s="117">
        <v>2.9000000000000001E-2</v>
      </c>
      <c r="N765" s="117" t="s">
        <v>2297</v>
      </c>
    </row>
    <row r="766" spans="1:14" hidden="1">
      <c r="A766" s="117" t="s">
        <v>5412</v>
      </c>
      <c r="B766" s="117">
        <v>0.74059999999999993</v>
      </c>
      <c r="C766" s="117">
        <v>1</v>
      </c>
      <c r="D766" s="117">
        <v>2.3359999999999999E-2</v>
      </c>
      <c r="E766" s="117">
        <v>2336</v>
      </c>
      <c r="F766" s="117" t="s">
        <v>3818</v>
      </c>
      <c r="G766" s="117">
        <v>1.5152000000000001</v>
      </c>
      <c r="H766" s="117">
        <v>0</v>
      </c>
      <c r="I766" s="117">
        <v>1</v>
      </c>
      <c r="J766" s="117">
        <v>1.220852E-2</v>
      </c>
      <c r="K766" s="117">
        <v>1.16268E-2</v>
      </c>
      <c r="L766" s="117">
        <v>0.36699999999999999</v>
      </c>
      <c r="M766" s="117">
        <v>2.5999999999999999E-2</v>
      </c>
      <c r="N766" s="117" t="s">
        <v>2298</v>
      </c>
    </row>
    <row r="767" spans="1:14" hidden="1">
      <c r="A767" s="117" t="s">
        <v>9695</v>
      </c>
      <c r="B767" s="117">
        <v>0.87059999999999993</v>
      </c>
      <c r="C767" s="117">
        <v>1</v>
      </c>
      <c r="D767" s="117">
        <v>5.9999999999999995E-4</v>
      </c>
      <c r="E767" s="117">
        <v>60</v>
      </c>
      <c r="F767" s="117" t="s">
        <v>1440</v>
      </c>
      <c r="G767" s="117">
        <v>1.1444000000000001</v>
      </c>
      <c r="H767" s="117">
        <v>6.2199999999999998E-2</v>
      </c>
      <c r="I767" s="117">
        <v>1</v>
      </c>
      <c r="J767" s="117">
        <v>0</v>
      </c>
      <c r="K767" s="117">
        <v>0</v>
      </c>
      <c r="L767" s="117">
        <v>0.28699999999999998</v>
      </c>
      <c r="M767" s="117">
        <v>2.5999999999999999E-2</v>
      </c>
      <c r="N767" s="117" t="s">
        <v>2299</v>
      </c>
    </row>
    <row r="768" spans="1:14" hidden="1">
      <c r="A768" s="117" t="s">
        <v>5413</v>
      </c>
      <c r="B768" s="117">
        <v>0.93359999999999999</v>
      </c>
      <c r="C768" s="117">
        <v>1</v>
      </c>
      <c r="D768" s="117">
        <v>4.7750000000000001E-2</v>
      </c>
      <c r="E768" s="117">
        <v>4775</v>
      </c>
      <c r="F768" s="117" t="s">
        <v>1372</v>
      </c>
      <c r="G768" s="117">
        <v>1.6415999999999999</v>
      </c>
      <c r="H768" s="117">
        <v>4.4600000000000001E-2</v>
      </c>
      <c r="I768" s="117">
        <v>1</v>
      </c>
      <c r="J768" s="117">
        <v>0</v>
      </c>
      <c r="K768" s="117">
        <v>0</v>
      </c>
      <c r="L768" s="117">
        <v>0.22900000000000001</v>
      </c>
      <c r="M768" s="117">
        <v>0.02</v>
      </c>
      <c r="N768" s="117" t="s">
        <v>2300</v>
      </c>
    </row>
    <row r="769" spans="1:14" hidden="1">
      <c r="A769" s="117" t="s">
        <v>5414</v>
      </c>
      <c r="B769" s="117">
        <v>0.84929999999999994</v>
      </c>
      <c r="C769" s="117">
        <v>1</v>
      </c>
      <c r="D769" s="117">
        <v>2.98E-2</v>
      </c>
      <c r="E769" s="117">
        <v>2980</v>
      </c>
      <c r="F769" s="117" t="s">
        <v>1370</v>
      </c>
      <c r="G769" s="117">
        <v>1.7824</v>
      </c>
      <c r="H769" s="117">
        <v>0</v>
      </c>
      <c r="I769" s="117">
        <v>1</v>
      </c>
      <c r="J769" s="117">
        <v>3.0423249999999999E-2</v>
      </c>
      <c r="K769" s="117">
        <v>3.2765379999999997E-2</v>
      </c>
      <c r="L769" s="117">
        <v>0.25800000000000001</v>
      </c>
      <c r="M769" s="117">
        <v>1.6E-2</v>
      </c>
      <c r="N769" s="117" t="s">
        <v>1796</v>
      </c>
    </row>
    <row r="770" spans="1:14" hidden="1">
      <c r="A770" s="117" t="s">
        <v>5415</v>
      </c>
      <c r="B770" s="117">
        <v>0.87659999999999993</v>
      </c>
      <c r="C770" s="117">
        <v>1</v>
      </c>
      <c r="D770" s="117">
        <v>5.4859999999999999E-2</v>
      </c>
      <c r="E770" s="117">
        <v>5486</v>
      </c>
      <c r="F770" s="117" t="s">
        <v>1348</v>
      </c>
      <c r="G770" s="117">
        <v>1.7277</v>
      </c>
      <c r="H770" s="117">
        <v>9.01E-2</v>
      </c>
      <c r="I770" s="117">
        <v>1</v>
      </c>
      <c r="J770" s="117">
        <v>1.55561E-2</v>
      </c>
      <c r="K770" s="117">
        <v>1.572103E-2</v>
      </c>
      <c r="L770" s="117">
        <v>0.28599999999999998</v>
      </c>
      <c r="M770" s="117">
        <v>2.5999999999999999E-2</v>
      </c>
      <c r="N770" s="117" t="s">
        <v>2301</v>
      </c>
    </row>
    <row r="771" spans="1:14" hidden="1">
      <c r="A771" s="117" t="s">
        <v>5416</v>
      </c>
      <c r="B771" s="117">
        <v>0.93359999999999999</v>
      </c>
      <c r="C771" s="117">
        <v>1</v>
      </c>
      <c r="D771" s="117">
        <v>2.1010000000000001E-2</v>
      </c>
      <c r="E771" s="117">
        <v>2101</v>
      </c>
      <c r="F771" s="117" t="s">
        <v>1372</v>
      </c>
      <c r="G771" s="117">
        <v>1.7262999999999999</v>
      </c>
      <c r="H771" s="117">
        <v>0</v>
      </c>
      <c r="I771" s="117">
        <v>1</v>
      </c>
      <c r="J771" s="117">
        <v>0</v>
      </c>
      <c r="K771" s="117">
        <v>0</v>
      </c>
      <c r="L771" s="117">
        <v>0.22800000000000001</v>
      </c>
      <c r="M771" s="117">
        <v>8.0000000000000002E-3</v>
      </c>
      <c r="N771" s="117" t="s">
        <v>2302</v>
      </c>
    </row>
    <row r="772" spans="1:14" hidden="1">
      <c r="A772" s="117" t="s">
        <v>5417</v>
      </c>
      <c r="B772" s="117">
        <v>0.93359999999999999</v>
      </c>
      <c r="C772" s="117">
        <v>1</v>
      </c>
      <c r="D772" s="117">
        <v>9.0819999999999998E-2</v>
      </c>
      <c r="E772" s="117">
        <v>9082</v>
      </c>
      <c r="F772" s="117" t="s">
        <v>1372</v>
      </c>
      <c r="G772" s="117">
        <v>2.3772000000000002</v>
      </c>
      <c r="H772" s="117">
        <v>3.9699999999999999E-2</v>
      </c>
      <c r="I772" s="117">
        <v>1</v>
      </c>
      <c r="J772" s="117">
        <v>0.20987037</v>
      </c>
      <c r="K772" s="117">
        <v>0.25839916000000002</v>
      </c>
      <c r="L772" s="117">
        <v>0.34699999999999998</v>
      </c>
      <c r="M772" s="117">
        <v>1.7999999999999999E-2</v>
      </c>
      <c r="N772" s="117" t="s">
        <v>2303</v>
      </c>
    </row>
    <row r="773" spans="1:14" hidden="1">
      <c r="A773" s="117" t="s">
        <v>5418</v>
      </c>
      <c r="B773" s="117">
        <v>0.93359999999999999</v>
      </c>
      <c r="C773" s="117">
        <v>1</v>
      </c>
      <c r="D773" s="117">
        <v>2.954E-2</v>
      </c>
      <c r="E773" s="117">
        <v>2954</v>
      </c>
      <c r="F773" s="117" t="s">
        <v>1372</v>
      </c>
      <c r="G773" s="117">
        <v>1.7085999999999999</v>
      </c>
      <c r="H773" s="117">
        <v>5.6300000000000003E-2</v>
      </c>
      <c r="I773" s="117">
        <v>1</v>
      </c>
      <c r="J773" s="117">
        <v>0</v>
      </c>
      <c r="K773" s="117">
        <v>0</v>
      </c>
      <c r="L773" s="117">
        <v>0.253</v>
      </c>
      <c r="M773" s="117">
        <v>0.03</v>
      </c>
      <c r="N773" s="117" t="s">
        <v>2304</v>
      </c>
    </row>
    <row r="774" spans="1:14" hidden="1">
      <c r="A774" s="117" t="s">
        <v>5419</v>
      </c>
      <c r="B774" s="117">
        <v>0.93359999999999999</v>
      </c>
      <c r="C774" s="117">
        <v>1</v>
      </c>
      <c r="D774" s="117">
        <v>6.7799999999999996E-3</v>
      </c>
      <c r="E774" s="117">
        <v>678</v>
      </c>
      <c r="F774" s="117" t="s">
        <v>1372</v>
      </c>
      <c r="G774" s="117">
        <v>1.5094000000000001</v>
      </c>
      <c r="H774" s="117">
        <v>0</v>
      </c>
      <c r="I774" s="117">
        <v>1</v>
      </c>
      <c r="J774" s="117">
        <v>0</v>
      </c>
      <c r="K774" s="117">
        <v>0</v>
      </c>
      <c r="L774" s="117">
        <v>0.28899999999999998</v>
      </c>
      <c r="M774" s="117">
        <v>1.4E-2</v>
      </c>
      <c r="N774" s="117" t="s">
        <v>2304</v>
      </c>
    </row>
    <row r="775" spans="1:14" hidden="1">
      <c r="A775" s="117" t="s">
        <v>5420</v>
      </c>
      <c r="B775" s="117">
        <v>0.74059999999999993</v>
      </c>
      <c r="C775" s="117">
        <v>1</v>
      </c>
      <c r="D775" s="117">
        <v>2.4510000000000001E-2</v>
      </c>
      <c r="E775" s="117">
        <v>2451</v>
      </c>
      <c r="F775" s="117" t="s">
        <v>3818</v>
      </c>
      <c r="G775" s="117">
        <v>1.5176000000000001</v>
      </c>
      <c r="H775" s="117">
        <v>0</v>
      </c>
      <c r="I775" s="117">
        <v>1</v>
      </c>
      <c r="J775" s="117">
        <v>0</v>
      </c>
      <c r="K775" s="117">
        <v>0</v>
      </c>
      <c r="L775" s="117">
        <v>0.29699999999999999</v>
      </c>
      <c r="M775" s="117">
        <v>2.1999999999999999E-2</v>
      </c>
      <c r="N775" s="117" t="s">
        <v>2305</v>
      </c>
    </row>
    <row r="776" spans="1:14" hidden="1">
      <c r="A776" s="117" t="s">
        <v>5421</v>
      </c>
      <c r="B776" s="117">
        <v>0.93359999999999999</v>
      </c>
      <c r="C776" s="117">
        <v>1</v>
      </c>
      <c r="D776" s="117">
        <v>1.6240000000000001E-2</v>
      </c>
      <c r="E776" s="117">
        <v>1624</v>
      </c>
      <c r="F776" s="117" t="s">
        <v>1372</v>
      </c>
      <c r="G776" s="117">
        <v>1.4669000000000001</v>
      </c>
      <c r="H776" s="117">
        <v>0</v>
      </c>
      <c r="I776" s="117">
        <v>1</v>
      </c>
      <c r="J776" s="117">
        <v>0</v>
      </c>
      <c r="K776" s="117">
        <v>0</v>
      </c>
      <c r="L776" s="117">
        <v>0.30399999999999999</v>
      </c>
      <c r="M776" s="117">
        <v>1.9E-2</v>
      </c>
      <c r="N776" s="117" t="s">
        <v>2306</v>
      </c>
    </row>
    <row r="777" spans="1:14" hidden="1">
      <c r="A777" s="117" t="s">
        <v>5422</v>
      </c>
      <c r="B777" s="117">
        <v>0.74059999999999993</v>
      </c>
      <c r="C777" s="117">
        <v>1</v>
      </c>
      <c r="D777" s="117">
        <v>1.6060000000000001E-2</v>
      </c>
      <c r="E777" s="117">
        <v>1606</v>
      </c>
      <c r="F777" s="117" t="s">
        <v>3818</v>
      </c>
      <c r="G777" s="117">
        <v>1.4816</v>
      </c>
      <c r="H777" s="117">
        <v>0</v>
      </c>
      <c r="I777" s="117">
        <v>1</v>
      </c>
      <c r="J777" s="117">
        <v>0</v>
      </c>
      <c r="K777" s="117">
        <v>0</v>
      </c>
      <c r="L777" s="117">
        <v>0.16400000000000001</v>
      </c>
      <c r="M777" s="117">
        <v>1.9E-2</v>
      </c>
      <c r="N777" s="117" t="s">
        <v>1366</v>
      </c>
    </row>
    <row r="778" spans="1:14" hidden="1">
      <c r="A778" s="117" t="s">
        <v>5423</v>
      </c>
      <c r="B778" s="117">
        <v>0.8022999999999999</v>
      </c>
      <c r="C778" s="117">
        <v>1</v>
      </c>
      <c r="D778" s="117">
        <v>2.9270000000000001E-2</v>
      </c>
      <c r="E778" s="117">
        <v>2927</v>
      </c>
      <c r="F778" s="117" t="s">
        <v>1727</v>
      </c>
      <c r="G778" s="117">
        <v>1.5632999999999999</v>
      </c>
      <c r="H778" s="117">
        <v>6.6799999999999998E-2</v>
      </c>
      <c r="I778" s="117">
        <v>1</v>
      </c>
      <c r="J778" s="117">
        <v>0</v>
      </c>
      <c r="K778" s="117">
        <v>0</v>
      </c>
      <c r="L778" s="117">
        <v>0.23200000000000001</v>
      </c>
      <c r="M778" s="117">
        <v>1.6E-2</v>
      </c>
      <c r="N778" s="117" t="s">
        <v>2307</v>
      </c>
    </row>
    <row r="779" spans="1:14" hidden="1">
      <c r="A779" s="117" t="s">
        <v>5424</v>
      </c>
      <c r="B779" s="117">
        <v>0.79979999999999996</v>
      </c>
      <c r="C779" s="117">
        <v>1</v>
      </c>
      <c r="D779" s="117">
        <v>4.1200000000000001E-2</v>
      </c>
      <c r="E779" s="117">
        <v>4120</v>
      </c>
      <c r="F779" s="117" t="s">
        <v>1815</v>
      </c>
      <c r="G779" s="117">
        <v>1.7236</v>
      </c>
      <c r="H779" s="117">
        <v>5.0799999999999998E-2</v>
      </c>
      <c r="I779" s="117">
        <v>1</v>
      </c>
      <c r="J779" s="117">
        <v>0</v>
      </c>
      <c r="K779" s="117">
        <v>0</v>
      </c>
      <c r="L779" s="117">
        <v>0.32200000000000001</v>
      </c>
      <c r="M779" s="117">
        <v>4.9000000000000002E-2</v>
      </c>
      <c r="N779" s="117" t="s">
        <v>2308</v>
      </c>
    </row>
    <row r="780" spans="1:14" hidden="1">
      <c r="A780" s="117" t="s">
        <v>5425</v>
      </c>
      <c r="B780" s="117">
        <v>0.74059999999999993</v>
      </c>
      <c r="C780" s="117">
        <v>1</v>
      </c>
      <c r="D780" s="117">
        <v>3.0799999999999998E-3</v>
      </c>
      <c r="E780" s="117">
        <v>308</v>
      </c>
      <c r="F780" s="117" t="s">
        <v>3818</v>
      </c>
      <c r="G780" s="117">
        <v>1.1362000000000001</v>
      </c>
      <c r="H780" s="117">
        <v>0</v>
      </c>
      <c r="I780" s="117">
        <v>1</v>
      </c>
      <c r="J780" s="117">
        <v>0</v>
      </c>
      <c r="K780" s="117">
        <v>0</v>
      </c>
      <c r="L780" s="117">
        <v>0.55000000000000004</v>
      </c>
      <c r="M780" s="117">
        <v>0.03</v>
      </c>
      <c r="N780" s="117" t="s">
        <v>2309</v>
      </c>
    </row>
    <row r="781" spans="1:14" hidden="1">
      <c r="A781" s="117" t="s">
        <v>5426</v>
      </c>
      <c r="B781" s="117">
        <v>0.74059999999999993</v>
      </c>
      <c r="C781" s="117">
        <v>1</v>
      </c>
      <c r="D781" s="117">
        <v>5.5399999999999998E-3</v>
      </c>
      <c r="E781" s="117">
        <v>554</v>
      </c>
      <c r="F781" s="117" t="s">
        <v>3818</v>
      </c>
      <c r="G781" s="117">
        <v>1.1584000000000001</v>
      </c>
      <c r="H781" s="117">
        <v>0</v>
      </c>
      <c r="I781" s="117">
        <v>1</v>
      </c>
      <c r="J781" s="117">
        <v>0</v>
      </c>
      <c r="K781" s="117">
        <v>0</v>
      </c>
      <c r="L781" s="117">
        <v>0.40600000000000003</v>
      </c>
      <c r="M781" s="117">
        <v>3.9E-2</v>
      </c>
      <c r="N781" s="117" t="s">
        <v>2310</v>
      </c>
    </row>
    <row r="782" spans="1:14" hidden="1">
      <c r="A782" s="117" t="s">
        <v>5427</v>
      </c>
      <c r="B782" s="117">
        <v>0.89459999999999995</v>
      </c>
      <c r="C782" s="117">
        <v>1</v>
      </c>
      <c r="D782" s="117">
        <v>8.1989999999999993E-2</v>
      </c>
      <c r="E782" s="117">
        <v>8199</v>
      </c>
      <c r="F782" s="117" t="s">
        <v>1377</v>
      </c>
      <c r="G782" s="117">
        <v>1.8636999999999999</v>
      </c>
      <c r="H782" s="117">
        <v>5.9200000000000003E-2</v>
      </c>
      <c r="I782" s="117">
        <v>1</v>
      </c>
      <c r="J782" s="117">
        <v>3.5337300000000001E-3</v>
      </c>
      <c r="K782" s="117">
        <v>3.5470300000000001E-3</v>
      </c>
      <c r="L782" s="117">
        <v>0.28899999999999998</v>
      </c>
      <c r="M782" s="117">
        <v>2.1999999999999999E-2</v>
      </c>
      <c r="N782" s="117" t="s">
        <v>2311</v>
      </c>
    </row>
    <row r="783" spans="1:14" hidden="1">
      <c r="A783" s="117" t="s">
        <v>5428</v>
      </c>
      <c r="B783" s="117">
        <v>0.92839999999999989</v>
      </c>
      <c r="C783" s="117">
        <v>1</v>
      </c>
      <c r="D783" s="117">
        <v>0.11330999999999999</v>
      </c>
      <c r="E783" s="117">
        <v>11331</v>
      </c>
      <c r="F783" s="117" t="s">
        <v>1873</v>
      </c>
      <c r="G783" s="117">
        <v>1.8857999999999999</v>
      </c>
      <c r="H783" s="117">
        <v>5.4199999999999998E-2</v>
      </c>
      <c r="I783" s="117">
        <v>1</v>
      </c>
      <c r="J783" s="117">
        <v>0</v>
      </c>
      <c r="K783" s="117">
        <v>0</v>
      </c>
      <c r="L783" s="117">
        <v>0.22800000000000001</v>
      </c>
      <c r="M783" s="117">
        <v>1.7000000000000001E-2</v>
      </c>
      <c r="N783" s="117" t="s">
        <v>2312</v>
      </c>
    </row>
    <row r="784" spans="1:14" hidden="1">
      <c r="A784" s="117" t="s">
        <v>5429</v>
      </c>
      <c r="B784" s="117">
        <v>0.93359999999999999</v>
      </c>
      <c r="C784" s="117">
        <v>1</v>
      </c>
      <c r="D784" s="117">
        <v>2.6030000000000001E-2</v>
      </c>
      <c r="E784" s="117">
        <v>2603</v>
      </c>
      <c r="F784" s="117" t="s">
        <v>1372</v>
      </c>
      <c r="G784" s="117">
        <v>1.5490999999999999</v>
      </c>
      <c r="H784" s="117">
        <v>5.8799999999999998E-2</v>
      </c>
      <c r="I784" s="117">
        <v>1</v>
      </c>
      <c r="J784" s="117">
        <v>0</v>
      </c>
      <c r="K784" s="117">
        <v>0</v>
      </c>
      <c r="L784" s="117">
        <v>0.12</v>
      </c>
      <c r="M784" s="117">
        <v>1.2E-2</v>
      </c>
      <c r="N784" s="117" t="s">
        <v>2313</v>
      </c>
    </row>
    <row r="785" spans="1:14" hidden="1">
      <c r="A785" s="117" t="s">
        <v>5430</v>
      </c>
      <c r="B785" s="117">
        <v>0.93359999999999999</v>
      </c>
      <c r="C785" s="117">
        <v>1</v>
      </c>
      <c r="D785" s="117">
        <v>2.843E-2</v>
      </c>
      <c r="E785" s="117">
        <v>2843</v>
      </c>
      <c r="F785" s="117" t="s">
        <v>1372</v>
      </c>
      <c r="G785" s="117">
        <v>1.3928</v>
      </c>
      <c r="H785" s="117">
        <v>6.1600000000000002E-2</v>
      </c>
      <c r="I785" s="117">
        <v>1</v>
      </c>
      <c r="J785" s="117">
        <v>0</v>
      </c>
      <c r="K785" s="117">
        <v>0</v>
      </c>
      <c r="L785" s="117">
        <v>0.154</v>
      </c>
      <c r="M785" s="117">
        <v>1.9E-2</v>
      </c>
      <c r="N785" s="117" t="s">
        <v>2314</v>
      </c>
    </row>
    <row r="786" spans="1:14" hidden="1">
      <c r="A786" s="117" t="s">
        <v>5431</v>
      </c>
      <c r="B786" s="117">
        <v>0.74059999999999993</v>
      </c>
      <c r="C786" s="117">
        <v>1</v>
      </c>
      <c r="D786" s="117">
        <v>7.9399999999999991E-3</v>
      </c>
      <c r="E786" s="117">
        <v>794</v>
      </c>
      <c r="F786" s="117" t="s">
        <v>3818</v>
      </c>
      <c r="G786" s="117">
        <v>1.2948</v>
      </c>
      <c r="H786" s="117">
        <v>0</v>
      </c>
      <c r="I786" s="117">
        <v>1</v>
      </c>
      <c r="J786" s="117">
        <v>0</v>
      </c>
      <c r="K786" s="117">
        <v>0</v>
      </c>
      <c r="L786" s="117">
        <v>0.432</v>
      </c>
      <c r="M786" s="117">
        <v>3.5000000000000003E-2</v>
      </c>
      <c r="N786" s="117" t="s">
        <v>2315</v>
      </c>
    </row>
    <row r="787" spans="1:14" hidden="1">
      <c r="A787" s="117" t="s">
        <v>5432</v>
      </c>
      <c r="B787" s="117">
        <v>0.89459999999999995</v>
      </c>
      <c r="C787" s="117">
        <v>1</v>
      </c>
      <c r="D787" s="117">
        <v>4.163E-2</v>
      </c>
      <c r="E787" s="117">
        <v>4163</v>
      </c>
      <c r="F787" s="117" t="s">
        <v>1377</v>
      </c>
      <c r="G787" s="117">
        <v>2.0701999999999998</v>
      </c>
      <c r="H787" s="117">
        <v>0.1033</v>
      </c>
      <c r="I787" s="117">
        <v>1</v>
      </c>
      <c r="J787" s="117">
        <v>0.37481832999999998</v>
      </c>
      <c r="K787" s="117">
        <v>0.36515926999999998</v>
      </c>
      <c r="L787" s="117">
        <v>0.253</v>
      </c>
      <c r="M787" s="117">
        <v>1.7999999999999999E-2</v>
      </c>
      <c r="N787" s="117" t="s">
        <v>2311</v>
      </c>
    </row>
    <row r="788" spans="1:14" hidden="1">
      <c r="A788" s="117" t="s">
        <v>5433</v>
      </c>
      <c r="B788" s="117">
        <v>0.93359999999999999</v>
      </c>
      <c r="C788" s="117">
        <v>1</v>
      </c>
      <c r="D788" s="117">
        <v>0.10996</v>
      </c>
      <c r="E788" s="117">
        <v>10996</v>
      </c>
      <c r="F788" s="117" t="s">
        <v>1372</v>
      </c>
      <c r="G788" s="117">
        <v>1.9369000000000001</v>
      </c>
      <c r="H788" s="117">
        <v>4.87E-2</v>
      </c>
      <c r="I788" s="117">
        <v>1</v>
      </c>
      <c r="J788" s="117">
        <v>7.4210400000000003E-3</v>
      </c>
      <c r="K788" s="117">
        <v>1.292166E-2</v>
      </c>
      <c r="L788" s="117">
        <v>0.215</v>
      </c>
      <c r="M788" s="117">
        <v>1.7000000000000001E-2</v>
      </c>
      <c r="N788" s="117" t="s">
        <v>2316</v>
      </c>
    </row>
    <row r="789" spans="1:14" hidden="1">
      <c r="A789" s="117" t="s">
        <v>5434</v>
      </c>
      <c r="B789" s="117">
        <v>0.8022999999999999</v>
      </c>
      <c r="C789" s="117">
        <v>1</v>
      </c>
      <c r="D789" s="117">
        <v>6.4979999999999996E-2</v>
      </c>
      <c r="E789" s="117">
        <v>6498</v>
      </c>
      <c r="F789" s="117" t="s">
        <v>1727</v>
      </c>
      <c r="G789" s="117">
        <v>2.0663</v>
      </c>
      <c r="H789" s="117">
        <v>7.5899999999999995E-2</v>
      </c>
      <c r="I789" s="117">
        <v>1</v>
      </c>
      <c r="J789" s="117">
        <v>6.9862850000000004E-2</v>
      </c>
      <c r="K789" s="117">
        <v>0.10864309</v>
      </c>
      <c r="L789" s="117">
        <v>0.26100000000000001</v>
      </c>
      <c r="M789" s="117">
        <v>1.6E-2</v>
      </c>
      <c r="N789" s="117" t="s">
        <v>2307</v>
      </c>
    </row>
    <row r="790" spans="1:14" hidden="1">
      <c r="A790" s="117" t="s">
        <v>5435</v>
      </c>
      <c r="B790" s="117">
        <v>0.74059999999999993</v>
      </c>
      <c r="C790" s="117">
        <v>1</v>
      </c>
      <c r="D790" s="117">
        <v>3.7400000000000003E-2</v>
      </c>
      <c r="E790" s="117">
        <v>3740</v>
      </c>
      <c r="F790" s="117" t="s">
        <v>3818</v>
      </c>
      <c r="G790" s="117">
        <v>1.7465999999999999</v>
      </c>
      <c r="H790" s="117">
        <v>0</v>
      </c>
      <c r="I790" s="117">
        <v>1</v>
      </c>
      <c r="J790" s="117">
        <v>0</v>
      </c>
      <c r="K790" s="117">
        <v>0</v>
      </c>
      <c r="L790" s="117">
        <v>0.27400000000000002</v>
      </c>
      <c r="M790" s="117">
        <v>0.03</v>
      </c>
      <c r="N790" s="117" t="s">
        <v>2317</v>
      </c>
    </row>
    <row r="791" spans="1:14" hidden="1">
      <c r="A791" s="117" t="s">
        <v>5436</v>
      </c>
      <c r="B791" s="117">
        <v>0.89459999999999995</v>
      </c>
      <c r="C791" s="117">
        <v>1</v>
      </c>
      <c r="D791" s="117">
        <v>6.6E-3</v>
      </c>
      <c r="E791" s="117">
        <v>660</v>
      </c>
      <c r="F791" s="117" t="s">
        <v>1377</v>
      </c>
      <c r="G791" s="117">
        <v>1.5712999999999999</v>
      </c>
      <c r="H791" s="117">
        <v>4.4200000000000003E-2</v>
      </c>
      <c r="I791" s="117">
        <v>1</v>
      </c>
      <c r="J791" s="117">
        <v>0</v>
      </c>
      <c r="K791" s="117">
        <v>0</v>
      </c>
      <c r="L791" s="117">
        <v>0.18099999999999999</v>
      </c>
      <c r="M791" s="117">
        <v>2.3E-2</v>
      </c>
      <c r="N791" s="117" t="s">
        <v>2311</v>
      </c>
    </row>
    <row r="792" spans="1:14" hidden="1">
      <c r="A792" s="117" t="s">
        <v>5437</v>
      </c>
      <c r="B792" s="117">
        <v>0.74059999999999993</v>
      </c>
      <c r="C792" s="117">
        <v>1</v>
      </c>
      <c r="D792" s="117">
        <v>4.0200000000000001E-3</v>
      </c>
      <c r="E792" s="117">
        <v>402</v>
      </c>
      <c r="F792" s="117" t="s">
        <v>3818</v>
      </c>
      <c r="G792" s="117">
        <v>1.1761999999999999</v>
      </c>
      <c r="H792" s="117">
        <v>0</v>
      </c>
      <c r="I792" s="117">
        <v>1</v>
      </c>
      <c r="J792" s="117">
        <v>0</v>
      </c>
      <c r="K792" s="117">
        <v>0</v>
      </c>
      <c r="L792" s="117">
        <v>0.314</v>
      </c>
      <c r="M792" s="117">
        <v>8.9999999999999993E-3</v>
      </c>
      <c r="N792" s="117" t="s">
        <v>2318</v>
      </c>
    </row>
    <row r="793" spans="1:14" hidden="1">
      <c r="A793" s="117" t="s">
        <v>5438</v>
      </c>
      <c r="B793" s="117">
        <v>0.74059999999999993</v>
      </c>
      <c r="C793" s="117">
        <v>1</v>
      </c>
      <c r="D793" s="117">
        <v>7.9600000000000001E-3</v>
      </c>
      <c r="E793" s="117">
        <v>796</v>
      </c>
      <c r="F793" s="117" t="s">
        <v>3818</v>
      </c>
      <c r="G793" s="117">
        <v>1.3887</v>
      </c>
      <c r="H793" s="117">
        <v>0</v>
      </c>
      <c r="I793" s="117">
        <v>1</v>
      </c>
      <c r="J793" s="117">
        <v>0</v>
      </c>
      <c r="K793" s="117">
        <v>0</v>
      </c>
      <c r="L793" s="117">
        <v>0.38</v>
      </c>
      <c r="M793" s="117">
        <v>5.7000000000000002E-2</v>
      </c>
      <c r="N793" s="117" t="s">
        <v>1798</v>
      </c>
    </row>
    <row r="794" spans="1:14" hidden="1">
      <c r="A794" s="117" t="s">
        <v>5439</v>
      </c>
      <c r="B794" s="117">
        <v>0.93359999999999999</v>
      </c>
      <c r="C794" s="117">
        <v>1</v>
      </c>
      <c r="D794" s="117">
        <v>1.8460000000000001E-2</v>
      </c>
      <c r="E794" s="117">
        <v>1846</v>
      </c>
      <c r="F794" s="117" t="s">
        <v>1372</v>
      </c>
      <c r="G794" s="117">
        <v>1.2487999999999999</v>
      </c>
      <c r="H794" s="117">
        <v>0</v>
      </c>
      <c r="I794" s="117">
        <v>1</v>
      </c>
      <c r="J794" s="117">
        <v>0</v>
      </c>
      <c r="K794" s="117">
        <v>0</v>
      </c>
      <c r="L794" s="117">
        <v>0.20300000000000001</v>
      </c>
      <c r="M794" s="117">
        <v>2.5000000000000001E-2</v>
      </c>
      <c r="N794" s="117" t="s">
        <v>2319</v>
      </c>
    </row>
    <row r="795" spans="1:14" hidden="1">
      <c r="A795" s="117" t="s">
        <v>5440</v>
      </c>
      <c r="B795" s="117">
        <v>0.8022999999999999</v>
      </c>
      <c r="C795" s="117">
        <v>1</v>
      </c>
      <c r="D795" s="117">
        <v>4.7870000000000003E-2</v>
      </c>
      <c r="E795" s="117">
        <v>4787</v>
      </c>
      <c r="F795" s="117" t="s">
        <v>1727</v>
      </c>
      <c r="G795" s="117">
        <v>1.9728000000000001</v>
      </c>
      <c r="H795" s="117">
        <v>2.7900000000000001E-2</v>
      </c>
      <c r="I795" s="117">
        <v>1</v>
      </c>
      <c r="J795" s="117">
        <v>0</v>
      </c>
      <c r="K795" s="117">
        <v>0</v>
      </c>
      <c r="L795" s="117">
        <v>0.22900000000000001</v>
      </c>
      <c r="M795" s="117">
        <v>1.2E-2</v>
      </c>
      <c r="N795" s="117" t="s">
        <v>2307</v>
      </c>
    </row>
    <row r="796" spans="1:14" hidden="1">
      <c r="A796" s="117" t="s">
        <v>5441</v>
      </c>
      <c r="B796" s="117">
        <v>0.74059999999999993</v>
      </c>
      <c r="C796" s="117">
        <v>1</v>
      </c>
      <c r="D796" s="117">
        <v>8.5000000000000006E-3</v>
      </c>
      <c r="E796" s="117">
        <v>850</v>
      </c>
      <c r="F796" s="117" t="s">
        <v>3818</v>
      </c>
      <c r="G796" s="117">
        <v>1.4446000000000001</v>
      </c>
      <c r="H796" s="117">
        <v>0</v>
      </c>
      <c r="I796" s="117">
        <v>1</v>
      </c>
      <c r="J796" s="117">
        <v>0</v>
      </c>
      <c r="K796" s="117">
        <v>0</v>
      </c>
      <c r="L796" s="117">
        <v>0.32600000000000001</v>
      </c>
      <c r="M796" s="117">
        <v>5.3999999999999999E-2</v>
      </c>
      <c r="N796" s="117" t="s">
        <v>2320</v>
      </c>
    </row>
    <row r="797" spans="1:14" hidden="1">
      <c r="A797" s="117" t="s">
        <v>5442</v>
      </c>
      <c r="B797" s="117">
        <v>0.93359999999999999</v>
      </c>
      <c r="C797" s="117">
        <v>1</v>
      </c>
      <c r="D797" s="117">
        <v>4.5799999999999999E-3</v>
      </c>
      <c r="E797" s="117">
        <v>458</v>
      </c>
      <c r="F797" s="117" t="s">
        <v>1372</v>
      </c>
      <c r="G797" s="117">
        <v>1.3348</v>
      </c>
      <c r="H797" s="117">
        <v>0</v>
      </c>
      <c r="I797" s="117">
        <v>1</v>
      </c>
      <c r="J797" s="117">
        <v>0</v>
      </c>
      <c r="K797" s="117">
        <v>0</v>
      </c>
      <c r="L797" s="117">
        <v>0.23699999999999999</v>
      </c>
      <c r="M797" s="117">
        <v>1.7999999999999999E-2</v>
      </c>
      <c r="N797" s="117" t="s">
        <v>2321</v>
      </c>
    </row>
    <row r="798" spans="1:14" hidden="1">
      <c r="A798" s="117" t="s">
        <v>5443</v>
      </c>
      <c r="B798" s="117">
        <v>0.93359999999999999</v>
      </c>
      <c r="C798" s="117">
        <v>1</v>
      </c>
      <c r="D798" s="117">
        <v>8.8000000000000005E-3</v>
      </c>
      <c r="E798" s="117">
        <v>880</v>
      </c>
      <c r="F798" s="117" t="s">
        <v>1372</v>
      </c>
      <c r="G798" s="117">
        <v>1.5448999999999999</v>
      </c>
      <c r="H798" s="117">
        <v>0</v>
      </c>
      <c r="I798" s="117">
        <v>1</v>
      </c>
      <c r="J798" s="117">
        <v>0</v>
      </c>
      <c r="K798" s="117">
        <v>0</v>
      </c>
      <c r="L798" s="117">
        <v>0.21299999999999999</v>
      </c>
      <c r="M798" s="117">
        <v>3.4000000000000002E-2</v>
      </c>
      <c r="N798" s="117" t="s">
        <v>2322</v>
      </c>
    </row>
    <row r="799" spans="1:14" hidden="1">
      <c r="A799" s="117" t="s">
        <v>5444</v>
      </c>
      <c r="B799" s="117">
        <v>0.81419999999999992</v>
      </c>
      <c r="C799" s="117">
        <v>1</v>
      </c>
      <c r="D799" s="117">
        <v>2.7899999999999999E-3</v>
      </c>
      <c r="E799" s="117">
        <v>279</v>
      </c>
      <c r="F799" s="117" t="s">
        <v>3816</v>
      </c>
      <c r="G799" s="117">
        <v>1.2222999999999999</v>
      </c>
      <c r="H799" s="117">
        <v>0</v>
      </c>
      <c r="I799" s="117">
        <v>1</v>
      </c>
      <c r="J799" s="117">
        <v>0</v>
      </c>
      <c r="K799" s="117">
        <v>0</v>
      </c>
      <c r="L799" s="117">
        <v>0.38800000000000001</v>
      </c>
      <c r="M799" s="117">
        <v>4.9000000000000002E-2</v>
      </c>
      <c r="N799" s="117" t="s">
        <v>2323</v>
      </c>
    </row>
    <row r="800" spans="1:14" hidden="1">
      <c r="A800" s="117" t="s">
        <v>5445</v>
      </c>
      <c r="B800" s="117">
        <v>0.74059999999999993</v>
      </c>
      <c r="C800" s="117">
        <v>1</v>
      </c>
      <c r="D800" s="117">
        <v>8.3999999999999995E-3</v>
      </c>
      <c r="E800" s="117">
        <v>840</v>
      </c>
      <c r="F800" s="117" t="s">
        <v>3818</v>
      </c>
      <c r="G800" s="117">
        <v>1.2379</v>
      </c>
      <c r="H800" s="117">
        <v>0</v>
      </c>
      <c r="I800" s="117">
        <v>1</v>
      </c>
      <c r="J800" s="117">
        <v>0</v>
      </c>
      <c r="K800" s="117">
        <v>0</v>
      </c>
      <c r="L800" s="117">
        <v>0.371</v>
      </c>
      <c r="M800" s="117">
        <v>4.4999999999999998E-2</v>
      </c>
      <c r="N800" s="117" t="s">
        <v>2324</v>
      </c>
    </row>
    <row r="801" spans="1:14" hidden="1">
      <c r="A801" s="117" t="s">
        <v>5446</v>
      </c>
      <c r="B801" s="117">
        <v>0.88439999999999996</v>
      </c>
      <c r="C801" s="117">
        <v>1</v>
      </c>
      <c r="D801" s="117">
        <v>4.437E-2</v>
      </c>
      <c r="E801" s="117">
        <v>4437</v>
      </c>
      <c r="F801" s="117" t="s">
        <v>3842</v>
      </c>
      <c r="G801" s="117">
        <v>1.6652</v>
      </c>
      <c r="H801" s="117">
        <v>8.6800000000000002E-2</v>
      </c>
      <c r="I801" s="117">
        <v>1</v>
      </c>
      <c r="J801" s="117">
        <v>4.5626069999999998E-2</v>
      </c>
      <c r="K801" s="117">
        <v>6.1513520000000002E-2</v>
      </c>
      <c r="L801" s="117">
        <v>0.20399999999999999</v>
      </c>
      <c r="M801" s="117">
        <v>1.9E-2</v>
      </c>
      <c r="N801" s="117" t="s">
        <v>1364</v>
      </c>
    </row>
    <row r="802" spans="1:14" hidden="1">
      <c r="A802" s="117" t="s">
        <v>5448</v>
      </c>
      <c r="B802" s="117">
        <v>0.81259999999999999</v>
      </c>
      <c r="C802" s="117">
        <v>1</v>
      </c>
      <c r="D802" s="117">
        <v>2.8379999999999999E-2</v>
      </c>
      <c r="E802" s="117">
        <v>2838</v>
      </c>
      <c r="F802" s="117" t="s">
        <v>1454</v>
      </c>
      <c r="G802" s="117">
        <v>1.9690000000000001</v>
      </c>
      <c r="H802" s="117">
        <v>0.1157</v>
      </c>
      <c r="I802" s="117">
        <v>1</v>
      </c>
      <c r="J802" s="117">
        <v>4.9024959999999999E-2</v>
      </c>
      <c r="K802" s="117">
        <v>5.1423339999999998E-2</v>
      </c>
      <c r="L802" s="117">
        <v>0.251</v>
      </c>
      <c r="M802" s="117">
        <v>4.1000000000000002E-2</v>
      </c>
      <c r="N802" s="117" t="s">
        <v>2325</v>
      </c>
    </row>
    <row r="803" spans="1:14" hidden="1">
      <c r="A803" s="117" t="s">
        <v>5449</v>
      </c>
      <c r="B803" s="117">
        <v>0.75659999999999994</v>
      </c>
      <c r="C803" s="117">
        <v>1</v>
      </c>
      <c r="D803" s="117">
        <v>4.6980000000000001E-2</v>
      </c>
      <c r="E803" s="117">
        <v>4698</v>
      </c>
      <c r="F803" s="117" t="s">
        <v>1769</v>
      </c>
      <c r="G803" s="117">
        <v>1.5103</v>
      </c>
      <c r="H803" s="117">
        <v>6.4799999999999996E-2</v>
      </c>
      <c r="I803" s="117">
        <v>1</v>
      </c>
      <c r="J803" s="117">
        <v>2.5404920000000001E-2</v>
      </c>
      <c r="K803" s="117">
        <v>3.5295529999999999E-2</v>
      </c>
      <c r="L803" s="117">
        <v>0.35699999999999998</v>
      </c>
      <c r="M803" s="117">
        <v>4.2000000000000003E-2</v>
      </c>
      <c r="N803" s="117" t="s">
        <v>2326</v>
      </c>
    </row>
    <row r="804" spans="1:14" hidden="1">
      <c r="A804" s="117" t="s">
        <v>5450</v>
      </c>
      <c r="B804" s="117">
        <v>0.74059999999999993</v>
      </c>
      <c r="C804" s="117">
        <v>1</v>
      </c>
      <c r="D804" s="117">
        <v>2.8400000000000001E-3</v>
      </c>
      <c r="E804" s="117">
        <v>284</v>
      </c>
      <c r="F804" s="117" t="s">
        <v>3818</v>
      </c>
      <c r="G804" s="117">
        <v>1.1474</v>
      </c>
      <c r="H804" s="117">
        <v>0</v>
      </c>
      <c r="I804" s="117">
        <v>1</v>
      </c>
      <c r="J804" s="117">
        <v>0</v>
      </c>
      <c r="K804" s="117">
        <v>0</v>
      </c>
      <c r="L804" s="117">
        <v>0.38200000000000001</v>
      </c>
      <c r="M804" s="117">
        <v>3.9E-2</v>
      </c>
      <c r="N804" s="117" t="s">
        <v>2327</v>
      </c>
    </row>
    <row r="805" spans="1:14" hidden="1">
      <c r="A805" s="117" t="s">
        <v>5451</v>
      </c>
      <c r="B805" s="117">
        <v>0.74059999999999993</v>
      </c>
      <c r="C805" s="117">
        <v>1</v>
      </c>
      <c r="D805" s="117">
        <v>3.3800000000000002E-3</v>
      </c>
      <c r="E805" s="117">
        <v>338</v>
      </c>
      <c r="F805" s="117" t="s">
        <v>3818</v>
      </c>
      <c r="G805" s="117">
        <v>1.0801000000000001</v>
      </c>
      <c r="H805" s="117">
        <v>0</v>
      </c>
      <c r="I805" s="117">
        <v>1</v>
      </c>
      <c r="J805" s="117">
        <v>0</v>
      </c>
      <c r="K805" s="117">
        <v>0</v>
      </c>
      <c r="L805" s="117">
        <v>0.312</v>
      </c>
      <c r="M805" s="117">
        <v>3.6999999999999998E-2</v>
      </c>
      <c r="N805" s="117" t="s">
        <v>2328</v>
      </c>
    </row>
    <row r="806" spans="1:14" hidden="1">
      <c r="A806" s="117" t="s">
        <v>5452</v>
      </c>
      <c r="B806" s="117">
        <v>0.84929999999999994</v>
      </c>
      <c r="C806" s="117">
        <v>1</v>
      </c>
      <c r="D806" s="117">
        <v>6.9680000000000006E-2</v>
      </c>
      <c r="E806" s="117">
        <v>6968</v>
      </c>
      <c r="F806" s="117" t="s">
        <v>1370</v>
      </c>
      <c r="G806" s="117">
        <v>1.7669999999999999</v>
      </c>
      <c r="H806" s="117">
        <v>6.4600000000000005E-2</v>
      </c>
      <c r="I806" s="117">
        <v>1</v>
      </c>
      <c r="J806" s="117">
        <v>1.246564E-2</v>
      </c>
      <c r="K806" s="117">
        <v>1.7385870000000001E-2</v>
      </c>
      <c r="L806" s="117">
        <v>0.245</v>
      </c>
      <c r="M806" s="117">
        <v>2.4E-2</v>
      </c>
      <c r="N806" s="117" t="s">
        <v>1796</v>
      </c>
    </row>
    <row r="807" spans="1:14" hidden="1">
      <c r="A807" s="117" t="s">
        <v>5453</v>
      </c>
      <c r="B807" s="117">
        <v>0.74059999999999993</v>
      </c>
      <c r="C807" s="117">
        <v>1</v>
      </c>
      <c r="D807" s="117">
        <v>2.5569999999999999E-2</v>
      </c>
      <c r="E807" s="117">
        <v>2557</v>
      </c>
      <c r="F807" s="117" t="s">
        <v>3818</v>
      </c>
      <c r="G807" s="117">
        <v>1.5748</v>
      </c>
      <c r="H807" s="117">
        <v>0</v>
      </c>
      <c r="I807" s="117">
        <v>1</v>
      </c>
      <c r="J807" s="117">
        <v>0</v>
      </c>
      <c r="K807" s="117">
        <v>0</v>
      </c>
      <c r="L807" s="117">
        <v>0.16600000000000001</v>
      </c>
      <c r="M807" s="117">
        <v>1.2999999999999999E-2</v>
      </c>
      <c r="N807" s="117" t="s">
        <v>2329</v>
      </c>
    </row>
    <row r="808" spans="1:14" hidden="1">
      <c r="A808" s="117" t="s">
        <v>5454</v>
      </c>
      <c r="B808" s="117">
        <v>0.93359999999999999</v>
      </c>
      <c r="C808" s="117">
        <v>1</v>
      </c>
      <c r="D808" s="117">
        <v>3.9170000000000003E-2</v>
      </c>
      <c r="E808" s="117">
        <v>3917</v>
      </c>
      <c r="F808" s="117" t="s">
        <v>1372</v>
      </c>
      <c r="G808" s="117">
        <v>1.6105</v>
      </c>
      <c r="H808" s="117">
        <v>0.1004</v>
      </c>
      <c r="I808" s="117">
        <v>1</v>
      </c>
      <c r="J808" s="117">
        <v>1.329456E-2</v>
      </c>
      <c r="K808" s="117">
        <v>1.507577E-2</v>
      </c>
      <c r="L808" s="117">
        <v>0.30399999999999999</v>
      </c>
      <c r="M808" s="117">
        <v>2.3E-2</v>
      </c>
      <c r="N808" s="117" t="s">
        <v>2303</v>
      </c>
    </row>
    <row r="809" spans="1:14" hidden="1">
      <c r="A809" s="117" t="s">
        <v>5455</v>
      </c>
      <c r="B809" s="117">
        <v>0.93359999999999999</v>
      </c>
      <c r="C809" s="117">
        <v>1</v>
      </c>
      <c r="D809" s="117">
        <v>5.9479999999999998E-2</v>
      </c>
      <c r="E809" s="117">
        <v>5948</v>
      </c>
      <c r="F809" s="117" t="s">
        <v>1372</v>
      </c>
      <c r="G809" s="117">
        <v>2.3065000000000002</v>
      </c>
      <c r="H809" s="117">
        <v>8.6400000000000005E-2</v>
      </c>
      <c r="I809" s="117">
        <v>1</v>
      </c>
      <c r="J809" s="117">
        <v>5.6839639999999997E-2</v>
      </c>
      <c r="K809" s="117">
        <v>6.8249679999999993E-2</v>
      </c>
      <c r="L809" s="117">
        <v>0.313</v>
      </c>
      <c r="M809" s="117">
        <v>1.4E-2</v>
      </c>
      <c r="N809" s="117" t="s">
        <v>2330</v>
      </c>
    </row>
    <row r="810" spans="1:14" hidden="1">
      <c r="A810" s="117" t="s">
        <v>5456</v>
      </c>
      <c r="B810" s="117">
        <v>0.93359999999999999</v>
      </c>
      <c r="C810" s="117">
        <v>1</v>
      </c>
      <c r="D810" s="117">
        <v>4.5900000000000003E-2</v>
      </c>
      <c r="E810" s="117">
        <v>4590</v>
      </c>
      <c r="F810" s="117" t="s">
        <v>1372</v>
      </c>
      <c r="G810" s="117">
        <v>1.8751</v>
      </c>
      <c r="H810" s="117">
        <v>0.11890000000000001</v>
      </c>
      <c r="I810" s="117">
        <v>1</v>
      </c>
      <c r="J810" s="117">
        <v>0.27467596</v>
      </c>
      <c r="K810" s="117">
        <v>0.30345905000000001</v>
      </c>
      <c r="L810" s="117">
        <v>0.16500000000000001</v>
      </c>
      <c r="M810" s="117">
        <v>1.0999999999999999E-2</v>
      </c>
      <c r="N810" s="117" t="s">
        <v>2330</v>
      </c>
    </row>
    <row r="811" spans="1:14" hidden="1">
      <c r="A811" s="117" t="s">
        <v>5457</v>
      </c>
      <c r="B811" s="117">
        <v>0.93359999999999999</v>
      </c>
      <c r="C811" s="117">
        <v>1</v>
      </c>
      <c r="D811" s="117">
        <v>6.7530000000000007E-2</v>
      </c>
      <c r="E811" s="117">
        <v>6753</v>
      </c>
      <c r="F811" s="117" t="s">
        <v>1372</v>
      </c>
      <c r="G811" s="117">
        <v>2.0447000000000002</v>
      </c>
      <c r="H811" s="117">
        <v>1.7899999999999999E-2</v>
      </c>
      <c r="I811" s="117">
        <v>1</v>
      </c>
      <c r="J811" s="117">
        <v>0</v>
      </c>
      <c r="K811" s="117">
        <v>0</v>
      </c>
      <c r="L811" s="117">
        <v>0.313</v>
      </c>
      <c r="M811" s="117">
        <v>2.1999999999999999E-2</v>
      </c>
      <c r="N811" s="117" t="s">
        <v>2330</v>
      </c>
    </row>
    <row r="812" spans="1:14" hidden="1">
      <c r="A812" s="117" t="s">
        <v>5458</v>
      </c>
      <c r="B812" s="117">
        <v>0.93359999999999999</v>
      </c>
      <c r="C812" s="117">
        <v>1</v>
      </c>
      <c r="D812" s="117">
        <v>8.4209999999999993E-2</v>
      </c>
      <c r="E812" s="117">
        <v>8421</v>
      </c>
      <c r="F812" s="117" t="s">
        <v>1372</v>
      </c>
      <c r="G812" s="117">
        <v>2.4733999999999998</v>
      </c>
      <c r="H812" s="117">
        <v>2.8899999999999999E-2</v>
      </c>
      <c r="I812" s="117">
        <v>1</v>
      </c>
      <c r="J812" s="117">
        <v>3.7036600000000001E-3</v>
      </c>
      <c r="K812" s="117">
        <v>5.45132E-3</v>
      </c>
      <c r="L812" s="117">
        <v>0.23100000000000001</v>
      </c>
      <c r="M812" s="117">
        <v>1.6E-2</v>
      </c>
      <c r="N812" s="117" t="s">
        <v>2330</v>
      </c>
    </row>
    <row r="813" spans="1:14" hidden="1">
      <c r="A813" s="117" t="s">
        <v>5459</v>
      </c>
      <c r="B813" s="117">
        <v>0.74059999999999993</v>
      </c>
      <c r="C813" s="117">
        <v>1</v>
      </c>
      <c r="D813" s="117">
        <v>2.2000000000000001E-3</v>
      </c>
      <c r="E813" s="117">
        <v>220</v>
      </c>
      <c r="F813" s="117" t="s">
        <v>3818</v>
      </c>
      <c r="G813" s="117">
        <v>1.1667000000000001</v>
      </c>
      <c r="H813" s="117">
        <v>0</v>
      </c>
      <c r="I813" s="117">
        <v>1</v>
      </c>
      <c r="J813" s="117">
        <v>0</v>
      </c>
      <c r="K813" s="117">
        <v>0</v>
      </c>
      <c r="L813" s="117">
        <v>0.56100000000000005</v>
      </c>
      <c r="M813" s="117">
        <v>3.4000000000000002E-2</v>
      </c>
      <c r="N813" s="117" t="s">
        <v>2331</v>
      </c>
    </row>
    <row r="814" spans="1:14" hidden="1">
      <c r="A814" s="117" t="s">
        <v>5460</v>
      </c>
      <c r="B814" s="117">
        <v>0.93359999999999999</v>
      </c>
      <c r="C814" s="117">
        <v>1</v>
      </c>
      <c r="D814" s="117">
        <v>7.7130000000000004E-2</v>
      </c>
      <c r="E814" s="117">
        <v>7713</v>
      </c>
      <c r="F814" s="117" t="s">
        <v>1372</v>
      </c>
      <c r="G814" s="117">
        <v>1.8199000000000001</v>
      </c>
      <c r="H814" s="117">
        <v>6.7000000000000004E-2</v>
      </c>
      <c r="I814" s="117">
        <v>1</v>
      </c>
      <c r="J814" s="117">
        <v>2.5954870000000001E-2</v>
      </c>
      <c r="K814" s="117">
        <v>4.0911349999999999E-2</v>
      </c>
      <c r="L814" s="117">
        <v>0.26600000000000001</v>
      </c>
      <c r="M814" s="117">
        <v>0.02</v>
      </c>
      <c r="N814" s="117" t="s">
        <v>2332</v>
      </c>
    </row>
    <row r="815" spans="1:14" hidden="1">
      <c r="A815" s="117" t="s">
        <v>5461</v>
      </c>
      <c r="B815" s="117">
        <v>0.74059999999999993</v>
      </c>
      <c r="C815" s="117">
        <v>1</v>
      </c>
      <c r="D815" s="117">
        <v>1.435E-2</v>
      </c>
      <c r="E815" s="117">
        <v>1435</v>
      </c>
      <c r="F815" s="117" t="s">
        <v>3818</v>
      </c>
      <c r="G815" s="117">
        <v>1.4723999999999999</v>
      </c>
      <c r="H815" s="117">
        <v>0</v>
      </c>
      <c r="I815" s="117">
        <v>1</v>
      </c>
      <c r="J815" s="117">
        <v>0</v>
      </c>
      <c r="K815" s="117">
        <v>0</v>
      </c>
      <c r="L815" s="117">
        <v>0.252</v>
      </c>
      <c r="M815" s="117">
        <v>3.2000000000000001E-2</v>
      </c>
      <c r="N815" s="117" t="s">
        <v>2333</v>
      </c>
    </row>
    <row r="816" spans="1:14" hidden="1">
      <c r="A816" s="117" t="s">
        <v>5462</v>
      </c>
      <c r="B816" s="117">
        <v>0.93359999999999999</v>
      </c>
      <c r="C816" s="117">
        <v>1</v>
      </c>
      <c r="D816" s="117">
        <v>2.393E-2</v>
      </c>
      <c r="E816" s="117">
        <v>2393</v>
      </c>
      <c r="F816" s="117" t="s">
        <v>1372</v>
      </c>
      <c r="G816" s="117">
        <v>1.5394000000000001</v>
      </c>
      <c r="H816" s="117">
        <v>8.9300000000000004E-2</v>
      </c>
      <c r="I816" s="117">
        <v>1</v>
      </c>
      <c r="J816" s="117">
        <v>0</v>
      </c>
      <c r="K816" s="117">
        <v>0</v>
      </c>
      <c r="L816" s="117">
        <v>0.214</v>
      </c>
      <c r="M816" s="117">
        <v>1.2999999999999999E-2</v>
      </c>
      <c r="N816" s="117" t="s">
        <v>2334</v>
      </c>
    </row>
    <row r="817" spans="1:14" hidden="1">
      <c r="A817" s="117" t="s">
        <v>5463</v>
      </c>
      <c r="B817" s="117">
        <v>0.74059999999999993</v>
      </c>
      <c r="C817" s="117">
        <v>1</v>
      </c>
      <c r="D817" s="117">
        <v>4.0899999999999999E-3</v>
      </c>
      <c r="E817" s="117">
        <v>409</v>
      </c>
      <c r="F817" s="117" t="s">
        <v>3818</v>
      </c>
      <c r="G817" s="117">
        <v>1.26</v>
      </c>
      <c r="H817" s="117">
        <v>0</v>
      </c>
      <c r="I817" s="117">
        <v>1</v>
      </c>
      <c r="J817" s="117">
        <v>0</v>
      </c>
      <c r="K817" s="117">
        <v>0</v>
      </c>
      <c r="L817" s="117">
        <v>0.33300000000000002</v>
      </c>
      <c r="M817" s="117">
        <v>3.4000000000000002E-2</v>
      </c>
      <c r="N817" s="117" t="s">
        <v>2335</v>
      </c>
    </row>
    <row r="818" spans="1:14" hidden="1">
      <c r="A818" s="117" t="s">
        <v>5464</v>
      </c>
      <c r="B818" s="117">
        <v>0.74059999999999993</v>
      </c>
      <c r="C818" s="117">
        <v>1</v>
      </c>
      <c r="D818" s="117">
        <v>2.9530000000000001E-2</v>
      </c>
      <c r="E818" s="117">
        <v>2953</v>
      </c>
      <c r="F818" s="117" t="s">
        <v>3818</v>
      </c>
      <c r="G818" s="117">
        <v>1.6015999999999999</v>
      </c>
      <c r="H818" s="117">
        <v>0</v>
      </c>
      <c r="I818" s="117">
        <v>1</v>
      </c>
      <c r="J818" s="117">
        <v>0</v>
      </c>
      <c r="K818" s="117">
        <v>0</v>
      </c>
      <c r="L818" s="117">
        <v>0.27300000000000002</v>
      </c>
      <c r="M818" s="117">
        <v>2.5000000000000001E-2</v>
      </c>
      <c r="N818" s="117" t="s">
        <v>2336</v>
      </c>
    </row>
    <row r="819" spans="1:14" hidden="1">
      <c r="A819" s="117" t="s">
        <v>5465</v>
      </c>
      <c r="B819" s="117">
        <v>0.74059999999999993</v>
      </c>
      <c r="C819" s="117">
        <v>1</v>
      </c>
      <c r="D819" s="117">
        <v>1.67E-3</v>
      </c>
      <c r="E819" s="117">
        <v>167</v>
      </c>
      <c r="F819" s="117" t="s">
        <v>3818</v>
      </c>
      <c r="G819" s="117">
        <v>1.1994</v>
      </c>
      <c r="H819" s="117">
        <v>0</v>
      </c>
      <c r="I819" s="117">
        <v>1</v>
      </c>
      <c r="J819" s="117">
        <v>0</v>
      </c>
      <c r="K819" s="117">
        <v>0</v>
      </c>
      <c r="L819" s="117">
        <v>0.60799999999999998</v>
      </c>
      <c r="M819" s="117">
        <v>3.5000000000000003E-2</v>
      </c>
      <c r="N819" s="117" t="s">
        <v>2337</v>
      </c>
    </row>
    <row r="820" spans="1:14" hidden="1">
      <c r="A820" s="117" t="s">
        <v>5466</v>
      </c>
      <c r="B820" s="117">
        <v>0.74059999999999993</v>
      </c>
      <c r="C820" s="117">
        <v>1</v>
      </c>
      <c r="D820" s="117">
        <v>1.25E-3</v>
      </c>
      <c r="E820" s="117">
        <v>125</v>
      </c>
      <c r="F820" s="117" t="s">
        <v>3818</v>
      </c>
      <c r="G820" s="117">
        <v>0.93779999999999997</v>
      </c>
      <c r="H820" s="117">
        <v>0</v>
      </c>
      <c r="I820" s="117">
        <v>1</v>
      </c>
      <c r="J820" s="117">
        <v>0</v>
      </c>
      <c r="K820" s="117">
        <v>0</v>
      </c>
      <c r="L820" s="117">
        <v>0.39300000000000002</v>
      </c>
      <c r="M820" s="117">
        <v>7.1999999999999995E-2</v>
      </c>
      <c r="N820" s="117" t="s">
        <v>2338</v>
      </c>
    </row>
    <row r="821" spans="1:14" hidden="1">
      <c r="A821" s="117" t="s">
        <v>5467</v>
      </c>
      <c r="B821" s="117">
        <v>0.74059999999999993</v>
      </c>
      <c r="C821" s="117">
        <v>1</v>
      </c>
      <c r="D821" s="117">
        <v>9.4999999999999998E-3</v>
      </c>
      <c r="E821" s="117">
        <v>950</v>
      </c>
      <c r="F821" s="117" t="s">
        <v>3818</v>
      </c>
      <c r="G821" s="117">
        <v>1.2786999999999999</v>
      </c>
      <c r="H821" s="117">
        <v>0</v>
      </c>
      <c r="I821" s="117">
        <v>1</v>
      </c>
      <c r="J821" s="117">
        <v>0</v>
      </c>
      <c r="K821" s="117">
        <v>0</v>
      </c>
      <c r="L821" s="117">
        <v>0.317</v>
      </c>
      <c r="M821" s="117">
        <v>0.02</v>
      </c>
      <c r="N821" s="117" t="s">
        <v>2339</v>
      </c>
    </row>
    <row r="822" spans="1:14" hidden="1">
      <c r="A822" s="117" t="s">
        <v>5468</v>
      </c>
      <c r="B822" s="117">
        <v>0.74059999999999993</v>
      </c>
      <c r="C822" s="117">
        <v>1</v>
      </c>
      <c r="D822" s="117">
        <v>1.6E-2</v>
      </c>
      <c r="E822" s="117">
        <v>1600</v>
      </c>
      <c r="F822" s="117" t="s">
        <v>3818</v>
      </c>
      <c r="G822" s="117">
        <v>1.5059</v>
      </c>
      <c r="H822" s="117">
        <v>0</v>
      </c>
      <c r="I822" s="117">
        <v>1</v>
      </c>
      <c r="J822" s="117">
        <v>1.429588E-2</v>
      </c>
      <c r="K822" s="117">
        <v>1.5452219999999999E-2</v>
      </c>
      <c r="L822" s="117">
        <v>0.32100000000000001</v>
      </c>
      <c r="M822" s="117">
        <v>3.4000000000000002E-2</v>
      </c>
      <c r="N822" s="117" t="s">
        <v>2340</v>
      </c>
    </row>
    <row r="823" spans="1:14" hidden="1">
      <c r="A823" s="117" t="s">
        <v>5469</v>
      </c>
      <c r="B823" s="117">
        <v>0.94739999999999991</v>
      </c>
      <c r="C823" s="117">
        <v>1</v>
      </c>
      <c r="D823" s="117">
        <v>7.8759999999999997E-2</v>
      </c>
      <c r="E823" s="117">
        <v>7876</v>
      </c>
      <c r="F823" s="117" t="s">
        <v>1593</v>
      </c>
      <c r="G823" s="117">
        <v>1.9221999999999999</v>
      </c>
      <c r="H823" s="117">
        <v>7.6100000000000001E-2</v>
      </c>
      <c r="I823" s="117">
        <v>1</v>
      </c>
      <c r="J823" s="117">
        <v>5.2642809999999998E-2</v>
      </c>
      <c r="K823" s="117">
        <v>8.1131270000000005E-2</v>
      </c>
      <c r="L823" s="117">
        <v>0.23</v>
      </c>
      <c r="M823" s="117">
        <v>1.2999999999999999E-2</v>
      </c>
      <c r="N823" s="117" t="s">
        <v>2341</v>
      </c>
    </row>
    <row r="824" spans="1:14" hidden="1">
      <c r="A824" s="117" t="s">
        <v>5470</v>
      </c>
      <c r="B824" s="117">
        <v>0.74059999999999993</v>
      </c>
      <c r="C824" s="117">
        <v>1</v>
      </c>
      <c r="D824" s="117">
        <v>4.1099999999999999E-3</v>
      </c>
      <c r="E824" s="117">
        <v>411</v>
      </c>
      <c r="F824" s="117" t="s">
        <v>3818</v>
      </c>
      <c r="G824" s="117">
        <v>1.1171</v>
      </c>
      <c r="H824" s="117">
        <v>0</v>
      </c>
      <c r="I824" s="117">
        <v>1</v>
      </c>
      <c r="J824" s="117">
        <v>0</v>
      </c>
      <c r="K824" s="117">
        <v>0</v>
      </c>
      <c r="L824" s="117">
        <v>0.26700000000000002</v>
      </c>
      <c r="M824" s="117">
        <v>3.1E-2</v>
      </c>
      <c r="N824" s="117" t="s">
        <v>2342</v>
      </c>
    </row>
    <row r="825" spans="1:14" hidden="1">
      <c r="A825" s="117" t="s">
        <v>5471</v>
      </c>
      <c r="B825" s="117">
        <v>0.89459999999999995</v>
      </c>
      <c r="C825" s="117">
        <v>1</v>
      </c>
      <c r="D825" s="117">
        <v>2.0100000000000001E-3</v>
      </c>
      <c r="E825" s="117">
        <v>201</v>
      </c>
      <c r="F825" s="117" t="s">
        <v>1377</v>
      </c>
      <c r="G825" s="117">
        <v>1.3824000000000001</v>
      </c>
      <c r="H825" s="117">
        <v>0</v>
      </c>
      <c r="I825" s="117">
        <v>1</v>
      </c>
      <c r="J825" s="117">
        <v>0</v>
      </c>
      <c r="K825" s="117">
        <v>0</v>
      </c>
      <c r="L825" s="117">
        <v>0.35599999999999998</v>
      </c>
      <c r="M825" s="117">
        <v>6.6000000000000003E-2</v>
      </c>
      <c r="N825" s="117" t="s">
        <v>2343</v>
      </c>
    </row>
    <row r="826" spans="1:14" hidden="1">
      <c r="A826" s="117" t="s">
        <v>5472</v>
      </c>
      <c r="B826" s="117">
        <v>0.89459999999999995</v>
      </c>
      <c r="C826" s="117">
        <v>1</v>
      </c>
      <c r="D826" s="117">
        <v>1.41E-3</v>
      </c>
      <c r="E826" s="117">
        <v>141</v>
      </c>
      <c r="F826" s="117" t="s">
        <v>1377</v>
      </c>
      <c r="G826" s="117">
        <v>0.97019999999999995</v>
      </c>
      <c r="H826" s="117">
        <v>0</v>
      </c>
      <c r="I826" s="117">
        <v>1</v>
      </c>
      <c r="J826" s="117">
        <v>0</v>
      </c>
      <c r="K826" s="117">
        <v>0</v>
      </c>
      <c r="L826" s="117">
        <v>0.66600000000000004</v>
      </c>
      <c r="M826" s="117">
        <v>7.5999999999999998E-2</v>
      </c>
      <c r="N826" s="117" t="s">
        <v>2345</v>
      </c>
    </row>
    <row r="827" spans="1:14" hidden="1">
      <c r="A827" s="117" t="s">
        <v>5473</v>
      </c>
      <c r="B827" s="117">
        <v>0.93359999999999999</v>
      </c>
      <c r="C827" s="117">
        <v>1</v>
      </c>
      <c r="D827" s="117">
        <v>3.4119999999999998E-2</v>
      </c>
      <c r="E827" s="117">
        <v>3412</v>
      </c>
      <c r="F827" s="117" t="s">
        <v>1372</v>
      </c>
      <c r="G827" s="117">
        <v>1.7077</v>
      </c>
      <c r="H827" s="117">
        <v>9.2700000000000005E-2</v>
      </c>
      <c r="I827" s="117">
        <v>1</v>
      </c>
      <c r="J827" s="117">
        <v>8.6076559999999996E-2</v>
      </c>
      <c r="K827" s="117">
        <v>8.1081089999999995E-2</v>
      </c>
      <c r="L827" s="117">
        <v>0.159</v>
      </c>
      <c r="M827" s="117">
        <v>1.9E-2</v>
      </c>
      <c r="N827" s="117" t="s">
        <v>2330</v>
      </c>
    </row>
    <row r="828" spans="1:14" hidden="1">
      <c r="A828" s="117" t="s">
        <v>5474</v>
      </c>
      <c r="B828" s="117">
        <v>0.74059999999999993</v>
      </c>
      <c r="C828" s="117">
        <v>1</v>
      </c>
      <c r="D828" s="117">
        <v>3.0100000000000001E-3</v>
      </c>
      <c r="E828" s="117">
        <v>301</v>
      </c>
      <c r="F828" s="117" t="s">
        <v>3818</v>
      </c>
      <c r="G828" s="117">
        <v>1.2865</v>
      </c>
      <c r="H828" s="117">
        <v>0</v>
      </c>
      <c r="I828" s="117">
        <v>1</v>
      </c>
      <c r="J828" s="117">
        <v>0</v>
      </c>
      <c r="K828" s="117">
        <v>0</v>
      </c>
      <c r="L828" s="117">
        <v>0.34300000000000003</v>
      </c>
      <c r="M828" s="117">
        <v>3.2000000000000001E-2</v>
      </c>
      <c r="N828" s="117" t="s">
        <v>2346</v>
      </c>
    </row>
    <row r="829" spans="1:14" hidden="1">
      <c r="A829" s="117" t="s">
        <v>5475</v>
      </c>
      <c r="B829" s="117">
        <v>0.74419999999999997</v>
      </c>
      <c r="C829" s="117">
        <v>1</v>
      </c>
      <c r="D829" s="117">
        <v>4.394E-2</v>
      </c>
      <c r="E829" s="117">
        <v>4394</v>
      </c>
      <c r="F829" s="117" t="s">
        <v>3865</v>
      </c>
      <c r="G829" s="117">
        <v>1.7867999999999999</v>
      </c>
      <c r="H829" s="117">
        <v>7.2700000000000001E-2</v>
      </c>
      <c r="I829" s="117">
        <v>1</v>
      </c>
      <c r="J829" s="117">
        <v>0</v>
      </c>
      <c r="K829" s="117">
        <v>0</v>
      </c>
      <c r="L829" s="117">
        <v>0.32</v>
      </c>
      <c r="M829" s="117">
        <v>3.2000000000000001E-2</v>
      </c>
      <c r="N829" s="117" t="s">
        <v>1368</v>
      </c>
    </row>
    <row r="830" spans="1:14" hidden="1">
      <c r="A830" s="117" t="s">
        <v>5476</v>
      </c>
      <c r="B830" s="117">
        <v>0.74059999999999993</v>
      </c>
      <c r="C830" s="117">
        <v>1</v>
      </c>
      <c r="D830" s="117">
        <v>9.7400000000000004E-3</v>
      </c>
      <c r="E830" s="117">
        <v>974</v>
      </c>
      <c r="F830" s="117" t="s">
        <v>3818</v>
      </c>
      <c r="G830" s="117">
        <v>1.2439</v>
      </c>
      <c r="H830" s="117">
        <v>0</v>
      </c>
      <c r="I830" s="117">
        <v>1</v>
      </c>
      <c r="J830" s="117">
        <v>0</v>
      </c>
      <c r="K830" s="117">
        <v>0</v>
      </c>
      <c r="L830" s="117">
        <v>0.318</v>
      </c>
      <c r="M830" s="117">
        <v>4.8000000000000001E-2</v>
      </c>
      <c r="N830" s="117" t="s">
        <v>2347</v>
      </c>
    </row>
    <row r="831" spans="1:14" hidden="1">
      <c r="A831" s="117" t="s">
        <v>5477</v>
      </c>
      <c r="B831" s="117">
        <v>0.74059999999999993</v>
      </c>
      <c r="C831" s="117">
        <v>1</v>
      </c>
      <c r="D831" s="117">
        <v>2.154E-2</v>
      </c>
      <c r="E831" s="117">
        <v>2154</v>
      </c>
      <c r="F831" s="117" t="s">
        <v>3818</v>
      </c>
      <c r="G831" s="117">
        <v>1.522</v>
      </c>
      <c r="H831" s="117">
        <v>0</v>
      </c>
      <c r="I831" s="117">
        <v>1</v>
      </c>
      <c r="J831" s="117">
        <v>0</v>
      </c>
      <c r="K831" s="117">
        <v>0</v>
      </c>
      <c r="L831" s="117">
        <v>0.121</v>
      </c>
      <c r="M831" s="117">
        <v>8.9999999999999993E-3</v>
      </c>
      <c r="N831" s="117" t="s">
        <v>2348</v>
      </c>
    </row>
    <row r="832" spans="1:14" hidden="1">
      <c r="A832" s="117" t="s">
        <v>5478</v>
      </c>
      <c r="B832" s="117">
        <v>0.74059999999999993</v>
      </c>
      <c r="C832" s="117">
        <v>1</v>
      </c>
      <c r="D832" s="117">
        <v>1.324E-2</v>
      </c>
      <c r="E832" s="117">
        <v>1324</v>
      </c>
      <c r="F832" s="117" t="s">
        <v>3818</v>
      </c>
      <c r="G832" s="117">
        <v>1.4075</v>
      </c>
      <c r="H832" s="117">
        <v>0</v>
      </c>
      <c r="I832" s="117">
        <v>1</v>
      </c>
      <c r="J832" s="117">
        <v>0</v>
      </c>
      <c r="K832" s="117">
        <v>0</v>
      </c>
      <c r="L832" s="117">
        <v>0.219</v>
      </c>
      <c r="M832" s="117">
        <v>4.4999999999999998E-2</v>
      </c>
      <c r="N832" s="117" t="s">
        <v>2349</v>
      </c>
    </row>
    <row r="833" spans="1:14" hidden="1">
      <c r="A833" s="117" t="s">
        <v>5479</v>
      </c>
      <c r="B833" s="117">
        <v>0.81259999999999999</v>
      </c>
      <c r="C833" s="117">
        <v>1</v>
      </c>
      <c r="D833" s="117">
        <v>5.5710000000000003E-2</v>
      </c>
      <c r="E833" s="117">
        <v>5571</v>
      </c>
      <c r="F833" s="117" t="s">
        <v>1454</v>
      </c>
      <c r="G833" s="117">
        <v>1.7921</v>
      </c>
      <c r="H833" s="117">
        <v>5.28E-2</v>
      </c>
      <c r="I833" s="117">
        <v>1</v>
      </c>
      <c r="J833" s="117">
        <v>0</v>
      </c>
      <c r="K833" s="117">
        <v>0</v>
      </c>
      <c r="L833" s="117">
        <v>0.32100000000000001</v>
      </c>
      <c r="M833" s="117">
        <v>5.0999999999999997E-2</v>
      </c>
      <c r="N833" s="117" t="s">
        <v>2325</v>
      </c>
    </row>
    <row r="834" spans="1:14" hidden="1">
      <c r="A834" s="117" t="s">
        <v>5480</v>
      </c>
      <c r="B834" s="117">
        <v>0.74059999999999993</v>
      </c>
      <c r="C834" s="117">
        <v>1</v>
      </c>
      <c r="D834" s="117">
        <v>8.1999999999999998E-4</v>
      </c>
      <c r="E834" s="117">
        <v>82</v>
      </c>
      <c r="F834" s="117" t="s">
        <v>3818</v>
      </c>
      <c r="G834" s="117">
        <v>1.0014000000000001</v>
      </c>
      <c r="H834" s="117">
        <v>0</v>
      </c>
      <c r="I834" s="117">
        <v>1</v>
      </c>
      <c r="J834" s="117">
        <v>0</v>
      </c>
      <c r="K834" s="117">
        <v>0</v>
      </c>
      <c r="L834" s="117">
        <v>0.44800000000000001</v>
      </c>
      <c r="M834" s="117">
        <v>3.1E-2</v>
      </c>
      <c r="N834" s="117" t="s">
        <v>2350</v>
      </c>
    </row>
    <row r="835" spans="1:14" hidden="1">
      <c r="A835" s="117" t="s">
        <v>5481</v>
      </c>
      <c r="B835" s="117">
        <v>0.74059999999999993</v>
      </c>
      <c r="C835" s="117">
        <v>1</v>
      </c>
      <c r="D835" s="117">
        <v>5.0800000000000003E-3</v>
      </c>
      <c r="E835" s="117">
        <v>508</v>
      </c>
      <c r="F835" s="117" t="s">
        <v>3818</v>
      </c>
      <c r="G835" s="117">
        <v>1.1617</v>
      </c>
      <c r="H835" s="117">
        <v>0</v>
      </c>
      <c r="I835" s="117">
        <v>1</v>
      </c>
      <c r="J835" s="117">
        <v>0</v>
      </c>
      <c r="K835" s="117">
        <v>0</v>
      </c>
      <c r="L835" s="117">
        <v>0.434</v>
      </c>
      <c r="M835" s="117">
        <v>3.2000000000000001E-2</v>
      </c>
      <c r="N835" s="117" t="s">
        <v>2351</v>
      </c>
    </row>
    <row r="836" spans="1:14" hidden="1">
      <c r="A836" s="117" t="s">
        <v>5482</v>
      </c>
      <c r="B836" s="117">
        <v>0.75659999999999994</v>
      </c>
      <c r="C836" s="117">
        <v>1</v>
      </c>
      <c r="D836" s="117">
        <v>4.1900000000000001E-3</v>
      </c>
      <c r="E836" s="117">
        <v>419</v>
      </c>
      <c r="F836" s="117" t="s">
        <v>1769</v>
      </c>
      <c r="G836" s="117">
        <v>1.4442999999999999</v>
      </c>
      <c r="H836" s="117">
        <v>0</v>
      </c>
      <c r="I836" s="117">
        <v>1</v>
      </c>
      <c r="J836" s="117">
        <v>0</v>
      </c>
      <c r="K836" s="117">
        <v>0</v>
      </c>
      <c r="L836" s="117">
        <v>0.373</v>
      </c>
      <c r="M836" s="117">
        <v>2.1999999999999999E-2</v>
      </c>
      <c r="N836" s="117" t="s">
        <v>2352</v>
      </c>
    </row>
    <row r="837" spans="1:14" hidden="1">
      <c r="A837" s="117" t="s">
        <v>5483</v>
      </c>
      <c r="B837" s="117">
        <v>0.74059999999999993</v>
      </c>
      <c r="C837" s="117">
        <v>1</v>
      </c>
      <c r="D837" s="117">
        <v>2.64E-3</v>
      </c>
      <c r="E837" s="117">
        <v>264</v>
      </c>
      <c r="F837" s="117" t="s">
        <v>3818</v>
      </c>
      <c r="G837" s="117">
        <v>1.1322000000000001</v>
      </c>
      <c r="H837" s="117">
        <v>0</v>
      </c>
      <c r="I837" s="117">
        <v>1</v>
      </c>
      <c r="J837" s="117">
        <v>0</v>
      </c>
      <c r="K837" s="117">
        <v>0</v>
      </c>
      <c r="L837" s="117">
        <v>0.28399999999999997</v>
      </c>
      <c r="M837" s="117">
        <v>5.1999999999999998E-2</v>
      </c>
      <c r="N837" s="117" t="s">
        <v>2353</v>
      </c>
    </row>
    <row r="838" spans="1:14" hidden="1">
      <c r="A838" s="117" t="s">
        <v>5484</v>
      </c>
      <c r="B838" s="117">
        <v>0.93359999999999999</v>
      </c>
      <c r="C838" s="117">
        <v>1</v>
      </c>
      <c r="D838" s="117">
        <v>4.7840000000000001E-2</v>
      </c>
      <c r="E838" s="117">
        <v>4784</v>
      </c>
      <c r="F838" s="117" t="s">
        <v>1372</v>
      </c>
      <c r="G838" s="117">
        <v>1.6281000000000001</v>
      </c>
      <c r="H838" s="117">
        <v>8.2600000000000007E-2</v>
      </c>
      <c r="I838" s="117">
        <v>1</v>
      </c>
      <c r="J838" s="117">
        <v>0</v>
      </c>
      <c r="K838" s="117">
        <v>0</v>
      </c>
      <c r="L838" s="117">
        <v>0.219</v>
      </c>
      <c r="M838" s="117">
        <v>1.7999999999999999E-2</v>
      </c>
      <c r="N838" s="117" t="s">
        <v>2316</v>
      </c>
    </row>
    <row r="839" spans="1:14" hidden="1">
      <c r="A839" s="117" t="s">
        <v>5485</v>
      </c>
      <c r="B839" s="117">
        <v>0.74059999999999993</v>
      </c>
      <c r="C839" s="117">
        <v>1</v>
      </c>
      <c r="D839" s="117">
        <v>4.7200000000000002E-3</v>
      </c>
      <c r="E839" s="117">
        <v>472</v>
      </c>
      <c r="F839" s="117" t="s">
        <v>3818</v>
      </c>
      <c r="G839" s="117">
        <v>1.2877000000000001</v>
      </c>
      <c r="H839" s="117">
        <v>0</v>
      </c>
      <c r="I839" s="117">
        <v>1</v>
      </c>
      <c r="J839" s="117">
        <v>0</v>
      </c>
      <c r="K839" s="117">
        <v>0</v>
      </c>
      <c r="L839" s="117">
        <v>0.38400000000000001</v>
      </c>
      <c r="M839" s="117">
        <v>7.0999999999999994E-2</v>
      </c>
      <c r="N839" s="117" t="s">
        <v>2354</v>
      </c>
    </row>
    <row r="840" spans="1:14" hidden="1">
      <c r="A840" s="117" t="s">
        <v>5486</v>
      </c>
      <c r="B840" s="117">
        <v>0.74059999999999993</v>
      </c>
      <c r="C840" s="117">
        <v>1</v>
      </c>
      <c r="D840" s="117">
        <v>8.3199999999999993E-3</v>
      </c>
      <c r="E840" s="117">
        <v>832</v>
      </c>
      <c r="F840" s="117" t="s">
        <v>3818</v>
      </c>
      <c r="G840" s="117">
        <v>1.4406000000000001</v>
      </c>
      <c r="H840" s="117">
        <v>0</v>
      </c>
      <c r="I840" s="117">
        <v>1</v>
      </c>
      <c r="J840" s="117">
        <v>0</v>
      </c>
      <c r="K840" s="117">
        <v>0</v>
      </c>
      <c r="L840" s="117">
        <v>0.31900000000000001</v>
      </c>
      <c r="M840" s="117">
        <v>3.5999999999999997E-2</v>
      </c>
      <c r="N840" s="117" t="s">
        <v>2355</v>
      </c>
    </row>
    <row r="841" spans="1:14" hidden="1">
      <c r="A841" s="117" t="s">
        <v>5487</v>
      </c>
      <c r="B841" s="117">
        <v>0.75659999999999994</v>
      </c>
      <c r="C841" s="117">
        <v>1</v>
      </c>
      <c r="D841" s="117">
        <v>6.9300000000000004E-3</v>
      </c>
      <c r="E841" s="117">
        <v>693</v>
      </c>
      <c r="F841" s="117" t="s">
        <v>1769</v>
      </c>
      <c r="G841" s="117">
        <v>1.2387999999999999</v>
      </c>
      <c r="H841" s="117">
        <v>0</v>
      </c>
      <c r="I841" s="117">
        <v>1</v>
      </c>
      <c r="J841" s="117">
        <v>0</v>
      </c>
      <c r="K841" s="117">
        <v>0</v>
      </c>
      <c r="L841" s="117">
        <v>0.434</v>
      </c>
      <c r="M841" s="117">
        <v>2.7E-2</v>
      </c>
      <c r="N841" s="117" t="s">
        <v>2326</v>
      </c>
    </row>
    <row r="842" spans="1:14" hidden="1">
      <c r="A842" s="117" t="s">
        <v>5488</v>
      </c>
      <c r="B842" s="117">
        <v>0.93359999999999999</v>
      </c>
      <c r="C842" s="117">
        <v>1</v>
      </c>
      <c r="D842" s="117">
        <v>3.9359999999999999E-2</v>
      </c>
      <c r="E842" s="117">
        <v>3936</v>
      </c>
      <c r="F842" s="117" t="s">
        <v>1372</v>
      </c>
      <c r="G842" s="117">
        <v>1.792</v>
      </c>
      <c r="H842" s="117">
        <v>7.0900000000000005E-2</v>
      </c>
      <c r="I842" s="117">
        <v>1</v>
      </c>
      <c r="J842" s="117">
        <v>0</v>
      </c>
      <c r="K842" s="117">
        <v>0</v>
      </c>
      <c r="L842" s="117">
        <v>0.218</v>
      </c>
      <c r="M842" s="117">
        <v>1.7000000000000001E-2</v>
      </c>
      <c r="N842" s="117" t="s">
        <v>2330</v>
      </c>
    </row>
    <row r="843" spans="1:14" hidden="1">
      <c r="A843" s="117" t="s">
        <v>5489</v>
      </c>
      <c r="B843" s="117">
        <v>0.94739999999999991</v>
      </c>
      <c r="C843" s="117">
        <v>1</v>
      </c>
      <c r="D843" s="117">
        <v>3.6839999999999998E-2</v>
      </c>
      <c r="E843" s="117">
        <v>3684</v>
      </c>
      <c r="F843" s="117" t="s">
        <v>1593</v>
      </c>
      <c r="G843" s="117">
        <v>1.7701</v>
      </c>
      <c r="H843" s="117">
        <v>6.6000000000000003E-2</v>
      </c>
      <c r="I843" s="117">
        <v>1</v>
      </c>
      <c r="J843" s="117">
        <v>0</v>
      </c>
      <c r="K843" s="117">
        <v>0</v>
      </c>
      <c r="L843" s="117">
        <v>0.153</v>
      </c>
      <c r="M843" s="117">
        <v>1.0999999999999999E-2</v>
      </c>
      <c r="N843" s="117" t="s">
        <v>2341</v>
      </c>
    </row>
    <row r="844" spans="1:14" hidden="1">
      <c r="A844" s="117" t="s">
        <v>5490</v>
      </c>
      <c r="B844" s="117">
        <v>0.93359999999999999</v>
      </c>
      <c r="C844" s="117">
        <v>1</v>
      </c>
      <c r="D844" s="117">
        <v>2.164E-2</v>
      </c>
      <c r="E844" s="117">
        <v>2164</v>
      </c>
      <c r="F844" s="117" t="s">
        <v>1372</v>
      </c>
      <c r="G844" s="117">
        <v>1.6930000000000001</v>
      </c>
      <c r="H844" s="117">
        <v>0.1103</v>
      </c>
      <c r="I844" s="117">
        <v>1</v>
      </c>
      <c r="J844" s="117">
        <v>0</v>
      </c>
      <c r="K844" s="117">
        <v>0</v>
      </c>
      <c r="L844" s="117">
        <v>0.31900000000000001</v>
      </c>
      <c r="M844" s="117">
        <v>1.7999999999999999E-2</v>
      </c>
      <c r="N844" s="117" t="s">
        <v>2356</v>
      </c>
    </row>
    <row r="845" spans="1:14" hidden="1">
      <c r="A845" s="117" t="s">
        <v>5491</v>
      </c>
      <c r="B845" s="117">
        <v>0.88439999999999996</v>
      </c>
      <c r="C845" s="117">
        <v>1</v>
      </c>
      <c r="D845" s="117">
        <v>5.0169999999999999E-2</v>
      </c>
      <c r="E845" s="117">
        <v>5017</v>
      </c>
      <c r="F845" s="117" t="s">
        <v>3842</v>
      </c>
      <c r="G845" s="117">
        <v>1.8368</v>
      </c>
      <c r="H845" s="117">
        <v>2.98E-2</v>
      </c>
      <c r="I845" s="117">
        <v>1</v>
      </c>
      <c r="J845" s="117">
        <v>1.655966E-2</v>
      </c>
      <c r="K845" s="117">
        <v>1.9957840000000001E-2</v>
      </c>
      <c r="L845" s="117">
        <v>0.14000000000000001</v>
      </c>
      <c r="M845" s="117">
        <v>1.0999999999999999E-2</v>
      </c>
      <c r="N845" s="117" t="s">
        <v>1364</v>
      </c>
    </row>
    <row r="846" spans="1:14" hidden="1">
      <c r="A846" s="117" t="s">
        <v>5492</v>
      </c>
      <c r="B846" s="117">
        <v>0.89459999999999995</v>
      </c>
      <c r="C846" s="117">
        <v>1</v>
      </c>
      <c r="D846" s="117">
        <v>3.8809999999999997E-2</v>
      </c>
      <c r="E846" s="117">
        <v>3881</v>
      </c>
      <c r="F846" s="117" t="s">
        <v>1377</v>
      </c>
      <c r="G846" s="117">
        <v>1.9058999999999999</v>
      </c>
      <c r="H846" s="117">
        <v>7.0199999999999999E-2</v>
      </c>
      <c r="I846" s="117">
        <v>1</v>
      </c>
      <c r="J846" s="117">
        <v>0</v>
      </c>
      <c r="K846" s="117">
        <v>0</v>
      </c>
      <c r="L846" s="117">
        <v>0.11</v>
      </c>
      <c r="M846" s="117">
        <v>0.01</v>
      </c>
      <c r="N846" s="117" t="s">
        <v>2311</v>
      </c>
    </row>
    <row r="847" spans="1:14" hidden="1">
      <c r="A847" s="117" t="s">
        <v>5494</v>
      </c>
      <c r="B847" s="117">
        <v>0.93359999999999999</v>
      </c>
      <c r="C847" s="117">
        <v>1</v>
      </c>
      <c r="D847" s="117">
        <v>2.1999999999999999E-2</v>
      </c>
      <c r="E847" s="117">
        <v>2200</v>
      </c>
      <c r="F847" s="117" t="s">
        <v>1372</v>
      </c>
      <c r="G847" s="117">
        <v>1.4906999999999999</v>
      </c>
      <c r="H847" s="117">
        <v>5.57E-2</v>
      </c>
      <c r="I847" s="117">
        <v>1</v>
      </c>
      <c r="J847" s="117">
        <v>0</v>
      </c>
      <c r="K847" s="117">
        <v>0</v>
      </c>
      <c r="L847" s="117">
        <v>0.215</v>
      </c>
      <c r="M847" s="117">
        <v>2.1000000000000001E-2</v>
      </c>
      <c r="N847" s="117" t="s">
        <v>2357</v>
      </c>
    </row>
    <row r="848" spans="1:14" hidden="1">
      <c r="A848" s="117" t="s">
        <v>5495</v>
      </c>
      <c r="B848" s="117">
        <v>0.74059999999999993</v>
      </c>
      <c r="C848" s="117">
        <v>1</v>
      </c>
      <c r="D848" s="117">
        <v>2.7599999999999999E-3</v>
      </c>
      <c r="E848" s="117">
        <v>276</v>
      </c>
      <c r="F848" s="117" t="s">
        <v>3818</v>
      </c>
      <c r="G848" s="117">
        <v>1.3892</v>
      </c>
      <c r="H848" s="117">
        <v>0</v>
      </c>
      <c r="I848" s="117">
        <v>1</v>
      </c>
      <c r="J848" s="117">
        <v>0</v>
      </c>
      <c r="K848" s="117">
        <v>0</v>
      </c>
      <c r="L848" s="117">
        <v>0.312</v>
      </c>
      <c r="M848" s="117">
        <v>2.1000000000000001E-2</v>
      </c>
      <c r="N848" s="117" t="s">
        <v>2358</v>
      </c>
    </row>
    <row r="849" spans="1:14" hidden="1">
      <c r="A849" s="117" t="s">
        <v>5496</v>
      </c>
      <c r="B849" s="117">
        <v>0.74059999999999993</v>
      </c>
      <c r="C849" s="117">
        <v>1</v>
      </c>
      <c r="D849" s="117">
        <v>5.3099999999999996E-3</v>
      </c>
      <c r="E849" s="117">
        <v>531</v>
      </c>
      <c r="F849" s="117" t="s">
        <v>3818</v>
      </c>
      <c r="G849" s="117">
        <v>1.2144999999999999</v>
      </c>
      <c r="H849" s="117">
        <v>0</v>
      </c>
      <c r="I849" s="117">
        <v>1</v>
      </c>
      <c r="J849" s="117">
        <v>0</v>
      </c>
      <c r="K849" s="117">
        <v>0</v>
      </c>
      <c r="L849" s="117">
        <v>0.16</v>
      </c>
      <c r="M849" s="117">
        <v>1.4E-2</v>
      </c>
      <c r="N849" s="117" t="s">
        <v>2359</v>
      </c>
    </row>
    <row r="850" spans="1:14" hidden="1">
      <c r="A850" s="117" t="s">
        <v>5497</v>
      </c>
      <c r="B850" s="117">
        <v>0.74059999999999993</v>
      </c>
      <c r="C850" s="117">
        <v>1</v>
      </c>
      <c r="D850" s="117">
        <v>1.2999999999999999E-4</v>
      </c>
      <c r="E850" s="117">
        <v>13</v>
      </c>
      <c r="F850" s="117" t="s">
        <v>3818</v>
      </c>
      <c r="G850" s="117">
        <v>0.72299999999999998</v>
      </c>
      <c r="H850" s="117">
        <v>0</v>
      </c>
      <c r="I850" s="117">
        <v>1</v>
      </c>
      <c r="J850" s="117">
        <v>0</v>
      </c>
      <c r="K850" s="117">
        <v>0</v>
      </c>
      <c r="L850" s="117">
        <v>1.0049999999999999</v>
      </c>
      <c r="M850" s="117">
        <v>2.4E-2</v>
      </c>
      <c r="N850" s="117" t="s">
        <v>2360</v>
      </c>
    </row>
    <row r="851" spans="1:14" hidden="1">
      <c r="A851" s="117" t="s">
        <v>5498</v>
      </c>
      <c r="B851" s="117">
        <v>0.93359999999999999</v>
      </c>
      <c r="C851" s="117">
        <v>1</v>
      </c>
      <c r="D851" s="117">
        <v>3.6330000000000001E-2</v>
      </c>
      <c r="E851" s="117">
        <v>3633</v>
      </c>
      <c r="F851" s="117" t="s">
        <v>1372</v>
      </c>
      <c r="G851" s="117">
        <v>1.6552</v>
      </c>
      <c r="H851" s="117">
        <v>5.96E-2</v>
      </c>
      <c r="I851" s="117">
        <v>1</v>
      </c>
      <c r="J851" s="117">
        <v>0</v>
      </c>
      <c r="K851" s="117">
        <v>0</v>
      </c>
      <c r="L851" s="117">
        <v>0.22900000000000001</v>
      </c>
      <c r="M851" s="117">
        <v>1.7000000000000001E-2</v>
      </c>
      <c r="N851" s="117" t="s">
        <v>2361</v>
      </c>
    </row>
    <row r="852" spans="1:14" hidden="1">
      <c r="A852" s="117" t="s">
        <v>5499</v>
      </c>
      <c r="B852" s="117">
        <v>0.93359999999999999</v>
      </c>
      <c r="C852" s="117">
        <v>1</v>
      </c>
      <c r="D852" s="117">
        <v>3.065E-2</v>
      </c>
      <c r="E852" s="117">
        <v>3065</v>
      </c>
      <c r="F852" s="117" t="s">
        <v>1372</v>
      </c>
      <c r="G852" s="117">
        <v>1.5304</v>
      </c>
      <c r="H852" s="117">
        <v>5.1299999999999998E-2</v>
      </c>
      <c r="I852" s="117">
        <v>1</v>
      </c>
      <c r="J852" s="117">
        <v>0</v>
      </c>
      <c r="K852" s="117">
        <v>0</v>
      </c>
      <c r="L852" s="117">
        <v>0.14199999999999999</v>
      </c>
      <c r="M852" s="117">
        <v>1.7999999999999999E-2</v>
      </c>
      <c r="N852" s="117" t="s">
        <v>2332</v>
      </c>
    </row>
    <row r="853" spans="1:14" hidden="1">
      <c r="A853" s="117" t="s">
        <v>5500</v>
      </c>
      <c r="B853" s="117">
        <v>0.74059999999999993</v>
      </c>
      <c r="C853" s="117">
        <v>1</v>
      </c>
      <c r="D853" s="117">
        <v>3.16E-3</v>
      </c>
      <c r="E853" s="117">
        <v>316</v>
      </c>
      <c r="F853" s="117" t="s">
        <v>3818</v>
      </c>
      <c r="G853" s="117">
        <v>0.95809999999999995</v>
      </c>
      <c r="H853" s="117">
        <v>0</v>
      </c>
      <c r="I853" s="117">
        <v>1</v>
      </c>
      <c r="J853" s="117">
        <v>0</v>
      </c>
      <c r="K853" s="117">
        <v>0</v>
      </c>
      <c r="L853" s="117">
        <v>0.39100000000000001</v>
      </c>
      <c r="M853" s="117">
        <v>1.6E-2</v>
      </c>
      <c r="N853" s="117" t="s">
        <v>2362</v>
      </c>
    </row>
    <row r="854" spans="1:14" hidden="1">
      <c r="A854" s="117" t="s">
        <v>5501</v>
      </c>
      <c r="B854" s="117">
        <v>0.93359999999999999</v>
      </c>
      <c r="C854" s="117">
        <v>1</v>
      </c>
      <c r="D854" s="117">
        <v>2.0650000000000002E-2</v>
      </c>
      <c r="E854" s="117">
        <v>2065</v>
      </c>
      <c r="F854" s="117" t="s">
        <v>1372</v>
      </c>
      <c r="G854" s="117">
        <v>1.4774</v>
      </c>
      <c r="H854" s="117">
        <v>4.5400000000000003E-2</v>
      </c>
      <c r="I854" s="117">
        <v>1</v>
      </c>
      <c r="J854" s="117">
        <v>0</v>
      </c>
      <c r="K854" s="117">
        <v>0</v>
      </c>
      <c r="L854" s="117">
        <v>0.157</v>
      </c>
      <c r="M854" s="117">
        <v>3.1E-2</v>
      </c>
      <c r="N854" s="117" t="s">
        <v>2330</v>
      </c>
    </row>
    <row r="855" spans="1:14" hidden="1">
      <c r="A855" s="117" t="s">
        <v>5502</v>
      </c>
      <c r="B855" s="117">
        <v>0.81259999999999999</v>
      </c>
      <c r="C855" s="117">
        <v>1</v>
      </c>
      <c r="D855" s="117">
        <v>7.4599999999999996E-3</v>
      </c>
      <c r="E855" s="117">
        <v>746</v>
      </c>
      <c r="F855" s="117" t="s">
        <v>1454</v>
      </c>
      <c r="G855" s="117">
        <v>2.9222999999999999</v>
      </c>
      <c r="H855" s="117">
        <v>0</v>
      </c>
      <c r="I855" s="117">
        <v>1</v>
      </c>
      <c r="J855" s="117">
        <v>0</v>
      </c>
      <c r="K855" s="117">
        <v>0</v>
      </c>
      <c r="L855" s="117">
        <v>0.3</v>
      </c>
      <c r="M855" s="117">
        <v>2.5999999999999999E-2</v>
      </c>
      <c r="N855" s="117" t="s">
        <v>2325</v>
      </c>
    </row>
    <row r="856" spans="1:14" hidden="1">
      <c r="A856" s="117" t="s">
        <v>5503</v>
      </c>
      <c r="B856" s="117">
        <v>0.94739999999999991</v>
      </c>
      <c r="C856" s="117">
        <v>1</v>
      </c>
      <c r="D856" s="117">
        <v>1.1050000000000001E-2</v>
      </c>
      <c r="E856" s="117">
        <v>1105</v>
      </c>
      <c r="F856" s="117" t="s">
        <v>1593</v>
      </c>
      <c r="G856" s="117">
        <v>1.8620000000000001</v>
      </c>
      <c r="H856" s="117">
        <v>0</v>
      </c>
      <c r="I856" s="117">
        <v>1</v>
      </c>
      <c r="J856" s="117">
        <v>0</v>
      </c>
      <c r="K856" s="117">
        <v>0</v>
      </c>
      <c r="L856" s="117">
        <v>0.192</v>
      </c>
      <c r="M856" s="117">
        <v>1.4999999999999999E-2</v>
      </c>
      <c r="N856" s="117" t="s">
        <v>2341</v>
      </c>
    </row>
    <row r="857" spans="1:14" hidden="1">
      <c r="A857" s="117" t="s">
        <v>5504</v>
      </c>
      <c r="B857" s="117">
        <v>0.74059999999999993</v>
      </c>
      <c r="C857" s="117">
        <v>1</v>
      </c>
      <c r="D857" s="117">
        <v>8.0999999999999996E-4</v>
      </c>
      <c r="E857" s="117">
        <v>81</v>
      </c>
      <c r="F857" s="117" t="s">
        <v>3818</v>
      </c>
      <c r="G857" s="117">
        <v>1.2039</v>
      </c>
      <c r="H857" s="117">
        <v>0</v>
      </c>
      <c r="I857" s="117">
        <v>1</v>
      </c>
      <c r="J857" s="117">
        <v>0</v>
      </c>
      <c r="K857" s="117">
        <v>0</v>
      </c>
      <c r="L857" s="117">
        <v>0.33300000000000002</v>
      </c>
      <c r="M857" s="117">
        <v>8.9999999999999993E-3</v>
      </c>
      <c r="N857" s="117" t="s">
        <v>2363</v>
      </c>
    </row>
    <row r="858" spans="1:14" hidden="1">
      <c r="A858" s="117" t="s">
        <v>5505</v>
      </c>
      <c r="B858" s="117">
        <v>0.74059999999999993</v>
      </c>
      <c r="C858" s="117">
        <v>1</v>
      </c>
      <c r="D858" s="117">
        <v>2.6579999999999999E-2</v>
      </c>
      <c r="E858" s="117">
        <v>2658</v>
      </c>
      <c r="F858" s="117" t="s">
        <v>3818</v>
      </c>
      <c r="G858" s="117">
        <v>1.2142999999999999</v>
      </c>
      <c r="H858" s="117">
        <v>0</v>
      </c>
      <c r="I858" s="117">
        <v>1</v>
      </c>
      <c r="J858" s="117">
        <v>0</v>
      </c>
      <c r="K858" s="117">
        <v>0</v>
      </c>
      <c r="L858" s="117">
        <v>0.495</v>
      </c>
      <c r="M858" s="117">
        <v>2.5000000000000001E-2</v>
      </c>
      <c r="N858" s="117" t="s">
        <v>2340</v>
      </c>
    </row>
    <row r="859" spans="1:14" hidden="1">
      <c r="A859" s="117" t="s">
        <v>5506</v>
      </c>
      <c r="B859" s="117">
        <v>0.93359999999999999</v>
      </c>
      <c r="C859" s="117">
        <v>1</v>
      </c>
      <c r="D859" s="117">
        <v>4.487E-2</v>
      </c>
      <c r="E859" s="117">
        <v>4487</v>
      </c>
      <c r="F859" s="117" t="s">
        <v>1372</v>
      </c>
      <c r="G859" s="117">
        <v>1.6893</v>
      </c>
      <c r="H859" s="117">
        <v>5.5399999999999998E-2</v>
      </c>
      <c r="I859" s="117">
        <v>1</v>
      </c>
      <c r="J859" s="117">
        <v>0</v>
      </c>
      <c r="K859" s="117">
        <v>0</v>
      </c>
      <c r="L859" s="117">
        <v>0.20699999999999999</v>
      </c>
      <c r="M859" s="117">
        <v>1.2E-2</v>
      </c>
      <c r="N859" s="117" t="s">
        <v>2364</v>
      </c>
    </row>
    <row r="860" spans="1:14" hidden="1">
      <c r="A860" s="117" t="s">
        <v>5507</v>
      </c>
      <c r="B860" s="117">
        <v>0.93359999999999999</v>
      </c>
      <c r="C860" s="117">
        <v>1</v>
      </c>
      <c r="D860" s="117">
        <v>1.3129999999999999E-2</v>
      </c>
      <c r="E860" s="117">
        <v>1313</v>
      </c>
      <c r="F860" s="117" t="s">
        <v>1372</v>
      </c>
      <c r="G860" s="117">
        <v>1.4805999999999999</v>
      </c>
      <c r="H860" s="117">
        <v>0</v>
      </c>
      <c r="I860" s="117">
        <v>1</v>
      </c>
      <c r="J860" s="117">
        <v>0</v>
      </c>
      <c r="K860" s="117">
        <v>0</v>
      </c>
      <c r="L860" s="117">
        <v>0.20499999999999999</v>
      </c>
      <c r="M860" s="117">
        <v>1.4E-2</v>
      </c>
      <c r="N860" s="117" t="s">
        <v>2365</v>
      </c>
    </row>
    <row r="861" spans="1:14" hidden="1">
      <c r="A861" s="117" t="s">
        <v>5508</v>
      </c>
      <c r="B861" s="117">
        <v>0.93359999999999999</v>
      </c>
      <c r="C861" s="117">
        <v>1</v>
      </c>
      <c r="D861" s="117">
        <v>1.03E-2</v>
      </c>
      <c r="E861" s="117">
        <v>1030</v>
      </c>
      <c r="F861" s="117" t="s">
        <v>1372</v>
      </c>
      <c r="G861" s="117">
        <v>1.3077000000000001</v>
      </c>
      <c r="H861" s="117">
        <v>0</v>
      </c>
      <c r="I861" s="117">
        <v>1</v>
      </c>
      <c r="J861" s="117">
        <v>0</v>
      </c>
      <c r="K861" s="117">
        <v>0</v>
      </c>
      <c r="L861" s="117">
        <v>0.29699999999999999</v>
      </c>
      <c r="M861" s="117">
        <v>4.5999999999999999E-2</v>
      </c>
      <c r="N861" s="117" t="s">
        <v>2303</v>
      </c>
    </row>
    <row r="862" spans="1:14" hidden="1">
      <c r="A862" s="117" t="s">
        <v>5509</v>
      </c>
      <c r="B862" s="117">
        <v>0.93359999999999999</v>
      </c>
      <c r="C862" s="117">
        <v>1</v>
      </c>
      <c r="D862" s="117">
        <v>2.8649999999999998E-2</v>
      </c>
      <c r="E862" s="117">
        <v>2865</v>
      </c>
      <c r="F862" s="117" t="s">
        <v>1372</v>
      </c>
      <c r="G862" s="117">
        <v>1.6954</v>
      </c>
      <c r="H862" s="117">
        <v>5.9299999999999999E-2</v>
      </c>
      <c r="I862" s="117">
        <v>1</v>
      </c>
      <c r="J862" s="117">
        <v>0</v>
      </c>
      <c r="K862" s="117">
        <v>0</v>
      </c>
      <c r="L862" s="117">
        <v>0.192</v>
      </c>
      <c r="M862" s="117">
        <v>2.1000000000000001E-2</v>
      </c>
      <c r="N862" s="117" t="s">
        <v>2366</v>
      </c>
    </row>
    <row r="863" spans="1:14" hidden="1">
      <c r="A863" s="117" t="s">
        <v>5510</v>
      </c>
      <c r="B863" s="117">
        <v>0.93359999999999999</v>
      </c>
      <c r="C863" s="117">
        <v>1</v>
      </c>
      <c r="D863" s="117">
        <v>1.8780000000000002E-2</v>
      </c>
      <c r="E863" s="117">
        <v>1878</v>
      </c>
      <c r="F863" s="117" t="s">
        <v>1372</v>
      </c>
      <c r="G863" s="117">
        <v>1.6349</v>
      </c>
      <c r="H863" s="117">
        <v>2.6100000000000002E-2</v>
      </c>
      <c r="I863" s="117">
        <v>1</v>
      </c>
      <c r="J863" s="117">
        <v>0</v>
      </c>
      <c r="K863" s="117">
        <v>0</v>
      </c>
      <c r="L863" s="117">
        <v>0.29899999999999999</v>
      </c>
      <c r="M863" s="117">
        <v>0.03</v>
      </c>
      <c r="N863" s="117" t="s">
        <v>2330</v>
      </c>
    </row>
    <row r="864" spans="1:14" hidden="1">
      <c r="A864" s="117" t="s">
        <v>5511</v>
      </c>
      <c r="B864" s="117">
        <v>0.93359999999999999</v>
      </c>
      <c r="C864" s="117">
        <v>1</v>
      </c>
      <c r="D864" s="117">
        <v>3.8800000000000002E-3</v>
      </c>
      <c r="E864" s="117">
        <v>388</v>
      </c>
      <c r="F864" s="117" t="s">
        <v>1372</v>
      </c>
      <c r="G864" s="117">
        <v>1.8964000000000001</v>
      </c>
      <c r="H864" s="117">
        <v>0</v>
      </c>
      <c r="I864" s="117">
        <v>1</v>
      </c>
      <c r="J864" s="117">
        <v>0</v>
      </c>
      <c r="K864" s="117">
        <v>0</v>
      </c>
      <c r="L864" s="117">
        <v>0.38700000000000001</v>
      </c>
      <c r="M864" s="117">
        <v>3.3000000000000002E-2</v>
      </c>
      <c r="N864" s="117" t="s">
        <v>2366</v>
      </c>
    </row>
    <row r="865" spans="1:14" hidden="1">
      <c r="A865" s="117" t="s">
        <v>5512</v>
      </c>
      <c r="B865" s="117">
        <v>0.74059999999999993</v>
      </c>
      <c r="C865" s="117">
        <v>1</v>
      </c>
      <c r="D865" s="117">
        <v>6.4000000000000005E-4</v>
      </c>
      <c r="E865" s="117">
        <v>64</v>
      </c>
      <c r="F865" s="117" t="s">
        <v>3818</v>
      </c>
      <c r="G865" s="117">
        <v>0.90300000000000002</v>
      </c>
      <c r="H865" s="117">
        <v>0</v>
      </c>
      <c r="I865" s="117">
        <v>1</v>
      </c>
      <c r="J865" s="117">
        <v>0</v>
      </c>
      <c r="K865" s="117">
        <v>0</v>
      </c>
      <c r="L865" s="117">
        <v>0.47499999999999998</v>
      </c>
      <c r="M865" s="117">
        <v>2.1000000000000001E-2</v>
      </c>
      <c r="N865" s="117" t="s">
        <v>2344</v>
      </c>
    </row>
    <row r="866" spans="1:14" hidden="1">
      <c r="A866" s="117" t="s">
        <v>5514</v>
      </c>
      <c r="B866" s="117">
        <v>0.87059999999999993</v>
      </c>
      <c r="C866" s="117">
        <v>1</v>
      </c>
      <c r="D866" s="117">
        <v>1.9000000000000001E-4</v>
      </c>
      <c r="E866" s="117">
        <v>19</v>
      </c>
      <c r="F866" s="117" t="s">
        <v>1440</v>
      </c>
      <c r="G866" s="117">
        <v>1.1508</v>
      </c>
      <c r="H866" s="117">
        <v>0</v>
      </c>
      <c r="I866" s="117">
        <v>1</v>
      </c>
      <c r="J866" s="117">
        <v>0</v>
      </c>
      <c r="K866" s="117">
        <v>0</v>
      </c>
      <c r="L866" s="117">
        <v>0.246</v>
      </c>
      <c r="M866" s="117">
        <v>2.4E-2</v>
      </c>
      <c r="N866" s="117" t="s">
        <v>2299</v>
      </c>
    </row>
    <row r="867" spans="1:14" hidden="1">
      <c r="A867" s="117" t="s">
        <v>5515</v>
      </c>
      <c r="B867" s="117">
        <v>1.2740999999999998</v>
      </c>
      <c r="C867" s="117">
        <v>1.25</v>
      </c>
      <c r="D867" s="117">
        <v>6.7890000000000006E-2</v>
      </c>
      <c r="E867" s="117">
        <v>6789</v>
      </c>
      <c r="F867" s="117" t="s">
        <v>3881</v>
      </c>
      <c r="G867" s="117">
        <v>2.0503999999999998</v>
      </c>
      <c r="H867" s="117">
        <v>7.51E-2</v>
      </c>
      <c r="I867" s="117">
        <v>1.0788</v>
      </c>
      <c r="J867" s="117">
        <v>5.5349490000000001E-2</v>
      </c>
      <c r="K867" s="117">
        <v>7.4888650000000001E-2</v>
      </c>
      <c r="L867" s="117">
        <v>0.36</v>
      </c>
      <c r="M867" s="117">
        <v>1.4999999999999999E-2</v>
      </c>
      <c r="N867" s="117" t="s">
        <v>1370</v>
      </c>
    </row>
    <row r="868" spans="1:14" hidden="1">
      <c r="A868" s="117" t="s">
        <v>5516</v>
      </c>
      <c r="B868" s="117">
        <v>1.2055999999999998</v>
      </c>
      <c r="C868" s="117">
        <v>1.25</v>
      </c>
      <c r="D868" s="117">
        <v>1.6240000000000001E-2</v>
      </c>
      <c r="E868" s="117">
        <v>1624</v>
      </c>
      <c r="F868" s="117" t="s">
        <v>3883</v>
      </c>
      <c r="G868" s="117">
        <v>1.6237999999999999</v>
      </c>
      <c r="H868" s="117">
        <v>6.5000000000000002E-2</v>
      </c>
      <c r="I868" s="117">
        <v>1.0788</v>
      </c>
      <c r="J868" s="117">
        <v>2.8224000000000001E-4</v>
      </c>
      <c r="K868" s="117">
        <v>4.373E-4</v>
      </c>
      <c r="L868" s="117">
        <v>0.47099999999999997</v>
      </c>
      <c r="M868" s="117">
        <v>4.4999999999999998E-2</v>
      </c>
      <c r="N868" s="117" t="s">
        <v>2367</v>
      </c>
    </row>
    <row r="869" spans="1:14" hidden="1">
      <c r="A869" s="117" t="s">
        <v>5517</v>
      </c>
      <c r="B869" s="117">
        <v>1.2740999999999998</v>
      </c>
      <c r="C869" s="117">
        <v>1.25</v>
      </c>
      <c r="D869" s="117">
        <v>5.2900000000000004E-3</v>
      </c>
      <c r="E869" s="117">
        <v>529</v>
      </c>
      <c r="F869" s="117" t="s">
        <v>3881</v>
      </c>
      <c r="G869" s="117">
        <v>1.4335</v>
      </c>
      <c r="H869" s="117">
        <v>0</v>
      </c>
      <c r="I869" s="117">
        <v>1.0788</v>
      </c>
      <c r="J869" s="117">
        <v>0.17345331999999999</v>
      </c>
      <c r="K869" s="117">
        <v>0.14392914000000001</v>
      </c>
      <c r="L869" s="117">
        <v>0.40200000000000002</v>
      </c>
      <c r="M869" s="117">
        <v>1.9E-2</v>
      </c>
      <c r="N869" s="117" t="s">
        <v>1370</v>
      </c>
    </row>
    <row r="870" spans="1:14" hidden="1">
      <c r="A870" s="117" t="s">
        <v>5518</v>
      </c>
      <c r="B870" s="117">
        <v>1.1656</v>
      </c>
      <c r="C870" s="117">
        <v>1.19</v>
      </c>
      <c r="D870" s="117">
        <v>1.8700000000000001E-2</v>
      </c>
      <c r="E870" s="117">
        <v>1870</v>
      </c>
      <c r="F870" s="117" t="s">
        <v>3885</v>
      </c>
      <c r="G870" s="117">
        <v>1.4419</v>
      </c>
      <c r="H870" s="117">
        <v>0</v>
      </c>
      <c r="I870" s="117">
        <v>1.05989</v>
      </c>
      <c r="J870" s="117">
        <v>1.5613419999999999E-2</v>
      </c>
      <c r="K870" s="117">
        <v>6.1033199999999998E-3</v>
      </c>
      <c r="L870" s="117">
        <v>0.49399999999999999</v>
      </c>
      <c r="M870" s="117">
        <v>2.7E-2</v>
      </c>
      <c r="N870" s="117" t="s">
        <v>2368</v>
      </c>
    </row>
    <row r="871" spans="1:14" hidden="1">
      <c r="A871" s="117" t="s">
        <v>5519</v>
      </c>
      <c r="B871" s="117">
        <v>1.2740999999999998</v>
      </c>
      <c r="C871" s="117">
        <v>1.25</v>
      </c>
      <c r="D871" s="117">
        <v>1.6449999999999999E-2</v>
      </c>
      <c r="E871" s="117">
        <v>1645</v>
      </c>
      <c r="F871" s="117" t="s">
        <v>3881</v>
      </c>
      <c r="G871" s="117">
        <v>1.7601</v>
      </c>
      <c r="H871" s="117">
        <v>7.4700000000000003E-2</v>
      </c>
      <c r="I871" s="117">
        <v>1.0788</v>
      </c>
      <c r="J871" s="117">
        <v>0</v>
      </c>
      <c r="K871" s="117">
        <v>0</v>
      </c>
      <c r="L871" s="117">
        <v>0.32200000000000001</v>
      </c>
      <c r="M871" s="117">
        <v>1.4E-2</v>
      </c>
      <c r="N871" s="117" t="s">
        <v>1370</v>
      </c>
    </row>
    <row r="872" spans="1:14" hidden="1">
      <c r="A872" s="117" t="s">
        <v>5520</v>
      </c>
      <c r="B872" s="117">
        <v>1.2740999999999998</v>
      </c>
      <c r="C872" s="117">
        <v>1.25</v>
      </c>
      <c r="D872" s="117">
        <v>1.455E-2</v>
      </c>
      <c r="E872" s="117">
        <v>1455</v>
      </c>
      <c r="F872" s="117" t="s">
        <v>3881</v>
      </c>
      <c r="G872" s="117">
        <v>1.9755</v>
      </c>
      <c r="H872" s="117">
        <v>3.5400000000000001E-2</v>
      </c>
      <c r="I872" s="117">
        <v>1.0788</v>
      </c>
      <c r="J872" s="117">
        <v>7.5948589999999996E-2</v>
      </c>
      <c r="K872" s="117">
        <v>6.6213389999999997E-2</v>
      </c>
      <c r="L872" s="117">
        <v>0.41299999999999998</v>
      </c>
      <c r="M872" s="117">
        <v>2.8000000000000001E-2</v>
      </c>
      <c r="N872" s="117" t="s">
        <v>1370</v>
      </c>
    </row>
    <row r="873" spans="1:14" hidden="1">
      <c r="A873" s="117" t="s">
        <v>5521</v>
      </c>
      <c r="B873" s="117">
        <v>1.2740999999999998</v>
      </c>
      <c r="C873" s="117">
        <v>1.25</v>
      </c>
      <c r="D873" s="117">
        <v>6.7299999999999999E-3</v>
      </c>
      <c r="E873" s="117">
        <v>673</v>
      </c>
      <c r="F873" s="117" t="s">
        <v>3881</v>
      </c>
      <c r="G873" s="117">
        <v>1.7875000000000001</v>
      </c>
      <c r="H873" s="117">
        <v>2.87E-2</v>
      </c>
      <c r="I873" s="117">
        <v>1.0788</v>
      </c>
      <c r="J873" s="117">
        <v>1.300865E-2</v>
      </c>
      <c r="K873" s="117">
        <v>1.518334E-2</v>
      </c>
      <c r="L873" s="117">
        <v>0.36499999999999999</v>
      </c>
      <c r="M873" s="117">
        <v>2.3E-2</v>
      </c>
      <c r="N873" s="117" t="s">
        <v>1370</v>
      </c>
    </row>
    <row r="874" spans="1:14" hidden="1">
      <c r="A874" s="117" t="s">
        <v>5522</v>
      </c>
      <c r="B874" s="117">
        <v>1.1656</v>
      </c>
      <c r="C874" s="117">
        <v>1.25</v>
      </c>
      <c r="D874" s="117">
        <v>8.7399999999999995E-3</v>
      </c>
      <c r="E874" s="117">
        <v>874</v>
      </c>
      <c r="F874" s="117" t="s">
        <v>3885</v>
      </c>
      <c r="G874" s="117">
        <v>1.5898000000000001</v>
      </c>
      <c r="H874" s="117">
        <v>0</v>
      </c>
      <c r="I874" s="117">
        <v>1.0788</v>
      </c>
      <c r="J874" s="117">
        <v>0</v>
      </c>
      <c r="K874" s="117">
        <v>0</v>
      </c>
      <c r="L874" s="117">
        <v>0.34499999999999997</v>
      </c>
      <c r="M874" s="117">
        <v>1.9E-2</v>
      </c>
      <c r="N874" s="117" t="s">
        <v>2369</v>
      </c>
    </row>
    <row r="875" spans="1:14" hidden="1">
      <c r="A875" s="117" t="s">
        <v>5523</v>
      </c>
      <c r="B875" s="117">
        <v>1.1656</v>
      </c>
      <c r="C875" s="117">
        <v>1.19</v>
      </c>
      <c r="D875" s="117">
        <v>6.1500000000000001E-3</v>
      </c>
      <c r="E875" s="117">
        <v>615</v>
      </c>
      <c r="F875" s="117" t="s">
        <v>3885</v>
      </c>
      <c r="G875" s="117">
        <v>1.3159000000000001</v>
      </c>
      <c r="H875" s="117">
        <v>0</v>
      </c>
      <c r="I875" s="117">
        <v>1.05989</v>
      </c>
      <c r="J875" s="117">
        <v>0</v>
      </c>
      <c r="K875" s="117">
        <v>0</v>
      </c>
      <c r="L875" s="117">
        <v>0.50900000000000001</v>
      </c>
      <c r="M875" s="117">
        <v>4.5999999999999999E-2</v>
      </c>
      <c r="N875" s="117" t="s">
        <v>2368</v>
      </c>
    </row>
    <row r="876" spans="1:14" hidden="1">
      <c r="A876" s="117" t="s">
        <v>5524</v>
      </c>
      <c r="B876" s="117">
        <v>1.2740999999999998</v>
      </c>
      <c r="C876" s="117">
        <v>1.25</v>
      </c>
      <c r="D876" s="117">
        <v>2.222E-2</v>
      </c>
      <c r="E876" s="117">
        <v>2222</v>
      </c>
      <c r="F876" s="117" t="s">
        <v>3881</v>
      </c>
      <c r="G876" s="117">
        <v>2.1088</v>
      </c>
      <c r="H876" s="117">
        <v>5.3999999999999999E-2</v>
      </c>
      <c r="I876" s="117">
        <v>1.0788</v>
      </c>
      <c r="J876" s="117">
        <v>2.1851849999999999E-2</v>
      </c>
      <c r="K876" s="117">
        <v>3.0598819999999999E-2</v>
      </c>
      <c r="L876" s="117">
        <v>0.313</v>
      </c>
      <c r="M876" s="117">
        <v>1.6E-2</v>
      </c>
      <c r="N876" s="117" t="s">
        <v>1370</v>
      </c>
    </row>
    <row r="877" spans="1:14" hidden="1">
      <c r="A877" s="117" t="s">
        <v>5525</v>
      </c>
      <c r="B877" s="117">
        <v>1.2740999999999998</v>
      </c>
      <c r="C877" s="117">
        <v>1.25</v>
      </c>
      <c r="D877" s="117">
        <v>1.983E-2</v>
      </c>
      <c r="E877" s="117">
        <v>1983</v>
      </c>
      <c r="F877" s="117" t="s">
        <v>3881</v>
      </c>
      <c r="G877" s="117">
        <v>1.7957000000000001</v>
      </c>
      <c r="H877" s="117">
        <v>5.1700000000000003E-2</v>
      </c>
      <c r="I877" s="117">
        <v>1.0788</v>
      </c>
      <c r="J877" s="117">
        <v>0</v>
      </c>
      <c r="K877" s="117">
        <v>0</v>
      </c>
      <c r="L877" s="117">
        <v>0.33300000000000002</v>
      </c>
      <c r="M877" s="117">
        <v>2.4E-2</v>
      </c>
      <c r="N877" s="117" t="s">
        <v>1370</v>
      </c>
    </row>
    <row r="878" spans="1:14" hidden="1">
      <c r="A878" s="117" t="s">
        <v>5526</v>
      </c>
      <c r="B878" s="117">
        <v>1.1656</v>
      </c>
      <c r="C878" s="117">
        <v>1.19</v>
      </c>
      <c r="D878" s="117">
        <v>3.4399999999999999E-3</v>
      </c>
      <c r="E878" s="117">
        <v>344</v>
      </c>
      <c r="F878" s="117" t="s">
        <v>3885</v>
      </c>
      <c r="G878" s="117">
        <v>1.4952000000000001</v>
      </c>
      <c r="H878" s="117">
        <v>0</v>
      </c>
      <c r="I878" s="117">
        <v>1.05989</v>
      </c>
      <c r="J878" s="117">
        <v>0</v>
      </c>
      <c r="K878" s="117">
        <v>0</v>
      </c>
      <c r="L878" s="117">
        <v>0.497</v>
      </c>
      <c r="M878" s="117">
        <v>2.1999999999999999E-2</v>
      </c>
      <c r="N878" s="117" t="s">
        <v>2368</v>
      </c>
    </row>
    <row r="879" spans="1:14" hidden="1">
      <c r="A879" s="117" t="s">
        <v>5527</v>
      </c>
      <c r="B879" s="117">
        <v>0.78039999999999998</v>
      </c>
      <c r="C879" s="117">
        <v>1</v>
      </c>
      <c r="D879" s="117">
        <v>3.381E-2</v>
      </c>
      <c r="E879" s="117">
        <v>3381</v>
      </c>
      <c r="F879" s="117" t="s">
        <v>3888</v>
      </c>
      <c r="G879" s="117">
        <v>1.7439</v>
      </c>
      <c r="H879" s="117">
        <v>0</v>
      </c>
      <c r="I879" s="117">
        <v>1</v>
      </c>
      <c r="J879" s="117">
        <v>0</v>
      </c>
      <c r="K879" s="117">
        <v>0</v>
      </c>
      <c r="L879" s="117">
        <v>0.39200000000000002</v>
      </c>
      <c r="M879" s="117">
        <v>3.9E-2</v>
      </c>
      <c r="N879" s="117" t="s">
        <v>2370</v>
      </c>
    </row>
    <row r="880" spans="1:14" hidden="1">
      <c r="A880" s="117" t="s">
        <v>5528</v>
      </c>
      <c r="B880" s="117">
        <v>0.86349999999999993</v>
      </c>
      <c r="C880" s="117">
        <v>1</v>
      </c>
      <c r="D880" s="117">
        <v>2.061E-2</v>
      </c>
      <c r="E880" s="117">
        <v>2061</v>
      </c>
      <c r="F880" s="117" t="s">
        <v>3890</v>
      </c>
      <c r="G880" s="117">
        <v>1.7781</v>
      </c>
      <c r="H880" s="117">
        <v>0</v>
      </c>
      <c r="I880" s="117">
        <v>1</v>
      </c>
      <c r="J880" s="117">
        <v>0</v>
      </c>
      <c r="K880" s="117">
        <v>0</v>
      </c>
      <c r="L880" s="117">
        <v>0.374</v>
      </c>
      <c r="M880" s="117">
        <v>1.7000000000000001E-2</v>
      </c>
      <c r="N880" s="117" t="s">
        <v>2371</v>
      </c>
    </row>
    <row r="881" spans="1:14" hidden="1">
      <c r="A881" s="117" t="s">
        <v>5529</v>
      </c>
      <c r="B881" s="117">
        <v>0.90489999999999993</v>
      </c>
      <c r="C881" s="117">
        <v>1</v>
      </c>
      <c r="D881" s="117">
        <v>7.0879999999999999E-2</v>
      </c>
      <c r="E881" s="117">
        <v>7088</v>
      </c>
      <c r="F881" s="117" t="s">
        <v>1403</v>
      </c>
      <c r="G881" s="117">
        <v>1.9198999999999999</v>
      </c>
      <c r="H881" s="117">
        <v>6.1499999999999999E-2</v>
      </c>
      <c r="I881" s="117">
        <v>1</v>
      </c>
      <c r="J881" s="117">
        <v>6.71056E-3</v>
      </c>
      <c r="K881" s="117">
        <v>7.7313E-3</v>
      </c>
      <c r="L881" s="117">
        <v>0.34</v>
      </c>
      <c r="M881" s="117">
        <v>0.03</v>
      </c>
      <c r="N881" s="117" t="s">
        <v>2372</v>
      </c>
    </row>
    <row r="882" spans="1:14" hidden="1">
      <c r="A882" s="117" t="s">
        <v>5530</v>
      </c>
      <c r="B882" s="117">
        <v>0.90489999999999993</v>
      </c>
      <c r="C882" s="117">
        <v>1</v>
      </c>
      <c r="D882" s="117">
        <v>4.6109999999999998E-2</v>
      </c>
      <c r="E882" s="117">
        <v>4611</v>
      </c>
      <c r="F882" s="117" t="s">
        <v>1403</v>
      </c>
      <c r="G882" s="117">
        <v>2.0009999999999999</v>
      </c>
      <c r="H882" s="117">
        <v>5.7200000000000001E-2</v>
      </c>
      <c r="I882" s="117">
        <v>1</v>
      </c>
      <c r="J882" s="117">
        <v>1.266566E-2</v>
      </c>
      <c r="K882" s="117">
        <v>1.459153E-2</v>
      </c>
      <c r="L882" s="117">
        <v>0.33300000000000002</v>
      </c>
      <c r="M882" s="117">
        <v>3.1E-2</v>
      </c>
      <c r="N882" s="117" t="s">
        <v>2372</v>
      </c>
    </row>
    <row r="883" spans="1:14" hidden="1">
      <c r="A883" s="117" t="s">
        <v>5531</v>
      </c>
      <c r="B883" s="117">
        <v>0.90489999999999993</v>
      </c>
      <c r="C883" s="117">
        <v>1</v>
      </c>
      <c r="D883" s="117">
        <v>1.422E-2</v>
      </c>
      <c r="E883" s="117">
        <v>1422</v>
      </c>
      <c r="F883" s="117" t="s">
        <v>1403</v>
      </c>
      <c r="G883" s="117">
        <v>1.6137999999999999</v>
      </c>
      <c r="H883" s="117">
        <v>6.6400000000000001E-2</v>
      </c>
      <c r="I883" s="117">
        <v>1</v>
      </c>
      <c r="J883" s="117">
        <v>0</v>
      </c>
      <c r="K883" s="117">
        <v>0</v>
      </c>
      <c r="L883" s="117">
        <v>0.34899999999999998</v>
      </c>
      <c r="M883" s="117">
        <v>0.03</v>
      </c>
      <c r="N883" s="117" t="s">
        <v>2373</v>
      </c>
    </row>
    <row r="884" spans="1:14" hidden="1">
      <c r="A884" s="117" t="s">
        <v>5532</v>
      </c>
      <c r="B884" s="117">
        <v>0.90489999999999993</v>
      </c>
      <c r="C884" s="117">
        <v>1</v>
      </c>
      <c r="D884" s="117">
        <v>1.189E-2</v>
      </c>
      <c r="E884" s="117">
        <v>1189</v>
      </c>
      <c r="F884" s="117" t="s">
        <v>1403</v>
      </c>
      <c r="G884" s="117">
        <v>1.7072000000000001</v>
      </c>
      <c r="H884" s="117">
        <v>0</v>
      </c>
      <c r="I884" s="117">
        <v>1</v>
      </c>
      <c r="J884" s="117">
        <v>1.963384E-2</v>
      </c>
      <c r="K884" s="117">
        <v>1.636584E-2</v>
      </c>
      <c r="L884" s="117">
        <v>0.20799999999999999</v>
      </c>
      <c r="M884" s="117">
        <v>1.7999999999999999E-2</v>
      </c>
      <c r="N884" s="117" t="s">
        <v>2373</v>
      </c>
    </row>
    <row r="885" spans="1:14" hidden="1">
      <c r="A885" s="117" t="s">
        <v>5533</v>
      </c>
      <c r="B885" s="117">
        <v>0.89349999999999996</v>
      </c>
      <c r="C885" s="117">
        <v>1</v>
      </c>
      <c r="D885" s="117">
        <v>3.696E-2</v>
      </c>
      <c r="E885" s="117">
        <v>3696</v>
      </c>
      <c r="F885" s="117" t="s">
        <v>1530</v>
      </c>
      <c r="G885" s="117">
        <v>1.8673999999999999</v>
      </c>
      <c r="H885" s="117">
        <v>6.6299999999999998E-2</v>
      </c>
      <c r="I885" s="117">
        <v>1</v>
      </c>
      <c r="J885" s="117">
        <v>0</v>
      </c>
      <c r="K885" s="117">
        <v>0</v>
      </c>
      <c r="L885" s="117">
        <v>0.19500000000000001</v>
      </c>
      <c r="M885" s="117">
        <v>1.9E-2</v>
      </c>
      <c r="N885" s="117" t="s">
        <v>2374</v>
      </c>
    </row>
    <row r="886" spans="1:14" hidden="1">
      <c r="A886" s="117" t="s">
        <v>5534</v>
      </c>
      <c r="B886" s="117">
        <v>0.78039999999999998</v>
      </c>
      <c r="C886" s="117">
        <v>1</v>
      </c>
      <c r="D886" s="117">
        <v>4.8900000000000002E-3</v>
      </c>
      <c r="E886" s="117">
        <v>489</v>
      </c>
      <c r="F886" s="117" t="s">
        <v>3888</v>
      </c>
      <c r="G886" s="117">
        <v>1.6315</v>
      </c>
      <c r="H886" s="117">
        <v>0</v>
      </c>
      <c r="I886" s="117">
        <v>1</v>
      </c>
      <c r="J886" s="117">
        <v>0</v>
      </c>
      <c r="K886" s="117">
        <v>0</v>
      </c>
      <c r="L886" s="117">
        <v>0.53600000000000003</v>
      </c>
      <c r="M886" s="117">
        <v>8.6999999999999994E-2</v>
      </c>
      <c r="N886" s="117" t="s">
        <v>2375</v>
      </c>
    </row>
    <row r="887" spans="1:14" hidden="1">
      <c r="A887" s="117" t="s">
        <v>5535</v>
      </c>
      <c r="B887" s="117">
        <v>0.86559999999999993</v>
      </c>
      <c r="C887" s="117">
        <v>1</v>
      </c>
      <c r="D887" s="117">
        <v>2.657E-2</v>
      </c>
      <c r="E887" s="117">
        <v>2657</v>
      </c>
      <c r="F887" s="117" t="s">
        <v>1670</v>
      </c>
      <c r="G887" s="117">
        <v>1.8945000000000001</v>
      </c>
      <c r="H887" s="117">
        <v>5.4899999999999997E-2</v>
      </c>
      <c r="I887" s="117">
        <v>1</v>
      </c>
      <c r="J887" s="117">
        <v>7.0829409999999995E-2</v>
      </c>
      <c r="K887" s="117">
        <v>6.3968490000000003E-2</v>
      </c>
      <c r="L887" s="117">
        <v>0.24199999999999999</v>
      </c>
      <c r="M887" s="117">
        <v>4.4999999999999998E-2</v>
      </c>
      <c r="N887" s="117" t="s">
        <v>1388</v>
      </c>
    </row>
    <row r="888" spans="1:14" hidden="1">
      <c r="A888" s="117" t="s">
        <v>5536</v>
      </c>
      <c r="B888" s="117">
        <v>0.90659999999999996</v>
      </c>
      <c r="C888" s="117">
        <v>1</v>
      </c>
      <c r="D888" s="117">
        <v>5.1529999999999999E-2</v>
      </c>
      <c r="E888" s="117">
        <v>5153</v>
      </c>
      <c r="F888" s="117" t="s">
        <v>3896</v>
      </c>
      <c r="G888" s="117">
        <v>1.8273999999999999</v>
      </c>
      <c r="H888" s="117">
        <v>6.2700000000000006E-2</v>
      </c>
      <c r="I888" s="117">
        <v>1</v>
      </c>
      <c r="J888" s="117">
        <v>0.1100286</v>
      </c>
      <c r="K888" s="117">
        <v>6.5920099999999997E-3</v>
      </c>
      <c r="L888" s="117">
        <v>0.35599999999999998</v>
      </c>
      <c r="M888" s="117">
        <v>2.5000000000000001E-2</v>
      </c>
      <c r="N888" s="117" t="s">
        <v>2376</v>
      </c>
    </row>
    <row r="889" spans="1:14" hidden="1">
      <c r="A889" s="117" t="s">
        <v>5537</v>
      </c>
      <c r="B889" s="117">
        <v>0.90489999999999993</v>
      </c>
      <c r="C889" s="117">
        <v>1</v>
      </c>
      <c r="D889" s="117">
        <v>6.8999999999999997E-4</v>
      </c>
      <c r="E889" s="117">
        <v>69</v>
      </c>
      <c r="F889" s="117" t="s">
        <v>1403</v>
      </c>
      <c r="G889" s="117">
        <v>2.6349</v>
      </c>
      <c r="H889" s="117">
        <v>0</v>
      </c>
      <c r="I889" s="117">
        <v>1</v>
      </c>
      <c r="J889" s="117">
        <v>0</v>
      </c>
      <c r="K889" s="117">
        <v>0</v>
      </c>
      <c r="L889" s="117">
        <v>0.33500000000000002</v>
      </c>
      <c r="M889" s="117">
        <v>3.9E-2</v>
      </c>
      <c r="N889" s="117" t="s">
        <v>2372</v>
      </c>
    </row>
    <row r="890" spans="1:14" hidden="1">
      <c r="A890" s="117" t="s">
        <v>5538</v>
      </c>
      <c r="B890" s="117">
        <v>0.89349999999999996</v>
      </c>
      <c r="C890" s="117">
        <v>1</v>
      </c>
      <c r="D890" s="117">
        <v>5.0800000000000003E-3</v>
      </c>
      <c r="E890" s="117">
        <v>508</v>
      </c>
      <c r="F890" s="117" t="s">
        <v>1530</v>
      </c>
      <c r="G890" s="117">
        <v>2.2204999999999999</v>
      </c>
      <c r="H890" s="117">
        <v>0</v>
      </c>
      <c r="I890" s="117">
        <v>1</v>
      </c>
      <c r="J890" s="117">
        <v>0</v>
      </c>
      <c r="K890" s="117">
        <v>0</v>
      </c>
      <c r="L890" s="117">
        <v>0.36699999999999999</v>
      </c>
      <c r="M890" s="117">
        <v>3.3000000000000002E-2</v>
      </c>
      <c r="N890" s="117" t="s">
        <v>2374</v>
      </c>
    </row>
    <row r="891" spans="1:14" hidden="1">
      <c r="A891" s="117" t="s">
        <v>5539</v>
      </c>
      <c r="B891" s="117">
        <v>0.90659999999999996</v>
      </c>
      <c r="C891" s="117">
        <v>1</v>
      </c>
      <c r="D891" s="117">
        <v>2.7899999999999999E-3</v>
      </c>
      <c r="E891" s="117">
        <v>279</v>
      </c>
      <c r="F891" s="117" t="s">
        <v>3896</v>
      </c>
      <c r="G891" s="117">
        <v>2.4108000000000001</v>
      </c>
      <c r="H891" s="117">
        <v>0</v>
      </c>
      <c r="I891" s="117">
        <v>1</v>
      </c>
      <c r="J891" s="117">
        <v>0</v>
      </c>
      <c r="K891" s="117">
        <v>0</v>
      </c>
      <c r="L891" s="117">
        <v>0.32500000000000001</v>
      </c>
      <c r="M891" s="117">
        <v>4.5999999999999999E-2</v>
      </c>
      <c r="N891" s="117" t="s">
        <v>2376</v>
      </c>
    </row>
    <row r="892" spans="1:14" hidden="1">
      <c r="A892" s="117" t="s">
        <v>5540</v>
      </c>
      <c r="B892" s="117">
        <v>0.78039999999999998</v>
      </c>
      <c r="C892" s="117">
        <v>1</v>
      </c>
      <c r="D892" s="117">
        <v>8.0000000000000007E-5</v>
      </c>
      <c r="E892" s="117">
        <v>8</v>
      </c>
      <c r="F892" s="117" t="s">
        <v>3888</v>
      </c>
      <c r="G892" s="117">
        <v>2.323</v>
      </c>
      <c r="H892" s="117">
        <v>0</v>
      </c>
      <c r="I892" s="117">
        <v>1</v>
      </c>
      <c r="J892" s="117">
        <v>0</v>
      </c>
      <c r="K892" s="117">
        <v>0</v>
      </c>
      <c r="L892" s="117">
        <v>0.41</v>
      </c>
      <c r="M892" s="117">
        <v>0.09</v>
      </c>
      <c r="N892" s="117" t="s">
        <v>2377</v>
      </c>
    </row>
    <row r="893" spans="1:14" hidden="1">
      <c r="A893" s="117" t="s">
        <v>5541</v>
      </c>
      <c r="B893" s="117">
        <v>0.84989999999999999</v>
      </c>
      <c r="C893" s="117">
        <v>1</v>
      </c>
      <c r="D893" s="117">
        <v>9.3299999999999998E-3</v>
      </c>
      <c r="E893" s="117">
        <v>933</v>
      </c>
      <c r="F893" s="117" t="s">
        <v>3900</v>
      </c>
      <c r="G893" s="117">
        <v>1.3081</v>
      </c>
      <c r="H893" s="117">
        <v>0</v>
      </c>
      <c r="I893" s="117">
        <v>1</v>
      </c>
      <c r="J893" s="117">
        <v>0</v>
      </c>
      <c r="K893" s="117">
        <v>0</v>
      </c>
      <c r="L893" s="117">
        <v>0.29499999999999998</v>
      </c>
      <c r="M893" s="117">
        <v>2.7E-2</v>
      </c>
      <c r="N893" s="117" t="s">
        <v>2378</v>
      </c>
    </row>
    <row r="894" spans="1:14" hidden="1">
      <c r="A894" s="117" t="s">
        <v>5542</v>
      </c>
      <c r="B894" s="117">
        <v>0.9071999999999999</v>
      </c>
      <c r="C894" s="117">
        <v>1</v>
      </c>
      <c r="D894" s="117">
        <v>2.8129999999999999E-2</v>
      </c>
      <c r="E894" s="117">
        <v>2813</v>
      </c>
      <c r="F894" s="117" t="s">
        <v>1711</v>
      </c>
      <c r="G894" s="117">
        <v>1.4619</v>
      </c>
      <c r="H894" s="117">
        <v>5.0700000000000002E-2</v>
      </c>
      <c r="I894" s="117">
        <v>1</v>
      </c>
      <c r="J894" s="117">
        <v>0</v>
      </c>
      <c r="K894" s="117">
        <v>0</v>
      </c>
      <c r="L894" s="117">
        <v>0.27</v>
      </c>
      <c r="M894" s="117">
        <v>2.8000000000000001E-2</v>
      </c>
      <c r="N894" s="117" t="s">
        <v>2379</v>
      </c>
    </row>
    <row r="895" spans="1:14" hidden="1">
      <c r="A895" s="117" t="s">
        <v>5543</v>
      </c>
      <c r="B895" s="117">
        <v>1.0530999999999999</v>
      </c>
      <c r="C895" s="117">
        <v>1</v>
      </c>
      <c r="D895" s="117">
        <v>9.0709999999999999E-2</v>
      </c>
      <c r="E895" s="117">
        <v>9071</v>
      </c>
      <c r="F895" s="117" t="s">
        <v>1442</v>
      </c>
      <c r="G895" s="117">
        <v>1.5909</v>
      </c>
      <c r="H895" s="117">
        <v>0.05</v>
      </c>
      <c r="I895" s="117">
        <v>1</v>
      </c>
      <c r="J895" s="117">
        <v>9.0344999999999998E-4</v>
      </c>
      <c r="K895" s="117">
        <v>1.09285E-3</v>
      </c>
      <c r="L895" s="117">
        <v>0.192</v>
      </c>
      <c r="M895" s="117">
        <v>1.7000000000000001E-2</v>
      </c>
      <c r="N895" s="117" t="s">
        <v>2380</v>
      </c>
    </row>
    <row r="896" spans="1:14" hidden="1">
      <c r="A896" s="117" t="s">
        <v>5544</v>
      </c>
      <c r="B896" s="117">
        <v>1.0530999999999999</v>
      </c>
      <c r="C896" s="117">
        <v>1</v>
      </c>
      <c r="D896" s="117">
        <v>2.7060000000000001E-2</v>
      </c>
      <c r="E896" s="117">
        <v>2706</v>
      </c>
      <c r="F896" s="117" t="s">
        <v>1442</v>
      </c>
      <c r="G896" s="117">
        <v>1.5663</v>
      </c>
      <c r="H896" s="117">
        <v>4.8500000000000001E-2</v>
      </c>
      <c r="I896" s="117">
        <v>1</v>
      </c>
      <c r="J896" s="117">
        <v>7.5347699999999997E-3</v>
      </c>
      <c r="K896" s="117">
        <v>5.2882500000000004E-3</v>
      </c>
      <c r="L896" s="117">
        <v>0.21299999999999999</v>
      </c>
      <c r="M896" s="117">
        <v>0.02</v>
      </c>
      <c r="N896" s="117" t="s">
        <v>2381</v>
      </c>
    </row>
    <row r="897" spans="1:14" hidden="1">
      <c r="A897" s="117" t="s">
        <v>5545</v>
      </c>
      <c r="B897" s="117">
        <v>1.0530999999999999</v>
      </c>
      <c r="C897" s="117">
        <v>1</v>
      </c>
      <c r="D897" s="117">
        <v>0.16355</v>
      </c>
      <c r="E897" s="117">
        <v>16355</v>
      </c>
      <c r="F897" s="117" t="s">
        <v>1442</v>
      </c>
      <c r="G897" s="117">
        <v>1.6537999999999999</v>
      </c>
      <c r="H897" s="117">
        <v>3.49E-2</v>
      </c>
      <c r="I897" s="117">
        <v>1</v>
      </c>
      <c r="J897" s="117">
        <v>0.12358041</v>
      </c>
      <c r="K897" s="117">
        <v>0.14142900999999999</v>
      </c>
      <c r="L897" s="117">
        <v>0.248</v>
      </c>
      <c r="M897" s="117">
        <v>2.5000000000000001E-2</v>
      </c>
      <c r="N897" s="117" t="s">
        <v>2381</v>
      </c>
    </row>
    <row r="898" spans="1:14" hidden="1">
      <c r="A898" s="117" t="s">
        <v>5546</v>
      </c>
      <c r="B898" s="117">
        <v>0.83739999999999992</v>
      </c>
      <c r="C898" s="117">
        <v>1</v>
      </c>
      <c r="D898" s="117">
        <v>3.2719999999999999E-2</v>
      </c>
      <c r="E898" s="117">
        <v>3272</v>
      </c>
      <c r="F898" s="117" t="s">
        <v>1821</v>
      </c>
      <c r="G898" s="117">
        <v>1.4822</v>
      </c>
      <c r="H898" s="117">
        <v>0</v>
      </c>
      <c r="I898" s="117">
        <v>1</v>
      </c>
      <c r="J898" s="117">
        <v>0</v>
      </c>
      <c r="K898" s="117">
        <v>0</v>
      </c>
      <c r="L898" s="117">
        <v>0.28399999999999997</v>
      </c>
      <c r="M898" s="117">
        <v>1.9E-2</v>
      </c>
      <c r="N898" s="117" t="s">
        <v>2382</v>
      </c>
    </row>
    <row r="899" spans="1:14" hidden="1">
      <c r="A899" s="117" t="s">
        <v>5547</v>
      </c>
      <c r="B899" s="117">
        <v>0.84989999999999999</v>
      </c>
      <c r="C899" s="117">
        <v>1</v>
      </c>
      <c r="D899" s="117">
        <v>1.142E-2</v>
      </c>
      <c r="E899" s="117">
        <v>1142</v>
      </c>
      <c r="F899" s="117" t="s">
        <v>3900</v>
      </c>
      <c r="G899" s="117">
        <v>1.4104000000000001</v>
      </c>
      <c r="H899" s="117">
        <v>0</v>
      </c>
      <c r="I899" s="117">
        <v>1</v>
      </c>
      <c r="J899" s="117">
        <v>7.4370859999999997E-2</v>
      </c>
      <c r="K899" s="117">
        <v>5.1578579999999999E-2</v>
      </c>
      <c r="L899" s="117">
        <v>0.223</v>
      </c>
      <c r="M899" s="117">
        <v>1.7000000000000001E-2</v>
      </c>
      <c r="N899" s="117" t="s">
        <v>2383</v>
      </c>
    </row>
    <row r="900" spans="1:14" hidden="1">
      <c r="A900" s="117" t="s">
        <v>5548</v>
      </c>
      <c r="B900" s="117">
        <v>0.90809999999999991</v>
      </c>
      <c r="C900" s="117">
        <v>1</v>
      </c>
      <c r="D900" s="117">
        <v>1.7260000000000001E-2</v>
      </c>
      <c r="E900" s="117">
        <v>1726</v>
      </c>
      <c r="F900" s="117" t="s">
        <v>3903</v>
      </c>
      <c r="G900" s="117">
        <v>1.5226999999999999</v>
      </c>
      <c r="H900" s="117">
        <v>1.2200000000000001E-2</v>
      </c>
      <c r="I900" s="117">
        <v>1</v>
      </c>
      <c r="J900" s="117">
        <v>0</v>
      </c>
      <c r="K900" s="117">
        <v>0</v>
      </c>
      <c r="L900" s="117">
        <v>0.22800000000000001</v>
      </c>
      <c r="M900" s="117">
        <v>1.7000000000000001E-2</v>
      </c>
      <c r="N900" s="117" t="s">
        <v>2384</v>
      </c>
    </row>
    <row r="901" spans="1:14" hidden="1">
      <c r="A901" s="117" t="s">
        <v>5549</v>
      </c>
      <c r="B901" s="117">
        <v>0.84989999999999999</v>
      </c>
      <c r="C901" s="117">
        <v>1</v>
      </c>
      <c r="D901" s="117">
        <v>5.7959999999999998E-2</v>
      </c>
      <c r="E901" s="117">
        <v>5796</v>
      </c>
      <c r="F901" s="117" t="s">
        <v>3900</v>
      </c>
      <c r="G901" s="117">
        <v>1.5544</v>
      </c>
      <c r="H901" s="117">
        <v>0</v>
      </c>
      <c r="I901" s="117">
        <v>1</v>
      </c>
      <c r="J901" s="117">
        <v>4.5921190000000001E-2</v>
      </c>
      <c r="K901" s="117">
        <v>5.137158E-2</v>
      </c>
      <c r="L901" s="117">
        <v>0.22600000000000001</v>
      </c>
      <c r="M901" s="117">
        <v>2.1000000000000001E-2</v>
      </c>
      <c r="N901" s="117" t="s">
        <v>2385</v>
      </c>
    </row>
    <row r="902" spans="1:14" hidden="1">
      <c r="A902" s="117" t="s">
        <v>5550</v>
      </c>
      <c r="B902" s="117">
        <v>1.0530999999999999</v>
      </c>
      <c r="C902" s="117">
        <v>1</v>
      </c>
      <c r="D902" s="117">
        <v>1.857E-2</v>
      </c>
      <c r="E902" s="117">
        <v>1857</v>
      </c>
      <c r="F902" s="117" t="s">
        <v>1442</v>
      </c>
      <c r="G902" s="117">
        <v>1.7616000000000001</v>
      </c>
      <c r="H902" s="117">
        <v>0.1933</v>
      </c>
      <c r="I902" s="117">
        <v>1</v>
      </c>
      <c r="J902" s="117">
        <v>0.2352272</v>
      </c>
      <c r="K902" s="117">
        <v>0.22991929999999999</v>
      </c>
      <c r="L902" s="117">
        <v>0.22600000000000001</v>
      </c>
      <c r="M902" s="117">
        <v>1.2999999999999999E-2</v>
      </c>
      <c r="N902" s="117" t="s">
        <v>2381</v>
      </c>
    </row>
    <row r="903" spans="1:14" hidden="1">
      <c r="A903" s="117" t="s">
        <v>5551</v>
      </c>
      <c r="B903" s="117">
        <v>0.84989999999999999</v>
      </c>
      <c r="C903" s="117">
        <v>1</v>
      </c>
      <c r="D903" s="117">
        <v>2.2799999999999999E-3</v>
      </c>
      <c r="E903" s="117">
        <v>228</v>
      </c>
      <c r="F903" s="117" t="s">
        <v>3900</v>
      </c>
      <c r="G903" s="117">
        <v>1.0287999999999999</v>
      </c>
      <c r="H903" s="117">
        <v>0</v>
      </c>
      <c r="I903" s="117">
        <v>1</v>
      </c>
      <c r="J903" s="117">
        <v>0</v>
      </c>
      <c r="K903" s="117">
        <v>0</v>
      </c>
      <c r="L903" s="117">
        <v>0.49</v>
      </c>
      <c r="M903" s="117">
        <v>6.0999999999999999E-2</v>
      </c>
      <c r="N903" s="117" t="s">
        <v>2386</v>
      </c>
    </row>
    <row r="904" spans="1:14" hidden="1">
      <c r="A904" s="117" t="s">
        <v>9698</v>
      </c>
      <c r="B904" s="117">
        <v>0.84989999999999999</v>
      </c>
      <c r="C904" s="117">
        <v>1</v>
      </c>
      <c r="D904" s="117">
        <v>8.0999999999999996E-4</v>
      </c>
      <c r="E904" s="117">
        <v>81</v>
      </c>
      <c r="F904" s="117" t="s">
        <v>3900</v>
      </c>
      <c r="G904" s="117">
        <v>1.33</v>
      </c>
      <c r="H904" s="117">
        <v>0</v>
      </c>
      <c r="I904" s="117">
        <v>1</v>
      </c>
      <c r="J904" s="117">
        <v>0</v>
      </c>
      <c r="K904" s="117">
        <v>0</v>
      </c>
      <c r="L904" s="117">
        <v>0.32800000000000001</v>
      </c>
      <c r="M904" s="117">
        <v>3.1E-2</v>
      </c>
      <c r="N904" s="117" t="s">
        <v>2387</v>
      </c>
    </row>
    <row r="905" spans="1:14" hidden="1">
      <c r="A905" s="117" t="s">
        <v>5552</v>
      </c>
      <c r="B905" s="117">
        <v>1.0146999999999999</v>
      </c>
      <c r="C905" s="117">
        <v>1</v>
      </c>
      <c r="D905" s="117">
        <v>3.3590000000000002E-2</v>
      </c>
      <c r="E905" s="117">
        <v>3359</v>
      </c>
      <c r="F905" s="117" t="s">
        <v>1480</v>
      </c>
      <c r="G905" s="117">
        <v>1.7269000000000001</v>
      </c>
      <c r="H905" s="117">
        <v>6.7599999999999993E-2</v>
      </c>
      <c r="I905" s="117">
        <v>1</v>
      </c>
      <c r="J905" s="117">
        <v>3.234422E-2</v>
      </c>
      <c r="K905" s="117">
        <v>3.8396230000000003E-2</v>
      </c>
      <c r="L905" s="117">
        <v>0.17199999999999999</v>
      </c>
      <c r="M905" s="117">
        <v>5.0000000000000001E-3</v>
      </c>
      <c r="N905" s="117" t="s">
        <v>2388</v>
      </c>
    </row>
    <row r="906" spans="1:14" hidden="1">
      <c r="A906" s="117" t="s">
        <v>5553</v>
      </c>
      <c r="B906" s="117">
        <v>1.0146999999999999</v>
      </c>
      <c r="C906" s="117">
        <v>1</v>
      </c>
      <c r="D906" s="117">
        <v>5.4460000000000001E-2</v>
      </c>
      <c r="E906" s="117">
        <v>5446</v>
      </c>
      <c r="F906" s="117" t="s">
        <v>1480</v>
      </c>
      <c r="G906" s="117">
        <v>1.6133</v>
      </c>
      <c r="H906" s="117">
        <v>4.5199999999999997E-2</v>
      </c>
      <c r="I906" s="117">
        <v>1</v>
      </c>
      <c r="J906" s="117">
        <v>0</v>
      </c>
      <c r="K906" s="117">
        <v>0</v>
      </c>
      <c r="L906" s="117">
        <v>0.191</v>
      </c>
      <c r="M906" s="117">
        <v>2.9000000000000001E-2</v>
      </c>
      <c r="N906" s="117" t="s">
        <v>2388</v>
      </c>
    </row>
    <row r="907" spans="1:14" hidden="1">
      <c r="A907" s="117" t="s">
        <v>5554</v>
      </c>
      <c r="B907" s="117">
        <v>0.84989999999999999</v>
      </c>
      <c r="C907" s="117">
        <v>1</v>
      </c>
      <c r="D907" s="117">
        <v>2.7439999999999999E-2</v>
      </c>
      <c r="E907" s="117">
        <v>2744</v>
      </c>
      <c r="F907" s="117" t="s">
        <v>3900</v>
      </c>
      <c r="G907" s="117">
        <v>1.5246</v>
      </c>
      <c r="H907" s="117">
        <v>0</v>
      </c>
      <c r="I907" s="117">
        <v>1</v>
      </c>
      <c r="J907" s="117">
        <v>0</v>
      </c>
      <c r="K907" s="117">
        <v>0</v>
      </c>
      <c r="L907" s="117">
        <v>0.35599999999999998</v>
      </c>
      <c r="M907" s="117">
        <v>0.04</v>
      </c>
      <c r="N907" s="117" t="s">
        <v>2389</v>
      </c>
    </row>
    <row r="908" spans="1:14" hidden="1">
      <c r="A908" s="117" t="s">
        <v>5555</v>
      </c>
      <c r="B908" s="117">
        <v>1.0532999999999999</v>
      </c>
      <c r="C908" s="117">
        <v>1</v>
      </c>
      <c r="D908" s="117">
        <v>1.0000000000000001E-5</v>
      </c>
      <c r="E908" s="117">
        <v>1</v>
      </c>
      <c r="F908" s="117" t="s">
        <v>1564</v>
      </c>
      <c r="G908" s="117">
        <v>1.0575000000000001</v>
      </c>
      <c r="H908" s="117">
        <v>0</v>
      </c>
      <c r="I908" s="117">
        <v>1</v>
      </c>
      <c r="J908" s="117">
        <v>0</v>
      </c>
      <c r="K908" s="117">
        <v>0</v>
      </c>
      <c r="L908" s="117">
        <v>0.13500000000000001</v>
      </c>
      <c r="M908" s="117">
        <v>1.2E-2</v>
      </c>
      <c r="N908" s="117" t="s">
        <v>2397</v>
      </c>
    </row>
    <row r="909" spans="1:14" hidden="1">
      <c r="A909" s="117" t="s">
        <v>5556</v>
      </c>
      <c r="B909" s="117">
        <v>0.84989999999999999</v>
      </c>
      <c r="C909" s="117">
        <v>1</v>
      </c>
      <c r="D909" s="117">
        <v>2.4250000000000001E-2</v>
      </c>
      <c r="E909" s="117">
        <v>2425</v>
      </c>
      <c r="F909" s="117" t="s">
        <v>3900</v>
      </c>
      <c r="G909" s="117">
        <v>1.2618</v>
      </c>
      <c r="H909" s="117">
        <v>0</v>
      </c>
      <c r="I909" s="117">
        <v>1</v>
      </c>
      <c r="J909" s="117">
        <v>0</v>
      </c>
      <c r="K909" s="117">
        <v>0</v>
      </c>
      <c r="L909" s="117">
        <v>0.39300000000000002</v>
      </c>
      <c r="M909" s="117">
        <v>2.8000000000000001E-2</v>
      </c>
      <c r="N909" s="117" t="s">
        <v>2390</v>
      </c>
    </row>
    <row r="910" spans="1:14" hidden="1">
      <c r="A910" s="117" t="s">
        <v>5557</v>
      </c>
      <c r="B910" s="117">
        <v>0.84989999999999999</v>
      </c>
      <c r="C910" s="117">
        <v>1</v>
      </c>
      <c r="D910" s="117">
        <v>9.3699999999999999E-3</v>
      </c>
      <c r="E910" s="117">
        <v>937</v>
      </c>
      <c r="F910" s="117" t="s">
        <v>3900</v>
      </c>
      <c r="G910" s="117">
        <v>1.4103000000000001</v>
      </c>
      <c r="H910" s="117">
        <v>0</v>
      </c>
      <c r="I910" s="117">
        <v>1</v>
      </c>
      <c r="J910" s="117">
        <v>0</v>
      </c>
      <c r="K910" s="117">
        <v>0</v>
      </c>
      <c r="L910" s="117">
        <v>0.155</v>
      </c>
      <c r="M910" s="117">
        <v>1.9E-2</v>
      </c>
      <c r="N910" s="117" t="s">
        <v>2391</v>
      </c>
    </row>
    <row r="911" spans="1:14" hidden="1">
      <c r="A911" s="117" t="s">
        <v>5558</v>
      </c>
      <c r="B911" s="117">
        <v>0.84989999999999999</v>
      </c>
      <c r="C911" s="117">
        <v>1</v>
      </c>
      <c r="D911" s="117">
        <v>2.1160000000000002E-2</v>
      </c>
      <c r="E911" s="117">
        <v>2116</v>
      </c>
      <c r="F911" s="117" t="s">
        <v>3900</v>
      </c>
      <c r="G911" s="117">
        <v>1.4608000000000001</v>
      </c>
      <c r="H911" s="117">
        <v>0</v>
      </c>
      <c r="I911" s="117">
        <v>1</v>
      </c>
      <c r="J911" s="117">
        <v>0</v>
      </c>
      <c r="K911" s="117">
        <v>0</v>
      </c>
      <c r="L911" s="117">
        <v>0.27300000000000002</v>
      </c>
      <c r="M911" s="117">
        <v>2.3E-2</v>
      </c>
      <c r="N911" s="117" t="s">
        <v>2392</v>
      </c>
    </row>
    <row r="912" spans="1:14" hidden="1">
      <c r="A912" s="117" t="s">
        <v>5559</v>
      </c>
      <c r="B912" s="117">
        <v>0.84989999999999999</v>
      </c>
      <c r="C912" s="117">
        <v>1</v>
      </c>
      <c r="D912" s="117">
        <v>3.6049999999999999E-2</v>
      </c>
      <c r="E912" s="117">
        <v>3605</v>
      </c>
      <c r="F912" s="117" t="s">
        <v>3900</v>
      </c>
      <c r="G912" s="117">
        <v>1.6720999999999999</v>
      </c>
      <c r="H912" s="117">
        <v>0</v>
      </c>
      <c r="I912" s="117">
        <v>1</v>
      </c>
      <c r="J912" s="117">
        <v>0</v>
      </c>
      <c r="K912" s="117">
        <v>0</v>
      </c>
      <c r="L912" s="117">
        <v>0.32200000000000001</v>
      </c>
      <c r="M912" s="117">
        <v>4.3999999999999997E-2</v>
      </c>
      <c r="N912" s="117" t="s">
        <v>2393</v>
      </c>
    </row>
    <row r="913" spans="1:14" hidden="1">
      <c r="A913" s="117" t="s">
        <v>5560</v>
      </c>
      <c r="B913" s="117">
        <v>1.0530999999999999</v>
      </c>
      <c r="C913" s="117">
        <v>1</v>
      </c>
      <c r="D913" s="117">
        <v>2.4830000000000001E-2</v>
      </c>
      <c r="E913" s="117">
        <v>2483</v>
      </c>
      <c r="F913" s="117" t="s">
        <v>1442</v>
      </c>
      <c r="G913" s="117">
        <v>1.5411999999999999</v>
      </c>
      <c r="H913" s="117">
        <v>9.5100000000000004E-2</v>
      </c>
      <c r="I913" s="117">
        <v>1</v>
      </c>
      <c r="J913" s="117">
        <v>0</v>
      </c>
      <c r="K913" s="117">
        <v>0</v>
      </c>
      <c r="L913" s="117">
        <v>0.27800000000000002</v>
      </c>
      <c r="M913" s="117">
        <v>1.7999999999999999E-2</v>
      </c>
      <c r="N913" s="117" t="s">
        <v>2381</v>
      </c>
    </row>
    <row r="914" spans="1:14" hidden="1">
      <c r="A914" s="117" t="s">
        <v>5561</v>
      </c>
      <c r="B914" s="117">
        <v>1.0530999999999999</v>
      </c>
      <c r="C914" s="117">
        <v>1</v>
      </c>
      <c r="D914" s="117">
        <v>1.8890000000000001E-2</v>
      </c>
      <c r="E914" s="117">
        <v>1889</v>
      </c>
      <c r="F914" s="117" t="s">
        <v>1442</v>
      </c>
      <c r="G914" s="117">
        <v>1.542</v>
      </c>
      <c r="H914" s="117">
        <v>0.1101</v>
      </c>
      <c r="I914" s="117">
        <v>1</v>
      </c>
      <c r="J914" s="117">
        <v>0.23787926000000001</v>
      </c>
      <c r="K914" s="117">
        <v>0.19896820000000001</v>
      </c>
      <c r="L914" s="117">
        <v>0.17199999999999999</v>
      </c>
      <c r="M914" s="117">
        <v>1.4999999999999999E-2</v>
      </c>
      <c r="N914" s="117" t="s">
        <v>2381</v>
      </c>
    </row>
    <row r="915" spans="1:14" hidden="1">
      <c r="A915" s="117" t="s">
        <v>5562</v>
      </c>
      <c r="B915" s="117">
        <v>0.9071999999999999</v>
      </c>
      <c r="C915" s="117">
        <v>1</v>
      </c>
      <c r="D915" s="117">
        <v>1.2319999999999999E-2</v>
      </c>
      <c r="E915" s="117">
        <v>1232</v>
      </c>
      <c r="F915" s="117" t="s">
        <v>1711</v>
      </c>
      <c r="G915" s="117">
        <v>1.5705</v>
      </c>
      <c r="H915" s="117">
        <v>0</v>
      </c>
      <c r="I915" s="117">
        <v>1</v>
      </c>
      <c r="J915" s="117">
        <v>0</v>
      </c>
      <c r="K915" s="117">
        <v>0</v>
      </c>
      <c r="L915" s="117">
        <v>0.27900000000000003</v>
      </c>
      <c r="M915" s="117">
        <v>1.6E-2</v>
      </c>
      <c r="N915" s="117" t="s">
        <v>2379</v>
      </c>
    </row>
    <row r="916" spans="1:14" hidden="1">
      <c r="A916" s="117" t="s">
        <v>5563</v>
      </c>
      <c r="B916" s="117">
        <v>0.93269999999999997</v>
      </c>
      <c r="C916" s="117">
        <v>1</v>
      </c>
      <c r="D916" s="117">
        <v>5.6770000000000001E-2</v>
      </c>
      <c r="E916" s="117">
        <v>5677</v>
      </c>
      <c r="F916" s="117" t="s">
        <v>3910</v>
      </c>
      <c r="G916" s="117">
        <v>2.1381000000000001</v>
      </c>
      <c r="H916" s="117">
        <v>0.08</v>
      </c>
      <c r="I916" s="117">
        <v>1</v>
      </c>
      <c r="J916" s="117">
        <v>7.1554909999999999E-2</v>
      </c>
      <c r="K916" s="117">
        <v>8.6535979999999998E-2</v>
      </c>
      <c r="L916" s="117">
        <v>0.23300000000000001</v>
      </c>
      <c r="M916" s="117">
        <v>2.5000000000000001E-2</v>
      </c>
      <c r="N916" s="117" t="s">
        <v>2394</v>
      </c>
    </row>
    <row r="917" spans="1:14" hidden="1">
      <c r="A917" s="117" t="s">
        <v>5564</v>
      </c>
      <c r="B917" s="117">
        <v>1.0530999999999999</v>
      </c>
      <c r="C917" s="117">
        <v>1</v>
      </c>
      <c r="D917" s="117">
        <v>3.108E-2</v>
      </c>
      <c r="E917" s="117">
        <v>3108</v>
      </c>
      <c r="F917" s="117" t="s">
        <v>1442</v>
      </c>
      <c r="G917" s="117">
        <v>1.7257</v>
      </c>
      <c r="H917" s="117">
        <v>7.4899999999999994E-2</v>
      </c>
      <c r="I917" s="117">
        <v>1</v>
      </c>
      <c r="J917" s="117">
        <v>0.20095800999999999</v>
      </c>
      <c r="K917" s="117">
        <v>0.19838726000000001</v>
      </c>
      <c r="L917" s="117">
        <v>0.18</v>
      </c>
      <c r="M917" s="117">
        <v>1.4E-2</v>
      </c>
      <c r="N917" s="117" t="s">
        <v>2381</v>
      </c>
    </row>
    <row r="918" spans="1:14" hidden="1">
      <c r="A918" s="117" t="s">
        <v>5565</v>
      </c>
      <c r="B918" s="117">
        <v>0.84989999999999999</v>
      </c>
      <c r="C918" s="117">
        <v>1</v>
      </c>
      <c r="D918" s="117">
        <v>1.482E-2</v>
      </c>
      <c r="E918" s="117">
        <v>1482</v>
      </c>
      <c r="F918" s="117" t="s">
        <v>3900</v>
      </c>
      <c r="G918" s="117">
        <v>1.3665</v>
      </c>
      <c r="H918" s="117">
        <v>0</v>
      </c>
      <c r="I918" s="117">
        <v>1</v>
      </c>
      <c r="J918" s="117">
        <v>0</v>
      </c>
      <c r="K918" s="117">
        <v>0</v>
      </c>
      <c r="L918" s="117">
        <v>0.28899999999999998</v>
      </c>
      <c r="M918" s="117">
        <v>2.8000000000000001E-2</v>
      </c>
      <c r="N918" s="117" t="s">
        <v>2395</v>
      </c>
    </row>
    <row r="919" spans="1:14" hidden="1">
      <c r="A919" s="117" t="s">
        <v>5566</v>
      </c>
      <c r="B919" s="117">
        <v>0.9071999999999999</v>
      </c>
      <c r="C919" s="117">
        <v>1</v>
      </c>
      <c r="D919" s="117">
        <v>6.8900000000000003E-3</v>
      </c>
      <c r="E919" s="117">
        <v>689</v>
      </c>
      <c r="F919" s="117" t="s">
        <v>1711</v>
      </c>
      <c r="G919" s="117">
        <v>1.1456999999999999</v>
      </c>
      <c r="H919" s="117">
        <v>0</v>
      </c>
      <c r="I919" s="117">
        <v>1</v>
      </c>
      <c r="J919" s="117">
        <v>0</v>
      </c>
      <c r="K919" s="117">
        <v>0</v>
      </c>
      <c r="L919" s="117">
        <v>0.47899999999999998</v>
      </c>
      <c r="M919" s="117">
        <v>3.5999999999999997E-2</v>
      </c>
      <c r="N919" s="117" t="s">
        <v>1811</v>
      </c>
    </row>
    <row r="920" spans="1:14" hidden="1">
      <c r="A920" s="117" t="s">
        <v>5567</v>
      </c>
      <c r="B920" s="117">
        <v>1.0530999999999999</v>
      </c>
      <c r="C920" s="117">
        <v>1</v>
      </c>
      <c r="D920" s="117">
        <v>9.7519999999999996E-2</v>
      </c>
      <c r="E920" s="117">
        <v>9752</v>
      </c>
      <c r="F920" s="117" t="s">
        <v>1442</v>
      </c>
      <c r="G920" s="117">
        <v>1.6075999999999999</v>
      </c>
      <c r="H920" s="117">
        <v>1.3100000000000001E-2</v>
      </c>
      <c r="I920" s="117">
        <v>1</v>
      </c>
      <c r="J920" s="117">
        <v>0</v>
      </c>
      <c r="K920" s="117">
        <v>0</v>
      </c>
      <c r="L920" s="117">
        <v>0.22900000000000001</v>
      </c>
      <c r="M920" s="117">
        <v>1.9E-2</v>
      </c>
      <c r="N920" s="117" t="s">
        <v>2381</v>
      </c>
    </row>
    <row r="921" spans="1:14" hidden="1">
      <c r="A921" s="117" t="s">
        <v>5568</v>
      </c>
      <c r="B921" s="117">
        <v>1.0530999999999999</v>
      </c>
      <c r="C921" s="117">
        <v>1</v>
      </c>
      <c r="D921" s="117">
        <v>2.12E-2</v>
      </c>
      <c r="E921" s="117">
        <v>2120</v>
      </c>
      <c r="F921" s="117" t="s">
        <v>1442</v>
      </c>
      <c r="G921" s="117">
        <v>1.5256000000000001</v>
      </c>
      <c r="H921" s="117">
        <v>5.2699999999999997E-2</v>
      </c>
      <c r="I921" s="117">
        <v>1</v>
      </c>
      <c r="J921" s="117">
        <v>2.3005970000000001E-2</v>
      </c>
      <c r="K921" s="117">
        <v>1.31912E-2</v>
      </c>
      <c r="L921" s="117">
        <v>0.28399999999999997</v>
      </c>
      <c r="M921" s="117">
        <v>1.0999999999999999E-2</v>
      </c>
      <c r="N921" s="117" t="s">
        <v>2381</v>
      </c>
    </row>
    <row r="922" spans="1:14" hidden="1">
      <c r="A922" s="117" t="s">
        <v>5569</v>
      </c>
      <c r="B922" s="117">
        <v>0.84989999999999999</v>
      </c>
      <c r="C922" s="117">
        <v>1</v>
      </c>
      <c r="D922" s="117">
        <v>1.323E-2</v>
      </c>
      <c r="E922" s="117">
        <v>1323</v>
      </c>
      <c r="F922" s="117" t="s">
        <v>3900</v>
      </c>
      <c r="G922" s="117">
        <v>1.4058999999999999</v>
      </c>
      <c r="H922" s="117">
        <v>0</v>
      </c>
      <c r="I922" s="117">
        <v>1</v>
      </c>
      <c r="J922" s="117">
        <v>0</v>
      </c>
      <c r="K922" s="117">
        <v>0</v>
      </c>
      <c r="L922" s="117">
        <v>0.216</v>
      </c>
      <c r="M922" s="117">
        <v>1.6E-2</v>
      </c>
      <c r="N922" s="117" t="s">
        <v>2391</v>
      </c>
    </row>
    <row r="923" spans="1:14" hidden="1">
      <c r="A923" s="117" t="s">
        <v>5570</v>
      </c>
      <c r="B923" s="117">
        <v>1.0530999999999999</v>
      </c>
      <c r="C923" s="117">
        <v>1</v>
      </c>
      <c r="D923" s="117">
        <v>3.7420000000000002E-2</v>
      </c>
      <c r="E923" s="117">
        <v>3742</v>
      </c>
      <c r="F923" s="117" t="s">
        <v>1442</v>
      </c>
      <c r="G923" s="117">
        <v>1.6520999999999999</v>
      </c>
      <c r="H923" s="117">
        <v>2.1999999999999999E-2</v>
      </c>
      <c r="I923" s="117">
        <v>1</v>
      </c>
      <c r="J923" s="117">
        <v>6.486277E-2</v>
      </c>
      <c r="K923" s="117">
        <v>6.1564729999999998E-2</v>
      </c>
      <c r="L923" s="117">
        <v>0.25700000000000001</v>
      </c>
      <c r="M923" s="117">
        <v>3.1E-2</v>
      </c>
      <c r="N923" s="117" t="s">
        <v>2381</v>
      </c>
    </row>
    <row r="924" spans="1:14" hidden="1">
      <c r="A924" s="117" t="s">
        <v>5571</v>
      </c>
      <c r="B924" s="117">
        <v>0.90809999999999991</v>
      </c>
      <c r="C924" s="117">
        <v>1</v>
      </c>
      <c r="D924" s="117">
        <v>0.10406</v>
      </c>
      <c r="E924" s="117">
        <v>10406</v>
      </c>
      <c r="F924" s="117" t="s">
        <v>3903</v>
      </c>
      <c r="G924" s="117">
        <v>2.0533000000000001</v>
      </c>
      <c r="H924" s="117">
        <v>0</v>
      </c>
      <c r="I924" s="117">
        <v>1</v>
      </c>
      <c r="J924" s="117">
        <v>8.0604209999999996E-2</v>
      </c>
      <c r="K924" s="117">
        <v>9.9918729999999997E-2</v>
      </c>
      <c r="L924" s="117">
        <v>0.17299999999999999</v>
      </c>
      <c r="M924" s="117">
        <v>1.4E-2</v>
      </c>
      <c r="N924" s="117" t="s">
        <v>2384</v>
      </c>
    </row>
    <row r="925" spans="1:14" hidden="1">
      <c r="A925" s="117" t="s">
        <v>5572</v>
      </c>
      <c r="B925" s="117">
        <v>1.0530999999999999</v>
      </c>
      <c r="C925" s="117">
        <v>1</v>
      </c>
      <c r="D925" s="117">
        <v>7.62E-3</v>
      </c>
      <c r="E925" s="117">
        <v>762</v>
      </c>
      <c r="F925" s="117" t="s">
        <v>1442</v>
      </c>
      <c r="G925" s="117">
        <v>1.1339999999999999</v>
      </c>
      <c r="H925" s="117">
        <v>0.1711</v>
      </c>
      <c r="I925" s="117">
        <v>1</v>
      </c>
      <c r="J925" s="117">
        <v>0</v>
      </c>
      <c r="K925" s="117">
        <v>0</v>
      </c>
      <c r="L925" s="117">
        <v>0.30099999999999999</v>
      </c>
      <c r="M925" s="117">
        <v>1.2999999999999999E-2</v>
      </c>
      <c r="N925" s="117" t="s">
        <v>2381</v>
      </c>
    </row>
    <row r="926" spans="1:14" hidden="1">
      <c r="A926" s="117" t="s">
        <v>5573</v>
      </c>
      <c r="B926" s="117">
        <v>0.9071999999999999</v>
      </c>
      <c r="C926" s="117">
        <v>1</v>
      </c>
      <c r="D926" s="117">
        <v>4.3200000000000001E-3</v>
      </c>
      <c r="E926" s="117">
        <v>432</v>
      </c>
      <c r="F926" s="117" t="s">
        <v>1711</v>
      </c>
      <c r="G926" s="117">
        <v>1.0752999999999999</v>
      </c>
      <c r="H926" s="117">
        <v>0.22420000000000001</v>
      </c>
      <c r="I926" s="117">
        <v>1</v>
      </c>
      <c r="J926" s="117">
        <v>0</v>
      </c>
      <c r="K926" s="117">
        <v>0</v>
      </c>
      <c r="L926" s="117">
        <v>0.96299999999999997</v>
      </c>
      <c r="M926" s="117">
        <v>7.9000000000000001E-2</v>
      </c>
      <c r="N926" s="117" t="s">
        <v>2396</v>
      </c>
    </row>
    <row r="927" spans="1:14" hidden="1">
      <c r="A927" s="117" t="s">
        <v>5574</v>
      </c>
      <c r="B927" s="117">
        <v>1.0530999999999999</v>
      </c>
      <c r="C927" s="117">
        <v>1</v>
      </c>
      <c r="D927" s="117">
        <v>2.9190000000000001E-2</v>
      </c>
      <c r="E927" s="117">
        <v>2919</v>
      </c>
      <c r="F927" s="117" t="s">
        <v>1442</v>
      </c>
      <c r="G927" s="117">
        <v>1.5671999999999999</v>
      </c>
      <c r="H927" s="117">
        <v>8.2799999999999999E-2</v>
      </c>
      <c r="I927" s="117">
        <v>1</v>
      </c>
      <c r="J927" s="117">
        <v>0.35513514000000002</v>
      </c>
      <c r="K927" s="117">
        <v>0.24952853999999999</v>
      </c>
      <c r="L927" s="117">
        <v>0.186</v>
      </c>
      <c r="M927" s="117">
        <v>1.4999999999999999E-2</v>
      </c>
      <c r="N927" s="117" t="s">
        <v>2381</v>
      </c>
    </row>
    <row r="928" spans="1:14" hidden="1">
      <c r="A928" s="117" t="s">
        <v>5575</v>
      </c>
      <c r="B928" s="117">
        <v>1.0530999999999999</v>
      </c>
      <c r="C928" s="117">
        <v>1</v>
      </c>
      <c r="D928" s="117">
        <v>2.1919999999999999E-2</v>
      </c>
      <c r="E928" s="117">
        <v>2192</v>
      </c>
      <c r="F928" s="117" t="s">
        <v>1442</v>
      </c>
      <c r="G928" s="117">
        <v>1.7625999999999999</v>
      </c>
      <c r="H928" s="117">
        <v>8.3299999999999999E-2</v>
      </c>
      <c r="I928" s="117">
        <v>1</v>
      </c>
      <c r="J928" s="117">
        <v>0.33739332999999999</v>
      </c>
      <c r="K928" s="117">
        <v>0.29894452999999999</v>
      </c>
      <c r="L928" s="117">
        <v>0.19400000000000001</v>
      </c>
      <c r="M928" s="117">
        <v>1.4E-2</v>
      </c>
      <c r="N928" s="117" t="s">
        <v>2381</v>
      </c>
    </row>
    <row r="929" spans="1:14" hidden="1">
      <c r="A929" s="117" t="s">
        <v>5576</v>
      </c>
      <c r="B929" s="117">
        <v>1.0530999999999999</v>
      </c>
      <c r="C929" s="117">
        <v>1</v>
      </c>
      <c r="D929" s="117">
        <v>7.5500000000000003E-3</v>
      </c>
      <c r="E929" s="117">
        <v>755</v>
      </c>
      <c r="F929" s="117" t="s">
        <v>1442</v>
      </c>
      <c r="G929" s="117">
        <v>1.1538999999999999</v>
      </c>
      <c r="H929" s="117">
        <v>0.20039999999999999</v>
      </c>
      <c r="I929" s="117">
        <v>1</v>
      </c>
      <c r="J929" s="117">
        <v>1.023949E-2</v>
      </c>
      <c r="K929" s="117">
        <v>8.8150299999999997E-3</v>
      </c>
      <c r="L929" s="117">
        <v>0.58599999999999997</v>
      </c>
      <c r="M929" s="117">
        <v>3.9E-2</v>
      </c>
      <c r="N929" s="117" t="s">
        <v>2381</v>
      </c>
    </row>
    <row r="930" spans="1:14" hidden="1">
      <c r="A930" s="117" t="s">
        <v>5577</v>
      </c>
      <c r="B930" s="117">
        <v>1.0532999999999999</v>
      </c>
      <c r="C930" s="117">
        <v>1</v>
      </c>
      <c r="D930" s="117">
        <v>3.5839999999999997E-2</v>
      </c>
      <c r="E930" s="117">
        <v>3584</v>
      </c>
      <c r="F930" s="117" t="s">
        <v>1564</v>
      </c>
      <c r="G930" s="117">
        <v>1.5004</v>
      </c>
      <c r="H930" s="117">
        <v>7.8299999999999995E-2</v>
      </c>
      <c r="I930" s="117">
        <v>1</v>
      </c>
      <c r="J930" s="117">
        <v>0</v>
      </c>
      <c r="K930" s="117">
        <v>0</v>
      </c>
      <c r="L930" s="117">
        <v>0.11899999999999999</v>
      </c>
      <c r="M930" s="117">
        <v>0.01</v>
      </c>
      <c r="N930" s="117" t="s">
        <v>2397</v>
      </c>
    </row>
    <row r="931" spans="1:14" hidden="1">
      <c r="A931" s="117" t="s">
        <v>5578</v>
      </c>
      <c r="B931" s="117">
        <v>1.0530999999999999</v>
      </c>
      <c r="C931" s="117">
        <v>1</v>
      </c>
      <c r="D931" s="117">
        <v>7.7229999999999993E-2</v>
      </c>
      <c r="E931" s="117">
        <v>7723</v>
      </c>
      <c r="F931" s="117" t="s">
        <v>1442</v>
      </c>
      <c r="G931" s="117">
        <v>2.2109999999999999</v>
      </c>
      <c r="H931" s="117">
        <v>0.1032</v>
      </c>
      <c r="I931" s="117">
        <v>1</v>
      </c>
      <c r="J931" s="117">
        <v>0.31238127999999998</v>
      </c>
      <c r="K931" s="117">
        <v>0.36830898000000001</v>
      </c>
      <c r="L931" s="117">
        <v>0.20399999999999999</v>
      </c>
      <c r="M931" s="117">
        <v>1.4999999999999999E-2</v>
      </c>
      <c r="N931" s="117" t="s">
        <v>2381</v>
      </c>
    </row>
    <row r="932" spans="1:14" hidden="1">
      <c r="A932" s="117" t="s">
        <v>5579</v>
      </c>
      <c r="B932" s="117">
        <v>0.84989999999999999</v>
      </c>
      <c r="C932" s="117">
        <v>1</v>
      </c>
      <c r="D932" s="117">
        <v>5.4599999999999996E-3</v>
      </c>
      <c r="E932" s="117">
        <v>546</v>
      </c>
      <c r="F932" s="117" t="s">
        <v>3900</v>
      </c>
      <c r="G932" s="117">
        <v>1.2884</v>
      </c>
      <c r="H932" s="117">
        <v>0</v>
      </c>
      <c r="I932" s="117">
        <v>1</v>
      </c>
      <c r="J932" s="117">
        <v>0</v>
      </c>
      <c r="K932" s="117">
        <v>0</v>
      </c>
      <c r="L932" s="117">
        <v>0.48199999999999998</v>
      </c>
      <c r="M932" s="117">
        <v>3.7999999999999999E-2</v>
      </c>
      <c r="N932" s="117" t="s">
        <v>2398</v>
      </c>
    </row>
    <row r="933" spans="1:14" hidden="1">
      <c r="A933" s="117" t="s">
        <v>5580</v>
      </c>
      <c r="B933" s="117">
        <v>0.88909999999999989</v>
      </c>
      <c r="C933" s="117">
        <v>1</v>
      </c>
      <c r="D933" s="117">
        <v>6.0940000000000001E-2</v>
      </c>
      <c r="E933" s="117">
        <v>6094</v>
      </c>
      <c r="F933" s="117" t="s">
        <v>1432</v>
      </c>
      <c r="G933" s="117">
        <v>1.8323</v>
      </c>
      <c r="H933" s="117">
        <v>6.9199999999999998E-2</v>
      </c>
      <c r="I933" s="117">
        <v>1</v>
      </c>
      <c r="J933" s="117">
        <v>5.5319710000000001E-2</v>
      </c>
      <c r="K933" s="117">
        <v>6.1923119999999998E-2</v>
      </c>
      <c r="L933" s="117">
        <v>0.189</v>
      </c>
      <c r="M933" s="117">
        <v>1.4E-2</v>
      </c>
      <c r="N933" s="117" t="s">
        <v>2399</v>
      </c>
    </row>
    <row r="934" spans="1:14" hidden="1">
      <c r="A934" s="117" t="s">
        <v>5581</v>
      </c>
      <c r="B934" s="117">
        <v>0.89779999999999993</v>
      </c>
      <c r="C934" s="117">
        <v>1</v>
      </c>
      <c r="D934" s="117">
        <v>1.916E-2</v>
      </c>
      <c r="E934" s="117">
        <v>1916</v>
      </c>
      <c r="F934" s="117" t="s">
        <v>1841</v>
      </c>
      <c r="G934" s="117">
        <v>1.3368</v>
      </c>
      <c r="H934" s="117">
        <v>6.1800000000000001E-2</v>
      </c>
      <c r="I934" s="117">
        <v>1</v>
      </c>
      <c r="J934" s="117">
        <v>0</v>
      </c>
      <c r="K934" s="117">
        <v>0</v>
      </c>
      <c r="L934" s="117">
        <v>0.19800000000000001</v>
      </c>
      <c r="M934" s="117">
        <v>8.9999999999999993E-3</v>
      </c>
      <c r="N934" s="117" t="s">
        <v>2400</v>
      </c>
    </row>
    <row r="935" spans="1:14" hidden="1">
      <c r="A935" s="117" t="s">
        <v>5582</v>
      </c>
      <c r="B935" s="117">
        <v>1.0530999999999999</v>
      </c>
      <c r="C935" s="117">
        <v>1</v>
      </c>
      <c r="D935" s="117">
        <v>7.2500000000000004E-3</v>
      </c>
      <c r="E935" s="117">
        <v>725</v>
      </c>
      <c r="F935" s="117" t="s">
        <v>1442</v>
      </c>
      <c r="G935" s="117">
        <v>1.3176000000000001</v>
      </c>
      <c r="H935" s="117">
        <v>0.14380000000000001</v>
      </c>
      <c r="I935" s="117">
        <v>1</v>
      </c>
      <c r="J935" s="117">
        <v>2.1188820000000001E-2</v>
      </c>
      <c r="K935" s="117">
        <v>1.6795460000000002E-2</v>
      </c>
      <c r="L935" s="117">
        <v>0.31900000000000001</v>
      </c>
      <c r="M935" s="117">
        <v>1.4999999999999999E-2</v>
      </c>
      <c r="N935" s="117" t="s">
        <v>2381</v>
      </c>
    </row>
    <row r="936" spans="1:14" hidden="1">
      <c r="A936" s="117" t="s">
        <v>5583</v>
      </c>
      <c r="B936" s="117">
        <v>1.0532999999999999</v>
      </c>
      <c r="C936" s="117">
        <v>1</v>
      </c>
      <c r="D936" s="117">
        <v>2.64E-3</v>
      </c>
      <c r="E936" s="117">
        <v>264</v>
      </c>
      <c r="F936" s="117" t="s">
        <v>1564</v>
      </c>
      <c r="G936" s="117">
        <v>1.8920999999999999</v>
      </c>
      <c r="H936" s="117">
        <v>0</v>
      </c>
      <c r="I936" s="117">
        <v>1</v>
      </c>
      <c r="J936" s="117">
        <v>0</v>
      </c>
      <c r="K936" s="117">
        <v>0</v>
      </c>
      <c r="L936" s="117">
        <v>0.373</v>
      </c>
      <c r="M936" s="117">
        <v>4.1000000000000002E-2</v>
      </c>
      <c r="N936" s="117" t="s">
        <v>2397</v>
      </c>
    </row>
    <row r="937" spans="1:14" hidden="1">
      <c r="A937" s="117" t="s">
        <v>5584</v>
      </c>
      <c r="B937" s="117">
        <v>1.0530999999999999</v>
      </c>
      <c r="C937" s="117">
        <v>1</v>
      </c>
      <c r="D937" s="117">
        <v>2.1180000000000001E-2</v>
      </c>
      <c r="E937" s="117">
        <v>2118</v>
      </c>
      <c r="F937" s="117" t="s">
        <v>1442</v>
      </c>
      <c r="G937" s="117">
        <v>1.5595000000000001</v>
      </c>
      <c r="H937" s="117">
        <v>0</v>
      </c>
      <c r="I937" s="117">
        <v>1</v>
      </c>
      <c r="J937" s="117">
        <v>0</v>
      </c>
      <c r="K937" s="117">
        <v>0</v>
      </c>
      <c r="L937" s="117">
        <v>0.35099999999999998</v>
      </c>
      <c r="M937" s="117">
        <v>3.7999999999999999E-2</v>
      </c>
      <c r="N937" s="117" t="s">
        <v>2401</v>
      </c>
    </row>
    <row r="938" spans="1:14" hidden="1">
      <c r="A938" s="117" t="s">
        <v>5585</v>
      </c>
      <c r="B938" s="117">
        <v>1.0530999999999999</v>
      </c>
      <c r="C938" s="117">
        <v>1</v>
      </c>
      <c r="D938" s="117">
        <v>1.137E-2</v>
      </c>
      <c r="E938" s="117">
        <v>1137</v>
      </c>
      <c r="F938" s="117" t="s">
        <v>1442</v>
      </c>
      <c r="G938" s="117">
        <v>1.2573000000000001</v>
      </c>
      <c r="H938" s="117">
        <v>0.19270000000000001</v>
      </c>
      <c r="I938" s="117">
        <v>1</v>
      </c>
      <c r="J938" s="117">
        <v>1.655966E-2</v>
      </c>
      <c r="K938" s="117">
        <v>1.329899E-2</v>
      </c>
      <c r="L938" s="117">
        <v>0.45400000000000001</v>
      </c>
      <c r="M938" s="117">
        <v>2.5000000000000001E-2</v>
      </c>
      <c r="N938" s="117" t="s">
        <v>2381</v>
      </c>
    </row>
    <row r="939" spans="1:14" hidden="1">
      <c r="A939" s="117" t="s">
        <v>5586</v>
      </c>
      <c r="B939" s="117">
        <v>0.84989999999999999</v>
      </c>
      <c r="C939" s="117">
        <v>1</v>
      </c>
      <c r="D939" s="117">
        <v>1.478E-2</v>
      </c>
      <c r="E939" s="117">
        <v>1478</v>
      </c>
      <c r="F939" s="117" t="s">
        <v>3900</v>
      </c>
      <c r="G939" s="117">
        <v>1.3043</v>
      </c>
      <c r="H939" s="117">
        <v>0</v>
      </c>
      <c r="I939" s="117">
        <v>1</v>
      </c>
      <c r="J939" s="117">
        <v>0</v>
      </c>
      <c r="K939" s="117">
        <v>0</v>
      </c>
      <c r="L939" s="117">
        <v>0.29699999999999999</v>
      </c>
      <c r="M939" s="117">
        <v>4.2999999999999997E-2</v>
      </c>
      <c r="N939" s="117" t="s">
        <v>2387</v>
      </c>
    </row>
    <row r="940" spans="1:14" hidden="1">
      <c r="A940" s="117" t="s">
        <v>5587</v>
      </c>
      <c r="B940" s="117">
        <v>0.88909999999999989</v>
      </c>
      <c r="C940" s="117">
        <v>1</v>
      </c>
      <c r="D940" s="117">
        <v>2.2929999999999999E-2</v>
      </c>
      <c r="E940" s="117">
        <v>2293</v>
      </c>
      <c r="F940" s="117" t="s">
        <v>1432</v>
      </c>
      <c r="G940" s="117">
        <v>1.6835</v>
      </c>
      <c r="H940" s="117">
        <v>6.0999999999999999E-2</v>
      </c>
      <c r="I940" s="117">
        <v>1</v>
      </c>
      <c r="J940" s="117">
        <v>4.3916040000000003E-2</v>
      </c>
      <c r="K940" s="117">
        <v>3.2078959999999997E-2</v>
      </c>
      <c r="L940" s="117">
        <v>0.19600000000000001</v>
      </c>
      <c r="M940" s="117">
        <v>1.2E-2</v>
      </c>
      <c r="N940" s="117" t="s">
        <v>2399</v>
      </c>
    </row>
    <row r="941" spans="1:14" hidden="1">
      <c r="A941" s="117" t="s">
        <v>5588</v>
      </c>
      <c r="B941" s="117">
        <v>1.0530999999999999</v>
      </c>
      <c r="C941" s="117">
        <v>1</v>
      </c>
      <c r="D941" s="117">
        <v>3.6310000000000002E-2</v>
      </c>
      <c r="E941" s="117">
        <v>3631</v>
      </c>
      <c r="F941" s="117" t="s">
        <v>1442</v>
      </c>
      <c r="G941" s="117">
        <v>1.7168000000000001</v>
      </c>
      <c r="H941" s="117">
        <v>9.2700000000000005E-2</v>
      </c>
      <c r="I941" s="117">
        <v>1</v>
      </c>
      <c r="J941" s="117">
        <v>9.2347009999999993E-2</v>
      </c>
      <c r="K941" s="117">
        <v>0.11049568999999999</v>
      </c>
      <c r="L941" s="117">
        <v>0.14299999999999999</v>
      </c>
      <c r="M941" s="117">
        <v>1.0999999999999999E-2</v>
      </c>
      <c r="N941" s="117" t="s">
        <v>2381</v>
      </c>
    </row>
    <row r="942" spans="1:14" hidden="1">
      <c r="A942" s="117" t="s">
        <v>5589</v>
      </c>
      <c r="B942" s="117">
        <v>1.0530999999999999</v>
      </c>
      <c r="C942" s="117">
        <v>1</v>
      </c>
      <c r="D942" s="117">
        <v>1.093E-2</v>
      </c>
      <c r="E942" s="117">
        <v>1093</v>
      </c>
      <c r="F942" s="117" t="s">
        <v>1442</v>
      </c>
      <c r="G942" s="117">
        <v>1.2529999999999999</v>
      </c>
      <c r="H942" s="117">
        <v>0.12909999999999999</v>
      </c>
      <c r="I942" s="117">
        <v>1</v>
      </c>
      <c r="J942" s="117">
        <v>0</v>
      </c>
      <c r="K942" s="117">
        <v>0</v>
      </c>
      <c r="L942" s="117">
        <v>0.32200000000000001</v>
      </c>
      <c r="M942" s="117">
        <v>0.03</v>
      </c>
      <c r="N942" s="117" t="s">
        <v>2381</v>
      </c>
    </row>
    <row r="943" spans="1:14" hidden="1">
      <c r="A943" s="117" t="s">
        <v>5590</v>
      </c>
      <c r="B943" s="117">
        <v>1.0530999999999999</v>
      </c>
      <c r="C943" s="117">
        <v>1</v>
      </c>
      <c r="D943" s="117">
        <v>4.4909999999999999E-2</v>
      </c>
      <c r="E943" s="117">
        <v>4491</v>
      </c>
      <c r="F943" s="117" t="s">
        <v>1442</v>
      </c>
      <c r="G943" s="117">
        <v>1.6910000000000001</v>
      </c>
      <c r="H943" s="117">
        <v>3.9199999999999999E-2</v>
      </c>
      <c r="I943" s="117">
        <v>1</v>
      </c>
      <c r="J943" s="117">
        <v>2.3410219999999999E-2</v>
      </c>
      <c r="K943" s="117">
        <v>2.9593100000000001E-2</v>
      </c>
      <c r="L943" s="117">
        <v>0.30099999999999999</v>
      </c>
      <c r="M943" s="117">
        <v>0.02</v>
      </c>
      <c r="N943" s="117" t="s">
        <v>2402</v>
      </c>
    </row>
    <row r="944" spans="1:14" hidden="1">
      <c r="A944" s="117" t="s">
        <v>5591</v>
      </c>
      <c r="B944" s="117">
        <v>1.0530999999999999</v>
      </c>
      <c r="C944" s="117">
        <v>1</v>
      </c>
      <c r="D944" s="117">
        <v>5.6989999999999999E-2</v>
      </c>
      <c r="E944" s="117">
        <v>5699</v>
      </c>
      <c r="F944" s="117" t="s">
        <v>1442</v>
      </c>
      <c r="G944" s="117">
        <v>1.9129</v>
      </c>
      <c r="H944" s="117">
        <v>3.2800000000000003E-2</v>
      </c>
      <c r="I944" s="117">
        <v>1</v>
      </c>
      <c r="J944" s="117">
        <v>0.14693453000000001</v>
      </c>
      <c r="K944" s="117">
        <v>0.17661750000000001</v>
      </c>
      <c r="L944" s="117">
        <v>0.17799999999999999</v>
      </c>
      <c r="M944" s="117">
        <v>1.6E-2</v>
      </c>
      <c r="N944" s="117" t="s">
        <v>2381</v>
      </c>
    </row>
    <row r="945" spans="1:14" hidden="1">
      <c r="A945" s="117" t="s">
        <v>5592</v>
      </c>
      <c r="B945" s="117">
        <v>1.0530999999999999</v>
      </c>
      <c r="C945" s="117">
        <v>1</v>
      </c>
      <c r="D945" s="117">
        <v>2.4080000000000001E-2</v>
      </c>
      <c r="E945" s="117">
        <v>2408</v>
      </c>
      <c r="F945" s="117" t="s">
        <v>1442</v>
      </c>
      <c r="G945" s="117">
        <v>1.5617000000000001</v>
      </c>
      <c r="H945" s="117">
        <v>8.6400000000000005E-2</v>
      </c>
      <c r="I945" s="117">
        <v>1</v>
      </c>
      <c r="J945" s="117">
        <v>0</v>
      </c>
      <c r="K945" s="117">
        <v>0</v>
      </c>
      <c r="L945" s="117">
        <v>0.17599999999999999</v>
      </c>
      <c r="M945" s="117">
        <v>8.0000000000000002E-3</v>
      </c>
      <c r="N945" s="117" t="s">
        <v>2381</v>
      </c>
    </row>
    <row r="946" spans="1:14" hidden="1">
      <c r="A946" s="117" t="s">
        <v>5593</v>
      </c>
      <c r="B946" s="117">
        <v>1.0530999999999999</v>
      </c>
      <c r="C946" s="117">
        <v>1</v>
      </c>
      <c r="D946" s="117">
        <v>9.9460000000000007E-2</v>
      </c>
      <c r="E946" s="117">
        <v>9946</v>
      </c>
      <c r="F946" s="117" t="s">
        <v>1442</v>
      </c>
      <c r="G946" s="117">
        <v>2.1577999999999999</v>
      </c>
      <c r="H946" s="117">
        <v>8.6300000000000002E-2</v>
      </c>
      <c r="I946" s="117">
        <v>1</v>
      </c>
      <c r="J946" s="117">
        <v>0.33996219</v>
      </c>
      <c r="K946" s="117">
        <v>0.36635100999999998</v>
      </c>
      <c r="L946" s="117">
        <v>0.245</v>
      </c>
      <c r="M946" s="117">
        <v>1.6E-2</v>
      </c>
      <c r="N946" s="117" t="s">
        <v>2381</v>
      </c>
    </row>
    <row r="947" spans="1:14" hidden="1">
      <c r="A947" s="117" t="s">
        <v>5594</v>
      </c>
      <c r="B947" s="117">
        <v>0.90809999999999991</v>
      </c>
      <c r="C947" s="117">
        <v>1</v>
      </c>
      <c r="D947" s="117">
        <v>1.3429999999999999E-2</v>
      </c>
      <c r="E947" s="117">
        <v>1343</v>
      </c>
      <c r="F947" s="117" t="s">
        <v>3903</v>
      </c>
      <c r="G947" s="117">
        <v>1.3785000000000001</v>
      </c>
      <c r="H947" s="117">
        <v>4.3799999999999999E-2</v>
      </c>
      <c r="I947" s="117">
        <v>1</v>
      </c>
      <c r="J947" s="117">
        <v>0</v>
      </c>
      <c r="K947" s="117">
        <v>0</v>
      </c>
      <c r="L947" s="117">
        <v>0.33200000000000002</v>
      </c>
      <c r="M947" s="117">
        <v>2.3E-2</v>
      </c>
      <c r="N947" s="117" t="s">
        <v>2403</v>
      </c>
    </row>
    <row r="948" spans="1:14" hidden="1">
      <c r="A948" s="117" t="s">
        <v>5595</v>
      </c>
      <c r="B948" s="117">
        <v>1.0530999999999999</v>
      </c>
      <c r="C948" s="117">
        <v>1</v>
      </c>
      <c r="D948" s="117">
        <v>3.4569999999999997E-2</v>
      </c>
      <c r="E948" s="117">
        <v>3457</v>
      </c>
      <c r="F948" s="117" t="s">
        <v>1442</v>
      </c>
      <c r="G948" s="117">
        <v>1.6678999999999999</v>
      </c>
      <c r="H948" s="117">
        <v>3.3500000000000002E-2</v>
      </c>
      <c r="I948" s="117">
        <v>1</v>
      </c>
      <c r="J948" s="117">
        <v>6.0245050000000001E-2</v>
      </c>
      <c r="K948" s="117">
        <v>5.5554640000000002E-2</v>
      </c>
      <c r="L948" s="117">
        <v>0.22600000000000001</v>
      </c>
      <c r="M948" s="117">
        <v>3.3000000000000002E-2</v>
      </c>
      <c r="N948" s="117" t="s">
        <v>2404</v>
      </c>
    </row>
    <row r="949" spans="1:14" hidden="1">
      <c r="A949" s="117" t="s">
        <v>5596</v>
      </c>
      <c r="B949" s="117">
        <v>1.0530999999999999</v>
      </c>
      <c r="C949" s="117">
        <v>1</v>
      </c>
      <c r="D949" s="117">
        <v>2.4719999999999999E-2</v>
      </c>
      <c r="E949" s="117">
        <v>2472</v>
      </c>
      <c r="F949" s="117" t="s">
        <v>1442</v>
      </c>
      <c r="G949" s="117">
        <v>1.3871</v>
      </c>
      <c r="H949" s="117">
        <v>0.1171</v>
      </c>
      <c r="I949" s="117">
        <v>1</v>
      </c>
      <c r="J949" s="117">
        <v>0.52699233000000001</v>
      </c>
      <c r="K949" s="117">
        <v>0.42883792999999998</v>
      </c>
      <c r="L949" s="117">
        <v>0.56499999999999995</v>
      </c>
      <c r="M949" s="117">
        <v>7.6999999999999999E-2</v>
      </c>
      <c r="N949" s="117" t="s">
        <v>2381</v>
      </c>
    </row>
    <row r="950" spans="1:14" hidden="1">
      <c r="A950" s="117" t="s">
        <v>5597</v>
      </c>
      <c r="B950" s="117">
        <v>0.9071999999999999</v>
      </c>
      <c r="C950" s="117">
        <v>1</v>
      </c>
      <c r="D950" s="117">
        <v>1.519E-2</v>
      </c>
      <c r="E950" s="117">
        <v>1519</v>
      </c>
      <c r="F950" s="117" t="s">
        <v>1711</v>
      </c>
      <c r="G950" s="117">
        <v>1.3326</v>
      </c>
      <c r="H950" s="117">
        <v>0.1278</v>
      </c>
      <c r="I950" s="117">
        <v>1</v>
      </c>
      <c r="J950" s="117">
        <v>0</v>
      </c>
      <c r="K950" s="117">
        <v>0</v>
      </c>
      <c r="L950" s="117">
        <v>8.5999999999999993E-2</v>
      </c>
      <c r="M950" s="117">
        <v>8.0000000000000002E-3</v>
      </c>
      <c r="N950" s="117" t="s">
        <v>2379</v>
      </c>
    </row>
    <row r="951" spans="1:14" hidden="1">
      <c r="A951" s="117" t="s">
        <v>5598</v>
      </c>
      <c r="B951" s="117">
        <v>0.92159999999999997</v>
      </c>
      <c r="C951" s="117">
        <v>1</v>
      </c>
      <c r="D951" s="117">
        <v>2.5329999999999998E-2</v>
      </c>
      <c r="E951" s="117">
        <v>2533</v>
      </c>
      <c r="F951" s="117" t="s">
        <v>1398</v>
      </c>
      <c r="G951" s="117">
        <v>1.6725000000000001</v>
      </c>
      <c r="H951" s="117">
        <v>5.5800000000000002E-2</v>
      </c>
      <c r="I951" s="117">
        <v>1</v>
      </c>
      <c r="J951" s="117">
        <v>4.4092810000000003E-2</v>
      </c>
      <c r="K951" s="117">
        <v>3.408402E-2</v>
      </c>
      <c r="L951" s="117">
        <v>0.31</v>
      </c>
      <c r="M951" s="117">
        <v>3.2000000000000001E-2</v>
      </c>
      <c r="N951" s="117" t="s">
        <v>2405</v>
      </c>
    </row>
    <row r="952" spans="1:14" hidden="1">
      <c r="A952" s="117" t="s">
        <v>5599</v>
      </c>
      <c r="B952" s="117">
        <v>1.0532999999999999</v>
      </c>
      <c r="C952" s="117">
        <v>1</v>
      </c>
      <c r="D952" s="117">
        <v>2.4799999999999999E-2</v>
      </c>
      <c r="E952" s="117">
        <v>2480</v>
      </c>
      <c r="F952" s="117" t="s">
        <v>1564</v>
      </c>
      <c r="G952" s="117">
        <v>1.5874999999999999</v>
      </c>
      <c r="H952" s="117">
        <v>2.6499999999999999E-2</v>
      </c>
      <c r="I952" s="117">
        <v>1</v>
      </c>
      <c r="J952" s="117">
        <v>2.055502E-2</v>
      </c>
      <c r="K952" s="117">
        <v>7.2432E-3</v>
      </c>
      <c r="L952" s="117">
        <v>0.25</v>
      </c>
      <c r="M952" s="117">
        <v>1.4999999999999999E-2</v>
      </c>
      <c r="N952" s="117" t="s">
        <v>2397</v>
      </c>
    </row>
    <row r="953" spans="1:14" hidden="1">
      <c r="A953" s="117" t="s">
        <v>5600</v>
      </c>
      <c r="B953" s="117">
        <v>1.0530999999999999</v>
      </c>
      <c r="C953" s="117">
        <v>1</v>
      </c>
      <c r="D953" s="117">
        <v>2.6970000000000001E-2</v>
      </c>
      <c r="E953" s="117">
        <v>2697</v>
      </c>
      <c r="F953" s="117" t="s">
        <v>1442</v>
      </c>
      <c r="G953" s="117">
        <v>1.4493</v>
      </c>
      <c r="H953" s="117">
        <v>0.11269999999999999</v>
      </c>
      <c r="I953" s="117">
        <v>1</v>
      </c>
      <c r="J953" s="117">
        <v>0</v>
      </c>
      <c r="K953" s="117">
        <v>0</v>
      </c>
      <c r="L953" s="117">
        <v>0.20699999999999999</v>
      </c>
      <c r="M953" s="117">
        <v>1.6E-2</v>
      </c>
      <c r="N953" s="117" t="s">
        <v>2381</v>
      </c>
    </row>
    <row r="954" spans="1:14" hidden="1">
      <c r="A954" s="117" t="s">
        <v>5601</v>
      </c>
      <c r="B954" s="117">
        <v>0.82489999999999997</v>
      </c>
      <c r="C954" s="117">
        <v>1</v>
      </c>
      <c r="D954" s="117">
        <v>4.1849999999999998E-2</v>
      </c>
      <c r="E954" s="117">
        <v>4185</v>
      </c>
      <c r="F954" s="117" t="s">
        <v>1846</v>
      </c>
      <c r="G954" s="117">
        <v>1.7317</v>
      </c>
      <c r="H954" s="117">
        <v>4.9599999999999998E-2</v>
      </c>
      <c r="I954" s="117">
        <v>1</v>
      </c>
      <c r="J954" s="117">
        <v>3.9770529999999998E-2</v>
      </c>
      <c r="K954" s="117">
        <v>2.672886E-2</v>
      </c>
      <c r="L954" s="117">
        <v>0.28100000000000003</v>
      </c>
      <c r="M954" s="117">
        <v>2.5999999999999999E-2</v>
      </c>
      <c r="N954" s="117" t="s">
        <v>2406</v>
      </c>
    </row>
    <row r="955" spans="1:14" hidden="1">
      <c r="A955" s="117" t="s">
        <v>5602</v>
      </c>
      <c r="B955" s="117">
        <v>0.9071999999999999</v>
      </c>
      <c r="C955" s="117">
        <v>1</v>
      </c>
      <c r="D955" s="117">
        <v>3.16E-3</v>
      </c>
      <c r="E955" s="117">
        <v>316</v>
      </c>
      <c r="F955" s="117" t="s">
        <v>1711</v>
      </c>
      <c r="G955" s="117">
        <v>1.0860000000000001</v>
      </c>
      <c r="H955" s="117">
        <v>0</v>
      </c>
      <c r="I955" s="117">
        <v>1</v>
      </c>
      <c r="J955" s="117">
        <v>0</v>
      </c>
      <c r="K955" s="117">
        <v>0</v>
      </c>
      <c r="L955" s="117">
        <v>0.39500000000000002</v>
      </c>
      <c r="M955" s="117">
        <v>4.8000000000000001E-2</v>
      </c>
      <c r="N955" s="117" t="s">
        <v>1400</v>
      </c>
    </row>
    <row r="956" spans="1:14" hidden="1">
      <c r="A956" s="117" t="s">
        <v>5603</v>
      </c>
      <c r="B956" s="117">
        <v>0.84989999999999999</v>
      </c>
      <c r="C956" s="117">
        <v>1</v>
      </c>
      <c r="D956" s="117">
        <v>8.9800000000000001E-3</v>
      </c>
      <c r="E956" s="117">
        <v>898</v>
      </c>
      <c r="F956" s="117" t="s">
        <v>3900</v>
      </c>
      <c r="G956" s="117">
        <v>1.5181</v>
      </c>
      <c r="H956" s="117">
        <v>0</v>
      </c>
      <c r="I956" s="117">
        <v>1</v>
      </c>
      <c r="J956" s="117">
        <v>0</v>
      </c>
      <c r="K956" s="117">
        <v>0</v>
      </c>
      <c r="L956" s="117">
        <v>0.311</v>
      </c>
      <c r="M956" s="117">
        <v>3.2000000000000001E-2</v>
      </c>
      <c r="N956" s="117" t="s">
        <v>2407</v>
      </c>
    </row>
    <row r="957" spans="1:14" hidden="1">
      <c r="A957" s="117" t="s">
        <v>5604</v>
      </c>
      <c r="B957" s="117">
        <v>0.9071999999999999</v>
      </c>
      <c r="C957" s="117">
        <v>1</v>
      </c>
      <c r="D957" s="117">
        <v>4.2300000000000003E-3</v>
      </c>
      <c r="E957" s="117">
        <v>423</v>
      </c>
      <c r="F957" s="117" t="s">
        <v>1711</v>
      </c>
      <c r="G957" s="117">
        <v>1.3252999999999999</v>
      </c>
      <c r="H957" s="117">
        <v>0</v>
      </c>
      <c r="I957" s="117">
        <v>1</v>
      </c>
      <c r="J957" s="117">
        <v>0</v>
      </c>
      <c r="K957" s="117">
        <v>0</v>
      </c>
      <c r="L957" s="117">
        <v>0.47799999999999998</v>
      </c>
      <c r="M957" s="117">
        <v>4.1000000000000002E-2</v>
      </c>
      <c r="N957" s="117" t="s">
        <v>2408</v>
      </c>
    </row>
    <row r="958" spans="1:14" hidden="1">
      <c r="A958" s="117" t="s">
        <v>5605</v>
      </c>
      <c r="B958" s="117">
        <v>0.84989999999999999</v>
      </c>
      <c r="C958" s="117">
        <v>1</v>
      </c>
      <c r="D958" s="117">
        <v>7.4900000000000001E-3</v>
      </c>
      <c r="E958" s="117">
        <v>749</v>
      </c>
      <c r="F958" s="117" t="s">
        <v>3900</v>
      </c>
      <c r="G958" s="117">
        <v>1.2292000000000001</v>
      </c>
      <c r="H958" s="117">
        <v>0</v>
      </c>
      <c r="I958" s="117">
        <v>1</v>
      </c>
      <c r="J958" s="117">
        <v>0</v>
      </c>
      <c r="K958" s="117">
        <v>0</v>
      </c>
      <c r="L958" s="117">
        <v>0.35699999999999998</v>
      </c>
      <c r="M958" s="117">
        <v>2.1000000000000001E-2</v>
      </c>
      <c r="N958" s="117" t="s">
        <v>2409</v>
      </c>
    </row>
    <row r="959" spans="1:14" hidden="1">
      <c r="A959" s="117" t="s">
        <v>5606</v>
      </c>
      <c r="B959" s="117">
        <v>0.93269999999999997</v>
      </c>
      <c r="C959" s="117">
        <v>1</v>
      </c>
      <c r="D959" s="117">
        <v>9.1819999999999999E-2</v>
      </c>
      <c r="E959" s="117">
        <v>9182</v>
      </c>
      <c r="F959" s="117" t="s">
        <v>3910</v>
      </c>
      <c r="G959" s="117">
        <v>1.8955</v>
      </c>
      <c r="H959" s="117">
        <v>4.3400000000000001E-2</v>
      </c>
      <c r="I959" s="117">
        <v>1</v>
      </c>
      <c r="J959" s="117">
        <v>0.10887018</v>
      </c>
      <c r="K959" s="117">
        <v>0.11946602000000001</v>
      </c>
      <c r="L959" s="117">
        <v>0.249</v>
      </c>
      <c r="M959" s="117">
        <v>2.1000000000000001E-2</v>
      </c>
      <c r="N959" s="117" t="s">
        <v>2394</v>
      </c>
    </row>
    <row r="960" spans="1:14" hidden="1">
      <c r="A960" s="117" t="s">
        <v>5607</v>
      </c>
      <c r="B960" s="117">
        <v>1.0530999999999999</v>
      </c>
      <c r="C960" s="117">
        <v>1</v>
      </c>
      <c r="D960" s="117">
        <v>3.322E-2</v>
      </c>
      <c r="E960" s="117">
        <v>3322</v>
      </c>
      <c r="F960" s="117" t="s">
        <v>1442</v>
      </c>
      <c r="G960" s="117">
        <v>2.0533999999999999</v>
      </c>
      <c r="H960" s="117">
        <v>0.1283</v>
      </c>
      <c r="I960" s="117">
        <v>1</v>
      </c>
      <c r="J960" s="117">
        <v>0.52699233000000001</v>
      </c>
      <c r="K960" s="117">
        <v>0.45523611000000003</v>
      </c>
      <c r="L960" s="117">
        <v>0.32800000000000001</v>
      </c>
      <c r="M960" s="117">
        <v>8.0000000000000002E-3</v>
      </c>
      <c r="N960" s="117" t="s">
        <v>2381</v>
      </c>
    </row>
    <row r="961" spans="1:14" hidden="1">
      <c r="A961" s="117" t="s">
        <v>5609</v>
      </c>
      <c r="B961" s="117">
        <v>0.88919999999999999</v>
      </c>
      <c r="C961" s="117">
        <v>1</v>
      </c>
      <c r="D961" s="117">
        <v>2.0930000000000001E-2</v>
      </c>
      <c r="E961" s="117">
        <v>2093</v>
      </c>
      <c r="F961" s="117" t="s">
        <v>3925</v>
      </c>
      <c r="G961" s="117">
        <v>1.6088</v>
      </c>
      <c r="H961" s="117">
        <v>6.54E-2</v>
      </c>
      <c r="I961" s="117">
        <v>1</v>
      </c>
      <c r="J961" s="117">
        <v>0</v>
      </c>
      <c r="K961" s="117">
        <v>0</v>
      </c>
      <c r="L961" s="117">
        <v>0.18</v>
      </c>
      <c r="M961" s="117">
        <v>1.0999999999999999E-2</v>
      </c>
      <c r="N961" s="117" t="s">
        <v>1409</v>
      </c>
    </row>
    <row r="962" spans="1:14" hidden="1">
      <c r="A962" s="117" t="s">
        <v>5610</v>
      </c>
      <c r="B962" s="117">
        <v>1.0530999999999999</v>
      </c>
      <c r="C962" s="117">
        <v>1</v>
      </c>
      <c r="D962" s="117">
        <v>3.3090000000000001E-2</v>
      </c>
      <c r="E962" s="117">
        <v>3309</v>
      </c>
      <c r="F962" s="117" t="s">
        <v>1442</v>
      </c>
      <c r="G962" s="117">
        <v>1.5258</v>
      </c>
      <c r="H962" s="117">
        <v>0.1125</v>
      </c>
      <c r="I962" s="117">
        <v>1</v>
      </c>
      <c r="J962" s="117">
        <v>0.23561070000000001</v>
      </c>
      <c r="K962" s="117">
        <v>0.22961548000000001</v>
      </c>
      <c r="L962" s="117">
        <v>0.30399999999999999</v>
      </c>
      <c r="M962" s="117">
        <v>2.9000000000000001E-2</v>
      </c>
      <c r="N962" s="117" t="s">
        <v>2381</v>
      </c>
    </row>
    <row r="963" spans="1:14" hidden="1">
      <c r="A963" s="117" t="s">
        <v>5611</v>
      </c>
      <c r="B963" s="117">
        <v>0.84989999999999999</v>
      </c>
      <c r="C963" s="117">
        <v>1</v>
      </c>
      <c r="D963" s="117">
        <v>1.5910000000000001E-2</v>
      </c>
      <c r="E963" s="117">
        <v>1591</v>
      </c>
      <c r="F963" s="117" t="s">
        <v>3900</v>
      </c>
      <c r="G963" s="117">
        <v>1.3759999999999999</v>
      </c>
      <c r="H963" s="117">
        <v>0</v>
      </c>
      <c r="I963" s="117">
        <v>1</v>
      </c>
      <c r="J963" s="117">
        <v>0</v>
      </c>
      <c r="K963" s="117">
        <v>0</v>
      </c>
      <c r="L963" s="117">
        <v>0.309</v>
      </c>
      <c r="M963" s="117">
        <v>1.0999999999999999E-2</v>
      </c>
      <c r="N963" s="117" t="s">
        <v>2410</v>
      </c>
    </row>
    <row r="964" spans="1:14" hidden="1">
      <c r="A964" s="117" t="s">
        <v>5612</v>
      </c>
      <c r="B964" s="117">
        <v>0.84989999999999999</v>
      </c>
      <c r="C964" s="117">
        <v>1</v>
      </c>
      <c r="D964" s="117">
        <v>8.8900000000000003E-3</v>
      </c>
      <c r="E964" s="117">
        <v>889</v>
      </c>
      <c r="F964" s="117" t="s">
        <v>3900</v>
      </c>
      <c r="G964" s="117">
        <v>1.3458000000000001</v>
      </c>
      <c r="H964" s="117">
        <v>0</v>
      </c>
      <c r="I964" s="117">
        <v>1</v>
      </c>
      <c r="J964" s="117">
        <v>0</v>
      </c>
      <c r="K964" s="117">
        <v>0</v>
      </c>
      <c r="L964" s="117">
        <v>0.27500000000000002</v>
      </c>
      <c r="M964" s="117">
        <v>2.8000000000000001E-2</v>
      </c>
      <c r="N964" s="117" t="s">
        <v>2411</v>
      </c>
    </row>
    <row r="965" spans="1:14" hidden="1">
      <c r="A965" s="117" t="s">
        <v>5613</v>
      </c>
      <c r="B965" s="117">
        <v>0.92159999999999997</v>
      </c>
      <c r="C965" s="117">
        <v>1</v>
      </c>
      <c r="D965" s="117">
        <v>2.4799999999999999E-2</v>
      </c>
      <c r="E965" s="117">
        <v>2480</v>
      </c>
      <c r="F965" s="117" t="s">
        <v>1398</v>
      </c>
      <c r="G965" s="117">
        <v>1.6797</v>
      </c>
      <c r="H965" s="117">
        <v>3.6999999999999998E-2</v>
      </c>
      <c r="I965" s="117">
        <v>1</v>
      </c>
      <c r="J965" s="117">
        <v>0</v>
      </c>
      <c r="K965" s="117">
        <v>0</v>
      </c>
      <c r="L965" s="117">
        <v>0.23799999999999999</v>
      </c>
      <c r="M965" s="117">
        <v>2.1000000000000001E-2</v>
      </c>
      <c r="N965" s="117" t="s">
        <v>2405</v>
      </c>
    </row>
    <row r="966" spans="1:14" hidden="1">
      <c r="A966" s="117" t="s">
        <v>5614</v>
      </c>
      <c r="B966" s="117">
        <v>0.83739999999999992</v>
      </c>
      <c r="C966" s="117">
        <v>1</v>
      </c>
      <c r="D966" s="117">
        <v>3.909E-2</v>
      </c>
      <c r="E966" s="117">
        <v>3909</v>
      </c>
      <c r="F966" s="117" t="s">
        <v>1821</v>
      </c>
      <c r="G966" s="117">
        <v>1.8454999999999999</v>
      </c>
      <c r="H966" s="117">
        <v>6.9900000000000004E-2</v>
      </c>
      <c r="I966" s="117">
        <v>1</v>
      </c>
      <c r="J966" s="117">
        <v>3.4677479999999997E-2</v>
      </c>
      <c r="K966" s="117">
        <v>2.9751969999999999E-2</v>
      </c>
      <c r="L966" s="117">
        <v>0.28299999999999997</v>
      </c>
      <c r="M966" s="117">
        <v>0.02</v>
      </c>
      <c r="N966" s="117" t="s">
        <v>2412</v>
      </c>
    </row>
    <row r="967" spans="1:14" hidden="1">
      <c r="A967" s="117" t="s">
        <v>5615</v>
      </c>
      <c r="B967" s="117">
        <v>0.82489999999999997</v>
      </c>
      <c r="C967" s="117">
        <v>1</v>
      </c>
      <c r="D967" s="117">
        <v>2.7459999999999998E-2</v>
      </c>
      <c r="E967" s="117">
        <v>2746</v>
      </c>
      <c r="F967" s="117" t="s">
        <v>1846</v>
      </c>
      <c r="G967" s="117">
        <v>1.5784</v>
      </c>
      <c r="H967" s="117">
        <v>9.1600000000000001E-2</v>
      </c>
      <c r="I967" s="117">
        <v>1</v>
      </c>
      <c r="J967" s="117">
        <v>2.8542900000000002E-3</v>
      </c>
      <c r="K967" s="117">
        <v>2.23895E-3</v>
      </c>
      <c r="L967" s="117">
        <v>0.24199999999999999</v>
      </c>
      <c r="M967" s="117">
        <v>3.1E-2</v>
      </c>
      <c r="N967" s="117" t="s">
        <v>2406</v>
      </c>
    </row>
    <row r="968" spans="1:14" hidden="1">
      <c r="A968" s="117" t="s">
        <v>5616</v>
      </c>
      <c r="B968" s="117">
        <v>0.84989999999999999</v>
      </c>
      <c r="C968" s="117">
        <v>1</v>
      </c>
      <c r="D968" s="117">
        <v>3.81E-3</v>
      </c>
      <c r="E968" s="117">
        <v>381</v>
      </c>
      <c r="F968" s="117" t="s">
        <v>3900</v>
      </c>
      <c r="G968" s="117">
        <v>1.5145</v>
      </c>
      <c r="H968" s="117">
        <v>0</v>
      </c>
      <c r="I968" s="117">
        <v>1</v>
      </c>
      <c r="J968" s="117">
        <v>0</v>
      </c>
      <c r="K968" s="117">
        <v>0</v>
      </c>
      <c r="L968" s="117">
        <v>0.432</v>
      </c>
      <c r="M968" s="117">
        <v>3.5999999999999997E-2</v>
      </c>
      <c r="N968" s="117" t="s">
        <v>2413</v>
      </c>
    </row>
    <row r="969" spans="1:14" hidden="1">
      <c r="A969" s="117" t="s">
        <v>5617</v>
      </c>
      <c r="B969" s="117">
        <v>1.0530999999999999</v>
      </c>
      <c r="C969" s="117">
        <v>1</v>
      </c>
      <c r="D969" s="117">
        <v>4.8340000000000001E-2</v>
      </c>
      <c r="E969" s="117">
        <v>4834</v>
      </c>
      <c r="F969" s="117" t="s">
        <v>1442</v>
      </c>
      <c r="G969" s="117">
        <v>1.5926</v>
      </c>
      <c r="H969" s="117">
        <v>6.59E-2</v>
      </c>
      <c r="I969" s="117">
        <v>1</v>
      </c>
      <c r="J969" s="117">
        <v>0.25080156999999997</v>
      </c>
      <c r="K969" s="117">
        <v>0.18737830999999999</v>
      </c>
      <c r="L969" s="117">
        <v>0.249</v>
      </c>
      <c r="M969" s="117">
        <v>0.02</v>
      </c>
      <c r="N969" s="117" t="s">
        <v>2381</v>
      </c>
    </row>
    <row r="970" spans="1:14" hidden="1">
      <c r="A970" s="117" t="s">
        <v>5618</v>
      </c>
      <c r="B970" s="117">
        <v>1.0146999999999999</v>
      </c>
      <c r="C970" s="117">
        <v>1</v>
      </c>
      <c r="D970" s="117">
        <v>1.9640000000000001E-2</v>
      </c>
      <c r="E970" s="117">
        <v>1964</v>
      </c>
      <c r="F970" s="117" t="s">
        <v>1480</v>
      </c>
      <c r="G970" s="117">
        <v>1.8133999999999999</v>
      </c>
      <c r="H970" s="117">
        <v>5.8099999999999999E-2</v>
      </c>
      <c r="I970" s="117">
        <v>1</v>
      </c>
      <c r="J970" s="117">
        <v>0</v>
      </c>
      <c r="K970" s="117">
        <v>0</v>
      </c>
      <c r="L970" s="117">
        <v>0.14699999999999999</v>
      </c>
      <c r="M970" s="117">
        <v>0.01</v>
      </c>
      <c r="N970" s="117" t="s">
        <v>2388</v>
      </c>
    </row>
    <row r="971" spans="1:14" hidden="1">
      <c r="A971" s="117" t="s">
        <v>5619</v>
      </c>
      <c r="B971" s="117">
        <v>1.0530999999999999</v>
      </c>
      <c r="C971" s="117">
        <v>1</v>
      </c>
      <c r="D971" s="117">
        <v>1.882E-2</v>
      </c>
      <c r="E971" s="117">
        <v>1882</v>
      </c>
      <c r="F971" s="117" t="s">
        <v>1442</v>
      </c>
      <c r="G971" s="117">
        <v>1.4171</v>
      </c>
      <c r="H971" s="117">
        <v>0</v>
      </c>
      <c r="I971" s="117">
        <v>1</v>
      </c>
      <c r="J971" s="117">
        <v>0</v>
      </c>
      <c r="K971" s="117">
        <v>0</v>
      </c>
      <c r="L971" s="117">
        <v>0.32800000000000001</v>
      </c>
      <c r="M971" s="117">
        <v>2.9000000000000001E-2</v>
      </c>
      <c r="N971" s="117" t="s">
        <v>2402</v>
      </c>
    </row>
    <row r="972" spans="1:14" hidden="1">
      <c r="A972" s="117" t="s">
        <v>5620</v>
      </c>
      <c r="B972" s="117">
        <v>1.0530999999999999</v>
      </c>
      <c r="C972" s="117">
        <v>1</v>
      </c>
      <c r="D972" s="117">
        <v>1.6240000000000001E-2</v>
      </c>
      <c r="E972" s="117">
        <v>1624</v>
      </c>
      <c r="F972" s="117" t="s">
        <v>1442</v>
      </c>
      <c r="G972" s="117">
        <v>1.1427</v>
      </c>
      <c r="H972" s="117">
        <v>0.16619999999999999</v>
      </c>
      <c r="I972" s="117">
        <v>1</v>
      </c>
      <c r="J972" s="117">
        <v>3.7337960000000003E-2</v>
      </c>
      <c r="K972" s="117">
        <v>3.155061E-2</v>
      </c>
      <c r="L972" s="117">
        <v>0.23400000000000001</v>
      </c>
      <c r="M972" s="117">
        <v>1.2999999999999999E-2</v>
      </c>
      <c r="N972" s="117" t="s">
        <v>2381</v>
      </c>
    </row>
    <row r="973" spans="1:14" hidden="1">
      <c r="A973" s="117" t="s">
        <v>5621</v>
      </c>
      <c r="B973" s="117">
        <v>1.0530999999999999</v>
      </c>
      <c r="C973" s="117">
        <v>1</v>
      </c>
      <c r="D973" s="117">
        <v>4.437E-2</v>
      </c>
      <c r="E973" s="117">
        <v>4437</v>
      </c>
      <c r="F973" s="117" t="s">
        <v>1442</v>
      </c>
      <c r="G973" s="117">
        <v>1.6093999999999999</v>
      </c>
      <c r="H973" s="117">
        <v>5.4399999999999997E-2</v>
      </c>
      <c r="I973" s="117">
        <v>1</v>
      </c>
      <c r="J973" s="117">
        <v>6.3696999999999998E-3</v>
      </c>
      <c r="K973" s="117">
        <v>8.5983799999999992E-3</v>
      </c>
      <c r="L973" s="117">
        <v>0.17599999999999999</v>
      </c>
      <c r="M973" s="117">
        <v>1.2999999999999999E-2</v>
      </c>
      <c r="N973" s="117" t="s">
        <v>2381</v>
      </c>
    </row>
    <row r="974" spans="1:14" hidden="1">
      <c r="A974" s="117" t="s">
        <v>5622</v>
      </c>
      <c r="B974" s="117">
        <v>1.0530999999999999</v>
      </c>
      <c r="C974" s="117">
        <v>1</v>
      </c>
      <c r="D974" s="117">
        <v>4.0079999999999998E-2</v>
      </c>
      <c r="E974" s="117">
        <v>4008</v>
      </c>
      <c r="F974" s="117" t="s">
        <v>1442</v>
      </c>
      <c r="G974" s="117">
        <v>1.4670000000000001</v>
      </c>
      <c r="H974" s="117">
        <v>0.16750000000000001</v>
      </c>
      <c r="I974" s="117">
        <v>1</v>
      </c>
      <c r="J974" s="117">
        <v>5.60347E-2</v>
      </c>
      <c r="K974" s="117">
        <v>6.4428100000000002E-2</v>
      </c>
      <c r="L974" s="117">
        <v>0.19400000000000001</v>
      </c>
      <c r="M974" s="117">
        <v>1.7000000000000001E-2</v>
      </c>
      <c r="N974" s="117" t="s">
        <v>2381</v>
      </c>
    </row>
    <row r="975" spans="1:14" hidden="1">
      <c r="A975" s="117" t="s">
        <v>5623</v>
      </c>
      <c r="B975" s="117">
        <v>1.0530999999999999</v>
      </c>
      <c r="C975" s="117">
        <v>1</v>
      </c>
      <c r="D975" s="117">
        <v>1.247E-2</v>
      </c>
      <c r="E975" s="117">
        <v>1247</v>
      </c>
      <c r="F975" s="117" t="s">
        <v>1442</v>
      </c>
      <c r="G975" s="117">
        <v>1.448</v>
      </c>
      <c r="H975" s="117">
        <v>0.14169999999999999</v>
      </c>
      <c r="I975" s="117">
        <v>1</v>
      </c>
      <c r="J975" s="117">
        <v>0</v>
      </c>
      <c r="K975" s="117">
        <v>0</v>
      </c>
      <c r="L975" s="117">
        <v>0.36799999999999999</v>
      </c>
      <c r="M975" s="117">
        <v>1.2E-2</v>
      </c>
      <c r="N975" s="117" t="s">
        <v>2381</v>
      </c>
    </row>
    <row r="976" spans="1:14" hidden="1">
      <c r="A976" s="117" t="s">
        <v>5624</v>
      </c>
      <c r="B976" s="117">
        <v>1.0530999999999999</v>
      </c>
      <c r="C976" s="117">
        <v>1</v>
      </c>
      <c r="D976" s="117">
        <v>2.7539999999999999E-2</v>
      </c>
      <c r="E976" s="117">
        <v>2754</v>
      </c>
      <c r="F976" s="117" t="s">
        <v>1442</v>
      </c>
      <c r="G976" s="117">
        <v>1.6664000000000001</v>
      </c>
      <c r="H976" s="117">
        <v>9.0399999999999994E-2</v>
      </c>
      <c r="I976" s="117">
        <v>1</v>
      </c>
      <c r="J976" s="117">
        <v>0.34443164999999998</v>
      </c>
      <c r="K976" s="117">
        <v>0.29927050999999999</v>
      </c>
      <c r="L976" s="117">
        <v>0.221</v>
      </c>
      <c r="M976" s="117">
        <v>1.7999999999999999E-2</v>
      </c>
      <c r="N976" s="117" t="s">
        <v>2381</v>
      </c>
    </row>
    <row r="977" spans="1:14" hidden="1">
      <c r="A977" s="117" t="s">
        <v>5625</v>
      </c>
      <c r="B977" s="117">
        <v>0.83739999999999992</v>
      </c>
      <c r="C977" s="117">
        <v>1</v>
      </c>
      <c r="D977" s="117">
        <v>1.3639999999999999E-2</v>
      </c>
      <c r="E977" s="117">
        <v>1364</v>
      </c>
      <c r="F977" s="117" t="s">
        <v>1821</v>
      </c>
      <c r="G977" s="117">
        <v>1.5165999999999999</v>
      </c>
      <c r="H977" s="117">
        <v>0</v>
      </c>
      <c r="I977" s="117">
        <v>1</v>
      </c>
      <c r="J977" s="117">
        <v>0</v>
      </c>
      <c r="K977" s="117">
        <v>0</v>
      </c>
      <c r="L977" s="117">
        <v>0.11700000000000001</v>
      </c>
      <c r="M977" s="117">
        <v>1.4999999999999999E-2</v>
      </c>
      <c r="N977" s="117" t="s">
        <v>2382</v>
      </c>
    </row>
    <row r="978" spans="1:14" hidden="1">
      <c r="A978" s="117" t="s">
        <v>5626</v>
      </c>
      <c r="B978" s="117">
        <v>0.9071999999999999</v>
      </c>
      <c r="C978" s="117">
        <v>1</v>
      </c>
      <c r="D978" s="117">
        <v>5.7599999999999998E-2</v>
      </c>
      <c r="E978" s="117">
        <v>5760</v>
      </c>
      <c r="F978" s="117" t="s">
        <v>1711</v>
      </c>
      <c r="G978" s="117">
        <v>1.6429</v>
      </c>
      <c r="H978" s="117">
        <v>4.3499999999999997E-2</v>
      </c>
      <c r="I978" s="117">
        <v>1</v>
      </c>
      <c r="J978" s="117">
        <v>0</v>
      </c>
      <c r="K978" s="117">
        <v>0</v>
      </c>
      <c r="L978" s="117">
        <v>0.216</v>
      </c>
      <c r="M978" s="117">
        <v>1.6E-2</v>
      </c>
      <c r="N978" s="117" t="s">
        <v>2396</v>
      </c>
    </row>
    <row r="979" spans="1:14" hidden="1">
      <c r="A979" s="117" t="s">
        <v>5627</v>
      </c>
      <c r="B979" s="117">
        <v>0.88919999999999999</v>
      </c>
      <c r="C979" s="117">
        <v>1</v>
      </c>
      <c r="D979" s="117">
        <v>4.3700000000000003E-2</v>
      </c>
      <c r="E979" s="117">
        <v>4370</v>
      </c>
      <c r="F979" s="117" t="s">
        <v>3925</v>
      </c>
      <c r="G979" s="117">
        <v>1.6627000000000001</v>
      </c>
      <c r="H979" s="117">
        <v>7.9399999999999998E-2</v>
      </c>
      <c r="I979" s="117">
        <v>1</v>
      </c>
      <c r="J979" s="117">
        <v>4.0005289999999999E-2</v>
      </c>
      <c r="K979" s="117">
        <v>3.3240310000000002E-2</v>
      </c>
      <c r="L979" s="117">
        <v>0.23799999999999999</v>
      </c>
      <c r="M979" s="117">
        <v>1.9E-2</v>
      </c>
      <c r="N979" s="117" t="s">
        <v>1409</v>
      </c>
    </row>
    <row r="980" spans="1:14" hidden="1">
      <c r="A980" s="117" t="s">
        <v>5628</v>
      </c>
      <c r="B980" s="117">
        <v>0.9071999999999999</v>
      </c>
      <c r="C980" s="117">
        <v>1</v>
      </c>
      <c r="D980" s="117">
        <v>2.648E-2</v>
      </c>
      <c r="E980" s="117">
        <v>2648</v>
      </c>
      <c r="F980" s="117" t="s">
        <v>1711</v>
      </c>
      <c r="G980" s="117">
        <v>1.6947000000000001</v>
      </c>
      <c r="H980" s="117">
        <v>7.4399999999999994E-2</v>
      </c>
      <c r="I980" s="117">
        <v>1</v>
      </c>
      <c r="J980" s="117">
        <v>3.0830429999999999E-2</v>
      </c>
      <c r="K980" s="117">
        <v>2.12946E-2</v>
      </c>
      <c r="L980" s="117">
        <v>0.254</v>
      </c>
      <c r="M980" s="117">
        <v>2.5999999999999999E-2</v>
      </c>
      <c r="N980" s="117" t="s">
        <v>2396</v>
      </c>
    </row>
    <row r="981" spans="1:14" hidden="1">
      <c r="A981" s="117" t="s">
        <v>5629</v>
      </c>
      <c r="B981" s="117">
        <v>0.84989999999999999</v>
      </c>
      <c r="C981" s="117">
        <v>1</v>
      </c>
      <c r="D981" s="117">
        <v>2.928E-2</v>
      </c>
      <c r="E981" s="117">
        <v>2928</v>
      </c>
      <c r="F981" s="117" t="s">
        <v>3900</v>
      </c>
      <c r="G981" s="117">
        <v>1.4399</v>
      </c>
      <c r="H981" s="117">
        <v>0</v>
      </c>
      <c r="I981" s="117">
        <v>1</v>
      </c>
      <c r="J981" s="117">
        <v>0</v>
      </c>
      <c r="K981" s="117">
        <v>0</v>
      </c>
      <c r="L981" s="117">
        <v>0.313</v>
      </c>
      <c r="M981" s="117">
        <v>2.1000000000000001E-2</v>
      </c>
      <c r="N981" s="117" t="s">
        <v>2414</v>
      </c>
    </row>
    <row r="982" spans="1:14" hidden="1">
      <c r="A982" s="117" t="s">
        <v>5630</v>
      </c>
      <c r="B982" s="117">
        <v>1.0530999999999999</v>
      </c>
      <c r="C982" s="117">
        <v>1</v>
      </c>
      <c r="D982" s="117">
        <v>4.2790000000000002E-2</v>
      </c>
      <c r="E982" s="117">
        <v>4279</v>
      </c>
      <c r="F982" s="117" t="s">
        <v>1442</v>
      </c>
      <c r="G982" s="117">
        <v>1.6054999999999999</v>
      </c>
      <c r="H982" s="117">
        <v>8.6400000000000005E-2</v>
      </c>
      <c r="I982" s="117">
        <v>1</v>
      </c>
      <c r="J982" s="117">
        <v>0</v>
      </c>
      <c r="K982" s="117">
        <v>0</v>
      </c>
      <c r="L982" s="117">
        <v>0.24199999999999999</v>
      </c>
      <c r="M982" s="117">
        <v>1.7999999999999999E-2</v>
      </c>
      <c r="N982" s="117" t="s">
        <v>2381</v>
      </c>
    </row>
    <row r="983" spans="1:14" hidden="1">
      <c r="A983" s="117" t="s">
        <v>5631</v>
      </c>
      <c r="B983" s="117">
        <v>1.0530999999999999</v>
      </c>
      <c r="C983" s="117">
        <v>1</v>
      </c>
      <c r="D983" s="117">
        <v>1.048E-2</v>
      </c>
      <c r="E983" s="117">
        <v>1048</v>
      </c>
      <c r="F983" s="117" t="s">
        <v>1442</v>
      </c>
      <c r="G983" s="117">
        <v>1.0891999999999999</v>
      </c>
      <c r="H983" s="117">
        <v>0.17649999999999999</v>
      </c>
      <c r="I983" s="117">
        <v>1</v>
      </c>
      <c r="J983" s="117">
        <v>0</v>
      </c>
      <c r="K983" s="117">
        <v>0</v>
      </c>
      <c r="L983" s="117">
        <v>0.56599999999999995</v>
      </c>
      <c r="M983" s="117">
        <v>2.8000000000000001E-2</v>
      </c>
      <c r="N983" s="117" t="s">
        <v>2381</v>
      </c>
    </row>
    <row r="984" spans="1:14" hidden="1">
      <c r="A984" s="117" t="s">
        <v>5632</v>
      </c>
      <c r="B984" s="117">
        <v>1.0530999999999999</v>
      </c>
      <c r="C984" s="117">
        <v>1</v>
      </c>
      <c r="D984" s="117">
        <v>6.0990000000000003E-2</v>
      </c>
      <c r="E984" s="117">
        <v>6099</v>
      </c>
      <c r="F984" s="117" t="s">
        <v>1442</v>
      </c>
      <c r="G984" s="117">
        <v>1.7179</v>
      </c>
      <c r="H984" s="117">
        <v>2.58E-2</v>
      </c>
      <c r="I984" s="117">
        <v>1</v>
      </c>
      <c r="J984" s="117">
        <v>0</v>
      </c>
      <c r="K984" s="117">
        <v>0</v>
      </c>
      <c r="L984" s="117">
        <v>0.19</v>
      </c>
      <c r="M984" s="117">
        <v>1.7000000000000001E-2</v>
      </c>
      <c r="N984" s="117" t="s">
        <v>2404</v>
      </c>
    </row>
    <row r="985" spans="1:14" hidden="1">
      <c r="A985" s="117" t="s">
        <v>5633</v>
      </c>
      <c r="B985" s="117">
        <v>1.0532999999999999</v>
      </c>
      <c r="C985" s="117">
        <v>1</v>
      </c>
      <c r="D985" s="117">
        <v>6.6610000000000003E-2</v>
      </c>
      <c r="E985" s="117">
        <v>6661</v>
      </c>
      <c r="F985" s="117" t="s">
        <v>1564</v>
      </c>
      <c r="G985" s="117">
        <v>1.6485000000000001</v>
      </c>
      <c r="H985" s="117">
        <v>5.0599999999999999E-2</v>
      </c>
      <c r="I985" s="117">
        <v>1</v>
      </c>
      <c r="J985" s="117">
        <v>0</v>
      </c>
      <c r="K985" s="117">
        <v>0</v>
      </c>
      <c r="L985" s="117">
        <v>0.186</v>
      </c>
      <c r="M985" s="117">
        <v>1.7000000000000001E-2</v>
      </c>
      <c r="N985" s="117" t="s">
        <v>2397</v>
      </c>
    </row>
    <row r="986" spans="1:14" hidden="1">
      <c r="A986" s="117" t="s">
        <v>5634</v>
      </c>
      <c r="B986" s="117">
        <v>1.0530999999999999</v>
      </c>
      <c r="C986" s="117">
        <v>1</v>
      </c>
      <c r="D986" s="117">
        <v>1.4760000000000001E-2</v>
      </c>
      <c r="E986" s="117">
        <v>1476</v>
      </c>
      <c r="F986" s="117" t="s">
        <v>1442</v>
      </c>
      <c r="G986" s="117">
        <v>1.4267000000000001</v>
      </c>
      <c r="H986" s="117">
        <v>0.2102</v>
      </c>
      <c r="I986" s="117">
        <v>1</v>
      </c>
      <c r="J986" s="117">
        <v>8.5873200000000007E-3</v>
      </c>
      <c r="K986" s="117">
        <v>9.1398999999999994E-3</v>
      </c>
      <c r="L986" s="117">
        <v>0.27900000000000003</v>
      </c>
      <c r="M986" s="117">
        <v>1.4E-2</v>
      </c>
      <c r="N986" s="117" t="s">
        <v>2381</v>
      </c>
    </row>
    <row r="987" spans="1:14" hidden="1">
      <c r="A987" s="117" t="s">
        <v>5635</v>
      </c>
      <c r="B987" s="117">
        <v>1.0530999999999999</v>
      </c>
      <c r="C987" s="117">
        <v>1</v>
      </c>
      <c r="D987" s="117">
        <v>0.10939</v>
      </c>
      <c r="E987" s="117">
        <v>10939</v>
      </c>
      <c r="F987" s="117" t="s">
        <v>1442</v>
      </c>
      <c r="G987" s="117">
        <v>2.0564</v>
      </c>
      <c r="H987" s="117">
        <v>6.8099999999999994E-2</v>
      </c>
      <c r="I987" s="117">
        <v>1</v>
      </c>
      <c r="J987" s="117">
        <v>0.13575817000000001</v>
      </c>
      <c r="K987" s="117">
        <v>0.16933529999999999</v>
      </c>
      <c r="L987" s="117">
        <v>0.26500000000000001</v>
      </c>
      <c r="M987" s="117">
        <v>1.7000000000000001E-2</v>
      </c>
      <c r="N987" s="117" t="s">
        <v>2381</v>
      </c>
    </row>
    <row r="988" spans="1:14" hidden="1">
      <c r="A988" s="117" t="s">
        <v>5636</v>
      </c>
      <c r="B988" s="117">
        <v>0.90809999999999991</v>
      </c>
      <c r="C988" s="117">
        <v>1</v>
      </c>
      <c r="D988" s="117">
        <v>3.8769999999999999E-2</v>
      </c>
      <c r="E988" s="117">
        <v>3877</v>
      </c>
      <c r="F988" s="117" t="s">
        <v>3903</v>
      </c>
      <c r="G988" s="117">
        <v>1.8814</v>
      </c>
      <c r="H988" s="117">
        <v>7.1199999999999999E-2</v>
      </c>
      <c r="I988" s="117">
        <v>1</v>
      </c>
      <c r="J988" s="117">
        <v>5.9497309999999998E-2</v>
      </c>
      <c r="K988" s="117">
        <v>5.7767859999999997E-2</v>
      </c>
      <c r="L988" s="117">
        <v>0.22</v>
      </c>
      <c r="M988" s="117">
        <v>1.6E-2</v>
      </c>
      <c r="N988" s="117" t="s">
        <v>2384</v>
      </c>
    </row>
    <row r="989" spans="1:14" hidden="1">
      <c r="A989" s="117" t="s">
        <v>5637</v>
      </c>
      <c r="B989" s="117">
        <v>0.84989999999999999</v>
      </c>
      <c r="C989" s="117">
        <v>1</v>
      </c>
      <c r="D989" s="117">
        <v>9.0500000000000008E-3</v>
      </c>
      <c r="E989" s="117">
        <v>905</v>
      </c>
      <c r="F989" s="117" t="s">
        <v>3900</v>
      </c>
      <c r="G989" s="117">
        <v>1.0881000000000001</v>
      </c>
      <c r="H989" s="117">
        <v>0</v>
      </c>
      <c r="I989" s="117">
        <v>1</v>
      </c>
      <c r="J989" s="117">
        <v>0</v>
      </c>
      <c r="K989" s="117">
        <v>0</v>
      </c>
      <c r="L989" s="117">
        <v>0.307</v>
      </c>
      <c r="M989" s="117">
        <v>1.9E-2</v>
      </c>
      <c r="N989" s="117" t="s">
        <v>2415</v>
      </c>
    </row>
    <row r="990" spans="1:14" hidden="1">
      <c r="A990" s="117" t="s">
        <v>5638</v>
      </c>
      <c r="B990" s="117">
        <v>1.0146999999999999</v>
      </c>
      <c r="C990" s="117">
        <v>1</v>
      </c>
      <c r="D990" s="117">
        <v>3.1859999999999999E-2</v>
      </c>
      <c r="E990" s="117">
        <v>3186</v>
      </c>
      <c r="F990" s="117" t="s">
        <v>1480</v>
      </c>
      <c r="G990" s="117">
        <v>1.6189</v>
      </c>
      <c r="H990" s="117">
        <v>2.8199999999999999E-2</v>
      </c>
      <c r="I990" s="117">
        <v>1</v>
      </c>
      <c r="J990" s="117">
        <v>0</v>
      </c>
      <c r="K990" s="117">
        <v>0</v>
      </c>
      <c r="L990" s="117">
        <v>0.20499999999999999</v>
      </c>
      <c r="M990" s="117">
        <v>3.4000000000000002E-2</v>
      </c>
      <c r="N990" s="117" t="s">
        <v>2388</v>
      </c>
    </row>
    <row r="991" spans="1:14" hidden="1">
      <c r="A991" s="117" t="s">
        <v>5639</v>
      </c>
      <c r="B991" s="117">
        <v>1.0530999999999999</v>
      </c>
      <c r="C991" s="117">
        <v>1</v>
      </c>
      <c r="D991" s="117">
        <v>7.1580000000000005E-2</v>
      </c>
      <c r="E991" s="117">
        <v>7158</v>
      </c>
      <c r="F991" s="117" t="s">
        <v>1442</v>
      </c>
      <c r="G991" s="117">
        <v>1.4689000000000001</v>
      </c>
      <c r="H991" s="117">
        <v>3.4099999999999998E-2</v>
      </c>
      <c r="I991" s="117">
        <v>1</v>
      </c>
      <c r="J991" s="117">
        <v>0</v>
      </c>
      <c r="K991" s="117">
        <v>0</v>
      </c>
      <c r="L991" s="117">
        <v>0.32</v>
      </c>
      <c r="M991" s="117">
        <v>4.7E-2</v>
      </c>
      <c r="N991" s="117" t="s">
        <v>2380</v>
      </c>
    </row>
    <row r="992" spans="1:14" hidden="1">
      <c r="A992" s="117" t="s">
        <v>5640</v>
      </c>
      <c r="B992" s="117">
        <v>1.0146999999999999</v>
      </c>
      <c r="C992" s="117">
        <v>1</v>
      </c>
      <c r="D992" s="117">
        <v>2.504E-2</v>
      </c>
      <c r="E992" s="117">
        <v>2504</v>
      </c>
      <c r="F992" s="117" t="s">
        <v>1480</v>
      </c>
      <c r="G992" s="117">
        <v>1.7983</v>
      </c>
      <c r="H992" s="117">
        <v>4.5699999999999998E-2</v>
      </c>
      <c r="I992" s="117">
        <v>1</v>
      </c>
      <c r="J992" s="117">
        <v>0</v>
      </c>
      <c r="K992" s="117">
        <v>0</v>
      </c>
      <c r="L992" s="117">
        <v>0.17699999999999999</v>
      </c>
      <c r="M992" s="117">
        <v>1.7999999999999999E-2</v>
      </c>
      <c r="N992" s="117" t="s">
        <v>2388</v>
      </c>
    </row>
    <row r="993" spans="1:14" hidden="1">
      <c r="A993" s="117" t="s">
        <v>5641</v>
      </c>
      <c r="B993" s="117">
        <v>1.0530999999999999</v>
      </c>
      <c r="C993" s="117">
        <v>1</v>
      </c>
      <c r="D993" s="117">
        <v>8.8599999999999998E-2</v>
      </c>
      <c r="E993" s="117">
        <v>8860</v>
      </c>
      <c r="F993" s="117" t="s">
        <v>1442</v>
      </c>
      <c r="G993" s="117">
        <v>1.7965</v>
      </c>
      <c r="H993" s="117">
        <v>5.5599999999999997E-2</v>
      </c>
      <c r="I993" s="117">
        <v>1</v>
      </c>
      <c r="J993" s="117">
        <v>0.18196142000000001</v>
      </c>
      <c r="K993" s="117">
        <v>0.19977205000000001</v>
      </c>
      <c r="L993" s="117">
        <v>0.26300000000000001</v>
      </c>
      <c r="M993" s="117">
        <v>1.9E-2</v>
      </c>
      <c r="N993" s="117" t="s">
        <v>2381</v>
      </c>
    </row>
    <row r="994" spans="1:14" hidden="1">
      <c r="A994" s="117" t="s">
        <v>5642</v>
      </c>
      <c r="B994" s="117">
        <v>1.0530999999999999</v>
      </c>
      <c r="C994" s="117">
        <v>1</v>
      </c>
      <c r="D994" s="117">
        <v>3.1620000000000002E-2</v>
      </c>
      <c r="E994" s="117">
        <v>3162</v>
      </c>
      <c r="F994" s="117" t="s">
        <v>1442</v>
      </c>
      <c r="G994" s="117">
        <v>1.4816</v>
      </c>
      <c r="H994" s="117">
        <v>5.7700000000000001E-2</v>
      </c>
      <c r="I994" s="117">
        <v>1</v>
      </c>
      <c r="J994" s="117">
        <v>0.28127574999999999</v>
      </c>
      <c r="K994" s="117">
        <v>0.21897135000000001</v>
      </c>
      <c r="L994" s="117">
        <v>0.24</v>
      </c>
      <c r="M994" s="117">
        <v>1.2999999999999999E-2</v>
      </c>
      <c r="N994" s="117" t="s">
        <v>2381</v>
      </c>
    </row>
    <row r="995" spans="1:14" hidden="1">
      <c r="A995" s="117" t="s">
        <v>5643</v>
      </c>
      <c r="B995" s="117">
        <v>1.0018999999999998</v>
      </c>
      <c r="C995" s="117">
        <v>1</v>
      </c>
      <c r="D995" s="117">
        <v>4.4040000000000003E-2</v>
      </c>
      <c r="E995" s="117">
        <v>4404</v>
      </c>
      <c r="F995" s="117" t="s">
        <v>1699</v>
      </c>
      <c r="G995" s="117">
        <v>1.6223000000000001</v>
      </c>
      <c r="H995" s="117">
        <v>8.0500000000000002E-2</v>
      </c>
      <c r="I995" s="117">
        <v>1</v>
      </c>
      <c r="J995" s="117">
        <v>2.2832769999999999E-2</v>
      </c>
      <c r="K995" s="117">
        <v>2.476126E-2</v>
      </c>
      <c r="L995" s="117">
        <v>0.16200000000000001</v>
      </c>
      <c r="M995" s="117">
        <v>1.2999999999999999E-2</v>
      </c>
      <c r="N995" s="117" t="s">
        <v>2416</v>
      </c>
    </row>
    <row r="996" spans="1:14" hidden="1">
      <c r="A996" s="117" t="s">
        <v>5644</v>
      </c>
      <c r="B996" s="117">
        <v>1.0530999999999999</v>
      </c>
      <c r="C996" s="117">
        <v>1</v>
      </c>
      <c r="D996" s="117">
        <v>7.0900000000000005E-2</v>
      </c>
      <c r="E996" s="117">
        <v>7090</v>
      </c>
      <c r="F996" s="117" t="s">
        <v>1442</v>
      </c>
      <c r="G996" s="117">
        <v>1.8552999999999999</v>
      </c>
      <c r="H996" s="117">
        <v>1.6500000000000001E-2</v>
      </c>
      <c r="I996" s="117">
        <v>1</v>
      </c>
      <c r="J996" s="117">
        <v>0</v>
      </c>
      <c r="K996" s="117">
        <v>0</v>
      </c>
      <c r="L996" s="117">
        <v>0.23300000000000001</v>
      </c>
      <c r="M996" s="117">
        <v>1.6E-2</v>
      </c>
      <c r="N996" s="117" t="s">
        <v>2404</v>
      </c>
    </row>
    <row r="997" spans="1:14" hidden="1">
      <c r="A997" s="117" t="s">
        <v>5645</v>
      </c>
      <c r="B997" s="117">
        <v>1.0018999999999998</v>
      </c>
      <c r="C997" s="117">
        <v>1</v>
      </c>
      <c r="D997" s="117">
        <v>5.2990000000000002E-2</v>
      </c>
      <c r="E997" s="117">
        <v>5299</v>
      </c>
      <c r="F997" s="117" t="s">
        <v>1699</v>
      </c>
      <c r="G997" s="117">
        <v>1.7704</v>
      </c>
      <c r="H997" s="117">
        <v>3.3500000000000002E-2</v>
      </c>
      <c r="I997" s="117">
        <v>1</v>
      </c>
      <c r="J997" s="117">
        <v>0</v>
      </c>
      <c r="K997" s="117">
        <v>0</v>
      </c>
      <c r="L997" s="117">
        <v>0.188</v>
      </c>
      <c r="M997" s="117">
        <v>1.4999999999999999E-2</v>
      </c>
      <c r="N997" s="117" t="s">
        <v>2416</v>
      </c>
    </row>
    <row r="998" spans="1:14" hidden="1">
      <c r="A998" s="117" t="s">
        <v>5646</v>
      </c>
      <c r="B998" s="117">
        <v>0.84989999999999999</v>
      </c>
      <c r="C998" s="117">
        <v>1</v>
      </c>
      <c r="D998" s="117">
        <v>1.2160000000000001E-2</v>
      </c>
      <c r="E998" s="117">
        <v>1216</v>
      </c>
      <c r="F998" s="117" t="s">
        <v>3900</v>
      </c>
      <c r="G998" s="117">
        <v>1.4067000000000001</v>
      </c>
      <c r="H998" s="117">
        <v>0</v>
      </c>
      <c r="I998" s="117">
        <v>1</v>
      </c>
      <c r="J998" s="117">
        <v>0</v>
      </c>
      <c r="K998" s="117">
        <v>0</v>
      </c>
      <c r="L998" s="117">
        <v>0.29899999999999999</v>
      </c>
      <c r="M998" s="117">
        <v>3.6999999999999998E-2</v>
      </c>
      <c r="N998" s="117" t="s">
        <v>2387</v>
      </c>
    </row>
    <row r="999" spans="1:14" hidden="1">
      <c r="A999" s="117" t="s">
        <v>5647</v>
      </c>
      <c r="B999" s="117">
        <v>1.0018999999999998</v>
      </c>
      <c r="C999" s="117">
        <v>1</v>
      </c>
      <c r="D999" s="117">
        <v>3.9539999999999999E-2</v>
      </c>
      <c r="E999" s="117">
        <v>3954</v>
      </c>
      <c r="F999" s="117" t="s">
        <v>1699</v>
      </c>
      <c r="G999" s="117">
        <v>1.7833000000000001</v>
      </c>
      <c r="H999" s="117">
        <v>9.9599999999999994E-2</v>
      </c>
      <c r="I999" s="117">
        <v>1</v>
      </c>
      <c r="J999" s="117">
        <v>0</v>
      </c>
      <c r="K999" s="117">
        <v>0</v>
      </c>
      <c r="L999" s="117">
        <v>0.25600000000000001</v>
      </c>
      <c r="M999" s="117">
        <v>0.02</v>
      </c>
      <c r="N999" s="117" t="s">
        <v>2416</v>
      </c>
    </row>
    <row r="1000" spans="1:14" hidden="1">
      <c r="A1000" s="117" t="s">
        <v>5648</v>
      </c>
      <c r="B1000" s="117">
        <v>1.0530999999999999</v>
      </c>
      <c r="C1000" s="117">
        <v>1</v>
      </c>
      <c r="D1000" s="117">
        <v>9.6600000000000002E-3</v>
      </c>
      <c r="E1000" s="117">
        <v>966</v>
      </c>
      <c r="F1000" s="117" t="s">
        <v>1442</v>
      </c>
      <c r="G1000" s="117">
        <v>1.4902</v>
      </c>
      <c r="H1000" s="117">
        <v>0.1159</v>
      </c>
      <c r="I1000" s="117">
        <v>1</v>
      </c>
      <c r="J1000" s="117">
        <v>3.7036600000000001E-3</v>
      </c>
      <c r="K1000" s="117">
        <v>1.42045E-3</v>
      </c>
      <c r="L1000" s="117">
        <v>0.155</v>
      </c>
      <c r="M1000" s="117">
        <v>1.0999999999999999E-2</v>
      </c>
      <c r="N1000" s="117" t="s">
        <v>2381</v>
      </c>
    </row>
    <row r="1001" spans="1:14" hidden="1">
      <c r="A1001" s="117" t="s">
        <v>5649</v>
      </c>
      <c r="B1001" s="117">
        <v>1.0530999999999999</v>
      </c>
      <c r="C1001" s="117">
        <v>1</v>
      </c>
      <c r="D1001" s="117">
        <v>6.4049999999999996E-2</v>
      </c>
      <c r="E1001" s="117">
        <v>6405</v>
      </c>
      <c r="F1001" s="117" t="s">
        <v>1442</v>
      </c>
      <c r="G1001" s="117">
        <v>1.8592</v>
      </c>
      <c r="H1001" s="117">
        <v>4.0899999999999999E-2</v>
      </c>
      <c r="I1001" s="117">
        <v>1</v>
      </c>
      <c r="J1001" s="117">
        <v>0</v>
      </c>
      <c r="K1001" s="117">
        <v>0</v>
      </c>
      <c r="L1001" s="117">
        <v>0.17399999999999999</v>
      </c>
      <c r="M1001" s="117">
        <v>2.9000000000000001E-2</v>
      </c>
      <c r="N1001" s="117" t="s">
        <v>2404</v>
      </c>
    </row>
    <row r="1002" spans="1:14" hidden="1">
      <c r="A1002" s="117" t="s">
        <v>5650</v>
      </c>
      <c r="B1002" s="117">
        <v>1.0530999999999999</v>
      </c>
      <c r="C1002" s="117">
        <v>1</v>
      </c>
      <c r="D1002" s="117">
        <v>3.3550000000000003E-2</v>
      </c>
      <c r="E1002" s="117">
        <v>3355</v>
      </c>
      <c r="F1002" s="117" t="s">
        <v>1442</v>
      </c>
      <c r="G1002" s="117">
        <v>1.6604000000000001</v>
      </c>
      <c r="H1002" s="117">
        <v>6.3E-2</v>
      </c>
      <c r="I1002" s="117">
        <v>1</v>
      </c>
      <c r="J1002" s="117">
        <v>0</v>
      </c>
      <c r="K1002" s="117">
        <v>0</v>
      </c>
      <c r="L1002" s="117">
        <v>0.25600000000000001</v>
      </c>
      <c r="M1002" s="117">
        <v>1.6E-2</v>
      </c>
      <c r="N1002" s="117" t="s">
        <v>2381</v>
      </c>
    </row>
    <row r="1003" spans="1:14" hidden="1">
      <c r="A1003" s="117" t="s">
        <v>5651</v>
      </c>
      <c r="B1003" s="117">
        <v>1.0530999999999999</v>
      </c>
      <c r="C1003" s="117">
        <v>1</v>
      </c>
      <c r="D1003" s="117">
        <v>2.6280000000000001E-2</v>
      </c>
      <c r="E1003" s="117">
        <v>2628</v>
      </c>
      <c r="F1003" s="117" t="s">
        <v>1442</v>
      </c>
      <c r="G1003" s="117">
        <v>1.5859000000000001</v>
      </c>
      <c r="H1003" s="117">
        <v>6.7799999999999999E-2</v>
      </c>
      <c r="I1003" s="117">
        <v>1</v>
      </c>
      <c r="J1003" s="117">
        <v>6.8526100000000003E-3</v>
      </c>
      <c r="K1003" s="117">
        <v>4.9076399999999996E-3</v>
      </c>
      <c r="L1003" s="117">
        <v>0.17399999999999999</v>
      </c>
      <c r="M1003" s="117">
        <v>8.0000000000000002E-3</v>
      </c>
      <c r="N1003" s="117" t="s">
        <v>2381</v>
      </c>
    </row>
    <row r="1004" spans="1:14" hidden="1">
      <c r="A1004" s="117" t="s">
        <v>5652</v>
      </c>
      <c r="B1004" s="117">
        <v>1.0530999999999999</v>
      </c>
      <c r="C1004" s="117">
        <v>1</v>
      </c>
      <c r="D1004" s="117">
        <v>7.6230000000000006E-2</v>
      </c>
      <c r="E1004" s="117">
        <v>7623</v>
      </c>
      <c r="F1004" s="117" t="s">
        <v>1442</v>
      </c>
      <c r="G1004" s="117">
        <v>1.6809000000000001</v>
      </c>
      <c r="H1004" s="117">
        <v>3.0599999999999999E-2</v>
      </c>
      <c r="I1004" s="117">
        <v>1</v>
      </c>
      <c r="J1004" s="117">
        <v>0</v>
      </c>
      <c r="K1004" s="117">
        <v>0</v>
      </c>
      <c r="L1004" s="117">
        <v>0.23799999999999999</v>
      </c>
      <c r="M1004" s="117">
        <v>3.5000000000000003E-2</v>
      </c>
      <c r="N1004" s="117" t="s">
        <v>2381</v>
      </c>
    </row>
    <row r="1005" spans="1:14" hidden="1">
      <c r="A1005" s="117" t="s">
        <v>5653</v>
      </c>
      <c r="B1005" s="117">
        <v>1.0530999999999999</v>
      </c>
      <c r="C1005" s="117">
        <v>1</v>
      </c>
      <c r="D1005" s="117">
        <v>6.7049999999999998E-2</v>
      </c>
      <c r="E1005" s="117">
        <v>6705</v>
      </c>
      <c r="F1005" s="117" t="s">
        <v>1442</v>
      </c>
      <c r="G1005" s="117">
        <v>1.7816000000000001</v>
      </c>
      <c r="H1005" s="117">
        <v>4.0300000000000002E-2</v>
      </c>
      <c r="I1005" s="117">
        <v>1</v>
      </c>
      <c r="J1005" s="117">
        <v>0</v>
      </c>
      <c r="K1005" s="117">
        <v>0</v>
      </c>
      <c r="L1005" s="117">
        <v>0.216</v>
      </c>
      <c r="M1005" s="117">
        <v>1.6E-2</v>
      </c>
      <c r="N1005" s="117" t="s">
        <v>2381</v>
      </c>
    </row>
    <row r="1006" spans="1:14" hidden="1">
      <c r="A1006" s="117" t="s">
        <v>5654</v>
      </c>
      <c r="B1006" s="117">
        <v>0.94519999999999993</v>
      </c>
      <c r="C1006" s="117">
        <v>1</v>
      </c>
      <c r="D1006" s="117">
        <v>1.423E-2</v>
      </c>
      <c r="E1006" s="117">
        <v>1423</v>
      </c>
      <c r="F1006" s="117" t="s">
        <v>1462</v>
      </c>
      <c r="G1006" s="117">
        <v>1.4424999999999999</v>
      </c>
      <c r="H1006" s="117">
        <v>5.5599999999999997E-2</v>
      </c>
      <c r="I1006" s="117">
        <v>1</v>
      </c>
      <c r="J1006" s="117">
        <v>0</v>
      </c>
      <c r="K1006" s="117">
        <v>0</v>
      </c>
      <c r="L1006" s="117">
        <v>0.34100000000000003</v>
      </c>
      <c r="M1006" s="117">
        <v>2.8000000000000001E-2</v>
      </c>
      <c r="N1006" s="117" t="s">
        <v>2417</v>
      </c>
    </row>
    <row r="1007" spans="1:14" hidden="1">
      <c r="A1007" s="117" t="s">
        <v>5655</v>
      </c>
      <c r="B1007" s="117">
        <v>1.0530999999999999</v>
      </c>
      <c r="C1007" s="117">
        <v>1</v>
      </c>
      <c r="D1007" s="117">
        <v>7.4940000000000007E-2</v>
      </c>
      <c r="E1007" s="117">
        <v>7494</v>
      </c>
      <c r="F1007" s="117" t="s">
        <v>1442</v>
      </c>
      <c r="G1007" s="117">
        <v>2.2850999999999999</v>
      </c>
      <c r="H1007" s="117">
        <v>6.3500000000000001E-2</v>
      </c>
      <c r="I1007" s="117">
        <v>1</v>
      </c>
      <c r="J1007" s="117">
        <v>0.29293507000000002</v>
      </c>
      <c r="K1007" s="117">
        <v>0.30443279000000001</v>
      </c>
      <c r="L1007" s="117">
        <v>0.248</v>
      </c>
      <c r="M1007" s="117">
        <v>1.4E-2</v>
      </c>
      <c r="N1007" s="117" t="s">
        <v>2381</v>
      </c>
    </row>
    <row r="1008" spans="1:14" hidden="1">
      <c r="A1008" s="117" t="s">
        <v>5656</v>
      </c>
      <c r="B1008" s="117">
        <v>0.94519999999999993</v>
      </c>
      <c r="C1008" s="117">
        <v>1</v>
      </c>
      <c r="D1008" s="117">
        <v>4.6269999999999999E-2</v>
      </c>
      <c r="E1008" s="117">
        <v>4627</v>
      </c>
      <c r="F1008" s="117" t="s">
        <v>1462</v>
      </c>
      <c r="G1008" s="117">
        <v>1.7144999999999999</v>
      </c>
      <c r="H1008" s="117">
        <v>6.88E-2</v>
      </c>
      <c r="I1008" s="117">
        <v>1</v>
      </c>
      <c r="J1008" s="117">
        <v>0</v>
      </c>
      <c r="K1008" s="117">
        <v>0</v>
      </c>
      <c r="L1008" s="117">
        <v>0.32400000000000001</v>
      </c>
      <c r="M1008" s="117">
        <v>1.4999999999999999E-2</v>
      </c>
      <c r="N1008" s="117" t="s">
        <v>2417</v>
      </c>
    </row>
    <row r="1009" spans="1:14" hidden="1">
      <c r="A1009" s="117" t="s">
        <v>5657</v>
      </c>
      <c r="B1009" s="117">
        <v>1.0530999999999999</v>
      </c>
      <c r="C1009" s="117">
        <v>1</v>
      </c>
      <c r="D1009" s="117">
        <v>0.11659</v>
      </c>
      <c r="E1009" s="117">
        <v>11659</v>
      </c>
      <c r="F1009" s="117" t="s">
        <v>1442</v>
      </c>
      <c r="G1009" s="117">
        <v>2.3026</v>
      </c>
      <c r="H1009" s="117">
        <v>5.0299999999999997E-2</v>
      </c>
      <c r="I1009" s="117">
        <v>1</v>
      </c>
      <c r="J1009" s="117">
        <v>0.16024911999999999</v>
      </c>
      <c r="K1009" s="117">
        <v>0.19377306</v>
      </c>
      <c r="L1009" s="117">
        <v>0.24299999999999999</v>
      </c>
      <c r="M1009" s="117">
        <v>2.1000000000000001E-2</v>
      </c>
      <c r="N1009" s="117" t="s">
        <v>2381</v>
      </c>
    </row>
    <row r="1010" spans="1:14" hidden="1">
      <c r="A1010" s="117" t="s">
        <v>5658</v>
      </c>
      <c r="B1010" s="117">
        <v>1.0146999999999999</v>
      </c>
      <c r="C1010" s="117">
        <v>1</v>
      </c>
      <c r="D1010" s="117">
        <v>2.179E-2</v>
      </c>
      <c r="E1010" s="117">
        <v>2179</v>
      </c>
      <c r="F1010" s="117" t="s">
        <v>1480</v>
      </c>
      <c r="G1010" s="117">
        <v>1.4733000000000001</v>
      </c>
      <c r="H1010" s="117">
        <v>0</v>
      </c>
      <c r="I1010" s="117">
        <v>1</v>
      </c>
      <c r="J1010" s="117">
        <v>0</v>
      </c>
      <c r="K1010" s="117">
        <v>0</v>
      </c>
      <c r="L1010" s="117">
        <v>0.26300000000000001</v>
      </c>
      <c r="M1010" s="117">
        <v>2.7E-2</v>
      </c>
      <c r="N1010" s="117" t="s">
        <v>2418</v>
      </c>
    </row>
    <row r="1011" spans="1:14" hidden="1">
      <c r="A1011" s="117" t="s">
        <v>5659</v>
      </c>
      <c r="B1011" s="117">
        <v>1.0530999999999999</v>
      </c>
      <c r="C1011" s="117">
        <v>1</v>
      </c>
      <c r="D1011" s="117">
        <v>5.6829999999999999E-2</v>
      </c>
      <c r="E1011" s="117">
        <v>5683</v>
      </c>
      <c r="F1011" s="117" t="s">
        <v>1442</v>
      </c>
      <c r="G1011" s="117">
        <v>1.8116000000000001</v>
      </c>
      <c r="H1011" s="117">
        <v>3.1600000000000003E-2</v>
      </c>
      <c r="I1011" s="117">
        <v>1</v>
      </c>
      <c r="J1011" s="117">
        <v>0</v>
      </c>
      <c r="K1011" s="117">
        <v>0</v>
      </c>
      <c r="L1011" s="117">
        <v>0.255</v>
      </c>
      <c r="M1011" s="117">
        <v>1.9E-2</v>
      </c>
      <c r="N1011" s="117" t="s">
        <v>2404</v>
      </c>
    </row>
    <row r="1012" spans="1:14" hidden="1">
      <c r="A1012" s="117" t="s">
        <v>5660</v>
      </c>
      <c r="B1012" s="117">
        <v>0.9071999999999999</v>
      </c>
      <c r="C1012" s="117">
        <v>1</v>
      </c>
      <c r="D1012" s="117">
        <v>2.2530000000000001E-2</v>
      </c>
      <c r="E1012" s="117">
        <v>2253</v>
      </c>
      <c r="F1012" s="117" t="s">
        <v>1711</v>
      </c>
      <c r="G1012" s="117">
        <v>1.4723999999999999</v>
      </c>
      <c r="H1012" s="117">
        <v>4.7500000000000001E-2</v>
      </c>
      <c r="I1012" s="117">
        <v>1</v>
      </c>
      <c r="J1012" s="117">
        <v>0</v>
      </c>
      <c r="K1012" s="117">
        <v>0</v>
      </c>
      <c r="L1012" s="117">
        <v>0.27500000000000002</v>
      </c>
      <c r="M1012" s="117">
        <v>1.9E-2</v>
      </c>
      <c r="N1012" s="117" t="s">
        <v>2379</v>
      </c>
    </row>
    <row r="1013" spans="1:14" hidden="1">
      <c r="A1013" s="117" t="s">
        <v>5661</v>
      </c>
      <c r="B1013" s="117">
        <v>1.0530999999999999</v>
      </c>
      <c r="C1013" s="117">
        <v>1</v>
      </c>
      <c r="D1013" s="117">
        <v>5.117E-2</v>
      </c>
      <c r="E1013" s="117">
        <v>5117</v>
      </c>
      <c r="F1013" s="117" t="s">
        <v>1442</v>
      </c>
      <c r="G1013" s="117">
        <v>1.5731999999999999</v>
      </c>
      <c r="H1013" s="117">
        <v>5.96E-2</v>
      </c>
      <c r="I1013" s="117">
        <v>1</v>
      </c>
      <c r="J1013" s="117">
        <v>0</v>
      </c>
      <c r="K1013" s="117">
        <v>0</v>
      </c>
      <c r="L1013" s="117">
        <v>0.21199999999999999</v>
      </c>
      <c r="M1013" s="117">
        <v>2.9000000000000001E-2</v>
      </c>
      <c r="N1013" s="117" t="s">
        <v>2381</v>
      </c>
    </row>
    <row r="1014" spans="1:14" hidden="1">
      <c r="A1014" s="117" t="s">
        <v>5662</v>
      </c>
      <c r="B1014" s="117">
        <v>1.0532999999999999</v>
      </c>
      <c r="C1014" s="117">
        <v>1</v>
      </c>
      <c r="D1014" s="117">
        <v>4.3729999999999998E-2</v>
      </c>
      <c r="E1014" s="117">
        <v>4373</v>
      </c>
      <c r="F1014" s="117" t="s">
        <v>1564</v>
      </c>
      <c r="G1014" s="117">
        <v>1.8109999999999999</v>
      </c>
      <c r="H1014" s="117">
        <v>1.7100000000000001E-2</v>
      </c>
      <c r="I1014" s="117">
        <v>1</v>
      </c>
      <c r="J1014" s="117">
        <v>0</v>
      </c>
      <c r="K1014" s="117">
        <v>0</v>
      </c>
      <c r="L1014" s="117">
        <v>0.28599999999999998</v>
      </c>
      <c r="M1014" s="117">
        <v>2.1000000000000001E-2</v>
      </c>
      <c r="N1014" s="117" t="s">
        <v>2397</v>
      </c>
    </row>
    <row r="1015" spans="1:14" hidden="1">
      <c r="A1015" s="117" t="s">
        <v>5663</v>
      </c>
      <c r="B1015" s="117">
        <v>1.0530999999999999</v>
      </c>
      <c r="C1015" s="117">
        <v>1</v>
      </c>
      <c r="D1015" s="117">
        <v>1.3690000000000001E-2</v>
      </c>
      <c r="E1015" s="117">
        <v>1369</v>
      </c>
      <c r="F1015" s="117" t="s">
        <v>1442</v>
      </c>
      <c r="G1015" s="117">
        <v>1.4443999999999999</v>
      </c>
      <c r="H1015" s="117">
        <v>0.1022</v>
      </c>
      <c r="I1015" s="117">
        <v>1</v>
      </c>
      <c r="J1015" s="117">
        <v>0</v>
      </c>
      <c r="K1015" s="117">
        <v>0</v>
      </c>
      <c r="L1015" s="117">
        <v>0.28399999999999997</v>
      </c>
      <c r="M1015" s="117">
        <v>1.7000000000000001E-2</v>
      </c>
      <c r="N1015" s="117" t="s">
        <v>2404</v>
      </c>
    </row>
    <row r="1016" spans="1:14" hidden="1">
      <c r="A1016" s="117" t="s">
        <v>5664</v>
      </c>
      <c r="B1016" s="117">
        <v>0.84989999999999999</v>
      </c>
      <c r="C1016" s="117">
        <v>1</v>
      </c>
      <c r="D1016" s="117">
        <v>5.28E-3</v>
      </c>
      <c r="E1016" s="117">
        <v>528</v>
      </c>
      <c r="F1016" s="117" t="s">
        <v>3900</v>
      </c>
      <c r="G1016" s="117">
        <v>1.4417</v>
      </c>
      <c r="H1016" s="117">
        <v>0</v>
      </c>
      <c r="I1016" s="117">
        <v>1</v>
      </c>
      <c r="J1016" s="117">
        <v>0</v>
      </c>
      <c r="K1016" s="117">
        <v>0</v>
      </c>
      <c r="L1016" s="117">
        <v>0.193</v>
      </c>
      <c r="M1016" s="117">
        <v>3.2000000000000001E-2</v>
      </c>
      <c r="N1016" s="117" t="s">
        <v>2393</v>
      </c>
    </row>
    <row r="1017" spans="1:14" hidden="1">
      <c r="A1017" s="117" t="s">
        <v>5665</v>
      </c>
      <c r="B1017" s="117">
        <v>1.0530999999999999</v>
      </c>
      <c r="C1017" s="117">
        <v>1</v>
      </c>
      <c r="D1017" s="117">
        <v>9.3999999999999997E-4</v>
      </c>
      <c r="E1017" s="117">
        <v>94</v>
      </c>
      <c r="F1017" s="117" t="s">
        <v>1442</v>
      </c>
      <c r="G1017" s="117">
        <v>0.81379999999999997</v>
      </c>
      <c r="H1017" s="117">
        <v>0</v>
      </c>
      <c r="I1017" s="117">
        <v>1</v>
      </c>
      <c r="J1017" s="117">
        <v>0.19923081000000001</v>
      </c>
      <c r="K1017" s="117">
        <v>9.3497940000000002E-2</v>
      </c>
      <c r="L1017" s="117">
        <v>0.23799999999999999</v>
      </c>
      <c r="M1017" s="117">
        <v>0.115</v>
      </c>
      <c r="N1017" s="117" t="s">
        <v>2381</v>
      </c>
    </row>
    <row r="1018" spans="1:14" hidden="1">
      <c r="A1018" s="117" t="s">
        <v>5666</v>
      </c>
      <c r="B1018" s="117">
        <v>1.0530999999999999</v>
      </c>
      <c r="C1018" s="117">
        <v>1</v>
      </c>
      <c r="D1018" s="117">
        <v>1.789E-2</v>
      </c>
      <c r="E1018" s="117">
        <v>1789</v>
      </c>
      <c r="F1018" s="117" t="s">
        <v>1442</v>
      </c>
      <c r="G1018" s="117">
        <v>1.4965999999999999</v>
      </c>
      <c r="H1018" s="117">
        <v>6.3899999999999998E-2</v>
      </c>
      <c r="I1018" s="117">
        <v>1</v>
      </c>
      <c r="J1018" s="117">
        <v>0</v>
      </c>
      <c r="K1018" s="117">
        <v>0</v>
      </c>
      <c r="L1018" s="117">
        <v>0.23300000000000001</v>
      </c>
      <c r="M1018" s="117">
        <v>3.5999999999999997E-2</v>
      </c>
      <c r="N1018" s="117" t="s">
        <v>2380</v>
      </c>
    </row>
    <row r="1019" spans="1:14" hidden="1">
      <c r="A1019" s="117" t="s">
        <v>5667</v>
      </c>
      <c r="B1019" s="117">
        <v>0.9071999999999999</v>
      </c>
      <c r="C1019" s="117">
        <v>1</v>
      </c>
      <c r="D1019" s="117">
        <v>4.4200000000000003E-3</v>
      </c>
      <c r="E1019" s="117">
        <v>442</v>
      </c>
      <c r="F1019" s="117" t="s">
        <v>1711</v>
      </c>
      <c r="G1019" s="117">
        <v>1.5153000000000001</v>
      </c>
      <c r="H1019" s="117">
        <v>0</v>
      </c>
      <c r="I1019" s="117">
        <v>1</v>
      </c>
      <c r="J1019" s="117">
        <v>0</v>
      </c>
      <c r="K1019" s="117">
        <v>0</v>
      </c>
      <c r="L1019" s="117">
        <v>0.249</v>
      </c>
      <c r="M1019" s="117">
        <v>2.1000000000000001E-2</v>
      </c>
      <c r="N1019" s="117" t="s">
        <v>2396</v>
      </c>
    </row>
    <row r="1020" spans="1:14" hidden="1">
      <c r="A1020" s="117" t="s">
        <v>5668</v>
      </c>
      <c r="B1020" s="117">
        <v>1.0139999999999998</v>
      </c>
      <c r="C1020" s="117">
        <v>1</v>
      </c>
      <c r="D1020" s="117">
        <v>7.8300000000000002E-3</v>
      </c>
      <c r="E1020" s="117">
        <v>783</v>
      </c>
      <c r="F1020" s="117" t="s">
        <v>1532</v>
      </c>
      <c r="G1020" s="117">
        <v>1.4115</v>
      </c>
      <c r="H1020" s="117">
        <v>0</v>
      </c>
      <c r="I1020" s="117">
        <v>1</v>
      </c>
      <c r="J1020" s="117">
        <v>0</v>
      </c>
      <c r="K1020" s="117">
        <v>0</v>
      </c>
      <c r="L1020" s="117">
        <v>0.38900000000000001</v>
      </c>
      <c r="M1020" s="117">
        <v>3.5000000000000003E-2</v>
      </c>
      <c r="N1020" s="117" t="s">
        <v>2419</v>
      </c>
    </row>
    <row r="1021" spans="1:14" hidden="1">
      <c r="A1021" s="117" t="s">
        <v>5669</v>
      </c>
      <c r="B1021" s="117">
        <v>0.97189999999999999</v>
      </c>
      <c r="C1021" s="117">
        <v>1</v>
      </c>
      <c r="D1021" s="117">
        <v>6.1100000000000002E-2</v>
      </c>
      <c r="E1021" s="117">
        <v>6110</v>
      </c>
      <c r="F1021" s="117" t="s">
        <v>1503</v>
      </c>
      <c r="G1021" s="117">
        <v>1.5435000000000001</v>
      </c>
      <c r="H1021" s="117">
        <v>8.7400000000000005E-2</v>
      </c>
      <c r="I1021" s="117">
        <v>1</v>
      </c>
      <c r="J1021" s="117">
        <v>3.3638299999999999E-3</v>
      </c>
      <c r="K1021" s="117">
        <v>4.2003700000000001E-3</v>
      </c>
      <c r="L1021" s="117">
        <v>0.26200000000000001</v>
      </c>
      <c r="M1021" s="117">
        <v>6.0000000000000001E-3</v>
      </c>
      <c r="N1021" s="117" t="s">
        <v>2420</v>
      </c>
    </row>
    <row r="1022" spans="1:14" hidden="1">
      <c r="A1022" s="117" t="s">
        <v>5670</v>
      </c>
      <c r="B1022" s="117">
        <v>0.97189999999999999</v>
      </c>
      <c r="C1022" s="117">
        <v>1</v>
      </c>
      <c r="D1022" s="117">
        <v>2.231E-2</v>
      </c>
      <c r="E1022" s="117">
        <v>2231</v>
      </c>
      <c r="F1022" s="117" t="s">
        <v>1503</v>
      </c>
      <c r="G1022" s="117">
        <v>1.7249000000000001</v>
      </c>
      <c r="H1022" s="117">
        <v>7.0300000000000001E-2</v>
      </c>
      <c r="I1022" s="117">
        <v>1</v>
      </c>
      <c r="J1022" s="117">
        <v>2.3150319999999999E-2</v>
      </c>
      <c r="K1022" s="117">
        <v>1.8994190000000001E-2</v>
      </c>
      <c r="L1022" s="117">
        <v>0.29799999999999999</v>
      </c>
      <c r="M1022" s="117">
        <v>2.1000000000000001E-2</v>
      </c>
      <c r="N1022" s="117" t="s">
        <v>2420</v>
      </c>
    </row>
    <row r="1023" spans="1:14" hidden="1">
      <c r="A1023" s="117" t="s">
        <v>5671</v>
      </c>
      <c r="B1023" s="117">
        <v>1.0139999999999998</v>
      </c>
      <c r="C1023" s="117">
        <v>1</v>
      </c>
      <c r="D1023" s="117">
        <v>2.0650000000000002E-2</v>
      </c>
      <c r="E1023" s="117">
        <v>2065</v>
      </c>
      <c r="F1023" s="117" t="s">
        <v>1532</v>
      </c>
      <c r="G1023" s="117">
        <v>1.528</v>
      </c>
      <c r="H1023" s="117">
        <v>3.49E-2</v>
      </c>
      <c r="I1023" s="117">
        <v>1</v>
      </c>
      <c r="J1023" s="117">
        <v>0</v>
      </c>
      <c r="K1023" s="117">
        <v>0</v>
      </c>
      <c r="L1023" s="117">
        <v>0.45800000000000002</v>
      </c>
      <c r="M1023" s="117">
        <v>4.4999999999999998E-2</v>
      </c>
      <c r="N1023" s="117" t="s">
        <v>2422</v>
      </c>
    </row>
    <row r="1024" spans="1:14" hidden="1">
      <c r="A1024" s="117" t="s">
        <v>5672</v>
      </c>
      <c r="B1024" s="117">
        <v>0.94499999999999995</v>
      </c>
      <c r="C1024" s="117">
        <v>1</v>
      </c>
      <c r="D1024" s="117">
        <v>2.0590000000000001E-2</v>
      </c>
      <c r="E1024" s="117">
        <v>2059</v>
      </c>
      <c r="F1024" s="117" t="s">
        <v>3936</v>
      </c>
      <c r="G1024" s="117">
        <v>1.7692000000000001</v>
      </c>
      <c r="H1024" s="117">
        <v>5.62E-2</v>
      </c>
      <c r="I1024" s="117">
        <v>1</v>
      </c>
      <c r="J1024" s="117">
        <v>0</v>
      </c>
      <c r="K1024" s="117">
        <v>0</v>
      </c>
      <c r="L1024" s="117">
        <v>0.30499999999999999</v>
      </c>
      <c r="M1024" s="117">
        <v>3.2000000000000001E-2</v>
      </c>
      <c r="N1024" s="117" t="s">
        <v>2423</v>
      </c>
    </row>
    <row r="1025" spans="1:14" hidden="1">
      <c r="A1025" s="117" t="s">
        <v>5673</v>
      </c>
      <c r="B1025" s="117">
        <v>0.93929999999999991</v>
      </c>
      <c r="C1025" s="117">
        <v>1</v>
      </c>
      <c r="D1025" s="117">
        <v>1.8169999999999999E-2</v>
      </c>
      <c r="E1025" s="117">
        <v>1817</v>
      </c>
      <c r="F1025" s="117" t="s">
        <v>3938</v>
      </c>
      <c r="G1025" s="117">
        <v>1.6117999999999999</v>
      </c>
      <c r="H1025" s="117">
        <v>6.0499999999999998E-2</v>
      </c>
      <c r="I1025" s="117">
        <v>1</v>
      </c>
      <c r="J1025" s="117">
        <v>0</v>
      </c>
      <c r="K1025" s="117">
        <v>0</v>
      </c>
      <c r="L1025" s="117">
        <v>0.28599999999999998</v>
      </c>
      <c r="M1025" s="117">
        <v>3.4000000000000002E-2</v>
      </c>
      <c r="N1025" s="117" t="s">
        <v>2424</v>
      </c>
    </row>
    <row r="1026" spans="1:14" hidden="1">
      <c r="A1026" s="117" t="s">
        <v>5674</v>
      </c>
      <c r="B1026" s="117">
        <v>0.97189999999999999</v>
      </c>
      <c r="C1026" s="117">
        <v>1</v>
      </c>
      <c r="D1026" s="117">
        <v>2.333E-2</v>
      </c>
      <c r="E1026" s="117">
        <v>2333</v>
      </c>
      <c r="F1026" s="117" t="s">
        <v>1503</v>
      </c>
      <c r="G1026" s="117">
        <v>1.5818000000000001</v>
      </c>
      <c r="H1026" s="117">
        <v>0.10879999999999999</v>
      </c>
      <c r="I1026" s="117">
        <v>1</v>
      </c>
      <c r="J1026" s="117">
        <v>0</v>
      </c>
      <c r="K1026" s="117">
        <v>0</v>
      </c>
      <c r="L1026" s="117">
        <v>0.3</v>
      </c>
      <c r="M1026" s="117">
        <v>1.7999999999999999E-2</v>
      </c>
      <c r="N1026" s="117" t="s">
        <v>2420</v>
      </c>
    </row>
    <row r="1027" spans="1:14" hidden="1">
      <c r="A1027" s="117" t="s">
        <v>5675</v>
      </c>
      <c r="B1027" s="117">
        <v>0.87519999999999998</v>
      </c>
      <c r="C1027" s="117">
        <v>1</v>
      </c>
      <c r="D1027" s="117">
        <v>3.78E-2</v>
      </c>
      <c r="E1027" s="117">
        <v>3780</v>
      </c>
      <c r="F1027" s="117" t="s">
        <v>1589</v>
      </c>
      <c r="G1027" s="117">
        <v>1.6073999999999999</v>
      </c>
      <c r="H1027" s="117">
        <v>6.3299999999999995E-2</v>
      </c>
      <c r="I1027" s="117">
        <v>1</v>
      </c>
      <c r="J1027" s="117">
        <v>6.0005700000000002E-3</v>
      </c>
      <c r="K1027" s="117">
        <v>8.9774799999999995E-3</v>
      </c>
      <c r="L1027" s="117">
        <v>0.32200000000000001</v>
      </c>
      <c r="M1027" s="117">
        <v>2.9000000000000001E-2</v>
      </c>
      <c r="N1027" s="117" t="s">
        <v>2425</v>
      </c>
    </row>
    <row r="1028" spans="1:14" hidden="1">
      <c r="A1028" s="117" t="s">
        <v>5676</v>
      </c>
      <c r="B1028" s="117">
        <v>0.93929999999999991</v>
      </c>
      <c r="C1028" s="117">
        <v>1</v>
      </c>
      <c r="D1028" s="117">
        <v>2.052E-2</v>
      </c>
      <c r="E1028" s="117">
        <v>2052</v>
      </c>
      <c r="F1028" s="117" t="s">
        <v>3938</v>
      </c>
      <c r="G1028" s="117">
        <v>1.6636</v>
      </c>
      <c r="H1028" s="117">
        <v>5.6500000000000002E-2</v>
      </c>
      <c r="I1028" s="117">
        <v>1</v>
      </c>
      <c r="J1028" s="117">
        <v>0</v>
      </c>
      <c r="K1028" s="117">
        <v>0</v>
      </c>
      <c r="L1028" s="117">
        <v>0.27300000000000002</v>
      </c>
      <c r="M1028" s="117">
        <v>1.9E-2</v>
      </c>
      <c r="N1028" s="117" t="s">
        <v>2424</v>
      </c>
    </row>
    <row r="1029" spans="1:14" hidden="1">
      <c r="A1029" s="117" t="s">
        <v>5677</v>
      </c>
      <c r="B1029" s="117">
        <v>0.80579999999999996</v>
      </c>
      <c r="C1029" s="117">
        <v>1</v>
      </c>
      <c r="D1029" s="117">
        <v>2.2179999999999998E-2</v>
      </c>
      <c r="E1029" s="117">
        <v>2218</v>
      </c>
      <c r="F1029" s="117" t="s">
        <v>3941</v>
      </c>
      <c r="G1029" s="117">
        <v>1.3476999999999999</v>
      </c>
      <c r="H1029" s="117">
        <v>0</v>
      </c>
      <c r="I1029" s="117">
        <v>1</v>
      </c>
      <c r="J1029" s="117">
        <v>0</v>
      </c>
      <c r="K1029" s="117">
        <v>0</v>
      </c>
      <c r="L1029" s="117">
        <v>0.35899999999999999</v>
      </c>
      <c r="M1029" s="117">
        <v>4.4999999999999998E-2</v>
      </c>
      <c r="N1029" s="117" t="s">
        <v>1815</v>
      </c>
    </row>
    <row r="1030" spans="1:14" hidden="1">
      <c r="A1030" s="117" t="s">
        <v>5678</v>
      </c>
      <c r="B1030" s="117">
        <v>0.91889999999999994</v>
      </c>
      <c r="C1030" s="117">
        <v>1</v>
      </c>
      <c r="D1030" s="117">
        <v>5.2679999999999998E-2</v>
      </c>
      <c r="E1030" s="117">
        <v>5268</v>
      </c>
      <c r="F1030" s="117" t="s">
        <v>1737</v>
      </c>
      <c r="G1030" s="117">
        <v>1.7093</v>
      </c>
      <c r="H1030" s="117">
        <v>5.45E-2</v>
      </c>
      <c r="I1030" s="117">
        <v>1</v>
      </c>
      <c r="J1030" s="117">
        <v>4.7693649999999997E-2</v>
      </c>
      <c r="K1030" s="117">
        <v>5.643024E-2</v>
      </c>
      <c r="L1030" s="117">
        <v>0.29399999999999998</v>
      </c>
      <c r="M1030" s="117">
        <v>4.2999999999999997E-2</v>
      </c>
      <c r="N1030" s="117" t="s">
        <v>2426</v>
      </c>
    </row>
    <row r="1031" spans="1:14" hidden="1">
      <c r="A1031" s="117" t="s">
        <v>5679</v>
      </c>
      <c r="B1031" s="117">
        <v>0.94499999999999995</v>
      </c>
      <c r="C1031" s="117">
        <v>1</v>
      </c>
      <c r="D1031" s="117">
        <v>2.6440000000000002E-2</v>
      </c>
      <c r="E1031" s="117">
        <v>2644</v>
      </c>
      <c r="F1031" s="117" t="s">
        <v>3936</v>
      </c>
      <c r="G1031" s="117">
        <v>1.6104000000000001</v>
      </c>
      <c r="H1031" s="117">
        <v>5.6599999999999998E-2</v>
      </c>
      <c r="I1031" s="117">
        <v>1</v>
      </c>
      <c r="J1031" s="117">
        <v>0</v>
      </c>
      <c r="K1031" s="117">
        <v>0</v>
      </c>
      <c r="L1031" s="117">
        <v>0.25800000000000001</v>
      </c>
      <c r="M1031" s="117">
        <v>2.4E-2</v>
      </c>
      <c r="N1031" s="117" t="s">
        <v>2423</v>
      </c>
    </row>
    <row r="1032" spans="1:14" hidden="1">
      <c r="A1032" s="117" t="s">
        <v>5680</v>
      </c>
      <c r="B1032" s="117">
        <v>0.85699999999999998</v>
      </c>
      <c r="C1032" s="117">
        <v>1</v>
      </c>
      <c r="D1032" s="117">
        <v>6.0609999999999997E-2</v>
      </c>
      <c r="E1032" s="117">
        <v>6061</v>
      </c>
      <c r="F1032" s="117" t="s">
        <v>1497</v>
      </c>
      <c r="G1032" s="117">
        <v>1.9674</v>
      </c>
      <c r="H1032" s="117">
        <v>4.7300000000000002E-2</v>
      </c>
      <c r="I1032" s="117">
        <v>1</v>
      </c>
      <c r="J1032" s="117">
        <v>7.9044600000000003E-3</v>
      </c>
      <c r="K1032" s="117">
        <v>1.0708499999999999E-2</v>
      </c>
      <c r="L1032" s="117">
        <v>0.13700000000000001</v>
      </c>
      <c r="M1032" s="117">
        <v>1.6E-2</v>
      </c>
      <c r="N1032" s="117" t="s">
        <v>2427</v>
      </c>
    </row>
    <row r="1033" spans="1:14" hidden="1">
      <c r="A1033" s="117" t="s">
        <v>5681</v>
      </c>
      <c r="B1033" s="117">
        <v>0.88829999999999998</v>
      </c>
      <c r="C1033" s="117">
        <v>1</v>
      </c>
      <c r="D1033" s="117">
        <v>4.086E-2</v>
      </c>
      <c r="E1033" s="117">
        <v>4086</v>
      </c>
      <c r="F1033" s="117" t="s">
        <v>1858</v>
      </c>
      <c r="G1033" s="117">
        <v>1.8161</v>
      </c>
      <c r="H1033" s="117">
        <v>5.1299999999999998E-2</v>
      </c>
      <c r="I1033" s="117">
        <v>1</v>
      </c>
      <c r="J1033" s="117">
        <v>0</v>
      </c>
      <c r="K1033" s="117">
        <v>0</v>
      </c>
      <c r="L1033" s="117">
        <v>0.27200000000000002</v>
      </c>
      <c r="M1033" s="117">
        <v>1.9E-2</v>
      </c>
      <c r="N1033" s="117" t="s">
        <v>2428</v>
      </c>
    </row>
    <row r="1034" spans="1:14" hidden="1">
      <c r="A1034" s="117" t="s">
        <v>5682</v>
      </c>
      <c r="B1034" s="117">
        <v>0.85699999999999998</v>
      </c>
      <c r="C1034" s="117">
        <v>1</v>
      </c>
      <c r="D1034" s="117">
        <v>8.1019999999999995E-2</v>
      </c>
      <c r="E1034" s="117">
        <v>8102</v>
      </c>
      <c r="F1034" s="117" t="s">
        <v>1497</v>
      </c>
      <c r="G1034" s="117">
        <v>1.7887999999999999</v>
      </c>
      <c r="H1034" s="117">
        <v>6.1400000000000003E-2</v>
      </c>
      <c r="I1034" s="117">
        <v>1</v>
      </c>
      <c r="J1034" s="117">
        <v>8.6442499999999992E-3</v>
      </c>
      <c r="K1034" s="117">
        <v>1.1464810000000001E-2</v>
      </c>
      <c r="L1034" s="117">
        <v>0.219</v>
      </c>
      <c r="M1034" s="117">
        <v>3.5000000000000003E-2</v>
      </c>
      <c r="N1034" s="117" t="s">
        <v>2427</v>
      </c>
    </row>
    <row r="1035" spans="1:14" hidden="1">
      <c r="A1035" s="117" t="s">
        <v>5683</v>
      </c>
      <c r="B1035" s="117">
        <v>0.80579999999999996</v>
      </c>
      <c r="C1035" s="117">
        <v>1</v>
      </c>
      <c r="D1035" s="117">
        <v>6.3699999999999998E-3</v>
      </c>
      <c r="E1035" s="117">
        <v>637</v>
      </c>
      <c r="F1035" s="117" t="s">
        <v>3941</v>
      </c>
      <c r="G1035" s="117">
        <v>1.2842</v>
      </c>
      <c r="H1035" s="117">
        <v>0</v>
      </c>
      <c r="I1035" s="117">
        <v>1</v>
      </c>
      <c r="J1035" s="117">
        <v>0</v>
      </c>
      <c r="K1035" s="117">
        <v>0</v>
      </c>
      <c r="L1035" s="117">
        <v>0.28000000000000003</v>
      </c>
      <c r="M1035" s="117">
        <v>4.2999999999999997E-2</v>
      </c>
      <c r="N1035" s="117" t="s">
        <v>2429</v>
      </c>
    </row>
    <row r="1036" spans="1:14" hidden="1">
      <c r="A1036" s="117" t="s">
        <v>5684</v>
      </c>
      <c r="B1036" s="117">
        <v>0.95329999999999993</v>
      </c>
      <c r="C1036" s="117">
        <v>1</v>
      </c>
      <c r="D1036" s="117">
        <v>7.016E-2</v>
      </c>
      <c r="E1036" s="117">
        <v>7016</v>
      </c>
      <c r="F1036" s="117" t="s">
        <v>3946</v>
      </c>
      <c r="G1036" s="117">
        <v>1.6536999999999999</v>
      </c>
      <c r="H1036" s="117">
        <v>5.8200000000000002E-2</v>
      </c>
      <c r="I1036" s="117">
        <v>1</v>
      </c>
      <c r="J1036" s="117">
        <v>3.5933779999999999E-2</v>
      </c>
      <c r="K1036" s="117">
        <v>3.7661399999999998E-2</v>
      </c>
      <c r="L1036" s="117">
        <v>0.25600000000000001</v>
      </c>
      <c r="M1036" s="117">
        <v>3.7999999999999999E-2</v>
      </c>
      <c r="N1036" s="117" t="s">
        <v>2430</v>
      </c>
    </row>
    <row r="1037" spans="1:14" hidden="1">
      <c r="A1037" s="117" t="s">
        <v>5685</v>
      </c>
      <c r="B1037" s="117">
        <v>1.0139999999999998</v>
      </c>
      <c r="C1037" s="117">
        <v>1</v>
      </c>
      <c r="D1037" s="117">
        <v>3.0509999999999999E-2</v>
      </c>
      <c r="E1037" s="117">
        <v>3051</v>
      </c>
      <c r="F1037" s="117" t="s">
        <v>1532</v>
      </c>
      <c r="G1037" s="117">
        <v>1.8385</v>
      </c>
      <c r="H1037" s="117">
        <v>0.14960000000000001</v>
      </c>
      <c r="I1037" s="117">
        <v>1</v>
      </c>
      <c r="J1037" s="117">
        <v>0.27216045</v>
      </c>
      <c r="K1037" s="117">
        <v>0.24303150000000001</v>
      </c>
      <c r="L1037" s="117">
        <v>0.30099999999999999</v>
      </c>
      <c r="M1037" s="117">
        <v>4.7E-2</v>
      </c>
      <c r="N1037" s="117" t="s">
        <v>2431</v>
      </c>
    </row>
    <row r="1038" spans="1:14" hidden="1">
      <c r="A1038" s="117" t="s">
        <v>5686</v>
      </c>
      <c r="B1038" s="117">
        <v>0.88829999999999998</v>
      </c>
      <c r="C1038" s="117">
        <v>1</v>
      </c>
      <c r="D1038" s="117">
        <v>1.7659999999999999E-2</v>
      </c>
      <c r="E1038" s="117">
        <v>1766</v>
      </c>
      <c r="F1038" s="117" t="s">
        <v>1858</v>
      </c>
      <c r="G1038" s="117">
        <v>1.6031</v>
      </c>
      <c r="H1038" s="117">
        <v>4.36E-2</v>
      </c>
      <c r="I1038" s="117">
        <v>1</v>
      </c>
      <c r="J1038" s="117">
        <v>0</v>
      </c>
      <c r="K1038" s="117">
        <v>0</v>
      </c>
      <c r="L1038" s="117">
        <v>0.315</v>
      </c>
      <c r="M1038" s="117">
        <v>1.7999999999999999E-2</v>
      </c>
      <c r="N1038" s="117" t="s">
        <v>2428</v>
      </c>
    </row>
    <row r="1039" spans="1:14" hidden="1">
      <c r="A1039" s="117" t="s">
        <v>5687</v>
      </c>
      <c r="B1039" s="117">
        <v>0.80579999999999996</v>
      </c>
      <c r="C1039" s="117">
        <v>1</v>
      </c>
      <c r="D1039" s="117">
        <v>1.09E-2</v>
      </c>
      <c r="E1039" s="117">
        <v>1090</v>
      </c>
      <c r="F1039" s="117" t="s">
        <v>3941</v>
      </c>
      <c r="G1039" s="117">
        <v>1.4733000000000001</v>
      </c>
      <c r="H1039" s="117">
        <v>0</v>
      </c>
      <c r="I1039" s="117">
        <v>1</v>
      </c>
      <c r="J1039" s="117">
        <v>0</v>
      </c>
      <c r="K1039" s="117">
        <v>0</v>
      </c>
      <c r="L1039" s="117">
        <v>0.35499999999999998</v>
      </c>
      <c r="M1039" s="117">
        <v>3.6999999999999998E-2</v>
      </c>
      <c r="N1039" s="117" t="s">
        <v>2432</v>
      </c>
    </row>
    <row r="1040" spans="1:14" hidden="1">
      <c r="A1040" s="117" t="s">
        <v>5688</v>
      </c>
      <c r="B1040" s="117">
        <v>0.97189999999999999</v>
      </c>
      <c r="C1040" s="117">
        <v>1</v>
      </c>
      <c r="D1040" s="117">
        <v>5.0250000000000003E-2</v>
      </c>
      <c r="E1040" s="117">
        <v>5025</v>
      </c>
      <c r="F1040" s="117" t="s">
        <v>1503</v>
      </c>
      <c r="G1040" s="117">
        <v>1.6619999999999999</v>
      </c>
      <c r="H1040" s="117">
        <v>4.0099999999999997E-2</v>
      </c>
      <c r="I1040" s="117">
        <v>1</v>
      </c>
      <c r="J1040" s="117">
        <v>0</v>
      </c>
      <c r="K1040" s="117">
        <v>0</v>
      </c>
      <c r="L1040" s="117">
        <v>0.28499999999999998</v>
      </c>
      <c r="M1040" s="117">
        <v>0.02</v>
      </c>
      <c r="N1040" s="117" t="s">
        <v>2420</v>
      </c>
    </row>
    <row r="1041" spans="1:14" hidden="1">
      <c r="A1041" s="117" t="s">
        <v>5689</v>
      </c>
      <c r="B1041" s="117">
        <v>0.97189999999999999</v>
      </c>
      <c r="C1041" s="117">
        <v>1</v>
      </c>
      <c r="D1041" s="117">
        <v>5.237E-2</v>
      </c>
      <c r="E1041" s="117">
        <v>5237</v>
      </c>
      <c r="F1041" s="117" t="s">
        <v>1503</v>
      </c>
      <c r="G1041" s="117">
        <v>1.6883999999999999</v>
      </c>
      <c r="H1041" s="117">
        <v>3.5799999999999998E-2</v>
      </c>
      <c r="I1041" s="117">
        <v>1</v>
      </c>
      <c r="J1041" s="117">
        <v>0</v>
      </c>
      <c r="K1041" s="117">
        <v>0</v>
      </c>
      <c r="L1041" s="117">
        <v>0.155</v>
      </c>
      <c r="M1041" s="117">
        <v>0.01</v>
      </c>
      <c r="N1041" s="117" t="s">
        <v>2433</v>
      </c>
    </row>
    <row r="1042" spans="1:14" hidden="1">
      <c r="A1042" s="117" t="s">
        <v>5690</v>
      </c>
      <c r="B1042" s="117">
        <v>1.0139999999999998</v>
      </c>
      <c r="C1042" s="117">
        <v>1</v>
      </c>
      <c r="D1042" s="117">
        <v>1.2290000000000001E-2</v>
      </c>
      <c r="E1042" s="117">
        <v>1229</v>
      </c>
      <c r="F1042" s="117" t="s">
        <v>1532</v>
      </c>
      <c r="G1042" s="117">
        <v>1.5038</v>
      </c>
      <c r="H1042" s="117">
        <v>0</v>
      </c>
      <c r="I1042" s="117">
        <v>1</v>
      </c>
      <c r="J1042" s="117">
        <v>0</v>
      </c>
      <c r="K1042" s="117">
        <v>0</v>
      </c>
      <c r="L1042" s="117">
        <v>0.36599999999999999</v>
      </c>
      <c r="M1042" s="117">
        <v>2.8000000000000001E-2</v>
      </c>
      <c r="N1042" s="117" t="s">
        <v>2434</v>
      </c>
    </row>
    <row r="1043" spans="1:14" hidden="1">
      <c r="A1043" s="117" t="s">
        <v>5692</v>
      </c>
      <c r="B1043" s="117">
        <v>0.80579999999999996</v>
      </c>
      <c r="C1043" s="117">
        <v>1</v>
      </c>
      <c r="D1043" s="117">
        <v>3.0700000000000002E-2</v>
      </c>
      <c r="E1043" s="117">
        <v>3070</v>
      </c>
      <c r="F1043" s="117" t="s">
        <v>3941</v>
      </c>
      <c r="G1043" s="117">
        <v>1.4444999999999999</v>
      </c>
      <c r="H1043" s="117">
        <v>0</v>
      </c>
      <c r="I1043" s="117">
        <v>1</v>
      </c>
      <c r="J1043" s="117">
        <v>0</v>
      </c>
      <c r="K1043" s="117">
        <v>0</v>
      </c>
      <c r="L1043" s="117">
        <v>0.35699999999999998</v>
      </c>
      <c r="M1043" s="117">
        <v>3.5999999999999997E-2</v>
      </c>
      <c r="N1043" s="117" t="s">
        <v>2435</v>
      </c>
    </row>
    <row r="1044" spans="1:14" hidden="1">
      <c r="A1044" s="117" t="s">
        <v>5693</v>
      </c>
      <c r="B1044" s="117">
        <v>0.87519999999999998</v>
      </c>
      <c r="C1044" s="117">
        <v>1</v>
      </c>
      <c r="D1044" s="117">
        <v>6.2469999999999998E-2</v>
      </c>
      <c r="E1044" s="117">
        <v>6247</v>
      </c>
      <c r="F1044" s="117" t="s">
        <v>1589</v>
      </c>
      <c r="G1044" s="117">
        <v>1.7863</v>
      </c>
      <c r="H1044" s="117">
        <v>3.8600000000000002E-2</v>
      </c>
      <c r="I1044" s="117">
        <v>1</v>
      </c>
      <c r="J1044" s="117">
        <v>0</v>
      </c>
      <c r="K1044" s="117">
        <v>0</v>
      </c>
      <c r="L1044" s="117">
        <v>0.25700000000000001</v>
      </c>
      <c r="M1044" s="117">
        <v>2.5000000000000001E-2</v>
      </c>
      <c r="N1044" s="117" t="s">
        <v>2436</v>
      </c>
    </row>
    <row r="1045" spans="1:14" hidden="1">
      <c r="A1045" s="117" t="s">
        <v>5694</v>
      </c>
      <c r="B1045" s="117">
        <v>0.80579999999999996</v>
      </c>
      <c r="C1045" s="117">
        <v>1</v>
      </c>
      <c r="D1045" s="117">
        <v>6.7200000000000003E-3</v>
      </c>
      <c r="E1045" s="117">
        <v>672</v>
      </c>
      <c r="F1045" s="117" t="s">
        <v>3941</v>
      </c>
      <c r="G1045" s="117">
        <v>1.1156999999999999</v>
      </c>
      <c r="H1045" s="117">
        <v>0</v>
      </c>
      <c r="I1045" s="117">
        <v>1</v>
      </c>
      <c r="J1045" s="117">
        <v>0</v>
      </c>
      <c r="K1045" s="117">
        <v>0</v>
      </c>
      <c r="L1045" s="117">
        <v>0.30099999999999999</v>
      </c>
      <c r="M1045" s="117">
        <v>2.7E-2</v>
      </c>
      <c r="N1045" s="117" t="s">
        <v>2437</v>
      </c>
    </row>
    <row r="1046" spans="1:14" hidden="1">
      <c r="A1046" s="117" t="s">
        <v>5695</v>
      </c>
      <c r="B1046" s="117">
        <v>0.95329999999999993</v>
      </c>
      <c r="C1046" s="117">
        <v>1</v>
      </c>
      <c r="D1046" s="117">
        <v>2.8649999999999998E-2</v>
      </c>
      <c r="E1046" s="117">
        <v>2865</v>
      </c>
      <c r="F1046" s="117" t="s">
        <v>3946</v>
      </c>
      <c r="G1046" s="117">
        <v>1.5358000000000001</v>
      </c>
      <c r="H1046" s="117">
        <v>4.99E-2</v>
      </c>
      <c r="I1046" s="117">
        <v>1</v>
      </c>
      <c r="J1046" s="117">
        <v>0</v>
      </c>
      <c r="K1046" s="117">
        <v>0</v>
      </c>
      <c r="L1046" s="117">
        <v>0.17100000000000001</v>
      </c>
      <c r="M1046" s="117">
        <v>1.4999999999999999E-2</v>
      </c>
      <c r="N1046" s="117" t="s">
        <v>2430</v>
      </c>
    </row>
    <row r="1047" spans="1:14" hidden="1">
      <c r="A1047" s="117" t="s">
        <v>5696</v>
      </c>
      <c r="B1047" s="117">
        <v>0.85699999999999998</v>
      </c>
      <c r="C1047" s="117">
        <v>1</v>
      </c>
      <c r="D1047" s="117">
        <v>1.116E-2</v>
      </c>
      <c r="E1047" s="117">
        <v>1116</v>
      </c>
      <c r="F1047" s="117" t="s">
        <v>1497</v>
      </c>
      <c r="G1047" s="117">
        <v>1.6269</v>
      </c>
      <c r="H1047" s="117">
        <v>0.1077</v>
      </c>
      <c r="I1047" s="117">
        <v>1</v>
      </c>
      <c r="J1047" s="117">
        <v>2.3439100000000001E-2</v>
      </c>
      <c r="K1047" s="117">
        <v>2.8055989999999999E-2</v>
      </c>
      <c r="L1047" s="117">
        <v>0.13800000000000001</v>
      </c>
      <c r="M1047" s="117">
        <v>1.7999999999999999E-2</v>
      </c>
      <c r="N1047" s="117" t="s">
        <v>2427</v>
      </c>
    </row>
    <row r="1048" spans="1:14" hidden="1">
      <c r="A1048" s="117" t="s">
        <v>5697</v>
      </c>
      <c r="B1048" s="117">
        <v>0.80579999999999996</v>
      </c>
      <c r="C1048" s="117">
        <v>1</v>
      </c>
      <c r="D1048" s="117">
        <v>5.289E-2</v>
      </c>
      <c r="E1048" s="117">
        <v>5289</v>
      </c>
      <c r="F1048" s="117" t="s">
        <v>3941</v>
      </c>
      <c r="G1048" s="117">
        <v>1.8225</v>
      </c>
      <c r="H1048" s="117">
        <v>0</v>
      </c>
      <c r="I1048" s="117">
        <v>1</v>
      </c>
      <c r="J1048" s="117">
        <v>4.2419700000000003E-3</v>
      </c>
      <c r="K1048" s="117">
        <v>5.17952E-3</v>
      </c>
      <c r="L1048" s="117">
        <v>0.313</v>
      </c>
      <c r="M1048" s="117">
        <v>3.3000000000000002E-2</v>
      </c>
      <c r="N1048" s="117" t="s">
        <v>2438</v>
      </c>
    </row>
    <row r="1049" spans="1:14" hidden="1">
      <c r="A1049" s="117" t="s">
        <v>5698</v>
      </c>
      <c r="B1049" s="117">
        <v>0.86569999999999991</v>
      </c>
      <c r="C1049" s="117">
        <v>1</v>
      </c>
      <c r="D1049" s="117">
        <v>4.3130000000000002E-2</v>
      </c>
      <c r="E1049" s="117">
        <v>4313</v>
      </c>
      <c r="F1049" s="117" t="s">
        <v>1400</v>
      </c>
      <c r="G1049" s="117">
        <v>1.8172999999999999</v>
      </c>
      <c r="H1049" s="117">
        <v>6.2300000000000001E-2</v>
      </c>
      <c r="I1049" s="117">
        <v>1</v>
      </c>
      <c r="J1049" s="117">
        <v>0</v>
      </c>
      <c r="K1049" s="117">
        <v>0</v>
      </c>
      <c r="L1049" s="117">
        <v>0.23300000000000001</v>
      </c>
      <c r="M1049" s="117">
        <v>0.02</v>
      </c>
      <c r="N1049" s="117" t="s">
        <v>2439</v>
      </c>
    </row>
    <row r="1050" spans="1:14" hidden="1">
      <c r="A1050" s="117" t="s">
        <v>5699</v>
      </c>
      <c r="B1050" s="117">
        <v>1.0139999999999998</v>
      </c>
      <c r="C1050" s="117">
        <v>1</v>
      </c>
      <c r="D1050" s="117">
        <v>0.13452</v>
      </c>
      <c r="E1050" s="117">
        <v>13452</v>
      </c>
      <c r="F1050" s="117" t="s">
        <v>1532</v>
      </c>
      <c r="G1050" s="117">
        <v>2.2467000000000001</v>
      </c>
      <c r="H1050" s="117">
        <v>9.2299999999999993E-2</v>
      </c>
      <c r="I1050" s="117">
        <v>1</v>
      </c>
      <c r="J1050" s="117">
        <v>0.20116137000000001</v>
      </c>
      <c r="K1050" s="117">
        <v>0.22465556</v>
      </c>
      <c r="L1050" s="117">
        <v>0.215</v>
      </c>
      <c r="M1050" s="117">
        <v>1.6E-2</v>
      </c>
      <c r="N1050" s="117" t="s">
        <v>2431</v>
      </c>
    </row>
    <row r="1051" spans="1:14" hidden="1">
      <c r="A1051" s="117" t="s">
        <v>5700</v>
      </c>
      <c r="B1051" s="117">
        <v>1.0139999999999998</v>
      </c>
      <c r="C1051" s="117">
        <v>1</v>
      </c>
      <c r="D1051" s="117">
        <v>1.6060000000000001E-2</v>
      </c>
      <c r="E1051" s="117">
        <v>1606</v>
      </c>
      <c r="F1051" s="117" t="s">
        <v>1532</v>
      </c>
      <c r="G1051" s="117">
        <v>1.8508</v>
      </c>
      <c r="H1051" s="117">
        <v>0</v>
      </c>
      <c r="I1051" s="117">
        <v>1</v>
      </c>
      <c r="J1051" s="117">
        <v>3.1939500000000001E-3</v>
      </c>
      <c r="K1051" s="117">
        <v>1.8570699999999999E-3</v>
      </c>
      <c r="L1051" s="117">
        <v>0.36599999999999999</v>
      </c>
      <c r="M1051" s="117">
        <v>2.1999999999999999E-2</v>
      </c>
      <c r="N1051" s="117" t="s">
        <v>1417</v>
      </c>
    </row>
    <row r="1052" spans="1:14" hidden="1">
      <c r="A1052" s="117" t="s">
        <v>5701</v>
      </c>
      <c r="B1052" s="117">
        <v>0.91889999999999994</v>
      </c>
      <c r="C1052" s="117">
        <v>1</v>
      </c>
      <c r="D1052" s="117">
        <v>5.2010000000000001E-2</v>
      </c>
      <c r="E1052" s="117">
        <v>5201</v>
      </c>
      <c r="F1052" s="117" t="s">
        <v>1737</v>
      </c>
      <c r="G1052" s="117">
        <v>1.7943</v>
      </c>
      <c r="H1052" s="117">
        <v>9.0399999999999994E-2</v>
      </c>
      <c r="I1052" s="117">
        <v>1</v>
      </c>
      <c r="J1052" s="117">
        <v>2.0987120000000001E-2</v>
      </c>
      <c r="K1052" s="117">
        <v>2.7896830000000001E-2</v>
      </c>
      <c r="L1052" s="117">
        <v>0.25</v>
      </c>
      <c r="M1052" s="117">
        <v>2.1999999999999999E-2</v>
      </c>
      <c r="N1052" s="117" t="s">
        <v>2426</v>
      </c>
    </row>
    <row r="1053" spans="1:14" hidden="1">
      <c r="A1053" s="117" t="s">
        <v>5702</v>
      </c>
      <c r="B1053" s="117">
        <v>1.0139999999999998</v>
      </c>
      <c r="C1053" s="117">
        <v>1</v>
      </c>
      <c r="D1053" s="117">
        <v>1.6049999999999998E-2</v>
      </c>
      <c r="E1053" s="117">
        <v>1605</v>
      </c>
      <c r="F1053" s="117" t="s">
        <v>1532</v>
      </c>
      <c r="G1053" s="117">
        <v>1.6102000000000001</v>
      </c>
      <c r="H1053" s="117">
        <v>3.5499999999999997E-2</v>
      </c>
      <c r="I1053" s="117">
        <v>1</v>
      </c>
      <c r="J1053" s="117">
        <v>0</v>
      </c>
      <c r="K1053" s="117">
        <v>0</v>
      </c>
      <c r="L1053" s="117">
        <v>0.34699999999999998</v>
      </c>
      <c r="M1053" s="117">
        <v>4.8000000000000001E-2</v>
      </c>
      <c r="N1053" s="117" t="s">
        <v>2440</v>
      </c>
    </row>
    <row r="1054" spans="1:14" hidden="1">
      <c r="A1054" s="117" t="s">
        <v>5703</v>
      </c>
      <c r="B1054" s="117">
        <v>0.80579999999999996</v>
      </c>
      <c r="C1054" s="117">
        <v>1</v>
      </c>
      <c r="D1054" s="117">
        <v>6.6699999999999997E-3</v>
      </c>
      <c r="E1054" s="117">
        <v>667</v>
      </c>
      <c r="F1054" s="117" t="s">
        <v>3941</v>
      </c>
      <c r="G1054" s="117">
        <v>1.2292000000000001</v>
      </c>
      <c r="H1054" s="117">
        <v>0</v>
      </c>
      <c r="I1054" s="117">
        <v>1</v>
      </c>
      <c r="J1054" s="117">
        <v>0</v>
      </c>
      <c r="K1054" s="117">
        <v>0</v>
      </c>
      <c r="L1054" s="117">
        <v>0.372</v>
      </c>
      <c r="M1054" s="117">
        <v>0.03</v>
      </c>
      <c r="N1054" s="117" t="s">
        <v>2441</v>
      </c>
    </row>
    <row r="1055" spans="1:14" hidden="1">
      <c r="A1055" s="117" t="s">
        <v>5704</v>
      </c>
      <c r="B1055" s="117">
        <v>0.80579999999999996</v>
      </c>
      <c r="C1055" s="117">
        <v>1</v>
      </c>
      <c r="D1055" s="117">
        <v>3.8E-3</v>
      </c>
      <c r="E1055" s="117">
        <v>380</v>
      </c>
      <c r="F1055" s="117" t="s">
        <v>3941</v>
      </c>
      <c r="G1055" s="117">
        <v>1.3331</v>
      </c>
      <c r="H1055" s="117">
        <v>0</v>
      </c>
      <c r="I1055" s="117">
        <v>1</v>
      </c>
      <c r="J1055" s="117">
        <v>0</v>
      </c>
      <c r="K1055" s="117">
        <v>0</v>
      </c>
      <c r="L1055" s="117">
        <v>0.41899999999999998</v>
      </c>
      <c r="M1055" s="117">
        <v>3.5000000000000003E-2</v>
      </c>
      <c r="N1055" s="117" t="s">
        <v>2442</v>
      </c>
    </row>
    <row r="1056" spans="1:14" hidden="1">
      <c r="A1056" s="117" t="s">
        <v>5705</v>
      </c>
      <c r="B1056" s="117">
        <v>0.80579999999999996</v>
      </c>
      <c r="C1056" s="117">
        <v>1</v>
      </c>
      <c r="D1056" s="117">
        <v>1.008E-2</v>
      </c>
      <c r="E1056" s="117">
        <v>1008</v>
      </c>
      <c r="F1056" s="117" t="s">
        <v>3941</v>
      </c>
      <c r="G1056" s="117">
        <v>1.4690000000000001</v>
      </c>
      <c r="H1056" s="117">
        <v>0</v>
      </c>
      <c r="I1056" s="117">
        <v>1</v>
      </c>
      <c r="J1056" s="117">
        <v>0</v>
      </c>
      <c r="K1056" s="117">
        <v>0</v>
      </c>
      <c r="L1056" s="117">
        <v>0.45700000000000002</v>
      </c>
      <c r="M1056" s="117">
        <v>5.5E-2</v>
      </c>
      <c r="N1056" s="117" t="s">
        <v>2443</v>
      </c>
    </row>
    <row r="1057" spans="1:14" hidden="1">
      <c r="A1057" s="117" t="s">
        <v>5706</v>
      </c>
      <c r="B1057" s="117">
        <v>0.80579999999999996</v>
      </c>
      <c r="C1057" s="117">
        <v>1</v>
      </c>
      <c r="D1057" s="117">
        <v>1.5299999999999999E-2</v>
      </c>
      <c r="E1057" s="117">
        <v>1530</v>
      </c>
      <c r="F1057" s="117" t="s">
        <v>3941</v>
      </c>
      <c r="G1057" s="117">
        <v>1.405</v>
      </c>
      <c r="H1057" s="117">
        <v>0</v>
      </c>
      <c r="I1057" s="117">
        <v>1</v>
      </c>
      <c r="J1057" s="117">
        <v>0</v>
      </c>
      <c r="K1057" s="117">
        <v>0</v>
      </c>
      <c r="L1057" s="117">
        <v>0.25600000000000001</v>
      </c>
      <c r="M1057" s="117">
        <v>4.2000000000000003E-2</v>
      </c>
      <c r="N1057" s="117" t="s">
        <v>1415</v>
      </c>
    </row>
    <row r="1058" spans="1:14" hidden="1">
      <c r="A1058" s="117" t="s">
        <v>5707</v>
      </c>
      <c r="B1058" s="117">
        <v>0.80579999999999996</v>
      </c>
      <c r="C1058" s="117">
        <v>1</v>
      </c>
      <c r="D1058" s="117">
        <v>7.1900000000000002E-3</v>
      </c>
      <c r="E1058" s="117">
        <v>719</v>
      </c>
      <c r="F1058" s="117" t="s">
        <v>3941</v>
      </c>
      <c r="G1058" s="117">
        <v>1.2684</v>
      </c>
      <c r="H1058" s="117">
        <v>0</v>
      </c>
      <c r="I1058" s="117">
        <v>1</v>
      </c>
      <c r="J1058" s="117">
        <v>0</v>
      </c>
      <c r="K1058" s="117">
        <v>0</v>
      </c>
      <c r="L1058" s="117">
        <v>0.32</v>
      </c>
      <c r="M1058" s="117">
        <v>3.7999999999999999E-2</v>
      </c>
      <c r="N1058" s="117" t="s">
        <v>2444</v>
      </c>
    </row>
    <row r="1059" spans="1:14" hidden="1">
      <c r="A1059" s="117" t="s">
        <v>5708</v>
      </c>
      <c r="B1059" s="117">
        <v>1.0139999999999998</v>
      </c>
      <c r="C1059" s="117">
        <v>1</v>
      </c>
      <c r="D1059" s="117">
        <v>5.2769999999999997E-2</v>
      </c>
      <c r="E1059" s="117">
        <v>5277</v>
      </c>
      <c r="F1059" s="117" t="s">
        <v>1532</v>
      </c>
      <c r="G1059" s="117">
        <v>1.7755000000000001</v>
      </c>
      <c r="H1059" s="117">
        <v>8.5999999999999993E-2</v>
      </c>
      <c r="I1059" s="117">
        <v>1</v>
      </c>
      <c r="J1059" s="117">
        <v>5.2405189999999997E-2</v>
      </c>
      <c r="K1059" s="117">
        <v>5.8949580000000001E-2</v>
      </c>
      <c r="L1059" s="117">
        <v>0.26600000000000001</v>
      </c>
      <c r="M1059" s="117">
        <v>2.4E-2</v>
      </c>
      <c r="N1059" s="117" t="s">
        <v>2431</v>
      </c>
    </row>
    <row r="1060" spans="1:14" hidden="1">
      <c r="A1060" s="117" t="s">
        <v>5709</v>
      </c>
      <c r="B1060" s="117">
        <v>0.85699999999999998</v>
      </c>
      <c r="C1060" s="117">
        <v>1</v>
      </c>
      <c r="D1060" s="117">
        <v>5.9699999999999996E-3</v>
      </c>
      <c r="E1060" s="117">
        <v>597</v>
      </c>
      <c r="F1060" s="117" t="s">
        <v>1497</v>
      </c>
      <c r="G1060" s="117">
        <v>1.1429</v>
      </c>
      <c r="H1060" s="117">
        <v>0</v>
      </c>
      <c r="I1060" s="117">
        <v>1</v>
      </c>
      <c r="J1060" s="117">
        <v>0</v>
      </c>
      <c r="K1060" s="117">
        <v>0</v>
      </c>
      <c r="L1060" s="117">
        <v>0.2</v>
      </c>
      <c r="M1060" s="117">
        <v>1.6E-2</v>
      </c>
      <c r="N1060" s="117" t="s">
        <v>2445</v>
      </c>
    </row>
    <row r="1061" spans="1:14" hidden="1">
      <c r="A1061" s="117" t="s">
        <v>5710</v>
      </c>
      <c r="B1061" s="117">
        <v>0.80579999999999996</v>
      </c>
      <c r="C1061" s="117">
        <v>1</v>
      </c>
      <c r="D1061" s="117">
        <v>7.2100000000000003E-3</v>
      </c>
      <c r="E1061" s="117">
        <v>721</v>
      </c>
      <c r="F1061" s="117" t="s">
        <v>3941</v>
      </c>
      <c r="G1061" s="117">
        <v>1.3388</v>
      </c>
      <c r="H1061" s="117">
        <v>0</v>
      </c>
      <c r="I1061" s="117">
        <v>1</v>
      </c>
      <c r="J1061" s="117">
        <v>0</v>
      </c>
      <c r="K1061" s="117">
        <v>0</v>
      </c>
      <c r="L1061" s="117">
        <v>0.33200000000000002</v>
      </c>
      <c r="M1061" s="117">
        <v>3.5999999999999997E-2</v>
      </c>
      <c r="N1061" s="117" t="s">
        <v>2446</v>
      </c>
    </row>
    <row r="1062" spans="1:14" hidden="1">
      <c r="A1062" s="117" t="s">
        <v>5711</v>
      </c>
      <c r="B1062" s="117">
        <v>0.90939999999999999</v>
      </c>
      <c r="C1062" s="117">
        <v>1</v>
      </c>
      <c r="D1062" s="117">
        <v>0.12497</v>
      </c>
      <c r="E1062" s="117">
        <v>12497</v>
      </c>
      <c r="F1062" s="117" t="s">
        <v>1484</v>
      </c>
      <c r="G1062" s="117">
        <v>1.5654999999999999</v>
      </c>
      <c r="H1062" s="117">
        <v>4.4400000000000002E-2</v>
      </c>
      <c r="I1062" s="117">
        <v>1</v>
      </c>
      <c r="J1062" s="117">
        <v>1.409554E-2</v>
      </c>
      <c r="K1062" s="117">
        <v>1.9422600000000002E-2</v>
      </c>
      <c r="L1062" s="117">
        <v>0.25800000000000001</v>
      </c>
      <c r="M1062" s="117">
        <v>2.8000000000000001E-2</v>
      </c>
      <c r="N1062" s="117" t="s">
        <v>2447</v>
      </c>
    </row>
    <row r="1063" spans="1:14" hidden="1">
      <c r="A1063" s="117" t="s">
        <v>5712</v>
      </c>
      <c r="B1063" s="117">
        <v>1.0139999999999998</v>
      </c>
      <c r="C1063" s="117">
        <v>1</v>
      </c>
      <c r="D1063" s="117">
        <v>0.10255</v>
      </c>
      <c r="E1063" s="117">
        <v>10255</v>
      </c>
      <c r="F1063" s="117" t="s">
        <v>1532</v>
      </c>
      <c r="G1063" s="117">
        <v>2.0901000000000001</v>
      </c>
      <c r="H1063" s="117">
        <v>6.8599999999999994E-2</v>
      </c>
      <c r="I1063" s="117">
        <v>1</v>
      </c>
      <c r="J1063" s="117">
        <v>6.6757639999999993E-2</v>
      </c>
      <c r="K1063" s="117">
        <v>8.907785E-2</v>
      </c>
      <c r="L1063" s="117">
        <v>0.224</v>
      </c>
      <c r="M1063" s="117">
        <v>1.4999999999999999E-2</v>
      </c>
      <c r="N1063" s="117" t="s">
        <v>2431</v>
      </c>
    </row>
    <row r="1064" spans="1:14" hidden="1">
      <c r="A1064" s="117" t="s">
        <v>5713</v>
      </c>
      <c r="B1064" s="117">
        <v>0.94379999999999997</v>
      </c>
      <c r="C1064" s="117">
        <v>1</v>
      </c>
      <c r="D1064" s="117">
        <v>1.8509999999999999E-2</v>
      </c>
      <c r="E1064" s="117">
        <v>1851</v>
      </c>
      <c r="F1064" s="117" t="s">
        <v>1444</v>
      </c>
      <c r="G1064" s="117">
        <v>1.3792</v>
      </c>
      <c r="H1064" s="117">
        <v>0</v>
      </c>
      <c r="I1064" s="117">
        <v>1</v>
      </c>
      <c r="J1064" s="117">
        <v>0</v>
      </c>
      <c r="K1064" s="117">
        <v>0</v>
      </c>
      <c r="L1064" s="117">
        <v>0.40300000000000002</v>
      </c>
      <c r="M1064" s="117">
        <v>3.9E-2</v>
      </c>
      <c r="N1064" s="117" t="s">
        <v>2448</v>
      </c>
    </row>
    <row r="1065" spans="1:14" hidden="1">
      <c r="A1065" s="117" t="s">
        <v>5714</v>
      </c>
      <c r="B1065" s="117">
        <v>1.0139999999999998</v>
      </c>
      <c r="C1065" s="117">
        <v>1</v>
      </c>
      <c r="D1065" s="117">
        <v>2.359E-2</v>
      </c>
      <c r="E1065" s="117">
        <v>2359</v>
      </c>
      <c r="F1065" s="117" t="s">
        <v>1532</v>
      </c>
      <c r="G1065" s="117">
        <v>1.4610000000000001</v>
      </c>
      <c r="H1065" s="117">
        <v>6.5699999999999995E-2</v>
      </c>
      <c r="I1065" s="117">
        <v>1</v>
      </c>
      <c r="J1065" s="117">
        <v>0</v>
      </c>
      <c r="K1065" s="117">
        <v>0</v>
      </c>
      <c r="L1065" s="117">
        <v>0.33900000000000002</v>
      </c>
      <c r="M1065" s="117">
        <v>1.9E-2</v>
      </c>
      <c r="N1065" s="117" t="s">
        <v>2449</v>
      </c>
    </row>
    <row r="1066" spans="1:14" hidden="1">
      <c r="A1066" s="117" t="s">
        <v>5715</v>
      </c>
      <c r="B1066" s="117">
        <v>1.0352999999999999</v>
      </c>
      <c r="C1066" s="117">
        <v>1</v>
      </c>
      <c r="D1066" s="117">
        <v>7.2139999999999996E-2</v>
      </c>
      <c r="E1066" s="117">
        <v>7214</v>
      </c>
      <c r="F1066" s="117" t="s">
        <v>1937</v>
      </c>
      <c r="G1066" s="117">
        <v>1.6222000000000001</v>
      </c>
      <c r="H1066" s="117">
        <v>6.7000000000000004E-2</v>
      </c>
      <c r="I1066" s="117">
        <v>1</v>
      </c>
      <c r="J1066" s="117">
        <v>7.6738319999999999E-2</v>
      </c>
      <c r="K1066" s="117">
        <v>9.809553E-2</v>
      </c>
      <c r="L1066" s="117">
        <v>0.17100000000000001</v>
      </c>
      <c r="M1066" s="117">
        <v>1.2E-2</v>
      </c>
      <c r="N1066" s="117" t="s">
        <v>2450</v>
      </c>
    </row>
    <row r="1067" spans="1:14" hidden="1">
      <c r="A1067" s="117" t="s">
        <v>5716</v>
      </c>
      <c r="B1067" s="117">
        <v>0.97189999999999999</v>
      </c>
      <c r="C1067" s="117">
        <v>1</v>
      </c>
      <c r="D1067" s="117">
        <v>2.341E-2</v>
      </c>
      <c r="E1067" s="117">
        <v>2341</v>
      </c>
      <c r="F1067" s="117" t="s">
        <v>1503</v>
      </c>
      <c r="G1067" s="117">
        <v>1.7875000000000001</v>
      </c>
      <c r="H1067" s="117">
        <v>4.0300000000000002E-2</v>
      </c>
      <c r="I1067" s="117">
        <v>1</v>
      </c>
      <c r="J1067" s="117">
        <v>5.4307630000000003E-2</v>
      </c>
      <c r="K1067" s="117">
        <v>5.2457839999999999E-2</v>
      </c>
      <c r="L1067" s="117">
        <v>0.26900000000000002</v>
      </c>
      <c r="M1067" s="117">
        <v>2.1000000000000001E-2</v>
      </c>
      <c r="N1067" s="117" t="s">
        <v>2420</v>
      </c>
    </row>
    <row r="1068" spans="1:14" hidden="1">
      <c r="A1068" s="117" t="s">
        <v>5717</v>
      </c>
      <c r="B1068" s="117">
        <v>0.80579999999999996</v>
      </c>
      <c r="C1068" s="117">
        <v>1</v>
      </c>
      <c r="D1068" s="117">
        <v>4.5399999999999998E-3</v>
      </c>
      <c r="E1068" s="117">
        <v>454</v>
      </c>
      <c r="F1068" s="117" t="s">
        <v>3941</v>
      </c>
      <c r="G1068" s="117">
        <v>1.2407999999999999</v>
      </c>
      <c r="H1068" s="117">
        <v>0</v>
      </c>
      <c r="I1068" s="117">
        <v>1</v>
      </c>
      <c r="J1068" s="117">
        <v>0</v>
      </c>
      <c r="K1068" s="117">
        <v>0</v>
      </c>
      <c r="L1068" s="117">
        <v>0.29099999999999998</v>
      </c>
      <c r="M1068" s="117">
        <v>3.1E-2</v>
      </c>
      <c r="N1068" s="117" t="s">
        <v>2451</v>
      </c>
    </row>
    <row r="1069" spans="1:14" hidden="1">
      <c r="A1069" s="117" t="s">
        <v>5718</v>
      </c>
      <c r="B1069" s="117">
        <v>1.0139999999999998</v>
      </c>
      <c r="C1069" s="117">
        <v>1</v>
      </c>
      <c r="D1069" s="117">
        <v>1.2670000000000001E-2</v>
      </c>
      <c r="E1069" s="117">
        <v>1267</v>
      </c>
      <c r="F1069" s="117" t="s">
        <v>1532</v>
      </c>
      <c r="G1069" s="117">
        <v>1.3855999999999999</v>
      </c>
      <c r="H1069" s="117">
        <v>0</v>
      </c>
      <c r="I1069" s="117">
        <v>1</v>
      </c>
      <c r="J1069" s="117">
        <v>0</v>
      </c>
      <c r="K1069" s="117">
        <v>0</v>
      </c>
      <c r="L1069" s="117">
        <v>0.38400000000000001</v>
      </c>
      <c r="M1069" s="117">
        <v>1.6E-2</v>
      </c>
      <c r="N1069" s="117" t="s">
        <v>2452</v>
      </c>
    </row>
    <row r="1070" spans="1:14" hidden="1">
      <c r="A1070" s="117" t="s">
        <v>5719</v>
      </c>
      <c r="B1070" s="117">
        <v>0.90939999999999999</v>
      </c>
      <c r="C1070" s="117">
        <v>1</v>
      </c>
      <c r="D1070" s="117">
        <v>6.4339999999999994E-2</v>
      </c>
      <c r="E1070" s="117">
        <v>6434</v>
      </c>
      <c r="F1070" s="117" t="s">
        <v>1484</v>
      </c>
      <c r="G1070" s="117">
        <v>1.8095000000000001</v>
      </c>
      <c r="H1070" s="117">
        <v>0.06</v>
      </c>
      <c r="I1070" s="117">
        <v>1</v>
      </c>
      <c r="J1070" s="117">
        <v>8.0182399999999994E-3</v>
      </c>
      <c r="K1070" s="117">
        <v>8.0023500000000001E-3</v>
      </c>
      <c r="L1070" s="117">
        <v>0.223</v>
      </c>
      <c r="M1070" s="117">
        <v>1.2E-2</v>
      </c>
      <c r="N1070" s="117" t="s">
        <v>2447</v>
      </c>
    </row>
    <row r="1071" spans="1:14" hidden="1">
      <c r="A1071" s="117" t="s">
        <v>5720</v>
      </c>
      <c r="B1071" s="117">
        <v>0.85699999999999998</v>
      </c>
      <c r="C1071" s="117">
        <v>1</v>
      </c>
      <c r="D1071" s="117">
        <v>3.7299999999999998E-3</v>
      </c>
      <c r="E1071" s="117">
        <v>373</v>
      </c>
      <c r="F1071" s="117" t="s">
        <v>1497</v>
      </c>
      <c r="G1071" s="117">
        <v>1.0462</v>
      </c>
      <c r="H1071" s="117">
        <v>0</v>
      </c>
      <c r="I1071" s="117">
        <v>1</v>
      </c>
      <c r="J1071" s="117">
        <v>0</v>
      </c>
      <c r="K1071" s="117">
        <v>0</v>
      </c>
      <c r="L1071" s="117">
        <v>0.30499999999999999</v>
      </c>
      <c r="M1071" s="117">
        <v>6.2E-2</v>
      </c>
      <c r="N1071" s="117" t="s">
        <v>2453</v>
      </c>
    </row>
    <row r="1072" spans="1:14" hidden="1">
      <c r="A1072" s="117" t="s">
        <v>5721</v>
      </c>
      <c r="B1072" s="117">
        <v>0.80579999999999996</v>
      </c>
      <c r="C1072" s="117">
        <v>1</v>
      </c>
      <c r="D1072" s="117">
        <v>2.2200000000000002E-3</v>
      </c>
      <c r="E1072" s="117">
        <v>222</v>
      </c>
      <c r="F1072" s="117" t="s">
        <v>3941</v>
      </c>
      <c r="G1072" s="117">
        <v>1.2161999999999999</v>
      </c>
      <c r="H1072" s="117">
        <v>0</v>
      </c>
      <c r="I1072" s="117">
        <v>1</v>
      </c>
      <c r="J1072" s="117">
        <v>0</v>
      </c>
      <c r="K1072" s="117">
        <v>0</v>
      </c>
      <c r="L1072" s="117">
        <v>0.44500000000000001</v>
      </c>
      <c r="M1072" s="117">
        <v>2.5999999999999999E-2</v>
      </c>
      <c r="N1072" s="117" t="s">
        <v>2454</v>
      </c>
    </row>
    <row r="1073" spans="1:14" hidden="1">
      <c r="A1073" s="117" t="s">
        <v>5722</v>
      </c>
      <c r="B1073" s="117">
        <v>1.0139999999999998</v>
      </c>
      <c r="C1073" s="117">
        <v>1</v>
      </c>
      <c r="D1073" s="117">
        <v>9.1800000000000007E-3</v>
      </c>
      <c r="E1073" s="117">
        <v>918</v>
      </c>
      <c r="F1073" s="117" t="s">
        <v>1532</v>
      </c>
      <c r="G1073" s="117">
        <v>1.1705000000000001</v>
      </c>
      <c r="H1073" s="117">
        <v>0</v>
      </c>
      <c r="I1073" s="117">
        <v>1</v>
      </c>
      <c r="J1073" s="117">
        <v>0</v>
      </c>
      <c r="K1073" s="117">
        <v>0</v>
      </c>
      <c r="L1073" s="117">
        <v>0.27600000000000002</v>
      </c>
      <c r="M1073" s="117">
        <v>0.01</v>
      </c>
      <c r="N1073" s="117" t="s">
        <v>2455</v>
      </c>
    </row>
    <row r="1074" spans="1:14" hidden="1">
      <c r="A1074" s="117" t="s">
        <v>5723</v>
      </c>
      <c r="B1074" s="117">
        <v>0.99009999999999998</v>
      </c>
      <c r="C1074" s="117">
        <v>1</v>
      </c>
      <c r="D1074" s="117">
        <v>4.2209999999999998E-2</v>
      </c>
      <c r="E1074" s="117">
        <v>4221</v>
      </c>
      <c r="F1074" s="117" t="s">
        <v>3933</v>
      </c>
      <c r="G1074" s="117">
        <v>1.9103000000000001</v>
      </c>
      <c r="H1074" s="117">
        <v>6.0199999999999997E-2</v>
      </c>
      <c r="I1074" s="117">
        <v>1</v>
      </c>
      <c r="J1074" s="117">
        <v>0</v>
      </c>
      <c r="K1074" s="117">
        <v>0</v>
      </c>
      <c r="L1074" s="117">
        <v>0.22500000000000001</v>
      </c>
      <c r="M1074" s="117">
        <v>2.5000000000000001E-2</v>
      </c>
      <c r="N1074" s="117" t="s">
        <v>2421</v>
      </c>
    </row>
    <row r="1075" spans="1:14" hidden="1">
      <c r="A1075" s="117" t="s">
        <v>5724</v>
      </c>
      <c r="B1075" s="117">
        <v>1.0444</v>
      </c>
      <c r="C1075" s="117">
        <v>1</v>
      </c>
      <c r="D1075" s="117">
        <v>3.6429999999999997E-2</v>
      </c>
      <c r="E1075" s="117">
        <v>3643</v>
      </c>
      <c r="F1075" s="117" t="s">
        <v>3952</v>
      </c>
      <c r="G1075" s="117">
        <v>1.5318000000000001</v>
      </c>
      <c r="H1075" s="117">
        <v>5.8500000000000003E-2</v>
      </c>
      <c r="I1075" s="117">
        <v>1</v>
      </c>
      <c r="J1075" s="117">
        <v>0</v>
      </c>
      <c r="K1075" s="117">
        <v>0</v>
      </c>
      <c r="L1075" s="117">
        <v>0.373</v>
      </c>
      <c r="M1075" s="117">
        <v>4.3999999999999997E-2</v>
      </c>
      <c r="N1075" s="117" t="s">
        <v>2456</v>
      </c>
    </row>
    <row r="1076" spans="1:14" hidden="1">
      <c r="A1076" s="117" t="s">
        <v>5725</v>
      </c>
      <c r="B1076" s="117">
        <v>1.0139999999999998</v>
      </c>
      <c r="C1076" s="117">
        <v>1</v>
      </c>
      <c r="D1076" s="117">
        <v>2.6339999999999999E-2</v>
      </c>
      <c r="E1076" s="117">
        <v>2634</v>
      </c>
      <c r="F1076" s="117" t="s">
        <v>1532</v>
      </c>
      <c r="G1076" s="117">
        <v>1.7688999999999999</v>
      </c>
      <c r="H1076" s="117">
        <v>6.4000000000000001E-2</v>
      </c>
      <c r="I1076" s="117">
        <v>1</v>
      </c>
      <c r="J1076" s="117">
        <v>0</v>
      </c>
      <c r="K1076" s="117">
        <v>0</v>
      </c>
      <c r="L1076" s="117">
        <v>0.34799999999999998</v>
      </c>
      <c r="M1076" s="117">
        <v>0.02</v>
      </c>
      <c r="N1076" s="117" t="s">
        <v>2449</v>
      </c>
    </row>
    <row r="1077" spans="1:14" hidden="1">
      <c r="A1077" s="117" t="s">
        <v>5726</v>
      </c>
      <c r="B1077" s="117">
        <v>0.80579999999999996</v>
      </c>
      <c r="C1077" s="117">
        <v>1</v>
      </c>
      <c r="D1077" s="117">
        <v>2.2579999999999999E-2</v>
      </c>
      <c r="E1077" s="117">
        <v>2258</v>
      </c>
      <c r="F1077" s="117" t="s">
        <v>3941</v>
      </c>
      <c r="G1077" s="117">
        <v>1.7125999999999999</v>
      </c>
      <c r="H1077" s="117">
        <v>0</v>
      </c>
      <c r="I1077" s="117">
        <v>1</v>
      </c>
      <c r="J1077" s="117">
        <v>0</v>
      </c>
      <c r="K1077" s="117">
        <v>0</v>
      </c>
      <c r="L1077" s="117">
        <v>0.377</v>
      </c>
      <c r="M1077" s="117">
        <v>2.9000000000000001E-2</v>
      </c>
      <c r="N1077" s="117" t="s">
        <v>1813</v>
      </c>
    </row>
    <row r="1078" spans="1:14" hidden="1">
      <c r="A1078" s="117" t="s">
        <v>5727</v>
      </c>
      <c r="B1078" s="117">
        <v>0.97189999999999999</v>
      </c>
      <c r="C1078" s="117">
        <v>1</v>
      </c>
      <c r="D1078" s="117">
        <v>8.405E-2</v>
      </c>
      <c r="E1078" s="117">
        <v>8405</v>
      </c>
      <c r="F1078" s="117" t="s">
        <v>1503</v>
      </c>
      <c r="G1078" s="117">
        <v>1.7111000000000001</v>
      </c>
      <c r="H1078" s="117">
        <v>4.1599999999999998E-2</v>
      </c>
      <c r="I1078" s="117">
        <v>1</v>
      </c>
      <c r="J1078" s="117">
        <v>0</v>
      </c>
      <c r="K1078" s="117">
        <v>0</v>
      </c>
      <c r="L1078" s="117">
        <v>0.3</v>
      </c>
      <c r="M1078" s="117">
        <v>0.02</v>
      </c>
      <c r="N1078" s="117" t="s">
        <v>2420</v>
      </c>
    </row>
    <row r="1079" spans="1:14" hidden="1">
      <c r="A1079" s="117" t="s">
        <v>5728</v>
      </c>
      <c r="B1079" s="117">
        <v>0.97189999999999999</v>
      </c>
      <c r="C1079" s="117">
        <v>1</v>
      </c>
      <c r="D1079" s="117">
        <v>3.5200000000000002E-2</v>
      </c>
      <c r="E1079" s="117">
        <v>3520</v>
      </c>
      <c r="F1079" s="117" t="s">
        <v>1503</v>
      </c>
      <c r="G1079" s="117">
        <v>1.679</v>
      </c>
      <c r="H1079" s="117">
        <v>3.0300000000000001E-2</v>
      </c>
      <c r="I1079" s="117">
        <v>1</v>
      </c>
      <c r="J1079" s="117">
        <v>5.2059799999999998E-3</v>
      </c>
      <c r="K1079" s="117">
        <v>4.6900800000000001E-3</v>
      </c>
      <c r="L1079" s="117">
        <v>0.33400000000000002</v>
      </c>
      <c r="M1079" s="117">
        <v>3.9E-2</v>
      </c>
      <c r="N1079" s="117" t="s">
        <v>2420</v>
      </c>
    </row>
    <row r="1080" spans="1:14" hidden="1">
      <c r="A1080" s="117" t="s">
        <v>5729</v>
      </c>
      <c r="B1080" s="117">
        <v>1.0139999999999998</v>
      </c>
      <c r="C1080" s="117">
        <v>1</v>
      </c>
      <c r="D1080" s="117">
        <v>3.3989999999999999E-2</v>
      </c>
      <c r="E1080" s="117">
        <v>3399</v>
      </c>
      <c r="F1080" s="117" t="s">
        <v>1532</v>
      </c>
      <c r="G1080" s="117">
        <v>1.6238999999999999</v>
      </c>
      <c r="H1080" s="117">
        <v>4.4499999999999998E-2</v>
      </c>
      <c r="I1080" s="117">
        <v>1</v>
      </c>
      <c r="J1080" s="117">
        <v>0</v>
      </c>
      <c r="K1080" s="117">
        <v>0</v>
      </c>
      <c r="L1080" s="117">
        <v>0.20399999999999999</v>
      </c>
      <c r="M1080" s="117">
        <v>2.3E-2</v>
      </c>
      <c r="N1080" s="117" t="s">
        <v>2431</v>
      </c>
    </row>
    <row r="1081" spans="1:14" hidden="1">
      <c r="A1081" s="117" t="s">
        <v>5730</v>
      </c>
      <c r="B1081" s="117">
        <v>0.80579999999999996</v>
      </c>
      <c r="C1081" s="117">
        <v>1</v>
      </c>
      <c r="D1081" s="117">
        <v>1.204E-2</v>
      </c>
      <c r="E1081" s="117">
        <v>1204</v>
      </c>
      <c r="F1081" s="117" t="s">
        <v>3941</v>
      </c>
      <c r="G1081" s="117">
        <v>1.2826</v>
      </c>
      <c r="H1081" s="117">
        <v>0</v>
      </c>
      <c r="I1081" s="117">
        <v>1</v>
      </c>
      <c r="J1081" s="117">
        <v>0</v>
      </c>
      <c r="K1081" s="117">
        <v>0</v>
      </c>
      <c r="L1081" s="117">
        <v>0.128</v>
      </c>
      <c r="M1081" s="117">
        <v>1.4E-2</v>
      </c>
      <c r="N1081" s="117" t="s">
        <v>2457</v>
      </c>
    </row>
    <row r="1082" spans="1:14" hidden="1">
      <c r="A1082" s="117" t="s">
        <v>5731</v>
      </c>
      <c r="B1082" s="117">
        <v>0.80579999999999996</v>
      </c>
      <c r="C1082" s="117">
        <v>1</v>
      </c>
      <c r="D1082" s="117">
        <v>5.7299999999999999E-3</v>
      </c>
      <c r="E1082" s="117">
        <v>573</v>
      </c>
      <c r="F1082" s="117" t="s">
        <v>3941</v>
      </c>
      <c r="G1082" s="117">
        <v>1.2332000000000001</v>
      </c>
      <c r="H1082" s="117">
        <v>0</v>
      </c>
      <c r="I1082" s="117">
        <v>1</v>
      </c>
      <c r="J1082" s="117">
        <v>0</v>
      </c>
      <c r="K1082" s="117">
        <v>0</v>
      </c>
      <c r="L1082" s="117">
        <v>0.255</v>
      </c>
      <c r="M1082" s="117">
        <v>2.9000000000000001E-2</v>
      </c>
      <c r="N1082" s="117" t="s">
        <v>2458</v>
      </c>
    </row>
    <row r="1083" spans="1:14" hidden="1">
      <c r="A1083" s="117" t="s">
        <v>5732</v>
      </c>
      <c r="B1083" s="117">
        <v>0.90939999999999999</v>
      </c>
      <c r="C1083" s="117">
        <v>1</v>
      </c>
      <c r="D1083" s="117">
        <v>4.4999999999999999E-4</v>
      </c>
      <c r="E1083" s="117">
        <v>45</v>
      </c>
      <c r="F1083" s="117" t="s">
        <v>1484</v>
      </c>
      <c r="G1083" s="117">
        <v>1.2102999999999999</v>
      </c>
      <c r="H1083" s="117">
        <v>0</v>
      </c>
      <c r="I1083" s="117">
        <v>1</v>
      </c>
      <c r="J1083" s="117">
        <v>0</v>
      </c>
      <c r="K1083" s="117">
        <v>0</v>
      </c>
      <c r="L1083" s="117">
        <v>0.32100000000000001</v>
      </c>
      <c r="M1083" s="117">
        <v>3.6999999999999998E-2</v>
      </c>
      <c r="N1083" s="117" t="s">
        <v>2459</v>
      </c>
    </row>
    <row r="1084" spans="1:14" hidden="1">
      <c r="A1084" s="117" t="s">
        <v>5733</v>
      </c>
      <c r="B1084" s="117">
        <v>0.85699999999999998</v>
      </c>
      <c r="C1084" s="117">
        <v>1</v>
      </c>
      <c r="D1084" s="117">
        <v>7.4200000000000004E-3</v>
      </c>
      <c r="E1084" s="117">
        <v>742</v>
      </c>
      <c r="F1084" s="117" t="s">
        <v>1497</v>
      </c>
      <c r="G1084" s="117">
        <v>1.5621</v>
      </c>
      <c r="H1084" s="117">
        <v>7.7700000000000005E-2</v>
      </c>
      <c r="I1084" s="117">
        <v>1</v>
      </c>
      <c r="J1084" s="117">
        <v>0</v>
      </c>
      <c r="K1084" s="117">
        <v>0</v>
      </c>
      <c r="L1084" s="117">
        <v>0.16200000000000001</v>
      </c>
      <c r="M1084" s="117">
        <v>2.1999999999999999E-2</v>
      </c>
      <c r="N1084" s="117" t="s">
        <v>2427</v>
      </c>
    </row>
    <row r="1085" spans="1:14" hidden="1">
      <c r="A1085" s="117" t="s">
        <v>5734</v>
      </c>
      <c r="B1085" s="117">
        <v>1.0139999999999998</v>
      </c>
      <c r="C1085" s="117">
        <v>1</v>
      </c>
      <c r="D1085" s="117">
        <v>2.3460000000000002E-2</v>
      </c>
      <c r="E1085" s="117">
        <v>2346</v>
      </c>
      <c r="F1085" s="117" t="s">
        <v>1532</v>
      </c>
      <c r="G1085" s="117">
        <v>3.1030000000000002</v>
      </c>
      <c r="H1085" s="117">
        <v>1.41E-2</v>
      </c>
      <c r="I1085" s="117">
        <v>1</v>
      </c>
      <c r="J1085" s="117">
        <v>0</v>
      </c>
      <c r="K1085" s="117">
        <v>0</v>
      </c>
      <c r="L1085" s="117">
        <v>0.23499999999999999</v>
      </c>
      <c r="M1085" s="117">
        <v>1.9E-2</v>
      </c>
      <c r="N1085" s="117" t="s">
        <v>2431</v>
      </c>
    </row>
    <row r="1086" spans="1:14" hidden="1">
      <c r="A1086" s="117" t="s">
        <v>5735</v>
      </c>
      <c r="B1086" s="117">
        <v>1.0139999999999998</v>
      </c>
      <c r="C1086" s="117">
        <v>1</v>
      </c>
      <c r="D1086" s="117">
        <v>1.2959999999999999E-2</v>
      </c>
      <c r="E1086" s="117">
        <v>1296</v>
      </c>
      <c r="F1086" s="117" t="s">
        <v>1532</v>
      </c>
      <c r="G1086" s="117">
        <v>1.8381000000000001</v>
      </c>
      <c r="H1086" s="117">
        <v>2.87E-2</v>
      </c>
      <c r="I1086" s="117">
        <v>1</v>
      </c>
      <c r="J1086" s="117">
        <v>0</v>
      </c>
      <c r="K1086" s="117">
        <v>0</v>
      </c>
      <c r="L1086" s="117">
        <v>0.246</v>
      </c>
      <c r="M1086" s="117">
        <v>3.2000000000000001E-2</v>
      </c>
      <c r="N1086" s="117" t="s">
        <v>2440</v>
      </c>
    </row>
    <row r="1087" spans="1:14" hidden="1">
      <c r="A1087" s="117" t="s">
        <v>5736</v>
      </c>
      <c r="B1087" s="117">
        <v>1.0139999999999998</v>
      </c>
      <c r="C1087" s="117">
        <v>1</v>
      </c>
      <c r="D1087" s="117">
        <v>2.562E-2</v>
      </c>
      <c r="E1087" s="117">
        <v>2562</v>
      </c>
      <c r="F1087" s="117" t="s">
        <v>1532</v>
      </c>
      <c r="G1087" s="117">
        <v>1.5132000000000001</v>
      </c>
      <c r="H1087" s="117">
        <v>4.0399999999999998E-2</v>
      </c>
      <c r="I1087" s="117">
        <v>1</v>
      </c>
      <c r="J1087" s="117">
        <v>0</v>
      </c>
      <c r="K1087" s="117">
        <v>0</v>
      </c>
      <c r="L1087" s="117">
        <v>0.185</v>
      </c>
      <c r="M1087" s="117">
        <v>4.2999999999999997E-2</v>
      </c>
      <c r="N1087" s="117" t="s">
        <v>2422</v>
      </c>
    </row>
    <row r="1088" spans="1:14" hidden="1">
      <c r="A1088" s="117" t="s">
        <v>5737</v>
      </c>
      <c r="B1088" s="117">
        <v>1.0139999999999998</v>
      </c>
      <c r="C1088" s="117">
        <v>1</v>
      </c>
      <c r="D1088" s="117">
        <v>1.242E-2</v>
      </c>
      <c r="E1088" s="117">
        <v>1242</v>
      </c>
      <c r="F1088" s="117" t="s">
        <v>1532</v>
      </c>
      <c r="G1088" s="117">
        <v>2.3776999999999999</v>
      </c>
      <c r="H1088" s="117">
        <v>0</v>
      </c>
      <c r="I1088" s="117">
        <v>1</v>
      </c>
      <c r="J1088" s="117">
        <v>0</v>
      </c>
      <c r="K1088" s="117">
        <v>0</v>
      </c>
      <c r="L1088" s="117">
        <v>0.34699999999999998</v>
      </c>
      <c r="M1088" s="117">
        <v>5.8000000000000003E-2</v>
      </c>
      <c r="N1088" s="117" t="s">
        <v>2431</v>
      </c>
    </row>
    <row r="1089" spans="1:14" hidden="1">
      <c r="A1089" s="117" t="s">
        <v>5738</v>
      </c>
      <c r="B1089" s="117">
        <v>1.0139999999999998</v>
      </c>
      <c r="C1089" s="117">
        <v>1</v>
      </c>
      <c r="D1089" s="117">
        <v>1.533E-2</v>
      </c>
      <c r="E1089" s="117">
        <v>1533</v>
      </c>
      <c r="F1089" s="117" t="s">
        <v>1532</v>
      </c>
      <c r="G1089" s="117">
        <v>1.8522000000000001</v>
      </c>
      <c r="H1089" s="117">
        <v>5.1200000000000002E-2</v>
      </c>
      <c r="I1089" s="117">
        <v>1</v>
      </c>
      <c r="J1089" s="117">
        <v>0</v>
      </c>
      <c r="K1089" s="117">
        <v>0</v>
      </c>
      <c r="L1089" s="117">
        <v>0.24299999999999999</v>
      </c>
      <c r="M1089" s="117">
        <v>4.3999999999999997E-2</v>
      </c>
      <c r="N1089" s="117" t="s">
        <v>2440</v>
      </c>
    </row>
    <row r="1090" spans="1:14" hidden="1">
      <c r="A1090" s="117" t="s">
        <v>5739</v>
      </c>
      <c r="B1090" s="117">
        <v>1.0139999999999998</v>
      </c>
      <c r="C1090" s="117">
        <v>1</v>
      </c>
      <c r="D1090" s="117">
        <v>7.7990000000000004E-2</v>
      </c>
      <c r="E1090" s="117">
        <v>7799</v>
      </c>
      <c r="F1090" s="117" t="s">
        <v>1532</v>
      </c>
      <c r="G1090" s="117">
        <v>1.9563999999999999</v>
      </c>
      <c r="H1090" s="117">
        <v>4.3999999999999997E-2</v>
      </c>
      <c r="I1090" s="117">
        <v>1</v>
      </c>
      <c r="J1090" s="117">
        <v>2.035344E-2</v>
      </c>
      <c r="K1090" s="117">
        <v>2.4068949999999999E-2</v>
      </c>
      <c r="L1090" s="117">
        <v>0.25700000000000001</v>
      </c>
      <c r="M1090" s="117">
        <v>3.5000000000000003E-2</v>
      </c>
      <c r="N1090" s="117" t="s">
        <v>2431</v>
      </c>
    </row>
    <row r="1091" spans="1:14" hidden="1">
      <c r="A1091" s="117" t="s">
        <v>5741</v>
      </c>
      <c r="B1091" s="117">
        <v>0.97189999999999999</v>
      </c>
      <c r="C1091" s="117">
        <v>1</v>
      </c>
      <c r="D1091" s="117">
        <v>6.6800000000000002E-3</v>
      </c>
      <c r="E1091" s="117">
        <v>668</v>
      </c>
      <c r="F1091" s="117" t="s">
        <v>1503</v>
      </c>
      <c r="G1091" s="117">
        <v>1.5170999999999999</v>
      </c>
      <c r="H1091" s="117">
        <v>0</v>
      </c>
      <c r="I1091" s="117">
        <v>1</v>
      </c>
      <c r="J1091" s="117">
        <v>0</v>
      </c>
      <c r="K1091" s="117">
        <v>0</v>
      </c>
      <c r="L1091" s="117">
        <v>0.42899999999999999</v>
      </c>
      <c r="M1091" s="117">
        <v>0.04</v>
      </c>
      <c r="N1091" s="117" t="s">
        <v>2420</v>
      </c>
    </row>
    <row r="1092" spans="1:14" hidden="1">
      <c r="A1092" s="117" t="s">
        <v>5742</v>
      </c>
      <c r="B1092" s="117">
        <v>0.97189999999999999</v>
      </c>
      <c r="C1092" s="117">
        <v>1</v>
      </c>
      <c r="D1092" s="117">
        <v>3.64E-3</v>
      </c>
      <c r="E1092" s="117">
        <v>364</v>
      </c>
      <c r="F1092" s="117" t="s">
        <v>1503</v>
      </c>
      <c r="G1092" s="117">
        <v>1.7027000000000001</v>
      </c>
      <c r="H1092" s="117">
        <v>0</v>
      </c>
      <c r="I1092" s="117">
        <v>1</v>
      </c>
      <c r="J1092" s="117">
        <v>0</v>
      </c>
      <c r="K1092" s="117">
        <v>0</v>
      </c>
      <c r="L1092" s="117">
        <v>0.25600000000000001</v>
      </c>
      <c r="M1092" s="117">
        <v>2.1999999999999999E-2</v>
      </c>
      <c r="N1092" s="117" t="s">
        <v>2420</v>
      </c>
    </row>
    <row r="1093" spans="1:14" hidden="1">
      <c r="A1093" s="117" t="s">
        <v>5743</v>
      </c>
      <c r="B1093" s="117">
        <v>0.85699999999999998</v>
      </c>
      <c r="C1093" s="117">
        <v>1</v>
      </c>
      <c r="D1093" s="117">
        <v>8.6800000000000002E-3</v>
      </c>
      <c r="E1093" s="117">
        <v>868</v>
      </c>
      <c r="F1093" s="117" t="s">
        <v>1497</v>
      </c>
      <c r="G1093" s="117">
        <v>2.4695</v>
      </c>
      <c r="H1093" s="117">
        <v>0</v>
      </c>
      <c r="I1093" s="117">
        <v>1</v>
      </c>
      <c r="J1093" s="117">
        <v>0</v>
      </c>
      <c r="K1093" s="117">
        <v>0</v>
      </c>
      <c r="L1093" s="117">
        <v>0.19900000000000001</v>
      </c>
      <c r="M1093" s="117">
        <v>1.2999999999999999E-2</v>
      </c>
      <c r="N1093" s="117" t="s">
        <v>2427</v>
      </c>
    </row>
    <row r="1094" spans="1:14" hidden="1">
      <c r="A1094" s="117" t="s">
        <v>5744</v>
      </c>
      <c r="B1094" s="117">
        <v>0.85699999999999998</v>
      </c>
      <c r="C1094" s="117">
        <v>1</v>
      </c>
      <c r="D1094" s="117">
        <v>9.0699999999999999E-3</v>
      </c>
      <c r="E1094" s="117">
        <v>907</v>
      </c>
      <c r="F1094" s="117" t="s">
        <v>1497</v>
      </c>
      <c r="G1094" s="117">
        <v>2.4980000000000002</v>
      </c>
      <c r="H1094" s="117">
        <v>0</v>
      </c>
      <c r="I1094" s="117">
        <v>1</v>
      </c>
      <c r="J1094" s="117">
        <v>0</v>
      </c>
      <c r="K1094" s="117">
        <v>0</v>
      </c>
      <c r="L1094" s="117">
        <v>0.122</v>
      </c>
      <c r="M1094" s="117">
        <v>8.9999999999999993E-3</v>
      </c>
      <c r="N1094" s="117" t="s">
        <v>2427</v>
      </c>
    </row>
    <row r="1095" spans="1:14" hidden="1">
      <c r="A1095" s="117" t="s">
        <v>5745</v>
      </c>
      <c r="B1095" s="117">
        <v>1.0139999999999998</v>
      </c>
      <c r="C1095" s="117">
        <v>1</v>
      </c>
      <c r="D1095" s="117">
        <v>4.7320000000000001E-2</v>
      </c>
      <c r="E1095" s="117">
        <v>4732</v>
      </c>
      <c r="F1095" s="117" t="s">
        <v>1532</v>
      </c>
      <c r="G1095" s="117">
        <v>1.7242999999999999</v>
      </c>
      <c r="H1095" s="117">
        <v>7.0099999999999996E-2</v>
      </c>
      <c r="I1095" s="117">
        <v>1</v>
      </c>
      <c r="J1095" s="117">
        <v>2.1752999999999998E-3</v>
      </c>
      <c r="K1095" s="117">
        <v>3.1112100000000001E-3</v>
      </c>
      <c r="L1095" s="117">
        <v>0.25900000000000001</v>
      </c>
      <c r="M1095" s="117">
        <v>2.4E-2</v>
      </c>
      <c r="N1095" s="117" t="s">
        <v>2431</v>
      </c>
    </row>
    <row r="1096" spans="1:14" hidden="1">
      <c r="A1096" s="117" t="s">
        <v>5746</v>
      </c>
      <c r="B1096" s="117">
        <v>0.87519999999999998</v>
      </c>
      <c r="C1096" s="117">
        <v>1</v>
      </c>
      <c r="D1096" s="117">
        <v>1.2600000000000001E-3</v>
      </c>
      <c r="E1096" s="117">
        <v>126</v>
      </c>
      <c r="F1096" s="117" t="s">
        <v>1589</v>
      </c>
      <c r="G1096" s="117">
        <v>2.0905999999999998</v>
      </c>
      <c r="H1096" s="117">
        <v>0</v>
      </c>
      <c r="I1096" s="117">
        <v>1</v>
      </c>
      <c r="J1096" s="117">
        <v>0</v>
      </c>
      <c r="K1096" s="117">
        <v>0</v>
      </c>
      <c r="L1096" s="117">
        <v>0.34699999999999998</v>
      </c>
      <c r="M1096" s="117">
        <v>3.5000000000000003E-2</v>
      </c>
      <c r="N1096" s="117" t="s">
        <v>2436</v>
      </c>
    </row>
    <row r="1097" spans="1:14" hidden="1">
      <c r="A1097" s="117" t="s">
        <v>5747</v>
      </c>
      <c r="B1097" s="117">
        <v>0.99009999999999998</v>
      </c>
      <c r="C1097" s="117">
        <v>1</v>
      </c>
      <c r="D1097" s="117">
        <v>3.4520000000000002E-2</v>
      </c>
      <c r="E1097" s="117">
        <v>3452</v>
      </c>
      <c r="F1097" s="117" t="s">
        <v>3933</v>
      </c>
      <c r="G1097" s="117">
        <v>1.7122999999999999</v>
      </c>
      <c r="H1097" s="117">
        <v>4.7500000000000001E-2</v>
      </c>
      <c r="I1097" s="117">
        <v>1</v>
      </c>
      <c r="J1097" s="117">
        <v>0</v>
      </c>
      <c r="K1097" s="117">
        <v>0</v>
      </c>
      <c r="L1097" s="117">
        <v>0.20799999999999999</v>
      </c>
      <c r="M1097" s="117">
        <v>3.5000000000000003E-2</v>
      </c>
      <c r="N1097" s="117" t="s">
        <v>2421</v>
      </c>
    </row>
    <row r="1098" spans="1:14" hidden="1">
      <c r="A1098" s="117" t="s">
        <v>5748</v>
      </c>
      <c r="B1098" s="117">
        <v>0.90939999999999999</v>
      </c>
      <c r="C1098" s="117">
        <v>1</v>
      </c>
      <c r="D1098" s="117">
        <v>8.7600000000000004E-3</v>
      </c>
      <c r="E1098" s="117">
        <v>876</v>
      </c>
      <c r="F1098" s="117" t="s">
        <v>1484</v>
      </c>
      <c r="G1098" s="117">
        <v>2.4622000000000002</v>
      </c>
      <c r="H1098" s="117">
        <v>0</v>
      </c>
      <c r="I1098" s="117">
        <v>1</v>
      </c>
      <c r="J1098" s="117">
        <v>0</v>
      </c>
      <c r="K1098" s="117">
        <v>0</v>
      </c>
      <c r="L1098" s="117">
        <v>0.249</v>
      </c>
      <c r="M1098" s="117">
        <v>2.1999999999999999E-2</v>
      </c>
      <c r="N1098" s="117" t="s">
        <v>2459</v>
      </c>
    </row>
    <row r="1099" spans="1:14" hidden="1">
      <c r="A1099" s="117" t="s">
        <v>5749</v>
      </c>
      <c r="B1099" s="117">
        <v>0.87519999999999998</v>
      </c>
      <c r="C1099" s="117">
        <v>1</v>
      </c>
      <c r="D1099" s="117">
        <v>8.8699999999999994E-3</v>
      </c>
      <c r="E1099" s="117">
        <v>887</v>
      </c>
      <c r="F1099" s="117" t="s">
        <v>1589</v>
      </c>
      <c r="G1099" s="117">
        <v>1.8934</v>
      </c>
      <c r="H1099" s="117">
        <v>0</v>
      </c>
      <c r="I1099" s="117">
        <v>1</v>
      </c>
      <c r="J1099" s="117">
        <v>0</v>
      </c>
      <c r="K1099" s="117">
        <v>0</v>
      </c>
      <c r="L1099" s="117">
        <v>0.32500000000000001</v>
      </c>
      <c r="M1099" s="117">
        <v>2.7E-2</v>
      </c>
      <c r="N1099" s="117" t="s">
        <v>2425</v>
      </c>
    </row>
    <row r="1100" spans="1:14" hidden="1">
      <c r="A1100" s="117" t="s">
        <v>5750</v>
      </c>
      <c r="B1100" s="117">
        <v>0.91889999999999994</v>
      </c>
      <c r="C1100" s="117">
        <v>1</v>
      </c>
      <c r="D1100" s="117">
        <v>1.0499999999999999E-3</v>
      </c>
      <c r="E1100" s="117">
        <v>105</v>
      </c>
      <c r="F1100" s="117" t="s">
        <v>1737</v>
      </c>
      <c r="G1100" s="117">
        <v>3.3169</v>
      </c>
      <c r="H1100" s="117">
        <v>0</v>
      </c>
      <c r="I1100" s="117">
        <v>1</v>
      </c>
      <c r="J1100" s="117">
        <v>0</v>
      </c>
      <c r="K1100" s="117">
        <v>0</v>
      </c>
      <c r="L1100" s="117">
        <v>0.28199999999999997</v>
      </c>
      <c r="M1100" s="117">
        <v>0.03</v>
      </c>
      <c r="N1100" s="117" t="s">
        <v>2426</v>
      </c>
    </row>
    <row r="1101" spans="1:14" hidden="1">
      <c r="A1101" s="117" t="s">
        <v>5752</v>
      </c>
      <c r="B1101" s="117">
        <v>1.0139999999999998</v>
      </c>
      <c r="C1101" s="117">
        <v>1</v>
      </c>
      <c r="D1101" s="117">
        <v>3.79E-3</v>
      </c>
      <c r="E1101" s="117">
        <v>379</v>
      </c>
      <c r="F1101" s="117" t="s">
        <v>1532</v>
      </c>
      <c r="G1101" s="117">
        <v>1.0827</v>
      </c>
      <c r="H1101" s="117">
        <v>0</v>
      </c>
      <c r="I1101" s="117">
        <v>1</v>
      </c>
      <c r="J1101" s="117">
        <v>0</v>
      </c>
      <c r="K1101" s="117">
        <v>0</v>
      </c>
      <c r="L1101" s="117">
        <v>0.375</v>
      </c>
      <c r="M1101" s="117">
        <v>1.7000000000000001E-2</v>
      </c>
      <c r="N1101" s="117" t="s">
        <v>2431</v>
      </c>
    </row>
    <row r="1102" spans="1:14" hidden="1">
      <c r="A1102" s="117" t="s">
        <v>5753</v>
      </c>
      <c r="B1102" s="117">
        <v>1.0139999999999998</v>
      </c>
      <c r="C1102" s="117">
        <v>1</v>
      </c>
      <c r="D1102" s="117">
        <v>2.2699999999999999E-3</v>
      </c>
      <c r="E1102" s="117">
        <v>227</v>
      </c>
      <c r="F1102" s="117" t="s">
        <v>1532</v>
      </c>
      <c r="G1102" s="117">
        <v>1.3584000000000001</v>
      </c>
      <c r="H1102" s="117">
        <v>0</v>
      </c>
      <c r="I1102" s="117">
        <v>1</v>
      </c>
      <c r="J1102" s="117">
        <v>0</v>
      </c>
      <c r="K1102" s="117">
        <v>0</v>
      </c>
      <c r="L1102" s="117">
        <v>0.29299999999999998</v>
      </c>
      <c r="M1102" s="117">
        <v>8.1000000000000003E-2</v>
      </c>
      <c r="N1102" s="117" t="s">
        <v>2440</v>
      </c>
    </row>
    <row r="1103" spans="1:14" hidden="1">
      <c r="A1103" s="117" t="s">
        <v>5754</v>
      </c>
      <c r="B1103" s="117">
        <v>1.0139999999999998</v>
      </c>
      <c r="C1103" s="117">
        <v>1</v>
      </c>
      <c r="D1103" s="117">
        <v>2.0200000000000001E-3</v>
      </c>
      <c r="E1103" s="117">
        <v>202</v>
      </c>
      <c r="F1103" s="117" t="s">
        <v>1532</v>
      </c>
      <c r="G1103" s="117">
        <v>2.4380000000000002</v>
      </c>
      <c r="H1103" s="117">
        <v>0</v>
      </c>
      <c r="I1103" s="117">
        <v>1</v>
      </c>
      <c r="J1103" s="117">
        <v>0</v>
      </c>
      <c r="K1103" s="117">
        <v>0</v>
      </c>
      <c r="L1103" s="117">
        <v>0.42199999999999999</v>
      </c>
      <c r="M1103" s="117">
        <v>0.06</v>
      </c>
      <c r="N1103" s="117" t="s">
        <v>2440</v>
      </c>
    </row>
    <row r="1104" spans="1:14" hidden="1">
      <c r="A1104" s="117" t="s">
        <v>5755</v>
      </c>
      <c r="B1104" s="117">
        <v>0.86569999999999991</v>
      </c>
      <c r="C1104" s="117">
        <v>1</v>
      </c>
      <c r="D1104" s="117">
        <v>6.0299999999999998E-3</v>
      </c>
      <c r="E1104" s="117">
        <v>603</v>
      </c>
      <c r="F1104" s="117" t="s">
        <v>1400</v>
      </c>
      <c r="G1104" s="117">
        <v>1.6428</v>
      </c>
      <c r="H1104" s="117">
        <v>0</v>
      </c>
      <c r="I1104" s="117">
        <v>1</v>
      </c>
      <c r="J1104" s="117">
        <v>0</v>
      </c>
      <c r="K1104" s="117">
        <v>0</v>
      </c>
      <c r="L1104" s="117">
        <v>0.44500000000000001</v>
      </c>
      <c r="M1104" s="117">
        <v>7.1999999999999995E-2</v>
      </c>
      <c r="N1104" s="117" t="s">
        <v>2439</v>
      </c>
    </row>
    <row r="1105" spans="1:14" hidden="1">
      <c r="A1105" s="117" t="s">
        <v>5756</v>
      </c>
      <c r="B1105" s="117">
        <v>0.83059999999999989</v>
      </c>
      <c r="C1105" s="117">
        <v>1</v>
      </c>
      <c r="D1105" s="117">
        <v>9.3699999999999999E-3</v>
      </c>
      <c r="E1105" s="117">
        <v>937</v>
      </c>
      <c r="F1105" s="117" t="s">
        <v>3966</v>
      </c>
      <c r="G1105" s="117">
        <v>1.5702</v>
      </c>
      <c r="H1105" s="117">
        <v>0</v>
      </c>
      <c r="I1105" s="117">
        <v>1</v>
      </c>
      <c r="J1105" s="117">
        <v>0</v>
      </c>
      <c r="K1105" s="117">
        <v>0</v>
      </c>
      <c r="L1105" s="117">
        <v>0.50900000000000001</v>
      </c>
      <c r="M1105" s="117">
        <v>8.5999999999999993E-2</v>
      </c>
      <c r="N1105" s="117" t="s">
        <v>2460</v>
      </c>
    </row>
    <row r="1106" spans="1:14" hidden="1">
      <c r="A1106" s="117" t="s">
        <v>5757</v>
      </c>
      <c r="B1106" s="117">
        <v>0.83059999999999989</v>
      </c>
      <c r="C1106" s="117">
        <v>1</v>
      </c>
      <c r="D1106" s="117">
        <v>7.3800000000000003E-3</v>
      </c>
      <c r="E1106" s="117">
        <v>738</v>
      </c>
      <c r="F1106" s="117" t="s">
        <v>3966</v>
      </c>
      <c r="G1106" s="117">
        <v>1.2683</v>
      </c>
      <c r="H1106" s="117">
        <v>0</v>
      </c>
      <c r="I1106" s="117">
        <v>1</v>
      </c>
      <c r="J1106" s="117">
        <v>0</v>
      </c>
      <c r="K1106" s="117">
        <v>0</v>
      </c>
      <c r="L1106" s="117">
        <v>0.48699999999999999</v>
      </c>
      <c r="M1106" s="117">
        <v>6.6000000000000003E-2</v>
      </c>
      <c r="N1106" s="117" t="s">
        <v>2461</v>
      </c>
    </row>
    <row r="1107" spans="1:14" hidden="1">
      <c r="A1107" s="117" t="s">
        <v>5758</v>
      </c>
      <c r="B1107" s="117">
        <v>0.83059999999999989</v>
      </c>
      <c r="C1107" s="117">
        <v>1</v>
      </c>
      <c r="D1107" s="117">
        <v>6.45E-3</v>
      </c>
      <c r="E1107" s="117">
        <v>645</v>
      </c>
      <c r="F1107" s="117" t="s">
        <v>3966</v>
      </c>
      <c r="G1107" s="117">
        <v>1.0851</v>
      </c>
      <c r="H1107" s="117">
        <v>0</v>
      </c>
      <c r="I1107" s="117">
        <v>1</v>
      </c>
      <c r="J1107" s="117">
        <v>0</v>
      </c>
      <c r="K1107" s="117">
        <v>0</v>
      </c>
      <c r="L1107" s="117">
        <v>0.49299999999999999</v>
      </c>
      <c r="M1107" s="117">
        <v>4.2000000000000003E-2</v>
      </c>
      <c r="N1107" s="117" t="s">
        <v>2462</v>
      </c>
    </row>
    <row r="1108" spans="1:14" hidden="1">
      <c r="A1108" s="117" t="s">
        <v>5759</v>
      </c>
      <c r="B1108" s="117">
        <v>0.83059999999999989</v>
      </c>
      <c r="C1108" s="117">
        <v>1</v>
      </c>
      <c r="D1108" s="117">
        <v>5.1599999999999997E-3</v>
      </c>
      <c r="E1108" s="117">
        <v>516</v>
      </c>
      <c r="F1108" s="117" t="s">
        <v>3966</v>
      </c>
      <c r="G1108" s="117">
        <v>1.3026</v>
      </c>
      <c r="H1108" s="117">
        <v>0</v>
      </c>
      <c r="I1108" s="117">
        <v>1</v>
      </c>
      <c r="J1108" s="117">
        <v>0</v>
      </c>
      <c r="K1108" s="117">
        <v>0</v>
      </c>
      <c r="L1108" s="117">
        <v>0.45800000000000002</v>
      </c>
      <c r="M1108" s="117">
        <v>5.3999999999999999E-2</v>
      </c>
      <c r="N1108" s="117" t="s">
        <v>2463</v>
      </c>
    </row>
    <row r="1109" spans="1:14" hidden="1">
      <c r="A1109" s="117" t="s">
        <v>5760</v>
      </c>
      <c r="B1109" s="117">
        <v>0.83059999999999989</v>
      </c>
      <c r="C1109" s="117">
        <v>1</v>
      </c>
      <c r="D1109" s="117">
        <v>1.8200000000000001E-2</v>
      </c>
      <c r="E1109" s="117">
        <v>1820</v>
      </c>
      <c r="F1109" s="117" t="s">
        <v>3966</v>
      </c>
      <c r="G1109" s="117">
        <v>1.6317999999999999</v>
      </c>
      <c r="H1109" s="117">
        <v>0</v>
      </c>
      <c r="I1109" s="117">
        <v>1</v>
      </c>
      <c r="J1109" s="117">
        <v>1.552744E-2</v>
      </c>
      <c r="K1109" s="117">
        <v>1.189671E-2</v>
      </c>
      <c r="L1109" s="117">
        <v>0.30399999999999999</v>
      </c>
      <c r="M1109" s="117">
        <v>2.5999999999999999E-2</v>
      </c>
      <c r="N1109" s="117" t="s">
        <v>2464</v>
      </c>
    </row>
    <row r="1110" spans="1:14" hidden="1">
      <c r="A1110" s="117" t="s">
        <v>5761</v>
      </c>
      <c r="B1110" s="117">
        <v>0.9272999999999999</v>
      </c>
      <c r="C1110" s="117">
        <v>1</v>
      </c>
      <c r="D1110" s="117">
        <v>2.7529999999999999E-2</v>
      </c>
      <c r="E1110" s="117">
        <v>2753</v>
      </c>
      <c r="F1110" s="117" t="s">
        <v>1468</v>
      </c>
      <c r="G1110" s="117">
        <v>1.4108000000000001</v>
      </c>
      <c r="H1110" s="117">
        <v>9.8199999999999996E-2</v>
      </c>
      <c r="I1110" s="117">
        <v>1</v>
      </c>
      <c r="J1110" s="117">
        <v>3.9887899999999997E-2</v>
      </c>
      <c r="K1110" s="117">
        <v>3.5769179999999998E-2</v>
      </c>
      <c r="L1110" s="117">
        <v>0.23100000000000001</v>
      </c>
      <c r="M1110" s="117">
        <v>3.0000000000000001E-3</v>
      </c>
      <c r="N1110" s="117" t="s">
        <v>2465</v>
      </c>
    </row>
    <row r="1111" spans="1:14" hidden="1">
      <c r="A1111" s="117" t="s">
        <v>5762</v>
      </c>
      <c r="B1111" s="117">
        <v>0.93719999999999992</v>
      </c>
      <c r="C1111" s="117">
        <v>1</v>
      </c>
      <c r="D1111" s="117">
        <v>2.0389999999999998E-2</v>
      </c>
      <c r="E1111" s="117">
        <v>2039</v>
      </c>
      <c r="F1111" s="117" t="s">
        <v>1650</v>
      </c>
      <c r="G1111" s="117">
        <v>1.4922</v>
      </c>
      <c r="H1111" s="117">
        <v>9.5699999999999993E-2</v>
      </c>
      <c r="I1111" s="117">
        <v>1</v>
      </c>
      <c r="J1111" s="117">
        <v>0</v>
      </c>
      <c r="K1111" s="117">
        <v>0</v>
      </c>
      <c r="L1111" s="117">
        <v>0.23400000000000001</v>
      </c>
      <c r="M1111" s="117">
        <v>0.02</v>
      </c>
      <c r="N1111" s="117" t="s">
        <v>2466</v>
      </c>
    </row>
    <row r="1112" spans="1:14" hidden="1">
      <c r="A1112" s="117" t="s">
        <v>5763</v>
      </c>
      <c r="B1112" s="117">
        <v>0.95329999999999993</v>
      </c>
      <c r="C1112" s="117">
        <v>1</v>
      </c>
      <c r="D1112" s="117">
        <v>2.7869999999999999E-2</v>
      </c>
      <c r="E1112" s="117">
        <v>2787</v>
      </c>
      <c r="F1112" s="117" t="s">
        <v>1534</v>
      </c>
      <c r="G1112" s="117">
        <v>1.7926</v>
      </c>
      <c r="H1112" s="117">
        <v>2.5000000000000001E-2</v>
      </c>
      <c r="I1112" s="117">
        <v>1</v>
      </c>
      <c r="J1112" s="117">
        <v>0</v>
      </c>
      <c r="K1112" s="117">
        <v>0</v>
      </c>
      <c r="L1112" s="117">
        <v>0.31900000000000001</v>
      </c>
      <c r="M1112" s="117">
        <v>3.5000000000000003E-2</v>
      </c>
      <c r="N1112" s="117" t="s">
        <v>2467</v>
      </c>
    </row>
    <row r="1113" spans="1:14" hidden="1">
      <c r="A1113" s="117" t="s">
        <v>5764</v>
      </c>
      <c r="B1113" s="117">
        <v>0.92919999999999991</v>
      </c>
      <c r="C1113" s="117">
        <v>1</v>
      </c>
      <c r="D1113" s="117">
        <v>3.0099999999999998E-2</v>
      </c>
      <c r="E1113" s="117">
        <v>3010</v>
      </c>
      <c r="F1113" s="117" t="s">
        <v>1360</v>
      </c>
      <c r="G1113" s="117">
        <v>1.6476999999999999</v>
      </c>
      <c r="H1113" s="117">
        <v>2.6700000000000002E-2</v>
      </c>
      <c r="I1113" s="117">
        <v>1</v>
      </c>
      <c r="J1113" s="117">
        <v>0</v>
      </c>
      <c r="K1113" s="117">
        <v>0</v>
      </c>
      <c r="L1113" s="117">
        <v>0.28599999999999998</v>
      </c>
      <c r="M1113" s="117">
        <v>3.4000000000000002E-2</v>
      </c>
      <c r="N1113" s="117" t="s">
        <v>2468</v>
      </c>
    </row>
    <row r="1114" spans="1:14" hidden="1">
      <c r="A1114" s="117" t="s">
        <v>5765</v>
      </c>
      <c r="B1114" s="117">
        <v>0.83059999999999989</v>
      </c>
      <c r="C1114" s="117">
        <v>1</v>
      </c>
      <c r="D1114" s="117">
        <v>6.1599999999999997E-3</v>
      </c>
      <c r="E1114" s="117">
        <v>616</v>
      </c>
      <c r="F1114" s="117" t="s">
        <v>3966</v>
      </c>
      <c r="G1114" s="117">
        <v>1.0912999999999999</v>
      </c>
      <c r="H1114" s="117">
        <v>0</v>
      </c>
      <c r="I1114" s="117">
        <v>1</v>
      </c>
      <c r="J1114" s="117">
        <v>0</v>
      </c>
      <c r="K1114" s="117">
        <v>0</v>
      </c>
      <c r="L1114" s="117">
        <v>0.57099999999999995</v>
      </c>
      <c r="M1114" s="117">
        <v>3.2000000000000001E-2</v>
      </c>
      <c r="N1114" s="117" t="s">
        <v>2469</v>
      </c>
    </row>
    <row r="1115" spans="1:14" hidden="1">
      <c r="A1115" s="117" t="s">
        <v>5766</v>
      </c>
      <c r="B1115" s="117">
        <v>0.94519999999999993</v>
      </c>
      <c r="C1115" s="117">
        <v>1</v>
      </c>
      <c r="D1115" s="117">
        <v>6.7019999999999996E-2</v>
      </c>
      <c r="E1115" s="117">
        <v>6702</v>
      </c>
      <c r="F1115" s="117" t="s">
        <v>1462</v>
      </c>
      <c r="G1115" s="117">
        <v>1.6426000000000001</v>
      </c>
      <c r="H1115" s="117">
        <v>5.8500000000000003E-2</v>
      </c>
      <c r="I1115" s="117">
        <v>1</v>
      </c>
      <c r="J1115" s="117">
        <v>2.6215479999999999E-2</v>
      </c>
      <c r="K1115" s="117">
        <v>2.9857870000000002E-2</v>
      </c>
      <c r="L1115" s="117">
        <v>0.29599999999999999</v>
      </c>
      <c r="M1115" s="117">
        <v>2.1000000000000001E-2</v>
      </c>
      <c r="N1115" s="117" t="s">
        <v>2470</v>
      </c>
    </row>
    <row r="1116" spans="1:14" hidden="1">
      <c r="A1116" s="117" t="s">
        <v>5767</v>
      </c>
      <c r="B1116" s="117">
        <v>0.85589999999999999</v>
      </c>
      <c r="C1116" s="117">
        <v>1</v>
      </c>
      <c r="D1116" s="117">
        <v>4.7499999999999999E-3</v>
      </c>
      <c r="E1116" s="117">
        <v>475</v>
      </c>
      <c r="F1116" s="117" t="s">
        <v>3973</v>
      </c>
      <c r="G1116" s="117">
        <v>1.6348</v>
      </c>
      <c r="H1116" s="117">
        <v>0</v>
      </c>
      <c r="I1116" s="117">
        <v>1</v>
      </c>
      <c r="J1116" s="117">
        <v>0</v>
      </c>
      <c r="K1116" s="117">
        <v>0</v>
      </c>
      <c r="L1116" s="117">
        <v>0.34799999999999998</v>
      </c>
      <c r="M1116" s="117">
        <v>8.0000000000000002E-3</v>
      </c>
      <c r="N1116" s="117" t="s">
        <v>1821</v>
      </c>
    </row>
    <row r="1117" spans="1:14" hidden="1">
      <c r="A1117" s="117" t="s">
        <v>5768</v>
      </c>
      <c r="B1117" s="117">
        <v>0.86309999999999998</v>
      </c>
      <c r="C1117" s="117">
        <v>1</v>
      </c>
      <c r="D1117" s="117">
        <v>4.3950000000000003E-2</v>
      </c>
      <c r="E1117" s="117">
        <v>4395</v>
      </c>
      <c r="F1117" s="117" t="s">
        <v>1823</v>
      </c>
      <c r="G1117" s="117">
        <v>1.8791</v>
      </c>
      <c r="H1117" s="117">
        <v>7.4899999999999994E-2</v>
      </c>
      <c r="I1117" s="117">
        <v>1</v>
      </c>
      <c r="J1117" s="117">
        <v>1.578539E-2</v>
      </c>
      <c r="K1117" s="117">
        <v>1.3730040000000001E-2</v>
      </c>
      <c r="L1117" s="117">
        <v>0.26</v>
      </c>
      <c r="M1117" s="117">
        <v>0.02</v>
      </c>
      <c r="N1117" s="117" t="s">
        <v>2471</v>
      </c>
    </row>
    <row r="1118" spans="1:14" hidden="1">
      <c r="A1118" s="117" t="s">
        <v>5769</v>
      </c>
      <c r="B1118" s="117">
        <v>0.93719999999999992</v>
      </c>
      <c r="C1118" s="117">
        <v>1</v>
      </c>
      <c r="D1118" s="117">
        <v>2.257E-2</v>
      </c>
      <c r="E1118" s="117">
        <v>2257</v>
      </c>
      <c r="F1118" s="117" t="s">
        <v>1650</v>
      </c>
      <c r="G1118" s="117">
        <v>1.5577000000000001</v>
      </c>
      <c r="H1118" s="117">
        <v>6.6500000000000004E-2</v>
      </c>
      <c r="I1118" s="117">
        <v>1</v>
      </c>
      <c r="J1118" s="117">
        <v>2.7976899999999998E-3</v>
      </c>
      <c r="K1118" s="117">
        <v>2.8932200000000002E-3</v>
      </c>
      <c r="L1118" s="117">
        <v>0.33</v>
      </c>
      <c r="M1118" s="117">
        <v>1.7999999999999999E-2</v>
      </c>
      <c r="N1118" s="117" t="s">
        <v>2466</v>
      </c>
    </row>
    <row r="1119" spans="1:14" hidden="1">
      <c r="A1119" s="117" t="s">
        <v>5770</v>
      </c>
      <c r="B1119" s="117">
        <v>0.83059999999999989</v>
      </c>
      <c r="C1119" s="117">
        <v>1</v>
      </c>
      <c r="D1119" s="117">
        <v>2.6890000000000001E-2</v>
      </c>
      <c r="E1119" s="117">
        <v>2689</v>
      </c>
      <c r="F1119" s="117" t="s">
        <v>3966</v>
      </c>
      <c r="G1119" s="117">
        <v>1.7414000000000001</v>
      </c>
      <c r="H1119" s="117">
        <v>0</v>
      </c>
      <c r="I1119" s="117">
        <v>1</v>
      </c>
      <c r="J1119" s="117">
        <v>0</v>
      </c>
      <c r="K1119" s="117">
        <v>0</v>
      </c>
      <c r="L1119" s="117">
        <v>0.31</v>
      </c>
      <c r="M1119" s="117">
        <v>3.7999999999999999E-2</v>
      </c>
      <c r="N1119" s="117" t="s">
        <v>2472</v>
      </c>
    </row>
    <row r="1120" spans="1:14" hidden="1">
      <c r="A1120" s="117" t="s">
        <v>5771</v>
      </c>
      <c r="B1120" s="117">
        <v>0.95329999999999993</v>
      </c>
      <c r="C1120" s="117">
        <v>1</v>
      </c>
      <c r="D1120" s="117">
        <v>0.10417</v>
      </c>
      <c r="E1120" s="117">
        <v>10417</v>
      </c>
      <c r="F1120" s="117" t="s">
        <v>1534</v>
      </c>
      <c r="G1120" s="117">
        <v>2.1566999999999998</v>
      </c>
      <c r="H1120" s="117">
        <v>8.6199999999999999E-2</v>
      </c>
      <c r="I1120" s="117">
        <v>1</v>
      </c>
      <c r="J1120" s="117">
        <v>0.25848464999999998</v>
      </c>
      <c r="K1120" s="117">
        <v>0.29318356000000001</v>
      </c>
      <c r="L1120" s="117">
        <v>0.27100000000000002</v>
      </c>
      <c r="M1120" s="117">
        <v>1.9E-2</v>
      </c>
      <c r="N1120" s="117" t="s">
        <v>2467</v>
      </c>
    </row>
    <row r="1121" spans="1:14" hidden="1">
      <c r="A1121" s="117" t="s">
        <v>5772</v>
      </c>
      <c r="B1121" s="117">
        <v>0.83059999999999989</v>
      </c>
      <c r="C1121" s="117">
        <v>1</v>
      </c>
      <c r="D1121" s="117">
        <v>5.5599999999999997E-2</v>
      </c>
      <c r="E1121" s="117">
        <v>5560</v>
      </c>
      <c r="F1121" s="117" t="s">
        <v>3966</v>
      </c>
      <c r="G1121" s="117">
        <v>1.708</v>
      </c>
      <c r="H1121" s="117">
        <v>0</v>
      </c>
      <c r="I1121" s="117">
        <v>1</v>
      </c>
      <c r="J1121" s="117">
        <v>5.3266809999999998E-2</v>
      </c>
      <c r="K1121" s="117">
        <v>6.5397670000000005E-2</v>
      </c>
      <c r="L1121" s="117">
        <v>0.26700000000000002</v>
      </c>
      <c r="M1121" s="117">
        <v>2.1000000000000001E-2</v>
      </c>
      <c r="N1121" s="117" t="s">
        <v>2473</v>
      </c>
    </row>
    <row r="1122" spans="1:14" hidden="1">
      <c r="A1122" s="117" t="s">
        <v>5773</v>
      </c>
      <c r="B1122" s="117">
        <v>0.85589999999999999</v>
      </c>
      <c r="C1122" s="117">
        <v>1</v>
      </c>
      <c r="D1122" s="117">
        <v>2.1219999999999999E-2</v>
      </c>
      <c r="E1122" s="117">
        <v>2122</v>
      </c>
      <c r="F1122" s="117" t="s">
        <v>3973</v>
      </c>
      <c r="G1122" s="117">
        <v>1.6349</v>
      </c>
      <c r="H1122" s="117">
        <v>0.1027</v>
      </c>
      <c r="I1122" s="117">
        <v>1</v>
      </c>
      <c r="J1122" s="117">
        <v>4.0739270000000001E-2</v>
      </c>
      <c r="K1122" s="117">
        <v>3.0545909999999999E-2</v>
      </c>
      <c r="L1122" s="117">
        <v>0.317</v>
      </c>
      <c r="M1122" s="117">
        <v>1.2999999999999999E-2</v>
      </c>
      <c r="N1122" s="117" t="s">
        <v>1821</v>
      </c>
    </row>
    <row r="1123" spans="1:14" hidden="1">
      <c r="A1123" s="117" t="s">
        <v>5774</v>
      </c>
      <c r="B1123" s="117">
        <v>0.88679999999999992</v>
      </c>
      <c r="C1123" s="117">
        <v>1</v>
      </c>
      <c r="D1123" s="117">
        <v>4.3749999999999997E-2</v>
      </c>
      <c r="E1123" s="117">
        <v>4375</v>
      </c>
      <c r="F1123" s="117" t="s">
        <v>3979</v>
      </c>
      <c r="G1123" s="117">
        <v>1.6142000000000001</v>
      </c>
      <c r="H1123" s="117">
        <v>4.24E-2</v>
      </c>
      <c r="I1123" s="117">
        <v>1</v>
      </c>
      <c r="J1123" s="117">
        <v>0</v>
      </c>
      <c r="K1123" s="117">
        <v>0</v>
      </c>
      <c r="L1123" s="117">
        <v>0.29099999999999998</v>
      </c>
      <c r="M1123" s="117">
        <v>2.5000000000000001E-2</v>
      </c>
      <c r="N1123" s="117" t="s">
        <v>1823</v>
      </c>
    </row>
    <row r="1124" spans="1:14" hidden="1">
      <c r="A1124" s="117" t="s">
        <v>5775</v>
      </c>
      <c r="B1124" s="117">
        <v>0.86309999999999998</v>
      </c>
      <c r="C1124" s="117">
        <v>1</v>
      </c>
      <c r="D1124" s="117">
        <v>3.9699999999999999E-2</v>
      </c>
      <c r="E1124" s="117">
        <v>3970</v>
      </c>
      <c r="F1124" s="117" t="s">
        <v>1823</v>
      </c>
      <c r="G1124" s="117">
        <v>1.5511999999999999</v>
      </c>
      <c r="H1124" s="117">
        <v>4.6600000000000003E-2</v>
      </c>
      <c r="I1124" s="117">
        <v>1</v>
      </c>
      <c r="J1124" s="117">
        <v>9.1567300000000001E-3</v>
      </c>
      <c r="K1124" s="117">
        <v>9.3564100000000008E-3</v>
      </c>
      <c r="L1124" s="117">
        <v>0.26800000000000002</v>
      </c>
      <c r="M1124" s="117">
        <v>0.03</v>
      </c>
      <c r="N1124" s="117" t="s">
        <v>2471</v>
      </c>
    </row>
    <row r="1125" spans="1:14" hidden="1">
      <c r="A1125" s="117" t="s">
        <v>5776</v>
      </c>
      <c r="B1125" s="117">
        <v>0.83059999999999989</v>
      </c>
      <c r="C1125" s="117">
        <v>1</v>
      </c>
      <c r="D1125" s="117">
        <v>2.1610000000000001E-2</v>
      </c>
      <c r="E1125" s="117">
        <v>2161</v>
      </c>
      <c r="F1125" s="117" t="s">
        <v>3966</v>
      </c>
      <c r="G1125" s="117">
        <v>1.3110999999999999</v>
      </c>
      <c r="H1125" s="117">
        <v>0</v>
      </c>
      <c r="I1125" s="117">
        <v>1</v>
      </c>
      <c r="J1125" s="117">
        <v>0</v>
      </c>
      <c r="K1125" s="117">
        <v>0</v>
      </c>
      <c r="L1125" s="117">
        <v>0.30599999999999999</v>
      </c>
      <c r="M1125" s="117">
        <v>0.03</v>
      </c>
      <c r="N1125" s="117" t="s">
        <v>1428</v>
      </c>
    </row>
    <row r="1126" spans="1:14" hidden="1">
      <c r="A1126" s="117" t="s">
        <v>5777</v>
      </c>
      <c r="B1126" s="117">
        <v>0.9272999999999999</v>
      </c>
      <c r="C1126" s="117">
        <v>1</v>
      </c>
      <c r="D1126" s="117">
        <v>9.2480000000000007E-2</v>
      </c>
      <c r="E1126" s="117">
        <v>9248</v>
      </c>
      <c r="F1126" s="117" t="s">
        <v>1468</v>
      </c>
      <c r="G1126" s="117">
        <v>1.8274999999999999</v>
      </c>
      <c r="H1126" s="117">
        <v>5.9400000000000001E-2</v>
      </c>
      <c r="I1126" s="117">
        <v>1</v>
      </c>
      <c r="J1126" s="117">
        <v>5.1188240000000003E-2</v>
      </c>
      <c r="K1126" s="117">
        <v>5.9462910000000001E-2</v>
      </c>
      <c r="L1126" s="117">
        <v>0.217</v>
      </c>
      <c r="M1126" s="117">
        <v>1.2E-2</v>
      </c>
      <c r="N1126" s="117" t="s">
        <v>2465</v>
      </c>
    </row>
    <row r="1127" spans="1:14" hidden="1">
      <c r="A1127" s="117" t="s">
        <v>5778</v>
      </c>
      <c r="B1127" s="117">
        <v>0.9272999999999999</v>
      </c>
      <c r="C1127" s="117">
        <v>1</v>
      </c>
      <c r="D1127" s="117">
        <v>0.10700999999999999</v>
      </c>
      <c r="E1127" s="117">
        <v>10701</v>
      </c>
      <c r="F1127" s="117" t="s">
        <v>1468</v>
      </c>
      <c r="G1127" s="117">
        <v>2.0280999999999998</v>
      </c>
      <c r="H1127" s="117">
        <v>7.3400000000000007E-2</v>
      </c>
      <c r="I1127" s="117">
        <v>1</v>
      </c>
      <c r="J1127" s="117">
        <v>2.7403520000000001E-2</v>
      </c>
      <c r="K1127" s="117">
        <v>3.7083619999999998E-2</v>
      </c>
      <c r="L1127" s="117">
        <v>0.224</v>
      </c>
      <c r="M1127" s="117">
        <v>1.2999999999999999E-2</v>
      </c>
      <c r="N1127" s="117" t="s">
        <v>2465</v>
      </c>
    </row>
    <row r="1128" spans="1:14" hidden="1">
      <c r="A1128" s="117" t="s">
        <v>5779</v>
      </c>
      <c r="B1128" s="117">
        <v>0.83059999999999989</v>
      </c>
      <c r="C1128" s="117">
        <v>1</v>
      </c>
      <c r="D1128" s="117">
        <v>1.124E-2</v>
      </c>
      <c r="E1128" s="117">
        <v>1124</v>
      </c>
      <c r="F1128" s="117" t="s">
        <v>3966</v>
      </c>
      <c r="G1128" s="117">
        <v>1.6134999999999999</v>
      </c>
      <c r="H1128" s="117">
        <v>0</v>
      </c>
      <c r="I1128" s="117">
        <v>1</v>
      </c>
      <c r="J1128" s="117">
        <v>0</v>
      </c>
      <c r="K1128" s="117">
        <v>0</v>
      </c>
      <c r="L1128" s="117">
        <v>0.28299999999999997</v>
      </c>
      <c r="M1128" s="117">
        <v>6.3E-2</v>
      </c>
      <c r="N1128" s="117" t="s">
        <v>2474</v>
      </c>
    </row>
    <row r="1129" spans="1:14" hidden="1">
      <c r="A1129" s="117" t="s">
        <v>5780</v>
      </c>
      <c r="B1129" s="117">
        <v>0.9272999999999999</v>
      </c>
      <c r="C1129" s="117">
        <v>1</v>
      </c>
      <c r="D1129" s="117">
        <v>6.13E-3</v>
      </c>
      <c r="E1129" s="117">
        <v>613</v>
      </c>
      <c r="F1129" s="117" t="s">
        <v>1468</v>
      </c>
      <c r="G1129" s="117">
        <v>1.2593000000000001</v>
      </c>
      <c r="H1129" s="117">
        <v>0.15479999999999999</v>
      </c>
      <c r="I1129" s="117">
        <v>1</v>
      </c>
      <c r="J1129" s="117">
        <v>0.1378113</v>
      </c>
      <c r="K1129" s="117">
        <v>0.13398658999999999</v>
      </c>
      <c r="L1129" s="117">
        <v>0.56499999999999995</v>
      </c>
      <c r="M1129" s="117">
        <v>2.3E-2</v>
      </c>
      <c r="N1129" s="117" t="s">
        <v>2465</v>
      </c>
    </row>
    <row r="1130" spans="1:14" hidden="1">
      <c r="A1130" s="117" t="s">
        <v>5781</v>
      </c>
      <c r="B1130" s="117">
        <v>0.94519999999999993</v>
      </c>
      <c r="C1130" s="117">
        <v>1</v>
      </c>
      <c r="D1130" s="117">
        <v>1.387E-2</v>
      </c>
      <c r="E1130" s="117">
        <v>1387</v>
      </c>
      <c r="F1130" s="117" t="s">
        <v>1462</v>
      </c>
      <c r="G1130" s="117">
        <v>1.8658999999999999</v>
      </c>
      <c r="H1130" s="117">
        <v>0</v>
      </c>
      <c r="I1130" s="117">
        <v>1</v>
      </c>
      <c r="J1130" s="117">
        <v>3.9037229999999999E-2</v>
      </c>
      <c r="K1130" s="117">
        <v>3.3873159999999999E-2</v>
      </c>
      <c r="L1130" s="117">
        <v>0.33800000000000002</v>
      </c>
      <c r="M1130" s="117">
        <v>2.7E-2</v>
      </c>
      <c r="N1130" s="117" t="s">
        <v>2470</v>
      </c>
    </row>
    <row r="1131" spans="1:14" hidden="1">
      <c r="A1131" s="117" t="s">
        <v>5782</v>
      </c>
      <c r="B1131" s="117">
        <v>0.85589999999999999</v>
      </c>
      <c r="C1131" s="117">
        <v>1</v>
      </c>
      <c r="D1131" s="117">
        <v>3.3099999999999997E-2</v>
      </c>
      <c r="E1131" s="117">
        <v>3310</v>
      </c>
      <c r="F1131" s="117" t="s">
        <v>3973</v>
      </c>
      <c r="G1131" s="117">
        <v>1.7857000000000001</v>
      </c>
      <c r="H1131" s="117">
        <v>6.6600000000000006E-2</v>
      </c>
      <c r="I1131" s="117">
        <v>1</v>
      </c>
      <c r="J1131" s="117">
        <v>1.5728059999999999E-2</v>
      </c>
      <c r="K1131" s="117">
        <v>1.3352879999999999E-2</v>
      </c>
      <c r="L1131" s="117">
        <v>0.32900000000000001</v>
      </c>
      <c r="M1131" s="117">
        <v>1.9E-2</v>
      </c>
      <c r="N1131" s="117" t="s">
        <v>1821</v>
      </c>
    </row>
    <row r="1132" spans="1:14" hidden="1">
      <c r="A1132" s="117" t="s">
        <v>5783</v>
      </c>
      <c r="B1132" s="117">
        <v>0.83059999999999989</v>
      </c>
      <c r="C1132" s="117">
        <v>1</v>
      </c>
      <c r="D1132" s="117">
        <v>1.03E-2</v>
      </c>
      <c r="E1132" s="117">
        <v>1030</v>
      </c>
      <c r="F1132" s="117" t="s">
        <v>3966</v>
      </c>
      <c r="G1132" s="117">
        <v>1.5426</v>
      </c>
      <c r="H1132" s="117">
        <v>0</v>
      </c>
      <c r="I1132" s="117">
        <v>1</v>
      </c>
      <c r="J1132" s="117">
        <v>0</v>
      </c>
      <c r="K1132" s="117">
        <v>0</v>
      </c>
      <c r="L1132" s="117">
        <v>0.39</v>
      </c>
      <c r="M1132" s="117">
        <v>0.03</v>
      </c>
      <c r="N1132" s="117" t="s">
        <v>2475</v>
      </c>
    </row>
    <row r="1133" spans="1:14" hidden="1">
      <c r="A1133" s="117" t="s">
        <v>5784</v>
      </c>
      <c r="B1133" s="117">
        <v>0.88679999999999992</v>
      </c>
      <c r="C1133" s="117">
        <v>1</v>
      </c>
      <c r="D1133" s="117">
        <v>1.8030000000000001E-2</v>
      </c>
      <c r="E1133" s="117">
        <v>1803</v>
      </c>
      <c r="F1133" s="117" t="s">
        <v>3979</v>
      </c>
      <c r="G1133" s="117">
        <v>1.5577000000000001</v>
      </c>
      <c r="H1133" s="117">
        <v>0</v>
      </c>
      <c r="I1133" s="117">
        <v>1</v>
      </c>
      <c r="J1133" s="117">
        <v>0</v>
      </c>
      <c r="K1133" s="117">
        <v>0</v>
      </c>
      <c r="L1133" s="117">
        <v>0.36799999999999999</v>
      </c>
      <c r="M1133" s="117">
        <v>1.7999999999999999E-2</v>
      </c>
      <c r="N1133" s="117" t="s">
        <v>1823</v>
      </c>
    </row>
    <row r="1134" spans="1:14" hidden="1">
      <c r="A1134" s="117" t="s">
        <v>5785</v>
      </c>
      <c r="B1134" s="117">
        <v>0.83059999999999989</v>
      </c>
      <c r="C1134" s="117">
        <v>1</v>
      </c>
      <c r="D1134" s="117">
        <v>5.5700000000000003E-3</v>
      </c>
      <c r="E1134" s="117">
        <v>557</v>
      </c>
      <c r="F1134" s="117" t="s">
        <v>3966</v>
      </c>
      <c r="G1134" s="117">
        <v>1.2955000000000001</v>
      </c>
      <c r="H1134" s="117">
        <v>0</v>
      </c>
      <c r="I1134" s="117">
        <v>1</v>
      </c>
      <c r="J1134" s="117">
        <v>0</v>
      </c>
      <c r="K1134" s="117">
        <v>0</v>
      </c>
      <c r="L1134" s="117">
        <v>0.35199999999999998</v>
      </c>
      <c r="M1134" s="117">
        <v>3.5000000000000003E-2</v>
      </c>
      <c r="N1134" s="117" t="s">
        <v>2462</v>
      </c>
    </row>
    <row r="1135" spans="1:14" hidden="1">
      <c r="A1135" s="117" t="s">
        <v>5786</v>
      </c>
      <c r="B1135" s="117">
        <v>0.83059999999999989</v>
      </c>
      <c r="C1135" s="117">
        <v>1</v>
      </c>
      <c r="D1135" s="117">
        <v>3.8700000000000002E-3</v>
      </c>
      <c r="E1135" s="117">
        <v>387</v>
      </c>
      <c r="F1135" s="117" t="s">
        <v>3966</v>
      </c>
      <c r="G1135" s="117">
        <v>1.397</v>
      </c>
      <c r="H1135" s="117">
        <v>0</v>
      </c>
      <c r="I1135" s="117">
        <v>1</v>
      </c>
      <c r="J1135" s="117">
        <v>0</v>
      </c>
      <c r="K1135" s="117">
        <v>0</v>
      </c>
      <c r="L1135" s="117">
        <v>0.57399999999999995</v>
      </c>
      <c r="M1135" s="117">
        <v>5.7000000000000002E-2</v>
      </c>
      <c r="N1135" s="117" t="s">
        <v>2476</v>
      </c>
    </row>
    <row r="1136" spans="1:14" hidden="1">
      <c r="A1136" s="117" t="s">
        <v>5787</v>
      </c>
      <c r="B1136" s="117">
        <v>0.84309999999999996</v>
      </c>
      <c r="C1136" s="117">
        <v>1</v>
      </c>
      <c r="D1136" s="117">
        <v>2.4490000000000001E-2</v>
      </c>
      <c r="E1136" s="117">
        <v>2449</v>
      </c>
      <c r="F1136" s="117" t="s">
        <v>1735</v>
      </c>
      <c r="G1136" s="117">
        <v>1.6346000000000001</v>
      </c>
      <c r="H1136" s="117">
        <v>8.6099999999999996E-2</v>
      </c>
      <c r="I1136" s="117">
        <v>1</v>
      </c>
      <c r="J1136" s="117">
        <v>2.2082569999999999E-2</v>
      </c>
      <c r="K1136" s="117">
        <v>2.5399850000000002E-2</v>
      </c>
      <c r="L1136" s="117">
        <v>0.33800000000000002</v>
      </c>
      <c r="M1136" s="117">
        <v>2.4E-2</v>
      </c>
      <c r="N1136" s="117" t="s">
        <v>2477</v>
      </c>
    </row>
    <row r="1137" spans="1:14" hidden="1">
      <c r="A1137" s="117" t="s">
        <v>5788</v>
      </c>
      <c r="B1137" s="117">
        <v>0.83059999999999989</v>
      </c>
      <c r="C1137" s="117">
        <v>1</v>
      </c>
      <c r="D1137" s="117">
        <v>4.7400000000000003E-3</v>
      </c>
      <c r="E1137" s="117">
        <v>474</v>
      </c>
      <c r="F1137" s="117" t="s">
        <v>3966</v>
      </c>
      <c r="G1137" s="117">
        <v>1.2992999999999999</v>
      </c>
      <c r="H1137" s="117">
        <v>0</v>
      </c>
      <c r="I1137" s="117">
        <v>1</v>
      </c>
      <c r="J1137" s="117">
        <v>0</v>
      </c>
      <c r="K1137" s="117">
        <v>0</v>
      </c>
      <c r="L1137" s="117">
        <v>0.48799999999999999</v>
      </c>
      <c r="M1137" s="117">
        <v>0.04</v>
      </c>
      <c r="N1137" s="117" t="s">
        <v>2478</v>
      </c>
    </row>
    <row r="1138" spans="1:14" hidden="1">
      <c r="A1138" s="117" t="s">
        <v>5789</v>
      </c>
      <c r="B1138" s="117">
        <v>0.84309999999999996</v>
      </c>
      <c r="C1138" s="117">
        <v>1</v>
      </c>
      <c r="D1138" s="117">
        <v>3.569E-2</v>
      </c>
      <c r="E1138" s="117">
        <v>3569</v>
      </c>
      <c r="F1138" s="117" t="s">
        <v>1735</v>
      </c>
      <c r="G1138" s="117">
        <v>1.8361000000000001</v>
      </c>
      <c r="H1138" s="117">
        <v>4.3499999999999997E-2</v>
      </c>
      <c r="I1138" s="117">
        <v>1</v>
      </c>
      <c r="J1138" s="117">
        <v>1.412416E-2</v>
      </c>
      <c r="K1138" s="117">
        <v>1.6204679999999999E-2</v>
      </c>
      <c r="L1138" s="117">
        <v>0.32600000000000001</v>
      </c>
      <c r="M1138" s="117">
        <v>1.7999999999999999E-2</v>
      </c>
      <c r="N1138" s="117" t="s">
        <v>2477</v>
      </c>
    </row>
    <row r="1139" spans="1:14" hidden="1">
      <c r="A1139" s="117" t="s">
        <v>5791</v>
      </c>
      <c r="B1139" s="117">
        <v>0.76879999999999993</v>
      </c>
      <c r="C1139" s="117">
        <v>1</v>
      </c>
      <c r="D1139" s="117">
        <v>1.2529999999999999E-2</v>
      </c>
      <c r="E1139" s="117">
        <v>1253</v>
      </c>
      <c r="F1139" s="117" t="s">
        <v>3985</v>
      </c>
      <c r="G1139" s="117">
        <v>1.4450000000000001</v>
      </c>
      <c r="H1139" s="117">
        <v>0</v>
      </c>
      <c r="I1139" s="117">
        <v>1</v>
      </c>
      <c r="J1139" s="117">
        <v>0</v>
      </c>
      <c r="K1139" s="117">
        <v>0</v>
      </c>
      <c r="L1139" s="117">
        <v>0.32200000000000001</v>
      </c>
      <c r="M1139" s="117">
        <v>2.5999999999999999E-2</v>
      </c>
      <c r="N1139" s="117" t="s">
        <v>2479</v>
      </c>
    </row>
    <row r="1140" spans="1:14" hidden="1">
      <c r="A1140" s="117" t="s">
        <v>5792</v>
      </c>
      <c r="B1140" s="117">
        <v>0.91979999999999995</v>
      </c>
      <c r="C1140" s="117">
        <v>1</v>
      </c>
      <c r="D1140" s="117">
        <v>6.5199999999999998E-3</v>
      </c>
      <c r="E1140" s="117">
        <v>652</v>
      </c>
      <c r="F1140" s="117" t="s">
        <v>1550</v>
      </c>
      <c r="G1140" s="117">
        <v>1.2915000000000001</v>
      </c>
      <c r="H1140" s="117">
        <v>0</v>
      </c>
      <c r="I1140" s="117">
        <v>1</v>
      </c>
      <c r="J1140" s="117">
        <v>0</v>
      </c>
      <c r="K1140" s="117">
        <v>0</v>
      </c>
      <c r="L1140" s="117">
        <v>0.23699999999999999</v>
      </c>
      <c r="M1140" s="117">
        <v>0.05</v>
      </c>
      <c r="N1140" s="117" t="s">
        <v>2480</v>
      </c>
    </row>
    <row r="1141" spans="1:14" hidden="1">
      <c r="A1141" s="117" t="s">
        <v>9706</v>
      </c>
      <c r="B1141" s="117">
        <v>0.76879999999999993</v>
      </c>
      <c r="C1141" s="117">
        <v>1</v>
      </c>
      <c r="D1141" s="117">
        <v>1.0000000000000001E-5</v>
      </c>
      <c r="E1141" s="117">
        <v>1</v>
      </c>
      <c r="F1141" s="117" t="s">
        <v>3985</v>
      </c>
      <c r="G1141" s="117">
        <v>0.78280000000000005</v>
      </c>
      <c r="H1141" s="117">
        <v>0</v>
      </c>
      <c r="I1141" s="117">
        <v>1</v>
      </c>
      <c r="J1141" s="117">
        <v>0</v>
      </c>
      <c r="K1141" s="117">
        <v>0</v>
      </c>
      <c r="L1141" s="117">
        <v>0.33700000000000002</v>
      </c>
      <c r="M1141" s="117">
        <v>3.7999999999999999E-2</v>
      </c>
      <c r="N1141" s="117" t="s">
        <v>2481</v>
      </c>
    </row>
    <row r="1142" spans="1:14" hidden="1">
      <c r="A1142" s="117" t="s">
        <v>5793</v>
      </c>
      <c r="B1142" s="117">
        <v>0.76879999999999993</v>
      </c>
      <c r="C1142" s="117">
        <v>1</v>
      </c>
      <c r="D1142" s="117">
        <v>3.7039999999999997E-2</v>
      </c>
      <c r="E1142" s="117">
        <v>3704</v>
      </c>
      <c r="F1142" s="117" t="s">
        <v>3985</v>
      </c>
      <c r="G1142" s="117">
        <v>1.7375</v>
      </c>
      <c r="H1142" s="117">
        <v>0</v>
      </c>
      <c r="I1142" s="117">
        <v>1</v>
      </c>
      <c r="J1142" s="117">
        <v>3.3918589999999998E-2</v>
      </c>
      <c r="K1142" s="117">
        <v>3.0175489999999999E-2</v>
      </c>
      <c r="L1142" s="117">
        <v>0.24399999999999999</v>
      </c>
      <c r="M1142" s="117">
        <v>2.1000000000000001E-2</v>
      </c>
      <c r="N1142" s="117" t="s">
        <v>2482</v>
      </c>
    </row>
    <row r="1143" spans="1:14" hidden="1">
      <c r="A1143" s="117" t="s">
        <v>5794</v>
      </c>
      <c r="B1143" s="117">
        <v>0.76879999999999993</v>
      </c>
      <c r="C1143" s="117">
        <v>1</v>
      </c>
      <c r="D1143" s="117">
        <v>2.419E-2</v>
      </c>
      <c r="E1143" s="117">
        <v>2419</v>
      </c>
      <c r="F1143" s="117" t="s">
        <v>3985</v>
      </c>
      <c r="G1143" s="117">
        <v>1.9522999999999999</v>
      </c>
      <c r="H1143" s="117">
        <v>0</v>
      </c>
      <c r="I1143" s="117">
        <v>1</v>
      </c>
      <c r="J1143" s="117">
        <v>0</v>
      </c>
      <c r="K1143" s="117">
        <v>0</v>
      </c>
      <c r="L1143" s="117">
        <v>0.26400000000000001</v>
      </c>
      <c r="M1143" s="117">
        <v>2.3E-2</v>
      </c>
      <c r="N1143" s="117" t="s">
        <v>2483</v>
      </c>
    </row>
    <row r="1144" spans="1:14" hidden="1">
      <c r="A1144" s="117" t="s">
        <v>5795</v>
      </c>
      <c r="B1144" s="117">
        <v>0.76879999999999993</v>
      </c>
      <c r="C1144" s="117">
        <v>1</v>
      </c>
      <c r="D1144" s="117">
        <v>6.7499999999999999E-3</v>
      </c>
      <c r="E1144" s="117">
        <v>675</v>
      </c>
      <c r="F1144" s="117" t="s">
        <v>3985</v>
      </c>
      <c r="G1144" s="117">
        <v>1.4349000000000001</v>
      </c>
      <c r="H1144" s="117">
        <v>0</v>
      </c>
      <c r="I1144" s="117">
        <v>1</v>
      </c>
      <c r="J1144" s="117">
        <v>0</v>
      </c>
      <c r="K1144" s="117">
        <v>0</v>
      </c>
      <c r="L1144" s="117">
        <v>0.52600000000000002</v>
      </c>
      <c r="M1144" s="117">
        <v>4.2999999999999997E-2</v>
      </c>
      <c r="N1144" s="117" t="s">
        <v>2484</v>
      </c>
    </row>
    <row r="1145" spans="1:14" hidden="1">
      <c r="A1145" s="117" t="s">
        <v>5796</v>
      </c>
      <c r="B1145" s="117">
        <v>0.9123</v>
      </c>
      <c r="C1145" s="117">
        <v>1</v>
      </c>
      <c r="D1145" s="117">
        <v>3.2980000000000002E-2</v>
      </c>
      <c r="E1145" s="117">
        <v>3298</v>
      </c>
      <c r="F1145" s="117" t="s">
        <v>1997</v>
      </c>
      <c r="G1145" s="117">
        <v>1.7043999999999999</v>
      </c>
      <c r="H1145" s="117">
        <v>4.7399999999999998E-2</v>
      </c>
      <c r="I1145" s="117">
        <v>1</v>
      </c>
      <c r="J1145" s="117">
        <v>3.4204600000000002E-3</v>
      </c>
      <c r="K1145" s="117">
        <v>2.4025600000000002E-3</v>
      </c>
      <c r="L1145" s="117">
        <v>0.254</v>
      </c>
      <c r="M1145" s="117">
        <v>2.1999999999999999E-2</v>
      </c>
      <c r="N1145" s="117" t="s">
        <v>2485</v>
      </c>
    </row>
    <row r="1146" spans="1:14" hidden="1">
      <c r="A1146" s="117" t="s">
        <v>5797</v>
      </c>
      <c r="B1146" s="117">
        <v>0.85559999999999992</v>
      </c>
      <c r="C1146" s="117">
        <v>1</v>
      </c>
      <c r="D1146" s="117">
        <v>6.6299999999999996E-3</v>
      </c>
      <c r="E1146" s="117">
        <v>663</v>
      </c>
      <c r="F1146" s="117" t="s">
        <v>1775</v>
      </c>
      <c r="G1146" s="117">
        <v>1.3621000000000001</v>
      </c>
      <c r="H1146" s="117">
        <v>0</v>
      </c>
      <c r="I1146" s="117">
        <v>1</v>
      </c>
      <c r="J1146" s="117">
        <v>0</v>
      </c>
      <c r="K1146" s="117">
        <v>0</v>
      </c>
      <c r="L1146" s="117">
        <v>0.33900000000000002</v>
      </c>
      <c r="M1146" s="117">
        <v>3.6999999999999998E-2</v>
      </c>
      <c r="N1146" s="117" t="s">
        <v>2486</v>
      </c>
    </row>
    <row r="1147" spans="1:14" hidden="1">
      <c r="A1147" s="117" t="s">
        <v>5798</v>
      </c>
      <c r="B1147" s="117">
        <v>0.76879999999999993</v>
      </c>
      <c r="C1147" s="117">
        <v>1</v>
      </c>
      <c r="D1147" s="117">
        <v>2.7089999999999999E-2</v>
      </c>
      <c r="E1147" s="117">
        <v>2709</v>
      </c>
      <c r="F1147" s="117" t="s">
        <v>3985</v>
      </c>
      <c r="G1147" s="117">
        <v>1.6415999999999999</v>
      </c>
      <c r="H1147" s="117">
        <v>0</v>
      </c>
      <c r="I1147" s="117">
        <v>1</v>
      </c>
      <c r="J1147" s="117">
        <v>0</v>
      </c>
      <c r="K1147" s="117">
        <v>0</v>
      </c>
      <c r="L1147" s="117">
        <v>0.27900000000000003</v>
      </c>
      <c r="M1147" s="117">
        <v>2.1999999999999999E-2</v>
      </c>
      <c r="N1147" s="117" t="s">
        <v>2487</v>
      </c>
    </row>
    <row r="1148" spans="1:14" hidden="1">
      <c r="A1148" s="117" t="s">
        <v>5799</v>
      </c>
      <c r="B1148" s="117">
        <v>0.76879999999999993</v>
      </c>
      <c r="C1148" s="117">
        <v>1</v>
      </c>
      <c r="D1148" s="117">
        <v>1.337E-2</v>
      </c>
      <c r="E1148" s="117">
        <v>1337</v>
      </c>
      <c r="F1148" s="117" t="s">
        <v>3985</v>
      </c>
      <c r="G1148" s="117">
        <v>1.4806999999999999</v>
      </c>
      <c r="H1148" s="117">
        <v>0</v>
      </c>
      <c r="I1148" s="117">
        <v>1</v>
      </c>
      <c r="J1148" s="117">
        <v>0</v>
      </c>
      <c r="K1148" s="117">
        <v>0</v>
      </c>
      <c r="L1148" s="117">
        <v>0.34100000000000003</v>
      </c>
      <c r="M1148" s="117">
        <v>1.7000000000000001E-2</v>
      </c>
      <c r="N1148" s="117" t="s">
        <v>2488</v>
      </c>
    </row>
    <row r="1149" spans="1:14" hidden="1">
      <c r="A1149" s="117" t="s">
        <v>5800</v>
      </c>
      <c r="B1149" s="117">
        <v>0.76879999999999993</v>
      </c>
      <c r="C1149" s="117">
        <v>1</v>
      </c>
      <c r="D1149" s="117">
        <v>7.3400000000000002E-3</v>
      </c>
      <c r="E1149" s="117">
        <v>734</v>
      </c>
      <c r="F1149" s="117" t="s">
        <v>3985</v>
      </c>
      <c r="G1149" s="117">
        <v>1.6411</v>
      </c>
      <c r="H1149" s="117">
        <v>0</v>
      </c>
      <c r="I1149" s="117">
        <v>1</v>
      </c>
      <c r="J1149" s="117">
        <v>0</v>
      </c>
      <c r="K1149" s="117">
        <v>0</v>
      </c>
      <c r="L1149" s="117">
        <v>0.47899999999999998</v>
      </c>
      <c r="M1149" s="117">
        <v>5.2999999999999999E-2</v>
      </c>
      <c r="N1149" s="117" t="s">
        <v>2489</v>
      </c>
    </row>
    <row r="1150" spans="1:14" hidden="1">
      <c r="A1150" s="117" t="s">
        <v>5801</v>
      </c>
      <c r="B1150" s="117">
        <v>0.85559999999999992</v>
      </c>
      <c r="C1150" s="117">
        <v>1</v>
      </c>
      <c r="D1150" s="117">
        <v>1.58E-3</v>
      </c>
      <c r="E1150" s="117">
        <v>158</v>
      </c>
      <c r="F1150" s="117" t="s">
        <v>1775</v>
      </c>
      <c r="G1150" s="117">
        <v>0.97570000000000001</v>
      </c>
      <c r="H1150" s="117">
        <v>0</v>
      </c>
      <c r="I1150" s="117">
        <v>1</v>
      </c>
      <c r="J1150" s="117">
        <v>0</v>
      </c>
      <c r="K1150" s="117">
        <v>0</v>
      </c>
      <c r="L1150" s="117">
        <v>0.55500000000000005</v>
      </c>
      <c r="M1150" s="117">
        <v>5.6000000000000001E-2</v>
      </c>
      <c r="N1150" s="117" t="s">
        <v>2490</v>
      </c>
    </row>
    <row r="1151" spans="1:14" hidden="1">
      <c r="A1151" s="117" t="s">
        <v>5802</v>
      </c>
      <c r="B1151" s="117">
        <v>0.91979999999999995</v>
      </c>
      <c r="C1151" s="117">
        <v>1</v>
      </c>
      <c r="D1151" s="117">
        <v>0.10712000000000001</v>
      </c>
      <c r="E1151" s="117">
        <v>10712</v>
      </c>
      <c r="F1151" s="117" t="s">
        <v>1550</v>
      </c>
      <c r="G1151" s="117">
        <v>2.1680999999999999</v>
      </c>
      <c r="H1151" s="117">
        <v>5.7099999999999998E-2</v>
      </c>
      <c r="I1151" s="117">
        <v>1</v>
      </c>
      <c r="J1151" s="117">
        <v>0.11363682999999999</v>
      </c>
      <c r="K1151" s="117">
        <v>0.14133455</v>
      </c>
      <c r="L1151" s="117">
        <v>0.189</v>
      </c>
      <c r="M1151" s="117">
        <v>1.6E-2</v>
      </c>
      <c r="N1151" s="117" t="s">
        <v>2491</v>
      </c>
    </row>
    <row r="1152" spans="1:14" hidden="1">
      <c r="A1152" s="117" t="s">
        <v>5803</v>
      </c>
      <c r="B1152" s="117">
        <v>0.91979999999999995</v>
      </c>
      <c r="C1152" s="117">
        <v>1</v>
      </c>
      <c r="D1152" s="117">
        <v>4.2220000000000001E-2</v>
      </c>
      <c r="E1152" s="117">
        <v>4222</v>
      </c>
      <c r="F1152" s="117" t="s">
        <v>1550</v>
      </c>
      <c r="G1152" s="117">
        <v>1.6689000000000001</v>
      </c>
      <c r="H1152" s="117">
        <v>1.9E-2</v>
      </c>
      <c r="I1152" s="117">
        <v>1</v>
      </c>
      <c r="J1152" s="117">
        <v>0</v>
      </c>
      <c r="K1152" s="117">
        <v>0</v>
      </c>
      <c r="L1152" s="117">
        <v>0.307</v>
      </c>
      <c r="M1152" s="117">
        <v>2.1999999999999999E-2</v>
      </c>
      <c r="N1152" s="117" t="s">
        <v>2492</v>
      </c>
    </row>
    <row r="1153" spans="1:14" hidden="1">
      <c r="A1153" s="117" t="s">
        <v>5804</v>
      </c>
      <c r="B1153" s="117">
        <v>0.76879999999999993</v>
      </c>
      <c r="C1153" s="117">
        <v>1</v>
      </c>
      <c r="D1153" s="117">
        <v>5.3099999999999996E-3</v>
      </c>
      <c r="E1153" s="117">
        <v>531</v>
      </c>
      <c r="F1153" s="117" t="s">
        <v>3985</v>
      </c>
      <c r="G1153" s="117">
        <v>1.1133</v>
      </c>
      <c r="H1153" s="117">
        <v>0</v>
      </c>
      <c r="I1153" s="117">
        <v>1</v>
      </c>
      <c r="J1153" s="117">
        <v>0</v>
      </c>
      <c r="K1153" s="117">
        <v>0</v>
      </c>
      <c r="L1153" s="117">
        <v>0.27900000000000003</v>
      </c>
      <c r="M1153" s="117">
        <v>0.03</v>
      </c>
      <c r="N1153" s="117" t="s">
        <v>2493</v>
      </c>
    </row>
    <row r="1154" spans="1:14" hidden="1">
      <c r="A1154" s="117" t="s">
        <v>5805</v>
      </c>
      <c r="B1154" s="117">
        <v>0.76879999999999993</v>
      </c>
      <c r="C1154" s="117">
        <v>1</v>
      </c>
      <c r="D1154" s="117">
        <v>6.0200000000000002E-3</v>
      </c>
      <c r="E1154" s="117">
        <v>602</v>
      </c>
      <c r="F1154" s="117" t="s">
        <v>3985</v>
      </c>
      <c r="G1154" s="117">
        <v>1.5331999999999999</v>
      </c>
      <c r="H1154" s="117">
        <v>0</v>
      </c>
      <c r="I1154" s="117">
        <v>1</v>
      </c>
      <c r="J1154" s="117">
        <v>0</v>
      </c>
      <c r="K1154" s="117">
        <v>0</v>
      </c>
      <c r="L1154" s="117">
        <v>0.36499999999999999</v>
      </c>
      <c r="M1154" s="117">
        <v>3.7999999999999999E-2</v>
      </c>
      <c r="N1154" s="117" t="s">
        <v>2494</v>
      </c>
    </row>
    <row r="1155" spans="1:14" hidden="1">
      <c r="A1155" s="117" t="s">
        <v>5806</v>
      </c>
      <c r="B1155" s="117">
        <v>0.76879999999999993</v>
      </c>
      <c r="C1155" s="117">
        <v>1</v>
      </c>
      <c r="D1155" s="117">
        <v>3.7100000000000002E-3</v>
      </c>
      <c r="E1155" s="117">
        <v>371</v>
      </c>
      <c r="F1155" s="117" t="s">
        <v>3985</v>
      </c>
      <c r="G1155" s="117">
        <v>1.2887999999999999</v>
      </c>
      <c r="H1155" s="117">
        <v>0</v>
      </c>
      <c r="I1155" s="117">
        <v>1</v>
      </c>
      <c r="J1155" s="117">
        <v>0</v>
      </c>
      <c r="K1155" s="117">
        <v>0</v>
      </c>
      <c r="L1155" s="117">
        <v>0.4</v>
      </c>
      <c r="M1155" s="117">
        <v>8.7999999999999995E-2</v>
      </c>
      <c r="N1155" s="117" t="s">
        <v>1446</v>
      </c>
    </row>
    <row r="1156" spans="1:14" hidden="1">
      <c r="A1156" s="117" t="s">
        <v>5807</v>
      </c>
      <c r="B1156" s="117">
        <v>0.76879999999999993</v>
      </c>
      <c r="C1156" s="117">
        <v>1</v>
      </c>
      <c r="D1156" s="117">
        <v>1.66E-3</v>
      </c>
      <c r="E1156" s="117">
        <v>166</v>
      </c>
      <c r="F1156" s="117" t="s">
        <v>3985</v>
      </c>
      <c r="G1156" s="117">
        <v>0.93540000000000001</v>
      </c>
      <c r="H1156" s="117">
        <v>0</v>
      </c>
      <c r="I1156" s="117">
        <v>1</v>
      </c>
      <c r="J1156" s="117">
        <v>0</v>
      </c>
      <c r="K1156" s="117">
        <v>0</v>
      </c>
      <c r="L1156" s="117">
        <v>1.1499999999999999</v>
      </c>
      <c r="M1156" s="117">
        <v>4.9000000000000002E-2</v>
      </c>
      <c r="N1156" s="117" t="s">
        <v>2495</v>
      </c>
    </row>
    <row r="1157" spans="1:14" hidden="1">
      <c r="A1157" s="117" t="s">
        <v>5808</v>
      </c>
      <c r="B1157" s="117">
        <v>0.9123</v>
      </c>
      <c r="C1157" s="117">
        <v>1</v>
      </c>
      <c r="D1157" s="117">
        <v>9.0109999999999996E-2</v>
      </c>
      <c r="E1157" s="117">
        <v>9011</v>
      </c>
      <c r="F1157" s="117" t="s">
        <v>1997</v>
      </c>
      <c r="G1157" s="117">
        <v>1.7453000000000001</v>
      </c>
      <c r="H1157" s="117">
        <v>5.6399999999999999E-2</v>
      </c>
      <c r="I1157" s="117">
        <v>1</v>
      </c>
      <c r="J1157" s="117">
        <v>1.01644E-3</v>
      </c>
      <c r="K1157" s="117">
        <v>1.3112600000000001E-3</v>
      </c>
      <c r="L1157" s="117">
        <v>0.22900000000000001</v>
      </c>
      <c r="M1157" s="117">
        <v>0.02</v>
      </c>
      <c r="N1157" s="117" t="s">
        <v>2485</v>
      </c>
    </row>
    <row r="1158" spans="1:14" hidden="1">
      <c r="A1158" s="117" t="s">
        <v>5809</v>
      </c>
      <c r="B1158" s="117">
        <v>0.76879999999999993</v>
      </c>
      <c r="C1158" s="117">
        <v>1</v>
      </c>
      <c r="D1158" s="117">
        <v>2.4399999999999999E-3</v>
      </c>
      <c r="E1158" s="117">
        <v>244</v>
      </c>
      <c r="F1158" s="117" t="s">
        <v>3985</v>
      </c>
      <c r="G1158" s="117">
        <v>1.1707000000000001</v>
      </c>
      <c r="H1158" s="117">
        <v>0</v>
      </c>
      <c r="I1158" s="117">
        <v>1</v>
      </c>
      <c r="J1158" s="117">
        <v>0</v>
      </c>
      <c r="K1158" s="117">
        <v>0</v>
      </c>
      <c r="L1158" s="117">
        <v>0.627</v>
      </c>
      <c r="M1158" s="117">
        <v>5.8999999999999997E-2</v>
      </c>
      <c r="N1158" s="117" t="s">
        <v>2496</v>
      </c>
    </row>
    <row r="1159" spans="1:14" hidden="1">
      <c r="A1159" s="117" t="s">
        <v>5810</v>
      </c>
      <c r="B1159" s="117">
        <v>0.85559999999999992</v>
      </c>
      <c r="C1159" s="117">
        <v>1</v>
      </c>
      <c r="D1159" s="117">
        <v>1.119E-2</v>
      </c>
      <c r="E1159" s="117">
        <v>1119</v>
      </c>
      <c r="F1159" s="117" t="s">
        <v>1775</v>
      </c>
      <c r="G1159" s="117">
        <v>1.6919</v>
      </c>
      <c r="H1159" s="117">
        <v>0</v>
      </c>
      <c r="I1159" s="117">
        <v>1</v>
      </c>
      <c r="J1159" s="117">
        <v>0</v>
      </c>
      <c r="K1159" s="117">
        <v>0</v>
      </c>
      <c r="L1159" s="117">
        <v>0.35199999999999998</v>
      </c>
      <c r="M1159" s="117">
        <v>3.6999999999999998E-2</v>
      </c>
      <c r="N1159" s="117" t="s">
        <v>2497</v>
      </c>
    </row>
    <row r="1160" spans="1:14" hidden="1">
      <c r="A1160" s="117" t="s">
        <v>5811</v>
      </c>
      <c r="B1160" s="117">
        <v>0.91979999999999995</v>
      </c>
      <c r="C1160" s="117">
        <v>1</v>
      </c>
      <c r="D1160" s="117">
        <v>5.5539999999999999E-2</v>
      </c>
      <c r="E1160" s="117">
        <v>5554</v>
      </c>
      <c r="F1160" s="117" t="s">
        <v>1550</v>
      </c>
      <c r="G1160" s="117">
        <v>1.6316999999999999</v>
      </c>
      <c r="H1160" s="117">
        <v>3.7499999999999999E-2</v>
      </c>
      <c r="I1160" s="117">
        <v>1</v>
      </c>
      <c r="J1160" s="117">
        <v>1.32722E-3</v>
      </c>
      <c r="K1160" s="117">
        <v>1.6933600000000001E-3</v>
      </c>
      <c r="L1160" s="117">
        <v>0.16300000000000001</v>
      </c>
      <c r="M1160" s="117">
        <v>0.02</v>
      </c>
      <c r="N1160" s="117" t="s">
        <v>2492</v>
      </c>
    </row>
    <row r="1161" spans="1:14" hidden="1">
      <c r="A1161" s="117" t="s">
        <v>5812</v>
      </c>
      <c r="B1161" s="117">
        <v>0.76879999999999993</v>
      </c>
      <c r="C1161" s="117">
        <v>1</v>
      </c>
      <c r="D1161" s="117">
        <v>4.1900000000000001E-3</v>
      </c>
      <c r="E1161" s="117">
        <v>419</v>
      </c>
      <c r="F1161" s="117" t="s">
        <v>3985</v>
      </c>
      <c r="G1161" s="117">
        <v>1.3089999999999999</v>
      </c>
      <c r="H1161" s="117">
        <v>0</v>
      </c>
      <c r="I1161" s="117">
        <v>1</v>
      </c>
      <c r="J1161" s="117">
        <v>0</v>
      </c>
      <c r="K1161" s="117">
        <v>0</v>
      </c>
      <c r="L1161" s="117">
        <v>0.57899999999999996</v>
      </c>
      <c r="M1161" s="117">
        <v>2.7E-2</v>
      </c>
      <c r="N1161" s="117" t="s">
        <v>2495</v>
      </c>
    </row>
    <row r="1162" spans="1:14" hidden="1">
      <c r="A1162" s="117" t="s">
        <v>5813</v>
      </c>
      <c r="B1162" s="117">
        <v>0.91979999999999995</v>
      </c>
      <c r="C1162" s="117">
        <v>1</v>
      </c>
      <c r="D1162" s="117">
        <v>2.5799999999999998E-3</v>
      </c>
      <c r="E1162" s="117">
        <v>258</v>
      </c>
      <c r="F1162" s="117" t="s">
        <v>1550</v>
      </c>
      <c r="G1162" s="117">
        <v>1.2202</v>
      </c>
      <c r="H1162" s="117">
        <v>0</v>
      </c>
      <c r="I1162" s="117">
        <v>1</v>
      </c>
      <c r="J1162" s="117">
        <v>0</v>
      </c>
      <c r="K1162" s="117">
        <v>0</v>
      </c>
      <c r="L1162" s="117">
        <v>0.45600000000000002</v>
      </c>
      <c r="M1162" s="117">
        <v>3.4000000000000002E-2</v>
      </c>
      <c r="N1162" s="117" t="s">
        <v>2498</v>
      </c>
    </row>
    <row r="1163" spans="1:14" hidden="1">
      <c r="A1163" s="117" t="s">
        <v>5814</v>
      </c>
      <c r="B1163" s="117">
        <v>0.76879999999999993</v>
      </c>
      <c r="C1163" s="117">
        <v>1</v>
      </c>
      <c r="D1163" s="117">
        <v>1.1900000000000001E-3</v>
      </c>
      <c r="E1163" s="117">
        <v>119</v>
      </c>
      <c r="F1163" s="117" t="s">
        <v>3985</v>
      </c>
      <c r="G1163" s="117">
        <v>0.95899999999999996</v>
      </c>
      <c r="H1163" s="117">
        <v>0</v>
      </c>
      <c r="I1163" s="117">
        <v>1</v>
      </c>
      <c r="J1163" s="117">
        <v>0</v>
      </c>
      <c r="K1163" s="117">
        <v>0</v>
      </c>
      <c r="L1163" s="117">
        <v>0.76700000000000002</v>
      </c>
      <c r="M1163" s="117">
        <v>2.5000000000000001E-2</v>
      </c>
      <c r="N1163" s="117" t="s">
        <v>2499</v>
      </c>
    </row>
    <row r="1164" spans="1:14" hidden="1">
      <c r="A1164" s="117" t="s">
        <v>5815</v>
      </c>
      <c r="B1164" s="117">
        <v>0.76879999999999993</v>
      </c>
      <c r="C1164" s="117">
        <v>1</v>
      </c>
      <c r="D1164" s="117">
        <v>1.085E-2</v>
      </c>
      <c r="E1164" s="117">
        <v>1085</v>
      </c>
      <c r="F1164" s="117" t="s">
        <v>3985</v>
      </c>
      <c r="G1164" s="117">
        <v>1.6317999999999999</v>
      </c>
      <c r="H1164" s="117">
        <v>0</v>
      </c>
      <c r="I1164" s="117">
        <v>1</v>
      </c>
      <c r="J1164" s="117">
        <v>0</v>
      </c>
      <c r="K1164" s="117">
        <v>0</v>
      </c>
      <c r="L1164" s="117">
        <v>0.31900000000000001</v>
      </c>
      <c r="M1164" s="117">
        <v>0.04</v>
      </c>
      <c r="N1164" s="117" t="s">
        <v>2500</v>
      </c>
    </row>
    <row r="1165" spans="1:14" hidden="1">
      <c r="A1165" s="117" t="s">
        <v>5816</v>
      </c>
      <c r="B1165" s="117">
        <v>0.85559999999999992</v>
      </c>
      <c r="C1165" s="117">
        <v>1</v>
      </c>
      <c r="D1165" s="117">
        <v>0.11953999999999999</v>
      </c>
      <c r="E1165" s="117">
        <v>11954</v>
      </c>
      <c r="F1165" s="117" t="s">
        <v>1775</v>
      </c>
      <c r="G1165" s="117">
        <v>1.891</v>
      </c>
      <c r="H1165" s="117">
        <v>5.7700000000000001E-2</v>
      </c>
      <c r="I1165" s="117">
        <v>1</v>
      </c>
      <c r="J1165" s="117">
        <v>8.1672049999999996E-2</v>
      </c>
      <c r="K1165" s="117">
        <v>8.4487720000000002E-2</v>
      </c>
      <c r="L1165" s="117">
        <v>0.221</v>
      </c>
      <c r="M1165" s="117">
        <v>1.6E-2</v>
      </c>
      <c r="N1165" s="117" t="s">
        <v>1832</v>
      </c>
    </row>
    <row r="1166" spans="1:14" hidden="1">
      <c r="A1166" s="117" t="s">
        <v>5817</v>
      </c>
      <c r="B1166" s="117">
        <v>0.85559999999999992</v>
      </c>
      <c r="C1166" s="117">
        <v>1</v>
      </c>
      <c r="D1166" s="117">
        <v>8.5779999999999995E-2</v>
      </c>
      <c r="E1166" s="117">
        <v>8578</v>
      </c>
      <c r="F1166" s="117" t="s">
        <v>1775</v>
      </c>
      <c r="G1166" s="117">
        <v>1.9154</v>
      </c>
      <c r="H1166" s="117">
        <v>6.9699999999999998E-2</v>
      </c>
      <c r="I1166" s="117">
        <v>1</v>
      </c>
      <c r="J1166" s="117">
        <v>8.4422769999999994E-2</v>
      </c>
      <c r="K1166" s="117">
        <v>9.2754370000000003E-2</v>
      </c>
      <c r="L1166" s="117">
        <v>0.124</v>
      </c>
      <c r="M1166" s="117">
        <v>1.2999999999999999E-2</v>
      </c>
      <c r="N1166" s="117" t="s">
        <v>1832</v>
      </c>
    </row>
    <row r="1167" spans="1:14" hidden="1">
      <c r="A1167" s="117" t="s">
        <v>5818</v>
      </c>
      <c r="B1167" s="117">
        <v>0.91979999999999995</v>
      </c>
      <c r="C1167" s="117">
        <v>1</v>
      </c>
      <c r="D1167" s="117">
        <v>3.8300000000000001E-3</v>
      </c>
      <c r="E1167" s="117">
        <v>383</v>
      </c>
      <c r="F1167" s="117" t="s">
        <v>1550</v>
      </c>
      <c r="G1167" s="117">
        <v>1.2363999999999999</v>
      </c>
      <c r="H1167" s="117">
        <v>0</v>
      </c>
      <c r="I1167" s="117">
        <v>1</v>
      </c>
      <c r="J1167" s="117">
        <v>0</v>
      </c>
      <c r="K1167" s="117">
        <v>0</v>
      </c>
      <c r="L1167" s="117">
        <v>0.30599999999999999</v>
      </c>
      <c r="M1167" s="117">
        <v>4.2000000000000003E-2</v>
      </c>
      <c r="N1167" s="117" t="s">
        <v>2480</v>
      </c>
    </row>
    <row r="1168" spans="1:14" hidden="1">
      <c r="A1168" s="117" t="s">
        <v>5819</v>
      </c>
      <c r="B1168" s="117">
        <v>0.88769999999999993</v>
      </c>
      <c r="C1168" s="117">
        <v>1</v>
      </c>
      <c r="D1168" s="117">
        <v>2.632E-2</v>
      </c>
      <c r="E1168" s="117">
        <v>2632</v>
      </c>
      <c r="F1168" s="117" t="s">
        <v>4006</v>
      </c>
      <c r="G1168" s="117">
        <v>1.5036</v>
      </c>
      <c r="H1168" s="117">
        <v>0</v>
      </c>
      <c r="I1168" s="117">
        <v>1</v>
      </c>
      <c r="J1168" s="117">
        <v>0</v>
      </c>
      <c r="K1168" s="117">
        <v>0</v>
      </c>
      <c r="L1168" s="117">
        <v>0.26800000000000002</v>
      </c>
      <c r="M1168" s="117">
        <v>2.4E-2</v>
      </c>
      <c r="N1168" s="117" t="s">
        <v>2501</v>
      </c>
    </row>
    <row r="1169" spans="1:14" hidden="1">
      <c r="A1169" s="117" t="s">
        <v>5820</v>
      </c>
      <c r="B1169" s="117">
        <v>0.82909999999999995</v>
      </c>
      <c r="C1169" s="117">
        <v>1</v>
      </c>
      <c r="D1169" s="117">
        <v>1.917E-2</v>
      </c>
      <c r="E1169" s="117">
        <v>1917</v>
      </c>
      <c r="F1169" s="117" t="s">
        <v>4007</v>
      </c>
      <c r="G1169" s="117">
        <v>1.6313</v>
      </c>
      <c r="H1169" s="117">
        <v>0</v>
      </c>
      <c r="I1169" s="117">
        <v>1</v>
      </c>
      <c r="J1169" s="117">
        <v>0</v>
      </c>
      <c r="K1169" s="117">
        <v>0</v>
      </c>
      <c r="L1169" s="117">
        <v>0.32800000000000001</v>
      </c>
      <c r="M1169" s="117">
        <v>2.5999999999999999E-2</v>
      </c>
      <c r="N1169" s="117" t="s">
        <v>2502</v>
      </c>
    </row>
    <row r="1170" spans="1:14" hidden="1">
      <c r="A1170" s="117" t="s">
        <v>5821</v>
      </c>
      <c r="B1170" s="117">
        <v>0.76879999999999993</v>
      </c>
      <c r="C1170" s="117">
        <v>1</v>
      </c>
      <c r="D1170" s="117">
        <v>9.1999999999999998E-3</v>
      </c>
      <c r="E1170" s="117">
        <v>920</v>
      </c>
      <c r="F1170" s="117" t="s">
        <v>3985</v>
      </c>
      <c r="G1170" s="117">
        <v>1.4990000000000001</v>
      </c>
      <c r="H1170" s="117">
        <v>0</v>
      </c>
      <c r="I1170" s="117">
        <v>1</v>
      </c>
      <c r="J1170" s="117">
        <v>0</v>
      </c>
      <c r="K1170" s="117">
        <v>0</v>
      </c>
      <c r="L1170" s="117">
        <v>0.38600000000000001</v>
      </c>
      <c r="M1170" s="117">
        <v>3.3000000000000002E-2</v>
      </c>
      <c r="N1170" s="117" t="s">
        <v>2481</v>
      </c>
    </row>
    <row r="1171" spans="1:14" hidden="1">
      <c r="A1171" s="117" t="s">
        <v>5822</v>
      </c>
      <c r="B1171" s="117">
        <v>0.91979999999999995</v>
      </c>
      <c r="C1171" s="117">
        <v>1</v>
      </c>
      <c r="D1171" s="117">
        <v>3.7319999999999999E-2</v>
      </c>
      <c r="E1171" s="117">
        <v>3732</v>
      </c>
      <c r="F1171" s="117" t="s">
        <v>1550</v>
      </c>
      <c r="G1171" s="117">
        <v>1.7129000000000001</v>
      </c>
      <c r="H1171" s="117">
        <v>4.53E-2</v>
      </c>
      <c r="I1171" s="117">
        <v>1</v>
      </c>
      <c r="J1171" s="117">
        <v>0</v>
      </c>
      <c r="K1171" s="117">
        <v>0</v>
      </c>
      <c r="L1171" s="117">
        <v>0.16500000000000001</v>
      </c>
      <c r="M1171" s="117">
        <v>2.5999999999999999E-2</v>
      </c>
      <c r="N1171" s="117" t="s">
        <v>2491</v>
      </c>
    </row>
    <row r="1172" spans="1:14" hidden="1">
      <c r="A1172" s="117" t="s">
        <v>5823</v>
      </c>
      <c r="B1172" s="117">
        <v>0.76879999999999993</v>
      </c>
      <c r="C1172" s="117">
        <v>1</v>
      </c>
      <c r="D1172" s="117">
        <v>4.4900000000000001E-3</v>
      </c>
      <c r="E1172" s="117">
        <v>449</v>
      </c>
      <c r="F1172" s="117" t="s">
        <v>3985</v>
      </c>
      <c r="G1172" s="117">
        <v>1.1424000000000001</v>
      </c>
      <c r="H1172" s="117">
        <v>0</v>
      </c>
      <c r="I1172" s="117">
        <v>1</v>
      </c>
      <c r="J1172" s="117">
        <v>0</v>
      </c>
      <c r="K1172" s="117">
        <v>0</v>
      </c>
      <c r="L1172" s="117">
        <v>0.51500000000000001</v>
      </c>
      <c r="M1172" s="117">
        <v>0.128</v>
      </c>
      <c r="N1172" s="117" t="s">
        <v>2503</v>
      </c>
    </row>
    <row r="1173" spans="1:14" hidden="1">
      <c r="A1173" s="117" t="s">
        <v>5824</v>
      </c>
      <c r="B1173" s="117">
        <v>0.76879999999999993</v>
      </c>
      <c r="C1173" s="117">
        <v>1</v>
      </c>
      <c r="D1173" s="117">
        <v>1.5100000000000001E-3</v>
      </c>
      <c r="E1173" s="117">
        <v>151</v>
      </c>
      <c r="F1173" s="117" t="s">
        <v>3985</v>
      </c>
      <c r="G1173" s="117">
        <v>0.96870000000000001</v>
      </c>
      <c r="H1173" s="117">
        <v>0</v>
      </c>
      <c r="I1173" s="117">
        <v>1</v>
      </c>
      <c r="J1173" s="117">
        <v>0</v>
      </c>
      <c r="K1173" s="117">
        <v>0</v>
      </c>
      <c r="L1173" s="117">
        <v>0.99299999999999999</v>
      </c>
      <c r="M1173" s="117">
        <v>7.8E-2</v>
      </c>
      <c r="N1173" s="117" t="s">
        <v>2504</v>
      </c>
    </row>
    <row r="1174" spans="1:14" hidden="1">
      <c r="A1174" s="117" t="s">
        <v>5825</v>
      </c>
      <c r="B1174" s="117">
        <v>0.76879999999999993</v>
      </c>
      <c r="C1174" s="117">
        <v>1</v>
      </c>
      <c r="D1174" s="117">
        <v>6.8599999999999998E-3</v>
      </c>
      <c r="E1174" s="117">
        <v>686</v>
      </c>
      <c r="F1174" s="117" t="s">
        <v>3985</v>
      </c>
      <c r="G1174" s="117">
        <v>1.4368000000000001</v>
      </c>
      <c r="H1174" s="117">
        <v>0</v>
      </c>
      <c r="I1174" s="117">
        <v>1</v>
      </c>
      <c r="J1174" s="117">
        <v>0</v>
      </c>
      <c r="K1174" s="117">
        <v>0</v>
      </c>
      <c r="L1174" s="117">
        <v>0.3</v>
      </c>
      <c r="M1174" s="117">
        <v>2.9000000000000001E-2</v>
      </c>
      <c r="N1174" s="117" t="s">
        <v>2505</v>
      </c>
    </row>
    <row r="1175" spans="1:14" hidden="1">
      <c r="A1175" s="117" t="s">
        <v>5826</v>
      </c>
      <c r="B1175" s="117">
        <v>0.91979999999999995</v>
      </c>
      <c r="C1175" s="117">
        <v>1</v>
      </c>
      <c r="D1175" s="117">
        <v>2.792E-2</v>
      </c>
      <c r="E1175" s="117">
        <v>2792</v>
      </c>
      <c r="F1175" s="117" t="s">
        <v>1550</v>
      </c>
      <c r="G1175" s="117">
        <v>1.4867999999999999</v>
      </c>
      <c r="H1175" s="117">
        <v>5.74E-2</v>
      </c>
      <c r="I1175" s="117">
        <v>1</v>
      </c>
      <c r="J1175" s="117">
        <v>0</v>
      </c>
      <c r="K1175" s="117">
        <v>0</v>
      </c>
      <c r="L1175" s="117">
        <v>0.126</v>
      </c>
      <c r="M1175" s="117">
        <v>1.4E-2</v>
      </c>
      <c r="N1175" s="117" t="s">
        <v>2492</v>
      </c>
    </row>
    <row r="1176" spans="1:14" hidden="1">
      <c r="A1176" s="117" t="s">
        <v>5828</v>
      </c>
      <c r="B1176" s="117">
        <v>0.91979999999999995</v>
      </c>
      <c r="C1176" s="117">
        <v>1</v>
      </c>
      <c r="D1176" s="117">
        <v>2.9780000000000001E-2</v>
      </c>
      <c r="E1176" s="117">
        <v>2978</v>
      </c>
      <c r="F1176" s="117" t="s">
        <v>1550</v>
      </c>
      <c r="G1176" s="117">
        <v>1.6334</v>
      </c>
      <c r="H1176" s="117">
        <v>1.0800000000000001E-2</v>
      </c>
      <c r="I1176" s="117">
        <v>1</v>
      </c>
      <c r="J1176" s="117">
        <v>0</v>
      </c>
      <c r="K1176" s="117">
        <v>0</v>
      </c>
      <c r="L1176" s="117">
        <v>0.17199999999999999</v>
      </c>
      <c r="M1176" s="117">
        <v>1.4999999999999999E-2</v>
      </c>
      <c r="N1176" s="117" t="s">
        <v>2492</v>
      </c>
    </row>
    <row r="1177" spans="1:14" hidden="1">
      <c r="A1177" s="117" t="s">
        <v>5829</v>
      </c>
      <c r="B1177" s="117">
        <v>0.85559999999999992</v>
      </c>
      <c r="C1177" s="117">
        <v>1</v>
      </c>
      <c r="D1177" s="117">
        <v>9.2399999999999999E-3</v>
      </c>
      <c r="E1177" s="117">
        <v>924</v>
      </c>
      <c r="F1177" s="117" t="s">
        <v>1775</v>
      </c>
      <c r="G1177" s="117">
        <v>2.2395</v>
      </c>
      <c r="H1177" s="117">
        <v>0</v>
      </c>
      <c r="I1177" s="117">
        <v>1</v>
      </c>
      <c r="J1177" s="117">
        <v>0</v>
      </c>
      <c r="K1177" s="117">
        <v>0</v>
      </c>
      <c r="L1177" s="117">
        <v>0.309</v>
      </c>
      <c r="M1177" s="117">
        <v>2.4E-2</v>
      </c>
      <c r="N1177" s="117" t="s">
        <v>1832</v>
      </c>
    </row>
    <row r="1178" spans="1:14" hidden="1">
      <c r="A1178" s="117" t="s">
        <v>5830</v>
      </c>
      <c r="B1178" s="117">
        <v>0.91979999999999995</v>
      </c>
      <c r="C1178" s="117">
        <v>1</v>
      </c>
      <c r="D1178" s="117">
        <v>2.2079999999999999E-2</v>
      </c>
      <c r="E1178" s="117">
        <v>2208</v>
      </c>
      <c r="F1178" s="117" t="s">
        <v>1550</v>
      </c>
      <c r="G1178" s="117">
        <v>1.4966999999999999</v>
      </c>
      <c r="H1178" s="117">
        <v>0</v>
      </c>
      <c r="I1178" s="117">
        <v>1</v>
      </c>
      <c r="J1178" s="117">
        <v>0</v>
      </c>
      <c r="K1178" s="117">
        <v>0</v>
      </c>
      <c r="L1178" s="117">
        <v>0.2</v>
      </c>
      <c r="M1178" s="117">
        <v>2.1999999999999999E-2</v>
      </c>
      <c r="N1178" s="117" t="s">
        <v>2492</v>
      </c>
    </row>
    <row r="1179" spans="1:14" hidden="1">
      <c r="A1179" s="117" t="s">
        <v>5831</v>
      </c>
      <c r="B1179" s="117">
        <v>0.85559999999999992</v>
      </c>
      <c r="C1179" s="117">
        <v>1</v>
      </c>
      <c r="D1179" s="117">
        <v>1.2699999999999999E-2</v>
      </c>
      <c r="E1179" s="117">
        <v>1270</v>
      </c>
      <c r="F1179" s="117" t="s">
        <v>1775</v>
      </c>
      <c r="G1179" s="117">
        <v>2.6435</v>
      </c>
      <c r="H1179" s="117">
        <v>0</v>
      </c>
      <c r="I1179" s="117">
        <v>1</v>
      </c>
      <c r="J1179" s="117">
        <v>0</v>
      </c>
      <c r="K1179" s="117">
        <v>0</v>
      </c>
      <c r="L1179" s="117">
        <v>0.39100000000000001</v>
      </c>
      <c r="M1179" s="117">
        <v>2.3E-2</v>
      </c>
      <c r="N1179" s="117" t="s">
        <v>1832</v>
      </c>
    </row>
    <row r="1180" spans="1:14" hidden="1">
      <c r="A1180" s="117" t="s">
        <v>5832</v>
      </c>
      <c r="B1180" s="117">
        <v>0.76879999999999993</v>
      </c>
      <c r="C1180" s="117">
        <v>1</v>
      </c>
      <c r="D1180" s="117">
        <v>4.8300000000000001E-3</v>
      </c>
      <c r="E1180" s="117">
        <v>483</v>
      </c>
      <c r="F1180" s="117" t="s">
        <v>3985</v>
      </c>
      <c r="G1180" s="117">
        <v>2.0777999999999999</v>
      </c>
      <c r="H1180" s="117">
        <v>0</v>
      </c>
      <c r="I1180" s="117">
        <v>1</v>
      </c>
      <c r="J1180" s="117">
        <v>0</v>
      </c>
      <c r="K1180" s="117">
        <v>0</v>
      </c>
      <c r="L1180" s="117">
        <v>0.36099999999999999</v>
      </c>
      <c r="M1180" s="117">
        <v>4.3999999999999997E-2</v>
      </c>
      <c r="N1180" s="117" t="s">
        <v>2482</v>
      </c>
    </row>
    <row r="1181" spans="1:14" hidden="1">
      <c r="A1181" s="117" t="s">
        <v>5833</v>
      </c>
      <c r="B1181" s="117">
        <v>0.91979999999999995</v>
      </c>
      <c r="C1181" s="117">
        <v>1</v>
      </c>
      <c r="D1181" s="117">
        <v>3.9199999999999999E-3</v>
      </c>
      <c r="E1181" s="117">
        <v>392</v>
      </c>
      <c r="F1181" s="117" t="s">
        <v>1550</v>
      </c>
      <c r="G1181" s="117">
        <v>2.1577000000000002</v>
      </c>
      <c r="H1181" s="117">
        <v>0</v>
      </c>
      <c r="I1181" s="117">
        <v>1</v>
      </c>
      <c r="J1181" s="117">
        <v>0</v>
      </c>
      <c r="K1181" s="117">
        <v>0</v>
      </c>
      <c r="L1181" s="117">
        <v>0.30099999999999999</v>
      </c>
      <c r="M1181" s="117">
        <v>1.6E-2</v>
      </c>
      <c r="N1181" s="117" t="s">
        <v>2492</v>
      </c>
    </row>
    <row r="1182" spans="1:14" hidden="1">
      <c r="A1182" s="117" t="s">
        <v>5834</v>
      </c>
      <c r="B1182" s="117">
        <v>0.82909999999999995</v>
      </c>
      <c r="C1182" s="117">
        <v>1</v>
      </c>
      <c r="D1182" s="117">
        <v>2.0400000000000001E-3</v>
      </c>
      <c r="E1182" s="117">
        <v>204</v>
      </c>
      <c r="F1182" s="117" t="s">
        <v>4007</v>
      </c>
      <c r="G1182" s="117">
        <v>2.0600999999999998</v>
      </c>
      <c r="H1182" s="117">
        <v>0</v>
      </c>
      <c r="I1182" s="117">
        <v>1</v>
      </c>
      <c r="J1182" s="117">
        <v>0</v>
      </c>
      <c r="K1182" s="117">
        <v>0</v>
      </c>
      <c r="L1182" s="117">
        <v>0.32400000000000001</v>
      </c>
      <c r="M1182" s="117">
        <v>6.3E-2</v>
      </c>
      <c r="N1182" s="117" t="s">
        <v>2502</v>
      </c>
    </row>
    <row r="1183" spans="1:14" hidden="1">
      <c r="A1183" s="117" t="s">
        <v>5835</v>
      </c>
      <c r="B1183" s="117">
        <v>0.76879999999999993</v>
      </c>
      <c r="C1183" s="117">
        <v>1</v>
      </c>
      <c r="D1183" s="117">
        <v>6.3699999999999998E-3</v>
      </c>
      <c r="E1183" s="117">
        <v>637</v>
      </c>
      <c r="F1183" s="117" t="s">
        <v>3985</v>
      </c>
      <c r="G1183" s="117">
        <v>1.6074999999999999</v>
      </c>
      <c r="H1183" s="117">
        <v>0</v>
      </c>
      <c r="I1183" s="117">
        <v>1</v>
      </c>
      <c r="J1183" s="117">
        <v>0</v>
      </c>
      <c r="K1183" s="117">
        <v>0</v>
      </c>
      <c r="L1183" s="117">
        <v>0.42799999999999999</v>
      </c>
      <c r="M1183" s="117">
        <v>7.4999999999999997E-2</v>
      </c>
      <c r="N1183" s="117" t="s">
        <v>2506</v>
      </c>
    </row>
    <row r="1184" spans="1:14" hidden="1">
      <c r="A1184" s="117" t="s">
        <v>5836</v>
      </c>
      <c r="B1184" s="117">
        <v>0.91979999999999995</v>
      </c>
      <c r="C1184" s="117">
        <v>1</v>
      </c>
      <c r="D1184" s="117">
        <v>1.09E-3</v>
      </c>
      <c r="E1184" s="117">
        <v>109</v>
      </c>
      <c r="F1184" s="117" t="s">
        <v>1550</v>
      </c>
      <c r="G1184" s="117">
        <v>2.9474999999999998</v>
      </c>
      <c r="H1184" s="117">
        <v>0</v>
      </c>
      <c r="I1184" s="117">
        <v>1</v>
      </c>
      <c r="J1184" s="117">
        <v>0</v>
      </c>
      <c r="K1184" s="117">
        <v>0</v>
      </c>
      <c r="L1184" s="117">
        <v>0.19800000000000001</v>
      </c>
      <c r="M1184" s="117">
        <v>3.4000000000000002E-2</v>
      </c>
      <c r="N1184" s="117" t="s">
        <v>2492</v>
      </c>
    </row>
    <row r="1185" spans="1:14" hidden="1">
      <c r="A1185" s="117" t="s">
        <v>5837</v>
      </c>
      <c r="B1185" s="117">
        <v>0.85559999999999992</v>
      </c>
      <c r="C1185" s="117">
        <v>1</v>
      </c>
      <c r="D1185" s="117">
        <v>9.1699999999999993E-3</v>
      </c>
      <c r="E1185" s="117">
        <v>917</v>
      </c>
      <c r="F1185" s="117" t="s">
        <v>1775</v>
      </c>
      <c r="G1185" s="117">
        <v>2.8433000000000002</v>
      </c>
      <c r="H1185" s="117">
        <v>0</v>
      </c>
      <c r="I1185" s="117">
        <v>1</v>
      </c>
      <c r="J1185" s="117">
        <v>0</v>
      </c>
      <c r="K1185" s="117">
        <v>0</v>
      </c>
      <c r="L1185" s="117">
        <v>0.19900000000000001</v>
      </c>
      <c r="M1185" s="117">
        <v>0.02</v>
      </c>
      <c r="N1185" s="117" t="s">
        <v>1832</v>
      </c>
    </row>
    <row r="1186" spans="1:14" hidden="1">
      <c r="A1186" s="117" t="s">
        <v>5838</v>
      </c>
      <c r="B1186" s="117">
        <v>0.85559999999999992</v>
      </c>
      <c r="C1186" s="117">
        <v>1</v>
      </c>
      <c r="D1186" s="117">
        <v>1.6310000000000002E-2</v>
      </c>
      <c r="E1186" s="117">
        <v>1631</v>
      </c>
      <c r="F1186" s="117" t="s">
        <v>1775</v>
      </c>
      <c r="G1186" s="117">
        <v>2.1280000000000001</v>
      </c>
      <c r="H1186" s="117">
        <v>0</v>
      </c>
      <c r="I1186" s="117">
        <v>1</v>
      </c>
      <c r="J1186" s="117">
        <v>0</v>
      </c>
      <c r="K1186" s="117">
        <v>0</v>
      </c>
      <c r="L1186" s="117">
        <v>0.34200000000000003</v>
      </c>
      <c r="M1186" s="117">
        <v>5.6000000000000001E-2</v>
      </c>
      <c r="N1186" s="117" t="s">
        <v>2486</v>
      </c>
    </row>
    <row r="1187" spans="1:14" hidden="1">
      <c r="A1187" s="117" t="s">
        <v>5839</v>
      </c>
      <c r="B1187" s="117">
        <v>0.76879999999999993</v>
      </c>
      <c r="C1187" s="117">
        <v>1</v>
      </c>
      <c r="D1187" s="117">
        <v>1.3799999999999999E-3</v>
      </c>
      <c r="E1187" s="117">
        <v>138</v>
      </c>
      <c r="F1187" s="117" t="s">
        <v>3985</v>
      </c>
      <c r="G1187" s="117">
        <v>2.109</v>
      </c>
      <c r="H1187" s="117">
        <v>0</v>
      </c>
      <c r="I1187" s="117">
        <v>1</v>
      </c>
      <c r="J1187" s="117">
        <v>0</v>
      </c>
      <c r="K1187" s="117">
        <v>0</v>
      </c>
      <c r="L1187" s="117">
        <v>0.44400000000000001</v>
      </c>
      <c r="M1187" s="117">
        <v>8.6999999999999994E-2</v>
      </c>
      <c r="N1187" s="117" t="s">
        <v>2487</v>
      </c>
    </row>
    <row r="1188" spans="1:14" hidden="1">
      <c r="A1188" s="117" t="s">
        <v>5840</v>
      </c>
      <c r="B1188" s="117">
        <v>0.91979999999999995</v>
      </c>
      <c r="C1188" s="117">
        <v>1</v>
      </c>
      <c r="D1188" s="117">
        <v>3.3E-4</v>
      </c>
      <c r="E1188" s="117">
        <v>33</v>
      </c>
      <c r="F1188" s="117" t="s">
        <v>1550</v>
      </c>
      <c r="G1188" s="117">
        <v>1.9617</v>
      </c>
      <c r="H1188" s="117">
        <v>0</v>
      </c>
      <c r="I1188" s="117">
        <v>1</v>
      </c>
      <c r="J1188" s="117">
        <v>0</v>
      </c>
      <c r="K1188" s="117">
        <v>0</v>
      </c>
      <c r="L1188" s="117">
        <v>0.50700000000000001</v>
      </c>
      <c r="M1188" s="117">
        <v>6.9000000000000006E-2</v>
      </c>
      <c r="N1188" s="117" t="s">
        <v>2492</v>
      </c>
    </row>
    <row r="1189" spans="1:14" hidden="1">
      <c r="A1189" s="117" t="s">
        <v>5841</v>
      </c>
      <c r="B1189" s="117">
        <v>0.85559999999999992</v>
      </c>
      <c r="C1189" s="117">
        <v>1</v>
      </c>
      <c r="D1189" s="117">
        <v>8.0499999999999999E-3</v>
      </c>
      <c r="E1189" s="117">
        <v>805</v>
      </c>
      <c r="F1189" s="117" t="s">
        <v>1775</v>
      </c>
      <c r="G1189" s="117">
        <v>1.4451000000000001</v>
      </c>
      <c r="H1189" s="117">
        <v>0</v>
      </c>
      <c r="I1189" s="117">
        <v>1</v>
      </c>
      <c r="J1189" s="117">
        <v>0</v>
      </c>
      <c r="K1189" s="117">
        <v>0</v>
      </c>
      <c r="L1189" s="117">
        <v>0.3</v>
      </c>
      <c r="M1189" s="117">
        <v>0.04</v>
      </c>
      <c r="N1189" s="117" t="s">
        <v>1832</v>
      </c>
    </row>
    <row r="1190" spans="1:14" hidden="1">
      <c r="A1190" s="117" t="s">
        <v>5842</v>
      </c>
      <c r="B1190" s="117">
        <v>0.91979999999999995</v>
      </c>
      <c r="C1190" s="117">
        <v>1</v>
      </c>
      <c r="D1190" s="117">
        <v>8.5999999999999998E-4</v>
      </c>
      <c r="E1190" s="117">
        <v>86</v>
      </c>
      <c r="F1190" s="117" t="s">
        <v>1550</v>
      </c>
      <c r="G1190" s="117">
        <v>1.7867</v>
      </c>
      <c r="H1190" s="117">
        <v>0</v>
      </c>
      <c r="I1190" s="117">
        <v>1</v>
      </c>
      <c r="J1190" s="117">
        <v>0</v>
      </c>
      <c r="K1190" s="117">
        <v>0</v>
      </c>
      <c r="L1190" s="117">
        <v>0.11600000000000001</v>
      </c>
      <c r="M1190" s="117">
        <v>5.0000000000000001E-3</v>
      </c>
      <c r="N1190" s="117" t="s">
        <v>2492</v>
      </c>
    </row>
    <row r="1191" spans="1:14" hidden="1">
      <c r="A1191" s="117" t="s">
        <v>5843</v>
      </c>
      <c r="B1191" s="117">
        <v>0.76879999999999993</v>
      </c>
      <c r="C1191" s="117">
        <v>1</v>
      </c>
      <c r="D1191" s="117">
        <v>7.5399999999999998E-3</v>
      </c>
      <c r="E1191" s="117">
        <v>754</v>
      </c>
      <c r="F1191" s="117" t="s">
        <v>3985</v>
      </c>
      <c r="G1191" s="117">
        <v>3.0179999999999998</v>
      </c>
      <c r="H1191" s="117">
        <v>0</v>
      </c>
      <c r="I1191" s="117">
        <v>1</v>
      </c>
      <c r="J1191" s="117">
        <v>0</v>
      </c>
      <c r="K1191" s="117">
        <v>0</v>
      </c>
      <c r="L1191" s="117">
        <v>0.245</v>
      </c>
      <c r="M1191" s="117">
        <v>4.4999999999999998E-2</v>
      </c>
      <c r="N1191" s="117" t="s">
        <v>2507</v>
      </c>
    </row>
    <row r="1192" spans="1:14" hidden="1">
      <c r="A1192" s="117" t="s">
        <v>5844</v>
      </c>
      <c r="B1192" s="117">
        <v>0.94379999999999997</v>
      </c>
      <c r="C1192" s="117">
        <v>1</v>
      </c>
      <c r="D1192" s="117">
        <v>2.8539999999999999E-2</v>
      </c>
      <c r="E1192" s="117">
        <v>2854</v>
      </c>
      <c r="F1192" s="117" t="s">
        <v>1444</v>
      </c>
      <c r="G1192" s="117">
        <v>1.3213999999999999</v>
      </c>
      <c r="H1192" s="117">
        <v>5.8700000000000002E-2</v>
      </c>
      <c r="I1192" s="117">
        <v>1</v>
      </c>
      <c r="J1192" s="117">
        <v>0</v>
      </c>
      <c r="K1192" s="117">
        <v>0</v>
      </c>
      <c r="L1192" s="117">
        <v>0.316</v>
      </c>
      <c r="M1192" s="117">
        <v>2.3E-2</v>
      </c>
      <c r="N1192" s="117" t="s">
        <v>2508</v>
      </c>
    </row>
    <row r="1193" spans="1:14" hidden="1">
      <c r="A1193" s="117" t="s">
        <v>5845</v>
      </c>
      <c r="B1193" s="117">
        <v>0.78469999999999995</v>
      </c>
      <c r="C1193" s="117">
        <v>1</v>
      </c>
      <c r="D1193" s="117">
        <v>1.374E-2</v>
      </c>
      <c r="E1193" s="117">
        <v>1374</v>
      </c>
      <c r="F1193" s="117" t="s">
        <v>4013</v>
      </c>
      <c r="G1193" s="117">
        <v>1.1609</v>
      </c>
      <c r="H1193" s="117">
        <v>0</v>
      </c>
      <c r="I1193" s="117">
        <v>1</v>
      </c>
      <c r="J1193" s="117">
        <v>0</v>
      </c>
      <c r="K1193" s="117">
        <v>0</v>
      </c>
      <c r="L1193" s="117">
        <v>0.215</v>
      </c>
      <c r="M1193" s="117">
        <v>2.1000000000000001E-2</v>
      </c>
      <c r="N1193" s="117" t="s">
        <v>2509</v>
      </c>
    </row>
    <row r="1194" spans="1:14" hidden="1">
      <c r="A1194" s="117" t="s">
        <v>5846</v>
      </c>
      <c r="B1194" s="117">
        <v>0.78469999999999995</v>
      </c>
      <c r="C1194" s="117">
        <v>1</v>
      </c>
      <c r="D1194" s="117">
        <v>6.8599999999999998E-3</v>
      </c>
      <c r="E1194" s="117">
        <v>686</v>
      </c>
      <c r="F1194" s="117" t="s">
        <v>4013</v>
      </c>
      <c r="G1194" s="117">
        <v>1.1895</v>
      </c>
      <c r="H1194" s="117">
        <v>0</v>
      </c>
      <c r="I1194" s="117">
        <v>1</v>
      </c>
      <c r="J1194" s="117">
        <v>0</v>
      </c>
      <c r="K1194" s="117">
        <v>0</v>
      </c>
      <c r="L1194" s="117">
        <v>0.34799999999999998</v>
      </c>
      <c r="M1194" s="117">
        <v>8.9999999999999993E-3</v>
      </c>
      <c r="N1194" s="117" t="s">
        <v>1837</v>
      </c>
    </row>
    <row r="1195" spans="1:14" hidden="1">
      <c r="A1195" s="117" t="s">
        <v>5847</v>
      </c>
      <c r="B1195" s="117">
        <v>0.78469999999999995</v>
      </c>
      <c r="C1195" s="117">
        <v>1</v>
      </c>
      <c r="D1195" s="117">
        <v>1.788E-2</v>
      </c>
      <c r="E1195" s="117">
        <v>1788</v>
      </c>
      <c r="F1195" s="117" t="s">
        <v>4013</v>
      </c>
      <c r="G1195" s="117">
        <v>1.2796000000000001</v>
      </c>
      <c r="H1195" s="117">
        <v>0</v>
      </c>
      <c r="I1195" s="117">
        <v>1</v>
      </c>
      <c r="J1195" s="117">
        <v>0</v>
      </c>
      <c r="K1195" s="117">
        <v>0</v>
      </c>
      <c r="L1195" s="117">
        <v>0.311</v>
      </c>
      <c r="M1195" s="117">
        <v>2.7E-2</v>
      </c>
      <c r="N1195" s="117" t="s">
        <v>2510</v>
      </c>
    </row>
    <row r="1196" spans="1:14" hidden="1">
      <c r="A1196" s="117" t="s">
        <v>5848</v>
      </c>
      <c r="B1196" s="117">
        <v>0.85179999999999989</v>
      </c>
      <c r="C1196" s="117">
        <v>1</v>
      </c>
      <c r="D1196" s="117">
        <v>6.1359999999999998E-2</v>
      </c>
      <c r="E1196" s="117">
        <v>6136</v>
      </c>
      <c r="F1196" s="117" t="s">
        <v>1526</v>
      </c>
      <c r="G1196" s="117">
        <v>1.6819</v>
      </c>
      <c r="H1196" s="117">
        <v>8.3699999999999997E-2</v>
      </c>
      <c r="I1196" s="117">
        <v>1</v>
      </c>
      <c r="J1196" s="117">
        <v>0</v>
      </c>
      <c r="K1196" s="117">
        <v>0</v>
      </c>
      <c r="L1196" s="117">
        <v>0.28199999999999997</v>
      </c>
      <c r="M1196" s="117">
        <v>3.3000000000000002E-2</v>
      </c>
      <c r="N1196" s="117" t="s">
        <v>2511</v>
      </c>
    </row>
    <row r="1197" spans="1:14" hidden="1">
      <c r="A1197" s="117" t="s">
        <v>5849</v>
      </c>
      <c r="B1197" s="117">
        <v>0.89079999999999993</v>
      </c>
      <c r="C1197" s="117">
        <v>1</v>
      </c>
      <c r="D1197" s="117">
        <v>5.781E-2</v>
      </c>
      <c r="E1197" s="117">
        <v>5781</v>
      </c>
      <c r="F1197" s="117" t="s">
        <v>1577</v>
      </c>
      <c r="G1197" s="117">
        <v>2.0806</v>
      </c>
      <c r="H1197" s="117">
        <v>4.87E-2</v>
      </c>
      <c r="I1197" s="117">
        <v>1</v>
      </c>
      <c r="J1197" s="117">
        <v>3.3355099999999999E-3</v>
      </c>
      <c r="K1197" s="117">
        <v>4.7444699999999998E-3</v>
      </c>
      <c r="L1197" s="117">
        <v>0.34499999999999997</v>
      </c>
      <c r="M1197" s="117">
        <v>3.4000000000000002E-2</v>
      </c>
      <c r="N1197" s="117" t="s">
        <v>2512</v>
      </c>
    </row>
    <row r="1198" spans="1:14" hidden="1">
      <c r="A1198" s="117" t="s">
        <v>5850</v>
      </c>
      <c r="B1198" s="117">
        <v>0.78469999999999995</v>
      </c>
      <c r="C1198" s="117">
        <v>1</v>
      </c>
      <c r="D1198" s="117">
        <v>1.984E-2</v>
      </c>
      <c r="E1198" s="117">
        <v>1984</v>
      </c>
      <c r="F1198" s="117" t="s">
        <v>4013</v>
      </c>
      <c r="G1198" s="117">
        <v>1.7302</v>
      </c>
      <c r="H1198" s="117">
        <v>0</v>
      </c>
      <c r="I1198" s="117">
        <v>1</v>
      </c>
      <c r="J1198" s="117">
        <v>0</v>
      </c>
      <c r="K1198" s="117">
        <v>0</v>
      </c>
      <c r="L1198" s="117">
        <v>0.26900000000000002</v>
      </c>
      <c r="M1198" s="117">
        <v>4.3999999999999997E-2</v>
      </c>
      <c r="N1198" s="117" t="s">
        <v>2513</v>
      </c>
    </row>
    <row r="1199" spans="1:14" hidden="1">
      <c r="A1199" s="117" t="s">
        <v>5851</v>
      </c>
      <c r="B1199" s="117">
        <v>0.68779999999999997</v>
      </c>
      <c r="C1199" s="117">
        <v>1</v>
      </c>
      <c r="D1199" s="117">
        <v>5.1380000000000002E-2</v>
      </c>
      <c r="E1199" s="117">
        <v>5138</v>
      </c>
      <c r="F1199" s="117" t="s">
        <v>1856</v>
      </c>
      <c r="G1199" s="117">
        <v>1.6068</v>
      </c>
      <c r="H1199" s="117">
        <v>6.6699999999999995E-2</v>
      </c>
      <c r="I1199" s="117">
        <v>1</v>
      </c>
      <c r="J1199" s="117">
        <v>0</v>
      </c>
      <c r="K1199" s="117">
        <v>0</v>
      </c>
      <c r="L1199" s="117">
        <v>0.40699999999999997</v>
      </c>
      <c r="M1199" s="117">
        <v>2.4E-2</v>
      </c>
      <c r="N1199" s="117" t="s">
        <v>2514</v>
      </c>
    </row>
    <row r="1200" spans="1:14" hidden="1">
      <c r="A1200" s="117" t="s">
        <v>5852</v>
      </c>
      <c r="B1200" s="117">
        <v>0.82759999999999989</v>
      </c>
      <c r="C1200" s="117">
        <v>1</v>
      </c>
      <c r="D1200" s="117">
        <v>6.2170000000000003E-2</v>
      </c>
      <c r="E1200" s="117">
        <v>6217</v>
      </c>
      <c r="F1200" s="117" t="s">
        <v>1409</v>
      </c>
      <c r="G1200" s="117">
        <v>1.7304999999999999</v>
      </c>
      <c r="H1200" s="117">
        <v>7.8299999999999995E-2</v>
      </c>
      <c r="I1200" s="117">
        <v>1</v>
      </c>
      <c r="J1200" s="117">
        <v>2.9108900000000002E-3</v>
      </c>
      <c r="K1200" s="117">
        <v>4.4180499999999998E-3</v>
      </c>
      <c r="L1200" s="117">
        <v>0.26700000000000002</v>
      </c>
      <c r="M1200" s="117">
        <v>1.6E-2</v>
      </c>
      <c r="N1200" s="117" t="s">
        <v>2515</v>
      </c>
    </row>
    <row r="1201" spans="1:14" hidden="1">
      <c r="A1201" s="117" t="s">
        <v>5853</v>
      </c>
      <c r="B1201" s="117">
        <v>0.87519999999999998</v>
      </c>
      <c r="C1201" s="117">
        <v>1</v>
      </c>
      <c r="D1201" s="117">
        <v>4.9800000000000001E-3</v>
      </c>
      <c r="E1201" s="117">
        <v>498</v>
      </c>
      <c r="F1201" s="117" t="s">
        <v>1589</v>
      </c>
      <c r="G1201" s="117">
        <v>1.2979000000000001</v>
      </c>
      <c r="H1201" s="117">
        <v>0</v>
      </c>
      <c r="I1201" s="117">
        <v>1</v>
      </c>
      <c r="J1201" s="117">
        <v>0</v>
      </c>
      <c r="K1201" s="117">
        <v>0</v>
      </c>
      <c r="L1201" s="117">
        <v>0.35299999999999998</v>
      </c>
      <c r="M1201" s="117">
        <v>4.2999999999999997E-2</v>
      </c>
      <c r="N1201" s="117" t="s">
        <v>2516</v>
      </c>
    </row>
    <row r="1202" spans="1:14" hidden="1">
      <c r="A1202" s="117" t="s">
        <v>5854</v>
      </c>
      <c r="B1202" s="117">
        <v>0.78469999999999995</v>
      </c>
      <c r="C1202" s="117">
        <v>1</v>
      </c>
      <c r="D1202" s="117">
        <v>2.2239999999999999E-2</v>
      </c>
      <c r="E1202" s="117">
        <v>2224</v>
      </c>
      <c r="F1202" s="117" t="s">
        <v>4013</v>
      </c>
      <c r="G1202" s="117">
        <v>1.6073999999999999</v>
      </c>
      <c r="H1202" s="117">
        <v>0</v>
      </c>
      <c r="I1202" s="117">
        <v>1</v>
      </c>
      <c r="J1202" s="117">
        <v>6.4592350000000007E-2</v>
      </c>
      <c r="K1202" s="117">
        <v>5.0646719999999999E-2</v>
      </c>
      <c r="L1202" s="117">
        <v>0.36799999999999999</v>
      </c>
      <c r="M1202" s="117">
        <v>2.7E-2</v>
      </c>
      <c r="N1202" s="117" t="s">
        <v>2517</v>
      </c>
    </row>
    <row r="1203" spans="1:14" hidden="1">
      <c r="A1203" s="117" t="s">
        <v>5855</v>
      </c>
      <c r="B1203" s="117">
        <v>0.78469999999999995</v>
      </c>
      <c r="C1203" s="117">
        <v>1</v>
      </c>
      <c r="D1203" s="117">
        <v>1.7569999999999999E-2</v>
      </c>
      <c r="E1203" s="117">
        <v>1757</v>
      </c>
      <c r="F1203" s="117" t="s">
        <v>4013</v>
      </c>
      <c r="G1203" s="117">
        <v>1.5386</v>
      </c>
      <c r="H1203" s="117">
        <v>0</v>
      </c>
      <c r="I1203" s="117">
        <v>1</v>
      </c>
      <c r="J1203" s="117">
        <v>6.3571390000000005E-2</v>
      </c>
      <c r="K1203" s="117">
        <v>5.4007489999999998E-2</v>
      </c>
      <c r="L1203" s="117">
        <v>0.313</v>
      </c>
      <c r="M1203" s="117">
        <v>2.8000000000000001E-2</v>
      </c>
      <c r="N1203" s="117" t="s">
        <v>2518</v>
      </c>
    </row>
    <row r="1204" spans="1:14" hidden="1">
      <c r="A1204" s="117" t="s">
        <v>5856</v>
      </c>
      <c r="B1204" s="117">
        <v>0.78469999999999995</v>
      </c>
      <c r="C1204" s="117">
        <v>1</v>
      </c>
      <c r="D1204" s="117">
        <v>1.0670000000000001E-2</v>
      </c>
      <c r="E1204" s="117">
        <v>1067</v>
      </c>
      <c r="F1204" s="117" t="s">
        <v>4013</v>
      </c>
      <c r="G1204" s="117">
        <v>1.5524</v>
      </c>
      <c r="H1204" s="117">
        <v>0</v>
      </c>
      <c r="I1204" s="117">
        <v>1</v>
      </c>
      <c r="J1204" s="117">
        <v>0</v>
      </c>
      <c r="K1204" s="117">
        <v>0</v>
      </c>
      <c r="L1204" s="117">
        <v>0.187</v>
      </c>
      <c r="M1204" s="117">
        <v>1.4999999999999999E-2</v>
      </c>
      <c r="N1204" s="117" t="s">
        <v>2519</v>
      </c>
    </row>
    <row r="1205" spans="1:14" hidden="1">
      <c r="A1205" s="117" t="s">
        <v>5857</v>
      </c>
      <c r="B1205" s="117">
        <v>0.78469999999999995</v>
      </c>
      <c r="C1205" s="117">
        <v>1</v>
      </c>
      <c r="D1205" s="117">
        <v>7.5300000000000002E-3</v>
      </c>
      <c r="E1205" s="117">
        <v>753</v>
      </c>
      <c r="F1205" s="117" t="s">
        <v>4013</v>
      </c>
      <c r="G1205" s="117">
        <v>1.4257</v>
      </c>
      <c r="H1205" s="117">
        <v>0</v>
      </c>
      <c r="I1205" s="117">
        <v>1</v>
      </c>
      <c r="J1205" s="117">
        <v>0</v>
      </c>
      <c r="K1205" s="117">
        <v>0</v>
      </c>
      <c r="L1205" s="117">
        <v>0.29299999999999998</v>
      </c>
      <c r="M1205" s="117">
        <v>1.7000000000000001E-2</v>
      </c>
      <c r="N1205" s="117" t="s">
        <v>2520</v>
      </c>
    </row>
    <row r="1206" spans="1:14" hidden="1">
      <c r="A1206" s="117" t="s">
        <v>5858</v>
      </c>
      <c r="B1206" s="117">
        <v>0.78469999999999995</v>
      </c>
      <c r="C1206" s="117">
        <v>1</v>
      </c>
      <c r="D1206" s="117">
        <v>8.8800000000000007E-3</v>
      </c>
      <c r="E1206" s="117">
        <v>888</v>
      </c>
      <c r="F1206" s="117" t="s">
        <v>4013</v>
      </c>
      <c r="G1206" s="117">
        <v>1.0368999999999999</v>
      </c>
      <c r="H1206" s="117">
        <v>0</v>
      </c>
      <c r="I1206" s="117">
        <v>1</v>
      </c>
      <c r="J1206" s="117">
        <v>0</v>
      </c>
      <c r="K1206" s="117">
        <v>0</v>
      </c>
      <c r="L1206" s="117">
        <v>0.44800000000000001</v>
      </c>
      <c r="M1206" s="117">
        <v>2.9000000000000001E-2</v>
      </c>
      <c r="N1206" s="117" t="s">
        <v>2520</v>
      </c>
    </row>
    <row r="1207" spans="1:14" hidden="1">
      <c r="A1207" s="117" t="s">
        <v>5859</v>
      </c>
      <c r="B1207" s="117">
        <v>0.78469999999999995</v>
      </c>
      <c r="C1207" s="117">
        <v>1</v>
      </c>
      <c r="D1207" s="117">
        <v>4.4600000000000004E-3</v>
      </c>
      <c r="E1207" s="117">
        <v>446</v>
      </c>
      <c r="F1207" s="117" t="s">
        <v>4013</v>
      </c>
      <c r="G1207" s="117">
        <v>1.3869</v>
      </c>
      <c r="H1207" s="117">
        <v>0</v>
      </c>
      <c r="I1207" s="117">
        <v>1</v>
      </c>
      <c r="J1207" s="117">
        <v>0</v>
      </c>
      <c r="K1207" s="117">
        <v>0</v>
      </c>
      <c r="L1207" s="117">
        <v>0.28899999999999998</v>
      </c>
      <c r="M1207" s="117">
        <v>3.5000000000000003E-2</v>
      </c>
      <c r="N1207" s="117" t="s">
        <v>2521</v>
      </c>
    </row>
    <row r="1208" spans="1:14" hidden="1">
      <c r="A1208" s="117" t="s">
        <v>5860</v>
      </c>
      <c r="B1208" s="117">
        <v>0.78469999999999995</v>
      </c>
      <c r="C1208" s="117">
        <v>1</v>
      </c>
      <c r="D1208" s="117">
        <v>7.6699999999999997E-3</v>
      </c>
      <c r="E1208" s="117">
        <v>767</v>
      </c>
      <c r="F1208" s="117" t="s">
        <v>4013</v>
      </c>
      <c r="G1208" s="117">
        <v>1.6720999999999999</v>
      </c>
      <c r="H1208" s="117">
        <v>0</v>
      </c>
      <c r="I1208" s="117">
        <v>1</v>
      </c>
      <c r="J1208" s="117">
        <v>0</v>
      </c>
      <c r="K1208" s="117">
        <v>0</v>
      </c>
      <c r="L1208" s="117">
        <v>0.253</v>
      </c>
      <c r="M1208" s="117">
        <v>0.02</v>
      </c>
      <c r="N1208" s="117" t="s">
        <v>2522</v>
      </c>
    </row>
    <row r="1209" spans="1:14" hidden="1">
      <c r="A1209" s="117" t="s">
        <v>5861</v>
      </c>
      <c r="B1209" s="117">
        <v>0.78469999999999995</v>
      </c>
      <c r="C1209" s="117">
        <v>1</v>
      </c>
      <c r="D1209" s="117">
        <v>1.7170000000000001E-2</v>
      </c>
      <c r="E1209" s="117">
        <v>1717</v>
      </c>
      <c r="F1209" s="117" t="s">
        <v>4013</v>
      </c>
      <c r="G1209" s="117">
        <v>1.3484</v>
      </c>
      <c r="H1209" s="117">
        <v>0</v>
      </c>
      <c r="I1209" s="117">
        <v>1</v>
      </c>
      <c r="J1209" s="117">
        <v>0</v>
      </c>
      <c r="K1209" s="117">
        <v>0</v>
      </c>
      <c r="L1209" s="117">
        <v>0.29799999999999999</v>
      </c>
      <c r="M1209" s="117">
        <v>3.1E-2</v>
      </c>
      <c r="N1209" s="117" t="s">
        <v>2523</v>
      </c>
    </row>
    <row r="1210" spans="1:14" hidden="1">
      <c r="A1210" s="117" t="s">
        <v>5862</v>
      </c>
      <c r="B1210" s="117">
        <v>0.78469999999999995</v>
      </c>
      <c r="C1210" s="117">
        <v>1</v>
      </c>
      <c r="D1210" s="117">
        <v>3.9890000000000002E-2</v>
      </c>
      <c r="E1210" s="117">
        <v>3989</v>
      </c>
      <c r="F1210" s="117" t="s">
        <v>4013</v>
      </c>
      <c r="G1210" s="117">
        <v>1.6435</v>
      </c>
      <c r="H1210" s="117">
        <v>0</v>
      </c>
      <c r="I1210" s="117">
        <v>1</v>
      </c>
      <c r="J1210" s="117">
        <v>1.526955E-2</v>
      </c>
      <c r="K1210" s="117">
        <v>1.97973E-2</v>
      </c>
      <c r="L1210" s="117">
        <v>0.224</v>
      </c>
      <c r="M1210" s="117">
        <v>1.2E-2</v>
      </c>
      <c r="N1210" s="117" t="s">
        <v>2524</v>
      </c>
    </row>
    <row r="1211" spans="1:14" hidden="1">
      <c r="A1211" s="117" t="s">
        <v>5863</v>
      </c>
      <c r="B1211" s="117">
        <v>0.94379999999999997</v>
      </c>
      <c r="C1211" s="117">
        <v>1</v>
      </c>
      <c r="D1211" s="117">
        <v>8.4019999999999997E-2</v>
      </c>
      <c r="E1211" s="117">
        <v>8402</v>
      </c>
      <c r="F1211" s="117" t="s">
        <v>1444</v>
      </c>
      <c r="G1211" s="117">
        <v>1.6841999999999999</v>
      </c>
      <c r="H1211" s="117">
        <v>6.8099999999999994E-2</v>
      </c>
      <c r="I1211" s="117">
        <v>1</v>
      </c>
      <c r="J1211" s="117">
        <v>2.0987120000000001E-2</v>
      </c>
      <c r="K1211" s="117">
        <v>2.7313029999999999E-2</v>
      </c>
      <c r="L1211" s="117">
        <v>0.27100000000000002</v>
      </c>
      <c r="M1211" s="117">
        <v>2.9000000000000001E-2</v>
      </c>
      <c r="N1211" s="117" t="s">
        <v>1458</v>
      </c>
    </row>
    <row r="1212" spans="1:14" hidden="1">
      <c r="A1212" s="117" t="s">
        <v>5864</v>
      </c>
      <c r="B1212" s="117">
        <v>0.85179999999999989</v>
      </c>
      <c r="C1212" s="117">
        <v>1</v>
      </c>
      <c r="D1212" s="117">
        <v>3.0499999999999999E-2</v>
      </c>
      <c r="E1212" s="117">
        <v>3050</v>
      </c>
      <c r="F1212" s="117" t="s">
        <v>1526</v>
      </c>
      <c r="G1212" s="117">
        <v>1.5516000000000001</v>
      </c>
      <c r="H1212" s="117">
        <v>7.7499999999999999E-2</v>
      </c>
      <c r="I1212" s="117">
        <v>1</v>
      </c>
      <c r="J1212" s="117">
        <v>1.897225E-2</v>
      </c>
      <c r="K1212" s="117">
        <v>2.113429E-2</v>
      </c>
      <c r="L1212" s="117">
        <v>0.24399999999999999</v>
      </c>
      <c r="M1212" s="117">
        <v>1.6E-2</v>
      </c>
      <c r="N1212" s="117" t="s">
        <v>2525</v>
      </c>
    </row>
    <row r="1213" spans="1:14" hidden="1">
      <c r="A1213" s="117" t="s">
        <v>5865</v>
      </c>
      <c r="B1213" s="117">
        <v>0.81229999999999991</v>
      </c>
      <c r="C1213" s="117">
        <v>1</v>
      </c>
      <c r="D1213" s="117">
        <v>6.88E-2</v>
      </c>
      <c r="E1213" s="117">
        <v>6880</v>
      </c>
      <c r="F1213" s="117" t="s">
        <v>4030</v>
      </c>
      <c r="G1213" s="117">
        <v>1.6923999999999999</v>
      </c>
      <c r="H1213" s="117">
        <v>0</v>
      </c>
      <c r="I1213" s="117">
        <v>1</v>
      </c>
      <c r="J1213" s="117">
        <v>0</v>
      </c>
      <c r="K1213" s="117">
        <v>0</v>
      </c>
      <c r="L1213" s="117">
        <v>0.34699999999999998</v>
      </c>
      <c r="M1213" s="117">
        <v>7.3999999999999996E-2</v>
      </c>
      <c r="N1213" s="117" t="s">
        <v>2526</v>
      </c>
    </row>
    <row r="1214" spans="1:14" hidden="1">
      <c r="A1214" s="117" t="s">
        <v>5866</v>
      </c>
      <c r="B1214" s="117">
        <v>0.87519999999999998</v>
      </c>
      <c r="C1214" s="117">
        <v>1</v>
      </c>
      <c r="D1214" s="117">
        <v>0.10301</v>
      </c>
      <c r="E1214" s="117">
        <v>10301</v>
      </c>
      <c r="F1214" s="117" t="s">
        <v>1589</v>
      </c>
      <c r="G1214" s="117">
        <v>2.0200999999999998</v>
      </c>
      <c r="H1214" s="117">
        <v>0.11070000000000001</v>
      </c>
      <c r="I1214" s="117">
        <v>1</v>
      </c>
      <c r="J1214" s="117">
        <v>1.948998E-2</v>
      </c>
      <c r="K1214" s="117">
        <v>2.667574E-2</v>
      </c>
      <c r="L1214" s="117">
        <v>0.26500000000000001</v>
      </c>
      <c r="M1214" s="117">
        <v>2.4E-2</v>
      </c>
      <c r="N1214" s="117" t="s">
        <v>2527</v>
      </c>
    </row>
    <row r="1215" spans="1:14" hidden="1">
      <c r="A1215" s="117" t="s">
        <v>5867</v>
      </c>
      <c r="B1215" s="117">
        <v>0.78469999999999995</v>
      </c>
      <c r="C1215" s="117">
        <v>1</v>
      </c>
      <c r="D1215" s="117">
        <v>7.7999999999999996E-3</v>
      </c>
      <c r="E1215" s="117">
        <v>780</v>
      </c>
      <c r="F1215" s="117" t="s">
        <v>4013</v>
      </c>
      <c r="G1215" s="117">
        <v>1.2929999999999999</v>
      </c>
      <c r="H1215" s="117">
        <v>0</v>
      </c>
      <c r="I1215" s="117">
        <v>1</v>
      </c>
      <c r="J1215" s="117">
        <v>0</v>
      </c>
      <c r="K1215" s="117">
        <v>0</v>
      </c>
      <c r="L1215" s="117">
        <v>0.25900000000000001</v>
      </c>
      <c r="M1215" s="117">
        <v>1.6E-2</v>
      </c>
      <c r="N1215" s="117" t="s">
        <v>2528</v>
      </c>
    </row>
    <row r="1216" spans="1:14" hidden="1">
      <c r="A1216" s="117" t="s">
        <v>5868</v>
      </c>
      <c r="B1216" s="117">
        <v>0.78469999999999995</v>
      </c>
      <c r="C1216" s="117">
        <v>1</v>
      </c>
      <c r="D1216" s="117">
        <v>6.5680000000000002E-2</v>
      </c>
      <c r="E1216" s="117">
        <v>6568</v>
      </c>
      <c r="F1216" s="117" t="s">
        <v>4013</v>
      </c>
      <c r="G1216" s="117">
        <v>1.829</v>
      </c>
      <c r="H1216" s="117">
        <v>0</v>
      </c>
      <c r="I1216" s="117">
        <v>1</v>
      </c>
      <c r="J1216" s="117">
        <v>2.1736510000000001E-2</v>
      </c>
      <c r="K1216" s="117">
        <v>3.4452900000000002E-2</v>
      </c>
      <c r="L1216" s="117">
        <v>0.129</v>
      </c>
      <c r="M1216" s="117">
        <v>1.2999999999999999E-2</v>
      </c>
      <c r="N1216" s="117" t="s">
        <v>2529</v>
      </c>
    </row>
    <row r="1217" spans="1:14" hidden="1">
      <c r="A1217" s="117" t="s">
        <v>5869</v>
      </c>
      <c r="B1217" s="117">
        <v>0.94379999999999997</v>
      </c>
      <c r="C1217" s="117">
        <v>1</v>
      </c>
      <c r="D1217" s="117">
        <v>3.4889999999999997E-2</v>
      </c>
      <c r="E1217" s="117">
        <v>3489</v>
      </c>
      <c r="F1217" s="117" t="s">
        <v>1444</v>
      </c>
      <c r="G1217" s="117">
        <v>1.4287000000000001</v>
      </c>
      <c r="H1217" s="117">
        <v>6.7100000000000007E-2</v>
      </c>
      <c r="I1217" s="117">
        <v>1</v>
      </c>
      <c r="J1217" s="117">
        <v>0</v>
      </c>
      <c r="K1217" s="117">
        <v>0</v>
      </c>
      <c r="L1217" s="117">
        <v>0.28699999999999998</v>
      </c>
      <c r="M1217" s="117">
        <v>2.1000000000000001E-2</v>
      </c>
      <c r="N1217" s="117" t="s">
        <v>2530</v>
      </c>
    </row>
    <row r="1218" spans="1:14" hidden="1">
      <c r="A1218" s="117" t="s">
        <v>5870</v>
      </c>
      <c r="B1218" s="117">
        <v>0.89079999999999993</v>
      </c>
      <c r="C1218" s="117">
        <v>1</v>
      </c>
      <c r="D1218" s="117">
        <v>3.6900000000000001E-3</v>
      </c>
      <c r="E1218" s="117">
        <v>369</v>
      </c>
      <c r="F1218" s="117" t="s">
        <v>1577</v>
      </c>
      <c r="G1218" s="117">
        <v>1.1301000000000001</v>
      </c>
      <c r="H1218" s="117">
        <v>0</v>
      </c>
      <c r="I1218" s="117">
        <v>1</v>
      </c>
      <c r="J1218" s="117">
        <v>0</v>
      </c>
      <c r="K1218" s="117">
        <v>0</v>
      </c>
      <c r="L1218" s="117">
        <v>0.26200000000000001</v>
      </c>
      <c r="M1218" s="117">
        <v>1.9E-2</v>
      </c>
      <c r="N1218" s="117" t="s">
        <v>2531</v>
      </c>
    </row>
    <row r="1219" spans="1:14" hidden="1">
      <c r="A1219" s="117" t="s">
        <v>5871</v>
      </c>
      <c r="B1219" s="117">
        <v>0.78469999999999995</v>
      </c>
      <c r="C1219" s="117">
        <v>1</v>
      </c>
      <c r="D1219" s="117">
        <v>2.8250000000000001E-2</v>
      </c>
      <c r="E1219" s="117">
        <v>2825</v>
      </c>
      <c r="F1219" s="117" t="s">
        <v>4013</v>
      </c>
      <c r="G1219" s="117">
        <v>1.6559999999999999</v>
      </c>
      <c r="H1219" s="117">
        <v>0</v>
      </c>
      <c r="I1219" s="117">
        <v>1</v>
      </c>
      <c r="J1219" s="117">
        <v>0</v>
      </c>
      <c r="K1219" s="117">
        <v>0</v>
      </c>
      <c r="L1219" s="117">
        <v>0.32200000000000001</v>
      </c>
      <c r="M1219" s="117">
        <v>0.03</v>
      </c>
      <c r="N1219" s="117" t="s">
        <v>2532</v>
      </c>
    </row>
    <row r="1220" spans="1:14" hidden="1">
      <c r="A1220" s="117" t="s">
        <v>5872</v>
      </c>
      <c r="B1220" s="117">
        <v>0.78469999999999995</v>
      </c>
      <c r="C1220" s="117">
        <v>1</v>
      </c>
      <c r="D1220" s="117">
        <v>1.1350000000000001E-2</v>
      </c>
      <c r="E1220" s="117">
        <v>1135</v>
      </c>
      <c r="F1220" s="117" t="s">
        <v>4013</v>
      </c>
      <c r="G1220" s="117">
        <v>1.6106</v>
      </c>
      <c r="H1220" s="117">
        <v>0</v>
      </c>
      <c r="I1220" s="117">
        <v>1</v>
      </c>
      <c r="J1220" s="117">
        <v>0</v>
      </c>
      <c r="K1220" s="117">
        <v>0</v>
      </c>
      <c r="L1220" s="117">
        <v>0.26300000000000001</v>
      </c>
      <c r="M1220" s="117">
        <v>2.5000000000000001E-2</v>
      </c>
      <c r="N1220" s="117" t="s">
        <v>2533</v>
      </c>
    </row>
    <row r="1221" spans="1:14" hidden="1">
      <c r="A1221" s="117" t="s">
        <v>5873</v>
      </c>
      <c r="B1221" s="117">
        <v>0.78469999999999995</v>
      </c>
      <c r="C1221" s="117">
        <v>1</v>
      </c>
      <c r="D1221" s="117">
        <v>1.7319999999999999E-2</v>
      </c>
      <c r="E1221" s="117">
        <v>1732</v>
      </c>
      <c r="F1221" s="117" t="s">
        <v>4013</v>
      </c>
      <c r="G1221" s="117">
        <v>1.121</v>
      </c>
      <c r="H1221" s="117">
        <v>0</v>
      </c>
      <c r="I1221" s="117">
        <v>1</v>
      </c>
      <c r="J1221" s="117">
        <v>0</v>
      </c>
      <c r="K1221" s="117">
        <v>0</v>
      </c>
      <c r="L1221" s="117">
        <v>0.30199999999999999</v>
      </c>
      <c r="M1221" s="117">
        <v>1.4E-2</v>
      </c>
      <c r="N1221" s="117" t="s">
        <v>2534</v>
      </c>
    </row>
    <row r="1222" spans="1:14" hidden="1">
      <c r="A1222" s="117" t="s">
        <v>5874</v>
      </c>
      <c r="B1222" s="117">
        <v>0.76999999999999991</v>
      </c>
      <c r="C1222" s="117">
        <v>1</v>
      </c>
      <c r="D1222" s="117">
        <v>1.9689999999999999E-2</v>
      </c>
      <c r="E1222" s="117">
        <v>1969</v>
      </c>
      <c r="F1222" s="117" t="s">
        <v>1446</v>
      </c>
      <c r="G1222" s="117">
        <v>1.4414</v>
      </c>
      <c r="H1222" s="117">
        <v>0</v>
      </c>
      <c r="I1222" s="117">
        <v>1</v>
      </c>
      <c r="J1222" s="117">
        <v>0</v>
      </c>
      <c r="K1222" s="117">
        <v>0</v>
      </c>
      <c r="L1222" s="117">
        <v>0.313</v>
      </c>
      <c r="M1222" s="117">
        <v>2.8000000000000001E-2</v>
      </c>
      <c r="N1222" s="117" t="s">
        <v>2535</v>
      </c>
    </row>
    <row r="1223" spans="1:14" hidden="1">
      <c r="A1223" s="117" t="s">
        <v>5875</v>
      </c>
      <c r="B1223" s="117">
        <v>0.78469999999999995</v>
      </c>
      <c r="C1223" s="117">
        <v>1</v>
      </c>
      <c r="D1223" s="117">
        <v>4.7499999999999999E-3</v>
      </c>
      <c r="E1223" s="117">
        <v>475</v>
      </c>
      <c r="F1223" s="117" t="s">
        <v>4013</v>
      </c>
      <c r="G1223" s="117">
        <v>1.1113999999999999</v>
      </c>
      <c r="H1223" s="117">
        <v>0</v>
      </c>
      <c r="I1223" s="117">
        <v>1</v>
      </c>
      <c r="J1223" s="117">
        <v>0</v>
      </c>
      <c r="K1223" s="117">
        <v>0</v>
      </c>
      <c r="L1223" s="117">
        <v>0.42199999999999999</v>
      </c>
      <c r="M1223" s="117">
        <v>0.05</v>
      </c>
      <c r="N1223" s="117" t="s">
        <v>2536</v>
      </c>
    </row>
    <row r="1224" spans="1:14" hidden="1">
      <c r="A1224" s="117" t="s">
        <v>5876</v>
      </c>
      <c r="B1224" s="117">
        <v>0.90939999999999999</v>
      </c>
      <c r="C1224" s="117">
        <v>1</v>
      </c>
      <c r="D1224" s="117">
        <v>1.494E-2</v>
      </c>
      <c r="E1224" s="117">
        <v>1494</v>
      </c>
      <c r="F1224" s="117" t="s">
        <v>1484</v>
      </c>
      <c r="G1224" s="117">
        <v>1.3949</v>
      </c>
      <c r="H1224" s="117">
        <v>9.3100000000000002E-2</v>
      </c>
      <c r="I1224" s="117">
        <v>1</v>
      </c>
      <c r="J1224" s="117">
        <v>3.4122850000000003E-2</v>
      </c>
      <c r="K1224" s="117">
        <v>2.9434209999999999E-2</v>
      </c>
      <c r="L1224" s="117">
        <v>0.28999999999999998</v>
      </c>
      <c r="M1224" s="117">
        <v>0.03</v>
      </c>
      <c r="N1224" s="117" t="s">
        <v>2537</v>
      </c>
    </row>
    <row r="1225" spans="1:14" hidden="1">
      <c r="A1225" s="117" t="s">
        <v>5877</v>
      </c>
      <c r="B1225" s="117">
        <v>0.78469999999999995</v>
      </c>
      <c r="C1225" s="117">
        <v>1</v>
      </c>
      <c r="D1225" s="117">
        <v>7.0400000000000003E-3</v>
      </c>
      <c r="E1225" s="117">
        <v>704</v>
      </c>
      <c r="F1225" s="117" t="s">
        <v>4013</v>
      </c>
      <c r="G1225" s="117">
        <v>1.5643</v>
      </c>
      <c r="H1225" s="117">
        <v>0</v>
      </c>
      <c r="I1225" s="117">
        <v>1</v>
      </c>
      <c r="J1225" s="117">
        <v>0</v>
      </c>
      <c r="K1225" s="117">
        <v>0</v>
      </c>
      <c r="L1225" s="117">
        <v>0.42799999999999999</v>
      </c>
      <c r="M1225" s="117">
        <v>9.5000000000000001E-2</v>
      </c>
      <c r="N1225" s="117" t="s">
        <v>2538</v>
      </c>
    </row>
    <row r="1226" spans="1:14" hidden="1">
      <c r="A1226" s="117" t="s">
        <v>5878</v>
      </c>
      <c r="B1226" s="117">
        <v>0.78469999999999995</v>
      </c>
      <c r="C1226" s="117">
        <v>1</v>
      </c>
      <c r="D1226" s="117">
        <v>4.7699999999999999E-3</v>
      </c>
      <c r="E1226" s="117">
        <v>477</v>
      </c>
      <c r="F1226" s="117" t="s">
        <v>4013</v>
      </c>
      <c r="G1226" s="117">
        <v>1.2714000000000001</v>
      </c>
      <c r="H1226" s="117">
        <v>0</v>
      </c>
      <c r="I1226" s="117">
        <v>1</v>
      </c>
      <c r="J1226" s="117">
        <v>0</v>
      </c>
      <c r="K1226" s="117">
        <v>0</v>
      </c>
      <c r="L1226" s="117">
        <v>0.222</v>
      </c>
      <c r="M1226" s="117">
        <v>3.1E-2</v>
      </c>
      <c r="N1226" s="117" t="s">
        <v>1835</v>
      </c>
    </row>
    <row r="1227" spans="1:14" hidden="1">
      <c r="A1227" s="117" t="s">
        <v>5879</v>
      </c>
      <c r="B1227" s="117">
        <v>0.89079999999999993</v>
      </c>
      <c r="C1227" s="117">
        <v>1</v>
      </c>
      <c r="D1227" s="117">
        <v>8.9039999999999994E-2</v>
      </c>
      <c r="E1227" s="117">
        <v>8904</v>
      </c>
      <c r="F1227" s="117" t="s">
        <v>1577</v>
      </c>
      <c r="G1227" s="117">
        <v>2.3275999999999999</v>
      </c>
      <c r="H1227" s="117">
        <v>0.114</v>
      </c>
      <c r="I1227" s="117">
        <v>1</v>
      </c>
      <c r="J1227" s="117">
        <v>0.12767812000000001</v>
      </c>
      <c r="K1227" s="117">
        <v>0.16781746</v>
      </c>
      <c r="L1227" s="117">
        <v>0.247</v>
      </c>
      <c r="M1227" s="117">
        <v>0.02</v>
      </c>
      <c r="N1227" s="117" t="s">
        <v>2512</v>
      </c>
    </row>
    <row r="1228" spans="1:14" hidden="1">
      <c r="A1228" s="117" t="s">
        <v>5880</v>
      </c>
      <c r="B1228" s="117">
        <v>0.78469999999999995</v>
      </c>
      <c r="C1228" s="117">
        <v>1</v>
      </c>
      <c r="D1228" s="117">
        <v>1.149E-2</v>
      </c>
      <c r="E1228" s="117">
        <v>1149</v>
      </c>
      <c r="F1228" s="117" t="s">
        <v>4013</v>
      </c>
      <c r="G1228" s="117">
        <v>1.1795</v>
      </c>
      <c r="H1228" s="117">
        <v>0</v>
      </c>
      <c r="I1228" s="117">
        <v>1</v>
      </c>
      <c r="J1228" s="117">
        <v>0</v>
      </c>
      <c r="K1228" s="117">
        <v>0</v>
      </c>
      <c r="L1228" s="117">
        <v>0.23</v>
      </c>
      <c r="M1228" s="117">
        <v>7.0000000000000001E-3</v>
      </c>
      <c r="N1228" s="117" t="s">
        <v>2529</v>
      </c>
    </row>
    <row r="1229" spans="1:14" hidden="1">
      <c r="A1229" s="117" t="s">
        <v>5881</v>
      </c>
      <c r="B1229" s="117">
        <v>0.78469999999999995</v>
      </c>
      <c r="C1229" s="117">
        <v>1</v>
      </c>
      <c r="D1229" s="117">
        <v>1.042E-2</v>
      </c>
      <c r="E1229" s="117">
        <v>1042</v>
      </c>
      <c r="F1229" s="117" t="s">
        <v>4013</v>
      </c>
      <c r="G1229" s="117">
        <v>1.3319000000000001</v>
      </c>
      <c r="H1229" s="117">
        <v>0</v>
      </c>
      <c r="I1229" s="117">
        <v>1</v>
      </c>
      <c r="J1229" s="117">
        <v>0</v>
      </c>
      <c r="K1229" s="117">
        <v>0</v>
      </c>
      <c r="L1229" s="117">
        <v>0.32300000000000001</v>
      </c>
      <c r="M1229" s="117">
        <v>3.6999999999999998E-2</v>
      </c>
      <c r="N1229" s="117" t="s">
        <v>2539</v>
      </c>
    </row>
    <row r="1230" spans="1:14" hidden="1">
      <c r="A1230" s="117" t="s">
        <v>5882</v>
      </c>
      <c r="B1230" s="117">
        <v>0.78469999999999995</v>
      </c>
      <c r="C1230" s="117">
        <v>1</v>
      </c>
      <c r="D1230" s="117">
        <v>8.7100000000000007E-3</v>
      </c>
      <c r="E1230" s="117">
        <v>871</v>
      </c>
      <c r="F1230" s="117" t="s">
        <v>4013</v>
      </c>
      <c r="G1230" s="117">
        <v>1.2448999999999999</v>
      </c>
      <c r="H1230" s="117">
        <v>0</v>
      </c>
      <c r="I1230" s="117">
        <v>1</v>
      </c>
      <c r="J1230" s="117">
        <v>0</v>
      </c>
      <c r="K1230" s="117">
        <v>0</v>
      </c>
      <c r="L1230" s="117">
        <v>9.2999999999999999E-2</v>
      </c>
      <c r="M1230" s="117">
        <v>0.01</v>
      </c>
      <c r="N1230" s="117" t="s">
        <v>2540</v>
      </c>
    </row>
    <row r="1231" spans="1:14" hidden="1">
      <c r="A1231" s="117" t="s">
        <v>5883</v>
      </c>
      <c r="B1231" s="117">
        <v>0.78469999999999995</v>
      </c>
      <c r="C1231" s="117">
        <v>1</v>
      </c>
      <c r="D1231" s="117">
        <v>5.1900000000000002E-3</v>
      </c>
      <c r="E1231" s="117">
        <v>519</v>
      </c>
      <c r="F1231" s="117" t="s">
        <v>4013</v>
      </c>
      <c r="G1231" s="117">
        <v>1.1251</v>
      </c>
      <c r="H1231" s="117">
        <v>0</v>
      </c>
      <c r="I1231" s="117">
        <v>1</v>
      </c>
      <c r="J1231" s="117">
        <v>0</v>
      </c>
      <c r="K1231" s="117">
        <v>0</v>
      </c>
      <c r="L1231" s="117">
        <v>0.54700000000000004</v>
      </c>
      <c r="M1231" s="117">
        <v>7.3999999999999996E-2</v>
      </c>
      <c r="N1231" s="117" t="s">
        <v>2541</v>
      </c>
    </row>
    <row r="1232" spans="1:14" hidden="1">
      <c r="A1232" s="117" t="s">
        <v>5884</v>
      </c>
      <c r="B1232" s="117">
        <v>0.78469999999999995</v>
      </c>
      <c r="C1232" s="117">
        <v>1</v>
      </c>
      <c r="D1232" s="117">
        <v>3.1460000000000002E-2</v>
      </c>
      <c r="E1232" s="117">
        <v>3146</v>
      </c>
      <c r="F1232" s="117" t="s">
        <v>4013</v>
      </c>
      <c r="G1232" s="117">
        <v>1.4492</v>
      </c>
      <c r="H1232" s="117">
        <v>0</v>
      </c>
      <c r="I1232" s="117">
        <v>1</v>
      </c>
      <c r="J1232" s="117">
        <v>0</v>
      </c>
      <c r="K1232" s="117">
        <v>0</v>
      </c>
      <c r="L1232" s="117">
        <v>0.23699999999999999</v>
      </c>
      <c r="M1232" s="117">
        <v>1.4E-2</v>
      </c>
      <c r="N1232" s="117" t="s">
        <v>2542</v>
      </c>
    </row>
    <row r="1233" spans="1:14" hidden="1">
      <c r="A1233" s="117" t="s">
        <v>5885</v>
      </c>
      <c r="B1233" s="117">
        <v>0.78469999999999995</v>
      </c>
      <c r="C1233" s="117">
        <v>1</v>
      </c>
      <c r="D1233" s="117">
        <v>1.223E-2</v>
      </c>
      <c r="E1233" s="117">
        <v>1223</v>
      </c>
      <c r="F1233" s="117" t="s">
        <v>4013</v>
      </c>
      <c r="G1233" s="117">
        <v>1.4610000000000001</v>
      </c>
      <c r="H1233" s="117">
        <v>0</v>
      </c>
      <c r="I1233" s="117">
        <v>1</v>
      </c>
      <c r="J1233" s="117">
        <v>0</v>
      </c>
      <c r="K1233" s="117">
        <v>0</v>
      </c>
      <c r="L1233" s="117">
        <v>0.27700000000000002</v>
      </c>
      <c r="M1233" s="117">
        <v>3.1E-2</v>
      </c>
      <c r="N1233" s="117" t="s">
        <v>2543</v>
      </c>
    </row>
    <row r="1234" spans="1:14" hidden="1">
      <c r="A1234" s="117" t="s">
        <v>5886</v>
      </c>
      <c r="B1234" s="117">
        <v>0.87519999999999998</v>
      </c>
      <c r="C1234" s="117">
        <v>1</v>
      </c>
      <c r="D1234" s="117">
        <v>0.1787</v>
      </c>
      <c r="E1234" s="117">
        <v>17870</v>
      </c>
      <c r="F1234" s="117" t="s">
        <v>1589</v>
      </c>
      <c r="G1234" s="117">
        <v>1.8949</v>
      </c>
      <c r="H1234" s="117">
        <v>9.6799999999999997E-2</v>
      </c>
      <c r="I1234" s="117">
        <v>1</v>
      </c>
      <c r="J1234" s="117">
        <v>3.9623819999999997E-2</v>
      </c>
      <c r="K1234" s="117">
        <v>5.5451569999999999E-2</v>
      </c>
      <c r="L1234" s="117">
        <v>0.219</v>
      </c>
      <c r="M1234" s="117">
        <v>1.7000000000000001E-2</v>
      </c>
      <c r="N1234" s="117" t="s">
        <v>2527</v>
      </c>
    </row>
    <row r="1235" spans="1:14" hidden="1">
      <c r="A1235" s="117" t="s">
        <v>5887</v>
      </c>
      <c r="B1235" s="117">
        <v>0.89079999999999993</v>
      </c>
      <c r="C1235" s="117">
        <v>1</v>
      </c>
      <c r="D1235" s="117">
        <v>1.0030000000000001E-2</v>
      </c>
      <c r="E1235" s="117">
        <v>1003</v>
      </c>
      <c r="F1235" s="117" t="s">
        <v>1577</v>
      </c>
      <c r="G1235" s="117">
        <v>1.2483</v>
      </c>
      <c r="H1235" s="117">
        <v>0</v>
      </c>
      <c r="I1235" s="117">
        <v>1</v>
      </c>
      <c r="J1235" s="117">
        <v>0</v>
      </c>
      <c r="K1235" s="117">
        <v>0</v>
      </c>
      <c r="L1235" s="117">
        <v>0.221</v>
      </c>
      <c r="M1235" s="117">
        <v>2.5000000000000001E-2</v>
      </c>
      <c r="N1235" s="117" t="s">
        <v>2544</v>
      </c>
    </row>
    <row r="1236" spans="1:14" hidden="1">
      <c r="A1236" s="117" t="s">
        <v>5888</v>
      </c>
      <c r="B1236" s="117">
        <v>0.78469999999999995</v>
      </c>
      <c r="C1236" s="117">
        <v>1</v>
      </c>
      <c r="D1236" s="117">
        <v>2.8649999999999998E-2</v>
      </c>
      <c r="E1236" s="117">
        <v>2865</v>
      </c>
      <c r="F1236" s="117" t="s">
        <v>4013</v>
      </c>
      <c r="G1236" s="117">
        <v>1.7290000000000001</v>
      </c>
      <c r="H1236" s="117">
        <v>0</v>
      </c>
      <c r="I1236" s="117">
        <v>1</v>
      </c>
      <c r="J1236" s="117">
        <v>5.0654409999999997E-2</v>
      </c>
      <c r="K1236" s="117">
        <v>3.5506070000000001E-2</v>
      </c>
      <c r="L1236" s="117">
        <v>0.23799999999999999</v>
      </c>
      <c r="M1236" s="117">
        <v>2.9000000000000001E-2</v>
      </c>
      <c r="N1236" s="117" t="s">
        <v>2545</v>
      </c>
    </row>
    <row r="1237" spans="1:14" hidden="1">
      <c r="A1237" s="117" t="s">
        <v>5889</v>
      </c>
      <c r="B1237" s="117">
        <v>0.78469999999999995</v>
      </c>
      <c r="C1237" s="117">
        <v>1</v>
      </c>
      <c r="D1237" s="117">
        <v>5.0899999999999999E-3</v>
      </c>
      <c r="E1237" s="117">
        <v>509</v>
      </c>
      <c r="F1237" s="117" t="s">
        <v>4013</v>
      </c>
      <c r="G1237" s="117">
        <v>1.0559000000000001</v>
      </c>
      <c r="H1237" s="117">
        <v>0</v>
      </c>
      <c r="I1237" s="117">
        <v>1</v>
      </c>
      <c r="J1237" s="117">
        <v>0</v>
      </c>
      <c r="K1237" s="117">
        <v>0</v>
      </c>
      <c r="L1237" s="117">
        <v>0.35399999999999998</v>
      </c>
      <c r="M1237" s="117">
        <v>4.3999999999999997E-2</v>
      </c>
      <c r="N1237" s="117" t="s">
        <v>2546</v>
      </c>
    </row>
    <row r="1238" spans="1:14" hidden="1">
      <c r="A1238" s="117" t="s">
        <v>5890</v>
      </c>
      <c r="B1238" s="117">
        <v>0.89079999999999993</v>
      </c>
      <c r="C1238" s="117">
        <v>1</v>
      </c>
      <c r="D1238" s="117">
        <v>6.5199999999999998E-3</v>
      </c>
      <c r="E1238" s="117">
        <v>652</v>
      </c>
      <c r="F1238" s="117" t="s">
        <v>1577</v>
      </c>
      <c r="G1238" s="117">
        <v>1.4159999999999999</v>
      </c>
      <c r="H1238" s="117">
        <v>0</v>
      </c>
      <c r="I1238" s="117">
        <v>1</v>
      </c>
      <c r="J1238" s="117">
        <v>0</v>
      </c>
      <c r="K1238" s="117">
        <v>0</v>
      </c>
      <c r="L1238" s="117">
        <v>0.20899999999999999</v>
      </c>
      <c r="M1238" s="117">
        <v>0.02</v>
      </c>
      <c r="N1238" s="117" t="s">
        <v>2547</v>
      </c>
    </row>
    <row r="1239" spans="1:14" hidden="1">
      <c r="A1239" s="117" t="s">
        <v>5891</v>
      </c>
      <c r="B1239" s="117">
        <v>0.78469999999999995</v>
      </c>
      <c r="C1239" s="117">
        <v>1</v>
      </c>
      <c r="D1239" s="117">
        <v>4.5440000000000001E-2</v>
      </c>
      <c r="E1239" s="117">
        <v>4544</v>
      </c>
      <c r="F1239" s="117" t="s">
        <v>4013</v>
      </c>
      <c r="G1239" s="117">
        <v>1.7793000000000001</v>
      </c>
      <c r="H1239" s="117">
        <v>0</v>
      </c>
      <c r="I1239" s="117">
        <v>1</v>
      </c>
      <c r="J1239" s="117">
        <v>0</v>
      </c>
      <c r="K1239" s="117">
        <v>0</v>
      </c>
      <c r="L1239" s="117">
        <v>0.255</v>
      </c>
      <c r="M1239" s="117">
        <v>1.6E-2</v>
      </c>
      <c r="N1239" s="117" t="s">
        <v>2548</v>
      </c>
    </row>
    <row r="1240" spans="1:14" hidden="1">
      <c r="A1240" s="117" t="s">
        <v>5892</v>
      </c>
      <c r="B1240" s="117">
        <v>0.89079999999999993</v>
      </c>
      <c r="C1240" s="117">
        <v>1</v>
      </c>
      <c r="D1240" s="117">
        <v>6.0940000000000001E-2</v>
      </c>
      <c r="E1240" s="117">
        <v>6094</v>
      </c>
      <c r="F1240" s="117" t="s">
        <v>1577</v>
      </c>
      <c r="G1240" s="117">
        <v>1.9165000000000001</v>
      </c>
      <c r="H1240" s="117">
        <v>5.6300000000000003E-2</v>
      </c>
      <c r="I1240" s="117">
        <v>1</v>
      </c>
      <c r="J1240" s="117">
        <v>2.2601499999999998E-3</v>
      </c>
      <c r="K1240" s="117">
        <v>2.6751800000000001E-3</v>
      </c>
      <c r="L1240" s="117">
        <v>0.248</v>
      </c>
      <c r="M1240" s="117">
        <v>2.3E-2</v>
      </c>
      <c r="N1240" s="117" t="s">
        <v>2512</v>
      </c>
    </row>
    <row r="1241" spans="1:14" hidden="1">
      <c r="A1241" s="117" t="s">
        <v>5893</v>
      </c>
      <c r="B1241" s="117">
        <v>0.78469999999999995</v>
      </c>
      <c r="C1241" s="117">
        <v>1</v>
      </c>
      <c r="D1241" s="117">
        <v>4.7070000000000001E-2</v>
      </c>
      <c r="E1241" s="117">
        <v>4707</v>
      </c>
      <c r="F1241" s="117" t="s">
        <v>4013</v>
      </c>
      <c r="G1241" s="117">
        <v>1.7708999999999999</v>
      </c>
      <c r="H1241" s="117">
        <v>0</v>
      </c>
      <c r="I1241" s="117">
        <v>1</v>
      </c>
      <c r="J1241" s="117">
        <v>0</v>
      </c>
      <c r="K1241" s="117">
        <v>0</v>
      </c>
      <c r="L1241" s="117">
        <v>0.19600000000000001</v>
      </c>
      <c r="M1241" s="117">
        <v>1.2999999999999999E-2</v>
      </c>
      <c r="N1241" s="117" t="s">
        <v>2548</v>
      </c>
    </row>
    <row r="1242" spans="1:14" hidden="1">
      <c r="A1242" s="117" t="s">
        <v>5894</v>
      </c>
      <c r="B1242" s="117">
        <v>0.78469999999999995</v>
      </c>
      <c r="C1242" s="117">
        <v>1</v>
      </c>
      <c r="D1242" s="117">
        <v>7.5500000000000003E-3</v>
      </c>
      <c r="E1242" s="117">
        <v>755</v>
      </c>
      <c r="F1242" s="117" t="s">
        <v>4013</v>
      </c>
      <c r="G1242" s="117">
        <v>0.95199999999999996</v>
      </c>
      <c r="H1242" s="117">
        <v>0</v>
      </c>
      <c r="I1242" s="117">
        <v>1</v>
      </c>
      <c r="J1242" s="117">
        <v>0</v>
      </c>
      <c r="K1242" s="117">
        <v>0</v>
      </c>
      <c r="L1242" s="117">
        <v>0.39300000000000002</v>
      </c>
      <c r="M1242" s="117">
        <v>3.1E-2</v>
      </c>
      <c r="N1242" s="117" t="s">
        <v>2549</v>
      </c>
    </row>
    <row r="1243" spans="1:14" hidden="1">
      <c r="A1243" s="117" t="s">
        <v>5895</v>
      </c>
      <c r="B1243" s="117">
        <v>0.78469999999999995</v>
      </c>
      <c r="C1243" s="117">
        <v>1</v>
      </c>
      <c r="D1243" s="117">
        <v>4.3200000000000001E-3</v>
      </c>
      <c r="E1243" s="117">
        <v>432</v>
      </c>
      <c r="F1243" s="117" t="s">
        <v>4013</v>
      </c>
      <c r="G1243" s="117">
        <v>0.90580000000000005</v>
      </c>
      <c r="H1243" s="117">
        <v>0</v>
      </c>
      <c r="I1243" s="117">
        <v>1</v>
      </c>
      <c r="J1243" s="117">
        <v>0</v>
      </c>
      <c r="K1243" s="117">
        <v>0</v>
      </c>
      <c r="L1243" s="117">
        <v>0.36799999999999999</v>
      </c>
      <c r="M1243" s="117">
        <v>6.0999999999999999E-2</v>
      </c>
      <c r="N1243" s="117" t="s">
        <v>2550</v>
      </c>
    </row>
    <row r="1244" spans="1:14" hidden="1">
      <c r="A1244" s="117" t="s">
        <v>5896</v>
      </c>
      <c r="B1244" s="117">
        <v>0.78469999999999995</v>
      </c>
      <c r="C1244" s="117">
        <v>1</v>
      </c>
      <c r="D1244" s="117">
        <v>4.5799999999999999E-3</v>
      </c>
      <c r="E1244" s="117">
        <v>458</v>
      </c>
      <c r="F1244" s="117" t="s">
        <v>4013</v>
      </c>
      <c r="G1244" s="117">
        <v>0.96909999999999996</v>
      </c>
      <c r="H1244" s="117">
        <v>0</v>
      </c>
      <c r="I1244" s="117">
        <v>1</v>
      </c>
      <c r="J1244" s="117">
        <v>0</v>
      </c>
      <c r="K1244" s="117">
        <v>0</v>
      </c>
      <c r="L1244" s="117">
        <v>0.36899999999999999</v>
      </c>
      <c r="M1244" s="117">
        <v>2.7E-2</v>
      </c>
      <c r="N1244" s="117" t="s">
        <v>2551</v>
      </c>
    </row>
    <row r="1245" spans="1:14" hidden="1">
      <c r="A1245" s="117" t="s">
        <v>5897</v>
      </c>
      <c r="B1245" s="117">
        <v>0.78469999999999995</v>
      </c>
      <c r="C1245" s="117">
        <v>1</v>
      </c>
      <c r="D1245" s="117">
        <v>1.5509999999999999E-2</v>
      </c>
      <c r="E1245" s="117">
        <v>1551</v>
      </c>
      <c r="F1245" s="117" t="s">
        <v>4013</v>
      </c>
      <c r="G1245" s="117">
        <v>1.4710000000000001</v>
      </c>
      <c r="H1245" s="117">
        <v>0</v>
      </c>
      <c r="I1245" s="117">
        <v>1</v>
      </c>
      <c r="J1245" s="117">
        <v>0</v>
      </c>
      <c r="K1245" s="117">
        <v>0</v>
      </c>
      <c r="L1245" s="117">
        <v>0.20599999999999999</v>
      </c>
      <c r="M1245" s="117">
        <v>0.02</v>
      </c>
      <c r="N1245" s="117" t="s">
        <v>2552</v>
      </c>
    </row>
    <row r="1246" spans="1:14" hidden="1">
      <c r="A1246" s="117" t="s">
        <v>5899</v>
      </c>
      <c r="B1246" s="117">
        <v>0.82759999999999989</v>
      </c>
      <c r="C1246" s="117">
        <v>1</v>
      </c>
      <c r="D1246" s="117">
        <v>2.095E-2</v>
      </c>
      <c r="E1246" s="117">
        <v>2095</v>
      </c>
      <c r="F1246" s="117" t="s">
        <v>1409</v>
      </c>
      <c r="G1246" s="117">
        <v>1.6023000000000001</v>
      </c>
      <c r="H1246" s="117">
        <v>4.2900000000000001E-2</v>
      </c>
      <c r="I1246" s="117">
        <v>1</v>
      </c>
      <c r="J1246" s="117">
        <v>0</v>
      </c>
      <c r="K1246" s="117">
        <v>0</v>
      </c>
      <c r="L1246" s="117">
        <v>0.192</v>
      </c>
      <c r="M1246" s="117">
        <v>1.7999999999999999E-2</v>
      </c>
      <c r="N1246" s="117" t="s">
        <v>2515</v>
      </c>
    </row>
    <row r="1247" spans="1:14" hidden="1">
      <c r="A1247" s="117" t="s">
        <v>5900</v>
      </c>
      <c r="B1247" s="117">
        <v>0.78469999999999995</v>
      </c>
      <c r="C1247" s="117">
        <v>1</v>
      </c>
      <c r="D1247" s="117">
        <v>1.7000000000000001E-2</v>
      </c>
      <c r="E1247" s="117">
        <v>1700</v>
      </c>
      <c r="F1247" s="117" t="s">
        <v>4013</v>
      </c>
      <c r="G1247" s="117">
        <v>1.4750000000000001</v>
      </c>
      <c r="H1247" s="117">
        <v>0</v>
      </c>
      <c r="I1247" s="117">
        <v>1</v>
      </c>
      <c r="J1247" s="117">
        <v>0</v>
      </c>
      <c r="K1247" s="117">
        <v>0</v>
      </c>
      <c r="L1247" s="117">
        <v>0.184</v>
      </c>
      <c r="M1247" s="117">
        <v>1.4999999999999999E-2</v>
      </c>
      <c r="N1247" s="117" t="s">
        <v>2554</v>
      </c>
    </row>
    <row r="1248" spans="1:14" hidden="1">
      <c r="A1248" s="117" t="s">
        <v>5901</v>
      </c>
      <c r="B1248" s="117">
        <v>0.78469999999999995</v>
      </c>
      <c r="C1248" s="117">
        <v>1</v>
      </c>
      <c r="D1248" s="117">
        <v>7.4799999999999997E-3</v>
      </c>
      <c r="E1248" s="117">
        <v>748</v>
      </c>
      <c r="F1248" s="117" t="s">
        <v>4013</v>
      </c>
      <c r="G1248" s="117">
        <v>1.2101999999999999</v>
      </c>
      <c r="H1248" s="117">
        <v>0</v>
      </c>
      <c r="I1248" s="117">
        <v>1</v>
      </c>
      <c r="J1248" s="117">
        <v>0</v>
      </c>
      <c r="K1248" s="117">
        <v>0</v>
      </c>
      <c r="L1248" s="117">
        <v>0.14499999999999999</v>
      </c>
      <c r="M1248" s="117">
        <v>1.6E-2</v>
      </c>
      <c r="N1248" s="117" t="s">
        <v>2555</v>
      </c>
    </row>
    <row r="1249" spans="1:14" hidden="1">
      <c r="A1249" s="117" t="s">
        <v>5902</v>
      </c>
      <c r="B1249" s="117">
        <v>0.87519999999999998</v>
      </c>
      <c r="C1249" s="117">
        <v>1</v>
      </c>
      <c r="D1249" s="117">
        <v>0.10596999999999999</v>
      </c>
      <c r="E1249" s="117">
        <v>10597</v>
      </c>
      <c r="F1249" s="117" t="s">
        <v>1589</v>
      </c>
      <c r="G1249" s="117">
        <v>1.8701000000000001</v>
      </c>
      <c r="H1249" s="117">
        <v>2.8400000000000002E-2</v>
      </c>
      <c r="I1249" s="117">
        <v>1</v>
      </c>
      <c r="J1249" s="117">
        <v>0</v>
      </c>
      <c r="K1249" s="117">
        <v>0</v>
      </c>
      <c r="L1249" s="117">
        <v>0.19400000000000001</v>
      </c>
      <c r="M1249" s="117">
        <v>1.4E-2</v>
      </c>
      <c r="N1249" s="117" t="s">
        <v>2527</v>
      </c>
    </row>
    <row r="1250" spans="1:14" hidden="1">
      <c r="A1250" s="117" t="s">
        <v>5903</v>
      </c>
      <c r="B1250" s="117">
        <v>0.78469999999999995</v>
      </c>
      <c r="C1250" s="117">
        <v>1</v>
      </c>
      <c r="D1250" s="117">
        <v>4.564E-2</v>
      </c>
      <c r="E1250" s="117">
        <v>4564</v>
      </c>
      <c r="F1250" s="117" t="s">
        <v>4013</v>
      </c>
      <c r="G1250" s="117">
        <v>1.5577000000000001</v>
      </c>
      <c r="H1250" s="117">
        <v>0</v>
      </c>
      <c r="I1250" s="117">
        <v>1</v>
      </c>
      <c r="J1250" s="117">
        <v>2.511559E-2</v>
      </c>
      <c r="K1250" s="117">
        <v>5.5056699999999998E-3</v>
      </c>
      <c r="L1250" s="117">
        <v>0.14000000000000001</v>
      </c>
      <c r="M1250" s="117">
        <v>0.01</v>
      </c>
      <c r="N1250" s="117" t="s">
        <v>2556</v>
      </c>
    </row>
    <row r="1251" spans="1:14" hidden="1">
      <c r="A1251" s="117" t="s">
        <v>5904</v>
      </c>
      <c r="B1251" s="117">
        <v>0.87519999999999998</v>
      </c>
      <c r="C1251" s="117">
        <v>1</v>
      </c>
      <c r="D1251" s="117">
        <v>5.2700000000000004E-3</v>
      </c>
      <c r="E1251" s="117">
        <v>527</v>
      </c>
      <c r="F1251" s="117" t="s">
        <v>1589</v>
      </c>
      <c r="G1251" s="117">
        <v>1.5402</v>
      </c>
      <c r="H1251" s="117">
        <v>0</v>
      </c>
      <c r="I1251" s="117">
        <v>1</v>
      </c>
      <c r="J1251" s="117">
        <v>0</v>
      </c>
      <c r="K1251" s="117">
        <v>0</v>
      </c>
      <c r="L1251" s="117">
        <v>0.23300000000000001</v>
      </c>
      <c r="M1251" s="117">
        <v>2.5000000000000001E-2</v>
      </c>
      <c r="N1251" s="117" t="s">
        <v>2557</v>
      </c>
    </row>
    <row r="1252" spans="1:14" hidden="1">
      <c r="A1252" s="117" t="s">
        <v>5905</v>
      </c>
      <c r="B1252" s="117">
        <v>0.78469999999999995</v>
      </c>
      <c r="C1252" s="117">
        <v>1</v>
      </c>
      <c r="D1252" s="117">
        <v>8.0099999999999998E-3</v>
      </c>
      <c r="E1252" s="117">
        <v>801</v>
      </c>
      <c r="F1252" s="117" t="s">
        <v>4013</v>
      </c>
      <c r="G1252" s="117">
        <v>1.1279999999999999</v>
      </c>
      <c r="H1252" s="117">
        <v>0</v>
      </c>
      <c r="I1252" s="117">
        <v>1</v>
      </c>
      <c r="J1252" s="117">
        <v>0</v>
      </c>
      <c r="K1252" s="117">
        <v>0</v>
      </c>
      <c r="L1252" s="117">
        <v>0.123</v>
      </c>
      <c r="M1252" s="117">
        <v>4.5999999999999999E-2</v>
      </c>
      <c r="N1252" s="117" t="s">
        <v>2558</v>
      </c>
    </row>
    <row r="1253" spans="1:14" hidden="1">
      <c r="A1253" s="117" t="s">
        <v>5906</v>
      </c>
      <c r="B1253" s="117">
        <v>0.87519999999999998</v>
      </c>
      <c r="C1253" s="117">
        <v>1</v>
      </c>
      <c r="D1253" s="117">
        <v>3.9669999999999997E-2</v>
      </c>
      <c r="E1253" s="117">
        <v>3967</v>
      </c>
      <c r="F1253" s="117" t="s">
        <v>1589</v>
      </c>
      <c r="G1253" s="117">
        <v>1.9392</v>
      </c>
      <c r="H1253" s="117">
        <v>0.1145</v>
      </c>
      <c r="I1253" s="117">
        <v>1</v>
      </c>
      <c r="J1253" s="117">
        <v>0.26068847000000001</v>
      </c>
      <c r="K1253" s="117">
        <v>0.30848098000000002</v>
      </c>
      <c r="L1253" s="117">
        <v>0.14799999999999999</v>
      </c>
      <c r="M1253" s="117">
        <v>1.2E-2</v>
      </c>
      <c r="N1253" s="117" t="s">
        <v>2527</v>
      </c>
    </row>
    <row r="1254" spans="1:14" hidden="1">
      <c r="A1254" s="117" t="s">
        <v>5907</v>
      </c>
      <c r="B1254" s="117">
        <v>0.89079999999999993</v>
      </c>
      <c r="C1254" s="117">
        <v>1</v>
      </c>
      <c r="D1254" s="117">
        <v>2.3230000000000001E-2</v>
      </c>
      <c r="E1254" s="117">
        <v>2323</v>
      </c>
      <c r="F1254" s="117" t="s">
        <v>1577</v>
      </c>
      <c r="G1254" s="117">
        <v>1.8494999999999999</v>
      </c>
      <c r="H1254" s="117">
        <v>9.64E-2</v>
      </c>
      <c r="I1254" s="117">
        <v>1</v>
      </c>
      <c r="J1254" s="117">
        <v>0</v>
      </c>
      <c r="K1254" s="117">
        <v>0</v>
      </c>
      <c r="L1254" s="117">
        <v>0.317</v>
      </c>
      <c r="M1254" s="117">
        <v>3.9E-2</v>
      </c>
      <c r="N1254" s="117" t="s">
        <v>2512</v>
      </c>
    </row>
    <row r="1255" spans="1:14" hidden="1">
      <c r="A1255" s="117" t="s">
        <v>5908</v>
      </c>
      <c r="B1255" s="117">
        <v>0.78469999999999995</v>
      </c>
      <c r="C1255" s="117">
        <v>1</v>
      </c>
      <c r="D1255" s="117">
        <v>5.9000000000000003E-4</v>
      </c>
      <c r="E1255" s="117">
        <v>59</v>
      </c>
      <c r="F1255" s="117" t="s">
        <v>4013</v>
      </c>
      <c r="G1255" s="117">
        <v>0.92500000000000004</v>
      </c>
      <c r="H1255" s="117">
        <v>0</v>
      </c>
      <c r="I1255" s="117">
        <v>1</v>
      </c>
      <c r="J1255" s="117">
        <v>0</v>
      </c>
      <c r="K1255" s="117">
        <v>0</v>
      </c>
      <c r="L1255" s="117">
        <v>0.41599999999999998</v>
      </c>
      <c r="M1255" s="117">
        <v>5.0999999999999997E-2</v>
      </c>
      <c r="N1255" s="117" t="s">
        <v>2559</v>
      </c>
    </row>
    <row r="1256" spans="1:14" hidden="1">
      <c r="A1256" s="117" t="s">
        <v>9707</v>
      </c>
      <c r="B1256" s="117">
        <v>0.78469999999999995</v>
      </c>
      <c r="C1256" s="117">
        <v>1</v>
      </c>
      <c r="D1256" s="117">
        <v>5.9999999999999995E-4</v>
      </c>
      <c r="E1256" s="117">
        <v>60</v>
      </c>
      <c r="F1256" s="117" t="s">
        <v>4013</v>
      </c>
      <c r="G1256" s="117">
        <v>1.8763000000000001</v>
      </c>
      <c r="H1256" s="117">
        <v>0</v>
      </c>
      <c r="I1256" s="117">
        <v>1</v>
      </c>
      <c r="J1256" s="117">
        <v>0</v>
      </c>
      <c r="K1256" s="117">
        <v>0</v>
      </c>
      <c r="L1256" s="117">
        <v>0.46700000000000003</v>
      </c>
      <c r="M1256" s="117">
        <v>9.7000000000000003E-2</v>
      </c>
      <c r="N1256" s="117" t="s">
        <v>2545</v>
      </c>
    </row>
    <row r="1257" spans="1:14" hidden="1">
      <c r="A1257" s="117" t="s">
        <v>9708</v>
      </c>
      <c r="B1257" s="117">
        <v>0.78469999999999995</v>
      </c>
      <c r="C1257" s="117">
        <v>1</v>
      </c>
      <c r="D1257" s="117">
        <v>4.8000000000000001E-4</v>
      </c>
      <c r="E1257" s="117">
        <v>48</v>
      </c>
      <c r="F1257" s="117" t="s">
        <v>4013</v>
      </c>
      <c r="G1257" s="117">
        <v>1.8205</v>
      </c>
      <c r="H1257" s="117">
        <v>0</v>
      </c>
      <c r="I1257" s="117">
        <v>1</v>
      </c>
      <c r="J1257" s="117">
        <v>0</v>
      </c>
      <c r="K1257" s="117">
        <v>0</v>
      </c>
      <c r="L1257" s="117">
        <v>0.39700000000000002</v>
      </c>
      <c r="M1257" s="117">
        <v>0.04</v>
      </c>
      <c r="N1257" s="117" t="s">
        <v>2548</v>
      </c>
    </row>
    <row r="1258" spans="1:14" hidden="1">
      <c r="A1258" s="117" t="s">
        <v>5909</v>
      </c>
      <c r="B1258" s="117">
        <v>0.7710999999999999</v>
      </c>
      <c r="C1258" s="117">
        <v>1</v>
      </c>
      <c r="D1258" s="117">
        <v>8.856E-2</v>
      </c>
      <c r="E1258" s="117">
        <v>8856</v>
      </c>
      <c r="F1258" s="117" t="s">
        <v>1560</v>
      </c>
      <c r="G1258" s="117">
        <v>1.85</v>
      </c>
      <c r="H1258" s="117">
        <v>8.2900000000000001E-2</v>
      </c>
      <c r="I1258" s="117">
        <v>1</v>
      </c>
      <c r="J1258" s="117">
        <v>2.0382239999999999E-2</v>
      </c>
      <c r="K1258" s="117">
        <v>2.7153739999999999E-2</v>
      </c>
      <c r="L1258" s="117">
        <v>0.189</v>
      </c>
      <c r="M1258" s="117">
        <v>1.2999999999999999E-2</v>
      </c>
      <c r="N1258" s="117" t="s">
        <v>2561</v>
      </c>
    </row>
    <row r="1259" spans="1:14" hidden="1">
      <c r="A1259" s="117" t="s">
        <v>5910</v>
      </c>
      <c r="B1259" s="117">
        <v>0.7710999999999999</v>
      </c>
      <c r="C1259" s="117">
        <v>1</v>
      </c>
      <c r="D1259" s="117">
        <v>7.6000000000000004E-4</v>
      </c>
      <c r="E1259" s="117">
        <v>76</v>
      </c>
      <c r="F1259" s="117" t="s">
        <v>1560</v>
      </c>
      <c r="G1259" s="117">
        <v>1.5559000000000001</v>
      </c>
      <c r="H1259" s="117">
        <v>0</v>
      </c>
      <c r="I1259" s="117">
        <v>1</v>
      </c>
      <c r="J1259" s="117">
        <v>0</v>
      </c>
      <c r="K1259" s="117">
        <v>0</v>
      </c>
      <c r="L1259" s="117">
        <v>0.157</v>
      </c>
      <c r="M1259" s="117">
        <v>8.9999999999999993E-3</v>
      </c>
      <c r="N1259" s="117" t="s">
        <v>2562</v>
      </c>
    </row>
    <row r="1260" spans="1:14" hidden="1">
      <c r="A1260" s="117" t="s">
        <v>5911</v>
      </c>
      <c r="B1260" s="117">
        <v>0.70499999999999996</v>
      </c>
      <c r="C1260" s="117">
        <v>1</v>
      </c>
      <c r="D1260" s="117">
        <v>3.1130000000000001E-2</v>
      </c>
      <c r="E1260" s="117">
        <v>3113</v>
      </c>
      <c r="F1260" s="117" t="s">
        <v>1897</v>
      </c>
      <c r="G1260" s="117">
        <v>1.6303000000000001</v>
      </c>
      <c r="H1260" s="117">
        <v>4.5499999999999999E-2</v>
      </c>
      <c r="I1260" s="117">
        <v>1</v>
      </c>
      <c r="J1260" s="117">
        <v>0</v>
      </c>
      <c r="K1260" s="117">
        <v>0</v>
      </c>
      <c r="L1260" s="117">
        <v>0.20300000000000001</v>
      </c>
      <c r="M1260" s="117">
        <v>2.1000000000000001E-2</v>
      </c>
      <c r="N1260" s="117" t="s">
        <v>2563</v>
      </c>
    </row>
    <row r="1261" spans="1:14" hidden="1">
      <c r="A1261" s="117" t="s">
        <v>5912</v>
      </c>
      <c r="B1261" s="117">
        <v>0.83429999999999993</v>
      </c>
      <c r="C1261" s="117">
        <v>1</v>
      </c>
      <c r="D1261" s="117">
        <v>1.273E-2</v>
      </c>
      <c r="E1261" s="117">
        <v>1273</v>
      </c>
      <c r="F1261" s="117" t="s">
        <v>1634</v>
      </c>
      <c r="G1261" s="117">
        <v>1.9679</v>
      </c>
      <c r="H1261" s="117">
        <v>0.152</v>
      </c>
      <c r="I1261" s="117">
        <v>1</v>
      </c>
      <c r="J1261" s="117">
        <v>0.52699233000000001</v>
      </c>
      <c r="K1261" s="117">
        <v>0.54421392999999996</v>
      </c>
      <c r="L1261" s="117">
        <v>0.309</v>
      </c>
      <c r="M1261" s="117">
        <v>7.0000000000000007E-2</v>
      </c>
      <c r="N1261" s="117" t="s">
        <v>2564</v>
      </c>
    </row>
    <row r="1262" spans="1:14" hidden="1">
      <c r="A1262" s="117" t="s">
        <v>5913</v>
      </c>
      <c r="B1262" s="117">
        <v>0.7710999999999999</v>
      </c>
      <c r="C1262" s="117">
        <v>1</v>
      </c>
      <c r="D1262" s="117">
        <v>4.3499999999999997E-3</v>
      </c>
      <c r="E1262" s="117">
        <v>435</v>
      </c>
      <c r="F1262" s="117" t="s">
        <v>1560</v>
      </c>
      <c r="G1262" s="117">
        <v>1.3461000000000001</v>
      </c>
      <c r="H1262" s="117">
        <v>0.1593</v>
      </c>
      <c r="I1262" s="117">
        <v>1</v>
      </c>
      <c r="J1262" s="117">
        <v>0.38482549999999999</v>
      </c>
      <c r="K1262" s="117">
        <v>0.19179574999999999</v>
      </c>
      <c r="L1262" s="117">
        <v>0.39</v>
      </c>
      <c r="M1262" s="117">
        <v>6.2E-2</v>
      </c>
      <c r="N1262" s="117" t="s">
        <v>2561</v>
      </c>
    </row>
    <row r="1263" spans="1:14" hidden="1">
      <c r="A1263" s="117" t="s">
        <v>5914</v>
      </c>
      <c r="B1263" s="117">
        <v>0.71379999999999999</v>
      </c>
      <c r="C1263" s="117">
        <v>1</v>
      </c>
      <c r="D1263" s="117">
        <v>9.1500000000000001E-3</v>
      </c>
      <c r="E1263" s="117">
        <v>915</v>
      </c>
      <c r="F1263" s="117" t="s">
        <v>4045</v>
      </c>
      <c r="G1263" s="117">
        <v>1.371</v>
      </c>
      <c r="H1263" s="117">
        <v>0</v>
      </c>
      <c r="I1263" s="117">
        <v>1</v>
      </c>
      <c r="J1263" s="117">
        <v>0</v>
      </c>
      <c r="K1263" s="117">
        <v>0</v>
      </c>
      <c r="L1263" s="117">
        <v>0.32800000000000001</v>
      </c>
      <c r="M1263" s="117">
        <v>3.3000000000000002E-2</v>
      </c>
      <c r="N1263" s="117" t="s">
        <v>1462</v>
      </c>
    </row>
    <row r="1264" spans="1:14" hidden="1">
      <c r="A1264" s="117" t="s">
        <v>5915</v>
      </c>
      <c r="B1264" s="117">
        <v>0.70499999999999996</v>
      </c>
      <c r="C1264" s="117">
        <v>1</v>
      </c>
      <c r="D1264" s="117">
        <v>3.6220000000000002E-2</v>
      </c>
      <c r="E1264" s="117">
        <v>3622</v>
      </c>
      <c r="F1264" s="117" t="s">
        <v>1897</v>
      </c>
      <c r="G1264" s="117">
        <v>1.8838999999999999</v>
      </c>
      <c r="H1264" s="117">
        <v>0</v>
      </c>
      <c r="I1264" s="117">
        <v>1</v>
      </c>
      <c r="J1264" s="117">
        <v>0</v>
      </c>
      <c r="K1264" s="117">
        <v>0</v>
      </c>
      <c r="L1264" s="117">
        <v>0.28199999999999997</v>
      </c>
      <c r="M1264" s="117">
        <v>6.3E-2</v>
      </c>
      <c r="N1264" s="117" t="s">
        <v>2565</v>
      </c>
    </row>
    <row r="1265" spans="1:14" hidden="1">
      <c r="A1265" s="117" t="s">
        <v>5916</v>
      </c>
      <c r="B1265" s="117">
        <v>0.82369999999999999</v>
      </c>
      <c r="C1265" s="117">
        <v>1</v>
      </c>
      <c r="D1265" s="117">
        <v>5.2599999999999999E-3</v>
      </c>
      <c r="E1265" s="117">
        <v>526</v>
      </c>
      <c r="F1265" s="117" t="s">
        <v>1616</v>
      </c>
      <c r="G1265" s="117">
        <v>1.3010999999999999</v>
      </c>
      <c r="H1265" s="117">
        <v>0.1691</v>
      </c>
      <c r="I1265" s="117">
        <v>1</v>
      </c>
      <c r="J1265" s="117">
        <v>0.16994839</v>
      </c>
      <c r="K1265" s="117">
        <v>0.10316258</v>
      </c>
      <c r="L1265" s="117">
        <v>0.309</v>
      </c>
      <c r="M1265" s="117">
        <v>3.2000000000000001E-2</v>
      </c>
      <c r="N1265" s="117" t="s">
        <v>2567</v>
      </c>
    </row>
    <row r="1266" spans="1:14" hidden="1">
      <c r="A1266" s="117" t="s">
        <v>5917</v>
      </c>
      <c r="B1266" s="117">
        <v>0.75979999999999992</v>
      </c>
      <c r="C1266" s="117">
        <v>1</v>
      </c>
      <c r="D1266" s="117">
        <v>1.2930000000000001E-2</v>
      </c>
      <c r="E1266" s="117">
        <v>1293</v>
      </c>
      <c r="F1266" s="117" t="s">
        <v>1562</v>
      </c>
      <c r="G1266" s="117">
        <v>1.4999</v>
      </c>
      <c r="H1266" s="117">
        <v>5.1799999999999999E-2</v>
      </c>
      <c r="I1266" s="117">
        <v>1</v>
      </c>
      <c r="J1266" s="117">
        <v>0</v>
      </c>
      <c r="K1266" s="117">
        <v>0</v>
      </c>
      <c r="L1266" s="117">
        <v>0.4</v>
      </c>
      <c r="M1266" s="117">
        <v>2.5999999999999999E-2</v>
      </c>
      <c r="N1266" s="117" t="s">
        <v>2568</v>
      </c>
    </row>
    <row r="1267" spans="1:14" hidden="1">
      <c r="A1267" s="117" t="s">
        <v>5918</v>
      </c>
      <c r="B1267" s="117">
        <v>0.71379999999999999</v>
      </c>
      <c r="C1267" s="117">
        <v>1</v>
      </c>
      <c r="D1267" s="117">
        <v>9.1299999999999992E-3</v>
      </c>
      <c r="E1267" s="117">
        <v>913</v>
      </c>
      <c r="F1267" s="117" t="s">
        <v>4045</v>
      </c>
      <c r="G1267" s="117">
        <v>1.347</v>
      </c>
      <c r="H1267" s="117">
        <v>0</v>
      </c>
      <c r="I1267" s="117">
        <v>1</v>
      </c>
      <c r="J1267" s="117">
        <v>0</v>
      </c>
      <c r="K1267" s="117">
        <v>0</v>
      </c>
      <c r="L1267" s="117">
        <v>0.16300000000000001</v>
      </c>
      <c r="M1267" s="117">
        <v>1.7999999999999999E-2</v>
      </c>
      <c r="N1267" s="117" t="s">
        <v>1846</v>
      </c>
    </row>
    <row r="1268" spans="1:14" hidden="1">
      <c r="A1268" s="117" t="s">
        <v>5919</v>
      </c>
      <c r="B1268" s="117">
        <v>0.8577999999999999</v>
      </c>
      <c r="C1268" s="117">
        <v>1</v>
      </c>
      <c r="D1268" s="117">
        <v>3.8159999999999999E-2</v>
      </c>
      <c r="E1268" s="117">
        <v>3816</v>
      </c>
      <c r="F1268" s="117" t="s">
        <v>1888</v>
      </c>
      <c r="G1268" s="117">
        <v>1.6533</v>
      </c>
      <c r="H1268" s="117">
        <v>8.6400000000000005E-2</v>
      </c>
      <c r="I1268" s="117">
        <v>1</v>
      </c>
      <c r="J1268" s="117">
        <v>0</v>
      </c>
      <c r="K1268" s="117">
        <v>0</v>
      </c>
      <c r="L1268" s="117">
        <v>0.122</v>
      </c>
      <c r="M1268" s="117">
        <v>1.2E-2</v>
      </c>
      <c r="N1268" s="117" t="s">
        <v>2569</v>
      </c>
    </row>
    <row r="1269" spans="1:14" hidden="1">
      <c r="A1269" s="117" t="s">
        <v>5920</v>
      </c>
      <c r="B1269" s="117">
        <v>0.71379999999999999</v>
      </c>
      <c r="C1269" s="117">
        <v>1</v>
      </c>
      <c r="D1269" s="117">
        <v>2.4500000000000001E-2</v>
      </c>
      <c r="E1269" s="117">
        <v>2450</v>
      </c>
      <c r="F1269" s="117" t="s">
        <v>4045</v>
      </c>
      <c r="G1269" s="117">
        <v>1.6605000000000001</v>
      </c>
      <c r="H1269" s="117">
        <v>9.8400000000000001E-2</v>
      </c>
      <c r="I1269" s="117">
        <v>1</v>
      </c>
      <c r="J1269" s="117">
        <v>0</v>
      </c>
      <c r="K1269" s="117">
        <v>0</v>
      </c>
      <c r="L1269" s="117">
        <v>0.311</v>
      </c>
      <c r="M1269" s="117">
        <v>2.4E-2</v>
      </c>
      <c r="N1269" s="117" t="s">
        <v>2570</v>
      </c>
    </row>
    <row r="1270" spans="1:14" hidden="1">
      <c r="A1270" s="117" t="s">
        <v>5921</v>
      </c>
      <c r="B1270" s="117">
        <v>0.83539999999999992</v>
      </c>
      <c r="C1270" s="117">
        <v>1</v>
      </c>
      <c r="D1270" s="117">
        <v>4.4630000000000003E-2</v>
      </c>
      <c r="E1270" s="117">
        <v>4463</v>
      </c>
      <c r="F1270" s="117" t="s">
        <v>1354</v>
      </c>
      <c r="G1270" s="117">
        <v>1.8089</v>
      </c>
      <c r="H1270" s="117">
        <v>6.7699999999999996E-2</v>
      </c>
      <c r="I1270" s="117">
        <v>1</v>
      </c>
      <c r="J1270" s="117">
        <v>0</v>
      </c>
      <c r="K1270" s="117">
        <v>0</v>
      </c>
      <c r="L1270" s="117">
        <v>0.22500000000000001</v>
      </c>
      <c r="M1270" s="117">
        <v>1.2999999999999999E-2</v>
      </c>
      <c r="N1270" s="117" t="s">
        <v>2566</v>
      </c>
    </row>
    <row r="1271" spans="1:14" hidden="1">
      <c r="A1271" s="117" t="s">
        <v>5922</v>
      </c>
      <c r="B1271" s="117">
        <v>0.76939999999999997</v>
      </c>
      <c r="C1271" s="117">
        <v>1</v>
      </c>
      <c r="D1271" s="117">
        <v>1.423E-2</v>
      </c>
      <c r="E1271" s="117">
        <v>1423</v>
      </c>
      <c r="F1271" s="117" t="s">
        <v>1384</v>
      </c>
      <c r="G1271" s="117">
        <v>1.4368000000000001</v>
      </c>
      <c r="H1271" s="117">
        <v>6.7900000000000002E-2</v>
      </c>
      <c r="I1271" s="117">
        <v>1</v>
      </c>
      <c r="J1271" s="117">
        <v>0</v>
      </c>
      <c r="K1271" s="117">
        <v>0</v>
      </c>
      <c r="L1271" s="117">
        <v>0.22</v>
      </c>
      <c r="M1271" s="117">
        <v>2.1000000000000001E-2</v>
      </c>
      <c r="N1271" s="117" t="s">
        <v>2571</v>
      </c>
    </row>
    <row r="1272" spans="1:14" hidden="1">
      <c r="A1272" s="117" t="s">
        <v>5923</v>
      </c>
      <c r="B1272" s="117">
        <v>0.71379999999999999</v>
      </c>
      <c r="C1272" s="117">
        <v>1</v>
      </c>
      <c r="D1272" s="117">
        <v>4.0299999999999997E-3</v>
      </c>
      <c r="E1272" s="117">
        <v>403</v>
      </c>
      <c r="F1272" s="117" t="s">
        <v>4045</v>
      </c>
      <c r="G1272" s="117">
        <v>1.1712</v>
      </c>
      <c r="H1272" s="117">
        <v>0</v>
      </c>
      <c r="I1272" s="117">
        <v>1</v>
      </c>
      <c r="J1272" s="117">
        <v>0</v>
      </c>
      <c r="K1272" s="117">
        <v>0</v>
      </c>
      <c r="L1272" s="117">
        <v>0.25800000000000001</v>
      </c>
      <c r="M1272" s="117">
        <v>1.2E-2</v>
      </c>
      <c r="N1272" s="117" t="s">
        <v>2572</v>
      </c>
    </row>
    <row r="1273" spans="1:14" hidden="1">
      <c r="A1273" s="117" t="s">
        <v>5924</v>
      </c>
      <c r="B1273" s="117">
        <v>0.83539999999999992</v>
      </c>
      <c r="C1273" s="117">
        <v>1</v>
      </c>
      <c r="D1273" s="117">
        <v>5.772E-2</v>
      </c>
      <c r="E1273" s="117">
        <v>5772</v>
      </c>
      <c r="F1273" s="117" t="s">
        <v>1354</v>
      </c>
      <c r="G1273" s="117">
        <v>1.7297</v>
      </c>
      <c r="H1273" s="117">
        <v>9.8199999999999996E-2</v>
      </c>
      <c r="I1273" s="117">
        <v>1</v>
      </c>
      <c r="J1273" s="117">
        <v>1.220852E-2</v>
      </c>
      <c r="K1273" s="117">
        <v>1.5613510000000001E-2</v>
      </c>
      <c r="L1273" s="117">
        <v>0.111</v>
      </c>
      <c r="M1273" s="117">
        <v>5.0000000000000001E-3</v>
      </c>
      <c r="N1273" s="117" t="s">
        <v>2566</v>
      </c>
    </row>
    <row r="1274" spans="1:14" hidden="1">
      <c r="A1274" s="117" t="s">
        <v>5925</v>
      </c>
      <c r="B1274" s="117">
        <v>0.75979999999999992</v>
      </c>
      <c r="C1274" s="117">
        <v>1</v>
      </c>
      <c r="D1274" s="117">
        <v>3.0530000000000002E-2</v>
      </c>
      <c r="E1274" s="117">
        <v>3053</v>
      </c>
      <c r="F1274" s="117" t="s">
        <v>1562</v>
      </c>
      <c r="G1274" s="117">
        <v>1.8912</v>
      </c>
      <c r="H1274" s="117">
        <v>0</v>
      </c>
      <c r="I1274" s="117">
        <v>1</v>
      </c>
      <c r="J1274" s="117">
        <v>0</v>
      </c>
      <c r="K1274" s="117">
        <v>0</v>
      </c>
      <c r="L1274" s="117">
        <v>0.21299999999999999</v>
      </c>
      <c r="M1274" s="117">
        <v>1.2E-2</v>
      </c>
      <c r="N1274" s="117" t="s">
        <v>2568</v>
      </c>
    </row>
    <row r="1275" spans="1:14" hidden="1">
      <c r="A1275" s="117" t="s">
        <v>5926</v>
      </c>
      <c r="B1275" s="117">
        <v>0.7710999999999999</v>
      </c>
      <c r="C1275" s="117">
        <v>1</v>
      </c>
      <c r="D1275" s="117">
        <v>5.8999999999999999E-3</v>
      </c>
      <c r="E1275" s="117">
        <v>590</v>
      </c>
      <c r="F1275" s="117" t="s">
        <v>1560</v>
      </c>
      <c r="G1275" s="117">
        <v>1.4339999999999999</v>
      </c>
      <c r="H1275" s="117">
        <v>0</v>
      </c>
      <c r="I1275" s="117">
        <v>1</v>
      </c>
      <c r="J1275" s="117">
        <v>0</v>
      </c>
      <c r="K1275" s="117">
        <v>0</v>
      </c>
      <c r="L1275" s="117">
        <v>0.34100000000000003</v>
      </c>
      <c r="M1275" s="117">
        <v>3.5000000000000003E-2</v>
      </c>
      <c r="N1275" s="117" t="s">
        <v>2573</v>
      </c>
    </row>
    <row r="1276" spans="1:14" hidden="1">
      <c r="A1276" s="117" t="s">
        <v>5927</v>
      </c>
      <c r="B1276" s="117">
        <v>0.83429999999999993</v>
      </c>
      <c r="C1276" s="117">
        <v>1</v>
      </c>
      <c r="D1276" s="117">
        <v>9.2149999999999996E-2</v>
      </c>
      <c r="E1276" s="117">
        <v>9215</v>
      </c>
      <c r="F1276" s="117" t="s">
        <v>1634</v>
      </c>
      <c r="G1276" s="117">
        <v>2.0821000000000001</v>
      </c>
      <c r="H1276" s="117">
        <v>7.5999999999999998E-2</v>
      </c>
      <c r="I1276" s="117">
        <v>1</v>
      </c>
      <c r="J1276" s="117">
        <v>0.12806006</v>
      </c>
      <c r="K1276" s="117">
        <v>0.14867659</v>
      </c>
      <c r="L1276" s="117">
        <v>0.249</v>
      </c>
      <c r="M1276" s="117">
        <v>2.1999999999999999E-2</v>
      </c>
      <c r="N1276" s="117" t="s">
        <v>2574</v>
      </c>
    </row>
    <row r="1277" spans="1:14" hidden="1">
      <c r="A1277" s="117" t="s">
        <v>5928</v>
      </c>
      <c r="B1277" s="117">
        <v>0.83429999999999993</v>
      </c>
      <c r="C1277" s="117">
        <v>1</v>
      </c>
      <c r="D1277" s="117">
        <v>2.4170000000000001E-2</v>
      </c>
      <c r="E1277" s="117">
        <v>2417</v>
      </c>
      <c r="F1277" s="117" t="s">
        <v>1634</v>
      </c>
      <c r="G1277" s="117">
        <v>1.7797000000000001</v>
      </c>
      <c r="H1277" s="117">
        <v>7.3599999999999999E-2</v>
      </c>
      <c r="I1277" s="117">
        <v>1</v>
      </c>
      <c r="J1277" s="117">
        <v>4.3680389999999999E-2</v>
      </c>
      <c r="K1277" s="117">
        <v>3.4663630000000001E-2</v>
      </c>
      <c r="L1277" s="117">
        <v>0.28199999999999997</v>
      </c>
      <c r="M1277" s="117">
        <v>7.0000000000000001E-3</v>
      </c>
      <c r="N1277" s="117" t="s">
        <v>2574</v>
      </c>
    </row>
    <row r="1278" spans="1:14" hidden="1">
      <c r="A1278" s="117" t="s">
        <v>5929</v>
      </c>
      <c r="B1278" s="117">
        <v>0.83429999999999993</v>
      </c>
      <c r="C1278" s="117">
        <v>1</v>
      </c>
      <c r="D1278" s="117">
        <v>2.3140000000000001E-2</v>
      </c>
      <c r="E1278" s="117">
        <v>2314</v>
      </c>
      <c r="F1278" s="117" t="s">
        <v>1634</v>
      </c>
      <c r="G1278" s="117">
        <v>1.6039000000000001</v>
      </c>
      <c r="H1278" s="117">
        <v>6.4399999999999999E-2</v>
      </c>
      <c r="I1278" s="117">
        <v>1</v>
      </c>
      <c r="J1278" s="117">
        <v>7.0231099999999999E-3</v>
      </c>
      <c r="K1278" s="117">
        <v>4.0915099999999996E-3</v>
      </c>
      <c r="L1278" s="117">
        <v>0.155</v>
      </c>
      <c r="M1278" s="117">
        <v>1.6E-2</v>
      </c>
      <c r="N1278" s="117" t="s">
        <v>2575</v>
      </c>
    </row>
    <row r="1279" spans="1:14" hidden="1">
      <c r="A1279" s="117" t="s">
        <v>5930</v>
      </c>
      <c r="B1279" s="117">
        <v>0.86769999999999992</v>
      </c>
      <c r="C1279" s="117">
        <v>1</v>
      </c>
      <c r="D1279" s="117">
        <v>3.3340000000000002E-2</v>
      </c>
      <c r="E1279" s="117">
        <v>3334</v>
      </c>
      <c r="F1279" s="117" t="s">
        <v>4062</v>
      </c>
      <c r="G1279" s="117">
        <v>1.6888000000000001</v>
      </c>
      <c r="H1279" s="117">
        <v>4.9799999999999997E-2</v>
      </c>
      <c r="I1279" s="117">
        <v>1</v>
      </c>
      <c r="J1279" s="117">
        <v>3.2505699999999999E-3</v>
      </c>
      <c r="K1279" s="117">
        <v>2.8387099999999999E-3</v>
      </c>
      <c r="L1279" s="117">
        <v>0.20899999999999999</v>
      </c>
      <c r="M1279" s="117">
        <v>1.0999999999999999E-2</v>
      </c>
      <c r="N1279" s="117" t="s">
        <v>2576</v>
      </c>
    </row>
    <row r="1280" spans="1:14" hidden="1">
      <c r="A1280" s="117" t="s">
        <v>5931</v>
      </c>
      <c r="B1280" s="117">
        <v>0.7710999999999999</v>
      </c>
      <c r="C1280" s="117">
        <v>1</v>
      </c>
      <c r="D1280" s="117">
        <v>1.0999999999999999E-2</v>
      </c>
      <c r="E1280" s="117">
        <v>1100</v>
      </c>
      <c r="F1280" s="117" t="s">
        <v>1560</v>
      </c>
      <c r="G1280" s="117">
        <v>1.3815999999999999</v>
      </c>
      <c r="H1280" s="117">
        <v>6.9800000000000001E-2</v>
      </c>
      <c r="I1280" s="117">
        <v>1</v>
      </c>
      <c r="J1280" s="117">
        <v>0</v>
      </c>
      <c r="K1280" s="117">
        <v>0</v>
      </c>
      <c r="L1280" s="117">
        <v>0.505</v>
      </c>
      <c r="M1280" s="117">
        <v>1.4999999999999999E-2</v>
      </c>
      <c r="N1280" s="117" t="s">
        <v>2577</v>
      </c>
    </row>
    <row r="1281" spans="1:14" hidden="1">
      <c r="A1281" s="117" t="s">
        <v>5932</v>
      </c>
      <c r="B1281" s="117">
        <v>0.83429999999999993</v>
      </c>
      <c r="C1281" s="117">
        <v>1</v>
      </c>
      <c r="D1281" s="117">
        <v>3.3230000000000003E-2</v>
      </c>
      <c r="E1281" s="117">
        <v>3323</v>
      </c>
      <c r="F1281" s="117" t="s">
        <v>1634</v>
      </c>
      <c r="G1281" s="117">
        <v>1.7504</v>
      </c>
      <c r="H1281" s="117">
        <v>4.7399999999999998E-2</v>
      </c>
      <c r="I1281" s="117">
        <v>1</v>
      </c>
      <c r="J1281" s="117">
        <v>0</v>
      </c>
      <c r="K1281" s="117">
        <v>0</v>
      </c>
      <c r="L1281" s="117">
        <v>0.21299999999999999</v>
      </c>
      <c r="M1281" s="117">
        <v>2.3E-2</v>
      </c>
      <c r="N1281" s="117" t="s">
        <v>2575</v>
      </c>
    </row>
    <row r="1282" spans="1:14" hidden="1">
      <c r="A1282" s="117" t="s">
        <v>5933</v>
      </c>
      <c r="B1282" s="117">
        <v>0.83429999999999993</v>
      </c>
      <c r="C1282" s="117">
        <v>1</v>
      </c>
      <c r="D1282" s="117">
        <v>2.4E-2</v>
      </c>
      <c r="E1282" s="117">
        <v>2400</v>
      </c>
      <c r="F1282" s="117" t="s">
        <v>1634</v>
      </c>
      <c r="G1282" s="117">
        <v>1.7349000000000001</v>
      </c>
      <c r="H1282" s="117">
        <v>0.1142</v>
      </c>
      <c r="I1282" s="117">
        <v>1</v>
      </c>
      <c r="J1282" s="117">
        <v>6.6366359999999999E-2</v>
      </c>
      <c r="K1282" s="117">
        <v>7.7057979999999998E-2</v>
      </c>
      <c r="L1282" s="117">
        <v>0.16500000000000001</v>
      </c>
      <c r="M1282" s="117">
        <v>1.4999999999999999E-2</v>
      </c>
      <c r="N1282" s="117" t="s">
        <v>2564</v>
      </c>
    </row>
    <row r="1283" spans="1:14" hidden="1">
      <c r="A1283" s="117" t="s">
        <v>5934</v>
      </c>
      <c r="B1283" s="117">
        <v>0.71379999999999999</v>
      </c>
      <c r="C1283" s="117">
        <v>1</v>
      </c>
      <c r="D1283" s="117">
        <v>1.0789999999999999E-2</v>
      </c>
      <c r="E1283" s="117">
        <v>1079</v>
      </c>
      <c r="F1283" s="117" t="s">
        <v>4045</v>
      </c>
      <c r="G1283" s="117">
        <v>1.2047000000000001</v>
      </c>
      <c r="H1283" s="117">
        <v>0</v>
      </c>
      <c r="I1283" s="117">
        <v>1</v>
      </c>
      <c r="J1283" s="117">
        <v>0</v>
      </c>
      <c r="K1283" s="117">
        <v>0</v>
      </c>
      <c r="L1283" s="117">
        <v>0.247</v>
      </c>
      <c r="M1283" s="117">
        <v>1.6E-2</v>
      </c>
      <c r="N1283" s="117" t="s">
        <v>2578</v>
      </c>
    </row>
    <row r="1284" spans="1:14" hidden="1">
      <c r="A1284" s="117" t="s">
        <v>5935</v>
      </c>
      <c r="B1284" s="117">
        <v>0.71379999999999999</v>
      </c>
      <c r="C1284" s="117">
        <v>1</v>
      </c>
      <c r="D1284" s="117">
        <v>1.291E-2</v>
      </c>
      <c r="E1284" s="117">
        <v>1291</v>
      </c>
      <c r="F1284" s="117" t="s">
        <v>4045</v>
      </c>
      <c r="G1284" s="117">
        <v>1.3209</v>
      </c>
      <c r="H1284" s="117">
        <v>0</v>
      </c>
      <c r="I1284" s="117">
        <v>1</v>
      </c>
      <c r="J1284" s="117">
        <v>0</v>
      </c>
      <c r="K1284" s="117">
        <v>0</v>
      </c>
      <c r="L1284" s="117">
        <v>0.371</v>
      </c>
      <c r="M1284" s="117">
        <v>2.5000000000000001E-2</v>
      </c>
      <c r="N1284" s="117" t="s">
        <v>2579</v>
      </c>
    </row>
    <row r="1285" spans="1:14" hidden="1">
      <c r="A1285" s="117" t="s">
        <v>5936</v>
      </c>
      <c r="B1285" s="117">
        <v>0.7710999999999999</v>
      </c>
      <c r="C1285" s="117">
        <v>1</v>
      </c>
      <c r="D1285" s="117">
        <v>2.1749999999999999E-2</v>
      </c>
      <c r="E1285" s="117">
        <v>2175</v>
      </c>
      <c r="F1285" s="117" t="s">
        <v>1560</v>
      </c>
      <c r="G1285" s="117">
        <v>1.4807999999999999</v>
      </c>
      <c r="H1285" s="117">
        <v>0</v>
      </c>
      <c r="I1285" s="117">
        <v>1</v>
      </c>
      <c r="J1285" s="117">
        <v>0</v>
      </c>
      <c r="K1285" s="117">
        <v>0</v>
      </c>
      <c r="L1285" s="117">
        <v>0.189</v>
      </c>
      <c r="M1285" s="117">
        <v>6.0000000000000001E-3</v>
      </c>
      <c r="N1285" s="117" t="s">
        <v>2562</v>
      </c>
    </row>
    <row r="1286" spans="1:14" hidden="1">
      <c r="A1286" s="117" t="s">
        <v>5937</v>
      </c>
      <c r="B1286" s="117">
        <v>0.75979999999999992</v>
      </c>
      <c r="C1286" s="117">
        <v>1</v>
      </c>
      <c r="D1286" s="117">
        <v>3.7310000000000003E-2</v>
      </c>
      <c r="E1286" s="117">
        <v>3731</v>
      </c>
      <c r="F1286" s="117" t="s">
        <v>1562</v>
      </c>
      <c r="G1286" s="117">
        <v>1.7493000000000001</v>
      </c>
      <c r="H1286" s="117">
        <v>0</v>
      </c>
      <c r="I1286" s="117">
        <v>1</v>
      </c>
      <c r="J1286" s="117">
        <v>3.2810449999999998E-2</v>
      </c>
      <c r="K1286" s="117">
        <v>3.676832E-2</v>
      </c>
      <c r="L1286" s="117">
        <v>0.27100000000000002</v>
      </c>
      <c r="M1286" s="117">
        <v>0.02</v>
      </c>
      <c r="N1286" s="117" t="s">
        <v>2568</v>
      </c>
    </row>
    <row r="1287" spans="1:14" hidden="1">
      <c r="A1287" s="117" t="s">
        <v>5938</v>
      </c>
      <c r="B1287" s="117">
        <v>0.76939999999999997</v>
      </c>
      <c r="C1287" s="117">
        <v>1</v>
      </c>
      <c r="D1287" s="117">
        <v>8.133E-2</v>
      </c>
      <c r="E1287" s="117">
        <v>8133</v>
      </c>
      <c r="F1287" s="117" t="s">
        <v>1384</v>
      </c>
      <c r="G1287" s="117">
        <v>1.9612000000000001</v>
      </c>
      <c r="H1287" s="117">
        <v>0.06</v>
      </c>
      <c r="I1287" s="117">
        <v>1</v>
      </c>
      <c r="J1287" s="117">
        <v>0.11602783</v>
      </c>
      <c r="K1287" s="117">
        <v>0.11166398</v>
      </c>
      <c r="L1287" s="117">
        <v>0.29199999999999998</v>
      </c>
      <c r="M1287" s="117">
        <v>1.4E-2</v>
      </c>
      <c r="N1287" s="117" t="s">
        <v>2571</v>
      </c>
    </row>
    <row r="1288" spans="1:14" hidden="1">
      <c r="A1288" s="117" t="s">
        <v>5939</v>
      </c>
      <c r="B1288" s="117">
        <v>0.76939999999999997</v>
      </c>
      <c r="C1288" s="117">
        <v>1</v>
      </c>
      <c r="D1288" s="117">
        <v>4.6390000000000001E-2</v>
      </c>
      <c r="E1288" s="117">
        <v>4639</v>
      </c>
      <c r="F1288" s="117" t="s">
        <v>1384</v>
      </c>
      <c r="G1288" s="117">
        <v>1.9676</v>
      </c>
      <c r="H1288" s="117">
        <v>5.57E-2</v>
      </c>
      <c r="I1288" s="117">
        <v>1</v>
      </c>
      <c r="J1288" s="117">
        <v>0.10509027</v>
      </c>
      <c r="K1288" s="117">
        <v>0.10527029</v>
      </c>
      <c r="L1288" s="117">
        <v>0.35899999999999999</v>
      </c>
      <c r="M1288" s="117">
        <v>2.1000000000000001E-2</v>
      </c>
      <c r="N1288" s="117" t="s">
        <v>2571</v>
      </c>
    </row>
    <row r="1289" spans="1:14" hidden="1">
      <c r="A1289" s="117" t="s">
        <v>5940</v>
      </c>
      <c r="B1289" s="117">
        <v>0.83429999999999993</v>
      </c>
      <c r="C1289" s="117">
        <v>1</v>
      </c>
      <c r="D1289" s="117">
        <v>2.81E-3</v>
      </c>
      <c r="E1289" s="117">
        <v>281</v>
      </c>
      <c r="F1289" s="117" t="s">
        <v>1634</v>
      </c>
      <c r="G1289" s="117">
        <v>1.4592000000000001</v>
      </c>
      <c r="H1289" s="117">
        <v>0</v>
      </c>
      <c r="I1289" s="117">
        <v>1</v>
      </c>
      <c r="J1289" s="117">
        <v>0</v>
      </c>
      <c r="K1289" s="117">
        <v>0</v>
      </c>
      <c r="L1289" s="117">
        <v>0.42599999999999999</v>
      </c>
      <c r="M1289" s="117">
        <v>7.5999999999999998E-2</v>
      </c>
      <c r="N1289" s="117" t="s">
        <v>2580</v>
      </c>
    </row>
    <row r="1290" spans="1:14" hidden="1">
      <c r="A1290" s="117" t="s">
        <v>5941</v>
      </c>
      <c r="B1290" s="117">
        <v>0.71379999999999999</v>
      </c>
      <c r="C1290" s="117">
        <v>1</v>
      </c>
      <c r="D1290" s="117">
        <v>3.5100000000000001E-3</v>
      </c>
      <c r="E1290" s="117">
        <v>351</v>
      </c>
      <c r="F1290" s="117" t="s">
        <v>4045</v>
      </c>
      <c r="G1290" s="117">
        <v>1.0472999999999999</v>
      </c>
      <c r="H1290" s="117">
        <v>0</v>
      </c>
      <c r="I1290" s="117">
        <v>1</v>
      </c>
      <c r="J1290" s="117">
        <v>0</v>
      </c>
      <c r="K1290" s="117">
        <v>0</v>
      </c>
      <c r="L1290" s="117">
        <v>0.52</v>
      </c>
      <c r="M1290" s="117">
        <v>4.2000000000000003E-2</v>
      </c>
      <c r="N1290" s="117" t="s">
        <v>2581</v>
      </c>
    </row>
    <row r="1291" spans="1:14" hidden="1">
      <c r="A1291" s="117" t="s">
        <v>5942</v>
      </c>
      <c r="B1291" s="117">
        <v>0.71379999999999999</v>
      </c>
      <c r="C1291" s="117">
        <v>1</v>
      </c>
      <c r="D1291" s="117">
        <v>1.8769999999999998E-2</v>
      </c>
      <c r="E1291" s="117">
        <v>1877</v>
      </c>
      <c r="F1291" s="117" t="s">
        <v>4045</v>
      </c>
      <c r="G1291" s="117">
        <v>1.3682000000000001</v>
      </c>
      <c r="H1291" s="117">
        <v>0</v>
      </c>
      <c r="I1291" s="117">
        <v>1</v>
      </c>
      <c r="J1291" s="117">
        <v>0</v>
      </c>
      <c r="K1291" s="117">
        <v>0</v>
      </c>
      <c r="L1291" s="117">
        <v>0.13</v>
      </c>
      <c r="M1291" s="117">
        <v>8.9999999999999993E-3</v>
      </c>
      <c r="N1291" s="117" t="s">
        <v>1843</v>
      </c>
    </row>
    <row r="1292" spans="1:14" hidden="1">
      <c r="A1292" s="117" t="s">
        <v>5943</v>
      </c>
      <c r="B1292" s="117">
        <v>0.86769999999999992</v>
      </c>
      <c r="C1292" s="117">
        <v>1</v>
      </c>
      <c r="D1292" s="117">
        <v>4.9500000000000004E-3</v>
      </c>
      <c r="E1292" s="117">
        <v>495</v>
      </c>
      <c r="F1292" s="117" t="s">
        <v>4062</v>
      </c>
      <c r="G1292" s="117">
        <v>1.1147</v>
      </c>
      <c r="H1292" s="117">
        <v>0</v>
      </c>
      <c r="I1292" s="117">
        <v>1</v>
      </c>
      <c r="J1292" s="117">
        <v>0</v>
      </c>
      <c r="K1292" s="117">
        <v>0</v>
      </c>
      <c r="L1292" s="117">
        <v>0.505</v>
      </c>
      <c r="M1292" s="117">
        <v>4.5999999999999999E-2</v>
      </c>
      <c r="N1292" s="117" t="s">
        <v>2582</v>
      </c>
    </row>
    <row r="1293" spans="1:14" hidden="1">
      <c r="A1293" s="117" t="s">
        <v>5944</v>
      </c>
      <c r="B1293" s="117">
        <v>0.71379999999999999</v>
      </c>
      <c r="C1293" s="117">
        <v>1</v>
      </c>
      <c r="D1293" s="117">
        <v>5.0299999999999997E-3</v>
      </c>
      <c r="E1293" s="117">
        <v>503</v>
      </c>
      <c r="F1293" s="117" t="s">
        <v>4045</v>
      </c>
      <c r="G1293" s="117">
        <v>0.95099999999999996</v>
      </c>
      <c r="H1293" s="117">
        <v>0</v>
      </c>
      <c r="I1293" s="117">
        <v>1</v>
      </c>
      <c r="J1293" s="117">
        <v>0</v>
      </c>
      <c r="K1293" s="117">
        <v>0</v>
      </c>
      <c r="L1293" s="117">
        <v>0.32800000000000001</v>
      </c>
      <c r="M1293" s="117">
        <v>1.4E-2</v>
      </c>
      <c r="N1293" s="117" t="s">
        <v>2583</v>
      </c>
    </row>
    <row r="1294" spans="1:14" hidden="1">
      <c r="A1294" s="117" t="s">
        <v>5945</v>
      </c>
      <c r="B1294" s="117">
        <v>0.86769999999999992</v>
      </c>
      <c r="C1294" s="117">
        <v>1</v>
      </c>
      <c r="D1294" s="117">
        <v>3.3500000000000002E-2</v>
      </c>
      <c r="E1294" s="117">
        <v>3350</v>
      </c>
      <c r="F1294" s="117" t="s">
        <v>4062</v>
      </c>
      <c r="G1294" s="117">
        <v>2.1185</v>
      </c>
      <c r="H1294" s="117">
        <v>0.14460000000000001</v>
      </c>
      <c r="I1294" s="117">
        <v>1</v>
      </c>
      <c r="J1294" s="117">
        <v>0.27539559000000002</v>
      </c>
      <c r="K1294" s="117">
        <v>0.23312578</v>
      </c>
      <c r="L1294" s="117">
        <v>0.45700000000000002</v>
      </c>
      <c r="M1294" s="117">
        <v>0.05</v>
      </c>
      <c r="N1294" s="117" t="s">
        <v>2576</v>
      </c>
    </row>
    <row r="1295" spans="1:14" hidden="1">
      <c r="A1295" s="117" t="s">
        <v>5946</v>
      </c>
      <c r="B1295" s="117">
        <v>0.71379999999999999</v>
      </c>
      <c r="C1295" s="117">
        <v>1</v>
      </c>
      <c r="D1295" s="117">
        <v>6.0000000000000001E-3</v>
      </c>
      <c r="E1295" s="117">
        <v>600</v>
      </c>
      <c r="F1295" s="117" t="s">
        <v>4045</v>
      </c>
      <c r="G1295" s="117">
        <v>1.0892999999999999</v>
      </c>
      <c r="H1295" s="117">
        <v>0</v>
      </c>
      <c r="I1295" s="117">
        <v>1</v>
      </c>
      <c r="J1295" s="117">
        <v>0</v>
      </c>
      <c r="K1295" s="117">
        <v>0</v>
      </c>
      <c r="L1295" s="117">
        <v>0.25</v>
      </c>
      <c r="M1295" s="117">
        <v>0.01</v>
      </c>
      <c r="N1295" s="117" t="s">
        <v>2584</v>
      </c>
    </row>
    <row r="1296" spans="1:14" hidden="1">
      <c r="A1296" s="117" t="s">
        <v>5947</v>
      </c>
      <c r="B1296" s="117">
        <v>0.7710999999999999</v>
      </c>
      <c r="C1296" s="117">
        <v>1</v>
      </c>
      <c r="D1296" s="117">
        <v>4.6420000000000003E-2</v>
      </c>
      <c r="E1296" s="117">
        <v>4642</v>
      </c>
      <c r="F1296" s="117" t="s">
        <v>1560</v>
      </c>
      <c r="G1296" s="117">
        <v>1.8284</v>
      </c>
      <c r="H1296" s="117">
        <v>3.7199999999999997E-2</v>
      </c>
      <c r="I1296" s="117">
        <v>1</v>
      </c>
      <c r="J1296" s="117">
        <v>0</v>
      </c>
      <c r="K1296" s="117">
        <v>0</v>
      </c>
      <c r="L1296" s="117">
        <v>0.26500000000000001</v>
      </c>
      <c r="M1296" s="117">
        <v>3.2000000000000001E-2</v>
      </c>
      <c r="N1296" s="117" t="s">
        <v>2561</v>
      </c>
    </row>
    <row r="1297" spans="1:14" hidden="1">
      <c r="A1297" s="117" t="s">
        <v>5948</v>
      </c>
      <c r="B1297" s="117">
        <v>0.71379999999999999</v>
      </c>
      <c r="C1297" s="117">
        <v>1</v>
      </c>
      <c r="D1297" s="117">
        <v>3.1800000000000001E-3</v>
      </c>
      <c r="E1297" s="117">
        <v>318</v>
      </c>
      <c r="F1297" s="117" t="s">
        <v>4045</v>
      </c>
      <c r="G1297" s="117">
        <v>1.1687000000000001</v>
      </c>
      <c r="H1297" s="117">
        <v>0</v>
      </c>
      <c r="I1297" s="117">
        <v>1</v>
      </c>
      <c r="J1297" s="117">
        <v>0</v>
      </c>
      <c r="K1297" s="117">
        <v>0</v>
      </c>
      <c r="L1297" s="117">
        <v>0.24099999999999999</v>
      </c>
      <c r="M1297" s="117">
        <v>1.4999999999999999E-2</v>
      </c>
      <c r="N1297" s="117" t="s">
        <v>2585</v>
      </c>
    </row>
    <row r="1298" spans="1:14" hidden="1">
      <c r="A1298" s="117" t="s">
        <v>5949</v>
      </c>
      <c r="B1298" s="117">
        <v>0.86769999999999992</v>
      </c>
      <c r="C1298" s="117">
        <v>1</v>
      </c>
      <c r="D1298" s="117">
        <v>0.11404</v>
      </c>
      <c r="E1298" s="117">
        <v>11404</v>
      </c>
      <c r="F1298" s="117" t="s">
        <v>4062</v>
      </c>
      <c r="G1298" s="117">
        <v>1.8201000000000001</v>
      </c>
      <c r="H1298" s="117">
        <v>5.8700000000000002E-2</v>
      </c>
      <c r="I1298" s="117">
        <v>1</v>
      </c>
      <c r="J1298" s="117">
        <v>1.04961E-2</v>
      </c>
      <c r="K1298" s="117">
        <v>1.195068E-2</v>
      </c>
      <c r="L1298" s="117">
        <v>0.24299999999999999</v>
      </c>
      <c r="M1298" s="117">
        <v>1.7000000000000001E-2</v>
      </c>
      <c r="N1298" s="117" t="s">
        <v>2576</v>
      </c>
    </row>
    <row r="1299" spans="1:14" hidden="1">
      <c r="A1299" s="117" t="s">
        <v>5950</v>
      </c>
      <c r="B1299" s="117">
        <v>0.71379999999999999</v>
      </c>
      <c r="C1299" s="117">
        <v>1</v>
      </c>
      <c r="D1299" s="117">
        <v>5.9699999999999996E-3</v>
      </c>
      <c r="E1299" s="117">
        <v>597</v>
      </c>
      <c r="F1299" s="117" t="s">
        <v>4045</v>
      </c>
      <c r="G1299" s="117">
        <v>1.1717</v>
      </c>
      <c r="H1299" s="117">
        <v>0</v>
      </c>
      <c r="I1299" s="117">
        <v>1</v>
      </c>
      <c r="J1299" s="117">
        <v>0</v>
      </c>
      <c r="K1299" s="117">
        <v>0</v>
      </c>
      <c r="L1299" s="117">
        <v>0.32900000000000001</v>
      </c>
      <c r="M1299" s="117">
        <v>2.5999999999999999E-2</v>
      </c>
      <c r="N1299" s="117" t="s">
        <v>2586</v>
      </c>
    </row>
    <row r="1300" spans="1:14" hidden="1">
      <c r="A1300" s="117" t="s">
        <v>5951</v>
      </c>
      <c r="B1300" s="117">
        <v>0.71379999999999999</v>
      </c>
      <c r="C1300" s="117">
        <v>1</v>
      </c>
      <c r="D1300" s="117">
        <v>3.8E-3</v>
      </c>
      <c r="E1300" s="117">
        <v>380</v>
      </c>
      <c r="F1300" s="117" t="s">
        <v>4045</v>
      </c>
      <c r="G1300" s="117">
        <v>1.0122</v>
      </c>
      <c r="H1300" s="117">
        <v>0</v>
      </c>
      <c r="I1300" s="117">
        <v>1</v>
      </c>
      <c r="J1300" s="117">
        <v>0</v>
      </c>
      <c r="K1300" s="117">
        <v>0</v>
      </c>
      <c r="L1300" s="117">
        <v>0.36899999999999999</v>
      </c>
      <c r="M1300" s="117">
        <v>3.6999999999999998E-2</v>
      </c>
      <c r="N1300" s="117" t="s">
        <v>2587</v>
      </c>
    </row>
    <row r="1301" spans="1:14" hidden="1">
      <c r="A1301" s="117" t="s">
        <v>5952</v>
      </c>
      <c r="B1301" s="117">
        <v>0.86769999999999992</v>
      </c>
      <c r="C1301" s="117">
        <v>1</v>
      </c>
      <c r="D1301" s="117">
        <v>3.3600000000000001E-3</v>
      </c>
      <c r="E1301" s="117">
        <v>336</v>
      </c>
      <c r="F1301" s="117" t="s">
        <v>4062</v>
      </c>
      <c r="G1301" s="117">
        <v>0.99439999999999995</v>
      </c>
      <c r="H1301" s="117">
        <v>0</v>
      </c>
      <c r="I1301" s="117">
        <v>1</v>
      </c>
      <c r="J1301" s="117">
        <v>0</v>
      </c>
      <c r="K1301" s="117">
        <v>0</v>
      </c>
      <c r="L1301" s="117">
        <v>0.436</v>
      </c>
      <c r="M1301" s="117">
        <v>0.04</v>
      </c>
      <c r="N1301" s="117" t="s">
        <v>2588</v>
      </c>
    </row>
    <row r="1302" spans="1:14" hidden="1">
      <c r="A1302" s="117" t="s">
        <v>5953</v>
      </c>
      <c r="B1302" s="117">
        <v>0.82369999999999999</v>
      </c>
      <c r="C1302" s="117">
        <v>1</v>
      </c>
      <c r="D1302" s="117">
        <v>4.6109999999999998E-2</v>
      </c>
      <c r="E1302" s="117">
        <v>4611</v>
      </c>
      <c r="F1302" s="117" t="s">
        <v>1616</v>
      </c>
      <c r="G1302" s="117">
        <v>1.8273999999999999</v>
      </c>
      <c r="H1302" s="117">
        <v>6.9599999999999995E-2</v>
      </c>
      <c r="I1302" s="117">
        <v>1</v>
      </c>
      <c r="J1302" s="117">
        <v>0</v>
      </c>
      <c r="K1302" s="117">
        <v>0</v>
      </c>
      <c r="L1302" s="117">
        <v>0.254</v>
      </c>
      <c r="M1302" s="117">
        <v>2.1000000000000001E-2</v>
      </c>
      <c r="N1302" s="117" t="s">
        <v>2567</v>
      </c>
    </row>
    <row r="1303" spans="1:14" hidden="1">
      <c r="A1303" s="117" t="s">
        <v>5954</v>
      </c>
      <c r="B1303" s="117">
        <v>0.76939999999999997</v>
      </c>
      <c r="C1303" s="117">
        <v>1</v>
      </c>
      <c r="D1303" s="117">
        <v>1.15E-3</v>
      </c>
      <c r="E1303" s="117">
        <v>115</v>
      </c>
      <c r="F1303" s="117" t="s">
        <v>1384</v>
      </c>
      <c r="G1303" s="117">
        <v>1.2185999999999999</v>
      </c>
      <c r="H1303" s="117">
        <v>0.13159999999999999</v>
      </c>
      <c r="I1303" s="117">
        <v>1</v>
      </c>
      <c r="J1303" s="117">
        <v>0</v>
      </c>
      <c r="K1303" s="117">
        <v>0</v>
      </c>
      <c r="L1303" s="117">
        <v>0.41799999999999998</v>
      </c>
      <c r="M1303" s="117">
        <v>4.3999999999999997E-2</v>
      </c>
      <c r="N1303" s="117" t="s">
        <v>2571</v>
      </c>
    </row>
    <row r="1304" spans="1:14" hidden="1">
      <c r="A1304" s="117" t="s">
        <v>5955</v>
      </c>
      <c r="B1304" s="117">
        <v>0.71379999999999999</v>
      </c>
      <c r="C1304" s="117">
        <v>1</v>
      </c>
      <c r="D1304" s="117">
        <v>7.7999999999999999E-4</v>
      </c>
      <c r="E1304" s="117">
        <v>78</v>
      </c>
      <c r="F1304" s="117" t="s">
        <v>4045</v>
      </c>
      <c r="G1304" s="117">
        <v>0.90369999999999995</v>
      </c>
      <c r="H1304" s="117">
        <v>0</v>
      </c>
      <c r="I1304" s="117">
        <v>1</v>
      </c>
      <c r="J1304" s="117">
        <v>0</v>
      </c>
      <c r="K1304" s="117">
        <v>0</v>
      </c>
      <c r="L1304" s="117">
        <v>0.97799999999999998</v>
      </c>
      <c r="M1304" s="117">
        <v>4.7E-2</v>
      </c>
      <c r="N1304" s="117" t="s">
        <v>2585</v>
      </c>
    </row>
    <row r="1305" spans="1:14" hidden="1">
      <c r="A1305" s="117" t="s">
        <v>5956</v>
      </c>
      <c r="B1305" s="117">
        <v>0.71379999999999999</v>
      </c>
      <c r="C1305" s="117">
        <v>1</v>
      </c>
      <c r="D1305" s="117">
        <v>3.46E-3</v>
      </c>
      <c r="E1305" s="117">
        <v>346</v>
      </c>
      <c r="F1305" s="117" t="s">
        <v>4045</v>
      </c>
      <c r="G1305" s="117">
        <v>1.1898</v>
      </c>
      <c r="H1305" s="117">
        <v>0</v>
      </c>
      <c r="I1305" s="117">
        <v>1</v>
      </c>
      <c r="J1305" s="117">
        <v>0</v>
      </c>
      <c r="K1305" s="117">
        <v>0</v>
      </c>
      <c r="L1305" s="117">
        <v>0.38100000000000001</v>
      </c>
      <c r="M1305" s="117">
        <v>2.3E-2</v>
      </c>
      <c r="N1305" s="117" t="s">
        <v>2589</v>
      </c>
    </row>
    <row r="1306" spans="1:14" hidden="1">
      <c r="A1306" s="117" t="s">
        <v>5957</v>
      </c>
      <c r="B1306" s="117">
        <v>0.86769999999999992</v>
      </c>
      <c r="C1306" s="117">
        <v>1</v>
      </c>
      <c r="D1306" s="117">
        <v>1.136E-2</v>
      </c>
      <c r="E1306" s="117">
        <v>1136</v>
      </c>
      <c r="F1306" s="117" t="s">
        <v>4062</v>
      </c>
      <c r="G1306" s="117">
        <v>1.3875</v>
      </c>
      <c r="H1306" s="117">
        <v>0.1087</v>
      </c>
      <c r="I1306" s="117">
        <v>1</v>
      </c>
      <c r="J1306" s="117">
        <v>0</v>
      </c>
      <c r="K1306" s="117">
        <v>0</v>
      </c>
      <c r="L1306" s="117">
        <v>0.16500000000000001</v>
      </c>
      <c r="M1306" s="117">
        <v>1.2999999999999999E-2</v>
      </c>
      <c r="N1306" s="117" t="s">
        <v>2582</v>
      </c>
    </row>
    <row r="1307" spans="1:14" hidden="1">
      <c r="A1307" s="117" t="s">
        <v>5958</v>
      </c>
      <c r="B1307" s="117">
        <v>0.71379999999999999</v>
      </c>
      <c r="C1307" s="117">
        <v>1</v>
      </c>
      <c r="D1307" s="117">
        <v>3.32E-3</v>
      </c>
      <c r="E1307" s="117">
        <v>332</v>
      </c>
      <c r="F1307" s="117" t="s">
        <v>4045</v>
      </c>
      <c r="G1307" s="117">
        <v>0.93520000000000003</v>
      </c>
      <c r="H1307" s="117">
        <v>0</v>
      </c>
      <c r="I1307" s="117">
        <v>1</v>
      </c>
      <c r="J1307" s="117">
        <v>0</v>
      </c>
      <c r="K1307" s="117">
        <v>0</v>
      </c>
      <c r="L1307" s="117">
        <v>0.42899999999999999</v>
      </c>
      <c r="M1307" s="117">
        <v>3.6999999999999998E-2</v>
      </c>
      <c r="N1307" s="117" t="s">
        <v>2590</v>
      </c>
    </row>
    <row r="1308" spans="1:14" hidden="1">
      <c r="A1308" s="117" t="s">
        <v>5959</v>
      </c>
      <c r="B1308" s="117">
        <v>0.83429999999999993</v>
      </c>
      <c r="C1308" s="117">
        <v>1</v>
      </c>
      <c r="D1308" s="117">
        <v>3.8760000000000003E-2</v>
      </c>
      <c r="E1308" s="117">
        <v>3876</v>
      </c>
      <c r="F1308" s="117" t="s">
        <v>1634</v>
      </c>
      <c r="G1308" s="117">
        <v>1.7542</v>
      </c>
      <c r="H1308" s="117">
        <v>3.3099999999999997E-2</v>
      </c>
      <c r="I1308" s="117">
        <v>1</v>
      </c>
      <c r="J1308" s="117">
        <v>5.3861439999999997E-2</v>
      </c>
      <c r="K1308" s="117">
        <v>4.7481959999999997E-2</v>
      </c>
      <c r="L1308" s="117">
        <v>0.28000000000000003</v>
      </c>
      <c r="M1308" s="117">
        <v>2.5999999999999999E-2</v>
      </c>
      <c r="N1308" s="117" t="s">
        <v>2574</v>
      </c>
    </row>
    <row r="1309" spans="1:14" hidden="1">
      <c r="A1309" s="117" t="s">
        <v>5960</v>
      </c>
      <c r="B1309" s="117">
        <v>0.71379999999999999</v>
      </c>
      <c r="C1309" s="117">
        <v>1</v>
      </c>
      <c r="D1309" s="117">
        <v>4.0800000000000003E-3</v>
      </c>
      <c r="E1309" s="117">
        <v>408</v>
      </c>
      <c r="F1309" s="117" t="s">
        <v>4045</v>
      </c>
      <c r="G1309" s="117">
        <v>0.98519999999999996</v>
      </c>
      <c r="H1309" s="117">
        <v>0</v>
      </c>
      <c r="I1309" s="117">
        <v>1</v>
      </c>
      <c r="J1309" s="117">
        <v>0</v>
      </c>
      <c r="K1309" s="117">
        <v>0</v>
      </c>
      <c r="L1309" s="117">
        <v>0.47899999999999998</v>
      </c>
      <c r="M1309" s="117">
        <v>3.5999999999999997E-2</v>
      </c>
      <c r="N1309" s="117" t="s">
        <v>2591</v>
      </c>
    </row>
    <row r="1310" spans="1:14" hidden="1">
      <c r="A1310" s="117" t="s">
        <v>5961</v>
      </c>
      <c r="B1310" s="117">
        <v>0.82369999999999999</v>
      </c>
      <c r="C1310" s="117">
        <v>1</v>
      </c>
      <c r="D1310" s="117">
        <v>4.9500000000000002E-2</v>
      </c>
      <c r="E1310" s="117">
        <v>4950</v>
      </c>
      <c r="F1310" s="117" t="s">
        <v>1616</v>
      </c>
      <c r="G1310" s="117">
        <v>1.6416999999999999</v>
      </c>
      <c r="H1310" s="117">
        <v>6.6400000000000001E-2</v>
      </c>
      <c r="I1310" s="117">
        <v>1</v>
      </c>
      <c r="J1310" s="117">
        <v>0</v>
      </c>
      <c r="K1310" s="117">
        <v>0</v>
      </c>
      <c r="L1310" s="117">
        <v>0.13500000000000001</v>
      </c>
      <c r="M1310" s="117">
        <v>0.01</v>
      </c>
      <c r="N1310" s="117" t="s">
        <v>2567</v>
      </c>
    </row>
    <row r="1311" spans="1:14" hidden="1">
      <c r="A1311" s="117" t="s">
        <v>5962</v>
      </c>
      <c r="B1311" s="117">
        <v>0.71379999999999999</v>
      </c>
      <c r="C1311" s="117">
        <v>1</v>
      </c>
      <c r="D1311" s="117">
        <v>1.136E-2</v>
      </c>
      <c r="E1311" s="117">
        <v>1136</v>
      </c>
      <c r="F1311" s="117" t="s">
        <v>4045</v>
      </c>
      <c r="G1311" s="117">
        <v>1.198</v>
      </c>
      <c r="H1311" s="117">
        <v>0</v>
      </c>
      <c r="I1311" s="117">
        <v>1</v>
      </c>
      <c r="J1311" s="117">
        <v>0</v>
      </c>
      <c r="K1311" s="117">
        <v>0</v>
      </c>
      <c r="L1311" s="117">
        <v>0.151</v>
      </c>
      <c r="M1311" s="117">
        <v>1.6E-2</v>
      </c>
      <c r="N1311" s="117" t="s">
        <v>2592</v>
      </c>
    </row>
    <row r="1312" spans="1:14" hidden="1">
      <c r="A1312" s="117" t="s">
        <v>5963</v>
      </c>
      <c r="B1312" s="117">
        <v>0.71379999999999999</v>
      </c>
      <c r="C1312" s="117">
        <v>1</v>
      </c>
      <c r="D1312" s="117">
        <v>1.537E-2</v>
      </c>
      <c r="E1312" s="117">
        <v>1537</v>
      </c>
      <c r="F1312" s="117" t="s">
        <v>4045</v>
      </c>
      <c r="G1312" s="117">
        <v>1.2979000000000001</v>
      </c>
      <c r="H1312" s="117">
        <v>0</v>
      </c>
      <c r="I1312" s="117">
        <v>1</v>
      </c>
      <c r="J1312" s="117">
        <v>0</v>
      </c>
      <c r="K1312" s="117">
        <v>0</v>
      </c>
      <c r="L1312" s="117">
        <v>0.19</v>
      </c>
      <c r="M1312" s="117">
        <v>0.02</v>
      </c>
      <c r="N1312" s="117" t="s">
        <v>2572</v>
      </c>
    </row>
    <row r="1313" spans="1:14" hidden="1">
      <c r="A1313" s="117" t="s">
        <v>5964</v>
      </c>
      <c r="B1313" s="117">
        <v>0.83429999999999993</v>
      </c>
      <c r="C1313" s="117">
        <v>1</v>
      </c>
      <c r="D1313" s="117">
        <v>2.6960000000000001E-2</v>
      </c>
      <c r="E1313" s="117">
        <v>2696</v>
      </c>
      <c r="F1313" s="117" t="s">
        <v>1634</v>
      </c>
      <c r="G1313" s="117">
        <v>1.9225000000000001</v>
      </c>
      <c r="H1313" s="117">
        <v>0.1183</v>
      </c>
      <c r="I1313" s="117">
        <v>1</v>
      </c>
      <c r="J1313" s="117">
        <v>0.29264320999999999</v>
      </c>
      <c r="K1313" s="117">
        <v>0.24726753000000001</v>
      </c>
      <c r="L1313" s="117">
        <v>0.111</v>
      </c>
      <c r="M1313" s="117">
        <v>7.0000000000000001E-3</v>
      </c>
      <c r="N1313" s="117" t="s">
        <v>2564</v>
      </c>
    </row>
    <row r="1314" spans="1:14" hidden="1">
      <c r="A1314" s="117" t="s">
        <v>8922</v>
      </c>
      <c r="B1314" s="117">
        <v>0.83429999999999993</v>
      </c>
      <c r="C1314" s="117">
        <v>1</v>
      </c>
      <c r="D1314" s="117">
        <v>1.8800000000000001E-2</v>
      </c>
      <c r="E1314" s="117">
        <v>1880</v>
      </c>
      <c r="F1314" s="117" t="s">
        <v>1634</v>
      </c>
      <c r="G1314" s="117">
        <v>1.7879</v>
      </c>
      <c r="H1314" s="117">
        <v>7.0199999999999999E-2</v>
      </c>
      <c r="I1314" s="117">
        <v>1</v>
      </c>
      <c r="J1314" s="117">
        <v>0</v>
      </c>
      <c r="K1314" s="117">
        <v>0</v>
      </c>
      <c r="L1314" s="117">
        <v>0.125</v>
      </c>
      <c r="M1314" s="117">
        <v>1.2E-2</v>
      </c>
      <c r="N1314" s="117" t="s">
        <v>2575</v>
      </c>
    </row>
    <row r="1315" spans="1:14" hidden="1">
      <c r="A1315" s="117" t="s">
        <v>5965</v>
      </c>
      <c r="B1315" s="117">
        <v>0.70499999999999996</v>
      </c>
      <c r="C1315" s="117">
        <v>1</v>
      </c>
      <c r="D1315" s="117">
        <v>6.7099999999999998E-3</v>
      </c>
      <c r="E1315" s="117">
        <v>671</v>
      </c>
      <c r="F1315" s="117" t="s">
        <v>1897</v>
      </c>
      <c r="G1315" s="117">
        <v>1.4146000000000001</v>
      </c>
      <c r="H1315" s="117">
        <v>0</v>
      </c>
      <c r="I1315" s="117">
        <v>1</v>
      </c>
      <c r="J1315" s="117">
        <v>0.10805687999999999</v>
      </c>
      <c r="K1315" s="117">
        <v>6.1513520000000002E-2</v>
      </c>
      <c r="L1315" s="117">
        <v>0.52900000000000003</v>
      </c>
      <c r="M1315" s="117">
        <v>2.7E-2</v>
      </c>
      <c r="N1315" s="117" t="s">
        <v>2565</v>
      </c>
    </row>
    <row r="1316" spans="1:14" hidden="1">
      <c r="A1316" s="117" t="s">
        <v>5966</v>
      </c>
      <c r="B1316" s="117">
        <v>0.71379999999999999</v>
      </c>
      <c r="C1316" s="117">
        <v>1</v>
      </c>
      <c r="D1316" s="117">
        <v>2.7000000000000001E-3</v>
      </c>
      <c r="E1316" s="117">
        <v>270</v>
      </c>
      <c r="F1316" s="117" t="s">
        <v>4045</v>
      </c>
      <c r="G1316" s="117">
        <v>1.0043</v>
      </c>
      <c r="H1316" s="117">
        <v>0</v>
      </c>
      <c r="I1316" s="117">
        <v>1</v>
      </c>
      <c r="J1316" s="117">
        <v>0</v>
      </c>
      <c r="K1316" s="117">
        <v>0</v>
      </c>
      <c r="L1316" s="117">
        <v>0.66300000000000003</v>
      </c>
      <c r="M1316" s="117">
        <v>3.5999999999999997E-2</v>
      </c>
      <c r="N1316" s="117" t="s">
        <v>2594</v>
      </c>
    </row>
    <row r="1317" spans="1:14" hidden="1">
      <c r="A1317" s="117" t="s">
        <v>5967</v>
      </c>
      <c r="B1317" s="117">
        <v>0.71379999999999999</v>
      </c>
      <c r="C1317" s="117">
        <v>1</v>
      </c>
      <c r="D1317" s="117">
        <v>3.2000000000000002E-3</v>
      </c>
      <c r="E1317" s="117">
        <v>320</v>
      </c>
      <c r="F1317" s="117" t="s">
        <v>4045</v>
      </c>
      <c r="G1317" s="117">
        <v>1.0033000000000001</v>
      </c>
      <c r="H1317" s="117">
        <v>0</v>
      </c>
      <c r="I1317" s="117">
        <v>1</v>
      </c>
      <c r="J1317" s="117">
        <v>0</v>
      </c>
      <c r="K1317" s="117">
        <v>0</v>
      </c>
      <c r="L1317" s="117">
        <v>0.35499999999999998</v>
      </c>
      <c r="M1317" s="117">
        <v>2.3E-2</v>
      </c>
      <c r="N1317" s="117" t="s">
        <v>2594</v>
      </c>
    </row>
    <row r="1318" spans="1:14" hidden="1">
      <c r="A1318" s="117" t="s">
        <v>5968</v>
      </c>
      <c r="B1318" s="117">
        <v>0.76939999999999997</v>
      </c>
      <c r="C1318" s="117">
        <v>1</v>
      </c>
      <c r="D1318" s="117">
        <v>9.0000000000000006E-5</v>
      </c>
      <c r="E1318" s="117">
        <v>9</v>
      </c>
      <c r="F1318" s="117" t="s">
        <v>1384</v>
      </c>
      <c r="G1318" s="117">
        <v>0.95889999999999997</v>
      </c>
      <c r="H1318" s="117">
        <v>0</v>
      </c>
      <c r="I1318" s="117">
        <v>1</v>
      </c>
      <c r="J1318" s="117">
        <v>0</v>
      </c>
      <c r="K1318" s="117">
        <v>0</v>
      </c>
      <c r="L1318" s="117">
        <v>0.252</v>
      </c>
      <c r="M1318" s="117">
        <v>2.7E-2</v>
      </c>
      <c r="N1318" s="117" t="s">
        <v>1841</v>
      </c>
    </row>
    <row r="1319" spans="1:14" hidden="1">
      <c r="A1319" s="117" t="s">
        <v>5969</v>
      </c>
      <c r="B1319" s="117">
        <v>0.75979999999999992</v>
      </c>
      <c r="C1319" s="117">
        <v>1</v>
      </c>
      <c r="D1319" s="117">
        <v>5.6299999999999996E-3</v>
      </c>
      <c r="E1319" s="117">
        <v>563</v>
      </c>
      <c r="F1319" s="117" t="s">
        <v>1562</v>
      </c>
      <c r="G1319" s="117">
        <v>1.5617000000000001</v>
      </c>
      <c r="H1319" s="117">
        <v>0.1075</v>
      </c>
      <c r="I1319" s="117">
        <v>1</v>
      </c>
      <c r="J1319" s="117">
        <v>0</v>
      </c>
      <c r="K1319" s="117">
        <v>0</v>
      </c>
      <c r="L1319" s="117">
        <v>9.7000000000000003E-2</v>
      </c>
      <c r="M1319" s="117">
        <v>6.0000000000000001E-3</v>
      </c>
      <c r="N1319" s="117" t="s">
        <v>2568</v>
      </c>
    </row>
    <row r="1320" spans="1:14" hidden="1">
      <c r="A1320" s="117" t="s">
        <v>5970</v>
      </c>
      <c r="B1320" s="117">
        <v>0.76939999999999997</v>
      </c>
      <c r="C1320" s="117">
        <v>1</v>
      </c>
      <c r="D1320" s="117">
        <v>1.4370000000000001E-2</v>
      </c>
      <c r="E1320" s="117">
        <v>1437</v>
      </c>
      <c r="F1320" s="117" t="s">
        <v>1384</v>
      </c>
      <c r="G1320" s="117">
        <v>1.6724000000000001</v>
      </c>
      <c r="H1320" s="117">
        <v>8.2600000000000007E-2</v>
      </c>
      <c r="I1320" s="117">
        <v>1</v>
      </c>
      <c r="J1320" s="117">
        <v>0</v>
      </c>
      <c r="K1320" s="117">
        <v>0</v>
      </c>
      <c r="L1320" s="117">
        <v>0.23300000000000001</v>
      </c>
      <c r="M1320" s="117">
        <v>2.5000000000000001E-2</v>
      </c>
      <c r="N1320" s="117" t="s">
        <v>2571</v>
      </c>
    </row>
    <row r="1321" spans="1:14" hidden="1">
      <c r="A1321" s="117" t="s">
        <v>5971</v>
      </c>
      <c r="B1321" s="117">
        <v>0.83429999999999993</v>
      </c>
      <c r="C1321" s="117">
        <v>1</v>
      </c>
      <c r="D1321" s="117">
        <v>1.4189999999999999E-2</v>
      </c>
      <c r="E1321" s="117">
        <v>1419</v>
      </c>
      <c r="F1321" s="117" t="s">
        <v>1634</v>
      </c>
      <c r="G1321" s="117">
        <v>1.627</v>
      </c>
      <c r="H1321" s="117">
        <v>5.1799999999999999E-2</v>
      </c>
      <c r="I1321" s="117">
        <v>1</v>
      </c>
      <c r="J1321" s="117">
        <v>0</v>
      </c>
      <c r="K1321" s="117">
        <v>0</v>
      </c>
      <c r="L1321" s="117">
        <v>0.16200000000000001</v>
      </c>
      <c r="M1321" s="117">
        <v>1.2999999999999999E-2</v>
      </c>
      <c r="N1321" s="117" t="s">
        <v>2575</v>
      </c>
    </row>
    <row r="1322" spans="1:14" hidden="1">
      <c r="A1322" s="117" t="s">
        <v>5972</v>
      </c>
      <c r="B1322" s="117">
        <v>0.7710999999999999</v>
      </c>
      <c r="C1322" s="117">
        <v>1</v>
      </c>
      <c r="D1322" s="117">
        <v>2.4499999999999999E-3</v>
      </c>
      <c r="E1322" s="117">
        <v>245</v>
      </c>
      <c r="F1322" s="117" t="s">
        <v>1560</v>
      </c>
      <c r="G1322" s="117">
        <v>1.8756999999999999</v>
      </c>
      <c r="H1322" s="117">
        <v>0.15909999999999999</v>
      </c>
      <c r="I1322" s="117">
        <v>1</v>
      </c>
      <c r="J1322" s="117">
        <v>0</v>
      </c>
      <c r="K1322" s="117">
        <v>0</v>
      </c>
      <c r="L1322" s="117">
        <v>0.126</v>
      </c>
      <c r="M1322" s="117">
        <v>1.2999999999999999E-2</v>
      </c>
      <c r="N1322" s="117" t="s">
        <v>2561</v>
      </c>
    </row>
    <row r="1323" spans="1:14" hidden="1">
      <c r="A1323" s="117" t="s">
        <v>5973</v>
      </c>
      <c r="B1323" s="117">
        <v>0.71379999999999999</v>
      </c>
      <c r="C1323" s="117">
        <v>1</v>
      </c>
      <c r="D1323" s="117">
        <v>3.5400000000000002E-3</v>
      </c>
      <c r="E1323" s="117">
        <v>354</v>
      </c>
      <c r="F1323" s="117" t="s">
        <v>4045</v>
      </c>
      <c r="G1323" s="117">
        <v>0.78059999999999996</v>
      </c>
      <c r="H1323" s="117">
        <v>0</v>
      </c>
      <c r="I1323" s="117">
        <v>1</v>
      </c>
      <c r="J1323" s="117">
        <v>0</v>
      </c>
      <c r="K1323" s="117">
        <v>0</v>
      </c>
      <c r="L1323" s="117">
        <v>0.751</v>
      </c>
      <c r="M1323" s="117">
        <v>4.5999999999999999E-2</v>
      </c>
      <c r="N1323" s="117" t="s">
        <v>2595</v>
      </c>
    </row>
    <row r="1324" spans="1:14" hidden="1">
      <c r="A1324" s="117" t="s">
        <v>5974</v>
      </c>
      <c r="B1324" s="117">
        <v>0.71379999999999999</v>
      </c>
      <c r="C1324" s="117">
        <v>1</v>
      </c>
      <c r="D1324" s="117">
        <v>2.6800000000000001E-3</v>
      </c>
      <c r="E1324" s="117">
        <v>268</v>
      </c>
      <c r="F1324" s="117" t="s">
        <v>4045</v>
      </c>
      <c r="G1324" s="117">
        <v>0.8962</v>
      </c>
      <c r="H1324" s="117">
        <v>0</v>
      </c>
      <c r="I1324" s="117">
        <v>1</v>
      </c>
      <c r="J1324" s="117">
        <v>0</v>
      </c>
      <c r="K1324" s="117">
        <v>0</v>
      </c>
      <c r="L1324" s="117">
        <v>0.77200000000000002</v>
      </c>
      <c r="M1324" s="117">
        <v>0.125</v>
      </c>
      <c r="N1324" s="117" t="s">
        <v>2596</v>
      </c>
    </row>
    <row r="1325" spans="1:14" hidden="1">
      <c r="A1325" s="117" t="s">
        <v>5975</v>
      </c>
      <c r="B1325" s="117">
        <v>0.86769999999999992</v>
      </c>
      <c r="C1325" s="117">
        <v>1</v>
      </c>
      <c r="D1325" s="117">
        <v>3.3169999999999998E-2</v>
      </c>
      <c r="E1325" s="117">
        <v>3317</v>
      </c>
      <c r="F1325" s="117" t="s">
        <v>4062</v>
      </c>
      <c r="G1325" s="117">
        <v>1.4732000000000001</v>
      </c>
      <c r="H1325" s="117">
        <v>5.1200000000000002E-2</v>
      </c>
      <c r="I1325" s="117">
        <v>1</v>
      </c>
      <c r="J1325" s="117">
        <v>0</v>
      </c>
      <c r="K1325" s="117">
        <v>0</v>
      </c>
      <c r="L1325" s="117">
        <v>0.222</v>
      </c>
      <c r="M1325" s="117">
        <v>1.4999999999999999E-2</v>
      </c>
      <c r="N1325" s="117" t="s">
        <v>2597</v>
      </c>
    </row>
    <row r="1326" spans="1:14" hidden="1">
      <c r="A1326" s="117" t="s">
        <v>5976</v>
      </c>
      <c r="B1326" s="117">
        <v>0.70499999999999996</v>
      </c>
      <c r="C1326" s="117">
        <v>1</v>
      </c>
      <c r="D1326" s="117">
        <v>3.8999999999999999E-4</v>
      </c>
      <c r="E1326" s="117">
        <v>39</v>
      </c>
      <c r="F1326" s="117" t="s">
        <v>1897</v>
      </c>
      <c r="G1326" s="117">
        <v>1.3611</v>
      </c>
      <c r="H1326" s="117">
        <v>0</v>
      </c>
      <c r="I1326" s="117">
        <v>1</v>
      </c>
      <c r="J1326" s="117">
        <v>0</v>
      </c>
      <c r="K1326" s="117">
        <v>0</v>
      </c>
      <c r="L1326" s="117">
        <v>0.64600000000000002</v>
      </c>
      <c r="M1326" s="117">
        <v>0.13200000000000001</v>
      </c>
      <c r="N1326" s="117" t="s">
        <v>2565</v>
      </c>
    </row>
    <row r="1327" spans="1:14" hidden="1">
      <c r="A1327" s="117" t="s">
        <v>5977</v>
      </c>
      <c r="B1327" s="117">
        <v>0.76939999999999997</v>
      </c>
      <c r="C1327" s="117">
        <v>1</v>
      </c>
      <c r="D1327" s="117">
        <v>6.7400000000000003E-3</v>
      </c>
      <c r="E1327" s="117">
        <v>674</v>
      </c>
      <c r="F1327" s="117" t="s">
        <v>1384</v>
      </c>
      <c r="G1327" s="117">
        <v>1.5302</v>
      </c>
      <c r="H1327" s="117">
        <v>0</v>
      </c>
      <c r="I1327" s="117">
        <v>1</v>
      </c>
      <c r="J1327" s="117">
        <v>0</v>
      </c>
      <c r="K1327" s="117">
        <v>0</v>
      </c>
      <c r="L1327" s="117">
        <v>0.32800000000000001</v>
      </c>
      <c r="M1327" s="117">
        <v>1.2E-2</v>
      </c>
      <c r="N1327" s="117" t="s">
        <v>2598</v>
      </c>
    </row>
    <row r="1328" spans="1:14" hidden="1">
      <c r="A1328" s="117" t="s">
        <v>5978</v>
      </c>
      <c r="B1328" s="117">
        <v>0.82369999999999999</v>
      </c>
      <c r="C1328" s="117">
        <v>1</v>
      </c>
      <c r="D1328" s="117">
        <v>8.4999999999999995E-4</v>
      </c>
      <c r="E1328" s="117">
        <v>85</v>
      </c>
      <c r="F1328" s="117" t="s">
        <v>1616</v>
      </c>
      <c r="G1328" s="117">
        <v>2.2017000000000002</v>
      </c>
      <c r="H1328" s="117">
        <v>0</v>
      </c>
      <c r="I1328" s="117">
        <v>1</v>
      </c>
      <c r="J1328" s="117">
        <v>0</v>
      </c>
      <c r="K1328" s="117">
        <v>0</v>
      </c>
      <c r="L1328" s="117">
        <v>0.27900000000000003</v>
      </c>
      <c r="M1328" s="117">
        <v>6.5000000000000002E-2</v>
      </c>
      <c r="N1328" s="117" t="s">
        <v>2567</v>
      </c>
    </row>
    <row r="1329" spans="1:14" hidden="1">
      <c r="A1329" s="117" t="s">
        <v>5979</v>
      </c>
      <c r="B1329" s="117">
        <v>0.82369999999999999</v>
      </c>
      <c r="C1329" s="117">
        <v>1</v>
      </c>
      <c r="D1329" s="117">
        <v>1.48E-3</v>
      </c>
      <c r="E1329" s="117">
        <v>148</v>
      </c>
      <c r="F1329" s="117" t="s">
        <v>1616</v>
      </c>
      <c r="G1329" s="117">
        <v>2.1516999999999999</v>
      </c>
      <c r="H1329" s="117">
        <v>0</v>
      </c>
      <c r="I1329" s="117">
        <v>1</v>
      </c>
      <c r="J1329" s="117">
        <v>0</v>
      </c>
      <c r="K1329" s="117">
        <v>0</v>
      </c>
      <c r="L1329" s="117">
        <v>0.54300000000000004</v>
      </c>
      <c r="M1329" s="117">
        <v>7.3999999999999996E-2</v>
      </c>
      <c r="N1329" s="117" t="s">
        <v>2567</v>
      </c>
    </row>
    <row r="1330" spans="1:14" hidden="1">
      <c r="A1330" s="117" t="s">
        <v>5980</v>
      </c>
      <c r="B1330" s="117">
        <v>0.83429999999999993</v>
      </c>
      <c r="C1330" s="117">
        <v>1</v>
      </c>
      <c r="D1330" s="117">
        <v>1.4710000000000001E-2</v>
      </c>
      <c r="E1330" s="117">
        <v>1471</v>
      </c>
      <c r="F1330" s="117" t="s">
        <v>1634</v>
      </c>
      <c r="G1330" s="117">
        <v>1.9519</v>
      </c>
      <c r="H1330" s="117">
        <v>1.9099999999999999E-2</v>
      </c>
      <c r="I1330" s="117">
        <v>1</v>
      </c>
      <c r="J1330" s="117">
        <v>0</v>
      </c>
      <c r="K1330" s="117">
        <v>0</v>
      </c>
      <c r="L1330" s="117">
        <v>0.23</v>
      </c>
      <c r="M1330" s="117">
        <v>1.4999999999999999E-2</v>
      </c>
      <c r="N1330" s="117" t="s">
        <v>2575</v>
      </c>
    </row>
    <row r="1331" spans="1:14" hidden="1">
      <c r="A1331" s="117" t="s">
        <v>5981</v>
      </c>
      <c r="B1331" s="117">
        <v>0.76939999999999997</v>
      </c>
      <c r="C1331" s="117">
        <v>1</v>
      </c>
      <c r="D1331" s="117">
        <v>4.6000000000000001E-4</v>
      </c>
      <c r="E1331" s="117">
        <v>46</v>
      </c>
      <c r="F1331" s="117" t="s">
        <v>1384</v>
      </c>
      <c r="G1331" s="117">
        <v>2.4011999999999998</v>
      </c>
      <c r="H1331" s="117">
        <v>0</v>
      </c>
      <c r="I1331" s="117">
        <v>1</v>
      </c>
      <c r="J1331" s="117">
        <v>0</v>
      </c>
      <c r="K1331" s="117">
        <v>0</v>
      </c>
      <c r="L1331" s="117">
        <v>0.52800000000000002</v>
      </c>
      <c r="M1331" s="117">
        <v>9.6000000000000002E-2</v>
      </c>
      <c r="N1331" s="117" t="s">
        <v>1841</v>
      </c>
    </row>
    <row r="1332" spans="1:14" hidden="1">
      <c r="A1332" s="117" t="s">
        <v>5982</v>
      </c>
      <c r="B1332" s="117">
        <v>0.7710999999999999</v>
      </c>
      <c r="C1332" s="117">
        <v>1</v>
      </c>
      <c r="D1332" s="117">
        <v>9.6000000000000002E-4</v>
      </c>
      <c r="E1332" s="117">
        <v>96</v>
      </c>
      <c r="F1332" s="117" t="s">
        <v>1560</v>
      </c>
      <c r="G1332" s="117">
        <v>1.9893000000000001</v>
      </c>
      <c r="H1332" s="117">
        <v>0</v>
      </c>
      <c r="I1332" s="117">
        <v>1</v>
      </c>
      <c r="J1332" s="117">
        <v>0</v>
      </c>
      <c r="K1332" s="117">
        <v>0</v>
      </c>
      <c r="L1332" s="117">
        <v>0.28999999999999998</v>
      </c>
      <c r="M1332" s="117">
        <v>0.05</v>
      </c>
      <c r="N1332" s="117" t="s">
        <v>2561</v>
      </c>
    </row>
    <row r="1333" spans="1:14" hidden="1">
      <c r="A1333" s="117" t="s">
        <v>5983</v>
      </c>
      <c r="B1333" s="117">
        <v>0.83429999999999993</v>
      </c>
      <c r="C1333" s="117">
        <v>1</v>
      </c>
      <c r="D1333" s="117">
        <v>2.5000000000000001E-4</v>
      </c>
      <c r="E1333" s="117">
        <v>25</v>
      </c>
      <c r="F1333" s="117" t="s">
        <v>1634</v>
      </c>
      <c r="G1333" s="117">
        <v>2.5768</v>
      </c>
      <c r="H1333" s="117">
        <v>0</v>
      </c>
      <c r="I1333" s="117">
        <v>1</v>
      </c>
      <c r="J1333" s="117">
        <v>0</v>
      </c>
      <c r="K1333" s="117">
        <v>0</v>
      </c>
      <c r="L1333" s="117">
        <v>0.23699999999999999</v>
      </c>
      <c r="M1333" s="117">
        <v>6.5000000000000002E-2</v>
      </c>
      <c r="N1333" s="117" t="s">
        <v>2575</v>
      </c>
    </row>
    <row r="1334" spans="1:14" hidden="1">
      <c r="A1334" s="117" t="s">
        <v>5984</v>
      </c>
      <c r="B1334" s="117">
        <v>0.7710999999999999</v>
      </c>
      <c r="C1334" s="117">
        <v>1</v>
      </c>
      <c r="D1334" s="117">
        <v>2.7599999999999999E-3</v>
      </c>
      <c r="E1334" s="117">
        <v>276</v>
      </c>
      <c r="F1334" s="117" t="s">
        <v>1560</v>
      </c>
      <c r="G1334" s="117">
        <v>2.7848999999999999</v>
      </c>
      <c r="H1334" s="117">
        <v>0</v>
      </c>
      <c r="I1334" s="117">
        <v>1</v>
      </c>
      <c r="J1334" s="117">
        <v>0</v>
      </c>
      <c r="K1334" s="117">
        <v>0</v>
      </c>
      <c r="L1334" s="117">
        <v>0.22800000000000001</v>
      </c>
      <c r="M1334" s="117">
        <v>3.3000000000000002E-2</v>
      </c>
      <c r="N1334" s="117" t="s">
        <v>2561</v>
      </c>
    </row>
    <row r="1335" spans="1:14" hidden="1">
      <c r="A1335" s="117" t="s">
        <v>9713</v>
      </c>
      <c r="B1335" s="117">
        <v>0.82369999999999999</v>
      </c>
      <c r="C1335" s="117">
        <v>1</v>
      </c>
      <c r="D1335" s="117">
        <v>1.0000000000000001E-5</v>
      </c>
      <c r="E1335" s="117">
        <v>1</v>
      </c>
      <c r="F1335" s="117" t="s">
        <v>1616</v>
      </c>
      <c r="G1335" s="117">
        <v>1.6491</v>
      </c>
      <c r="H1335" s="117">
        <v>0</v>
      </c>
      <c r="I1335" s="117">
        <v>1</v>
      </c>
      <c r="J1335" s="117">
        <v>0</v>
      </c>
      <c r="K1335" s="117">
        <v>0</v>
      </c>
      <c r="L1335" s="117">
        <v>0.52</v>
      </c>
      <c r="M1335" s="117">
        <v>0.10199999999999999</v>
      </c>
      <c r="N1335" s="117" t="s">
        <v>2567</v>
      </c>
    </row>
    <row r="1336" spans="1:14" hidden="1">
      <c r="A1336" s="117" t="s">
        <v>5985</v>
      </c>
      <c r="B1336" s="117">
        <v>0.7710999999999999</v>
      </c>
      <c r="C1336" s="117">
        <v>1</v>
      </c>
      <c r="D1336" s="117">
        <v>9.5999999999999992E-3</v>
      </c>
      <c r="E1336" s="117">
        <v>960</v>
      </c>
      <c r="F1336" s="117" t="s">
        <v>1560</v>
      </c>
      <c r="G1336" s="117">
        <v>2.5417999999999998</v>
      </c>
      <c r="H1336" s="117">
        <v>0</v>
      </c>
      <c r="I1336" s="117">
        <v>1</v>
      </c>
      <c r="J1336" s="117">
        <v>0</v>
      </c>
      <c r="K1336" s="117">
        <v>0</v>
      </c>
      <c r="L1336" s="117">
        <v>0.25800000000000001</v>
      </c>
      <c r="M1336" s="117">
        <v>2.1999999999999999E-2</v>
      </c>
      <c r="N1336" s="117" t="s">
        <v>2561</v>
      </c>
    </row>
    <row r="1337" spans="1:14" hidden="1">
      <c r="A1337" s="117" t="s">
        <v>5986</v>
      </c>
      <c r="B1337" s="117">
        <v>0.76939999999999997</v>
      </c>
      <c r="C1337" s="117">
        <v>1</v>
      </c>
      <c r="D1337" s="117">
        <v>2.0400000000000001E-3</v>
      </c>
      <c r="E1337" s="117">
        <v>204</v>
      </c>
      <c r="F1337" s="117" t="s">
        <v>1384</v>
      </c>
      <c r="G1337" s="117">
        <v>3.2517</v>
      </c>
      <c r="H1337" s="117">
        <v>0</v>
      </c>
      <c r="I1337" s="117">
        <v>1</v>
      </c>
      <c r="J1337" s="117">
        <v>0</v>
      </c>
      <c r="K1337" s="117">
        <v>0</v>
      </c>
      <c r="L1337" s="117">
        <v>0.20499999999999999</v>
      </c>
      <c r="M1337" s="117">
        <v>2.1000000000000001E-2</v>
      </c>
      <c r="N1337" s="117" t="s">
        <v>2571</v>
      </c>
    </row>
    <row r="1338" spans="1:14" hidden="1">
      <c r="A1338" s="117" t="s">
        <v>5987</v>
      </c>
      <c r="B1338" s="117">
        <v>0.83429999999999993</v>
      </c>
      <c r="C1338" s="117">
        <v>1</v>
      </c>
      <c r="D1338" s="117">
        <v>2.9E-4</v>
      </c>
      <c r="E1338" s="117">
        <v>29</v>
      </c>
      <c r="F1338" s="117" t="s">
        <v>1634</v>
      </c>
      <c r="G1338" s="117">
        <v>2.2913000000000001</v>
      </c>
      <c r="H1338" s="117">
        <v>0</v>
      </c>
      <c r="I1338" s="117">
        <v>1</v>
      </c>
      <c r="J1338" s="117">
        <v>0</v>
      </c>
      <c r="K1338" s="117">
        <v>0</v>
      </c>
      <c r="L1338" s="117">
        <v>0.45200000000000001</v>
      </c>
      <c r="M1338" s="117">
        <v>7.4999999999999997E-2</v>
      </c>
      <c r="N1338" s="117" t="s">
        <v>2575</v>
      </c>
    </row>
    <row r="1339" spans="1:14" hidden="1">
      <c r="A1339" s="117" t="s">
        <v>5988</v>
      </c>
      <c r="B1339" s="117">
        <v>0.7710999999999999</v>
      </c>
      <c r="C1339" s="117">
        <v>1</v>
      </c>
      <c r="D1339" s="117">
        <v>5.5000000000000003E-4</v>
      </c>
      <c r="E1339" s="117">
        <v>55</v>
      </c>
      <c r="F1339" s="117" t="s">
        <v>1560</v>
      </c>
      <c r="G1339" s="117">
        <v>1.9784999999999999</v>
      </c>
      <c r="H1339" s="117">
        <v>0</v>
      </c>
      <c r="I1339" s="117">
        <v>1</v>
      </c>
      <c r="J1339" s="117">
        <v>0</v>
      </c>
      <c r="K1339" s="117">
        <v>0</v>
      </c>
      <c r="L1339" s="117">
        <v>0.308</v>
      </c>
      <c r="M1339" s="117">
        <v>4.4999999999999998E-2</v>
      </c>
      <c r="N1339" s="117" t="s">
        <v>2561</v>
      </c>
    </row>
    <row r="1340" spans="1:14" hidden="1">
      <c r="A1340" s="117" t="s">
        <v>5989</v>
      </c>
      <c r="B1340" s="117">
        <v>0.83429999999999993</v>
      </c>
      <c r="C1340" s="117">
        <v>1</v>
      </c>
      <c r="D1340" s="117">
        <v>2.66E-3</v>
      </c>
      <c r="E1340" s="117">
        <v>266</v>
      </c>
      <c r="F1340" s="117" t="s">
        <v>1634</v>
      </c>
      <c r="G1340" s="117">
        <v>1.9894000000000001</v>
      </c>
      <c r="H1340" s="117">
        <v>0</v>
      </c>
      <c r="I1340" s="117">
        <v>1</v>
      </c>
      <c r="J1340" s="117">
        <v>0</v>
      </c>
      <c r="K1340" s="117">
        <v>0</v>
      </c>
      <c r="L1340" s="117">
        <v>0.22800000000000001</v>
      </c>
      <c r="M1340" s="117">
        <v>4.2000000000000003E-2</v>
      </c>
      <c r="N1340" s="117" t="s">
        <v>2575</v>
      </c>
    </row>
    <row r="1341" spans="1:14" hidden="1">
      <c r="A1341" s="117" t="s">
        <v>5990</v>
      </c>
      <c r="B1341" s="117">
        <v>0.83429999999999993</v>
      </c>
      <c r="C1341" s="117">
        <v>1</v>
      </c>
      <c r="D1341" s="117">
        <v>1.357E-2</v>
      </c>
      <c r="E1341" s="117">
        <v>1357</v>
      </c>
      <c r="F1341" s="117" t="s">
        <v>1634</v>
      </c>
      <c r="G1341" s="117">
        <v>1.7345999999999999</v>
      </c>
      <c r="H1341" s="117">
        <v>8.2799999999999999E-2</v>
      </c>
      <c r="I1341" s="117">
        <v>1</v>
      </c>
      <c r="J1341" s="117">
        <v>0.18573655</v>
      </c>
      <c r="K1341" s="117">
        <v>0.16251051999999999</v>
      </c>
      <c r="L1341" s="117">
        <v>0.20200000000000001</v>
      </c>
      <c r="M1341" s="117">
        <v>1.4999999999999999E-2</v>
      </c>
      <c r="N1341" s="117" t="s">
        <v>2574</v>
      </c>
    </row>
    <row r="1342" spans="1:14" hidden="1">
      <c r="A1342" s="117" t="s">
        <v>5991</v>
      </c>
      <c r="B1342" s="117">
        <v>0.86769999999999992</v>
      </c>
      <c r="C1342" s="117">
        <v>1</v>
      </c>
      <c r="D1342" s="117">
        <v>6.2700000000000004E-3</v>
      </c>
      <c r="E1342" s="117">
        <v>627</v>
      </c>
      <c r="F1342" s="117" t="s">
        <v>4062</v>
      </c>
      <c r="G1342" s="117">
        <v>2.7692999999999999</v>
      </c>
      <c r="H1342" s="117">
        <v>0</v>
      </c>
      <c r="I1342" s="117">
        <v>1</v>
      </c>
      <c r="J1342" s="117">
        <v>0</v>
      </c>
      <c r="K1342" s="117">
        <v>0</v>
      </c>
      <c r="L1342" s="117">
        <v>0.34799999999999998</v>
      </c>
      <c r="M1342" s="117">
        <v>2.1000000000000001E-2</v>
      </c>
      <c r="N1342" s="117" t="s">
        <v>2576</v>
      </c>
    </row>
    <row r="1343" spans="1:14" hidden="1">
      <c r="A1343" s="117" t="s">
        <v>5992</v>
      </c>
      <c r="B1343" s="117">
        <v>0.71379999999999999</v>
      </c>
      <c r="C1343" s="117">
        <v>1</v>
      </c>
      <c r="D1343" s="117">
        <v>3.0000000000000001E-3</v>
      </c>
      <c r="E1343" s="117">
        <v>300</v>
      </c>
      <c r="F1343" s="117" t="s">
        <v>4045</v>
      </c>
      <c r="G1343" s="117">
        <v>1.3751</v>
      </c>
      <c r="H1343" s="117">
        <v>0</v>
      </c>
      <c r="I1343" s="117">
        <v>1</v>
      </c>
      <c r="J1343" s="117">
        <v>0</v>
      </c>
      <c r="K1343" s="117">
        <v>0</v>
      </c>
      <c r="L1343" s="117">
        <v>0.14799999999999999</v>
      </c>
      <c r="M1343" s="117">
        <v>1.7999999999999999E-2</v>
      </c>
      <c r="N1343" s="117" t="s">
        <v>2592</v>
      </c>
    </row>
    <row r="1344" spans="1:14" hidden="1">
      <c r="A1344" s="117" t="s">
        <v>5993</v>
      </c>
      <c r="B1344" s="117">
        <v>0.83539999999999992</v>
      </c>
      <c r="C1344" s="117">
        <v>1</v>
      </c>
      <c r="D1344" s="117">
        <v>6.9699999999999996E-3</v>
      </c>
      <c r="E1344" s="117">
        <v>697</v>
      </c>
      <c r="F1344" s="117" t="s">
        <v>1354</v>
      </c>
      <c r="G1344" s="117">
        <v>2.3151000000000002</v>
      </c>
      <c r="H1344" s="117">
        <v>0</v>
      </c>
      <c r="I1344" s="117">
        <v>1</v>
      </c>
      <c r="J1344" s="117">
        <v>0</v>
      </c>
      <c r="K1344" s="117">
        <v>0</v>
      </c>
      <c r="L1344" s="117">
        <v>0.187</v>
      </c>
      <c r="M1344" s="117">
        <v>2.1999999999999999E-2</v>
      </c>
      <c r="N1344" s="117" t="s">
        <v>2566</v>
      </c>
    </row>
    <row r="1345" spans="1:14" hidden="1">
      <c r="A1345" s="117" t="s">
        <v>5994</v>
      </c>
      <c r="B1345" s="117">
        <v>0.83429999999999993</v>
      </c>
      <c r="C1345" s="117">
        <v>1</v>
      </c>
      <c r="D1345" s="117">
        <v>3.5E-4</v>
      </c>
      <c r="E1345" s="117">
        <v>35</v>
      </c>
      <c r="F1345" s="117" t="s">
        <v>1634</v>
      </c>
      <c r="G1345" s="117">
        <v>1.5027999999999999</v>
      </c>
      <c r="H1345" s="117">
        <v>0</v>
      </c>
      <c r="I1345" s="117">
        <v>1</v>
      </c>
      <c r="J1345" s="117">
        <v>0</v>
      </c>
      <c r="K1345" s="117">
        <v>0</v>
      </c>
      <c r="L1345" s="117">
        <v>0.252</v>
      </c>
      <c r="M1345" s="117">
        <v>2.1000000000000001E-2</v>
      </c>
      <c r="N1345" s="117" t="s">
        <v>2564</v>
      </c>
    </row>
    <row r="1346" spans="1:14" hidden="1">
      <c r="A1346" s="117" t="s">
        <v>5995</v>
      </c>
      <c r="B1346" s="117">
        <v>0.83429999999999993</v>
      </c>
      <c r="C1346" s="117">
        <v>1</v>
      </c>
      <c r="D1346" s="117">
        <v>1.4999999999999999E-4</v>
      </c>
      <c r="E1346" s="117">
        <v>15</v>
      </c>
      <c r="F1346" s="117" t="s">
        <v>1634</v>
      </c>
      <c r="G1346" s="117">
        <v>2.2464</v>
      </c>
      <c r="H1346" s="117">
        <v>0</v>
      </c>
      <c r="I1346" s="117">
        <v>1</v>
      </c>
      <c r="J1346" s="117">
        <v>0</v>
      </c>
      <c r="K1346" s="117">
        <v>0</v>
      </c>
      <c r="L1346" s="117">
        <v>0.252</v>
      </c>
      <c r="M1346" s="117">
        <v>2.1000000000000001E-2</v>
      </c>
      <c r="N1346" s="117" t="s">
        <v>2574</v>
      </c>
    </row>
    <row r="1347" spans="1:14" hidden="1">
      <c r="A1347" s="117" t="s">
        <v>5996</v>
      </c>
      <c r="B1347" s="117">
        <v>0.8577999999999999</v>
      </c>
      <c r="C1347" s="117">
        <v>1</v>
      </c>
      <c r="D1347" s="117">
        <v>1.7099999999999999E-3</v>
      </c>
      <c r="E1347" s="117">
        <v>171</v>
      </c>
      <c r="F1347" s="117" t="s">
        <v>1888</v>
      </c>
      <c r="G1347" s="117">
        <v>2.9634999999999998</v>
      </c>
      <c r="H1347" s="117">
        <v>0</v>
      </c>
      <c r="I1347" s="117">
        <v>1</v>
      </c>
      <c r="J1347" s="117">
        <v>0</v>
      </c>
      <c r="K1347" s="117">
        <v>0</v>
      </c>
      <c r="L1347" s="117">
        <v>0.28199999999999997</v>
      </c>
      <c r="M1347" s="117">
        <v>7.4999999999999997E-2</v>
      </c>
      <c r="N1347" s="117" t="s">
        <v>2569</v>
      </c>
    </row>
    <row r="1348" spans="1:14" hidden="1">
      <c r="A1348" s="117" t="s">
        <v>5998</v>
      </c>
      <c r="B1348" s="117">
        <v>0.75979999999999992</v>
      </c>
      <c r="C1348" s="117">
        <v>1</v>
      </c>
      <c r="D1348" s="117">
        <v>2.0000000000000002E-5</v>
      </c>
      <c r="E1348" s="117">
        <v>2</v>
      </c>
      <c r="F1348" s="117" t="s">
        <v>1562</v>
      </c>
      <c r="G1348" s="117">
        <v>0.94199999999999995</v>
      </c>
      <c r="H1348" s="117">
        <v>0</v>
      </c>
      <c r="I1348" s="117">
        <v>1</v>
      </c>
      <c r="J1348" s="117">
        <v>0</v>
      </c>
      <c r="K1348" s="117">
        <v>0</v>
      </c>
      <c r="L1348" s="117">
        <v>0.252</v>
      </c>
      <c r="M1348" s="117">
        <v>2.1000000000000001E-2</v>
      </c>
      <c r="N1348" s="117" t="s">
        <v>2599</v>
      </c>
    </row>
    <row r="1349" spans="1:14" hidden="1">
      <c r="A1349" s="117" t="s">
        <v>5999</v>
      </c>
      <c r="B1349" s="117">
        <v>0.83429999999999993</v>
      </c>
      <c r="C1349" s="117">
        <v>1</v>
      </c>
      <c r="D1349" s="117">
        <v>5.0499999999999998E-3</v>
      </c>
      <c r="E1349" s="117">
        <v>505</v>
      </c>
      <c r="F1349" s="117" t="s">
        <v>1634</v>
      </c>
      <c r="G1349" s="117">
        <v>1.4016999999999999</v>
      </c>
      <c r="H1349" s="117">
        <v>0</v>
      </c>
      <c r="I1349" s="117">
        <v>1</v>
      </c>
      <c r="J1349" s="117">
        <v>0</v>
      </c>
      <c r="K1349" s="117">
        <v>0</v>
      </c>
      <c r="L1349" s="117">
        <v>0.38600000000000001</v>
      </c>
      <c r="M1349" s="117">
        <v>0.06</v>
      </c>
      <c r="N1349" s="117" t="s">
        <v>2593</v>
      </c>
    </row>
    <row r="1350" spans="1:14" hidden="1">
      <c r="A1350" s="117" t="s">
        <v>6000</v>
      </c>
      <c r="B1350" s="117">
        <v>0.71379999999999999</v>
      </c>
      <c r="C1350" s="117">
        <v>1</v>
      </c>
      <c r="D1350" s="117">
        <v>6.1799999999999997E-3</v>
      </c>
      <c r="E1350" s="117">
        <v>618</v>
      </c>
      <c r="F1350" s="117" t="s">
        <v>4045</v>
      </c>
      <c r="G1350" s="117">
        <v>1.2811999999999999</v>
      </c>
      <c r="H1350" s="117">
        <v>0</v>
      </c>
      <c r="I1350" s="117">
        <v>1</v>
      </c>
      <c r="J1350" s="117">
        <v>0</v>
      </c>
      <c r="K1350" s="117">
        <v>0</v>
      </c>
      <c r="L1350" s="117">
        <v>0.629</v>
      </c>
      <c r="M1350" s="117">
        <v>5.8000000000000003E-2</v>
      </c>
      <c r="N1350" s="117" t="s">
        <v>2560</v>
      </c>
    </row>
    <row r="1351" spans="1:14" hidden="1">
      <c r="A1351" s="117" t="s">
        <v>6001</v>
      </c>
      <c r="B1351" s="117">
        <v>0.83429999999999993</v>
      </c>
      <c r="C1351" s="117">
        <v>1</v>
      </c>
      <c r="D1351" s="117">
        <v>2.0899999999999998E-3</v>
      </c>
      <c r="E1351" s="117">
        <v>209</v>
      </c>
      <c r="F1351" s="117" t="s">
        <v>1634</v>
      </c>
      <c r="G1351" s="117">
        <v>1.4478</v>
      </c>
      <c r="H1351" s="117">
        <v>0</v>
      </c>
      <c r="I1351" s="117">
        <v>1</v>
      </c>
      <c r="J1351" s="117">
        <v>0</v>
      </c>
      <c r="K1351" s="117">
        <v>0</v>
      </c>
      <c r="L1351" s="117">
        <v>0.46500000000000002</v>
      </c>
      <c r="M1351" s="117">
        <v>2.1000000000000001E-2</v>
      </c>
      <c r="N1351" s="117" t="s">
        <v>2564</v>
      </c>
    </row>
    <row r="1352" spans="1:14" hidden="1">
      <c r="A1352" s="117" t="s">
        <v>6002</v>
      </c>
      <c r="B1352" s="117">
        <v>1.0261999999999998</v>
      </c>
      <c r="C1352" s="117">
        <v>1</v>
      </c>
      <c r="D1352" s="117">
        <v>2.2800000000000001E-2</v>
      </c>
      <c r="E1352" s="117">
        <v>2280</v>
      </c>
      <c r="F1352" s="117" t="s">
        <v>1381</v>
      </c>
      <c r="G1352" s="117">
        <v>1.4854000000000001</v>
      </c>
      <c r="H1352" s="117">
        <v>3.4200000000000001E-2</v>
      </c>
      <c r="I1352" s="117">
        <v>1</v>
      </c>
      <c r="J1352" s="117">
        <v>0</v>
      </c>
      <c r="K1352" s="117">
        <v>0</v>
      </c>
      <c r="L1352" s="117">
        <v>0.46300000000000002</v>
      </c>
      <c r="M1352" s="117">
        <v>1.9E-2</v>
      </c>
      <c r="N1352" s="117" t="s">
        <v>2600</v>
      </c>
    </row>
    <row r="1353" spans="1:14" hidden="1">
      <c r="A1353" s="117" t="s">
        <v>6004</v>
      </c>
      <c r="B1353" s="117">
        <v>1.0304</v>
      </c>
      <c r="C1353" s="117">
        <v>1</v>
      </c>
      <c r="D1353" s="117">
        <v>1.8409999999999999E-2</v>
      </c>
      <c r="E1353" s="117">
        <v>1841</v>
      </c>
      <c r="F1353" s="117" t="s">
        <v>1672</v>
      </c>
      <c r="G1353" s="117">
        <v>1.9253</v>
      </c>
      <c r="H1353" s="117">
        <v>4.5100000000000001E-2</v>
      </c>
      <c r="I1353" s="117">
        <v>1</v>
      </c>
      <c r="J1353" s="117">
        <v>0</v>
      </c>
      <c r="K1353" s="117">
        <v>0</v>
      </c>
      <c r="L1353" s="117">
        <v>0.433</v>
      </c>
      <c r="M1353" s="117">
        <v>4.1000000000000002E-2</v>
      </c>
      <c r="N1353" s="117" t="s">
        <v>1850</v>
      </c>
    </row>
    <row r="1354" spans="1:14" hidden="1">
      <c r="A1354" s="117" t="s">
        <v>6005</v>
      </c>
      <c r="B1354" s="117">
        <v>1.0304</v>
      </c>
      <c r="C1354" s="117">
        <v>1</v>
      </c>
      <c r="D1354" s="117">
        <v>9.9449999999999997E-2</v>
      </c>
      <c r="E1354" s="117">
        <v>9945</v>
      </c>
      <c r="F1354" s="117" t="s">
        <v>1672</v>
      </c>
      <c r="G1354" s="117">
        <v>2.1970000000000001</v>
      </c>
      <c r="H1354" s="117">
        <v>6.2199999999999998E-2</v>
      </c>
      <c r="I1354" s="117">
        <v>1</v>
      </c>
      <c r="J1354" s="117">
        <v>0.14408982000000001</v>
      </c>
      <c r="K1354" s="117">
        <v>0.14190120000000001</v>
      </c>
      <c r="L1354" s="117">
        <v>0.371</v>
      </c>
      <c r="M1354" s="117">
        <v>2.5999999999999999E-2</v>
      </c>
      <c r="N1354" s="117" t="s">
        <v>1850</v>
      </c>
    </row>
    <row r="1355" spans="1:14" hidden="1">
      <c r="A1355" s="117" t="s">
        <v>6006</v>
      </c>
      <c r="B1355" s="117">
        <v>0.86499999999999999</v>
      </c>
      <c r="C1355" s="117">
        <v>1</v>
      </c>
      <c r="D1355" s="117">
        <v>1.0670000000000001E-2</v>
      </c>
      <c r="E1355" s="117">
        <v>1067</v>
      </c>
      <c r="F1355" s="117" t="s">
        <v>4084</v>
      </c>
      <c r="G1355" s="117">
        <v>1.3386</v>
      </c>
      <c r="H1355" s="117">
        <v>0</v>
      </c>
      <c r="I1355" s="117">
        <v>1</v>
      </c>
      <c r="J1355" s="117">
        <v>0</v>
      </c>
      <c r="K1355" s="117">
        <v>0</v>
      </c>
      <c r="L1355" s="117">
        <v>0.378</v>
      </c>
      <c r="M1355" s="117">
        <v>1.9E-2</v>
      </c>
      <c r="N1355" s="117" t="s">
        <v>2602</v>
      </c>
    </row>
    <row r="1356" spans="1:14" hidden="1">
      <c r="A1356" s="117" t="s">
        <v>6007</v>
      </c>
      <c r="B1356" s="117">
        <v>1.0304</v>
      </c>
      <c r="C1356" s="117">
        <v>1</v>
      </c>
      <c r="D1356" s="117">
        <v>2.9270000000000001E-2</v>
      </c>
      <c r="E1356" s="117">
        <v>2927</v>
      </c>
      <c r="F1356" s="117" t="s">
        <v>1672</v>
      </c>
      <c r="G1356" s="117">
        <v>1.4244000000000001</v>
      </c>
      <c r="H1356" s="117">
        <v>3.2899999999999999E-2</v>
      </c>
      <c r="I1356" s="117">
        <v>1</v>
      </c>
      <c r="J1356" s="117">
        <v>0</v>
      </c>
      <c r="K1356" s="117">
        <v>0</v>
      </c>
      <c r="L1356" s="117">
        <v>0.41899999999999998</v>
      </c>
      <c r="M1356" s="117">
        <v>2.8000000000000001E-2</v>
      </c>
      <c r="N1356" s="117" t="s">
        <v>2603</v>
      </c>
    </row>
    <row r="1357" spans="1:14" hidden="1">
      <c r="A1357" s="117" t="s">
        <v>6008</v>
      </c>
      <c r="B1357" s="117">
        <v>1.0304</v>
      </c>
      <c r="C1357" s="117">
        <v>1</v>
      </c>
      <c r="D1357" s="117">
        <v>1.6080000000000001E-2</v>
      </c>
      <c r="E1357" s="117">
        <v>1608</v>
      </c>
      <c r="F1357" s="117" t="s">
        <v>1672</v>
      </c>
      <c r="G1357" s="117">
        <v>1.3809</v>
      </c>
      <c r="H1357" s="117">
        <v>0</v>
      </c>
      <c r="I1357" s="117">
        <v>1</v>
      </c>
      <c r="J1357" s="117">
        <v>0</v>
      </c>
      <c r="K1357" s="117">
        <v>0</v>
      </c>
      <c r="L1357" s="117">
        <v>0.42299999999999999</v>
      </c>
      <c r="M1357" s="117">
        <v>1.7000000000000001E-2</v>
      </c>
      <c r="N1357" s="117" t="s">
        <v>2603</v>
      </c>
    </row>
    <row r="1358" spans="1:14" hidden="1">
      <c r="A1358" s="117" t="s">
        <v>6009</v>
      </c>
      <c r="B1358" s="117">
        <v>1.0304</v>
      </c>
      <c r="C1358" s="117">
        <v>1</v>
      </c>
      <c r="D1358" s="117">
        <v>1.9550000000000001E-2</v>
      </c>
      <c r="E1358" s="117">
        <v>1955</v>
      </c>
      <c r="F1358" s="117" t="s">
        <v>1672</v>
      </c>
      <c r="G1358" s="117">
        <v>1.3129</v>
      </c>
      <c r="H1358" s="117">
        <v>0</v>
      </c>
      <c r="I1358" s="117">
        <v>1</v>
      </c>
      <c r="J1358" s="117">
        <v>0</v>
      </c>
      <c r="K1358" s="117">
        <v>0</v>
      </c>
      <c r="L1358" s="117">
        <v>0.44700000000000001</v>
      </c>
      <c r="M1358" s="117">
        <v>2.7E-2</v>
      </c>
      <c r="N1358" s="117" t="s">
        <v>1850</v>
      </c>
    </row>
    <row r="1359" spans="1:14" hidden="1">
      <c r="A1359" s="117" t="s">
        <v>6010</v>
      </c>
      <c r="B1359" s="117">
        <v>0.86929999999999996</v>
      </c>
      <c r="C1359" s="117">
        <v>1</v>
      </c>
      <c r="D1359" s="117">
        <v>4.0489999999999998E-2</v>
      </c>
      <c r="E1359" s="117">
        <v>4049</v>
      </c>
      <c r="F1359" s="117" t="s">
        <v>4088</v>
      </c>
      <c r="G1359" s="117">
        <v>1.8808</v>
      </c>
      <c r="H1359" s="117">
        <v>0</v>
      </c>
      <c r="I1359" s="117">
        <v>1</v>
      </c>
      <c r="J1359" s="117">
        <v>4.4092810000000003E-2</v>
      </c>
      <c r="K1359" s="117">
        <v>4.2166410000000001E-2</v>
      </c>
      <c r="L1359" s="117">
        <v>0.34899999999999998</v>
      </c>
      <c r="M1359" s="117">
        <v>2.8000000000000001E-2</v>
      </c>
      <c r="N1359" s="117" t="s">
        <v>2604</v>
      </c>
    </row>
    <row r="1360" spans="1:14" hidden="1">
      <c r="A1360" s="117" t="s">
        <v>6011</v>
      </c>
      <c r="B1360" s="117">
        <v>0.86499999999999999</v>
      </c>
      <c r="C1360" s="117">
        <v>1</v>
      </c>
      <c r="D1360" s="117">
        <v>9.4199999999999996E-3</v>
      </c>
      <c r="E1360" s="117">
        <v>942</v>
      </c>
      <c r="F1360" s="117" t="s">
        <v>4084</v>
      </c>
      <c r="G1360" s="117">
        <v>1.2706</v>
      </c>
      <c r="H1360" s="117">
        <v>0</v>
      </c>
      <c r="I1360" s="117">
        <v>1</v>
      </c>
      <c r="J1360" s="117">
        <v>0</v>
      </c>
      <c r="K1360" s="117">
        <v>0</v>
      </c>
      <c r="L1360" s="117">
        <v>0.42299999999999999</v>
      </c>
      <c r="M1360" s="117">
        <v>1.9E-2</v>
      </c>
      <c r="N1360" s="117" t="s">
        <v>2602</v>
      </c>
    </row>
    <row r="1361" spans="1:14" hidden="1">
      <c r="A1361" s="117" t="s">
        <v>6012</v>
      </c>
      <c r="B1361" s="117">
        <v>1.0261999999999998</v>
      </c>
      <c r="C1361" s="117">
        <v>1</v>
      </c>
      <c r="D1361" s="117">
        <v>8.2949999999999996E-2</v>
      </c>
      <c r="E1361" s="117">
        <v>8295</v>
      </c>
      <c r="F1361" s="117" t="s">
        <v>1381</v>
      </c>
      <c r="G1361" s="117">
        <v>1.8337000000000001</v>
      </c>
      <c r="H1361" s="117">
        <v>6.6600000000000006E-2</v>
      </c>
      <c r="I1361" s="117">
        <v>1</v>
      </c>
      <c r="J1361" s="117">
        <v>2.7055650000000001E-2</v>
      </c>
      <c r="K1361" s="117">
        <v>4.2166410000000001E-2</v>
      </c>
      <c r="L1361" s="117">
        <v>0.378</v>
      </c>
      <c r="M1361" s="117">
        <v>1.7000000000000001E-2</v>
      </c>
      <c r="N1361" s="117" t="s">
        <v>2600</v>
      </c>
    </row>
    <row r="1362" spans="1:14" hidden="1">
      <c r="A1362" s="117" t="s">
        <v>6013</v>
      </c>
      <c r="B1362" s="117">
        <v>0.86929999999999996</v>
      </c>
      <c r="C1362" s="117">
        <v>1</v>
      </c>
      <c r="D1362" s="117">
        <v>1.541E-2</v>
      </c>
      <c r="E1362" s="117">
        <v>1541</v>
      </c>
      <c r="F1362" s="117" t="s">
        <v>4088</v>
      </c>
      <c r="G1362" s="117">
        <v>1.4729000000000001</v>
      </c>
      <c r="H1362" s="117">
        <v>8.6999999999999994E-2</v>
      </c>
      <c r="I1362" s="117">
        <v>1</v>
      </c>
      <c r="J1362" s="117">
        <v>0</v>
      </c>
      <c r="K1362" s="117">
        <v>0</v>
      </c>
      <c r="L1362" s="117">
        <v>0.371</v>
      </c>
      <c r="M1362" s="117">
        <v>1.7000000000000001E-2</v>
      </c>
      <c r="N1362" s="117" t="s">
        <v>2604</v>
      </c>
    </row>
    <row r="1363" spans="1:14" hidden="1">
      <c r="A1363" s="117" t="s">
        <v>6014</v>
      </c>
      <c r="B1363" s="117">
        <v>0.86499999999999999</v>
      </c>
      <c r="C1363" s="117">
        <v>1</v>
      </c>
      <c r="D1363" s="117">
        <v>9.41E-3</v>
      </c>
      <c r="E1363" s="117">
        <v>941</v>
      </c>
      <c r="F1363" s="117" t="s">
        <v>4084</v>
      </c>
      <c r="G1363" s="117">
        <v>1.1319999999999999</v>
      </c>
      <c r="H1363" s="117">
        <v>0</v>
      </c>
      <c r="I1363" s="117">
        <v>1</v>
      </c>
      <c r="J1363" s="117">
        <v>0</v>
      </c>
      <c r="K1363" s="117">
        <v>0</v>
      </c>
      <c r="L1363" s="117">
        <v>0.41899999999999998</v>
      </c>
      <c r="M1363" s="117">
        <v>2.5999999999999999E-2</v>
      </c>
      <c r="N1363" s="117" t="s">
        <v>2605</v>
      </c>
    </row>
    <row r="1364" spans="1:14" hidden="1">
      <c r="A1364" s="117" t="s">
        <v>6015</v>
      </c>
      <c r="B1364" s="117">
        <v>0.86499999999999999</v>
      </c>
      <c r="C1364" s="117">
        <v>1</v>
      </c>
      <c r="D1364" s="117">
        <v>4.0500000000000001E-2</v>
      </c>
      <c r="E1364" s="117">
        <v>4050</v>
      </c>
      <c r="F1364" s="117" t="s">
        <v>4084</v>
      </c>
      <c r="G1364" s="117">
        <v>1.5233000000000001</v>
      </c>
      <c r="H1364" s="117">
        <v>0</v>
      </c>
      <c r="I1364" s="117">
        <v>1</v>
      </c>
      <c r="J1364" s="117">
        <v>5.8959270000000001E-2</v>
      </c>
      <c r="K1364" s="117">
        <v>8.7832660000000007E-2</v>
      </c>
      <c r="L1364" s="117">
        <v>0.35299999999999998</v>
      </c>
      <c r="M1364" s="117">
        <v>5.7000000000000002E-2</v>
      </c>
      <c r="N1364" s="117" t="s">
        <v>2606</v>
      </c>
    </row>
    <row r="1365" spans="1:14" hidden="1">
      <c r="A1365" s="117" t="s">
        <v>6016</v>
      </c>
      <c r="B1365" s="117">
        <v>0.86499999999999999</v>
      </c>
      <c r="C1365" s="117">
        <v>1</v>
      </c>
      <c r="D1365" s="117">
        <v>5.0600000000000003E-3</v>
      </c>
      <c r="E1365" s="117">
        <v>506</v>
      </c>
      <c r="F1365" s="117" t="s">
        <v>4084</v>
      </c>
      <c r="G1365" s="117">
        <v>1.2746</v>
      </c>
      <c r="H1365" s="117">
        <v>0</v>
      </c>
      <c r="I1365" s="117">
        <v>1</v>
      </c>
      <c r="J1365" s="117">
        <v>0</v>
      </c>
      <c r="K1365" s="117">
        <v>0</v>
      </c>
      <c r="L1365" s="117">
        <v>0.57399999999999995</v>
      </c>
      <c r="M1365" s="117">
        <v>2.9000000000000001E-2</v>
      </c>
      <c r="N1365" s="117" t="s">
        <v>2606</v>
      </c>
    </row>
    <row r="1366" spans="1:14" hidden="1">
      <c r="A1366" s="117" t="s">
        <v>6017</v>
      </c>
      <c r="B1366" s="117">
        <v>0.86499999999999999</v>
      </c>
      <c r="C1366" s="117">
        <v>1</v>
      </c>
      <c r="D1366" s="117">
        <v>1.172E-2</v>
      </c>
      <c r="E1366" s="117">
        <v>1172</v>
      </c>
      <c r="F1366" s="117" t="s">
        <v>4084</v>
      </c>
      <c r="G1366" s="117">
        <v>1.3048999999999999</v>
      </c>
      <c r="H1366" s="117">
        <v>0</v>
      </c>
      <c r="I1366" s="117">
        <v>1</v>
      </c>
      <c r="J1366" s="117">
        <v>0</v>
      </c>
      <c r="K1366" s="117">
        <v>0</v>
      </c>
      <c r="L1366" s="117">
        <v>0.48899999999999999</v>
      </c>
      <c r="M1366" s="117">
        <v>2.1000000000000001E-2</v>
      </c>
      <c r="N1366" s="117" t="s">
        <v>2607</v>
      </c>
    </row>
    <row r="1367" spans="1:14" hidden="1">
      <c r="A1367" s="117" t="s">
        <v>6018</v>
      </c>
      <c r="B1367" s="117">
        <v>0.86499999999999999</v>
      </c>
      <c r="C1367" s="117">
        <v>1</v>
      </c>
      <c r="D1367" s="117">
        <v>5.6899999999999997E-3</v>
      </c>
      <c r="E1367" s="117">
        <v>569</v>
      </c>
      <c r="F1367" s="117" t="s">
        <v>4084</v>
      </c>
      <c r="G1367" s="117">
        <v>1.3209</v>
      </c>
      <c r="H1367" s="117">
        <v>0</v>
      </c>
      <c r="I1367" s="117">
        <v>1</v>
      </c>
      <c r="J1367" s="117">
        <v>0</v>
      </c>
      <c r="K1367" s="117">
        <v>0</v>
      </c>
      <c r="L1367" s="117">
        <v>0.47699999999999998</v>
      </c>
      <c r="M1367" s="117">
        <v>4.4999999999999998E-2</v>
      </c>
      <c r="N1367" s="117" t="s">
        <v>2602</v>
      </c>
    </row>
    <row r="1368" spans="1:14" hidden="1">
      <c r="A1368" s="117" t="s">
        <v>6019</v>
      </c>
      <c r="B1368" s="117">
        <v>0.86499999999999999</v>
      </c>
      <c r="C1368" s="117">
        <v>1</v>
      </c>
      <c r="D1368" s="117">
        <v>1.49E-2</v>
      </c>
      <c r="E1368" s="117">
        <v>1490</v>
      </c>
      <c r="F1368" s="117" t="s">
        <v>4084</v>
      </c>
      <c r="G1368" s="117">
        <v>1.2966</v>
      </c>
      <c r="H1368" s="117">
        <v>0</v>
      </c>
      <c r="I1368" s="117">
        <v>1</v>
      </c>
      <c r="J1368" s="117">
        <v>0</v>
      </c>
      <c r="K1368" s="117">
        <v>0</v>
      </c>
      <c r="L1368" s="117">
        <v>0.47199999999999998</v>
      </c>
      <c r="M1368" s="117">
        <v>3.5999999999999997E-2</v>
      </c>
      <c r="N1368" s="117" t="s">
        <v>2608</v>
      </c>
    </row>
    <row r="1369" spans="1:14" hidden="1">
      <c r="A1369" s="117" t="s">
        <v>10402</v>
      </c>
      <c r="B1369" s="117">
        <v>0.8861</v>
      </c>
      <c r="C1369" s="117">
        <v>1</v>
      </c>
      <c r="D1369" s="117">
        <v>7.3380000000000001E-2</v>
      </c>
      <c r="E1369" s="117">
        <v>7338</v>
      </c>
      <c r="F1369" s="117" t="s">
        <v>4091</v>
      </c>
      <c r="G1369" s="117">
        <v>1.5226</v>
      </c>
      <c r="H1369" s="117">
        <v>5.6000000000000001E-2</v>
      </c>
      <c r="I1369" s="117">
        <v>1</v>
      </c>
      <c r="J1369" s="117">
        <v>0</v>
      </c>
      <c r="K1369" s="117">
        <v>0</v>
      </c>
      <c r="L1369" s="117">
        <v>0.69</v>
      </c>
      <c r="M1369" s="117">
        <v>0.11700000000000001</v>
      </c>
      <c r="N1369" s="117" t="s">
        <v>2609</v>
      </c>
    </row>
    <row r="1370" spans="1:14" hidden="1">
      <c r="A1370" s="117" t="s">
        <v>10404</v>
      </c>
      <c r="B1370" s="117">
        <v>0.94499999999999995</v>
      </c>
      <c r="C1370" s="117">
        <v>1</v>
      </c>
      <c r="D1370" s="117">
        <v>8.5269999999999999E-2</v>
      </c>
      <c r="E1370" s="117">
        <v>8527</v>
      </c>
      <c r="F1370" s="117" t="s">
        <v>4092</v>
      </c>
      <c r="G1370" s="117">
        <v>2.508</v>
      </c>
      <c r="H1370" s="117">
        <v>9.7600000000000006E-2</v>
      </c>
      <c r="I1370" s="117">
        <v>1</v>
      </c>
      <c r="J1370" s="117">
        <v>0.19868946000000001</v>
      </c>
      <c r="K1370" s="117">
        <v>0.20613655</v>
      </c>
      <c r="L1370" s="117">
        <v>0.752</v>
      </c>
      <c r="M1370" s="117">
        <v>7.1999999999999995E-2</v>
      </c>
      <c r="N1370" s="117" t="s">
        <v>2610</v>
      </c>
    </row>
    <row r="1371" spans="1:14" hidden="1">
      <c r="A1371" s="117" t="s">
        <v>10406</v>
      </c>
      <c r="B1371" s="117">
        <v>1.0267999999999999</v>
      </c>
      <c r="C1371" s="117">
        <v>1</v>
      </c>
      <c r="D1371" s="117">
        <v>3.6600000000000001E-2</v>
      </c>
      <c r="E1371" s="117">
        <v>3660</v>
      </c>
      <c r="F1371" s="117" t="s">
        <v>1771</v>
      </c>
      <c r="G1371" s="117">
        <v>1.7162999999999999</v>
      </c>
      <c r="H1371" s="117">
        <v>0.1171</v>
      </c>
      <c r="I1371" s="117">
        <v>1</v>
      </c>
      <c r="J1371" s="117">
        <v>6.2731330000000002E-2</v>
      </c>
      <c r="K1371" s="117">
        <v>8.077993E-2</v>
      </c>
      <c r="L1371" s="117">
        <v>0.69299999999999995</v>
      </c>
      <c r="M1371" s="117">
        <v>2.9000000000000001E-2</v>
      </c>
      <c r="N1371" s="117" t="s">
        <v>2611</v>
      </c>
    </row>
    <row r="1372" spans="1:14" hidden="1">
      <c r="A1372" s="117" t="s">
        <v>10408</v>
      </c>
      <c r="B1372" s="117">
        <v>0.95909999999999995</v>
      </c>
      <c r="C1372" s="117">
        <v>1</v>
      </c>
      <c r="D1372" s="117">
        <v>7.8399999999999997E-2</v>
      </c>
      <c r="E1372" s="117">
        <v>7840</v>
      </c>
      <c r="F1372" s="117" t="s">
        <v>1733</v>
      </c>
      <c r="G1372" s="117">
        <v>1.6746000000000001</v>
      </c>
      <c r="H1372" s="117">
        <v>6.93E-2</v>
      </c>
      <c r="I1372" s="117">
        <v>1</v>
      </c>
      <c r="J1372" s="117">
        <v>2.8220000000000001E-5</v>
      </c>
      <c r="K1372" s="117">
        <v>1.9743779999999999E-2</v>
      </c>
      <c r="L1372" s="117">
        <v>0.65200000000000002</v>
      </c>
      <c r="M1372" s="117">
        <v>4.5999999999999999E-2</v>
      </c>
      <c r="N1372" s="117" t="s">
        <v>2612</v>
      </c>
    </row>
    <row r="1373" spans="1:14" hidden="1">
      <c r="A1373" s="117" t="s">
        <v>10410</v>
      </c>
      <c r="B1373" s="117">
        <v>0.95909999999999995</v>
      </c>
      <c r="C1373" s="117">
        <v>1</v>
      </c>
      <c r="D1373" s="117">
        <v>6.7250000000000004E-2</v>
      </c>
      <c r="E1373" s="117">
        <v>6725</v>
      </c>
      <c r="F1373" s="117" t="s">
        <v>1733</v>
      </c>
      <c r="G1373" s="117">
        <v>1.5287999999999999</v>
      </c>
      <c r="H1373" s="117">
        <v>5.11E-2</v>
      </c>
      <c r="I1373" s="117">
        <v>1</v>
      </c>
      <c r="J1373" s="117">
        <v>0</v>
      </c>
      <c r="K1373" s="117">
        <v>0</v>
      </c>
      <c r="L1373" s="117">
        <v>0.749</v>
      </c>
      <c r="M1373" s="117">
        <v>7.6999999999999999E-2</v>
      </c>
      <c r="N1373" s="117" t="s">
        <v>2613</v>
      </c>
    </row>
    <row r="1374" spans="1:14" hidden="1">
      <c r="A1374" s="117" t="s">
        <v>10412</v>
      </c>
      <c r="B1374" s="117">
        <v>0.94499999999999995</v>
      </c>
      <c r="C1374" s="117">
        <v>1</v>
      </c>
      <c r="D1374" s="117">
        <v>2.2599999999999999E-2</v>
      </c>
      <c r="E1374" s="117">
        <v>2260</v>
      </c>
      <c r="F1374" s="117" t="s">
        <v>4092</v>
      </c>
      <c r="G1374" s="117">
        <v>1.2377</v>
      </c>
      <c r="H1374" s="117">
        <v>0</v>
      </c>
      <c r="I1374" s="117">
        <v>1</v>
      </c>
      <c r="J1374" s="117">
        <v>0</v>
      </c>
      <c r="K1374" s="117">
        <v>0</v>
      </c>
      <c r="L1374" s="117">
        <v>0.83299999999999996</v>
      </c>
      <c r="M1374" s="117">
        <v>9.6000000000000002E-2</v>
      </c>
      <c r="N1374" s="117" t="s">
        <v>2614</v>
      </c>
    </row>
    <row r="1375" spans="1:14" hidden="1">
      <c r="A1375" s="117" t="s">
        <v>10414</v>
      </c>
      <c r="B1375" s="117">
        <v>0.94499999999999995</v>
      </c>
      <c r="C1375" s="117">
        <v>1</v>
      </c>
      <c r="D1375" s="117">
        <v>4.1709999999999997E-2</v>
      </c>
      <c r="E1375" s="117">
        <v>4171</v>
      </c>
      <c r="F1375" s="117" t="s">
        <v>4092</v>
      </c>
      <c r="G1375" s="117">
        <v>2.0190999999999999</v>
      </c>
      <c r="H1375" s="117">
        <v>0.10780000000000001</v>
      </c>
      <c r="I1375" s="117">
        <v>1</v>
      </c>
      <c r="J1375" s="117">
        <v>8.9422459999999995E-2</v>
      </c>
      <c r="K1375" s="117">
        <v>0.11917636</v>
      </c>
      <c r="L1375" s="117">
        <v>0.76</v>
      </c>
      <c r="M1375" s="117">
        <v>9.7000000000000003E-2</v>
      </c>
      <c r="N1375" s="117" t="s">
        <v>2610</v>
      </c>
    </row>
    <row r="1376" spans="1:14" hidden="1">
      <c r="A1376" s="117" t="s">
        <v>10415</v>
      </c>
      <c r="B1376" s="117">
        <v>0.94499999999999995</v>
      </c>
      <c r="C1376" s="117">
        <v>1</v>
      </c>
      <c r="D1376" s="117">
        <v>0.12805</v>
      </c>
      <c r="E1376" s="117">
        <v>12805</v>
      </c>
      <c r="F1376" s="117" t="s">
        <v>4092</v>
      </c>
      <c r="G1376" s="117">
        <v>2.1341000000000001</v>
      </c>
      <c r="H1376" s="117">
        <v>7.6799999999999993E-2</v>
      </c>
      <c r="I1376" s="117">
        <v>1</v>
      </c>
      <c r="J1376" s="117">
        <v>0.22053543</v>
      </c>
      <c r="K1376" s="117">
        <v>0.23985433</v>
      </c>
      <c r="L1376" s="117">
        <v>0.72099999999999997</v>
      </c>
      <c r="M1376" s="117">
        <v>6.9000000000000006E-2</v>
      </c>
      <c r="N1376" s="117" t="s">
        <v>2610</v>
      </c>
    </row>
    <row r="1377" spans="1:14" hidden="1">
      <c r="A1377" s="117" t="s">
        <v>10416</v>
      </c>
      <c r="B1377" s="117">
        <v>0.94499999999999995</v>
      </c>
      <c r="C1377" s="117">
        <v>1</v>
      </c>
      <c r="D1377" s="117">
        <v>6.8559999999999996E-2</v>
      </c>
      <c r="E1377" s="117">
        <v>6856</v>
      </c>
      <c r="F1377" s="117" t="s">
        <v>4092</v>
      </c>
      <c r="G1377" s="117">
        <v>1.5124</v>
      </c>
      <c r="H1377" s="117">
        <v>6.13E-2</v>
      </c>
      <c r="I1377" s="117">
        <v>1</v>
      </c>
      <c r="J1377" s="117">
        <v>5.5260150000000001E-2</v>
      </c>
      <c r="K1377" s="117">
        <v>8.3487000000000006E-2</v>
      </c>
      <c r="L1377" s="117">
        <v>0.63800000000000001</v>
      </c>
      <c r="M1377" s="117">
        <v>6.4000000000000001E-2</v>
      </c>
      <c r="N1377" s="117" t="s">
        <v>2610</v>
      </c>
    </row>
    <row r="1378" spans="1:14" hidden="1">
      <c r="A1378" s="117" t="s">
        <v>10417</v>
      </c>
      <c r="B1378" s="117">
        <v>0.94499999999999995</v>
      </c>
      <c r="C1378" s="117">
        <v>1</v>
      </c>
      <c r="D1378" s="117">
        <v>8.4419999999999995E-2</v>
      </c>
      <c r="E1378" s="117">
        <v>8442</v>
      </c>
      <c r="F1378" s="117" t="s">
        <v>4092</v>
      </c>
      <c r="G1378" s="117">
        <v>1.7865</v>
      </c>
      <c r="H1378" s="117">
        <v>8.1100000000000005E-2</v>
      </c>
      <c r="I1378" s="117">
        <v>1</v>
      </c>
      <c r="J1378" s="117">
        <v>9.6330810000000003E-2</v>
      </c>
      <c r="K1378" s="117">
        <v>0.11112869</v>
      </c>
      <c r="L1378" s="117">
        <v>0.622</v>
      </c>
      <c r="M1378" s="117">
        <v>6.6000000000000003E-2</v>
      </c>
      <c r="N1378" s="117" t="s">
        <v>2610</v>
      </c>
    </row>
    <row r="1379" spans="1:14" hidden="1">
      <c r="A1379" s="117" t="s">
        <v>10418</v>
      </c>
      <c r="B1379" s="117">
        <v>0.94499999999999995</v>
      </c>
      <c r="C1379" s="117">
        <v>1</v>
      </c>
      <c r="D1379" s="117">
        <v>1.055E-2</v>
      </c>
      <c r="E1379" s="117">
        <v>1055</v>
      </c>
      <c r="F1379" s="117" t="s">
        <v>4092</v>
      </c>
      <c r="G1379" s="117">
        <v>1.3596999999999999</v>
      </c>
      <c r="H1379" s="117">
        <v>0</v>
      </c>
      <c r="I1379" s="117">
        <v>1</v>
      </c>
      <c r="J1379" s="117">
        <v>0</v>
      </c>
      <c r="K1379" s="117">
        <v>0</v>
      </c>
      <c r="L1379" s="117">
        <v>0.64100000000000001</v>
      </c>
      <c r="M1379" s="117">
        <v>5.6000000000000001E-2</v>
      </c>
      <c r="N1379" s="117" t="s">
        <v>2610</v>
      </c>
    </row>
    <row r="1380" spans="1:14" hidden="1">
      <c r="A1380" s="117" t="s">
        <v>10419</v>
      </c>
      <c r="B1380" s="117">
        <v>0.94499999999999995</v>
      </c>
      <c r="C1380" s="117">
        <v>1</v>
      </c>
      <c r="D1380" s="117">
        <v>8.788E-2</v>
      </c>
      <c r="E1380" s="117">
        <v>8788</v>
      </c>
      <c r="F1380" s="117" t="s">
        <v>4092</v>
      </c>
      <c r="G1380" s="117">
        <v>1.4456</v>
      </c>
      <c r="H1380" s="117">
        <v>7.2999999999999995E-2</v>
      </c>
      <c r="I1380" s="117">
        <v>1</v>
      </c>
      <c r="J1380" s="117">
        <v>9.8777680000000007E-2</v>
      </c>
      <c r="K1380" s="117">
        <v>0.10222984</v>
      </c>
      <c r="L1380" s="117">
        <v>0.74</v>
      </c>
      <c r="M1380" s="117">
        <v>7.6999999999999999E-2</v>
      </c>
      <c r="N1380" s="117" t="s">
        <v>2615</v>
      </c>
    </row>
    <row r="1381" spans="1:14" hidden="1">
      <c r="A1381" s="117" t="s">
        <v>10421</v>
      </c>
      <c r="B1381" s="117">
        <v>0.95909999999999995</v>
      </c>
      <c r="C1381" s="117">
        <v>1</v>
      </c>
      <c r="D1381" s="117">
        <v>3.6209999999999999E-2</v>
      </c>
      <c r="E1381" s="117">
        <v>3621</v>
      </c>
      <c r="F1381" s="117" t="s">
        <v>1733</v>
      </c>
      <c r="G1381" s="117">
        <v>1.7876000000000001</v>
      </c>
      <c r="H1381" s="117">
        <v>0.1041</v>
      </c>
      <c r="I1381" s="117">
        <v>1</v>
      </c>
      <c r="J1381" s="117">
        <v>0</v>
      </c>
      <c r="K1381" s="117">
        <v>0</v>
      </c>
      <c r="L1381" s="117">
        <v>0.747</v>
      </c>
      <c r="M1381" s="117">
        <v>0.04</v>
      </c>
      <c r="N1381" s="117" t="s">
        <v>2612</v>
      </c>
    </row>
    <row r="1382" spans="1:14" hidden="1">
      <c r="A1382" s="117" t="s">
        <v>10422</v>
      </c>
      <c r="B1382" s="117">
        <v>0.88979999999999992</v>
      </c>
      <c r="C1382" s="117">
        <v>1</v>
      </c>
      <c r="D1382" s="117">
        <v>9.5700000000000004E-3</v>
      </c>
      <c r="E1382" s="117">
        <v>957</v>
      </c>
      <c r="F1382" s="117" t="s">
        <v>4098</v>
      </c>
      <c r="G1382" s="117">
        <v>1.3592</v>
      </c>
      <c r="H1382" s="117">
        <v>0</v>
      </c>
      <c r="I1382" s="117">
        <v>1</v>
      </c>
      <c r="J1382" s="117">
        <v>0</v>
      </c>
      <c r="K1382" s="117">
        <v>0</v>
      </c>
      <c r="L1382" s="117">
        <v>0.80800000000000005</v>
      </c>
      <c r="M1382" s="117">
        <v>5.7000000000000002E-2</v>
      </c>
      <c r="N1382" s="117" t="s">
        <v>2616</v>
      </c>
    </row>
    <row r="1383" spans="1:14" hidden="1">
      <c r="A1383" s="117" t="s">
        <v>10424</v>
      </c>
      <c r="B1383" s="117">
        <v>0.95909999999999995</v>
      </c>
      <c r="C1383" s="117">
        <v>1</v>
      </c>
      <c r="D1383" s="117">
        <v>3.5540000000000002E-2</v>
      </c>
      <c r="E1383" s="117">
        <v>3554</v>
      </c>
      <c r="F1383" s="117" t="s">
        <v>1733</v>
      </c>
      <c r="G1383" s="117">
        <v>1.4503999999999999</v>
      </c>
      <c r="H1383" s="117">
        <v>5.16E-2</v>
      </c>
      <c r="I1383" s="117">
        <v>1</v>
      </c>
      <c r="J1383" s="117">
        <v>0</v>
      </c>
      <c r="K1383" s="117">
        <v>0</v>
      </c>
      <c r="L1383" s="117">
        <v>0.747</v>
      </c>
      <c r="M1383" s="117">
        <v>0.10199999999999999</v>
      </c>
      <c r="N1383" s="117" t="s">
        <v>2612</v>
      </c>
    </row>
    <row r="1384" spans="1:14" hidden="1">
      <c r="A1384" s="117" t="s">
        <v>10425</v>
      </c>
      <c r="B1384" s="117">
        <v>0.94269999999999998</v>
      </c>
      <c r="C1384" s="117">
        <v>1</v>
      </c>
      <c r="D1384" s="117">
        <v>8.8639999999999997E-2</v>
      </c>
      <c r="E1384" s="117">
        <v>8864</v>
      </c>
      <c r="F1384" s="117" t="s">
        <v>3765</v>
      </c>
      <c r="G1384" s="117">
        <v>1.6608000000000001</v>
      </c>
      <c r="H1384" s="117">
        <v>5.7000000000000002E-2</v>
      </c>
      <c r="I1384" s="117">
        <v>1</v>
      </c>
      <c r="J1384" s="117">
        <v>0</v>
      </c>
      <c r="K1384" s="117">
        <v>0</v>
      </c>
      <c r="L1384" s="117">
        <v>0.64900000000000002</v>
      </c>
      <c r="M1384" s="117">
        <v>4.8000000000000001E-2</v>
      </c>
      <c r="N1384" s="117" t="s">
        <v>2617</v>
      </c>
    </row>
    <row r="1385" spans="1:14" hidden="1">
      <c r="A1385" s="117" t="s">
        <v>10427</v>
      </c>
      <c r="B1385" s="117">
        <v>0.95909999999999995</v>
      </c>
      <c r="C1385" s="117">
        <v>1</v>
      </c>
      <c r="D1385" s="117">
        <v>7.4109999999999995E-2</v>
      </c>
      <c r="E1385" s="117">
        <v>7411</v>
      </c>
      <c r="F1385" s="117" t="s">
        <v>1733</v>
      </c>
      <c r="G1385" s="117">
        <v>1.7379</v>
      </c>
      <c r="H1385" s="117">
        <v>3.6999999999999998E-2</v>
      </c>
      <c r="I1385" s="117">
        <v>1</v>
      </c>
      <c r="J1385" s="117">
        <v>2.2601499999999998E-3</v>
      </c>
      <c r="K1385" s="117">
        <v>1.1572799999999999E-2</v>
      </c>
      <c r="L1385" s="117">
        <v>0.83299999999999996</v>
      </c>
      <c r="M1385" s="117">
        <v>5.2999999999999999E-2</v>
      </c>
      <c r="N1385" s="117" t="s">
        <v>2612</v>
      </c>
    </row>
    <row r="1386" spans="1:14" hidden="1">
      <c r="A1386" s="117" t="s">
        <v>10428</v>
      </c>
      <c r="B1386" s="117">
        <v>0.94499999999999995</v>
      </c>
      <c r="C1386" s="117">
        <v>1</v>
      </c>
      <c r="D1386" s="117">
        <v>0.10635</v>
      </c>
      <c r="E1386" s="117">
        <v>10635</v>
      </c>
      <c r="F1386" s="117" t="s">
        <v>4092</v>
      </c>
      <c r="G1386" s="117">
        <v>1.5199</v>
      </c>
      <c r="H1386" s="117">
        <v>3.5400000000000001E-2</v>
      </c>
      <c r="I1386" s="117">
        <v>1</v>
      </c>
      <c r="J1386" s="117">
        <v>0</v>
      </c>
      <c r="K1386" s="117">
        <v>0</v>
      </c>
      <c r="L1386" s="117">
        <v>0.73199999999999998</v>
      </c>
      <c r="M1386" s="117">
        <v>6.4000000000000001E-2</v>
      </c>
      <c r="N1386" s="117" t="s">
        <v>2618</v>
      </c>
    </row>
    <row r="1387" spans="1:14" hidden="1">
      <c r="A1387" s="117" t="s">
        <v>10430</v>
      </c>
      <c r="B1387" s="117">
        <v>0.94499999999999995</v>
      </c>
      <c r="C1387" s="117">
        <v>1</v>
      </c>
      <c r="D1387" s="117">
        <v>5.6419999999999998E-2</v>
      </c>
      <c r="E1387" s="117">
        <v>5642</v>
      </c>
      <c r="F1387" s="117" t="s">
        <v>4092</v>
      </c>
      <c r="G1387" s="117">
        <v>2.0722</v>
      </c>
      <c r="H1387" s="117">
        <v>7.5999999999999998E-2</v>
      </c>
      <c r="I1387" s="117">
        <v>1</v>
      </c>
      <c r="J1387" s="117">
        <v>7.0104410000000006E-2</v>
      </c>
      <c r="K1387" s="117">
        <v>0.15078469</v>
      </c>
      <c r="L1387" s="117">
        <v>0.70399999999999996</v>
      </c>
      <c r="M1387" s="117">
        <v>5.1999999999999998E-2</v>
      </c>
      <c r="N1387" s="117" t="s">
        <v>2610</v>
      </c>
    </row>
    <row r="1388" spans="1:14" hidden="1">
      <c r="A1388" s="117" t="s">
        <v>10431</v>
      </c>
      <c r="B1388" s="117">
        <v>0.84319999999999995</v>
      </c>
      <c r="C1388" s="117">
        <v>1</v>
      </c>
      <c r="D1388" s="117">
        <v>6.3659999999999994E-2</v>
      </c>
      <c r="E1388" s="117">
        <v>6366</v>
      </c>
      <c r="F1388" s="117" t="s">
        <v>4102</v>
      </c>
      <c r="G1388" s="117">
        <v>1.5532999999999999</v>
      </c>
      <c r="H1388" s="117">
        <v>5.7799999999999997E-2</v>
      </c>
      <c r="I1388" s="117">
        <v>1</v>
      </c>
      <c r="J1388" s="117">
        <v>0</v>
      </c>
      <c r="K1388" s="117">
        <v>0</v>
      </c>
      <c r="L1388" s="117">
        <v>0.77200000000000002</v>
      </c>
      <c r="M1388" s="117">
        <v>0.151</v>
      </c>
      <c r="N1388" s="117" t="s">
        <v>2619</v>
      </c>
    </row>
    <row r="1389" spans="1:14" hidden="1">
      <c r="A1389" s="117" t="s">
        <v>10433</v>
      </c>
      <c r="B1389" s="117">
        <v>0.92979999999999996</v>
      </c>
      <c r="C1389" s="117">
        <v>1</v>
      </c>
      <c r="D1389" s="117">
        <v>3.4079999999999999E-2</v>
      </c>
      <c r="E1389" s="117">
        <v>3408</v>
      </c>
      <c r="F1389" s="117" t="s">
        <v>4104</v>
      </c>
      <c r="G1389" s="117">
        <v>1.3443000000000001</v>
      </c>
      <c r="H1389" s="117">
        <v>0</v>
      </c>
      <c r="I1389" s="117">
        <v>1</v>
      </c>
      <c r="J1389" s="117">
        <v>0</v>
      </c>
      <c r="K1389" s="117">
        <v>0</v>
      </c>
      <c r="L1389" s="117">
        <v>0.68700000000000006</v>
      </c>
      <c r="M1389" s="117">
        <v>0.06</v>
      </c>
      <c r="N1389" s="117" t="s">
        <v>2620</v>
      </c>
    </row>
    <row r="1390" spans="1:14" hidden="1">
      <c r="A1390" s="117" t="s">
        <v>10435</v>
      </c>
      <c r="B1390" s="117">
        <v>0.94499999999999995</v>
      </c>
      <c r="C1390" s="117">
        <v>1</v>
      </c>
      <c r="D1390" s="117">
        <v>7.7869999999999995E-2</v>
      </c>
      <c r="E1390" s="117">
        <v>7787</v>
      </c>
      <c r="F1390" s="117" t="s">
        <v>4092</v>
      </c>
      <c r="G1390" s="117">
        <v>1.4541999999999999</v>
      </c>
      <c r="H1390" s="117">
        <v>7.7499999999999999E-2</v>
      </c>
      <c r="I1390" s="117">
        <v>1</v>
      </c>
      <c r="J1390" s="117">
        <v>0.14518807</v>
      </c>
      <c r="K1390" s="117">
        <v>0.13231995999999999</v>
      </c>
      <c r="L1390" s="117">
        <v>0.83399999999999996</v>
      </c>
      <c r="M1390" s="117">
        <v>0.08</v>
      </c>
      <c r="N1390" s="117" t="s">
        <v>2610</v>
      </c>
    </row>
    <row r="1391" spans="1:14" hidden="1">
      <c r="A1391" s="117" t="s">
        <v>10436</v>
      </c>
      <c r="B1391" s="117">
        <v>0.88979999999999992</v>
      </c>
      <c r="C1391" s="117">
        <v>1</v>
      </c>
      <c r="D1391" s="117">
        <v>1.1259999999999999E-2</v>
      </c>
      <c r="E1391" s="117">
        <v>1126</v>
      </c>
      <c r="F1391" s="117" t="s">
        <v>4098</v>
      </c>
      <c r="G1391" s="117">
        <v>1.2504</v>
      </c>
      <c r="H1391" s="117">
        <v>0</v>
      </c>
      <c r="I1391" s="117">
        <v>1</v>
      </c>
      <c r="J1391" s="117">
        <v>0</v>
      </c>
      <c r="K1391" s="117">
        <v>0</v>
      </c>
      <c r="L1391" s="117">
        <v>0.71199999999999997</v>
      </c>
      <c r="M1391" s="117">
        <v>7.1999999999999995E-2</v>
      </c>
      <c r="N1391" s="117" t="s">
        <v>1858</v>
      </c>
    </row>
    <row r="1392" spans="1:14" hidden="1">
      <c r="A1392" s="117" t="s">
        <v>10438</v>
      </c>
      <c r="B1392" s="117">
        <v>1.1027999999999998</v>
      </c>
      <c r="C1392" s="117">
        <v>1</v>
      </c>
      <c r="D1392" s="117">
        <v>2.8910000000000002E-2</v>
      </c>
      <c r="E1392" s="117">
        <v>2891</v>
      </c>
      <c r="F1392" s="117" t="s">
        <v>1779</v>
      </c>
      <c r="G1392" s="117">
        <v>1.3092999999999999</v>
      </c>
      <c r="H1392" s="117">
        <v>7.6999999999999999E-2</v>
      </c>
      <c r="I1392" s="117">
        <v>1</v>
      </c>
      <c r="J1392" s="117">
        <v>0</v>
      </c>
      <c r="K1392" s="117">
        <v>0</v>
      </c>
      <c r="L1392" s="117">
        <v>0.72</v>
      </c>
      <c r="M1392" s="117">
        <v>6.0999999999999999E-2</v>
      </c>
      <c r="N1392" s="117" t="s">
        <v>2621</v>
      </c>
    </row>
    <row r="1393" spans="1:14" hidden="1">
      <c r="A1393" s="117" t="s">
        <v>10440</v>
      </c>
      <c r="B1393" s="117">
        <v>0.94499999999999995</v>
      </c>
      <c r="C1393" s="117">
        <v>1</v>
      </c>
      <c r="D1393" s="117">
        <v>5.3870000000000001E-2</v>
      </c>
      <c r="E1393" s="117">
        <v>5387</v>
      </c>
      <c r="F1393" s="117" t="s">
        <v>4092</v>
      </c>
      <c r="G1393" s="117">
        <v>1.4196</v>
      </c>
      <c r="H1393" s="117">
        <v>3.9600000000000003E-2</v>
      </c>
      <c r="I1393" s="117">
        <v>1</v>
      </c>
      <c r="J1393" s="117">
        <v>0</v>
      </c>
      <c r="K1393" s="117">
        <v>0</v>
      </c>
      <c r="L1393" s="117">
        <v>0.79200000000000004</v>
      </c>
      <c r="M1393" s="117">
        <v>9.2999999999999999E-2</v>
      </c>
      <c r="N1393" s="117" t="s">
        <v>1856</v>
      </c>
    </row>
    <row r="1394" spans="1:14" hidden="1">
      <c r="A1394" s="117" t="s">
        <v>10442</v>
      </c>
      <c r="B1394" s="117">
        <v>0.94499999999999995</v>
      </c>
      <c r="C1394" s="117">
        <v>1</v>
      </c>
      <c r="D1394" s="117">
        <v>2.606E-2</v>
      </c>
      <c r="E1394" s="117">
        <v>2606</v>
      </c>
      <c r="F1394" s="117" t="s">
        <v>4092</v>
      </c>
      <c r="G1394" s="117">
        <v>1.5298</v>
      </c>
      <c r="H1394" s="117">
        <v>0.1014</v>
      </c>
      <c r="I1394" s="117">
        <v>1</v>
      </c>
      <c r="J1394" s="117">
        <v>7.941558E-2</v>
      </c>
      <c r="K1394" s="117">
        <v>0.16102892999999999</v>
      </c>
      <c r="L1394" s="117">
        <v>0.71499999999999997</v>
      </c>
      <c r="M1394" s="117">
        <v>2.9000000000000001E-2</v>
      </c>
      <c r="N1394" s="117" t="s">
        <v>2610</v>
      </c>
    </row>
    <row r="1395" spans="1:14" hidden="1">
      <c r="A1395" s="117" t="s">
        <v>10443</v>
      </c>
      <c r="B1395" s="117">
        <v>1.0267999999999999</v>
      </c>
      <c r="C1395" s="117">
        <v>1</v>
      </c>
      <c r="D1395" s="117">
        <v>2.972E-2</v>
      </c>
      <c r="E1395" s="117">
        <v>2972</v>
      </c>
      <c r="F1395" s="117" t="s">
        <v>1771</v>
      </c>
      <c r="G1395" s="117">
        <v>1.3909</v>
      </c>
      <c r="H1395" s="117">
        <v>5.0900000000000001E-2</v>
      </c>
      <c r="I1395" s="117">
        <v>1</v>
      </c>
      <c r="J1395" s="117">
        <v>0</v>
      </c>
      <c r="K1395" s="117">
        <v>0</v>
      </c>
      <c r="L1395" s="117">
        <v>0.69799999999999995</v>
      </c>
      <c r="M1395" s="117">
        <v>6.5000000000000002E-2</v>
      </c>
      <c r="N1395" s="117" t="s">
        <v>2622</v>
      </c>
    </row>
    <row r="1396" spans="1:14" hidden="1">
      <c r="A1396" s="117" t="s">
        <v>10445</v>
      </c>
      <c r="B1396" s="117">
        <v>0.88979999999999992</v>
      </c>
      <c r="C1396" s="117">
        <v>1</v>
      </c>
      <c r="D1396" s="117">
        <v>5.697E-2</v>
      </c>
      <c r="E1396" s="117">
        <v>5697</v>
      </c>
      <c r="F1396" s="117" t="s">
        <v>4098</v>
      </c>
      <c r="G1396" s="117">
        <v>1.2727999999999999</v>
      </c>
      <c r="H1396" s="117">
        <v>0</v>
      </c>
      <c r="I1396" s="117">
        <v>1</v>
      </c>
      <c r="J1396" s="117">
        <v>0</v>
      </c>
      <c r="K1396" s="117">
        <v>0</v>
      </c>
      <c r="L1396" s="117">
        <v>0.66700000000000004</v>
      </c>
      <c r="M1396" s="117">
        <v>7.0999999999999994E-2</v>
      </c>
      <c r="N1396" s="117" t="s">
        <v>2623</v>
      </c>
    </row>
    <row r="1397" spans="1:14" hidden="1">
      <c r="A1397" s="117" t="s">
        <v>10447</v>
      </c>
      <c r="B1397" s="117">
        <v>0.94499999999999995</v>
      </c>
      <c r="C1397" s="117">
        <v>1</v>
      </c>
      <c r="D1397" s="117">
        <v>1.7860000000000001E-2</v>
      </c>
      <c r="E1397" s="117">
        <v>1786</v>
      </c>
      <c r="F1397" s="117" t="s">
        <v>4092</v>
      </c>
      <c r="G1397" s="117">
        <v>1.6685000000000001</v>
      </c>
      <c r="H1397" s="117">
        <v>0.126</v>
      </c>
      <c r="I1397" s="117">
        <v>1</v>
      </c>
      <c r="J1397" s="117">
        <v>3.045233E-2</v>
      </c>
      <c r="K1397" s="117">
        <v>0.11801684</v>
      </c>
      <c r="L1397" s="117">
        <v>0.70899999999999996</v>
      </c>
      <c r="M1397" s="117">
        <v>7.4999999999999997E-2</v>
      </c>
      <c r="N1397" s="117" t="s">
        <v>2610</v>
      </c>
    </row>
    <row r="1398" spans="1:14" hidden="1">
      <c r="A1398" s="117" t="s">
        <v>10448</v>
      </c>
      <c r="B1398" s="117">
        <v>1.0267999999999999</v>
      </c>
      <c r="C1398" s="117">
        <v>1</v>
      </c>
      <c r="D1398" s="117">
        <v>2.3689999999999999E-2</v>
      </c>
      <c r="E1398" s="117">
        <v>2369</v>
      </c>
      <c r="F1398" s="117" t="s">
        <v>1771</v>
      </c>
      <c r="G1398" s="117">
        <v>1.3633</v>
      </c>
      <c r="H1398" s="117">
        <v>0</v>
      </c>
      <c r="I1398" s="117">
        <v>1</v>
      </c>
      <c r="J1398" s="117">
        <v>0</v>
      </c>
      <c r="K1398" s="117">
        <v>0</v>
      </c>
      <c r="L1398" s="117">
        <v>0.73699999999999999</v>
      </c>
      <c r="M1398" s="117">
        <v>8.5999999999999993E-2</v>
      </c>
      <c r="N1398" s="117" t="s">
        <v>2624</v>
      </c>
    </row>
    <row r="1399" spans="1:14" hidden="1">
      <c r="A1399" s="117" t="s">
        <v>10450</v>
      </c>
      <c r="B1399" s="117">
        <v>0.94499999999999995</v>
      </c>
      <c r="C1399" s="117">
        <v>1</v>
      </c>
      <c r="D1399" s="117">
        <v>5.8909999999999997E-2</v>
      </c>
      <c r="E1399" s="117">
        <v>5891</v>
      </c>
      <c r="F1399" s="117" t="s">
        <v>4092</v>
      </c>
      <c r="G1399" s="117">
        <v>1.2806999999999999</v>
      </c>
      <c r="H1399" s="117">
        <v>6.8400000000000002E-2</v>
      </c>
      <c r="I1399" s="117">
        <v>1</v>
      </c>
      <c r="J1399" s="117">
        <v>0</v>
      </c>
      <c r="K1399" s="117">
        <v>0</v>
      </c>
      <c r="L1399" s="117">
        <v>0.63100000000000001</v>
      </c>
      <c r="M1399" s="117">
        <v>7.4999999999999997E-2</v>
      </c>
      <c r="N1399" s="117" t="s">
        <v>2615</v>
      </c>
    </row>
    <row r="1400" spans="1:14" hidden="1">
      <c r="A1400" s="117" t="s">
        <v>10451</v>
      </c>
      <c r="B1400" s="117">
        <v>0.94499999999999995</v>
      </c>
      <c r="C1400" s="117">
        <v>1</v>
      </c>
      <c r="D1400" s="117">
        <v>8.9499999999999996E-2</v>
      </c>
      <c r="E1400" s="117">
        <v>8950</v>
      </c>
      <c r="F1400" s="117" t="s">
        <v>4092</v>
      </c>
      <c r="G1400" s="117">
        <v>1.4884999999999999</v>
      </c>
      <c r="H1400" s="117">
        <v>5.0200000000000002E-2</v>
      </c>
      <c r="I1400" s="117">
        <v>1</v>
      </c>
      <c r="J1400" s="117">
        <v>0</v>
      </c>
      <c r="K1400" s="117">
        <v>0</v>
      </c>
      <c r="L1400" s="117">
        <v>0.77800000000000002</v>
      </c>
      <c r="M1400" s="117">
        <v>8.1000000000000003E-2</v>
      </c>
      <c r="N1400" s="117" t="s">
        <v>2618</v>
      </c>
    </row>
    <row r="1401" spans="1:14" hidden="1">
      <c r="A1401" s="117" t="s">
        <v>10452</v>
      </c>
      <c r="B1401" s="117">
        <v>0.94499999999999995</v>
      </c>
      <c r="C1401" s="117">
        <v>1</v>
      </c>
      <c r="D1401" s="117">
        <v>6.6000000000000003E-2</v>
      </c>
      <c r="E1401" s="117">
        <v>6600</v>
      </c>
      <c r="F1401" s="117" t="s">
        <v>4092</v>
      </c>
      <c r="G1401" s="117">
        <v>1.4420999999999999</v>
      </c>
      <c r="H1401" s="117">
        <v>3.9100000000000003E-2</v>
      </c>
      <c r="I1401" s="117">
        <v>1</v>
      </c>
      <c r="J1401" s="117">
        <v>3.5699929999999998E-2</v>
      </c>
      <c r="K1401" s="117">
        <v>4.5921650000000001E-2</v>
      </c>
      <c r="L1401" s="117">
        <v>0.69399999999999995</v>
      </c>
      <c r="M1401" s="117">
        <v>5.3999999999999999E-2</v>
      </c>
      <c r="N1401" s="117" t="s">
        <v>2615</v>
      </c>
    </row>
    <row r="1402" spans="1:14" hidden="1">
      <c r="A1402" s="117" t="s">
        <v>10453</v>
      </c>
      <c r="B1402" s="117">
        <v>0.94269999999999998</v>
      </c>
      <c r="C1402" s="117">
        <v>1</v>
      </c>
      <c r="D1402" s="117">
        <v>2.2000000000000001E-3</v>
      </c>
      <c r="E1402" s="117">
        <v>220</v>
      </c>
      <c r="F1402" s="117" t="s">
        <v>3765</v>
      </c>
      <c r="G1402" s="117">
        <v>1.0851</v>
      </c>
      <c r="H1402" s="117">
        <v>0</v>
      </c>
      <c r="I1402" s="117">
        <v>1</v>
      </c>
      <c r="J1402" s="117">
        <v>0</v>
      </c>
      <c r="K1402" s="117">
        <v>0</v>
      </c>
      <c r="L1402" s="117">
        <v>0.99399999999999999</v>
      </c>
      <c r="M1402" s="117">
        <v>0.104</v>
      </c>
      <c r="N1402" s="117" t="s">
        <v>2625</v>
      </c>
    </row>
    <row r="1403" spans="1:14" hidden="1">
      <c r="A1403" s="117" t="s">
        <v>10455</v>
      </c>
      <c r="B1403" s="117">
        <v>0.94499999999999995</v>
      </c>
      <c r="C1403" s="117">
        <v>1</v>
      </c>
      <c r="D1403" s="117">
        <v>6.3289999999999999E-2</v>
      </c>
      <c r="E1403" s="117">
        <v>6329</v>
      </c>
      <c r="F1403" s="117" t="s">
        <v>4092</v>
      </c>
      <c r="G1403" s="117">
        <v>1.4156</v>
      </c>
      <c r="H1403" s="117">
        <v>4.6300000000000001E-2</v>
      </c>
      <c r="I1403" s="117">
        <v>1</v>
      </c>
      <c r="J1403" s="117">
        <v>0</v>
      </c>
      <c r="K1403" s="117">
        <v>0</v>
      </c>
      <c r="L1403" s="117">
        <v>0.75700000000000001</v>
      </c>
      <c r="M1403" s="117">
        <v>7.4999999999999997E-2</v>
      </c>
      <c r="N1403" s="117" t="s">
        <v>2626</v>
      </c>
    </row>
    <row r="1404" spans="1:14" hidden="1">
      <c r="A1404" s="117" t="s">
        <v>10457</v>
      </c>
      <c r="B1404" s="117">
        <v>0.94499999999999995</v>
      </c>
      <c r="C1404" s="117">
        <v>1</v>
      </c>
      <c r="D1404" s="117">
        <v>6.404E-2</v>
      </c>
      <c r="E1404" s="117">
        <v>6404</v>
      </c>
      <c r="F1404" s="117" t="s">
        <v>4092</v>
      </c>
      <c r="G1404" s="117">
        <v>1.5209999999999999</v>
      </c>
      <c r="H1404" s="117">
        <v>3.1E-2</v>
      </c>
      <c r="I1404" s="117">
        <v>1</v>
      </c>
      <c r="J1404" s="117">
        <v>0</v>
      </c>
      <c r="K1404" s="117">
        <v>0</v>
      </c>
      <c r="L1404" s="117">
        <v>0.77900000000000003</v>
      </c>
      <c r="M1404" s="117">
        <v>3.7999999999999999E-2</v>
      </c>
      <c r="N1404" s="117" t="s">
        <v>2614</v>
      </c>
    </row>
    <row r="1405" spans="1:14" hidden="1">
      <c r="A1405" s="117" t="s">
        <v>10458</v>
      </c>
      <c r="B1405" s="117">
        <v>1.0267999999999999</v>
      </c>
      <c r="C1405" s="117">
        <v>1</v>
      </c>
      <c r="D1405" s="117">
        <v>4.8619999999999997E-2</v>
      </c>
      <c r="E1405" s="117">
        <v>4862</v>
      </c>
      <c r="F1405" s="117" t="s">
        <v>1771</v>
      </c>
      <c r="G1405" s="117">
        <v>1.4428000000000001</v>
      </c>
      <c r="H1405" s="117">
        <v>4.9500000000000002E-2</v>
      </c>
      <c r="I1405" s="117">
        <v>1</v>
      </c>
      <c r="J1405" s="117">
        <v>0</v>
      </c>
      <c r="K1405" s="117">
        <v>0</v>
      </c>
      <c r="L1405" s="117">
        <v>0.68799999999999994</v>
      </c>
      <c r="M1405" s="117">
        <v>8.6999999999999994E-2</v>
      </c>
      <c r="N1405" s="117" t="s">
        <v>2611</v>
      </c>
    </row>
    <row r="1406" spans="1:14" hidden="1">
      <c r="A1406" s="117" t="s">
        <v>10460</v>
      </c>
      <c r="B1406" s="117">
        <v>1.0267999999999999</v>
      </c>
      <c r="C1406" s="117">
        <v>1</v>
      </c>
      <c r="D1406" s="117">
        <v>1.6150000000000001E-2</v>
      </c>
      <c r="E1406" s="117">
        <v>1615</v>
      </c>
      <c r="F1406" s="117" t="s">
        <v>1771</v>
      </c>
      <c r="G1406" s="117">
        <v>1.5366</v>
      </c>
      <c r="H1406" s="117">
        <v>7.7799999999999994E-2</v>
      </c>
      <c r="I1406" s="117">
        <v>1</v>
      </c>
      <c r="J1406" s="117">
        <v>0</v>
      </c>
      <c r="K1406" s="117">
        <v>0</v>
      </c>
      <c r="L1406" s="117">
        <v>0.79700000000000004</v>
      </c>
      <c r="M1406" s="117">
        <v>4.5999999999999999E-2</v>
      </c>
      <c r="N1406" s="117" t="s">
        <v>2611</v>
      </c>
    </row>
    <row r="1407" spans="1:14" hidden="1">
      <c r="A1407" s="117" t="s">
        <v>10461</v>
      </c>
      <c r="B1407" s="117">
        <v>0.94499999999999995</v>
      </c>
      <c r="C1407" s="117">
        <v>1</v>
      </c>
      <c r="D1407" s="117">
        <v>5.7189999999999998E-2</v>
      </c>
      <c r="E1407" s="117">
        <v>5719</v>
      </c>
      <c r="F1407" s="117" t="s">
        <v>4092</v>
      </c>
      <c r="G1407" s="117">
        <v>1.486</v>
      </c>
      <c r="H1407" s="117">
        <v>5.4699999999999999E-2</v>
      </c>
      <c r="I1407" s="117">
        <v>1</v>
      </c>
      <c r="J1407" s="117">
        <v>3.5378479999999997E-2</v>
      </c>
      <c r="K1407" s="117">
        <v>6.7130250000000002E-2</v>
      </c>
      <c r="L1407" s="117">
        <v>0.70699999999999996</v>
      </c>
      <c r="M1407" s="117">
        <v>6.0999999999999999E-2</v>
      </c>
      <c r="N1407" s="117" t="s">
        <v>2610</v>
      </c>
    </row>
    <row r="1408" spans="1:14" hidden="1">
      <c r="A1408" s="117" t="s">
        <v>10462</v>
      </c>
      <c r="B1408" s="117">
        <v>0.95909999999999995</v>
      </c>
      <c r="C1408" s="117">
        <v>1</v>
      </c>
      <c r="D1408" s="117">
        <v>5.8259999999999999E-2</v>
      </c>
      <c r="E1408" s="117">
        <v>5826</v>
      </c>
      <c r="F1408" s="117" t="s">
        <v>1733</v>
      </c>
      <c r="G1408" s="117">
        <v>1.5758000000000001</v>
      </c>
      <c r="H1408" s="117">
        <v>7.4800000000000005E-2</v>
      </c>
      <c r="I1408" s="117">
        <v>1</v>
      </c>
      <c r="J1408" s="117">
        <v>0</v>
      </c>
      <c r="K1408" s="117">
        <v>0</v>
      </c>
      <c r="L1408" s="117">
        <v>0.66600000000000004</v>
      </c>
      <c r="M1408" s="117">
        <v>7.0000000000000007E-2</v>
      </c>
      <c r="N1408" s="117" t="s">
        <v>2612</v>
      </c>
    </row>
    <row r="1409" spans="1:14" hidden="1">
      <c r="A1409" s="117" t="s">
        <v>10463</v>
      </c>
      <c r="B1409" s="117">
        <v>0.94499999999999995</v>
      </c>
      <c r="C1409" s="117">
        <v>1</v>
      </c>
      <c r="D1409" s="117">
        <v>1.226E-2</v>
      </c>
      <c r="E1409" s="117">
        <v>1226</v>
      </c>
      <c r="F1409" s="117" t="s">
        <v>4092</v>
      </c>
      <c r="G1409" s="117">
        <v>1.3379000000000001</v>
      </c>
      <c r="H1409" s="117">
        <v>6.4899999999999999E-2</v>
      </c>
      <c r="I1409" s="117">
        <v>1</v>
      </c>
      <c r="J1409" s="117">
        <v>0</v>
      </c>
      <c r="K1409" s="117">
        <v>4.5812700000000001E-3</v>
      </c>
      <c r="L1409" s="117">
        <v>0.81799999999999995</v>
      </c>
      <c r="M1409" s="117">
        <v>6.5000000000000002E-2</v>
      </c>
      <c r="N1409" s="117" t="s">
        <v>2610</v>
      </c>
    </row>
    <row r="1410" spans="1:14" hidden="1">
      <c r="A1410" s="117" t="s">
        <v>10464</v>
      </c>
      <c r="B1410" s="117">
        <v>1.0267999999999999</v>
      </c>
      <c r="C1410" s="117">
        <v>1</v>
      </c>
      <c r="D1410" s="117">
        <v>1.257E-2</v>
      </c>
      <c r="E1410" s="117">
        <v>1257</v>
      </c>
      <c r="F1410" s="117" t="s">
        <v>1771</v>
      </c>
      <c r="G1410" s="117">
        <v>1.1580999999999999</v>
      </c>
      <c r="H1410" s="117">
        <v>0</v>
      </c>
      <c r="I1410" s="117">
        <v>1</v>
      </c>
      <c r="J1410" s="117">
        <v>0</v>
      </c>
      <c r="K1410" s="117">
        <v>0</v>
      </c>
      <c r="L1410" s="117">
        <v>0.997</v>
      </c>
      <c r="M1410" s="117">
        <v>7.0000000000000007E-2</v>
      </c>
      <c r="N1410" s="117" t="s">
        <v>2611</v>
      </c>
    </row>
    <row r="1411" spans="1:14" hidden="1">
      <c r="A1411" s="117" t="s">
        <v>10465</v>
      </c>
      <c r="B1411" s="117">
        <v>0.94269999999999998</v>
      </c>
      <c r="C1411" s="117">
        <v>1</v>
      </c>
      <c r="D1411" s="117">
        <v>2.206E-2</v>
      </c>
      <c r="E1411" s="117">
        <v>2206</v>
      </c>
      <c r="F1411" s="117" t="s">
        <v>3765</v>
      </c>
      <c r="G1411" s="117">
        <v>1.5033000000000001</v>
      </c>
      <c r="H1411" s="117">
        <v>0</v>
      </c>
      <c r="I1411" s="117">
        <v>1</v>
      </c>
      <c r="J1411" s="117">
        <v>0</v>
      </c>
      <c r="K1411" s="117">
        <v>0</v>
      </c>
      <c r="L1411" s="117">
        <v>0.57799999999999996</v>
      </c>
      <c r="M1411" s="117">
        <v>6.3E-2</v>
      </c>
      <c r="N1411" s="117" t="s">
        <v>2627</v>
      </c>
    </row>
    <row r="1412" spans="1:14" hidden="1">
      <c r="A1412" s="117" t="s">
        <v>10467</v>
      </c>
      <c r="B1412" s="117">
        <v>1.0267999999999999</v>
      </c>
      <c r="C1412" s="117">
        <v>1</v>
      </c>
      <c r="D1412" s="117">
        <v>4.8430000000000001E-2</v>
      </c>
      <c r="E1412" s="117">
        <v>4843</v>
      </c>
      <c r="F1412" s="117" t="s">
        <v>1771</v>
      </c>
      <c r="G1412" s="117">
        <v>1.4988999999999999</v>
      </c>
      <c r="H1412" s="117">
        <v>6.8199999999999997E-2</v>
      </c>
      <c r="I1412" s="117">
        <v>1</v>
      </c>
      <c r="J1412" s="117">
        <v>0</v>
      </c>
      <c r="K1412" s="117">
        <v>0</v>
      </c>
      <c r="L1412" s="117">
        <v>0.69099999999999995</v>
      </c>
      <c r="M1412" s="117">
        <v>7.2999999999999995E-2</v>
      </c>
      <c r="N1412" s="117" t="s">
        <v>2611</v>
      </c>
    </row>
    <row r="1413" spans="1:14" hidden="1">
      <c r="A1413" s="117" t="s">
        <v>10468</v>
      </c>
      <c r="B1413" s="117">
        <v>0.94499999999999995</v>
      </c>
      <c r="C1413" s="117">
        <v>1</v>
      </c>
      <c r="D1413" s="117">
        <v>7.2950000000000001E-2</v>
      </c>
      <c r="E1413" s="117">
        <v>7295</v>
      </c>
      <c r="F1413" s="117" t="s">
        <v>4092</v>
      </c>
      <c r="G1413" s="117">
        <v>1.7523</v>
      </c>
      <c r="H1413" s="117">
        <v>3.9399999999999998E-2</v>
      </c>
      <c r="I1413" s="117">
        <v>1</v>
      </c>
      <c r="J1413" s="117">
        <v>0</v>
      </c>
      <c r="K1413" s="117">
        <v>0</v>
      </c>
      <c r="L1413" s="117">
        <v>0.71599999999999997</v>
      </c>
      <c r="M1413" s="117">
        <v>9.2999999999999999E-2</v>
      </c>
      <c r="N1413" s="117" t="s">
        <v>2615</v>
      </c>
    </row>
    <row r="1414" spans="1:14" hidden="1">
      <c r="A1414" s="117" t="s">
        <v>10469</v>
      </c>
      <c r="B1414" s="117">
        <v>0.94499999999999995</v>
      </c>
      <c r="C1414" s="117">
        <v>1</v>
      </c>
      <c r="D1414" s="117">
        <v>1.2749999999999999E-2</v>
      </c>
      <c r="E1414" s="117">
        <v>1275</v>
      </c>
      <c r="F1414" s="117" t="s">
        <v>4092</v>
      </c>
      <c r="G1414" s="117">
        <v>1.1266</v>
      </c>
      <c r="H1414" s="117">
        <v>2.1999999999999999E-2</v>
      </c>
      <c r="I1414" s="117">
        <v>1</v>
      </c>
      <c r="J1414" s="117">
        <v>0</v>
      </c>
      <c r="K1414" s="117">
        <v>0</v>
      </c>
      <c r="L1414" s="117">
        <v>0.6</v>
      </c>
      <c r="M1414" s="117">
        <v>2.3E-2</v>
      </c>
      <c r="N1414" s="117" t="s">
        <v>2615</v>
      </c>
    </row>
    <row r="1415" spans="1:14" hidden="1">
      <c r="A1415" s="117" t="s">
        <v>6020</v>
      </c>
      <c r="B1415" s="117">
        <v>0.95909999999999995</v>
      </c>
      <c r="C1415" s="117">
        <v>1</v>
      </c>
      <c r="D1415" s="117">
        <v>1.6670000000000001E-2</v>
      </c>
      <c r="E1415" s="117">
        <v>1667</v>
      </c>
      <c r="F1415" s="117" t="s">
        <v>1733</v>
      </c>
      <c r="G1415" s="117">
        <v>1.4228000000000001</v>
      </c>
      <c r="H1415" s="117">
        <v>0</v>
      </c>
      <c r="I1415" s="117">
        <v>1</v>
      </c>
      <c r="J1415" s="117">
        <v>0</v>
      </c>
      <c r="K1415" s="117">
        <v>0</v>
      </c>
      <c r="L1415" s="117">
        <v>0.72199999999999998</v>
      </c>
      <c r="M1415" s="117">
        <v>7.0999999999999994E-2</v>
      </c>
      <c r="N1415" s="117" t="s">
        <v>2612</v>
      </c>
    </row>
    <row r="1416" spans="1:14" hidden="1">
      <c r="A1416" s="117" t="s">
        <v>6021</v>
      </c>
      <c r="B1416" s="117">
        <v>1.1928999999999998</v>
      </c>
      <c r="C1416" s="117">
        <v>1</v>
      </c>
      <c r="D1416" s="117">
        <v>2.223E-2</v>
      </c>
      <c r="E1416" s="117">
        <v>2223</v>
      </c>
      <c r="F1416" s="117" t="s">
        <v>3756</v>
      </c>
      <c r="G1416" s="117">
        <v>1.4503999999999999</v>
      </c>
      <c r="H1416" s="117">
        <v>6.8400000000000002E-2</v>
      </c>
      <c r="I1416" s="117">
        <v>1</v>
      </c>
      <c r="J1416" s="117">
        <v>3.5699929999999998E-2</v>
      </c>
      <c r="K1416" s="117">
        <v>4.2949979999999999E-2</v>
      </c>
      <c r="L1416" s="117">
        <v>0.41399999999999998</v>
      </c>
      <c r="M1416" s="117">
        <v>2.5000000000000001E-2</v>
      </c>
      <c r="N1416" s="117" t="s">
        <v>2628</v>
      </c>
    </row>
    <row r="1417" spans="1:14" hidden="1">
      <c r="A1417" s="117" t="s">
        <v>6022</v>
      </c>
      <c r="B1417" s="117">
        <v>1.1052999999999999</v>
      </c>
      <c r="C1417" s="117">
        <v>1</v>
      </c>
      <c r="D1417" s="117">
        <v>3.9199999999999999E-2</v>
      </c>
      <c r="E1417" s="117">
        <v>3920</v>
      </c>
      <c r="F1417" s="117" t="s">
        <v>1419</v>
      </c>
      <c r="G1417" s="117">
        <v>1.5573999999999999</v>
      </c>
      <c r="H1417" s="117">
        <v>3.5499999999999997E-2</v>
      </c>
      <c r="I1417" s="117">
        <v>1</v>
      </c>
      <c r="J1417" s="117">
        <v>0.16605898999999999</v>
      </c>
      <c r="K1417" s="117">
        <v>0.18985978000000001</v>
      </c>
      <c r="L1417" s="117">
        <v>0.53300000000000003</v>
      </c>
      <c r="M1417" s="117">
        <v>4.9000000000000002E-2</v>
      </c>
      <c r="N1417" s="117" t="s">
        <v>2629</v>
      </c>
    </row>
    <row r="1418" spans="1:14" hidden="1">
      <c r="A1418" s="117" t="s">
        <v>6023</v>
      </c>
      <c r="B1418" s="117">
        <v>1.0684999999999998</v>
      </c>
      <c r="C1418" s="117">
        <v>1</v>
      </c>
      <c r="D1418" s="117">
        <v>3.4840000000000003E-2</v>
      </c>
      <c r="E1418" s="117">
        <v>3484</v>
      </c>
      <c r="F1418" s="117" t="s">
        <v>4114</v>
      </c>
      <c r="G1418" s="117">
        <v>1.3340000000000001</v>
      </c>
      <c r="H1418" s="117">
        <v>4.6699999999999998E-2</v>
      </c>
      <c r="I1418" s="117">
        <v>1</v>
      </c>
      <c r="J1418" s="117">
        <v>0</v>
      </c>
      <c r="K1418" s="117">
        <v>0</v>
      </c>
      <c r="L1418" s="117">
        <v>0.60299999999999998</v>
      </c>
      <c r="M1418" s="117">
        <v>3.6999999999999998E-2</v>
      </c>
      <c r="N1418" s="117" t="s">
        <v>1486</v>
      </c>
    </row>
    <row r="1419" spans="1:14" hidden="1">
      <c r="A1419" s="117" t="s">
        <v>6024</v>
      </c>
      <c r="B1419" s="117">
        <v>1.1052999999999999</v>
      </c>
      <c r="C1419" s="117">
        <v>1</v>
      </c>
      <c r="D1419" s="117">
        <v>4.0570000000000002E-2</v>
      </c>
      <c r="E1419" s="117">
        <v>4057</v>
      </c>
      <c r="F1419" s="117" t="s">
        <v>1419</v>
      </c>
      <c r="G1419" s="117">
        <v>1.4505999999999999</v>
      </c>
      <c r="H1419" s="117">
        <v>0.10340000000000001</v>
      </c>
      <c r="I1419" s="117">
        <v>1</v>
      </c>
      <c r="J1419" s="117">
        <v>6.0723880000000001E-2</v>
      </c>
      <c r="K1419" s="117">
        <v>5.637876E-2</v>
      </c>
      <c r="L1419" s="117">
        <v>0.59199999999999997</v>
      </c>
      <c r="M1419" s="117">
        <v>3.4000000000000002E-2</v>
      </c>
      <c r="N1419" s="117" t="s">
        <v>2630</v>
      </c>
    </row>
    <row r="1420" spans="1:14" hidden="1">
      <c r="A1420" s="117" t="s">
        <v>6025</v>
      </c>
      <c r="B1420" s="117">
        <v>1.1052999999999999</v>
      </c>
      <c r="C1420" s="117">
        <v>1</v>
      </c>
      <c r="D1420" s="117">
        <v>2.1080000000000002E-2</v>
      </c>
      <c r="E1420" s="117">
        <v>2108</v>
      </c>
      <c r="F1420" s="117" t="s">
        <v>1419</v>
      </c>
      <c r="G1420" s="117">
        <v>1.3504</v>
      </c>
      <c r="H1420" s="117">
        <v>0.11890000000000001</v>
      </c>
      <c r="I1420" s="117">
        <v>1</v>
      </c>
      <c r="J1420" s="117">
        <v>0.35934828000000002</v>
      </c>
      <c r="K1420" s="117">
        <v>0.2388219</v>
      </c>
      <c r="L1420" s="117">
        <v>0.71699999999999997</v>
      </c>
      <c r="M1420" s="117">
        <v>0.05</v>
      </c>
      <c r="N1420" s="117" t="s">
        <v>2629</v>
      </c>
    </row>
    <row r="1421" spans="1:14" hidden="1">
      <c r="A1421" s="117" t="s">
        <v>6026</v>
      </c>
      <c r="B1421" s="117">
        <v>1.3324999999999998</v>
      </c>
      <c r="C1421" s="117">
        <v>1</v>
      </c>
      <c r="D1421" s="117">
        <v>7.8780000000000003E-2</v>
      </c>
      <c r="E1421" s="117">
        <v>7878</v>
      </c>
      <c r="F1421" s="117" t="s">
        <v>4117</v>
      </c>
      <c r="G1421" s="117">
        <v>1.804</v>
      </c>
      <c r="H1421" s="117">
        <v>3.6900000000000002E-2</v>
      </c>
      <c r="I1421" s="117">
        <v>1</v>
      </c>
      <c r="J1421" s="117">
        <v>4.7805699999999996E-3</v>
      </c>
      <c r="K1421" s="117">
        <v>6.9176699999999999E-3</v>
      </c>
      <c r="L1421" s="117">
        <v>0.48899999999999999</v>
      </c>
      <c r="M1421" s="117">
        <v>3.6999999999999998E-2</v>
      </c>
      <c r="N1421" s="117" t="s">
        <v>2631</v>
      </c>
    </row>
    <row r="1422" spans="1:14" hidden="1">
      <c r="A1422" s="117" t="s">
        <v>6027</v>
      </c>
      <c r="B1422" s="117">
        <v>1.0123</v>
      </c>
      <c r="C1422" s="117">
        <v>1</v>
      </c>
      <c r="D1422" s="117">
        <v>2.826E-2</v>
      </c>
      <c r="E1422" s="117">
        <v>2826</v>
      </c>
      <c r="F1422" s="117" t="s">
        <v>1741</v>
      </c>
      <c r="G1422" s="117">
        <v>1.4339</v>
      </c>
      <c r="H1422" s="117">
        <v>0</v>
      </c>
      <c r="I1422" s="117">
        <v>1</v>
      </c>
      <c r="J1422" s="117">
        <v>0</v>
      </c>
      <c r="K1422" s="117">
        <v>0</v>
      </c>
      <c r="L1422" s="117">
        <v>0.48599999999999999</v>
      </c>
      <c r="M1422" s="117">
        <v>4.2000000000000003E-2</v>
      </c>
      <c r="N1422" s="117" t="s">
        <v>2632</v>
      </c>
    </row>
    <row r="1423" spans="1:14" hidden="1">
      <c r="A1423" s="117" t="s">
        <v>6028</v>
      </c>
      <c r="B1423" s="117">
        <v>1.1005999999999998</v>
      </c>
      <c r="C1423" s="117">
        <v>1</v>
      </c>
      <c r="D1423" s="117">
        <v>2.0109999999999999E-2</v>
      </c>
      <c r="E1423" s="117">
        <v>2011</v>
      </c>
      <c r="F1423" s="117" t="s">
        <v>4120</v>
      </c>
      <c r="G1423" s="117">
        <v>1.2689999999999999</v>
      </c>
      <c r="H1423" s="117">
        <v>0</v>
      </c>
      <c r="I1423" s="117">
        <v>1</v>
      </c>
      <c r="J1423" s="117">
        <v>0</v>
      </c>
      <c r="K1423" s="117">
        <v>0</v>
      </c>
      <c r="L1423" s="117">
        <v>0.55800000000000005</v>
      </c>
      <c r="M1423" s="117">
        <v>2.9000000000000001E-2</v>
      </c>
      <c r="N1423" s="117" t="s">
        <v>2633</v>
      </c>
    </row>
    <row r="1424" spans="1:14" hidden="1">
      <c r="A1424" s="117" t="s">
        <v>6029</v>
      </c>
      <c r="B1424" s="117">
        <v>1.3135999999999999</v>
      </c>
      <c r="C1424" s="117">
        <v>1</v>
      </c>
      <c r="D1424" s="117">
        <v>1.5789999999999998E-2</v>
      </c>
      <c r="E1424" s="117">
        <v>1579</v>
      </c>
      <c r="F1424" s="117" t="s">
        <v>1406</v>
      </c>
      <c r="G1424" s="117">
        <v>1.3657999999999999</v>
      </c>
      <c r="H1424" s="117">
        <v>0.1255</v>
      </c>
      <c r="I1424" s="117">
        <v>1</v>
      </c>
      <c r="J1424" s="117">
        <v>0.26918420999999998</v>
      </c>
      <c r="K1424" s="117">
        <v>0.19547774000000001</v>
      </c>
      <c r="L1424" s="117">
        <v>1.01</v>
      </c>
      <c r="M1424" s="117">
        <v>4.1000000000000002E-2</v>
      </c>
      <c r="N1424" s="117" t="s">
        <v>2634</v>
      </c>
    </row>
    <row r="1425" spans="1:14" hidden="1">
      <c r="A1425" s="117" t="s">
        <v>6030</v>
      </c>
      <c r="B1425" s="117">
        <v>1.1928999999999998</v>
      </c>
      <c r="C1425" s="117">
        <v>1</v>
      </c>
      <c r="D1425" s="117">
        <v>1.3639999999999999E-2</v>
      </c>
      <c r="E1425" s="117">
        <v>1364</v>
      </c>
      <c r="F1425" s="117" t="s">
        <v>3756</v>
      </c>
      <c r="G1425" s="117">
        <v>1.2349000000000001</v>
      </c>
      <c r="H1425" s="117">
        <v>5.7799999999999997E-2</v>
      </c>
      <c r="I1425" s="117">
        <v>1</v>
      </c>
      <c r="J1425" s="117">
        <v>0</v>
      </c>
      <c r="K1425" s="117">
        <v>0</v>
      </c>
      <c r="L1425" s="117">
        <v>0.50800000000000001</v>
      </c>
      <c r="M1425" s="117">
        <v>3.9E-2</v>
      </c>
      <c r="N1425" s="117" t="s">
        <v>2628</v>
      </c>
    </row>
    <row r="1426" spans="1:14" hidden="1">
      <c r="A1426" s="117" t="s">
        <v>6031</v>
      </c>
      <c r="B1426" s="117">
        <v>1.0684999999999998</v>
      </c>
      <c r="C1426" s="117">
        <v>1</v>
      </c>
      <c r="D1426" s="117">
        <v>4.1549999999999997E-2</v>
      </c>
      <c r="E1426" s="117">
        <v>4155</v>
      </c>
      <c r="F1426" s="117" t="s">
        <v>4114</v>
      </c>
      <c r="G1426" s="117">
        <v>1.4214</v>
      </c>
      <c r="H1426" s="117">
        <v>5.96E-2</v>
      </c>
      <c r="I1426" s="117">
        <v>1</v>
      </c>
      <c r="J1426" s="117">
        <v>1.229422E-2</v>
      </c>
      <c r="K1426" s="117">
        <v>1.6634380000000001E-2</v>
      </c>
      <c r="L1426" s="117">
        <v>0.53700000000000003</v>
      </c>
      <c r="M1426" s="117">
        <v>1.6E-2</v>
      </c>
      <c r="N1426" s="117" t="s">
        <v>1486</v>
      </c>
    </row>
    <row r="1427" spans="1:14" hidden="1">
      <c r="A1427" s="117" t="s">
        <v>6032</v>
      </c>
      <c r="B1427" s="117">
        <v>1.0123</v>
      </c>
      <c r="C1427" s="117">
        <v>1</v>
      </c>
      <c r="D1427" s="117">
        <v>2.2419999999999999E-2</v>
      </c>
      <c r="E1427" s="117">
        <v>2242</v>
      </c>
      <c r="F1427" s="117" t="s">
        <v>1741</v>
      </c>
      <c r="G1427" s="117">
        <v>1.3436999999999999</v>
      </c>
      <c r="H1427" s="117">
        <v>8.4400000000000003E-2</v>
      </c>
      <c r="I1427" s="117">
        <v>1</v>
      </c>
      <c r="J1427" s="117">
        <v>0</v>
      </c>
      <c r="K1427" s="117">
        <v>0</v>
      </c>
      <c r="L1427" s="117">
        <v>0.69</v>
      </c>
      <c r="M1427" s="117">
        <v>3.5000000000000003E-2</v>
      </c>
      <c r="N1427" s="117" t="s">
        <v>2635</v>
      </c>
    </row>
    <row r="1428" spans="1:14" hidden="1">
      <c r="A1428" s="117" t="s">
        <v>6033</v>
      </c>
      <c r="B1428" s="117">
        <v>1.1052999999999999</v>
      </c>
      <c r="C1428" s="117">
        <v>1</v>
      </c>
      <c r="D1428" s="117">
        <v>2.4459999999999999E-2</v>
      </c>
      <c r="E1428" s="117">
        <v>2446</v>
      </c>
      <c r="F1428" s="117" t="s">
        <v>1419</v>
      </c>
      <c r="G1428" s="117">
        <v>1.2768999999999999</v>
      </c>
      <c r="H1428" s="117">
        <v>4.9299999999999997E-2</v>
      </c>
      <c r="I1428" s="117">
        <v>1</v>
      </c>
      <c r="J1428" s="117">
        <v>0</v>
      </c>
      <c r="K1428" s="117">
        <v>0</v>
      </c>
      <c r="L1428" s="117">
        <v>0.55100000000000005</v>
      </c>
      <c r="M1428" s="117">
        <v>2.1999999999999999E-2</v>
      </c>
      <c r="N1428" s="117" t="s">
        <v>2630</v>
      </c>
    </row>
    <row r="1429" spans="1:14" hidden="1">
      <c r="A1429" s="117" t="s">
        <v>6034</v>
      </c>
      <c r="B1429" s="117">
        <v>1.0123</v>
      </c>
      <c r="C1429" s="117">
        <v>1</v>
      </c>
      <c r="D1429" s="117">
        <v>1.1140000000000001E-2</v>
      </c>
      <c r="E1429" s="117">
        <v>1114</v>
      </c>
      <c r="F1429" s="117" t="s">
        <v>1741</v>
      </c>
      <c r="G1429" s="117">
        <v>1.1504000000000001</v>
      </c>
      <c r="H1429" s="117">
        <v>0</v>
      </c>
      <c r="I1429" s="117">
        <v>1</v>
      </c>
      <c r="J1429" s="117">
        <v>0</v>
      </c>
      <c r="K1429" s="117">
        <v>0</v>
      </c>
      <c r="L1429" s="117">
        <v>0.40200000000000002</v>
      </c>
      <c r="M1429" s="117">
        <v>1.7999999999999999E-2</v>
      </c>
      <c r="N1429" s="117" t="s">
        <v>2635</v>
      </c>
    </row>
    <row r="1430" spans="1:14" hidden="1">
      <c r="A1430" s="117" t="s">
        <v>6035</v>
      </c>
      <c r="B1430" s="117">
        <v>1.3135999999999999</v>
      </c>
      <c r="C1430" s="117">
        <v>1</v>
      </c>
      <c r="D1430" s="117">
        <v>5.2260000000000001E-2</v>
      </c>
      <c r="E1430" s="117">
        <v>5226</v>
      </c>
      <c r="F1430" s="117" t="s">
        <v>1406</v>
      </c>
      <c r="G1430" s="117">
        <v>1.9117</v>
      </c>
      <c r="H1430" s="117">
        <v>0.151</v>
      </c>
      <c r="I1430" s="117">
        <v>1</v>
      </c>
      <c r="J1430" s="117">
        <v>0.41173604000000003</v>
      </c>
      <c r="K1430" s="117">
        <v>0.40921101999999998</v>
      </c>
      <c r="L1430" s="117">
        <v>0.5</v>
      </c>
      <c r="M1430" s="117">
        <v>3.4000000000000002E-2</v>
      </c>
      <c r="N1430" s="117" t="s">
        <v>2634</v>
      </c>
    </row>
    <row r="1431" spans="1:14" hidden="1">
      <c r="A1431" s="117" t="s">
        <v>6036</v>
      </c>
      <c r="B1431" s="117">
        <v>1.1052999999999999</v>
      </c>
      <c r="C1431" s="117">
        <v>1</v>
      </c>
      <c r="D1431" s="117">
        <v>6.8589999999999998E-2</v>
      </c>
      <c r="E1431" s="117">
        <v>6859</v>
      </c>
      <c r="F1431" s="117" t="s">
        <v>1419</v>
      </c>
      <c r="G1431" s="117">
        <v>1.3808</v>
      </c>
      <c r="H1431" s="117">
        <v>5.9499999999999997E-2</v>
      </c>
      <c r="I1431" s="117">
        <v>1</v>
      </c>
      <c r="J1431" s="117">
        <v>0</v>
      </c>
      <c r="K1431" s="117">
        <v>0</v>
      </c>
      <c r="L1431" s="117">
        <v>0.69</v>
      </c>
      <c r="M1431" s="117">
        <v>3.5000000000000003E-2</v>
      </c>
      <c r="N1431" s="117" t="s">
        <v>2630</v>
      </c>
    </row>
    <row r="1432" spans="1:14" hidden="1">
      <c r="A1432" s="117" t="s">
        <v>6037</v>
      </c>
      <c r="B1432" s="117">
        <v>1.1052999999999999</v>
      </c>
      <c r="C1432" s="117">
        <v>1</v>
      </c>
      <c r="D1432" s="117">
        <v>7.4499999999999997E-2</v>
      </c>
      <c r="E1432" s="117">
        <v>7450</v>
      </c>
      <c r="F1432" s="117" t="s">
        <v>1419</v>
      </c>
      <c r="G1432" s="117">
        <v>1.4578</v>
      </c>
      <c r="H1432" s="117">
        <v>6.8099999999999994E-2</v>
      </c>
      <c r="I1432" s="117">
        <v>1</v>
      </c>
      <c r="J1432" s="117">
        <v>3.944781E-2</v>
      </c>
      <c r="K1432" s="117">
        <v>4.5244720000000002E-2</v>
      </c>
      <c r="L1432" s="117">
        <v>0.35299999999999998</v>
      </c>
      <c r="M1432" s="117">
        <v>2.5999999999999999E-2</v>
      </c>
      <c r="N1432" s="117" t="s">
        <v>2630</v>
      </c>
    </row>
    <row r="1433" spans="1:14" hidden="1">
      <c r="A1433" s="117" t="s">
        <v>6038</v>
      </c>
      <c r="B1433" s="117">
        <v>1.3135999999999999</v>
      </c>
      <c r="C1433" s="117">
        <v>1</v>
      </c>
      <c r="D1433" s="117">
        <v>3.5409999999999997E-2</v>
      </c>
      <c r="E1433" s="117">
        <v>3541</v>
      </c>
      <c r="F1433" s="117" t="s">
        <v>1406</v>
      </c>
      <c r="G1433" s="117">
        <v>2.0716000000000001</v>
      </c>
      <c r="H1433" s="117">
        <v>7.9399999999999998E-2</v>
      </c>
      <c r="I1433" s="117">
        <v>1</v>
      </c>
      <c r="J1433" s="117">
        <v>0.34052951999999997</v>
      </c>
      <c r="K1433" s="117">
        <v>0.31174941</v>
      </c>
      <c r="L1433" s="117">
        <v>0.64300000000000002</v>
      </c>
      <c r="M1433" s="117">
        <v>2.5000000000000001E-2</v>
      </c>
      <c r="N1433" s="117" t="s">
        <v>2634</v>
      </c>
    </row>
    <row r="1434" spans="1:14" hidden="1">
      <c r="A1434" s="117" t="s">
        <v>6039</v>
      </c>
      <c r="B1434" s="117">
        <v>1.0884999999999998</v>
      </c>
      <c r="C1434" s="117">
        <v>1</v>
      </c>
      <c r="D1434" s="117">
        <v>6.3270000000000007E-2</v>
      </c>
      <c r="E1434" s="117">
        <v>6327</v>
      </c>
      <c r="F1434" s="117" t="s">
        <v>1668</v>
      </c>
      <c r="G1434" s="117">
        <v>1.5328999999999999</v>
      </c>
      <c r="H1434" s="117">
        <v>7.2300000000000003E-2</v>
      </c>
      <c r="I1434" s="117">
        <v>1</v>
      </c>
      <c r="J1434" s="117">
        <v>0.12602453999999999</v>
      </c>
      <c r="K1434" s="117">
        <v>0.15125257</v>
      </c>
      <c r="L1434" s="117">
        <v>0.49099999999999999</v>
      </c>
      <c r="M1434" s="117">
        <v>3.3000000000000002E-2</v>
      </c>
      <c r="N1434" s="117" t="s">
        <v>2636</v>
      </c>
    </row>
    <row r="1435" spans="1:14" hidden="1">
      <c r="A1435" s="117" t="s">
        <v>6040</v>
      </c>
      <c r="B1435" s="117">
        <v>1.1052999999999999</v>
      </c>
      <c r="C1435" s="117">
        <v>1</v>
      </c>
      <c r="D1435" s="117">
        <v>1.461E-2</v>
      </c>
      <c r="E1435" s="117">
        <v>1461</v>
      </c>
      <c r="F1435" s="117" t="s">
        <v>1419</v>
      </c>
      <c r="G1435" s="117">
        <v>1.2619</v>
      </c>
      <c r="H1435" s="117">
        <v>0</v>
      </c>
      <c r="I1435" s="117">
        <v>1</v>
      </c>
      <c r="J1435" s="117">
        <v>0</v>
      </c>
      <c r="K1435" s="117">
        <v>0</v>
      </c>
      <c r="L1435" s="117">
        <v>0.437</v>
      </c>
      <c r="M1435" s="117">
        <v>1.6E-2</v>
      </c>
      <c r="N1435" s="117" t="s">
        <v>2629</v>
      </c>
    </row>
    <row r="1436" spans="1:14" hidden="1">
      <c r="A1436" s="117" t="s">
        <v>6041</v>
      </c>
      <c r="B1436" s="117">
        <v>1.0123</v>
      </c>
      <c r="C1436" s="117">
        <v>1</v>
      </c>
      <c r="D1436" s="117">
        <v>3.63E-3</v>
      </c>
      <c r="E1436" s="117">
        <v>363</v>
      </c>
      <c r="F1436" s="117" t="s">
        <v>1741</v>
      </c>
      <c r="G1436" s="117">
        <v>1.2761</v>
      </c>
      <c r="H1436" s="117">
        <v>0</v>
      </c>
      <c r="I1436" s="117">
        <v>1</v>
      </c>
      <c r="J1436" s="117">
        <v>0</v>
      </c>
      <c r="K1436" s="117">
        <v>0</v>
      </c>
      <c r="L1436" s="117">
        <v>0.754</v>
      </c>
      <c r="M1436" s="117">
        <v>3.7999999999999999E-2</v>
      </c>
      <c r="N1436" s="117" t="s">
        <v>2632</v>
      </c>
    </row>
    <row r="1437" spans="1:14" hidden="1">
      <c r="A1437" s="117" t="s">
        <v>6043</v>
      </c>
      <c r="B1437" s="117">
        <v>1.3135999999999999</v>
      </c>
      <c r="C1437" s="117">
        <v>1</v>
      </c>
      <c r="D1437" s="117">
        <v>3.6409999999999998E-2</v>
      </c>
      <c r="E1437" s="117">
        <v>3641</v>
      </c>
      <c r="F1437" s="117" t="s">
        <v>1406</v>
      </c>
      <c r="G1437" s="117">
        <v>1.409</v>
      </c>
      <c r="H1437" s="117">
        <v>9.0499999999999997E-2</v>
      </c>
      <c r="I1437" s="117">
        <v>1</v>
      </c>
      <c r="J1437" s="117">
        <v>4.1855919999999998E-2</v>
      </c>
      <c r="K1437" s="117">
        <v>5.3697759999999997E-2</v>
      </c>
      <c r="L1437" s="117">
        <v>0.42699999999999999</v>
      </c>
      <c r="M1437" s="117">
        <v>2.3E-2</v>
      </c>
      <c r="N1437" s="117" t="s">
        <v>2637</v>
      </c>
    </row>
    <row r="1438" spans="1:14" hidden="1">
      <c r="A1438" s="117" t="s">
        <v>6044</v>
      </c>
      <c r="B1438" s="117">
        <v>1.1928999999999998</v>
      </c>
      <c r="C1438" s="117">
        <v>1</v>
      </c>
      <c r="D1438" s="117">
        <v>2.2799999999999999E-3</v>
      </c>
      <c r="E1438" s="117">
        <v>228</v>
      </c>
      <c r="F1438" s="117" t="s">
        <v>3756</v>
      </c>
      <c r="G1438" s="117">
        <v>1.1448</v>
      </c>
      <c r="H1438" s="117">
        <v>0</v>
      </c>
      <c r="I1438" s="117">
        <v>1</v>
      </c>
      <c r="J1438" s="117">
        <v>0</v>
      </c>
      <c r="K1438" s="117">
        <v>0</v>
      </c>
      <c r="L1438" s="117">
        <v>0.48099999999999998</v>
      </c>
      <c r="M1438" s="117">
        <v>2.5000000000000001E-2</v>
      </c>
      <c r="N1438" s="117" t="s">
        <v>2628</v>
      </c>
    </row>
    <row r="1439" spans="1:14" hidden="1">
      <c r="A1439" s="117" t="s">
        <v>6045</v>
      </c>
      <c r="B1439" s="117">
        <v>1.3135999999999999</v>
      </c>
      <c r="C1439" s="117">
        <v>1</v>
      </c>
      <c r="D1439" s="117">
        <v>4.6879999999999998E-2</v>
      </c>
      <c r="E1439" s="117">
        <v>4688</v>
      </c>
      <c r="F1439" s="117" t="s">
        <v>1406</v>
      </c>
      <c r="G1439" s="117">
        <v>1.5105</v>
      </c>
      <c r="H1439" s="117">
        <v>3.9100000000000003E-2</v>
      </c>
      <c r="I1439" s="117">
        <v>1</v>
      </c>
      <c r="J1439" s="117">
        <v>0</v>
      </c>
      <c r="K1439" s="117">
        <v>0</v>
      </c>
      <c r="L1439" s="117">
        <v>0.52200000000000002</v>
      </c>
      <c r="M1439" s="117">
        <v>4.3999999999999997E-2</v>
      </c>
      <c r="N1439" s="117" t="s">
        <v>2637</v>
      </c>
    </row>
    <row r="1440" spans="1:14" hidden="1">
      <c r="A1440" s="117" t="s">
        <v>6046</v>
      </c>
      <c r="B1440" s="117">
        <v>1.1928999999999998</v>
      </c>
      <c r="C1440" s="117">
        <v>1</v>
      </c>
      <c r="D1440" s="117">
        <v>2.826E-2</v>
      </c>
      <c r="E1440" s="117">
        <v>2826</v>
      </c>
      <c r="F1440" s="117" t="s">
        <v>3756</v>
      </c>
      <c r="G1440" s="117">
        <v>0.86080000000000001</v>
      </c>
      <c r="H1440" s="117">
        <v>0.107</v>
      </c>
      <c r="I1440" s="117">
        <v>1</v>
      </c>
      <c r="J1440" s="117">
        <v>0</v>
      </c>
      <c r="K1440" s="117">
        <v>0</v>
      </c>
      <c r="L1440" s="117">
        <v>0.41499999999999998</v>
      </c>
      <c r="M1440" s="117">
        <v>1.2999999999999999E-2</v>
      </c>
      <c r="N1440" s="117" t="s">
        <v>2628</v>
      </c>
    </row>
    <row r="1441" spans="1:14" hidden="1">
      <c r="A1441" s="117" t="s">
        <v>6047</v>
      </c>
      <c r="B1441" s="117">
        <v>1.1052999999999999</v>
      </c>
      <c r="C1441" s="117">
        <v>1</v>
      </c>
      <c r="D1441" s="117">
        <v>7.1370000000000003E-2</v>
      </c>
      <c r="E1441" s="117">
        <v>7137</v>
      </c>
      <c r="F1441" s="117" t="s">
        <v>1419</v>
      </c>
      <c r="G1441" s="117">
        <v>1.4408000000000001</v>
      </c>
      <c r="H1441" s="117">
        <v>7.6999999999999999E-2</v>
      </c>
      <c r="I1441" s="117">
        <v>1</v>
      </c>
      <c r="J1441" s="117">
        <v>0</v>
      </c>
      <c r="K1441" s="117">
        <v>0</v>
      </c>
      <c r="L1441" s="117">
        <v>0.442</v>
      </c>
      <c r="M1441" s="117">
        <v>3.9E-2</v>
      </c>
      <c r="N1441" s="117" t="s">
        <v>2629</v>
      </c>
    </row>
    <row r="1442" spans="1:14" hidden="1">
      <c r="A1442" s="117" t="s">
        <v>6048</v>
      </c>
      <c r="B1442" s="117">
        <v>1.0123</v>
      </c>
      <c r="C1442" s="117">
        <v>1</v>
      </c>
      <c r="D1442" s="117">
        <v>1.251E-2</v>
      </c>
      <c r="E1442" s="117">
        <v>1251</v>
      </c>
      <c r="F1442" s="117" t="s">
        <v>1741</v>
      </c>
      <c r="G1442" s="117">
        <v>1.2630999999999999</v>
      </c>
      <c r="H1442" s="117">
        <v>0</v>
      </c>
      <c r="I1442" s="117">
        <v>1</v>
      </c>
      <c r="J1442" s="117">
        <v>0</v>
      </c>
      <c r="K1442" s="117">
        <v>0</v>
      </c>
      <c r="L1442" s="117">
        <v>0.43099999999999999</v>
      </c>
      <c r="M1442" s="117">
        <v>2.4E-2</v>
      </c>
      <c r="N1442" s="117" t="s">
        <v>2635</v>
      </c>
    </row>
    <row r="1443" spans="1:14" hidden="1">
      <c r="A1443" s="117" t="s">
        <v>6049</v>
      </c>
      <c r="B1443" s="117">
        <v>1.0123</v>
      </c>
      <c r="C1443" s="117">
        <v>1</v>
      </c>
      <c r="D1443" s="117">
        <v>3.9879999999999999E-2</v>
      </c>
      <c r="E1443" s="117">
        <v>3988</v>
      </c>
      <c r="F1443" s="117" t="s">
        <v>1741</v>
      </c>
      <c r="G1443" s="117">
        <v>1.4593</v>
      </c>
      <c r="H1443" s="117">
        <v>0.11169999999999999</v>
      </c>
      <c r="I1443" s="117">
        <v>1</v>
      </c>
      <c r="J1443" s="117">
        <v>0</v>
      </c>
      <c r="K1443" s="117">
        <v>0</v>
      </c>
      <c r="L1443" s="117">
        <v>0.4</v>
      </c>
      <c r="M1443" s="117">
        <v>2.1000000000000001E-2</v>
      </c>
      <c r="N1443" s="117" t="s">
        <v>2635</v>
      </c>
    </row>
    <row r="1444" spans="1:14" hidden="1">
      <c r="A1444" s="117" t="s">
        <v>6050</v>
      </c>
      <c r="B1444" s="117">
        <v>1.1052999999999999</v>
      </c>
      <c r="C1444" s="117">
        <v>1</v>
      </c>
      <c r="D1444" s="117">
        <v>4.4080000000000001E-2</v>
      </c>
      <c r="E1444" s="117">
        <v>4408</v>
      </c>
      <c r="F1444" s="117" t="s">
        <v>1419</v>
      </c>
      <c r="G1444" s="117">
        <v>1.3332999999999999</v>
      </c>
      <c r="H1444" s="117">
        <v>4.2500000000000003E-2</v>
      </c>
      <c r="I1444" s="117">
        <v>1</v>
      </c>
      <c r="J1444" s="117">
        <v>2.4864499999999999E-3</v>
      </c>
      <c r="K1444" s="117">
        <v>3.0567099999999998E-3</v>
      </c>
      <c r="L1444" s="117">
        <v>0.55500000000000005</v>
      </c>
      <c r="M1444" s="117">
        <v>5.1999999999999998E-2</v>
      </c>
      <c r="N1444" s="117" t="s">
        <v>2629</v>
      </c>
    </row>
    <row r="1445" spans="1:14" hidden="1">
      <c r="A1445" s="117" t="s">
        <v>6051</v>
      </c>
      <c r="B1445" s="117">
        <v>1.3135999999999999</v>
      </c>
      <c r="C1445" s="117">
        <v>1</v>
      </c>
      <c r="D1445" s="117">
        <v>0.17995</v>
      </c>
      <c r="E1445" s="117">
        <v>17995</v>
      </c>
      <c r="F1445" s="117" t="s">
        <v>1406</v>
      </c>
      <c r="G1445" s="117">
        <v>2.1472000000000002</v>
      </c>
      <c r="H1445" s="117">
        <v>5.6099999999999997E-2</v>
      </c>
      <c r="I1445" s="117">
        <v>1</v>
      </c>
      <c r="J1445" s="117">
        <v>0.20431790999999999</v>
      </c>
      <c r="K1445" s="117">
        <v>0.26270238000000001</v>
      </c>
      <c r="L1445" s="117">
        <v>0.255</v>
      </c>
      <c r="M1445" s="117">
        <v>2.1999999999999999E-2</v>
      </c>
      <c r="N1445" s="117" t="s">
        <v>2634</v>
      </c>
    </row>
    <row r="1446" spans="1:14" hidden="1">
      <c r="A1446" s="117" t="s">
        <v>6052</v>
      </c>
      <c r="B1446" s="117">
        <v>1.0684999999999998</v>
      </c>
      <c r="C1446" s="117">
        <v>1</v>
      </c>
      <c r="D1446" s="117">
        <v>2.7779999999999999E-2</v>
      </c>
      <c r="E1446" s="117">
        <v>2778</v>
      </c>
      <c r="F1446" s="117" t="s">
        <v>4114</v>
      </c>
      <c r="G1446" s="117">
        <v>1.4383999999999999</v>
      </c>
      <c r="H1446" s="117">
        <v>5.0999999999999997E-2</v>
      </c>
      <c r="I1446" s="117">
        <v>1</v>
      </c>
      <c r="J1446" s="117">
        <v>0</v>
      </c>
      <c r="K1446" s="117">
        <v>0</v>
      </c>
      <c r="L1446" s="117">
        <v>0.68799999999999994</v>
      </c>
      <c r="M1446" s="117">
        <v>3.2000000000000001E-2</v>
      </c>
      <c r="N1446" s="117" t="s">
        <v>1486</v>
      </c>
    </row>
    <row r="1447" spans="1:14" hidden="1">
      <c r="A1447" s="117" t="s">
        <v>6053</v>
      </c>
      <c r="B1447" s="117">
        <v>1.0684999999999998</v>
      </c>
      <c r="C1447" s="117">
        <v>1</v>
      </c>
      <c r="D1447" s="117">
        <v>0.15534000000000001</v>
      </c>
      <c r="E1447" s="117">
        <v>15534</v>
      </c>
      <c r="F1447" s="117" t="s">
        <v>4114</v>
      </c>
      <c r="G1447" s="117">
        <v>1.5763</v>
      </c>
      <c r="H1447" s="117">
        <v>7.0199999999999999E-2</v>
      </c>
      <c r="I1447" s="117">
        <v>1</v>
      </c>
      <c r="J1447" s="117">
        <v>0</v>
      </c>
      <c r="K1447" s="117">
        <v>0</v>
      </c>
      <c r="L1447" s="117">
        <v>0.4</v>
      </c>
      <c r="M1447" s="117">
        <v>3.2000000000000001E-2</v>
      </c>
      <c r="N1447" s="117" t="s">
        <v>1486</v>
      </c>
    </row>
    <row r="1448" spans="1:14" hidden="1">
      <c r="A1448" s="117" t="s">
        <v>6054</v>
      </c>
      <c r="B1448" s="117">
        <v>1.3135999999999999</v>
      </c>
      <c r="C1448" s="117">
        <v>1</v>
      </c>
      <c r="D1448" s="117">
        <v>3.3500000000000001E-3</v>
      </c>
      <c r="E1448" s="117">
        <v>335</v>
      </c>
      <c r="F1448" s="117" t="s">
        <v>1406</v>
      </c>
      <c r="G1448" s="117">
        <v>1.8141</v>
      </c>
      <c r="H1448" s="117">
        <v>0</v>
      </c>
      <c r="I1448" s="117">
        <v>1</v>
      </c>
      <c r="J1448" s="117">
        <v>0.52699233000000001</v>
      </c>
      <c r="K1448" s="117">
        <v>0.39991086999999997</v>
      </c>
      <c r="L1448" s="117">
        <v>0.497</v>
      </c>
      <c r="M1448" s="117">
        <v>6.3E-2</v>
      </c>
      <c r="N1448" s="117" t="s">
        <v>2634</v>
      </c>
    </row>
    <row r="1449" spans="1:14" hidden="1">
      <c r="A1449" s="117" t="s">
        <v>6055</v>
      </c>
      <c r="B1449" s="117">
        <v>1.0123</v>
      </c>
      <c r="C1449" s="117">
        <v>1</v>
      </c>
      <c r="D1449" s="117">
        <v>0.13564999999999999</v>
      </c>
      <c r="E1449" s="117">
        <v>13565</v>
      </c>
      <c r="F1449" s="117" t="s">
        <v>1741</v>
      </c>
      <c r="G1449" s="117">
        <v>1.7818000000000001</v>
      </c>
      <c r="H1449" s="117">
        <v>0</v>
      </c>
      <c r="I1449" s="117">
        <v>1</v>
      </c>
      <c r="J1449" s="117">
        <v>0.16352796999999999</v>
      </c>
      <c r="K1449" s="117">
        <v>0.18891300999999999</v>
      </c>
      <c r="L1449" s="117">
        <v>0.42199999999999999</v>
      </c>
      <c r="M1449" s="117">
        <v>0.03</v>
      </c>
      <c r="N1449" s="117" t="s">
        <v>2635</v>
      </c>
    </row>
    <row r="1450" spans="1:14" hidden="1">
      <c r="A1450" s="117" t="s">
        <v>6056</v>
      </c>
      <c r="B1450" s="117">
        <v>1.1052999999999999</v>
      </c>
      <c r="C1450" s="117">
        <v>1</v>
      </c>
      <c r="D1450" s="117">
        <v>5.1729999999999998E-2</v>
      </c>
      <c r="E1450" s="117">
        <v>5173</v>
      </c>
      <c r="F1450" s="117" t="s">
        <v>1419</v>
      </c>
      <c r="G1450" s="117">
        <v>1.3745000000000001</v>
      </c>
      <c r="H1450" s="117">
        <v>8.5500000000000007E-2</v>
      </c>
      <c r="I1450" s="117">
        <v>1</v>
      </c>
      <c r="J1450" s="117">
        <v>0</v>
      </c>
      <c r="K1450" s="117">
        <v>0</v>
      </c>
      <c r="L1450" s="117">
        <v>0.60699999999999998</v>
      </c>
      <c r="M1450" s="117">
        <v>2.4E-2</v>
      </c>
      <c r="N1450" s="117" t="s">
        <v>2630</v>
      </c>
    </row>
    <row r="1451" spans="1:14" hidden="1">
      <c r="A1451" s="117" t="s">
        <v>6057</v>
      </c>
      <c r="B1451" s="117">
        <v>1.3135999999999999</v>
      </c>
      <c r="C1451" s="117">
        <v>1</v>
      </c>
      <c r="D1451" s="117">
        <v>1.3849999999999999E-2</v>
      </c>
      <c r="E1451" s="117">
        <v>1385</v>
      </c>
      <c r="F1451" s="117" t="s">
        <v>1406</v>
      </c>
      <c r="G1451" s="117">
        <v>1.3722000000000001</v>
      </c>
      <c r="H1451" s="117">
        <v>0</v>
      </c>
      <c r="I1451" s="117">
        <v>1</v>
      </c>
      <c r="J1451" s="117">
        <v>5.2059799999999998E-3</v>
      </c>
      <c r="K1451" s="117">
        <v>3.8193099999999998E-3</v>
      </c>
      <c r="L1451" s="117">
        <v>0.59499999999999997</v>
      </c>
      <c r="M1451" s="117">
        <v>5.7000000000000002E-2</v>
      </c>
      <c r="N1451" s="117" t="s">
        <v>2638</v>
      </c>
    </row>
    <row r="1452" spans="1:14" hidden="1">
      <c r="A1452" s="117" t="s">
        <v>6058</v>
      </c>
      <c r="B1452" s="117">
        <v>1.1052999999999999</v>
      </c>
      <c r="C1452" s="117">
        <v>1</v>
      </c>
      <c r="D1452" s="117">
        <v>1.9980000000000001E-2</v>
      </c>
      <c r="E1452" s="117">
        <v>1998</v>
      </c>
      <c r="F1452" s="117" t="s">
        <v>1419</v>
      </c>
      <c r="G1452" s="117">
        <v>1.5014000000000001</v>
      </c>
      <c r="H1452" s="117">
        <v>2.1000000000000001E-2</v>
      </c>
      <c r="I1452" s="117">
        <v>1</v>
      </c>
      <c r="J1452" s="117">
        <v>0</v>
      </c>
      <c r="K1452" s="117">
        <v>0</v>
      </c>
      <c r="L1452" s="117">
        <v>0.434</v>
      </c>
      <c r="M1452" s="117">
        <v>0.06</v>
      </c>
      <c r="N1452" s="117" t="s">
        <v>2629</v>
      </c>
    </row>
    <row r="1453" spans="1:14" hidden="1">
      <c r="A1453" s="117" t="s">
        <v>6059</v>
      </c>
      <c r="B1453" s="117">
        <v>1.3135999999999999</v>
      </c>
      <c r="C1453" s="117">
        <v>1</v>
      </c>
      <c r="D1453" s="117">
        <v>0.12003</v>
      </c>
      <c r="E1453" s="117">
        <v>12003</v>
      </c>
      <c r="F1453" s="117" t="s">
        <v>1406</v>
      </c>
      <c r="G1453" s="117">
        <v>2.0863</v>
      </c>
      <c r="H1453" s="117">
        <v>0.06</v>
      </c>
      <c r="I1453" s="117">
        <v>1</v>
      </c>
      <c r="J1453" s="117">
        <v>0.27972191000000002</v>
      </c>
      <c r="K1453" s="117">
        <v>0.35340748</v>
      </c>
      <c r="L1453" s="117">
        <v>0.41499999999999998</v>
      </c>
      <c r="M1453" s="117">
        <v>3.5000000000000003E-2</v>
      </c>
      <c r="N1453" s="117" t="s">
        <v>2634</v>
      </c>
    </row>
    <row r="1454" spans="1:14" hidden="1">
      <c r="A1454" s="117" t="s">
        <v>6060</v>
      </c>
      <c r="B1454" s="117">
        <v>1.3135999999999999</v>
      </c>
      <c r="C1454" s="117">
        <v>1</v>
      </c>
      <c r="D1454" s="117">
        <v>3.3340000000000002E-2</v>
      </c>
      <c r="E1454" s="117">
        <v>3334</v>
      </c>
      <c r="F1454" s="117" t="s">
        <v>1406</v>
      </c>
      <c r="G1454" s="117">
        <v>2.3982000000000001</v>
      </c>
      <c r="H1454" s="117">
        <v>0</v>
      </c>
      <c r="I1454" s="117">
        <v>1</v>
      </c>
      <c r="J1454" s="117">
        <v>2.6128599999999998E-2</v>
      </c>
      <c r="K1454" s="117">
        <v>3.3240310000000002E-2</v>
      </c>
      <c r="L1454" s="117">
        <v>0.58199999999999996</v>
      </c>
      <c r="M1454" s="117">
        <v>4.2000000000000003E-2</v>
      </c>
      <c r="N1454" s="117" t="s">
        <v>2634</v>
      </c>
    </row>
    <row r="1455" spans="1:14" hidden="1">
      <c r="A1455" s="117" t="s">
        <v>6061</v>
      </c>
      <c r="B1455" s="117">
        <v>1.1928999999999998</v>
      </c>
      <c r="C1455" s="117">
        <v>1</v>
      </c>
      <c r="D1455" s="117">
        <v>3.4360000000000002E-2</v>
      </c>
      <c r="E1455" s="117">
        <v>3436</v>
      </c>
      <c r="F1455" s="117" t="s">
        <v>3756</v>
      </c>
      <c r="G1455" s="117">
        <v>1.3906000000000001</v>
      </c>
      <c r="H1455" s="117">
        <v>3.7999999999999999E-2</v>
      </c>
      <c r="I1455" s="117">
        <v>1</v>
      </c>
      <c r="J1455" s="117">
        <v>4.3916040000000003E-2</v>
      </c>
      <c r="K1455" s="117">
        <v>4.737802E-2</v>
      </c>
      <c r="L1455" s="117">
        <v>0.56899999999999995</v>
      </c>
      <c r="M1455" s="117">
        <v>3.5999999999999997E-2</v>
      </c>
      <c r="N1455" s="117" t="s">
        <v>2628</v>
      </c>
    </row>
    <row r="1456" spans="1:14" hidden="1">
      <c r="A1456" s="117" t="s">
        <v>6062</v>
      </c>
      <c r="B1456" s="117">
        <v>1.1928999999999998</v>
      </c>
      <c r="C1456" s="117">
        <v>1</v>
      </c>
      <c r="D1456" s="117">
        <v>1.256E-2</v>
      </c>
      <c r="E1456" s="117">
        <v>1256</v>
      </c>
      <c r="F1456" s="117" t="s">
        <v>3756</v>
      </c>
      <c r="G1456" s="117">
        <v>1.2370000000000001</v>
      </c>
      <c r="H1456" s="117">
        <v>7.4300000000000005E-2</v>
      </c>
      <c r="I1456" s="117">
        <v>1</v>
      </c>
      <c r="J1456" s="117">
        <v>0</v>
      </c>
      <c r="K1456" s="117">
        <v>0</v>
      </c>
      <c r="L1456" s="117">
        <v>0.623</v>
      </c>
      <c r="M1456" s="117">
        <v>3.6999999999999998E-2</v>
      </c>
      <c r="N1456" s="117" t="s">
        <v>2628</v>
      </c>
    </row>
    <row r="1457" spans="1:14" hidden="1">
      <c r="A1457" s="117" t="s">
        <v>6063</v>
      </c>
      <c r="B1457" s="117">
        <v>1.1052999999999999</v>
      </c>
      <c r="C1457" s="117">
        <v>1</v>
      </c>
      <c r="D1457" s="117">
        <v>7.5300000000000002E-3</v>
      </c>
      <c r="E1457" s="117">
        <v>753</v>
      </c>
      <c r="F1457" s="117" t="s">
        <v>1419</v>
      </c>
      <c r="G1457" s="117">
        <v>1.1828000000000001</v>
      </c>
      <c r="H1457" s="117">
        <v>0</v>
      </c>
      <c r="I1457" s="117">
        <v>1</v>
      </c>
      <c r="J1457" s="117">
        <v>0</v>
      </c>
      <c r="K1457" s="117">
        <v>0</v>
      </c>
      <c r="L1457" s="117">
        <v>0.52100000000000002</v>
      </c>
      <c r="M1457" s="117">
        <v>2.1000000000000001E-2</v>
      </c>
      <c r="N1457" s="117" t="s">
        <v>2629</v>
      </c>
    </row>
    <row r="1458" spans="1:14" hidden="1">
      <c r="A1458" s="117" t="s">
        <v>6064</v>
      </c>
      <c r="B1458" s="117">
        <v>1.3135999999999999</v>
      </c>
      <c r="C1458" s="117">
        <v>1</v>
      </c>
      <c r="D1458" s="117">
        <v>0.11138000000000001</v>
      </c>
      <c r="E1458" s="117">
        <v>11138</v>
      </c>
      <c r="F1458" s="117" t="s">
        <v>1406</v>
      </c>
      <c r="G1458" s="117">
        <v>1.4220999999999999</v>
      </c>
      <c r="H1458" s="117">
        <v>4.1099999999999998E-2</v>
      </c>
      <c r="I1458" s="117">
        <v>1</v>
      </c>
      <c r="J1458" s="117">
        <v>0</v>
      </c>
      <c r="K1458" s="117">
        <v>0</v>
      </c>
      <c r="L1458" s="117">
        <v>0.47899999999999998</v>
      </c>
      <c r="M1458" s="117">
        <v>2.1000000000000001E-2</v>
      </c>
      <c r="N1458" s="117" t="s">
        <v>2638</v>
      </c>
    </row>
    <row r="1459" spans="1:14" hidden="1">
      <c r="A1459" s="117" t="s">
        <v>6065</v>
      </c>
      <c r="B1459" s="117">
        <v>1.1052999999999999</v>
      </c>
      <c r="C1459" s="117">
        <v>1</v>
      </c>
      <c r="D1459" s="117">
        <v>4.6760000000000003E-2</v>
      </c>
      <c r="E1459" s="117">
        <v>4676</v>
      </c>
      <c r="F1459" s="117" t="s">
        <v>1419</v>
      </c>
      <c r="G1459" s="117">
        <v>1.5818000000000001</v>
      </c>
      <c r="H1459" s="117">
        <v>0</v>
      </c>
      <c r="I1459" s="117">
        <v>1</v>
      </c>
      <c r="J1459" s="117">
        <v>7.6009320000000005E-2</v>
      </c>
      <c r="K1459" s="117">
        <v>8.6885260000000006E-2</v>
      </c>
      <c r="L1459" s="117">
        <v>0.35899999999999999</v>
      </c>
      <c r="M1459" s="117">
        <v>2.9000000000000001E-2</v>
      </c>
      <c r="N1459" s="117" t="s">
        <v>2629</v>
      </c>
    </row>
    <row r="1460" spans="1:14" hidden="1">
      <c r="A1460" s="117" t="s">
        <v>6066</v>
      </c>
      <c r="B1460" s="117">
        <v>1.1052999999999999</v>
      </c>
      <c r="C1460" s="117">
        <v>1</v>
      </c>
      <c r="D1460" s="117">
        <v>4.0559999999999999E-2</v>
      </c>
      <c r="E1460" s="117">
        <v>4056</v>
      </c>
      <c r="F1460" s="117" t="s">
        <v>1419</v>
      </c>
      <c r="G1460" s="117">
        <v>1.4055</v>
      </c>
      <c r="H1460" s="117">
        <v>1.1299999999999999E-2</v>
      </c>
      <c r="I1460" s="117">
        <v>1</v>
      </c>
      <c r="J1460" s="117">
        <v>4.4403699999999999E-3</v>
      </c>
      <c r="K1460" s="117">
        <v>5.7230400000000004E-3</v>
      </c>
      <c r="L1460" s="117">
        <v>0.65700000000000003</v>
      </c>
      <c r="M1460" s="117">
        <v>7.2999999999999995E-2</v>
      </c>
      <c r="N1460" s="117" t="s">
        <v>2629</v>
      </c>
    </row>
    <row r="1461" spans="1:14" hidden="1">
      <c r="A1461" s="117" t="s">
        <v>6067</v>
      </c>
      <c r="B1461" s="117">
        <v>1.3135999999999999</v>
      </c>
      <c r="C1461" s="117">
        <v>1</v>
      </c>
      <c r="D1461" s="117">
        <v>2.7060000000000001E-2</v>
      </c>
      <c r="E1461" s="117">
        <v>2706</v>
      </c>
      <c r="F1461" s="117" t="s">
        <v>1406</v>
      </c>
      <c r="G1461" s="117">
        <v>1.5263</v>
      </c>
      <c r="H1461" s="117">
        <v>0</v>
      </c>
      <c r="I1461" s="117">
        <v>1</v>
      </c>
      <c r="J1461" s="117">
        <v>0</v>
      </c>
      <c r="K1461" s="117">
        <v>0</v>
      </c>
      <c r="L1461" s="117">
        <v>0.40899999999999997</v>
      </c>
      <c r="M1461" s="117">
        <v>6.0999999999999999E-2</v>
      </c>
      <c r="N1461" s="117" t="s">
        <v>2638</v>
      </c>
    </row>
    <row r="1462" spans="1:14" hidden="1">
      <c r="A1462" s="117" t="s">
        <v>6068</v>
      </c>
      <c r="B1462" s="117">
        <v>1.3135999999999999</v>
      </c>
      <c r="C1462" s="117">
        <v>1</v>
      </c>
      <c r="D1462" s="117">
        <v>0.13738</v>
      </c>
      <c r="E1462" s="117">
        <v>13738</v>
      </c>
      <c r="F1462" s="117" t="s">
        <v>1406</v>
      </c>
      <c r="G1462" s="117">
        <v>2.3195999999999999</v>
      </c>
      <c r="H1462" s="117">
        <v>5.3999999999999999E-2</v>
      </c>
      <c r="I1462" s="117">
        <v>1</v>
      </c>
      <c r="J1462" s="117">
        <v>0.2182299</v>
      </c>
      <c r="K1462" s="117">
        <v>0.28689852999999998</v>
      </c>
      <c r="L1462" s="117">
        <v>0.251</v>
      </c>
      <c r="M1462" s="117">
        <v>2.8000000000000001E-2</v>
      </c>
      <c r="N1462" s="117" t="s">
        <v>2634</v>
      </c>
    </row>
    <row r="1463" spans="1:14" hidden="1">
      <c r="A1463" s="117" t="s">
        <v>6069</v>
      </c>
      <c r="B1463" s="117">
        <v>1.3135999999999999</v>
      </c>
      <c r="C1463" s="117">
        <v>1</v>
      </c>
      <c r="D1463" s="117">
        <v>5.7630000000000001E-2</v>
      </c>
      <c r="E1463" s="117">
        <v>5763</v>
      </c>
      <c r="F1463" s="117" t="s">
        <v>1406</v>
      </c>
      <c r="G1463" s="117">
        <v>1.4289000000000001</v>
      </c>
      <c r="H1463" s="117">
        <v>8.72E-2</v>
      </c>
      <c r="I1463" s="117">
        <v>1</v>
      </c>
      <c r="J1463" s="117">
        <v>8.6727100000000001E-3</v>
      </c>
      <c r="K1463" s="117">
        <v>1.0978679999999999E-2</v>
      </c>
      <c r="L1463" s="117">
        <v>0.73099999999999998</v>
      </c>
      <c r="M1463" s="117">
        <v>3.5999999999999997E-2</v>
      </c>
      <c r="N1463" s="117" t="s">
        <v>2638</v>
      </c>
    </row>
    <row r="1464" spans="1:14" hidden="1">
      <c r="A1464" s="117" t="s">
        <v>6070</v>
      </c>
      <c r="B1464" s="117">
        <v>1.3135999999999999</v>
      </c>
      <c r="C1464" s="117">
        <v>1</v>
      </c>
      <c r="D1464" s="117">
        <v>4.7570000000000001E-2</v>
      </c>
      <c r="E1464" s="117">
        <v>4757</v>
      </c>
      <c r="F1464" s="117" t="s">
        <v>1406</v>
      </c>
      <c r="G1464" s="117">
        <v>2.4260000000000002</v>
      </c>
      <c r="H1464" s="117">
        <v>0.1037</v>
      </c>
      <c r="I1464" s="117">
        <v>1</v>
      </c>
      <c r="J1464" s="117">
        <v>0.41054137000000002</v>
      </c>
      <c r="K1464" s="117">
        <v>0.35457249000000002</v>
      </c>
      <c r="L1464" s="117">
        <v>0.38900000000000001</v>
      </c>
      <c r="M1464" s="117">
        <v>2.9000000000000001E-2</v>
      </c>
      <c r="N1464" s="117" t="s">
        <v>2634</v>
      </c>
    </row>
    <row r="1465" spans="1:14" hidden="1">
      <c r="A1465" s="117" t="s">
        <v>6071</v>
      </c>
      <c r="B1465" s="117">
        <v>1.3135999999999999</v>
      </c>
      <c r="C1465" s="117">
        <v>1</v>
      </c>
      <c r="D1465" s="117">
        <v>3.6519999999999997E-2</v>
      </c>
      <c r="E1465" s="117">
        <v>3652</v>
      </c>
      <c r="F1465" s="117" t="s">
        <v>1406</v>
      </c>
      <c r="G1465" s="117">
        <v>1.4235</v>
      </c>
      <c r="H1465" s="117">
        <v>5.11E-2</v>
      </c>
      <c r="I1465" s="117">
        <v>1</v>
      </c>
      <c r="J1465" s="117">
        <v>9.8622650000000006E-2</v>
      </c>
      <c r="K1465" s="117">
        <v>0.12682441</v>
      </c>
      <c r="L1465" s="117">
        <v>0.35</v>
      </c>
      <c r="M1465" s="117">
        <v>1.9E-2</v>
      </c>
      <c r="N1465" s="117" t="s">
        <v>2634</v>
      </c>
    </row>
    <row r="1466" spans="1:14" hidden="1">
      <c r="A1466" s="117" t="s">
        <v>6072</v>
      </c>
      <c r="B1466" s="117">
        <v>1.3135999999999999</v>
      </c>
      <c r="C1466" s="117">
        <v>1</v>
      </c>
      <c r="D1466" s="117">
        <v>3.884E-2</v>
      </c>
      <c r="E1466" s="117">
        <v>3884</v>
      </c>
      <c r="F1466" s="117" t="s">
        <v>1406</v>
      </c>
      <c r="G1466" s="117">
        <v>1.409</v>
      </c>
      <c r="H1466" s="117">
        <v>2.7699999999999999E-2</v>
      </c>
      <c r="I1466" s="117">
        <v>1</v>
      </c>
      <c r="J1466" s="117">
        <v>0</v>
      </c>
      <c r="K1466" s="117">
        <v>0</v>
      </c>
      <c r="L1466" s="117">
        <v>0.61699999999999999</v>
      </c>
      <c r="M1466" s="117">
        <v>3.1E-2</v>
      </c>
      <c r="N1466" s="117" t="s">
        <v>2638</v>
      </c>
    </row>
    <row r="1467" spans="1:14" hidden="1">
      <c r="A1467" s="117" t="s">
        <v>6073</v>
      </c>
      <c r="B1467" s="117">
        <v>1.3324999999999998</v>
      </c>
      <c r="C1467" s="117">
        <v>1</v>
      </c>
      <c r="D1467" s="117">
        <v>3.5220000000000001E-2</v>
      </c>
      <c r="E1467" s="117">
        <v>3522</v>
      </c>
      <c r="F1467" s="117" t="s">
        <v>4117</v>
      </c>
      <c r="G1467" s="117">
        <v>1.5281</v>
      </c>
      <c r="H1467" s="117">
        <v>0</v>
      </c>
      <c r="I1467" s="117">
        <v>1</v>
      </c>
      <c r="J1467" s="117">
        <v>0</v>
      </c>
      <c r="K1467" s="117">
        <v>0</v>
      </c>
      <c r="L1467" s="117">
        <v>0.54800000000000004</v>
      </c>
      <c r="M1467" s="117">
        <v>3.3000000000000002E-2</v>
      </c>
      <c r="N1467" s="117" t="s">
        <v>2631</v>
      </c>
    </row>
    <row r="1468" spans="1:14" hidden="1">
      <c r="A1468" s="117" t="s">
        <v>6076</v>
      </c>
      <c r="B1468" s="117">
        <v>1.1928999999999998</v>
      </c>
      <c r="C1468" s="117">
        <v>1</v>
      </c>
      <c r="D1468" s="117">
        <v>0.12217</v>
      </c>
      <c r="E1468" s="117">
        <v>12217</v>
      </c>
      <c r="F1468" s="117" t="s">
        <v>3756</v>
      </c>
      <c r="G1468" s="117">
        <v>1.8378000000000001</v>
      </c>
      <c r="H1468" s="117">
        <v>0</v>
      </c>
      <c r="I1468" s="117">
        <v>1</v>
      </c>
      <c r="J1468" s="117">
        <v>0.27514368</v>
      </c>
      <c r="K1468" s="117">
        <v>0.33941364000000002</v>
      </c>
      <c r="L1468" s="117">
        <v>0.35199999999999998</v>
      </c>
      <c r="M1468" s="117">
        <v>2.4E-2</v>
      </c>
      <c r="N1468" s="117" t="s">
        <v>2628</v>
      </c>
    </row>
    <row r="1469" spans="1:14" hidden="1">
      <c r="A1469" s="117" t="s">
        <v>6077</v>
      </c>
      <c r="B1469" s="117">
        <v>1.1052999999999999</v>
      </c>
      <c r="C1469" s="117">
        <v>1</v>
      </c>
      <c r="D1469" s="117">
        <v>0.11137</v>
      </c>
      <c r="E1469" s="117">
        <v>11137</v>
      </c>
      <c r="F1469" s="117" t="s">
        <v>1419</v>
      </c>
      <c r="G1469" s="117">
        <v>1.8559000000000001</v>
      </c>
      <c r="H1469" s="117">
        <v>0</v>
      </c>
      <c r="I1469" s="117">
        <v>1</v>
      </c>
      <c r="J1469" s="117">
        <v>0.12237617000000001</v>
      </c>
      <c r="K1469" s="117">
        <v>0.17757549</v>
      </c>
      <c r="L1469" s="117">
        <v>0.56100000000000005</v>
      </c>
      <c r="M1469" s="117">
        <v>0.04</v>
      </c>
      <c r="N1469" s="117" t="s">
        <v>2629</v>
      </c>
    </row>
    <row r="1470" spans="1:14" hidden="1">
      <c r="A1470" s="117" t="s">
        <v>6078</v>
      </c>
      <c r="B1470" s="117">
        <v>1.1052999999999999</v>
      </c>
      <c r="C1470" s="117">
        <v>1</v>
      </c>
      <c r="D1470" s="117">
        <v>3.6589999999999998E-2</v>
      </c>
      <c r="E1470" s="117">
        <v>3659</v>
      </c>
      <c r="F1470" s="117" t="s">
        <v>1419</v>
      </c>
      <c r="G1470" s="117">
        <v>1.474</v>
      </c>
      <c r="H1470" s="117">
        <v>6.3E-2</v>
      </c>
      <c r="I1470" s="117">
        <v>1</v>
      </c>
      <c r="J1470" s="117">
        <v>0.11946598999999999</v>
      </c>
      <c r="K1470" s="117">
        <v>9.5280199999999995E-2</v>
      </c>
      <c r="L1470" s="117">
        <v>0.502</v>
      </c>
      <c r="M1470" s="117">
        <v>3.6999999999999998E-2</v>
      </c>
      <c r="N1470" s="117" t="s">
        <v>2629</v>
      </c>
    </row>
    <row r="1471" spans="1:14" hidden="1">
      <c r="A1471" s="117" t="s">
        <v>6079</v>
      </c>
      <c r="B1471" s="117">
        <v>1.1928999999999998</v>
      </c>
      <c r="C1471" s="117">
        <v>1</v>
      </c>
      <c r="D1471" s="117">
        <v>5.1479999999999998E-2</v>
      </c>
      <c r="E1471" s="117">
        <v>5148</v>
      </c>
      <c r="F1471" s="117" t="s">
        <v>3756</v>
      </c>
      <c r="G1471" s="117">
        <v>1.5750999999999999</v>
      </c>
      <c r="H1471" s="117">
        <v>5.6399999999999999E-2</v>
      </c>
      <c r="I1471" s="117">
        <v>1</v>
      </c>
      <c r="J1471" s="117">
        <v>0.18416489999999999</v>
      </c>
      <c r="K1471" s="117">
        <v>0.23013624999999999</v>
      </c>
      <c r="L1471" s="117">
        <v>0.42799999999999999</v>
      </c>
      <c r="M1471" s="117">
        <v>2.5000000000000001E-2</v>
      </c>
      <c r="N1471" s="117" t="s">
        <v>2628</v>
      </c>
    </row>
    <row r="1472" spans="1:14" hidden="1">
      <c r="A1472" s="117" t="s">
        <v>6080</v>
      </c>
      <c r="B1472" s="117">
        <v>1.1005999999999998</v>
      </c>
      <c r="C1472" s="117">
        <v>1</v>
      </c>
      <c r="D1472" s="117">
        <v>1.5499999999999999E-3</v>
      </c>
      <c r="E1472" s="117">
        <v>155</v>
      </c>
      <c r="F1472" s="117" t="s">
        <v>4120</v>
      </c>
      <c r="G1472" s="117">
        <v>1.0679000000000001</v>
      </c>
      <c r="H1472" s="117">
        <v>0</v>
      </c>
      <c r="I1472" s="117">
        <v>1</v>
      </c>
      <c r="J1472" s="117">
        <v>0</v>
      </c>
      <c r="K1472" s="117">
        <v>0</v>
      </c>
      <c r="L1472" s="117">
        <v>1.145</v>
      </c>
      <c r="M1472" s="117">
        <v>7.6999999999999999E-2</v>
      </c>
      <c r="N1472" s="117" t="s">
        <v>2639</v>
      </c>
    </row>
    <row r="1473" spans="1:14" hidden="1">
      <c r="A1473" s="117" t="s">
        <v>6081</v>
      </c>
      <c r="B1473" s="117">
        <v>0.90599999999999992</v>
      </c>
      <c r="C1473" s="117">
        <v>1</v>
      </c>
      <c r="D1473" s="117">
        <v>7.1550000000000002E-2</v>
      </c>
      <c r="E1473" s="117">
        <v>7155</v>
      </c>
      <c r="F1473" s="117" t="s">
        <v>4129</v>
      </c>
      <c r="G1473" s="117">
        <v>1.4254</v>
      </c>
      <c r="H1473" s="117">
        <v>3.32E-2</v>
      </c>
      <c r="I1473" s="117">
        <v>1</v>
      </c>
      <c r="J1473" s="117">
        <v>0.23209394999999999</v>
      </c>
      <c r="K1473" s="117">
        <v>0.25267758000000001</v>
      </c>
      <c r="L1473" s="117">
        <v>0.35599999999999998</v>
      </c>
      <c r="M1473" s="117">
        <v>3.9E-2</v>
      </c>
      <c r="N1473" s="117" t="s">
        <v>2640</v>
      </c>
    </row>
    <row r="1474" spans="1:14" hidden="1">
      <c r="A1474" s="117" t="s">
        <v>6082</v>
      </c>
      <c r="B1474" s="117">
        <v>0.89499999999999991</v>
      </c>
      <c r="C1474" s="117">
        <v>1</v>
      </c>
      <c r="D1474" s="117">
        <v>5.3400000000000001E-3</v>
      </c>
      <c r="E1474" s="117">
        <v>534</v>
      </c>
      <c r="F1474" s="117" t="s">
        <v>1507</v>
      </c>
      <c r="G1474" s="117">
        <v>1.3783000000000001</v>
      </c>
      <c r="H1474" s="117">
        <v>0</v>
      </c>
      <c r="I1474" s="117">
        <v>1</v>
      </c>
      <c r="J1474" s="117">
        <v>0</v>
      </c>
      <c r="K1474" s="117">
        <v>0</v>
      </c>
      <c r="L1474" s="117">
        <v>0.501</v>
      </c>
      <c r="M1474" s="117">
        <v>5.5E-2</v>
      </c>
      <c r="N1474" s="117" t="s">
        <v>2641</v>
      </c>
    </row>
    <row r="1475" spans="1:14" hidden="1">
      <c r="A1475" s="117" t="s">
        <v>6083</v>
      </c>
      <c r="B1475" s="117">
        <v>0.84009999999999996</v>
      </c>
      <c r="C1475" s="117">
        <v>1</v>
      </c>
      <c r="D1475" s="117">
        <v>1.5010000000000001E-2</v>
      </c>
      <c r="E1475" s="117">
        <v>1501</v>
      </c>
      <c r="F1475" s="117" t="s">
        <v>4132</v>
      </c>
      <c r="G1475" s="117">
        <v>1.4373</v>
      </c>
      <c r="H1475" s="117">
        <v>0</v>
      </c>
      <c r="I1475" s="117">
        <v>1</v>
      </c>
      <c r="J1475" s="117">
        <v>0</v>
      </c>
      <c r="K1475" s="117">
        <v>0</v>
      </c>
      <c r="L1475" s="117">
        <v>0.29599999999999999</v>
      </c>
      <c r="M1475" s="117">
        <v>1.7999999999999999E-2</v>
      </c>
      <c r="N1475" s="117" t="s">
        <v>2643</v>
      </c>
    </row>
    <row r="1476" spans="1:14" hidden="1">
      <c r="A1476" s="117" t="s">
        <v>6084</v>
      </c>
      <c r="B1476" s="117">
        <v>0.97089999999999999</v>
      </c>
      <c r="C1476" s="117">
        <v>1</v>
      </c>
      <c r="D1476" s="117">
        <v>1.1100000000000001E-3</v>
      </c>
      <c r="E1476" s="117">
        <v>111</v>
      </c>
      <c r="F1476" s="117" t="s">
        <v>4127</v>
      </c>
      <c r="G1476" s="117">
        <v>0.91049999999999998</v>
      </c>
      <c r="H1476" s="117">
        <v>0</v>
      </c>
      <c r="I1476" s="117">
        <v>1</v>
      </c>
      <c r="J1476" s="117">
        <v>0.52699233000000001</v>
      </c>
      <c r="K1476" s="117">
        <v>0.16519048</v>
      </c>
      <c r="L1476" s="117">
        <v>0.57799999999999996</v>
      </c>
      <c r="M1476" s="117">
        <v>0.02</v>
      </c>
      <c r="N1476" s="117" t="s">
        <v>2644</v>
      </c>
    </row>
    <row r="1477" spans="1:14" hidden="1">
      <c r="A1477" s="117" t="s">
        <v>6085</v>
      </c>
      <c r="B1477" s="117">
        <v>0.84009999999999996</v>
      </c>
      <c r="C1477" s="117">
        <v>1</v>
      </c>
      <c r="D1477" s="117">
        <v>3.7100000000000002E-3</v>
      </c>
      <c r="E1477" s="117">
        <v>371</v>
      </c>
      <c r="F1477" s="117" t="s">
        <v>4132</v>
      </c>
      <c r="G1477" s="117">
        <v>1.363</v>
      </c>
      <c r="H1477" s="117">
        <v>0</v>
      </c>
      <c r="I1477" s="117">
        <v>1</v>
      </c>
      <c r="J1477" s="117">
        <v>0</v>
      </c>
      <c r="K1477" s="117">
        <v>0</v>
      </c>
      <c r="L1477" s="117">
        <v>0.38600000000000001</v>
      </c>
      <c r="M1477" s="117">
        <v>2.9000000000000001E-2</v>
      </c>
      <c r="N1477" s="117" t="s">
        <v>2645</v>
      </c>
    </row>
    <row r="1478" spans="1:14" hidden="1">
      <c r="A1478" s="117" t="s">
        <v>6086</v>
      </c>
      <c r="B1478" s="117">
        <v>0.96679999999999999</v>
      </c>
      <c r="C1478" s="117">
        <v>1</v>
      </c>
      <c r="D1478" s="117">
        <v>6.1429999999999998E-2</v>
      </c>
      <c r="E1478" s="117">
        <v>6143</v>
      </c>
      <c r="F1478" s="117" t="s">
        <v>1548</v>
      </c>
      <c r="G1478" s="117">
        <v>1.9725999999999999</v>
      </c>
      <c r="H1478" s="117">
        <v>9.4899999999999998E-2</v>
      </c>
      <c r="I1478" s="117">
        <v>1</v>
      </c>
      <c r="J1478" s="117">
        <v>0.1006397</v>
      </c>
      <c r="K1478" s="117">
        <v>0.10355505</v>
      </c>
      <c r="L1478" s="117">
        <v>0.375</v>
      </c>
      <c r="M1478" s="117">
        <v>2.4E-2</v>
      </c>
      <c r="N1478" s="117" t="s">
        <v>2646</v>
      </c>
    </row>
    <row r="1479" spans="1:14" hidden="1">
      <c r="A1479" s="117" t="s">
        <v>6087</v>
      </c>
      <c r="B1479" s="117">
        <v>0.97089999999999999</v>
      </c>
      <c r="C1479" s="117">
        <v>1</v>
      </c>
      <c r="D1479" s="117">
        <v>0.11817</v>
      </c>
      <c r="E1479" s="117">
        <v>11817</v>
      </c>
      <c r="F1479" s="117" t="s">
        <v>4127</v>
      </c>
      <c r="G1479" s="117">
        <v>1.7749999999999999</v>
      </c>
      <c r="H1479" s="117">
        <v>5.3100000000000001E-2</v>
      </c>
      <c r="I1479" s="117">
        <v>1</v>
      </c>
      <c r="J1479" s="117">
        <v>0.11596484</v>
      </c>
      <c r="K1479" s="117">
        <v>0.13901740000000001</v>
      </c>
      <c r="L1479" s="117">
        <v>0.28499999999999998</v>
      </c>
      <c r="M1479" s="117">
        <v>2.5999999999999999E-2</v>
      </c>
      <c r="N1479" s="117" t="s">
        <v>2644</v>
      </c>
    </row>
    <row r="1480" spans="1:14" hidden="1">
      <c r="A1480" s="117" t="s">
        <v>6088</v>
      </c>
      <c r="B1480" s="117">
        <v>0.90599999999999992</v>
      </c>
      <c r="C1480" s="117">
        <v>1</v>
      </c>
      <c r="D1480" s="117">
        <v>0.10387</v>
      </c>
      <c r="E1480" s="117">
        <v>10387</v>
      </c>
      <c r="F1480" s="117" t="s">
        <v>4129</v>
      </c>
      <c r="G1480" s="117">
        <v>1.8047</v>
      </c>
      <c r="H1480" s="117">
        <v>0</v>
      </c>
      <c r="I1480" s="117">
        <v>1</v>
      </c>
      <c r="J1480" s="117">
        <v>7.0376229999999998E-2</v>
      </c>
      <c r="K1480" s="117">
        <v>8.6935150000000003E-2</v>
      </c>
      <c r="L1480" s="117">
        <v>0.23200000000000001</v>
      </c>
      <c r="M1480" s="117">
        <v>1.9E-2</v>
      </c>
      <c r="N1480" s="117" t="s">
        <v>2640</v>
      </c>
    </row>
    <row r="1481" spans="1:14" hidden="1">
      <c r="A1481" s="117" t="s">
        <v>6089</v>
      </c>
      <c r="B1481" s="117">
        <v>0.82719999999999994</v>
      </c>
      <c r="C1481" s="117">
        <v>1</v>
      </c>
      <c r="D1481" s="117">
        <v>4.6589999999999999E-2</v>
      </c>
      <c r="E1481" s="117">
        <v>4659</v>
      </c>
      <c r="F1481" s="117" t="s">
        <v>4136</v>
      </c>
      <c r="G1481" s="117">
        <v>1.7313000000000001</v>
      </c>
      <c r="H1481" s="117">
        <v>7.4499999999999997E-2</v>
      </c>
      <c r="I1481" s="117">
        <v>1</v>
      </c>
      <c r="J1481" s="117">
        <v>0.12237617000000001</v>
      </c>
      <c r="K1481" s="117">
        <v>0.11680757999999999</v>
      </c>
      <c r="L1481" s="117">
        <v>0.37</v>
      </c>
      <c r="M1481" s="117">
        <v>3.3000000000000002E-2</v>
      </c>
      <c r="N1481" s="117" t="s">
        <v>2647</v>
      </c>
    </row>
    <row r="1482" spans="1:14" hidden="1">
      <c r="A1482" s="117" t="s">
        <v>6090</v>
      </c>
      <c r="B1482" s="117">
        <v>0.84009999999999996</v>
      </c>
      <c r="C1482" s="117">
        <v>1</v>
      </c>
      <c r="D1482" s="117">
        <v>1.1140000000000001E-2</v>
      </c>
      <c r="E1482" s="117">
        <v>1114</v>
      </c>
      <c r="F1482" s="117" t="s">
        <v>4132</v>
      </c>
      <c r="G1482" s="117">
        <v>1.2661</v>
      </c>
      <c r="H1482" s="117">
        <v>0</v>
      </c>
      <c r="I1482" s="117">
        <v>1</v>
      </c>
      <c r="J1482" s="117">
        <v>5.2731930000000003E-2</v>
      </c>
      <c r="K1482" s="117">
        <v>4.0126099999999998E-2</v>
      </c>
      <c r="L1482" s="117">
        <v>0.36399999999999999</v>
      </c>
      <c r="M1482" s="117">
        <v>2.1999999999999999E-2</v>
      </c>
      <c r="N1482" s="117" t="s">
        <v>2648</v>
      </c>
    </row>
    <row r="1483" spans="1:14" hidden="1">
      <c r="A1483" s="117" t="s">
        <v>6091</v>
      </c>
      <c r="B1483" s="117">
        <v>0.90599999999999992</v>
      </c>
      <c r="C1483" s="117">
        <v>1</v>
      </c>
      <c r="D1483" s="117">
        <v>6.5600000000000006E-2</v>
      </c>
      <c r="E1483" s="117">
        <v>6560</v>
      </c>
      <c r="F1483" s="117" t="s">
        <v>4129</v>
      </c>
      <c r="G1483" s="117">
        <v>1.5531999999999999</v>
      </c>
      <c r="H1483" s="117">
        <v>0.1389</v>
      </c>
      <c r="I1483" s="117">
        <v>1</v>
      </c>
      <c r="J1483" s="117">
        <v>0.23442572</v>
      </c>
      <c r="K1483" s="117">
        <v>0.25475776999999999</v>
      </c>
      <c r="L1483" s="117">
        <v>0.30199999999999999</v>
      </c>
      <c r="M1483" s="117">
        <v>0.03</v>
      </c>
      <c r="N1483" s="117" t="s">
        <v>2640</v>
      </c>
    </row>
    <row r="1484" spans="1:14" hidden="1">
      <c r="A1484" s="117" t="s">
        <v>6092</v>
      </c>
      <c r="B1484" s="117">
        <v>0.97089999999999999</v>
      </c>
      <c r="C1484" s="117">
        <v>1</v>
      </c>
      <c r="D1484" s="117">
        <v>7.0199999999999999E-2</v>
      </c>
      <c r="E1484" s="117">
        <v>7020</v>
      </c>
      <c r="F1484" s="117" t="s">
        <v>4127</v>
      </c>
      <c r="G1484" s="117">
        <v>1.7824</v>
      </c>
      <c r="H1484" s="117">
        <v>6.1499999999999999E-2</v>
      </c>
      <c r="I1484" s="117">
        <v>1</v>
      </c>
      <c r="J1484" s="117">
        <v>0.15306813999999999</v>
      </c>
      <c r="K1484" s="117">
        <v>0.14618811000000001</v>
      </c>
      <c r="L1484" s="117">
        <v>0.36799999999999999</v>
      </c>
      <c r="M1484" s="117">
        <v>2.8000000000000001E-2</v>
      </c>
      <c r="N1484" s="117" t="s">
        <v>2644</v>
      </c>
    </row>
    <row r="1485" spans="1:14" hidden="1">
      <c r="A1485" s="117" t="s">
        <v>6093</v>
      </c>
      <c r="B1485" s="117">
        <v>0.84009999999999996</v>
      </c>
      <c r="C1485" s="117">
        <v>1</v>
      </c>
      <c r="D1485" s="117">
        <v>1.431E-2</v>
      </c>
      <c r="E1485" s="117">
        <v>1431</v>
      </c>
      <c r="F1485" s="117" t="s">
        <v>4132</v>
      </c>
      <c r="G1485" s="117">
        <v>1.4131</v>
      </c>
      <c r="H1485" s="117">
        <v>0</v>
      </c>
      <c r="I1485" s="117">
        <v>1</v>
      </c>
      <c r="J1485" s="117">
        <v>0</v>
      </c>
      <c r="K1485" s="117">
        <v>0</v>
      </c>
      <c r="L1485" s="117">
        <v>0.35699999999999998</v>
      </c>
      <c r="M1485" s="117">
        <v>0.03</v>
      </c>
      <c r="N1485" s="117" t="s">
        <v>2649</v>
      </c>
    </row>
    <row r="1486" spans="1:14" hidden="1">
      <c r="A1486" s="117" t="s">
        <v>6094</v>
      </c>
      <c r="B1486" s="117">
        <v>0.97089999999999999</v>
      </c>
      <c r="C1486" s="117">
        <v>1</v>
      </c>
      <c r="D1486" s="117">
        <v>2.1839999999999998E-2</v>
      </c>
      <c r="E1486" s="117">
        <v>2184</v>
      </c>
      <c r="F1486" s="117" t="s">
        <v>4127</v>
      </c>
      <c r="G1486" s="117">
        <v>1.7292000000000001</v>
      </c>
      <c r="H1486" s="117">
        <v>4.2200000000000001E-2</v>
      </c>
      <c r="I1486" s="117">
        <v>1</v>
      </c>
      <c r="J1486" s="117">
        <v>0</v>
      </c>
      <c r="K1486" s="117">
        <v>0</v>
      </c>
      <c r="L1486" s="117">
        <v>0.41</v>
      </c>
      <c r="M1486" s="117">
        <v>1.0999999999999999E-2</v>
      </c>
      <c r="N1486" s="117" t="s">
        <v>2650</v>
      </c>
    </row>
    <row r="1487" spans="1:14" hidden="1">
      <c r="A1487" s="117" t="s">
        <v>6095</v>
      </c>
      <c r="B1487" s="117">
        <v>0.89499999999999991</v>
      </c>
      <c r="C1487" s="117">
        <v>1</v>
      </c>
      <c r="D1487" s="117">
        <v>9.4299999999999991E-3</v>
      </c>
      <c r="E1487" s="117">
        <v>943</v>
      </c>
      <c r="F1487" s="117" t="s">
        <v>1507</v>
      </c>
      <c r="G1487" s="117">
        <v>1.3126</v>
      </c>
      <c r="H1487" s="117">
        <v>0</v>
      </c>
      <c r="I1487" s="117">
        <v>1</v>
      </c>
      <c r="J1487" s="117">
        <v>0</v>
      </c>
      <c r="K1487" s="117">
        <v>0</v>
      </c>
      <c r="L1487" s="117">
        <v>0.41199999999999998</v>
      </c>
      <c r="M1487" s="117">
        <v>2.5999999999999999E-2</v>
      </c>
      <c r="N1487" s="117" t="s">
        <v>1873</v>
      </c>
    </row>
    <row r="1488" spans="1:14" hidden="1">
      <c r="A1488" s="117" t="s">
        <v>6096</v>
      </c>
      <c r="B1488" s="117">
        <v>0.84009999999999996</v>
      </c>
      <c r="C1488" s="117">
        <v>1</v>
      </c>
      <c r="D1488" s="117">
        <v>2.019E-2</v>
      </c>
      <c r="E1488" s="117">
        <v>2019</v>
      </c>
      <c r="F1488" s="117" t="s">
        <v>4132</v>
      </c>
      <c r="G1488" s="117">
        <v>1.3854</v>
      </c>
      <c r="H1488" s="117">
        <v>0</v>
      </c>
      <c r="I1488" s="117">
        <v>1</v>
      </c>
      <c r="J1488" s="117">
        <v>0</v>
      </c>
      <c r="K1488" s="117">
        <v>0</v>
      </c>
      <c r="L1488" s="117">
        <v>0.311</v>
      </c>
      <c r="M1488" s="117">
        <v>0.02</v>
      </c>
      <c r="N1488" s="117" t="s">
        <v>2651</v>
      </c>
    </row>
    <row r="1489" spans="1:14" hidden="1">
      <c r="A1489" s="117" t="s">
        <v>6097</v>
      </c>
      <c r="B1489" s="117">
        <v>0.84009999999999996</v>
      </c>
      <c r="C1489" s="117">
        <v>1</v>
      </c>
      <c r="D1489" s="117">
        <v>8.8000000000000005E-3</v>
      </c>
      <c r="E1489" s="117">
        <v>880</v>
      </c>
      <c r="F1489" s="117" t="s">
        <v>4132</v>
      </c>
      <c r="G1489" s="117">
        <v>1.2845</v>
      </c>
      <c r="H1489" s="117">
        <v>0</v>
      </c>
      <c r="I1489" s="117">
        <v>1</v>
      </c>
      <c r="J1489" s="117">
        <v>6.5283560000000004E-2</v>
      </c>
      <c r="K1489" s="117">
        <v>5.0284089999999997E-2</v>
      </c>
      <c r="L1489" s="117">
        <v>0.38300000000000001</v>
      </c>
      <c r="M1489" s="117">
        <v>0.04</v>
      </c>
      <c r="N1489" s="117" t="s">
        <v>2652</v>
      </c>
    </row>
    <row r="1490" spans="1:14" hidden="1">
      <c r="A1490" s="117" t="s">
        <v>6098</v>
      </c>
      <c r="B1490" s="117">
        <v>0.89499999999999991</v>
      </c>
      <c r="C1490" s="117">
        <v>1</v>
      </c>
      <c r="D1490" s="117">
        <v>0.13213</v>
      </c>
      <c r="E1490" s="117">
        <v>13213</v>
      </c>
      <c r="F1490" s="117" t="s">
        <v>1507</v>
      </c>
      <c r="G1490" s="117">
        <v>2.0247000000000002</v>
      </c>
      <c r="H1490" s="117">
        <v>8.0299999999999996E-2</v>
      </c>
      <c r="I1490" s="117">
        <v>1</v>
      </c>
      <c r="J1490" s="117">
        <v>8.0756700000000001E-2</v>
      </c>
      <c r="K1490" s="117">
        <v>0.10389834000000001</v>
      </c>
      <c r="L1490" s="117">
        <v>0.36699999999999999</v>
      </c>
      <c r="M1490" s="117">
        <v>0.03</v>
      </c>
      <c r="N1490" s="117" t="s">
        <v>2653</v>
      </c>
    </row>
    <row r="1491" spans="1:14" hidden="1">
      <c r="A1491" s="117" t="s">
        <v>6099</v>
      </c>
      <c r="B1491" s="117">
        <v>0.89499999999999991</v>
      </c>
      <c r="C1491" s="117">
        <v>1</v>
      </c>
      <c r="D1491" s="117">
        <v>8.5000000000000006E-3</v>
      </c>
      <c r="E1491" s="117">
        <v>850</v>
      </c>
      <c r="F1491" s="117" t="s">
        <v>1507</v>
      </c>
      <c r="G1491" s="117">
        <v>1.3902000000000001</v>
      </c>
      <c r="H1491" s="117">
        <v>0</v>
      </c>
      <c r="I1491" s="117">
        <v>1</v>
      </c>
      <c r="J1491" s="117">
        <v>0</v>
      </c>
      <c r="K1491" s="117">
        <v>0</v>
      </c>
      <c r="L1491" s="117">
        <v>0.434</v>
      </c>
      <c r="M1491" s="117">
        <v>2.4E-2</v>
      </c>
      <c r="N1491" s="117" t="s">
        <v>2654</v>
      </c>
    </row>
    <row r="1492" spans="1:14" hidden="1">
      <c r="A1492" s="117" t="s">
        <v>6100</v>
      </c>
      <c r="B1492" s="117">
        <v>1.0256999999999998</v>
      </c>
      <c r="C1492" s="117">
        <v>1</v>
      </c>
      <c r="D1492" s="117">
        <v>6.7570000000000005E-2</v>
      </c>
      <c r="E1492" s="117">
        <v>6757</v>
      </c>
      <c r="F1492" s="117" t="s">
        <v>1388</v>
      </c>
      <c r="G1492" s="117">
        <v>1.7552000000000001</v>
      </c>
      <c r="H1492" s="117">
        <v>4.07E-2</v>
      </c>
      <c r="I1492" s="117">
        <v>1</v>
      </c>
      <c r="J1492" s="117">
        <v>1.2865720000000001E-2</v>
      </c>
      <c r="K1492" s="117">
        <v>1.2759899999999999E-2</v>
      </c>
      <c r="L1492" s="117">
        <v>0.27800000000000002</v>
      </c>
      <c r="M1492" s="117">
        <v>1.4999999999999999E-2</v>
      </c>
      <c r="N1492" s="117" t="s">
        <v>2655</v>
      </c>
    </row>
    <row r="1493" spans="1:14" hidden="1">
      <c r="A1493" s="117" t="s">
        <v>6101</v>
      </c>
      <c r="B1493" s="117">
        <v>0.99939999999999996</v>
      </c>
      <c r="C1493" s="117">
        <v>1</v>
      </c>
      <c r="D1493" s="117">
        <v>0.12132</v>
      </c>
      <c r="E1493" s="117">
        <v>12132</v>
      </c>
      <c r="F1493" s="117" t="s">
        <v>1364</v>
      </c>
      <c r="G1493" s="117">
        <v>2.3904999999999998</v>
      </c>
      <c r="H1493" s="117">
        <v>7.6999999999999999E-2</v>
      </c>
      <c r="I1493" s="117">
        <v>1</v>
      </c>
      <c r="J1493" s="117">
        <v>0.29977609999999999</v>
      </c>
      <c r="K1493" s="117">
        <v>0.35228018</v>
      </c>
      <c r="L1493" s="117">
        <v>0.315</v>
      </c>
      <c r="M1493" s="117">
        <v>2.5999999999999999E-2</v>
      </c>
      <c r="N1493" s="117" t="s">
        <v>2656</v>
      </c>
    </row>
    <row r="1494" spans="1:14" hidden="1">
      <c r="A1494" s="117" t="s">
        <v>6102</v>
      </c>
      <c r="B1494" s="117">
        <v>0.97089999999999999</v>
      </c>
      <c r="C1494" s="117">
        <v>1</v>
      </c>
      <c r="D1494" s="117">
        <v>6.6009999999999999E-2</v>
      </c>
      <c r="E1494" s="117">
        <v>6601</v>
      </c>
      <c r="F1494" s="117" t="s">
        <v>4127</v>
      </c>
      <c r="G1494" s="117">
        <v>1.7272000000000001</v>
      </c>
      <c r="H1494" s="117">
        <v>3.2899999999999999E-2</v>
      </c>
      <c r="I1494" s="117">
        <v>1</v>
      </c>
      <c r="J1494" s="117">
        <v>0.12332678</v>
      </c>
      <c r="K1494" s="117">
        <v>0.13683729</v>
      </c>
      <c r="L1494" s="117">
        <v>0.35699999999999998</v>
      </c>
      <c r="M1494" s="117">
        <v>3.4000000000000002E-2</v>
      </c>
      <c r="N1494" s="117" t="s">
        <v>2657</v>
      </c>
    </row>
    <row r="1495" spans="1:14" hidden="1">
      <c r="A1495" s="117" t="s">
        <v>6103</v>
      </c>
      <c r="B1495" s="117">
        <v>0.90599999999999992</v>
      </c>
      <c r="C1495" s="117">
        <v>1</v>
      </c>
      <c r="D1495" s="117">
        <v>9.1480000000000006E-2</v>
      </c>
      <c r="E1495" s="117">
        <v>9148</v>
      </c>
      <c r="F1495" s="117" t="s">
        <v>4129</v>
      </c>
      <c r="G1495" s="117">
        <v>2.1461000000000001</v>
      </c>
      <c r="H1495" s="117">
        <v>8.4699999999999998E-2</v>
      </c>
      <c r="I1495" s="117">
        <v>1</v>
      </c>
      <c r="J1495" s="117">
        <v>0.37067327</v>
      </c>
      <c r="K1495" s="117">
        <v>0.38665407000000002</v>
      </c>
      <c r="L1495" s="117">
        <v>0.32</v>
      </c>
      <c r="M1495" s="117">
        <v>2.4E-2</v>
      </c>
      <c r="N1495" s="117" t="s">
        <v>2640</v>
      </c>
    </row>
    <row r="1496" spans="1:14" hidden="1">
      <c r="A1496" s="117" t="s">
        <v>6104</v>
      </c>
      <c r="B1496" s="117">
        <v>0.84009999999999996</v>
      </c>
      <c r="C1496" s="117">
        <v>1</v>
      </c>
      <c r="D1496" s="117">
        <v>3.5819999999999998E-2</v>
      </c>
      <c r="E1496" s="117">
        <v>3582</v>
      </c>
      <c r="F1496" s="117" t="s">
        <v>4132</v>
      </c>
      <c r="G1496" s="117">
        <v>1.9854000000000001</v>
      </c>
      <c r="H1496" s="117">
        <v>0</v>
      </c>
      <c r="I1496" s="117">
        <v>1</v>
      </c>
      <c r="J1496" s="117">
        <v>3.92425E-2</v>
      </c>
      <c r="K1496" s="117">
        <v>3.5400809999999998E-2</v>
      </c>
      <c r="L1496" s="117">
        <v>0.28100000000000003</v>
      </c>
      <c r="M1496" s="117">
        <v>1.4999999999999999E-2</v>
      </c>
      <c r="N1496" s="117" t="s">
        <v>2658</v>
      </c>
    </row>
    <row r="1497" spans="1:14" hidden="1">
      <c r="A1497" s="117" t="s">
        <v>6105</v>
      </c>
      <c r="B1497" s="117">
        <v>0.84009999999999996</v>
      </c>
      <c r="C1497" s="117">
        <v>1</v>
      </c>
      <c r="D1497" s="117">
        <v>1.1469999999999999E-2</v>
      </c>
      <c r="E1497" s="117">
        <v>1147</v>
      </c>
      <c r="F1497" s="117" t="s">
        <v>4132</v>
      </c>
      <c r="G1497" s="117">
        <v>1.5986</v>
      </c>
      <c r="H1497" s="117">
        <v>0</v>
      </c>
      <c r="I1497" s="117">
        <v>1</v>
      </c>
      <c r="J1497" s="117">
        <v>0</v>
      </c>
      <c r="K1497" s="117">
        <v>0</v>
      </c>
      <c r="L1497" s="117">
        <v>0.33600000000000002</v>
      </c>
      <c r="M1497" s="117">
        <v>0.02</v>
      </c>
      <c r="N1497" s="117" t="s">
        <v>2659</v>
      </c>
    </row>
    <row r="1498" spans="1:14" hidden="1">
      <c r="A1498" s="117" t="s">
        <v>6106</v>
      </c>
      <c r="B1498" s="117">
        <v>0.84009999999999996</v>
      </c>
      <c r="C1498" s="117">
        <v>1</v>
      </c>
      <c r="D1498" s="117">
        <v>1.422E-2</v>
      </c>
      <c r="E1498" s="117">
        <v>1422</v>
      </c>
      <c r="F1498" s="117" t="s">
        <v>4132</v>
      </c>
      <c r="G1498" s="117">
        <v>1.3037000000000001</v>
      </c>
      <c r="H1498" s="117">
        <v>0</v>
      </c>
      <c r="I1498" s="117">
        <v>1</v>
      </c>
      <c r="J1498" s="117">
        <v>0</v>
      </c>
      <c r="K1498" s="117">
        <v>0</v>
      </c>
      <c r="L1498" s="117">
        <v>0.35299999999999998</v>
      </c>
      <c r="M1498" s="117">
        <v>1.4999999999999999E-2</v>
      </c>
      <c r="N1498" s="117" t="s">
        <v>2660</v>
      </c>
    </row>
    <row r="1499" spans="1:14" hidden="1">
      <c r="A1499" s="117" t="s">
        <v>6107</v>
      </c>
      <c r="B1499" s="117">
        <v>0.89499999999999991</v>
      </c>
      <c r="C1499" s="117">
        <v>1</v>
      </c>
      <c r="D1499" s="117">
        <v>4.6739999999999997E-2</v>
      </c>
      <c r="E1499" s="117">
        <v>4674</v>
      </c>
      <c r="F1499" s="117" t="s">
        <v>1507</v>
      </c>
      <c r="G1499" s="117">
        <v>1.8386</v>
      </c>
      <c r="H1499" s="117">
        <v>6.2100000000000002E-2</v>
      </c>
      <c r="I1499" s="117">
        <v>1</v>
      </c>
      <c r="J1499" s="117">
        <v>0.11303988</v>
      </c>
      <c r="K1499" s="117">
        <v>0.1372642</v>
      </c>
      <c r="L1499" s="117">
        <v>0.41499999999999998</v>
      </c>
      <c r="M1499" s="117">
        <v>4.3999999999999997E-2</v>
      </c>
      <c r="N1499" s="117" t="s">
        <v>2653</v>
      </c>
    </row>
    <row r="1500" spans="1:14" hidden="1">
      <c r="A1500" s="117" t="s">
        <v>6108</v>
      </c>
      <c r="B1500" s="117">
        <v>0.95599999999999996</v>
      </c>
      <c r="C1500" s="117">
        <v>1</v>
      </c>
      <c r="D1500" s="117">
        <v>5.9569999999999998E-2</v>
      </c>
      <c r="E1500" s="117">
        <v>5957</v>
      </c>
      <c r="F1500" s="117" t="s">
        <v>1624</v>
      </c>
      <c r="G1500" s="117">
        <v>1.8649</v>
      </c>
      <c r="H1500" s="117">
        <v>6.6600000000000006E-2</v>
      </c>
      <c r="I1500" s="117">
        <v>1</v>
      </c>
      <c r="J1500" s="117">
        <v>4.801892E-2</v>
      </c>
      <c r="K1500" s="117">
        <v>5.828183E-2</v>
      </c>
      <c r="L1500" s="117">
        <v>0.42499999999999999</v>
      </c>
      <c r="M1500" s="117">
        <v>2.5999999999999999E-2</v>
      </c>
      <c r="N1500" s="117" t="s">
        <v>2642</v>
      </c>
    </row>
    <row r="1501" spans="1:14" hidden="1">
      <c r="A1501" s="117" t="s">
        <v>6109</v>
      </c>
      <c r="B1501" s="117">
        <v>0.97089999999999999</v>
      </c>
      <c r="C1501" s="117">
        <v>1</v>
      </c>
      <c r="D1501" s="117">
        <v>1.11E-2</v>
      </c>
      <c r="E1501" s="117">
        <v>1110</v>
      </c>
      <c r="F1501" s="117" t="s">
        <v>4127</v>
      </c>
      <c r="G1501" s="117">
        <v>1.4714</v>
      </c>
      <c r="H1501" s="117">
        <v>0</v>
      </c>
      <c r="I1501" s="117">
        <v>1</v>
      </c>
      <c r="J1501" s="117">
        <v>0.49336867000000001</v>
      </c>
      <c r="K1501" s="117">
        <v>0.27334559000000003</v>
      </c>
      <c r="L1501" s="117">
        <v>0.36499999999999999</v>
      </c>
      <c r="M1501" s="117">
        <v>1.6E-2</v>
      </c>
      <c r="N1501" s="117" t="s">
        <v>1871</v>
      </c>
    </row>
    <row r="1502" spans="1:14" hidden="1">
      <c r="A1502" s="117" t="s">
        <v>6110</v>
      </c>
      <c r="B1502" s="117">
        <v>0.90499999999999992</v>
      </c>
      <c r="C1502" s="117">
        <v>1</v>
      </c>
      <c r="D1502" s="117">
        <v>9.8229999999999998E-2</v>
      </c>
      <c r="E1502" s="117">
        <v>9823</v>
      </c>
      <c r="F1502" s="117" t="s">
        <v>1705</v>
      </c>
      <c r="G1502" s="117">
        <v>1.7128000000000001</v>
      </c>
      <c r="H1502" s="117">
        <v>7.5600000000000001E-2</v>
      </c>
      <c r="I1502" s="117">
        <v>1</v>
      </c>
      <c r="J1502" s="117">
        <v>4.0240110000000003E-2</v>
      </c>
      <c r="K1502" s="117">
        <v>4.5036340000000001E-2</v>
      </c>
      <c r="L1502" s="117">
        <v>0.23799999999999999</v>
      </c>
      <c r="M1502" s="117">
        <v>1.6E-2</v>
      </c>
      <c r="N1502" s="117" t="s">
        <v>2661</v>
      </c>
    </row>
    <row r="1503" spans="1:14" hidden="1">
      <c r="A1503" s="117" t="s">
        <v>6111</v>
      </c>
      <c r="B1503" s="117">
        <v>0.97089999999999999</v>
      </c>
      <c r="C1503" s="117">
        <v>1</v>
      </c>
      <c r="D1503" s="117">
        <v>6.0600000000000003E-3</v>
      </c>
      <c r="E1503" s="117">
        <v>606</v>
      </c>
      <c r="F1503" s="117" t="s">
        <v>4127</v>
      </c>
      <c r="G1503" s="117">
        <v>1.107</v>
      </c>
      <c r="H1503" s="117">
        <v>0</v>
      </c>
      <c r="I1503" s="117">
        <v>1</v>
      </c>
      <c r="J1503" s="117">
        <v>0</v>
      </c>
      <c r="K1503" s="117">
        <v>0</v>
      </c>
      <c r="L1503" s="117">
        <v>0.625</v>
      </c>
      <c r="M1503" s="117">
        <v>6.9000000000000006E-2</v>
      </c>
      <c r="N1503" s="117" t="s">
        <v>2644</v>
      </c>
    </row>
    <row r="1504" spans="1:14" hidden="1">
      <c r="A1504" s="117" t="s">
        <v>6112</v>
      </c>
      <c r="B1504" s="117">
        <v>0.89499999999999991</v>
      </c>
      <c r="C1504" s="117">
        <v>1</v>
      </c>
      <c r="D1504" s="117">
        <v>2.0840000000000001E-2</v>
      </c>
      <c r="E1504" s="117">
        <v>2084</v>
      </c>
      <c r="F1504" s="117" t="s">
        <v>1507</v>
      </c>
      <c r="G1504" s="117">
        <v>1.5803</v>
      </c>
      <c r="H1504" s="117">
        <v>5.8000000000000003E-2</v>
      </c>
      <c r="I1504" s="117">
        <v>1</v>
      </c>
      <c r="J1504" s="117">
        <v>0</v>
      </c>
      <c r="K1504" s="117">
        <v>0</v>
      </c>
      <c r="L1504" s="117">
        <v>0.32500000000000001</v>
      </c>
      <c r="M1504" s="117">
        <v>3.5000000000000003E-2</v>
      </c>
      <c r="N1504" s="117" t="s">
        <v>2641</v>
      </c>
    </row>
    <row r="1505" spans="1:14" hidden="1">
      <c r="A1505" s="117" t="s">
        <v>6113</v>
      </c>
      <c r="B1505" s="117">
        <v>0.89069999999999994</v>
      </c>
      <c r="C1505" s="117">
        <v>1</v>
      </c>
      <c r="D1505" s="117">
        <v>3.236E-2</v>
      </c>
      <c r="E1505" s="117">
        <v>3236</v>
      </c>
      <c r="F1505" s="117" t="s">
        <v>1386</v>
      </c>
      <c r="G1505" s="117">
        <v>1.6137999999999999</v>
      </c>
      <c r="H1505" s="117">
        <v>7.8200000000000006E-2</v>
      </c>
      <c r="I1505" s="117">
        <v>1</v>
      </c>
      <c r="J1505" s="117">
        <v>0</v>
      </c>
      <c r="K1505" s="117">
        <v>0</v>
      </c>
      <c r="L1505" s="117">
        <v>0.32</v>
      </c>
      <c r="M1505" s="117">
        <v>2.1999999999999999E-2</v>
      </c>
      <c r="N1505" s="117" t="s">
        <v>2662</v>
      </c>
    </row>
    <row r="1506" spans="1:14" hidden="1">
      <c r="A1506" s="117" t="s">
        <v>6114</v>
      </c>
      <c r="B1506" s="117">
        <v>0.90499999999999992</v>
      </c>
      <c r="C1506" s="117">
        <v>1</v>
      </c>
      <c r="D1506" s="117">
        <v>4.4749999999999998E-2</v>
      </c>
      <c r="E1506" s="117">
        <v>4475</v>
      </c>
      <c r="F1506" s="117" t="s">
        <v>1705</v>
      </c>
      <c r="G1506" s="117">
        <v>2.0085000000000002</v>
      </c>
      <c r="H1506" s="117">
        <v>4.9599999999999998E-2</v>
      </c>
      <c r="I1506" s="117">
        <v>1</v>
      </c>
      <c r="J1506" s="117">
        <v>4.2502949999999998E-2</v>
      </c>
      <c r="K1506" s="117">
        <v>4.7222090000000001E-2</v>
      </c>
      <c r="L1506" s="117">
        <v>0.32400000000000001</v>
      </c>
      <c r="M1506" s="117">
        <v>2.5000000000000001E-2</v>
      </c>
      <c r="N1506" s="117" t="s">
        <v>2661</v>
      </c>
    </row>
    <row r="1507" spans="1:14" hidden="1">
      <c r="A1507" s="117" t="s">
        <v>6115</v>
      </c>
      <c r="B1507" s="117">
        <v>0.82719999999999994</v>
      </c>
      <c r="C1507" s="117">
        <v>1</v>
      </c>
      <c r="D1507" s="117">
        <v>1.74E-3</v>
      </c>
      <c r="E1507" s="117">
        <v>174</v>
      </c>
      <c r="F1507" s="117" t="s">
        <v>4136</v>
      </c>
      <c r="G1507" s="117">
        <v>1.3909</v>
      </c>
      <c r="H1507" s="117">
        <v>0</v>
      </c>
      <c r="I1507" s="117">
        <v>1</v>
      </c>
      <c r="J1507" s="117">
        <v>0</v>
      </c>
      <c r="K1507" s="117">
        <v>0</v>
      </c>
      <c r="L1507" s="117">
        <v>0.42099999999999999</v>
      </c>
      <c r="M1507" s="117">
        <v>3.4000000000000002E-2</v>
      </c>
      <c r="N1507" s="117" t="s">
        <v>2647</v>
      </c>
    </row>
    <row r="1508" spans="1:14" hidden="1">
      <c r="A1508" s="117" t="s">
        <v>6116</v>
      </c>
      <c r="B1508" s="117">
        <v>0.84009999999999996</v>
      </c>
      <c r="C1508" s="117">
        <v>1</v>
      </c>
      <c r="D1508" s="117">
        <v>1.3129999999999999E-2</v>
      </c>
      <c r="E1508" s="117">
        <v>1313</v>
      </c>
      <c r="F1508" s="117" t="s">
        <v>4132</v>
      </c>
      <c r="G1508" s="117">
        <v>1.4474</v>
      </c>
      <c r="H1508" s="117">
        <v>0</v>
      </c>
      <c r="I1508" s="117">
        <v>1</v>
      </c>
      <c r="J1508" s="117">
        <v>0</v>
      </c>
      <c r="K1508" s="117">
        <v>0</v>
      </c>
      <c r="L1508" s="117">
        <v>0.33600000000000002</v>
      </c>
      <c r="M1508" s="117">
        <v>2.1999999999999999E-2</v>
      </c>
      <c r="N1508" s="117" t="s">
        <v>2663</v>
      </c>
    </row>
    <row r="1509" spans="1:14" hidden="1">
      <c r="A1509" s="117" t="s">
        <v>6117</v>
      </c>
      <c r="B1509" s="117">
        <v>0.84009999999999996</v>
      </c>
      <c r="C1509" s="117">
        <v>1</v>
      </c>
      <c r="D1509" s="117">
        <v>1.6279999999999999E-2</v>
      </c>
      <c r="E1509" s="117">
        <v>1628</v>
      </c>
      <c r="F1509" s="117" t="s">
        <v>4132</v>
      </c>
      <c r="G1509" s="117">
        <v>1.3559000000000001</v>
      </c>
      <c r="H1509" s="117">
        <v>0</v>
      </c>
      <c r="I1509" s="117">
        <v>1</v>
      </c>
      <c r="J1509" s="117">
        <v>0</v>
      </c>
      <c r="K1509" s="117">
        <v>0</v>
      </c>
      <c r="L1509" s="117">
        <v>0.42499999999999999</v>
      </c>
      <c r="M1509" s="117">
        <v>1.9E-2</v>
      </c>
      <c r="N1509" s="117" t="s">
        <v>2664</v>
      </c>
    </row>
    <row r="1510" spans="1:14" hidden="1">
      <c r="A1510" s="117" t="s">
        <v>6118</v>
      </c>
      <c r="B1510" s="117">
        <v>0.96679999999999999</v>
      </c>
      <c r="C1510" s="117">
        <v>1</v>
      </c>
      <c r="D1510" s="117">
        <v>2.66E-3</v>
      </c>
      <c r="E1510" s="117">
        <v>266</v>
      </c>
      <c r="F1510" s="117" t="s">
        <v>1548</v>
      </c>
      <c r="G1510" s="117">
        <v>1.3872</v>
      </c>
      <c r="H1510" s="117">
        <v>0</v>
      </c>
      <c r="I1510" s="117">
        <v>1</v>
      </c>
      <c r="J1510" s="117">
        <v>0</v>
      </c>
      <c r="K1510" s="117">
        <v>0</v>
      </c>
      <c r="L1510" s="117">
        <v>0.45</v>
      </c>
      <c r="M1510" s="117">
        <v>2.5000000000000001E-2</v>
      </c>
      <c r="N1510" s="117" t="s">
        <v>2665</v>
      </c>
    </row>
    <row r="1511" spans="1:14" hidden="1">
      <c r="A1511" s="117" t="s">
        <v>6119</v>
      </c>
      <c r="B1511" s="117">
        <v>0.90599999999999992</v>
      </c>
      <c r="C1511" s="117">
        <v>1</v>
      </c>
      <c r="D1511" s="117">
        <v>5.0110000000000002E-2</v>
      </c>
      <c r="E1511" s="117">
        <v>5011</v>
      </c>
      <c r="F1511" s="117" t="s">
        <v>4129</v>
      </c>
      <c r="G1511" s="117">
        <v>1.4739</v>
      </c>
      <c r="H1511" s="117">
        <v>5.8799999999999998E-2</v>
      </c>
      <c r="I1511" s="117">
        <v>1</v>
      </c>
      <c r="J1511" s="117">
        <v>3.622616E-2</v>
      </c>
      <c r="K1511" s="117">
        <v>3.928777E-2</v>
      </c>
      <c r="L1511" s="117">
        <v>0.33200000000000002</v>
      </c>
      <c r="M1511" s="117">
        <v>4.7E-2</v>
      </c>
      <c r="N1511" s="117" t="s">
        <v>2640</v>
      </c>
    </row>
    <row r="1512" spans="1:14" hidden="1">
      <c r="A1512" s="117" t="s">
        <v>6120</v>
      </c>
      <c r="B1512" s="117">
        <v>0.9171999999999999</v>
      </c>
      <c r="C1512" s="117">
        <v>1</v>
      </c>
      <c r="D1512" s="117">
        <v>6.9029999999999994E-2</v>
      </c>
      <c r="E1512" s="117">
        <v>6903</v>
      </c>
      <c r="F1512" s="117" t="s">
        <v>4150</v>
      </c>
      <c r="G1512" s="117">
        <v>1.6734</v>
      </c>
      <c r="H1512" s="117">
        <v>7.9000000000000001E-2</v>
      </c>
      <c r="I1512" s="117">
        <v>1</v>
      </c>
      <c r="J1512" s="117">
        <v>9.6361749999999996E-2</v>
      </c>
      <c r="K1512" s="117">
        <v>0.10335883999999999</v>
      </c>
      <c r="L1512" s="117">
        <v>0.26500000000000001</v>
      </c>
      <c r="M1512" s="117">
        <v>1.7000000000000001E-2</v>
      </c>
      <c r="N1512" s="117" t="s">
        <v>2666</v>
      </c>
    </row>
    <row r="1513" spans="1:14" hidden="1">
      <c r="A1513" s="117" t="s">
        <v>6121</v>
      </c>
      <c r="B1513" s="117">
        <v>0.84009999999999996</v>
      </c>
      <c r="C1513" s="117">
        <v>1</v>
      </c>
      <c r="D1513" s="117">
        <v>5.6499999999999996E-3</v>
      </c>
      <c r="E1513" s="117">
        <v>565</v>
      </c>
      <c r="F1513" s="117" t="s">
        <v>4132</v>
      </c>
      <c r="G1513" s="117">
        <v>1.3467</v>
      </c>
      <c r="H1513" s="117">
        <v>0</v>
      </c>
      <c r="I1513" s="117">
        <v>1</v>
      </c>
      <c r="J1513" s="117">
        <v>0</v>
      </c>
      <c r="K1513" s="117">
        <v>0</v>
      </c>
      <c r="L1513" s="117">
        <v>0.49299999999999999</v>
      </c>
      <c r="M1513" s="117">
        <v>2.4E-2</v>
      </c>
      <c r="N1513" s="117" t="s">
        <v>2667</v>
      </c>
    </row>
    <row r="1514" spans="1:14" hidden="1">
      <c r="A1514" s="117" t="s">
        <v>6122</v>
      </c>
      <c r="B1514" s="117">
        <v>0.84009999999999996</v>
      </c>
      <c r="C1514" s="117">
        <v>1</v>
      </c>
      <c r="D1514" s="117">
        <v>1.4019999999999999E-2</v>
      </c>
      <c r="E1514" s="117">
        <v>1402</v>
      </c>
      <c r="F1514" s="117" t="s">
        <v>4132</v>
      </c>
      <c r="G1514" s="117">
        <v>1.4237</v>
      </c>
      <c r="H1514" s="117">
        <v>0</v>
      </c>
      <c r="I1514" s="117">
        <v>1</v>
      </c>
      <c r="J1514" s="117">
        <v>0</v>
      </c>
      <c r="K1514" s="117">
        <v>0</v>
      </c>
      <c r="L1514" s="117">
        <v>0.44900000000000001</v>
      </c>
      <c r="M1514" s="117">
        <v>2.9000000000000001E-2</v>
      </c>
      <c r="N1514" s="117" t="s">
        <v>2668</v>
      </c>
    </row>
    <row r="1515" spans="1:14" hidden="1">
      <c r="A1515" s="117" t="s">
        <v>6123</v>
      </c>
      <c r="B1515" s="117">
        <v>0.84009999999999996</v>
      </c>
      <c r="C1515" s="117">
        <v>1</v>
      </c>
      <c r="D1515" s="117">
        <v>6.0299999999999998E-3</v>
      </c>
      <c r="E1515" s="117">
        <v>603</v>
      </c>
      <c r="F1515" s="117" t="s">
        <v>4132</v>
      </c>
      <c r="G1515" s="117">
        <v>1.0883</v>
      </c>
      <c r="H1515" s="117">
        <v>0</v>
      </c>
      <c r="I1515" s="117">
        <v>1</v>
      </c>
      <c r="J1515" s="117">
        <v>0</v>
      </c>
      <c r="K1515" s="117">
        <v>0</v>
      </c>
      <c r="L1515" s="117">
        <v>0.47099999999999997</v>
      </c>
      <c r="M1515" s="117">
        <v>3.6999999999999998E-2</v>
      </c>
      <c r="N1515" s="117" t="s">
        <v>2645</v>
      </c>
    </row>
    <row r="1516" spans="1:14" hidden="1">
      <c r="A1516" s="117" t="s">
        <v>6124</v>
      </c>
      <c r="B1516" s="117">
        <v>0.84009999999999996</v>
      </c>
      <c r="C1516" s="117">
        <v>1</v>
      </c>
      <c r="D1516" s="117">
        <v>8.9260000000000006E-2</v>
      </c>
      <c r="E1516" s="117">
        <v>8926</v>
      </c>
      <c r="F1516" s="117" t="s">
        <v>4132</v>
      </c>
      <c r="G1516" s="117">
        <v>1.9015</v>
      </c>
      <c r="H1516" s="117">
        <v>0</v>
      </c>
      <c r="I1516" s="117">
        <v>1</v>
      </c>
      <c r="J1516" s="117">
        <v>1.8138680000000001E-2</v>
      </c>
      <c r="K1516" s="117">
        <v>2.5612619999999999E-2</v>
      </c>
      <c r="L1516" s="117">
        <v>0.32400000000000001</v>
      </c>
      <c r="M1516" s="117">
        <v>2.4E-2</v>
      </c>
      <c r="N1516" s="117" t="s">
        <v>2669</v>
      </c>
    </row>
    <row r="1517" spans="1:14" hidden="1">
      <c r="A1517" s="117" t="s">
        <v>6125</v>
      </c>
      <c r="B1517" s="117">
        <v>0.82269999999999999</v>
      </c>
      <c r="C1517" s="117">
        <v>1</v>
      </c>
      <c r="D1517" s="117">
        <v>3.0429999999999999E-2</v>
      </c>
      <c r="E1517" s="117">
        <v>3043</v>
      </c>
      <c r="F1517" s="117" t="s">
        <v>4154</v>
      </c>
      <c r="G1517" s="117">
        <v>1.3693</v>
      </c>
      <c r="H1517" s="117">
        <v>5.9499999999999997E-2</v>
      </c>
      <c r="I1517" s="117">
        <v>1</v>
      </c>
      <c r="J1517" s="117">
        <v>9.6052399999999996E-2</v>
      </c>
      <c r="K1517" s="117">
        <v>8.083013E-2</v>
      </c>
      <c r="L1517" s="117">
        <v>0.44500000000000001</v>
      </c>
      <c r="M1517" s="117">
        <v>1.6E-2</v>
      </c>
      <c r="N1517" s="117" t="s">
        <v>2670</v>
      </c>
    </row>
    <row r="1518" spans="1:14" hidden="1">
      <c r="A1518" s="117" t="s">
        <v>6126</v>
      </c>
      <c r="B1518" s="117">
        <v>0.84009999999999996</v>
      </c>
      <c r="C1518" s="117">
        <v>1</v>
      </c>
      <c r="D1518" s="117">
        <v>6.2300000000000003E-3</v>
      </c>
      <c r="E1518" s="117">
        <v>623</v>
      </c>
      <c r="F1518" s="117" t="s">
        <v>4132</v>
      </c>
      <c r="G1518" s="117">
        <v>1.5647</v>
      </c>
      <c r="H1518" s="117">
        <v>0</v>
      </c>
      <c r="I1518" s="117">
        <v>1</v>
      </c>
      <c r="J1518" s="117">
        <v>0</v>
      </c>
      <c r="K1518" s="117">
        <v>0</v>
      </c>
      <c r="L1518" s="117">
        <v>0.67200000000000004</v>
      </c>
      <c r="M1518" s="117">
        <v>7.5999999999999998E-2</v>
      </c>
      <c r="N1518" s="117" t="s">
        <v>2671</v>
      </c>
    </row>
    <row r="1519" spans="1:14" hidden="1">
      <c r="A1519" s="117" t="s">
        <v>6128</v>
      </c>
      <c r="B1519" s="117">
        <v>0.90599999999999992</v>
      </c>
      <c r="C1519" s="117">
        <v>1</v>
      </c>
      <c r="D1519" s="117">
        <v>5.9520000000000003E-2</v>
      </c>
      <c r="E1519" s="117">
        <v>5952</v>
      </c>
      <c r="F1519" s="117" t="s">
        <v>4129</v>
      </c>
      <c r="G1519" s="117">
        <v>1.7594000000000001</v>
      </c>
      <c r="H1519" s="117">
        <v>0.15179999999999999</v>
      </c>
      <c r="I1519" s="117">
        <v>1</v>
      </c>
      <c r="J1519" s="117">
        <v>0.34166489</v>
      </c>
      <c r="K1519" s="117">
        <v>0.33274806000000001</v>
      </c>
      <c r="L1519" s="117">
        <v>0.32</v>
      </c>
      <c r="M1519" s="117">
        <v>3.5999999999999997E-2</v>
      </c>
      <c r="N1519" s="117" t="s">
        <v>2640</v>
      </c>
    </row>
    <row r="1520" spans="1:14" hidden="1">
      <c r="A1520" s="117" t="s">
        <v>6129</v>
      </c>
      <c r="B1520" s="117">
        <v>0.84009999999999996</v>
      </c>
      <c r="C1520" s="117">
        <v>1</v>
      </c>
      <c r="D1520" s="117">
        <v>4.5850000000000002E-2</v>
      </c>
      <c r="E1520" s="117">
        <v>4585</v>
      </c>
      <c r="F1520" s="117" t="s">
        <v>4132</v>
      </c>
      <c r="G1520" s="117">
        <v>1.8785000000000001</v>
      </c>
      <c r="H1520" s="117">
        <v>0</v>
      </c>
      <c r="I1520" s="117">
        <v>1</v>
      </c>
      <c r="J1520" s="117">
        <v>0</v>
      </c>
      <c r="K1520" s="117">
        <v>0</v>
      </c>
      <c r="L1520" s="117">
        <v>0.37</v>
      </c>
      <c r="M1520" s="117">
        <v>0.02</v>
      </c>
      <c r="N1520" s="117" t="s">
        <v>2672</v>
      </c>
    </row>
    <row r="1521" spans="1:14" hidden="1">
      <c r="A1521" s="117" t="s">
        <v>6130</v>
      </c>
      <c r="B1521" s="117">
        <v>0.84009999999999996</v>
      </c>
      <c r="C1521" s="117">
        <v>1</v>
      </c>
      <c r="D1521" s="117">
        <v>4.6800000000000001E-3</v>
      </c>
      <c r="E1521" s="117">
        <v>468</v>
      </c>
      <c r="F1521" s="117" t="s">
        <v>4132</v>
      </c>
      <c r="G1521" s="117">
        <v>1.3948</v>
      </c>
      <c r="H1521" s="117">
        <v>0</v>
      </c>
      <c r="I1521" s="117">
        <v>1</v>
      </c>
      <c r="J1521" s="117">
        <v>0</v>
      </c>
      <c r="K1521" s="117">
        <v>0</v>
      </c>
      <c r="L1521" s="117">
        <v>0.42399999999999999</v>
      </c>
      <c r="M1521" s="117">
        <v>3.4000000000000002E-2</v>
      </c>
      <c r="N1521" s="117" t="s">
        <v>2673</v>
      </c>
    </row>
    <row r="1522" spans="1:14" hidden="1">
      <c r="A1522" s="117" t="s">
        <v>6131</v>
      </c>
      <c r="B1522" s="117">
        <v>0.84009999999999996</v>
      </c>
      <c r="C1522" s="117">
        <v>1</v>
      </c>
      <c r="D1522" s="117">
        <v>9.5300000000000003E-3</v>
      </c>
      <c r="E1522" s="117">
        <v>953</v>
      </c>
      <c r="F1522" s="117" t="s">
        <v>4132</v>
      </c>
      <c r="G1522" s="117">
        <v>1.4016</v>
      </c>
      <c r="H1522" s="117">
        <v>0</v>
      </c>
      <c r="I1522" s="117">
        <v>1</v>
      </c>
      <c r="J1522" s="117">
        <v>0</v>
      </c>
      <c r="K1522" s="117">
        <v>0</v>
      </c>
      <c r="L1522" s="117">
        <v>0.438</v>
      </c>
      <c r="M1522" s="117">
        <v>2.4E-2</v>
      </c>
      <c r="N1522" s="117" t="s">
        <v>2674</v>
      </c>
    </row>
    <row r="1523" spans="1:14" hidden="1">
      <c r="A1523" s="117" t="s">
        <v>6132</v>
      </c>
      <c r="B1523" s="117">
        <v>0.96679999999999999</v>
      </c>
      <c r="C1523" s="117">
        <v>1</v>
      </c>
      <c r="D1523" s="117">
        <v>6.3250000000000001E-2</v>
      </c>
      <c r="E1523" s="117">
        <v>6325</v>
      </c>
      <c r="F1523" s="117" t="s">
        <v>1548</v>
      </c>
      <c r="G1523" s="117">
        <v>1.9263999999999999</v>
      </c>
      <c r="H1523" s="117">
        <v>4.8099999999999997E-2</v>
      </c>
      <c r="I1523" s="117">
        <v>1</v>
      </c>
      <c r="J1523" s="117">
        <v>0.14379928</v>
      </c>
      <c r="K1523" s="117">
        <v>0.14534158999999999</v>
      </c>
      <c r="L1523" s="117">
        <v>0.28599999999999998</v>
      </c>
      <c r="M1523" s="117">
        <v>1.7000000000000001E-2</v>
      </c>
      <c r="N1523" s="117" t="s">
        <v>2646</v>
      </c>
    </row>
    <row r="1524" spans="1:14" hidden="1">
      <c r="A1524" s="117" t="s">
        <v>6133</v>
      </c>
      <c r="B1524" s="117">
        <v>0.84009999999999996</v>
      </c>
      <c r="C1524" s="117">
        <v>1</v>
      </c>
      <c r="D1524" s="117">
        <v>7.2500000000000004E-3</v>
      </c>
      <c r="E1524" s="117">
        <v>725</v>
      </c>
      <c r="F1524" s="117" t="s">
        <v>4132</v>
      </c>
      <c r="G1524" s="117">
        <v>1.5219</v>
      </c>
      <c r="H1524" s="117">
        <v>0</v>
      </c>
      <c r="I1524" s="117">
        <v>1</v>
      </c>
      <c r="J1524" s="117">
        <v>0</v>
      </c>
      <c r="K1524" s="117">
        <v>0</v>
      </c>
      <c r="L1524" s="117">
        <v>0.55400000000000005</v>
      </c>
      <c r="M1524" s="117">
        <v>3.5999999999999997E-2</v>
      </c>
      <c r="N1524" s="117" t="s">
        <v>2675</v>
      </c>
    </row>
    <row r="1525" spans="1:14" hidden="1">
      <c r="A1525" s="117" t="s">
        <v>6134</v>
      </c>
      <c r="B1525" s="117">
        <v>0.84009999999999996</v>
      </c>
      <c r="C1525" s="117">
        <v>1</v>
      </c>
      <c r="D1525" s="117">
        <v>1.137E-2</v>
      </c>
      <c r="E1525" s="117">
        <v>1137</v>
      </c>
      <c r="F1525" s="117" t="s">
        <v>4132</v>
      </c>
      <c r="G1525" s="117">
        <v>1.3559000000000001</v>
      </c>
      <c r="H1525" s="117">
        <v>6.3E-2</v>
      </c>
      <c r="I1525" s="117">
        <v>1</v>
      </c>
      <c r="J1525" s="117">
        <v>0</v>
      </c>
      <c r="K1525" s="117">
        <v>0</v>
      </c>
      <c r="L1525" s="117">
        <v>0.222</v>
      </c>
      <c r="M1525" s="117">
        <v>2.1999999999999999E-2</v>
      </c>
      <c r="N1525" s="117" t="s">
        <v>2676</v>
      </c>
    </row>
    <row r="1526" spans="1:14" hidden="1">
      <c r="A1526" s="117" t="s">
        <v>6135</v>
      </c>
      <c r="B1526" s="117">
        <v>0.97089999999999999</v>
      </c>
      <c r="C1526" s="117">
        <v>1</v>
      </c>
      <c r="D1526" s="117">
        <v>0.21718000000000001</v>
      </c>
      <c r="E1526" s="117">
        <v>21718</v>
      </c>
      <c r="F1526" s="117" t="s">
        <v>4127</v>
      </c>
      <c r="G1526" s="117">
        <v>1.724</v>
      </c>
      <c r="H1526" s="117">
        <v>0</v>
      </c>
      <c r="I1526" s="117">
        <v>1</v>
      </c>
      <c r="J1526" s="117">
        <v>0.12028767</v>
      </c>
      <c r="K1526" s="117">
        <v>0.16389756999999999</v>
      </c>
      <c r="L1526" s="117">
        <v>0.313</v>
      </c>
      <c r="M1526" s="117">
        <v>3.7999999999999999E-2</v>
      </c>
      <c r="N1526" s="117" t="s">
        <v>2644</v>
      </c>
    </row>
    <row r="1527" spans="1:14" hidden="1">
      <c r="A1527" s="117" t="s">
        <v>6136</v>
      </c>
      <c r="B1527" s="117">
        <v>1.1163999999999998</v>
      </c>
      <c r="C1527" s="117">
        <v>1</v>
      </c>
      <c r="D1527" s="117">
        <v>4.7780000000000003E-2</v>
      </c>
      <c r="E1527" s="117">
        <v>4778</v>
      </c>
      <c r="F1527" s="117" t="s">
        <v>1491</v>
      </c>
      <c r="G1527" s="117">
        <v>1.538</v>
      </c>
      <c r="H1527" s="117">
        <v>0.1404</v>
      </c>
      <c r="I1527" s="117">
        <v>1</v>
      </c>
      <c r="J1527" s="117">
        <v>0.11454858</v>
      </c>
      <c r="K1527" s="117">
        <v>0.13854385999999999</v>
      </c>
      <c r="L1527" s="117">
        <v>0.25800000000000001</v>
      </c>
      <c r="M1527" s="117">
        <v>1.6E-2</v>
      </c>
      <c r="N1527" s="117" t="s">
        <v>2677</v>
      </c>
    </row>
    <row r="1528" spans="1:14" hidden="1">
      <c r="A1528" s="117" t="s">
        <v>6137</v>
      </c>
      <c r="B1528" s="117">
        <v>0.84009999999999996</v>
      </c>
      <c r="C1528" s="117">
        <v>1</v>
      </c>
      <c r="D1528" s="117">
        <v>8.4499999999999992E-3</v>
      </c>
      <c r="E1528" s="117">
        <v>845</v>
      </c>
      <c r="F1528" s="117" t="s">
        <v>4132</v>
      </c>
      <c r="G1528" s="117">
        <v>1.4463999999999999</v>
      </c>
      <c r="H1528" s="117">
        <v>0</v>
      </c>
      <c r="I1528" s="117">
        <v>1</v>
      </c>
      <c r="J1528" s="117">
        <v>0</v>
      </c>
      <c r="K1528" s="117">
        <v>0</v>
      </c>
      <c r="L1528" s="117">
        <v>0.41499999999999998</v>
      </c>
      <c r="M1528" s="117">
        <v>1.6E-2</v>
      </c>
      <c r="N1528" s="117" t="s">
        <v>2678</v>
      </c>
    </row>
    <row r="1529" spans="1:14" hidden="1">
      <c r="A1529" s="117" t="s">
        <v>6138</v>
      </c>
      <c r="B1529" s="117">
        <v>1.1163999999999998</v>
      </c>
      <c r="C1529" s="117">
        <v>1</v>
      </c>
      <c r="D1529" s="117">
        <v>7.9320000000000002E-2</v>
      </c>
      <c r="E1529" s="117">
        <v>7932</v>
      </c>
      <c r="F1529" s="117" t="s">
        <v>1491</v>
      </c>
      <c r="G1529" s="117">
        <v>1.9124000000000001</v>
      </c>
      <c r="H1529" s="117">
        <v>5.2499999999999998E-2</v>
      </c>
      <c r="I1529" s="117">
        <v>1</v>
      </c>
      <c r="J1529" s="117">
        <v>9.2686149999999995E-2</v>
      </c>
      <c r="K1529" s="117">
        <v>0.12711186999999999</v>
      </c>
      <c r="L1529" s="117">
        <v>0.28899999999999998</v>
      </c>
      <c r="M1529" s="117">
        <v>1.7000000000000001E-2</v>
      </c>
      <c r="N1529" s="117" t="s">
        <v>2677</v>
      </c>
    </row>
    <row r="1530" spans="1:14" hidden="1">
      <c r="A1530" s="117" t="s">
        <v>6139</v>
      </c>
      <c r="B1530" s="117">
        <v>0.90599999999999992</v>
      </c>
      <c r="C1530" s="117">
        <v>1</v>
      </c>
      <c r="D1530" s="117">
        <v>3.1690000000000003E-2</v>
      </c>
      <c r="E1530" s="117">
        <v>3169</v>
      </c>
      <c r="F1530" s="117" t="s">
        <v>4129</v>
      </c>
      <c r="G1530" s="117">
        <v>1.4396</v>
      </c>
      <c r="H1530" s="117">
        <v>8.4699999999999998E-2</v>
      </c>
      <c r="I1530" s="117">
        <v>1</v>
      </c>
      <c r="J1530" s="117">
        <v>0.11949759</v>
      </c>
      <c r="K1530" s="117">
        <v>9.7454139999999995E-2</v>
      </c>
      <c r="L1530" s="117">
        <v>0.248</v>
      </c>
      <c r="M1530" s="117">
        <v>0.02</v>
      </c>
      <c r="N1530" s="117" t="s">
        <v>2640</v>
      </c>
    </row>
    <row r="1531" spans="1:14" hidden="1">
      <c r="A1531" s="117" t="s">
        <v>6140</v>
      </c>
      <c r="B1531" s="117">
        <v>0.99939999999999996</v>
      </c>
      <c r="C1531" s="117">
        <v>1</v>
      </c>
      <c r="D1531" s="117">
        <v>2.0400000000000001E-3</v>
      </c>
      <c r="E1531" s="117">
        <v>204</v>
      </c>
      <c r="F1531" s="117" t="s">
        <v>1364</v>
      </c>
      <c r="G1531" s="117">
        <v>1.5378000000000001</v>
      </c>
      <c r="H1531" s="117">
        <v>0</v>
      </c>
      <c r="I1531" s="117">
        <v>1</v>
      </c>
      <c r="J1531" s="117">
        <v>0</v>
      </c>
      <c r="K1531" s="117">
        <v>0</v>
      </c>
      <c r="L1531" s="117">
        <v>0.47799999999999998</v>
      </c>
      <c r="M1531" s="117">
        <v>9.8000000000000004E-2</v>
      </c>
      <c r="N1531" s="117" t="s">
        <v>2656</v>
      </c>
    </row>
    <row r="1532" spans="1:14" hidden="1">
      <c r="A1532" s="117" t="s">
        <v>6141</v>
      </c>
      <c r="B1532" s="117">
        <v>0.90599999999999992</v>
      </c>
      <c r="C1532" s="117">
        <v>1</v>
      </c>
      <c r="D1532" s="117">
        <v>4.931E-2</v>
      </c>
      <c r="E1532" s="117">
        <v>4931</v>
      </c>
      <c r="F1532" s="117" t="s">
        <v>4129</v>
      </c>
      <c r="G1532" s="117">
        <v>1.5604</v>
      </c>
      <c r="H1532" s="117">
        <v>5.11E-2</v>
      </c>
      <c r="I1532" s="117">
        <v>1</v>
      </c>
      <c r="J1532" s="117">
        <v>8.1885749999999993E-2</v>
      </c>
      <c r="K1532" s="117">
        <v>9.8292790000000005E-2</v>
      </c>
      <c r="L1532" s="117">
        <v>0.36399999999999999</v>
      </c>
      <c r="M1532" s="117">
        <v>2.5000000000000001E-2</v>
      </c>
      <c r="N1532" s="117" t="s">
        <v>2640</v>
      </c>
    </row>
    <row r="1533" spans="1:14" hidden="1">
      <c r="A1533" s="117" t="s">
        <v>6142</v>
      </c>
      <c r="B1533" s="117">
        <v>0.97089999999999999</v>
      </c>
      <c r="C1533" s="117">
        <v>1</v>
      </c>
      <c r="D1533" s="117">
        <v>5.4460000000000001E-2</v>
      </c>
      <c r="E1533" s="117">
        <v>5446</v>
      </c>
      <c r="F1533" s="117" t="s">
        <v>4127</v>
      </c>
      <c r="G1533" s="117">
        <v>1.5929</v>
      </c>
      <c r="H1533" s="117">
        <v>6.5600000000000006E-2</v>
      </c>
      <c r="I1533" s="117">
        <v>1</v>
      </c>
      <c r="J1533" s="117">
        <v>0.27122739000000001</v>
      </c>
      <c r="K1533" s="117">
        <v>0.28776328000000001</v>
      </c>
      <c r="L1533" s="117">
        <v>0.40799999999999997</v>
      </c>
      <c r="M1533" s="117">
        <v>2.1999999999999999E-2</v>
      </c>
      <c r="N1533" s="117" t="s">
        <v>2644</v>
      </c>
    </row>
    <row r="1534" spans="1:14" hidden="1">
      <c r="A1534" s="117" t="s">
        <v>6143</v>
      </c>
      <c r="B1534" s="117">
        <v>0.99939999999999996</v>
      </c>
      <c r="C1534" s="117">
        <v>1</v>
      </c>
      <c r="D1534" s="117">
        <v>0.11094</v>
      </c>
      <c r="E1534" s="117">
        <v>11094</v>
      </c>
      <c r="F1534" s="117" t="s">
        <v>1364</v>
      </c>
      <c r="G1534" s="117">
        <v>1.8031999999999999</v>
      </c>
      <c r="H1534" s="117">
        <v>4.2500000000000003E-2</v>
      </c>
      <c r="I1534" s="117">
        <v>1</v>
      </c>
      <c r="J1534" s="117">
        <v>0.10160299</v>
      </c>
      <c r="K1534" s="117">
        <v>0.13503277999999999</v>
      </c>
      <c r="L1534" s="117">
        <v>0.35199999999999998</v>
      </c>
      <c r="M1534" s="117">
        <v>1.4E-2</v>
      </c>
      <c r="N1534" s="117" t="s">
        <v>2656</v>
      </c>
    </row>
    <row r="1535" spans="1:14" hidden="1">
      <c r="A1535" s="117" t="s">
        <v>6144</v>
      </c>
      <c r="B1535" s="117">
        <v>0.90599999999999992</v>
      </c>
      <c r="C1535" s="117">
        <v>1</v>
      </c>
      <c r="D1535" s="117">
        <v>8.09E-2</v>
      </c>
      <c r="E1535" s="117">
        <v>8090</v>
      </c>
      <c r="F1535" s="117" t="s">
        <v>4129</v>
      </c>
      <c r="G1535" s="117">
        <v>1.9358</v>
      </c>
      <c r="H1535" s="117">
        <v>0.10009999999999999</v>
      </c>
      <c r="I1535" s="117">
        <v>1</v>
      </c>
      <c r="J1535" s="117">
        <v>0.14334747</v>
      </c>
      <c r="K1535" s="117">
        <v>0.15302855000000001</v>
      </c>
      <c r="L1535" s="117">
        <v>0.311</v>
      </c>
      <c r="M1535" s="117">
        <v>2.3E-2</v>
      </c>
      <c r="N1535" s="117" t="s">
        <v>2640</v>
      </c>
    </row>
    <row r="1536" spans="1:14" hidden="1">
      <c r="A1536" s="117" t="s">
        <v>6145</v>
      </c>
      <c r="B1536" s="117">
        <v>1.0394999999999999</v>
      </c>
      <c r="C1536" s="117">
        <v>1</v>
      </c>
      <c r="D1536" s="117">
        <v>4.6769999999999999E-2</v>
      </c>
      <c r="E1536" s="117">
        <v>4677</v>
      </c>
      <c r="F1536" s="117" t="s">
        <v>1570</v>
      </c>
      <c r="G1536" s="117">
        <v>1.768</v>
      </c>
      <c r="H1536" s="117">
        <v>6.0400000000000002E-2</v>
      </c>
      <c r="I1536" s="117">
        <v>1</v>
      </c>
      <c r="J1536" s="117">
        <v>0.19649272000000001</v>
      </c>
      <c r="K1536" s="117">
        <v>0.14529454</v>
      </c>
      <c r="L1536" s="117">
        <v>0.28399999999999997</v>
      </c>
      <c r="M1536" s="117">
        <v>1.7999999999999999E-2</v>
      </c>
      <c r="N1536" s="117" t="s">
        <v>2679</v>
      </c>
    </row>
    <row r="1537" spans="1:14" hidden="1">
      <c r="A1537" s="117" t="s">
        <v>6146</v>
      </c>
      <c r="B1537" s="117">
        <v>0.89499999999999991</v>
      </c>
      <c r="C1537" s="117">
        <v>1</v>
      </c>
      <c r="D1537" s="117">
        <v>4.2399999999999998E-3</v>
      </c>
      <c r="E1537" s="117">
        <v>424</v>
      </c>
      <c r="F1537" s="117" t="s">
        <v>1507</v>
      </c>
      <c r="G1537" s="117">
        <v>1.3573</v>
      </c>
      <c r="H1537" s="117">
        <v>0</v>
      </c>
      <c r="I1537" s="117">
        <v>1</v>
      </c>
      <c r="J1537" s="117">
        <v>0</v>
      </c>
      <c r="K1537" s="117">
        <v>0</v>
      </c>
      <c r="L1537" s="117">
        <v>0.501</v>
      </c>
      <c r="M1537" s="117">
        <v>4.2000000000000003E-2</v>
      </c>
      <c r="N1537" s="117" t="s">
        <v>2641</v>
      </c>
    </row>
    <row r="1538" spans="1:14" hidden="1">
      <c r="A1538" s="117" t="s">
        <v>6147</v>
      </c>
      <c r="B1538" s="117">
        <v>0.90599999999999992</v>
      </c>
      <c r="C1538" s="117">
        <v>1</v>
      </c>
      <c r="D1538" s="117">
        <v>3.6929999999999998E-2</v>
      </c>
      <c r="E1538" s="117">
        <v>3693</v>
      </c>
      <c r="F1538" s="117" t="s">
        <v>4129</v>
      </c>
      <c r="G1538" s="117">
        <v>1.5730999999999999</v>
      </c>
      <c r="H1538" s="117">
        <v>3.7199999999999997E-2</v>
      </c>
      <c r="I1538" s="117">
        <v>1</v>
      </c>
      <c r="J1538" s="117">
        <v>0.13932142</v>
      </c>
      <c r="K1538" s="117">
        <v>0.12854798000000001</v>
      </c>
      <c r="L1538" s="117">
        <v>0.215</v>
      </c>
      <c r="M1538" s="117">
        <v>2.1999999999999999E-2</v>
      </c>
      <c r="N1538" s="117" t="s">
        <v>2640</v>
      </c>
    </row>
    <row r="1539" spans="1:14" hidden="1">
      <c r="A1539" s="117" t="s">
        <v>6148</v>
      </c>
      <c r="B1539" s="117">
        <v>0.84009999999999996</v>
      </c>
      <c r="C1539" s="117">
        <v>1</v>
      </c>
      <c r="D1539" s="117">
        <v>5.8900000000000003E-3</v>
      </c>
      <c r="E1539" s="117">
        <v>589</v>
      </c>
      <c r="F1539" s="117" t="s">
        <v>4132</v>
      </c>
      <c r="G1539" s="117">
        <v>1.2786999999999999</v>
      </c>
      <c r="H1539" s="117">
        <v>0</v>
      </c>
      <c r="I1539" s="117">
        <v>1</v>
      </c>
      <c r="J1539" s="117">
        <v>0</v>
      </c>
      <c r="K1539" s="117">
        <v>0</v>
      </c>
      <c r="L1539" s="117">
        <v>0.40799999999999997</v>
      </c>
      <c r="M1539" s="117">
        <v>2.5999999999999999E-2</v>
      </c>
      <c r="N1539" s="117" t="s">
        <v>2680</v>
      </c>
    </row>
    <row r="1540" spans="1:14" hidden="1">
      <c r="A1540" s="117" t="s">
        <v>6149</v>
      </c>
      <c r="B1540" s="117">
        <v>0.97089999999999999</v>
      </c>
      <c r="C1540" s="117">
        <v>1</v>
      </c>
      <c r="D1540" s="117">
        <v>2.6890000000000001E-2</v>
      </c>
      <c r="E1540" s="117">
        <v>2689</v>
      </c>
      <c r="F1540" s="117" t="s">
        <v>4127</v>
      </c>
      <c r="G1540" s="117">
        <v>1.6141000000000001</v>
      </c>
      <c r="H1540" s="117">
        <v>3.78E-2</v>
      </c>
      <c r="I1540" s="117">
        <v>1</v>
      </c>
      <c r="J1540" s="117">
        <v>0</v>
      </c>
      <c r="K1540" s="117">
        <v>0</v>
      </c>
      <c r="L1540" s="117">
        <v>0.27200000000000002</v>
      </c>
      <c r="M1540" s="117">
        <v>1.7000000000000001E-2</v>
      </c>
      <c r="N1540" s="117" t="s">
        <v>2681</v>
      </c>
    </row>
    <row r="1541" spans="1:14" hidden="1">
      <c r="A1541" s="117" t="s">
        <v>6150</v>
      </c>
      <c r="B1541" s="117">
        <v>0.97089999999999999</v>
      </c>
      <c r="C1541" s="117">
        <v>1</v>
      </c>
      <c r="D1541" s="117">
        <v>9.4759999999999997E-2</v>
      </c>
      <c r="E1541" s="117">
        <v>9476</v>
      </c>
      <c r="F1541" s="117" t="s">
        <v>4127</v>
      </c>
      <c r="G1541" s="117">
        <v>1.6278999999999999</v>
      </c>
      <c r="H1541" s="117">
        <v>6.1600000000000002E-2</v>
      </c>
      <c r="I1541" s="117">
        <v>1</v>
      </c>
      <c r="J1541" s="117">
        <v>0.15394705</v>
      </c>
      <c r="K1541" s="117">
        <v>0.17048369999999999</v>
      </c>
      <c r="L1541" s="117">
        <v>0.28799999999999998</v>
      </c>
      <c r="M1541" s="117">
        <v>1.9E-2</v>
      </c>
      <c r="N1541" s="117" t="s">
        <v>2657</v>
      </c>
    </row>
    <row r="1542" spans="1:14" hidden="1">
      <c r="A1542" s="117" t="s">
        <v>6151</v>
      </c>
      <c r="B1542" s="117">
        <v>1.1163999999999998</v>
      </c>
      <c r="C1542" s="117">
        <v>1</v>
      </c>
      <c r="D1542" s="117">
        <v>7.5870000000000007E-2</v>
      </c>
      <c r="E1542" s="117">
        <v>7587</v>
      </c>
      <c r="F1542" s="117" t="s">
        <v>1491</v>
      </c>
      <c r="G1542" s="117">
        <v>1.8740000000000001</v>
      </c>
      <c r="H1542" s="117">
        <v>3.9399999999999998E-2</v>
      </c>
      <c r="I1542" s="117">
        <v>1</v>
      </c>
      <c r="J1542" s="117">
        <v>0.16228091</v>
      </c>
      <c r="K1542" s="117">
        <v>0.19211057000000001</v>
      </c>
      <c r="L1542" s="117">
        <v>0.35299999999999998</v>
      </c>
      <c r="M1542" s="117">
        <v>2.3E-2</v>
      </c>
      <c r="N1542" s="117" t="s">
        <v>2677</v>
      </c>
    </row>
    <row r="1543" spans="1:14" hidden="1">
      <c r="A1543" s="117" t="s">
        <v>6152</v>
      </c>
      <c r="B1543" s="117">
        <v>0.97089999999999999</v>
      </c>
      <c r="C1543" s="117">
        <v>1</v>
      </c>
      <c r="D1543" s="117">
        <v>1.7819999999999999E-2</v>
      </c>
      <c r="E1543" s="117">
        <v>1782</v>
      </c>
      <c r="F1543" s="117" t="s">
        <v>4127</v>
      </c>
      <c r="G1543" s="117">
        <v>1.6103000000000001</v>
      </c>
      <c r="H1543" s="117">
        <v>9.1700000000000004E-2</v>
      </c>
      <c r="I1543" s="117">
        <v>1</v>
      </c>
      <c r="J1543" s="117">
        <v>0.51488867999999999</v>
      </c>
      <c r="K1543" s="117">
        <v>0.35538731000000001</v>
      </c>
      <c r="L1543" s="117">
        <v>0.34</v>
      </c>
      <c r="M1543" s="117">
        <v>2.9000000000000001E-2</v>
      </c>
      <c r="N1543" s="117" t="s">
        <v>2644</v>
      </c>
    </row>
    <row r="1544" spans="1:14" hidden="1">
      <c r="A1544" s="117" t="s">
        <v>6153</v>
      </c>
      <c r="B1544" s="117">
        <v>0.89499999999999991</v>
      </c>
      <c r="C1544" s="117">
        <v>1</v>
      </c>
      <c r="D1544" s="117">
        <v>4.3899999999999998E-3</v>
      </c>
      <c r="E1544" s="117">
        <v>439</v>
      </c>
      <c r="F1544" s="117" t="s">
        <v>1507</v>
      </c>
      <c r="G1544" s="117">
        <v>1.5619000000000001</v>
      </c>
      <c r="H1544" s="117">
        <v>0</v>
      </c>
      <c r="I1544" s="117">
        <v>1</v>
      </c>
      <c r="J1544" s="117">
        <v>7.2788999999999996E-3</v>
      </c>
      <c r="K1544" s="117">
        <v>2.7296899999999999E-3</v>
      </c>
      <c r="L1544" s="117">
        <v>0.54700000000000004</v>
      </c>
      <c r="M1544" s="117">
        <v>4.7E-2</v>
      </c>
      <c r="N1544" s="117" t="s">
        <v>1873</v>
      </c>
    </row>
    <row r="1545" spans="1:14" hidden="1">
      <c r="A1545" s="117" t="s">
        <v>6154</v>
      </c>
      <c r="B1545" s="117">
        <v>0.97089999999999999</v>
      </c>
      <c r="C1545" s="117">
        <v>1</v>
      </c>
      <c r="D1545" s="117">
        <v>4.1450000000000001E-2</v>
      </c>
      <c r="E1545" s="117">
        <v>4145</v>
      </c>
      <c r="F1545" s="117" t="s">
        <v>4127</v>
      </c>
      <c r="G1545" s="117">
        <v>1.5968</v>
      </c>
      <c r="H1545" s="117">
        <v>5.5E-2</v>
      </c>
      <c r="I1545" s="117">
        <v>1</v>
      </c>
      <c r="J1545" s="117">
        <v>0</v>
      </c>
      <c r="K1545" s="117">
        <v>0</v>
      </c>
      <c r="L1545" s="117">
        <v>0.33200000000000002</v>
      </c>
      <c r="M1545" s="117">
        <v>1.7000000000000001E-2</v>
      </c>
      <c r="N1545" s="117" t="s">
        <v>2650</v>
      </c>
    </row>
    <row r="1546" spans="1:14" hidden="1">
      <c r="A1546" s="117" t="s">
        <v>6155</v>
      </c>
      <c r="B1546" s="117">
        <v>0.89069999999999994</v>
      </c>
      <c r="C1546" s="117">
        <v>1</v>
      </c>
      <c r="D1546" s="117">
        <v>1.205E-2</v>
      </c>
      <c r="E1546" s="117">
        <v>1205</v>
      </c>
      <c r="F1546" s="117" t="s">
        <v>1386</v>
      </c>
      <c r="G1546" s="117">
        <v>1.7323999999999999</v>
      </c>
      <c r="H1546" s="117">
        <v>0</v>
      </c>
      <c r="I1546" s="117">
        <v>1</v>
      </c>
      <c r="J1546" s="117">
        <v>0</v>
      </c>
      <c r="K1546" s="117">
        <v>0</v>
      </c>
      <c r="L1546" s="117">
        <v>0.27</v>
      </c>
      <c r="M1546" s="117">
        <v>3.6999999999999998E-2</v>
      </c>
      <c r="N1546" s="117" t="s">
        <v>2662</v>
      </c>
    </row>
    <row r="1547" spans="1:14" hidden="1">
      <c r="A1547" s="117" t="s">
        <v>6156</v>
      </c>
      <c r="B1547" s="117">
        <v>0.94589999999999996</v>
      </c>
      <c r="C1547" s="117">
        <v>1</v>
      </c>
      <c r="D1547" s="117">
        <v>5.4190000000000002E-2</v>
      </c>
      <c r="E1547" s="117">
        <v>5419</v>
      </c>
      <c r="F1547" s="117" t="s">
        <v>4164</v>
      </c>
      <c r="G1547" s="117">
        <v>1.8667</v>
      </c>
      <c r="H1547" s="117">
        <v>0</v>
      </c>
      <c r="I1547" s="117">
        <v>1</v>
      </c>
      <c r="J1547" s="117">
        <v>4.3474239999999997E-2</v>
      </c>
      <c r="K1547" s="117">
        <v>3.2712600000000001E-2</v>
      </c>
      <c r="L1547" s="117">
        <v>0.33</v>
      </c>
      <c r="M1547" s="117">
        <v>2.4E-2</v>
      </c>
      <c r="N1547" s="117" t="s">
        <v>2682</v>
      </c>
    </row>
    <row r="1548" spans="1:14" hidden="1">
      <c r="A1548" s="117" t="s">
        <v>6157</v>
      </c>
      <c r="B1548" s="117">
        <v>0.97089999999999999</v>
      </c>
      <c r="C1548" s="117">
        <v>1</v>
      </c>
      <c r="D1548" s="117">
        <v>6.2440000000000002E-2</v>
      </c>
      <c r="E1548" s="117">
        <v>6244</v>
      </c>
      <c r="F1548" s="117" t="s">
        <v>4127</v>
      </c>
      <c r="G1548" s="117">
        <v>1.6942999999999999</v>
      </c>
      <c r="H1548" s="117">
        <v>5.4699999999999999E-2</v>
      </c>
      <c r="I1548" s="117">
        <v>1</v>
      </c>
      <c r="J1548" s="117">
        <v>0.11555551</v>
      </c>
      <c r="K1548" s="117">
        <v>0.13141406</v>
      </c>
      <c r="L1548" s="117">
        <v>0.29699999999999999</v>
      </c>
      <c r="M1548" s="117">
        <v>2.5000000000000001E-2</v>
      </c>
      <c r="N1548" s="117" t="s">
        <v>2657</v>
      </c>
    </row>
    <row r="1549" spans="1:14" hidden="1">
      <c r="A1549" s="117" t="s">
        <v>6158</v>
      </c>
      <c r="B1549" s="117">
        <v>1.0394999999999999</v>
      </c>
      <c r="C1549" s="117">
        <v>1</v>
      </c>
      <c r="D1549" s="117">
        <v>0.10123</v>
      </c>
      <c r="E1549" s="117">
        <v>10123</v>
      </c>
      <c r="F1549" s="117" t="s">
        <v>1570</v>
      </c>
      <c r="G1549" s="117">
        <v>1.7133</v>
      </c>
      <c r="H1549" s="117">
        <v>7.1900000000000006E-2</v>
      </c>
      <c r="I1549" s="117">
        <v>1</v>
      </c>
      <c r="J1549" s="117">
        <v>0.11451712999999999</v>
      </c>
      <c r="K1549" s="117">
        <v>0.14185399000000001</v>
      </c>
      <c r="L1549" s="117">
        <v>0.26800000000000002</v>
      </c>
      <c r="M1549" s="117">
        <v>1.7000000000000001E-2</v>
      </c>
      <c r="N1549" s="117" t="s">
        <v>2679</v>
      </c>
    </row>
    <row r="1550" spans="1:14" hidden="1">
      <c r="A1550" s="117" t="s">
        <v>6159</v>
      </c>
      <c r="B1550" s="117">
        <v>0.89499999999999991</v>
      </c>
      <c r="C1550" s="117">
        <v>1</v>
      </c>
      <c r="D1550" s="117">
        <v>2.256E-2</v>
      </c>
      <c r="E1550" s="117">
        <v>2256</v>
      </c>
      <c r="F1550" s="117" t="s">
        <v>1507</v>
      </c>
      <c r="G1550" s="117">
        <v>2.0162</v>
      </c>
      <c r="H1550" s="117">
        <v>5.0999999999999997E-2</v>
      </c>
      <c r="I1550" s="117">
        <v>1</v>
      </c>
      <c r="J1550" s="117">
        <v>0.16559840000000001</v>
      </c>
      <c r="K1550" s="117">
        <v>0.14138178000000001</v>
      </c>
      <c r="L1550" s="117">
        <v>0.41899999999999998</v>
      </c>
      <c r="M1550" s="117">
        <v>5.1999999999999998E-2</v>
      </c>
      <c r="N1550" s="117" t="s">
        <v>2653</v>
      </c>
    </row>
    <row r="1551" spans="1:14" hidden="1">
      <c r="A1551" s="117" t="s">
        <v>6160</v>
      </c>
      <c r="B1551" s="117">
        <v>0.84009999999999996</v>
      </c>
      <c r="C1551" s="117">
        <v>1</v>
      </c>
      <c r="D1551" s="117">
        <v>1.059E-2</v>
      </c>
      <c r="E1551" s="117">
        <v>1059</v>
      </c>
      <c r="F1551" s="117" t="s">
        <v>4132</v>
      </c>
      <c r="G1551" s="117">
        <v>1.3047</v>
      </c>
      <c r="H1551" s="117">
        <v>0</v>
      </c>
      <c r="I1551" s="117">
        <v>1</v>
      </c>
      <c r="J1551" s="117">
        <v>0</v>
      </c>
      <c r="K1551" s="117">
        <v>0</v>
      </c>
      <c r="L1551" s="117">
        <v>0.432</v>
      </c>
      <c r="M1551" s="117">
        <v>3.4000000000000002E-2</v>
      </c>
      <c r="N1551" s="117" t="s">
        <v>2683</v>
      </c>
    </row>
    <row r="1552" spans="1:14" hidden="1">
      <c r="A1552" s="117" t="s">
        <v>6161</v>
      </c>
      <c r="B1552" s="117">
        <v>0.97089999999999999</v>
      </c>
      <c r="C1552" s="117">
        <v>1</v>
      </c>
      <c r="D1552" s="117">
        <v>6.77E-3</v>
      </c>
      <c r="E1552" s="117">
        <v>677</v>
      </c>
      <c r="F1552" s="117" t="s">
        <v>4127</v>
      </c>
      <c r="G1552" s="117">
        <v>1.3875</v>
      </c>
      <c r="H1552" s="117">
        <v>0</v>
      </c>
      <c r="I1552" s="117">
        <v>1</v>
      </c>
      <c r="J1552" s="117">
        <v>0</v>
      </c>
      <c r="K1552" s="117">
        <v>0</v>
      </c>
      <c r="L1552" s="117">
        <v>0.53600000000000003</v>
      </c>
      <c r="M1552" s="117">
        <v>3.4000000000000002E-2</v>
      </c>
      <c r="N1552" s="117" t="s">
        <v>2650</v>
      </c>
    </row>
    <row r="1553" spans="1:14" hidden="1">
      <c r="A1553" s="117" t="s">
        <v>6162</v>
      </c>
      <c r="B1553" s="117">
        <v>0.90599999999999992</v>
      </c>
      <c r="C1553" s="117">
        <v>1</v>
      </c>
      <c r="D1553" s="117">
        <v>3.7719999999999997E-2</v>
      </c>
      <c r="E1553" s="117">
        <v>3772</v>
      </c>
      <c r="F1553" s="117" t="s">
        <v>4129</v>
      </c>
      <c r="G1553" s="117">
        <v>1.6859</v>
      </c>
      <c r="H1553" s="117">
        <v>6.6400000000000001E-2</v>
      </c>
      <c r="I1553" s="117">
        <v>1</v>
      </c>
      <c r="J1553" s="117">
        <v>0.17312221999999999</v>
      </c>
      <c r="K1553" s="117">
        <v>0.18393966</v>
      </c>
      <c r="L1553" s="117">
        <v>0.27900000000000003</v>
      </c>
      <c r="M1553" s="117">
        <v>2.9000000000000001E-2</v>
      </c>
      <c r="N1553" s="117" t="s">
        <v>2640</v>
      </c>
    </row>
    <row r="1554" spans="1:14" hidden="1">
      <c r="A1554" s="117" t="s">
        <v>6163</v>
      </c>
      <c r="B1554" s="117">
        <v>0.97089999999999999</v>
      </c>
      <c r="C1554" s="117">
        <v>1</v>
      </c>
      <c r="D1554" s="117">
        <v>3.5040000000000002E-2</v>
      </c>
      <c r="E1554" s="117">
        <v>3504</v>
      </c>
      <c r="F1554" s="117" t="s">
        <v>4127</v>
      </c>
      <c r="G1554" s="117">
        <v>1.6726000000000001</v>
      </c>
      <c r="H1554" s="117">
        <v>2.3900000000000001E-2</v>
      </c>
      <c r="I1554" s="117">
        <v>1</v>
      </c>
      <c r="J1554" s="117">
        <v>0.20251801</v>
      </c>
      <c r="K1554" s="117">
        <v>0.1657902</v>
      </c>
      <c r="L1554" s="117">
        <v>0.27800000000000002</v>
      </c>
      <c r="M1554" s="117">
        <v>3.5999999999999997E-2</v>
      </c>
      <c r="N1554" s="117" t="s">
        <v>2644</v>
      </c>
    </row>
    <row r="1555" spans="1:14" hidden="1">
      <c r="A1555" s="117" t="s">
        <v>6164</v>
      </c>
      <c r="B1555" s="117">
        <v>0.99939999999999996</v>
      </c>
      <c r="C1555" s="117">
        <v>1</v>
      </c>
      <c r="D1555" s="117">
        <v>1.1950000000000001E-2</v>
      </c>
      <c r="E1555" s="117">
        <v>1195</v>
      </c>
      <c r="F1555" s="117" t="s">
        <v>1364</v>
      </c>
      <c r="G1555" s="117">
        <v>1.627</v>
      </c>
      <c r="H1555" s="117">
        <v>0</v>
      </c>
      <c r="I1555" s="117">
        <v>1</v>
      </c>
      <c r="J1555" s="117">
        <v>0</v>
      </c>
      <c r="K1555" s="117">
        <v>0</v>
      </c>
      <c r="L1555" s="117">
        <v>0.36199999999999999</v>
      </c>
      <c r="M1555" s="117">
        <v>4.1000000000000002E-2</v>
      </c>
      <c r="N1555" s="117" t="s">
        <v>2656</v>
      </c>
    </row>
    <row r="1556" spans="1:14" hidden="1">
      <c r="A1556" s="117" t="s">
        <v>6165</v>
      </c>
      <c r="B1556" s="117">
        <v>0.97089999999999999</v>
      </c>
      <c r="C1556" s="117">
        <v>1</v>
      </c>
      <c r="D1556" s="117">
        <v>1.8000000000000001E-4</v>
      </c>
      <c r="E1556" s="117">
        <v>18</v>
      </c>
      <c r="F1556" s="117" t="s">
        <v>4127</v>
      </c>
      <c r="G1556" s="117">
        <v>3.0545</v>
      </c>
      <c r="H1556" s="117">
        <v>0</v>
      </c>
      <c r="I1556" s="117">
        <v>1</v>
      </c>
      <c r="J1556" s="117">
        <v>0.52699233000000001</v>
      </c>
      <c r="K1556" s="117">
        <v>0.24324583999999999</v>
      </c>
      <c r="L1556" s="117">
        <v>0.34200000000000003</v>
      </c>
      <c r="M1556" s="117">
        <v>2.9000000000000001E-2</v>
      </c>
      <c r="N1556" s="117" t="s">
        <v>2657</v>
      </c>
    </row>
    <row r="1557" spans="1:14" hidden="1">
      <c r="A1557" s="117" t="s">
        <v>6166</v>
      </c>
      <c r="B1557" s="117">
        <v>0.97089999999999999</v>
      </c>
      <c r="C1557" s="117">
        <v>1</v>
      </c>
      <c r="D1557" s="117">
        <v>0.13602</v>
      </c>
      <c r="E1557" s="117">
        <v>13602</v>
      </c>
      <c r="F1557" s="117" t="s">
        <v>4127</v>
      </c>
      <c r="G1557" s="117">
        <v>1.4982</v>
      </c>
      <c r="H1557" s="117">
        <v>0</v>
      </c>
      <c r="I1557" s="117">
        <v>1</v>
      </c>
      <c r="J1557" s="117">
        <v>1.2379930000000001E-2</v>
      </c>
      <c r="K1557" s="117">
        <v>2.113429E-2</v>
      </c>
      <c r="L1557" s="117">
        <v>0.27300000000000002</v>
      </c>
      <c r="M1557" s="117">
        <v>3.9E-2</v>
      </c>
      <c r="N1557" s="117" t="s">
        <v>2644</v>
      </c>
    </row>
    <row r="1558" spans="1:14" hidden="1">
      <c r="A1558" s="117" t="s">
        <v>6167</v>
      </c>
      <c r="B1558" s="117">
        <v>0.90599999999999992</v>
      </c>
      <c r="C1558" s="117">
        <v>1</v>
      </c>
      <c r="D1558" s="117">
        <v>2.291E-2</v>
      </c>
      <c r="E1558" s="117">
        <v>2291</v>
      </c>
      <c r="F1558" s="117" t="s">
        <v>4129</v>
      </c>
      <c r="G1558" s="117">
        <v>1.4601999999999999</v>
      </c>
      <c r="H1558" s="117">
        <v>5.8099999999999999E-2</v>
      </c>
      <c r="I1558" s="117">
        <v>1</v>
      </c>
      <c r="J1558" s="117">
        <v>0.13742604999999999</v>
      </c>
      <c r="K1558" s="117">
        <v>0.14496512</v>
      </c>
      <c r="L1558" s="117">
        <v>0.255</v>
      </c>
      <c r="M1558" s="117">
        <v>0.02</v>
      </c>
      <c r="N1558" s="117" t="s">
        <v>2640</v>
      </c>
    </row>
    <row r="1559" spans="1:14" hidden="1">
      <c r="A1559" s="117" t="s">
        <v>6168</v>
      </c>
      <c r="B1559" s="117">
        <v>0.90599999999999992</v>
      </c>
      <c r="C1559" s="117">
        <v>1</v>
      </c>
      <c r="D1559" s="117">
        <v>3.8769999999999999E-2</v>
      </c>
      <c r="E1559" s="117">
        <v>3877</v>
      </c>
      <c r="F1559" s="117" t="s">
        <v>4129</v>
      </c>
      <c r="G1559" s="117">
        <v>1.5406</v>
      </c>
      <c r="H1559" s="117">
        <v>0.15909999999999999</v>
      </c>
      <c r="I1559" s="117">
        <v>1</v>
      </c>
      <c r="J1559" s="117">
        <v>0.32885344999999999</v>
      </c>
      <c r="K1559" s="117">
        <v>0.39961206999999999</v>
      </c>
      <c r="L1559" s="117">
        <v>0.22800000000000001</v>
      </c>
      <c r="M1559" s="117">
        <v>1.9E-2</v>
      </c>
      <c r="N1559" s="117" t="s">
        <v>2640</v>
      </c>
    </row>
    <row r="1560" spans="1:14" hidden="1">
      <c r="A1560" s="117" t="s">
        <v>6169</v>
      </c>
      <c r="B1560" s="117">
        <v>0.90499999999999992</v>
      </c>
      <c r="C1560" s="117">
        <v>1</v>
      </c>
      <c r="D1560" s="117">
        <v>1.3600000000000001E-3</v>
      </c>
      <c r="E1560" s="117">
        <v>136</v>
      </c>
      <c r="F1560" s="117" t="s">
        <v>1705</v>
      </c>
      <c r="G1560" s="117">
        <v>0.77749999999999997</v>
      </c>
      <c r="H1560" s="117">
        <v>0</v>
      </c>
      <c r="I1560" s="117">
        <v>1</v>
      </c>
      <c r="J1560" s="117">
        <v>0</v>
      </c>
      <c r="K1560" s="117">
        <v>0</v>
      </c>
      <c r="L1560" s="117">
        <v>0.45500000000000002</v>
      </c>
      <c r="M1560" s="117">
        <v>0.03</v>
      </c>
      <c r="N1560" s="117" t="s">
        <v>2661</v>
      </c>
    </row>
    <row r="1561" spans="1:14" hidden="1">
      <c r="A1561" s="117" t="s">
        <v>6170</v>
      </c>
      <c r="B1561" s="117">
        <v>0.97089999999999999</v>
      </c>
      <c r="C1561" s="117">
        <v>1</v>
      </c>
      <c r="D1561" s="117">
        <v>2.7279999999999999E-2</v>
      </c>
      <c r="E1561" s="117">
        <v>2728</v>
      </c>
      <c r="F1561" s="117" t="s">
        <v>4127</v>
      </c>
      <c r="G1561" s="117">
        <v>1.5927</v>
      </c>
      <c r="H1561" s="117">
        <v>3.6999999999999998E-2</v>
      </c>
      <c r="I1561" s="117">
        <v>1</v>
      </c>
      <c r="J1561" s="117">
        <v>5.6183709999999998E-2</v>
      </c>
      <c r="K1561" s="117">
        <v>6.6009520000000002E-2</v>
      </c>
      <c r="L1561" s="117">
        <v>0.35199999999999998</v>
      </c>
      <c r="M1561" s="117">
        <v>3.7999999999999999E-2</v>
      </c>
      <c r="N1561" s="117" t="s">
        <v>2644</v>
      </c>
    </row>
    <row r="1562" spans="1:14" hidden="1">
      <c r="A1562" s="117" t="s">
        <v>6171</v>
      </c>
      <c r="B1562" s="117">
        <v>0.97089999999999999</v>
      </c>
      <c r="C1562" s="117">
        <v>1</v>
      </c>
      <c r="D1562" s="117">
        <v>4.2999999999999999E-4</v>
      </c>
      <c r="E1562" s="117">
        <v>43</v>
      </c>
      <c r="F1562" s="117" t="s">
        <v>4127</v>
      </c>
      <c r="G1562" s="117">
        <v>1.1422000000000001</v>
      </c>
      <c r="H1562" s="117">
        <v>0</v>
      </c>
      <c r="I1562" s="117">
        <v>1</v>
      </c>
      <c r="J1562" s="117">
        <v>0</v>
      </c>
      <c r="K1562" s="117">
        <v>0</v>
      </c>
      <c r="L1562" s="117">
        <v>0.76200000000000001</v>
      </c>
      <c r="M1562" s="117">
        <v>3.6999999999999998E-2</v>
      </c>
      <c r="N1562" s="117" t="s">
        <v>1871</v>
      </c>
    </row>
    <row r="1563" spans="1:14" hidden="1">
      <c r="A1563" s="117" t="s">
        <v>6172</v>
      </c>
      <c r="B1563" s="117">
        <v>0.90599999999999992</v>
      </c>
      <c r="C1563" s="117">
        <v>1</v>
      </c>
      <c r="D1563" s="117">
        <v>1.023E-2</v>
      </c>
      <c r="E1563" s="117">
        <v>1023</v>
      </c>
      <c r="F1563" s="117" t="s">
        <v>4129</v>
      </c>
      <c r="G1563" s="117">
        <v>2.2069999999999999</v>
      </c>
      <c r="H1563" s="117">
        <v>7.2999999999999995E-2</v>
      </c>
      <c r="I1563" s="117">
        <v>1</v>
      </c>
      <c r="J1563" s="117">
        <v>4.3827659999999997E-2</v>
      </c>
      <c r="K1563" s="117">
        <v>4.326323E-2</v>
      </c>
      <c r="L1563" s="117">
        <v>0.42399999999999999</v>
      </c>
      <c r="M1563" s="117">
        <v>0.02</v>
      </c>
      <c r="N1563" s="117" t="s">
        <v>2640</v>
      </c>
    </row>
    <row r="1564" spans="1:14" hidden="1">
      <c r="A1564" s="117" t="s">
        <v>6173</v>
      </c>
      <c r="B1564" s="117">
        <v>0.97089999999999999</v>
      </c>
      <c r="C1564" s="117">
        <v>1</v>
      </c>
      <c r="D1564" s="117">
        <v>2.2899999999999999E-3</v>
      </c>
      <c r="E1564" s="117">
        <v>229</v>
      </c>
      <c r="F1564" s="117" t="s">
        <v>4127</v>
      </c>
      <c r="G1564" s="117">
        <v>0.92530000000000001</v>
      </c>
      <c r="H1564" s="117">
        <v>0</v>
      </c>
      <c r="I1564" s="117">
        <v>1</v>
      </c>
      <c r="J1564" s="117">
        <v>0</v>
      </c>
      <c r="K1564" s="117">
        <v>0</v>
      </c>
      <c r="L1564" s="117">
        <v>0.81799999999999995</v>
      </c>
      <c r="M1564" s="117">
        <v>2.5999999999999999E-2</v>
      </c>
      <c r="N1564" s="117" t="s">
        <v>2644</v>
      </c>
    </row>
    <row r="1565" spans="1:14" hidden="1">
      <c r="A1565" s="117" t="s">
        <v>6174</v>
      </c>
      <c r="B1565" s="117">
        <v>0.97089999999999999</v>
      </c>
      <c r="C1565" s="117">
        <v>1</v>
      </c>
      <c r="D1565" s="117">
        <v>3.9870000000000003E-2</v>
      </c>
      <c r="E1565" s="117">
        <v>3987</v>
      </c>
      <c r="F1565" s="117" t="s">
        <v>4127</v>
      </c>
      <c r="G1565" s="117">
        <v>1.6535</v>
      </c>
      <c r="H1565" s="117">
        <v>3.5000000000000003E-2</v>
      </c>
      <c r="I1565" s="117">
        <v>1</v>
      </c>
      <c r="J1565" s="117">
        <v>0</v>
      </c>
      <c r="K1565" s="117">
        <v>0</v>
      </c>
      <c r="L1565" s="117">
        <v>0.33300000000000002</v>
      </c>
      <c r="M1565" s="117">
        <v>3.9E-2</v>
      </c>
      <c r="N1565" s="117" t="s">
        <v>2644</v>
      </c>
    </row>
    <row r="1566" spans="1:14" hidden="1">
      <c r="A1566" s="117" t="s">
        <v>6175</v>
      </c>
      <c r="B1566" s="117">
        <v>0.84009999999999996</v>
      </c>
      <c r="C1566" s="117">
        <v>1</v>
      </c>
      <c r="D1566" s="117">
        <v>7.2700000000000004E-3</v>
      </c>
      <c r="E1566" s="117">
        <v>727</v>
      </c>
      <c r="F1566" s="117" t="s">
        <v>4132</v>
      </c>
      <c r="G1566" s="117">
        <v>1.4111</v>
      </c>
      <c r="H1566" s="117">
        <v>0</v>
      </c>
      <c r="I1566" s="117">
        <v>1</v>
      </c>
      <c r="J1566" s="117">
        <v>0</v>
      </c>
      <c r="K1566" s="117">
        <v>0</v>
      </c>
      <c r="L1566" s="117">
        <v>0.49299999999999999</v>
      </c>
      <c r="M1566" s="117">
        <v>3.5000000000000003E-2</v>
      </c>
      <c r="N1566" s="117" t="s">
        <v>4168</v>
      </c>
    </row>
    <row r="1567" spans="1:14" hidden="1">
      <c r="A1567" s="117" t="s">
        <v>6176</v>
      </c>
      <c r="B1567" s="117">
        <v>1.1160999999999999</v>
      </c>
      <c r="C1567" s="117">
        <v>1</v>
      </c>
      <c r="D1567" s="117">
        <v>6.5339999999999995E-2</v>
      </c>
      <c r="E1567" s="117">
        <v>6534</v>
      </c>
      <c r="F1567" s="117" t="s">
        <v>1608</v>
      </c>
      <c r="G1567" s="117">
        <v>1.8467</v>
      </c>
      <c r="H1567" s="117">
        <v>6.8000000000000005E-2</v>
      </c>
      <c r="I1567" s="117">
        <v>1</v>
      </c>
      <c r="J1567" s="117">
        <v>2.926076E-2</v>
      </c>
      <c r="K1567" s="117">
        <v>3.0545909999999999E-2</v>
      </c>
      <c r="L1567" s="117">
        <v>0.29199999999999998</v>
      </c>
      <c r="M1567" s="117">
        <v>1.4E-2</v>
      </c>
      <c r="N1567" s="117" t="s">
        <v>1878</v>
      </c>
    </row>
    <row r="1568" spans="1:14" hidden="1">
      <c r="A1568" s="117" t="s">
        <v>6177</v>
      </c>
      <c r="B1568" s="117">
        <v>1.0251999999999999</v>
      </c>
      <c r="C1568" s="117">
        <v>1</v>
      </c>
      <c r="D1568" s="117">
        <v>7.1629999999999999E-2</v>
      </c>
      <c r="E1568" s="117">
        <v>7163</v>
      </c>
      <c r="F1568" s="117" t="s">
        <v>4170</v>
      </c>
      <c r="G1568" s="117">
        <v>1.9823999999999999</v>
      </c>
      <c r="H1568" s="117">
        <v>6.54E-2</v>
      </c>
      <c r="I1568" s="117">
        <v>1</v>
      </c>
      <c r="J1568" s="117">
        <v>1.627282E-2</v>
      </c>
      <c r="K1568" s="117">
        <v>2.0385810000000001E-2</v>
      </c>
      <c r="L1568" s="117">
        <v>0.38900000000000001</v>
      </c>
      <c r="M1568" s="117">
        <v>2.3E-2</v>
      </c>
      <c r="N1568" s="117" t="s">
        <v>2684</v>
      </c>
    </row>
    <row r="1569" spans="1:14" hidden="1">
      <c r="A1569" s="117" t="s">
        <v>6178</v>
      </c>
      <c r="B1569" s="117">
        <v>1.1160999999999999</v>
      </c>
      <c r="C1569" s="117">
        <v>1</v>
      </c>
      <c r="D1569" s="117">
        <v>4.623E-2</v>
      </c>
      <c r="E1569" s="117">
        <v>4623</v>
      </c>
      <c r="F1569" s="117" t="s">
        <v>1608</v>
      </c>
      <c r="G1569" s="117">
        <v>1.8234999999999999</v>
      </c>
      <c r="H1569" s="117">
        <v>0.14080000000000001</v>
      </c>
      <c r="I1569" s="117">
        <v>1</v>
      </c>
      <c r="J1569" s="117">
        <v>0.40204867</v>
      </c>
      <c r="K1569" s="117">
        <v>0.37511710999999998</v>
      </c>
      <c r="L1569" s="117">
        <v>0.313</v>
      </c>
      <c r="M1569" s="117">
        <v>1.4E-2</v>
      </c>
      <c r="N1569" s="117" t="s">
        <v>1878</v>
      </c>
    </row>
    <row r="1570" spans="1:14" hidden="1">
      <c r="A1570" s="117" t="s">
        <v>6179</v>
      </c>
      <c r="B1570" s="117">
        <v>1.1407999999999998</v>
      </c>
      <c r="C1570" s="117">
        <v>1</v>
      </c>
      <c r="D1570" s="117">
        <v>4.7299999999999998E-3</v>
      </c>
      <c r="E1570" s="117">
        <v>473</v>
      </c>
      <c r="F1570" s="117" t="s">
        <v>1695</v>
      </c>
      <c r="G1570" s="117">
        <v>1.3695999999999999</v>
      </c>
      <c r="H1570" s="117">
        <v>0</v>
      </c>
      <c r="I1570" s="117">
        <v>1</v>
      </c>
      <c r="J1570" s="117">
        <v>0</v>
      </c>
      <c r="K1570" s="117">
        <v>0</v>
      </c>
      <c r="L1570" s="117">
        <v>0.52700000000000002</v>
      </c>
      <c r="M1570" s="117">
        <v>4.2000000000000003E-2</v>
      </c>
      <c r="N1570" s="117" t="s">
        <v>1509</v>
      </c>
    </row>
    <row r="1571" spans="1:14" hidden="1">
      <c r="A1571" s="117" t="s">
        <v>6180</v>
      </c>
      <c r="B1571" s="117">
        <v>1.1407999999999998</v>
      </c>
      <c r="C1571" s="117">
        <v>1</v>
      </c>
      <c r="D1571" s="117">
        <v>0.21146000000000001</v>
      </c>
      <c r="E1571" s="117">
        <v>21146</v>
      </c>
      <c r="F1571" s="117" t="s">
        <v>1695</v>
      </c>
      <c r="G1571" s="117">
        <v>2.4001000000000001</v>
      </c>
      <c r="H1571" s="117">
        <v>3.39E-2</v>
      </c>
      <c r="I1571" s="117">
        <v>1</v>
      </c>
      <c r="J1571" s="117">
        <v>0.21459122999999999</v>
      </c>
      <c r="K1571" s="117">
        <v>0.23013624999999999</v>
      </c>
      <c r="L1571" s="117">
        <v>0.39500000000000002</v>
      </c>
      <c r="M1571" s="117">
        <v>2.7E-2</v>
      </c>
      <c r="N1571" s="117" t="s">
        <v>1509</v>
      </c>
    </row>
    <row r="1572" spans="1:14" hidden="1">
      <c r="A1572" s="117" t="s">
        <v>6181</v>
      </c>
      <c r="B1572" s="117">
        <v>1.1160999999999999</v>
      </c>
      <c r="C1572" s="117">
        <v>1</v>
      </c>
      <c r="D1572" s="117">
        <v>6.5799999999999999E-3</v>
      </c>
      <c r="E1572" s="117">
        <v>658</v>
      </c>
      <c r="F1572" s="117" t="s">
        <v>1608</v>
      </c>
      <c r="G1572" s="117">
        <v>1.3108</v>
      </c>
      <c r="H1572" s="117">
        <v>0</v>
      </c>
      <c r="I1572" s="117">
        <v>1</v>
      </c>
      <c r="J1572" s="117">
        <v>0</v>
      </c>
      <c r="K1572" s="117">
        <v>0</v>
      </c>
      <c r="L1572" s="117">
        <v>0.33300000000000002</v>
      </c>
      <c r="M1572" s="117">
        <v>2.5999999999999999E-2</v>
      </c>
      <c r="N1572" s="117" t="s">
        <v>2685</v>
      </c>
    </row>
    <row r="1573" spans="1:14" hidden="1">
      <c r="A1573" s="117" t="s">
        <v>6182</v>
      </c>
      <c r="B1573" s="117">
        <v>0.9071999999999999</v>
      </c>
      <c r="C1573" s="117">
        <v>1</v>
      </c>
      <c r="D1573" s="117">
        <v>7.4400000000000004E-3</v>
      </c>
      <c r="E1573" s="117">
        <v>744</v>
      </c>
      <c r="F1573" s="117" t="s">
        <v>3977</v>
      </c>
      <c r="G1573" s="117">
        <v>1.5247999999999999</v>
      </c>
      <c r="H1573" s="117">
        <v>0</v>
      </c>
      <c r="I1573" s="117">
        <v>1</v>
      </c>
      <c r="J1573" s="117">
        <v>0</v>
      </c>
      <c r="K1573" s="117">
        <v>0</v>
      </c>
      <c r="L1573" s="117">
        <v>0.59099999999999997</v>
      </c>
      <c r="M1573" s="117">
        <v>2.4E-2</v>
      </c>
      <c r="N1573" s="117" t="s">
        <v>2686</v>
      </c>
    </row>
    <row r="1574" spans="1:14" hidden="1">
      <c r="A1574" s="117" t="s">
        <v>6183</v>
      </c>
      <c r="B1574" s="117">
        <v>1.0251999999999999</v>
      </c>
      <c r="C1574" s="117">
        <v>1</v>
      </c>
      <c r="D1574" s="117">
        <v>7.8799999999999999E-3</v>
      </c>
      <c r="E1574" s="117">
        <v>788</v>
      </c>
      <c r="F1574" s="117" t="s">
        <v>4170</v>
      </c>
      <c r="G1574" s="117">
        <v>1.6748000000000001</v>
      </c>
      <c r="H1574" s="117">
        <v>0</v>
      </c>
      <c r="I1574" s="117">
        <v>1</v>
      </c>
      <c r="J1574" s="117">
        <v>9.0997700000000001E-3</v>
      </c>
      <c r="K1574" s="117">
        <v>8.6525500000000002E-3</v>
      </c>
      <c r="L1574" s="117">
        <v>0.73399999999999999</v>
      </c>
      <c r="M1574" s="117">
        <v>3.1E-2</v>
      </c>
      <c r="N1574" s="117" t="s">
        <v>2684</v>
      </c>
    </row>
    <row r="1575" spans="1:14" hidden="1">
      <c r="A1575" s="117" t="s">
        <v>6184</v>
      </c>
      <c r="B1575" s="117">
        <v>1.1160999999999999</v>
      </c>
      <c r="C1575" s="117">
        <v>1</v>
      </c>
      <c r="D1575" s="117">
        <v>8.6700000000000006E-3</v>
      </c>
      <c r="E1575" s="117">
        <v>867</v>
      </c>
      <c r="F1575" s="117" t="s">
        <v>1608</v>
      </c>
      <c r="G1575" s="117">
        <v>1.4232</v>
      </c>
      <c r="H1575" s="117">
        <v>0</v>
      </c>
      <c r="I1575" s="117">
        <v>1</v>
      </c>
      <c r="J1575" s="117">
        <v>0</v>
      </c>
      <c r="K1575" s="117">
        <v>0</v>
      </c>
      <c r="L1575" s="117">
        <v>0.48699999999999999</v>
      </c>
      <c r="M1575" s="117">
        <v>2.4E-2</v>
      </c>
      <c r="N1575" s="117" t="s">
        <v>2687</v>
      </c>
    </row>
    <row r="1576" spans="1:14" hidden="1">
      <c r="A1576" s="117" t="s">
        <v>6185</v>
      </c>
      <c r="B1576" s="117">
        <v>0.9071999999999999</v>
      </c>
      <c r="C1576" s="117">
        <v>1</v>
      </c>
      <c r="D1576" s="117">
        <v>3.6900000000000001E-3</v>
      </c>
      <c r="E1576" s="117">
        <v>369</v>
      </c>
      <c r="F1576" s="117" t="s">
        <v>3977</v>
      </c>
      <c r="G1576" s="117">
        <v>1.3912</v>
      </c>
      <c r="H1576" s="117">
        <v>0</v>
      </c>
      <c r="I1576" s="117">
        <v>1</v>
      </c>
      <c r="J1576" s="117">
        <v>0</v>
      </c>
      <c r="K1576" s="117">
        <v>0</v>
      </c>
      <c r="L1576" s="117">
        <v>0.497</v>
      </c>
      <c r="M1576" s="117">
        <v>0.03</v>
      </c>
      <c r="N1576" s="117" t="s">
        <v>2688</v>
      </c>
    </row>
    <row r="1577" spans="1:14" hidden="1">
      <c r="A1577" s="117" t="s">
        <v>6186</v>
      </c>
      <c r="B1577" s="117">
        <v>0.9071999999999999</v>
      </c>
      <c r="C1577" s="117">
        <v>1</v>
      </c>
      <c r="D1577" s="117">
        <v>1.66E-2</v>
      </c>
      <c r="E1577" s="117">
        <v>1660</v>
      </c>
      <c r="F1577" s="117" t="s">
        <v>3977</v>
      </c>
      <c r="G1577" s="117">
        <v>1.8761000000000001</v>
      </c>
      <c r="H1577" s="117">
        <v>0</v>
      </c>
      <c r="I1577" s="117">
        <v>1</v>
      </c>
      <c r="J1577" s="117">
        <v>0</v>
      </c>
      <c r="K1577" s="117">
        <v>0</v>
      </c>
      <c r="L1577" s="117">
        <v>0.36399999999999999</v>
      </c>
      <c r="M1577" s="117">
        <v>2.3E-2</v>
      </c>
      <c r="N1577" s="117" t="s">
        <v>2689</v>
      </c>
    </row>
    <row r="1578" spans="1:14" hidden="1">
      <c r="A1578" s="117" t="s">
        <v>6187</v>
      </c>
      <c r="B1578" s="117">
        <v>1.0346</v>
      </c>
      <c r="C1578" s="117">
        <v>1</v>
      </c>
      <c r="D1578" s="117">
        <v>0.10933</v>
      </c>
      <c r="E1578" s="117">
        <v>10933</v>
      </c>
      <c r="F1578" s="117" t="s">
        <v>1707</v>
      </c>
      <c r="G1578" s="117">
        <v>2.0101</v>
      </c>
      <c r="H1578" s="117">
        <v>6.1400000000000003E-2</v>
      </c>
      <c r="I1578" s="117">
        <v>1</v>
      </c>
      <c r="J1578" s="117">
        <v>1.083835E-2</v>
      </c>
      <c r="K1578" s="117">
        <v>1.421472E-2</v>
      </c>
      <c r="L1578" s="117">
        <v>0.309</v>
      </c>
      <c r="M1578" s="117">
        <v>2.7E-2</v>
      </c>
      <c r="N1578" s="117" t="s">
        <v>2690</v>
      </c>
    </row>
    <row r="1579" spans="1:14" hidden="1">
      <c r="A1579" s="117" t="s">
        <v>6188</v>
      </c>
      <c r="B1579" s="117">
        <v>1.1160999999999999</v>
      </c>
      <c r="C1579" s="117">
        <v>1</v>
      </c>
      <c r="D1579" s="117">
        <v>7.6850000000000002E-2</v>
      </c>
      <c r="E1579" s="117">
        <v>7685</v>
      </c>
      <c r="F1579" s="117" t="s">
        <v>1608</v>
      </c>
      <c r="G1579" s="117">
        <v>1.8468</v>
      </c>
      <c r="H1579" s="117">
        <v>6.4600000000000005E-2</v>
      </c>
      <c r="I1579" s="117">
        <v>1</v>
      </c>
      <c r="J1579" s="117">
        <v>1.9231080000000001E-2</v>
      </c>
      <c r="K1579" s="117">
        <v>2.678198E-2</v>
      </c>
      <c r="L1579" s="117">
        <v>0.28100000000000003</v>
      </c>
      <c r="M1579" s="117">
        <v>1.6E-2</v>
      </c>
      <c r="N1579" s="117" t="s">
        <v>2691</v>
      </c>
    </row>
    <row r="1580" spans="1:14" hidden="1">
      <c r="A1580" s="117" t="s">
        <v>6189</v>
      </c>
      <c r="B1580" s="117">
        <v>1.0251999999999999</v>
      </c>
      <c r="C1580" s="117">
        <v>1</v>
      </c>
      <c r="D1580" s="117">
        <v>9.2399999999999999E-3</v>
      </c>
      <c r="E1580" s="117">
        <v>924</v>
      </c>
      <c r="F1580" s="117" t="s">
        <v>4170</v>
      </c>
      <c r="G1580" s="117">
        <v>1.1947000000000001</v>
      </c>
      <c r="H1580" s="117">
        <v>0</v>
      </c>
      <c r="I1580" s="117">
        <v>1</v>
      </c>
      <c r="J1580" s="117">
        <v>0</v>
      </c>
      <c r="K1580" s="117">
        <v>0</v>
      </c>
      <c r="L1580" s="117">
        <v>0.53600000000000003</v>
      </c>
      <c r="M1580" s="117">
        <v>2.9000000000000001E-2</v>
      </c>
      <c r="N1580" s="117" t="s">
        <v>2684</v>
      </c>
    </row>
    <row r="1581" spans="1:14" hidden="1">
      <c r="A1581" s="117" t="s">
        <v>6190</v>
      </c>
      <c r="B1581" s="117">
        <v>0.9071999999999999</v>
      </c>
      <c r="C1581" s="117">
        <v>1</v>
      </c>
      <c r="D1581" s="117">
        <v>1.7160000000000002E-2</v>
      </c>
      <c r="E1581" s="117">
        <v>1716</v>
      </c>
      <c r="F1581" s="117" t="s">
        <v>3977</v>
      </c>
      <c r="G1581" s="117">
        <v>1.4603999999999999</v>
      </c>
      <c r="H1581" s="117">
        <v>0</v>
      </c>
      <c r="I1581" s="117">
        <v>1</v>
      </c>
      <c r="J1581" s="117">
        <v>0</v>
      </c>
      <c r="K1581" s="117">
        <v>0</v>
      </c>
      <c r="L1581" s="117">
        <v>1.159</v>
      </c>
      <c r="M1581" s="117">
        <v>3.9E-2</v>
      </c>
      <c r="N1581" s="117" t="s">
        <v>2692</v>
      </c>
    </row>
    <row r="1582" spans="1:14" hidden="1">
      <c r="A1582" s="117" t="s">
        <v>6191</v>
      </c>
      <c r="B1582" s="117">
        <v>0.9071999999999999</v>
      </c>
      <c r="C1582" s="117">
        <v>1</v>
      </c>
      <c r="D1582" s="117">
        <v>8.09E-3</v>
      </c>
      <c r="E1582" s="117">
        <v>809</v>
      </c>
      <c r="F1582" s="117" t="s">
        <v>3977</v>
      </c>
      <c r="G1582" s="117">
        <v>1.2365999999999999</v>
      </c>
      <c r="H1582" s="117">
        <v>0</v>
      </c>
      <c r="I1582" s="117">
        <v>1</v>
      </c>
      <c r="J1582" s="117">
        <v>0</v>
      </c>
      <c r="K1582" s="117">
        <v>0</v>
      </c>
      <c r="L1582" s="117">
        <v>0.52100000000000002</v>
      </c>
      <c r="M1582" s="117">
        <v>4.4999999999999998E-2</v>
      </c>
      <c r="N1582" s="117" t="s">
        <v>2693</v>
      </c>
    </row>
    <row r="1583" spans="1:14" hidden="1">
      <c r="A1583" s="117" t="s">
        <v>6192</v>
      </c>
      <c r="B1583" s="117">
        <v>1.0251999999999999</v>
      </c>
      <c r="C1583" s="117">
        <v>1</v>
      </c>
      <c r="D1583" s="117">
        <v>4.5469999999999997E-2</v>
      </c>
      <c r="E1583" s="117">
        <v>4547</v>
      </c>
      <c r="F1583" s="117" t="s">
        <v>4170</v>
      </c>
      <c r="G1583" s="117">
        <v>1.83</v>
      </c>
      <c r="H1583" s="117">
        <v>0</v>
      </c>
      <c r="I1583" s="117">
        <v>1</v>
      </c>
      <c r="J1583" s="117">
        <v>1.5900060000000001E-2</v>
      </c>
      <c r="K1583" s="117">
        <v>1.684915E-2</v>
      </c>
      <c r="L1583" s="117">
        <v>0.30599999999999999</v>
      </c>
      <c r="M1583" s="117">
        <v>1.7000000000000001E-2</v>
      </c>
      <c r="N1583" s="117" t="s">
        <v>2684</v>
      </c>
    </row>
    <row r="1584" spans="1:14" hidden="1">
      <c r="A1584" s="117" t="s">
        <v>6193</v>
      </c>
      <c r="B1584" s="117">
        <v>1.1160999999999999</v>
      </c>
      <c r="C1584" s="117">
        <v>1</v>
      </c>
      <c r="D1584" s="117">
        <v>1.0630000000000001E-2</v>
      </c>
      <c r="E1584" s="117">
        <v>1063</v>
      </c>
      <c r="F1584" s="117" t="s">
        <v>1608</v>
      </c>
      <c r="G1584" s="117">
        <v>1.4973000000000001</v>
      </c>
      <c r="H1584" s="117">
        <v>0</v>
      </c>
      <c r="I1584" s="117">
        <v>1</v>
      </c>
      <c r="J1584" s="117">
        <v>0</v>
      </c>
      <c r="K1584" s="117">
        <v>0</v>
      </c>
      <c r="L1584" s="117">
        <v>0.373</v>
      </c>
      <c r="M1584" s="117">
        <v>2.5999999999999999E-2</v>
      </c>
      <c r="N1584" s="117" t="s">
        <v>2694</v>
      </c>
    </row>
    <row r="1585" spans="1:14" hidden="1">
      <c r="A1585" s="117" t="s">
        <v>6194</v>
      </c>
      <c r="B1585" s="117">
        <v>0.9071999999999999</v>
      </c>
      <c r="C1585" s="117">
        <v>1</v>
      </c>
      <c r="D1585" s="117">
        <v>1.1429999999999999E-2</v>
      </c>
      <c r="E1585" s="117">
        <v>1143</v>
      </c>
      <c r="F1585" s="117" t="s">
        <v>3977</v>
      </c>
      <c r="G1585" s="117">
        <v>1.5669</v>
      </c>
      <c r="H1585" s="117">
        <v>0</v>
      </c>
      <c r="I1585" s="117">
        <v>1</v>
      </c>
      <c r="J1585" s="117">
        <v>0</v>
      </c>
      <c r="K1585" s="117">
        <v>0</v>
      </c>
      <c r="L1585" s="117">
        <v>0.42299999999999999</v>
      </c>
      <c r="M1585" s="117">
        <v>2.5000000000000001E-2</v>
      </c>
      <c r="N1585" s="117" t="s">
        <v>2695</v>
      </c>
    </row>
    <row r="1586" spans="1:14" hidden="1">
      <c r="A1586" s="117" t="s">
        <v>6195</v>
      </c>
      <c r="B1586" s="117">
        <v>1.1160999999999999</v>
      </c>
      <c r="C1586" s="117">
        <v>1</v>
      </c>
      <c r="D1586" s="117">
        <v>8.9050000000000004E-2</v>
      </c>
      <c r="E1586" s="117">
        <v>8905</v>
      </c>
      <c r="F1586" s="117" t="s">
        <v>1608</v>
      </c>
      <c r="G1586" s="117">
        <v>1.7144999999999999</v>
      </c>
      <c r="H1586" s="117">
        <v>3.5999999999999997E-2</v>
      </c>
      <c r="I1586" s="117">
        <v>1</v>
      </c>
      <c r="J1586" s="117">
        <v>4.6186869999999998E-2</v>
      </c>
      <c r="K1586" s="117">
        <v>4.6754129999999998E-2</v>
      </c>
      <c r="L1586" s="117">
        <v>0.46700000000000003</v>
      </c>
      <c r="M1586" s="117">
        <v>0.03</v>
      </c>
      <c r="N1586" s="117" t="s">
        <v>1878</v>
      </c>
    </row>
    <row r="1587" spans="1:14" hidden="1">
      <c r="A1587" s="117" t="s">
        <v>6196</v>
      </c>
      <c r="B1587" s="117">
        <v>1.1160999999999999</v>
      </c>
      <c r="C1587" s="117">
        <v>1</v>
      </c>
      <c r="D1587" s="117">
        <v>2.3269999999999999E-2</v>
      </c>
      <c r="E1587" s="117">
        <v>2327</v>
      </c>
      <c r="F1587" s="117" t="s">
        <v>1608</v>
      </c>
      <c r="G1587" s="117">
        <v>1.4426000000000001</v>
      </c>
      <c r="H1587" s="117">
        <v>2.35E-2</v>
      </c>
      <c r="I1587" s="117">
        <v>1</v>
      </c>
      <c r="J1587" s="117">
        <v>0</v>
      </c>
      <c r="K1587" s="117">
        <v>0</v>
      </c>
      <c r="L1587" s="117">
        <v>0.46400000000000002</v>
      </c>
      <c r="M1587" s="117">
        <v>4.2999999999999997E-2</v>
      </c>
      <c r="N1587" s="117" t="s">
        <v>2696</v>
      </c>
    </row>
    <row r="1588" spans="1:14" hidden="1">
      <c r="A1588" s="117" t="s">
        <v>6197</v>
      </c>
      <c r="B1588" s="117">
        <v>1.1160999999999999</v>
      </c>
      <c r="C1588" s="117">
        <v>1</v>
      </c>
      <c r="D1588" s="117">
        <v>0.12601000000000001</v>
      </c>
      <c r="E1588" s="117">
        <v>12601</v>
      </c>
      <c r="F1588" s="117" t="s">
        <v>1608</v>
      </c>
      <c r="G1588" s="117">
        <v>2.2176999999999998</v>
      </c>
      <c r="H1588" s="117">
        <v>5.6800000000000003E-2</v>
      </c>
      <c r="I1588" s="117">
        <v>1</v>
      </c>
      <c r="J1588" s="117">
        <v>2.6331319999999998E-2</v>
      </c>
      <c r="K1588" s="117">
        <v>3.5716560000000001E-2</v>
      </c>
      <c r="L1588" s="117">
        <v>0.25600000000000001</v>
      </c>
      <c r="M1588" s="117">
        <v>1.4E-2</v>
      </c>
      <c r="N1588" s="117" t="s">
        <v>1878</v>
      </c>
    </row>
    <row r="1589" spans="1:14" hidden="1">
      <c r="A1589" s="117" t="s">
        <v>6198</v>
      </c>
      <c r="B1589" s="117">
        <v>1.1160999999999999</v>
      </c>
      <c r="C1589" s="117">
        <v>1</v>
      </c>
      <c r="D1589" s="117">
        <v>5.3200000000000001E-3</v>
      </c>
      <c r="E1589" s="117">
        <v>532</v>
      </c>
      <c r="F1589" s="117" t="s">
        <v>1608</v>
      </c>
      <c r="G1589" s="117">
        <v>1.4335</v>
      </c>
      <c r="H1589" s="117">
        <v>0</v>
      </c>
      <c r="I1589" s="117">
        <v>1</v>
      </c>
      <c r="J1589" s="117">
        <v>0</v>
      </c>
      <c r="K1589" s="117">
        <v>0</v>
      </c>
      <c r="L1589" s="117">
        <v>0.48399999999999999</v>
      </c>
      <c r="M1589" s="117">
        <v>5.3999999999999999E-2</v>
      </c>
      <c r="N1589" s="117" t="s">
        <v>2685</v>
      </c>
    </row>
    <row r="1590" spans="1:14" hidden="1">
      <c r="A1590" s="117" t="s">
        <v>6199</v>
      </c>
      <c r="B1590" s="117">
        <v>1.1160999999999999</v>
      </c>
      <c r="C1590" s="117">
        <v>1</v>
      </c>
      <c r="D1590" s="117">
        <v>4.1180000000000001E-2</v>
      </c>
      <c r="E1590" s="117">
        <v>4118</v>
      </c>
      <c r="F1590" s="117" t="s">
        <v>1608</v>
      </c>
      <c r="G1590" s="117">
        <v>1.9665999999999999</v>
      </c>
      <c r="H1590" s="117">
        <v>8.2299999999999998E-2</v>
      </c>
      <c r="I1590" s="117">
        <v>1</v>
      </c>
      <c r="J1590" s="117">
        <v>2.5694330000000001E-2</v>
      </c>
      <c r="K1590" s="117">
        <v>3.2818170000000001E-2</v>
      </c>
      <c r="L1590" s="117">
        <v>0.32600000000000001</v>
      </c>
      <c r="M1590" s="117">
        <v>3.1E-2</v>
      </c>
      <c r="N1590" s="117" t="s">
        <v>2691</v>
      </c>
    </row>
    <row r="1591" spans="1:14" hidden="1">
      <c r="A1591" s="117" t="s">
        <v>6200</v>
      </c>
      <c r="B1591" s="117">
        <v>0.9071999999999999</v>
      </c>
      <c r="C1591" s="117">
        <v>1</v>
      </c>
      <c r="D1591" s="117">
        <v>6.6699999999999997E-3</v>
      </c>
      <c r="E1591" s="117">
        <v>667</v>
      </c>
      <c r="F1591" s="117" t="s">
        <v>3977</v>
      </c>
      <c r="G1591" s="117">
        <v>1.2802</v>
      </c>
      <c r="H1591" s="117">
        <v>0</v>
      </c>
      <c r="I1591" s="117">
        <v>1</v>
      </c>
      <c r="J1591" s="117">
        <v>0</v>
      </c>
      <c r="K1591" s="117">
        <v>0</v>
      </c>
      <c r="L1591" s="117">
        <v>0.52300000000000002</v>
      </c>
      <c r="M1591" s="117">
        <v>7.8E-2</v>
      </c>
      <c r="N1591" s="117" t="s">
        <v>1880</v>
      </c>
    </row>
    <row r="1592" spans="1:14" hidden="1">
      <c r="A1592" s="117" t="s">
        <v>6201</v>
      </c>
      <c r="B1592" s="117">
        <v>1.1160999999999999</v>
      </c>
      <c r="C1592" s="117">
        <v>1</v>
      </c>
      <c r="D1592" s="117">
        <v>1.6899999999999998E-2</v>
      </c>
      <c r="E1592" s="117">
        <v>1690</v>
      </c>
      <c r="F1592" s="117" t="s">
        <v>1608</v>
      </c>
      <c r="G1592" s="117">
        <v>1.6338999999999999</v>
      </c>
      <c r="H1592" s="117">
        <v>0</v>
      </c>
      <c r="I1592" s="117">
        <v>1</v>
      </c>
      <c r="J1592" s="117">
        <v>0</v>
      </c>
      <c r="K1592" s="117">
        <v>0</v>
      </c>
      <c r="L1592" s="117">
        <v>0.437</v>
      </c>
      <c r="M1592" s="117">
        <v>5.0000000000000001E-3</v>
      </c>
      <c r="N1592" s="117" t="s">
        <v>2694</v>
      </c>
    </row>
    <row r="1593" spans="1:14" hidden="1">
      <c r="A1593" s="117" t="s">
        <v>6202</v>
      </c>
      <c r="B1593" s="117">
        <v>0.9071999999999999</v>
      </c>
      <c r="C1593" s="117">
        <v>1</v>
      </c>
      <c r="D1593" s="117">
        <v>8.0499999999999999E-3</v>
      </c>
      <c r="E1593" s="117">
        <v>805</v>
      </c>
      <c r="F1593" s="117" t="s">
        <v>3977</v>
      </c>
      <c r="G1593" s="117">
        <v>1.3422000000000001</v>
      </c>
      <c r="H1593" s="117">
        <v>0</v>
      </c>
      <c r="I1593" s="117">
        <v>1</v>
      </c>
      <c r="J1593" s="117">
        <v>0</v>
      </c>
      <c r="K1593" s="117">
        <v>0</v>
      </c>
      <c r="L1593" s="117">
        <v>0.4</v>
      </c>
      <c r="M1593" s="117">
        <v>3.5000000000000003E-2</v>
      </c>
      <c r="N1593" s="117" t="s">
        <v>2697</v>
      </c>
    </row>
    <row r="1594" spans="1:14" hidden="1">
      <c r="A1594" s="117" t="s">
        <v>6203</v>
      </c>
      <c r="B1594" s="117">
        <v>0.9071999999999999</v>
      </c>
      <c r="C1594" s="117">
        <v>1</v>
      </c>
      <c r="D1594" s="117">
        <v>5.5300000000000002E-3</v>
      </c>
      <c r="E1594" s="117">
        <v>553</v>
      </c>
      <c r="F1594" s="117" t="s">
        <v>3977</v>
      </c>
      <c r="G1594" s="117">
        <v>1.1926000000000001</v>
      </c>
      <c r="H1594" s="117">
        <v>0</v>
      </c>
      <c r="I1594" s="117">
        <v>1</v>
      </c>
      <c r="J1594" s="117">
        <v>0</v>
      </c>
      <c r="K1594" s="117">
        <v>0</v>
      </c>
      <c r="L1594" s="117">
        <v>0.46700000000000003</v>
      </c>
      <c r="M1594" s="117">
        <v>3.2000000000000001E-2</v>
      </c>
      <c r="N1594" s="117" t="s">
        <v>2698</v>
      </c>
    </row>
    <row r="1595" spans="1:14" hidden="1">
      <c r="A1595" s="117" t="s">
        <v>6204</v>
      </c>
      <c r="B1595" s="117">
        <v>0.9071999999999999</v>
      </c>
      <c r="C1595" s="117">
        <v>1</v>
      </c>
      <c r="D1595" s="117">
        <v>2.1649999999999999E-2</v>
      </c>
      <c r="E1595" s="117">
        <v>2165</v>
      </c>
      <c r="F1595" s="117" t="s">
        <v>3977</v>
      </c>
      <c r="G1595" s="117">
        <v>1.5952</v>
      </c>
      <c r="H1595" s="117">
        <v>0</v>
      </c>
      <c r="I1595" s="117">
        <v>1</v>
      </c>
      <c r="J1595" s="117">
        <v>0</v>
      </c>
      <c r="K1595" s="117">
        <v>0</v>
      </c>
      <c r="L1595" s="117">
        <v>0.39</v>
      </c>
      <c r="M1595" s="117">
        <v>4.8000000000000001E-2</v>
      </c>
      <c r="N1595" s="117" t="s">
        <v>2699</v>
      </c>
    </row>
    <row r="1596" spans="1:14" hidden="1">
      <c r="A1596" s="117" t="s">
        <v>6205</v>
      </c>
      <c r="B1596" s="117">
        <v>1.1160999999999999</v>
      </c>
      <c r="C1596" s="117">
        <v>1</v>
      </c>
      <c r="D1596" s="117">
        <v>7.7000000000000002E-3</v>
      </c>
      <c r="E1596" s="117">
        <v>770</v>
      </c>
      <c r="F1596" s="117" t="s">
        <v>1608</v>
      </c>
      <c r="G1596" s="117">
        <v>1.4117</v>
      </c>
      <c r="H1596" s="117">
        <v>0</v>
      </c>
      <c r="I1596" s="117">
        <v>1</v>
      </c>
      <c r="J1596" s="117">
        <v>0</v>
      </c>
      <c r="K1596" s="117">
        <v>0</v>
      </c>
      <c r="L1596" s="117">
        <v>0.44500000000000001</v>
      </c>
      <c r="M1596" s="117">
        <v>0.03</v>
      </c>
      <c r="N1596" s="117" t="s">
        <v>2700</v>
      </c>
    </row>
    <row r="1597" spans="1:14" hidden="1">
      <c r="A1597" s="117" t="s">
        <v>6206</v>
      </c>
      <c r="B1597" s="117">
        <v>1.1160999999999999</v>
      </c>
      <c r="C1597" s="117">
        <v>1</v>
      </c>
      <c r="D1597" s="117">
        <v>6.343E-2</v>
      </c>
      <c r="E1597" s="117">
        <v>6343</v>
      </c>
      <c r="F1597" s="117" t="s">
        <v>1608</v>
      </c>
      <c r="G1597" s="117">
        <v>1.9123000000000001</v>
      </c>
      <c r="H1597" s="117">
        <v>2.58E-2</v>
      </c>
      <c r="I1597" s="117">
        <v>1</v>
      </c>
      <c r="J1597" s="117">
        <v>0</v>
      </c>
      <c r="K1597" s="117">
        <v>0</v>
      </c>
      <c r="L1597" s="117">
        <v>0.313</v>
      </c>
      <c r="M1597" s="117">
        <v>2.3E-2</v>
      </c>
      <c r="N1597" s="117" t="s">
        <v>1878</v>
      </c>
    </row>
    <row r="1598" spans="1:14" hidden="1">
      <c r="A1598" s="117" t="s">
        <v>6207</v>
      </c>
      <c r="B1598" s="117">
        <v>1.1160999999999999</v>
      </c>
      <c r="C1598" s="117">
        <v>1</v>
      </c>
      <c r="D1598" s="117">
        <v>7.0790000000000006E-2</v>
      </c>
      <c r="E1598" s="117">
        <v>7079</v>
      </c>
      <c r="F1598" s="117" t="s">
        <v>1608</v>
      </c>
      <c r="G1598" s="117">
        <v>2.3973</v>
      </c>
      <c r="H1598" s="117">
        <v>8.2500000000000004E-2</v>
      </c>
      <c r="I1598" s="117">
        <v>1</v>
      </c>
      <c r="J1598" s="117">
        <v>0.21411146</v>
      </c>
      <c r="K1598" s="117">
        <v>0.24350299</v>
      </c>
      <c r="L1598" s="117">
        <v>0.27</v>
      </c>
      <c r="M1598" s="117">
        <v>1.7000000000000001E-2</v>
      </c>
      <c r="N1598" s="117" t="s">
        <v>1878</v>
      </c>
    </row>
    <row r="1599" spans="1:14" hidden="1">
      <c r="A1599" s="117" t="s">
        <v>6208</v>
      </c>
      <c r="B1599" s="117">
        <v>1.0251999999999999</v>
      </c>
      <c r="C1599" s="117">
        <v>1</v>
      </c>
      <c r="D1599" s="117">
        <v>6.2599999999999999E-3</v>
      </c>
      <c r="E1599" s="117">
        <v>626</v>
      </c>
      <c r="F1599" s="117" t="s">
        <v>4170</v>
      </c>
      <c r="G1599" s="117">
        <v>1.4430000000000001</v>
      </c>
      <c r="H1599" s="117">
        <v>0</v>
      </c>
      <c r="I1599" s="117">
        <v>1</v>
      </c>
      <c r="J1599" s="117">
        <v>0</v>
      </c>
      <c r="K1599" s="117">
        <v>0</v>
      </c>
      <c r="L1599" s="117">
        <v>0.53900000000000003</v>
      </c>
      <c r="M1599" s="117">
        <v>0.02</v>
      </c>
      <c r="N1599" s="117" t="s">
        <v>2684</v>
      </c>
    </row>
    <row r="1600" spans="1:14" hidden="1">
      <c r="A1600" s="117" t="s">
        <v>6209</v>
      </c>
      <c r="B1600" s="117">
        <v>0.9071999999999999</v>
      </c>
      <c r="C1600" s="117">
        <v>1</v>
      </c>
      <c r="D1600" s="117">
        <v>1.2789999999999999E-2</v>
      </c>
      <c r="E1600" s="117">
        <v>1279</v>
      </c>
      <c r="F1600" s="117" t="s">
        <v>3977</v>
      </c>
      <c r="G1600" s="117">
        <v>1.3019000000000001</v>
      </c>
      <c r="H1600" s="117">
        <v>0</v>
      </c>
      <c r="I1600" s="117">
        <v>1</v>
      </c>
      <c r="J1600" s="117">
        <v>0</v>
      </c>
      <c r="K1600" s="117">
        <v>0</v>
      </c>
      <c r="L1600" s="117">
        <v>0.42899999999999999</v>
      </c>
      <c r="M1600" s="117">
        <v>0.114</v>
      </c>
      <c r="N1600" s="117" t="s">
        <v>2701</v>
      </c>
    </row>
    <row r="1601" spans="1:14" hidden="1">
      <c r="A1601" s="117" t="s">
        <v>6210</v>
      </c>
      <c r="B1601" s="117">
        <v>0.97409999999999997</v>
      </c>
      <c r="C1601" s="117">
        <v>1</v>
      </c>
      <c r="D1601" s="117">
        <v>3.866E-2</v>
      </c>
      <c r="E1601" s="117">
        <v>3866</v>
      </c>
      <c r="F1601" s="117" t="s">
        <v>4189</v>
      </c>
      <c r="G1601" s="117">
        <v>1.6455</v>
      </c>
      <c r="H1601" s="117">
        <v>5.4699999999999999E-2</v>
      </c>
      <c r="I1601" s="117">
        <v>1</v>
      </c>
      <c r="J1601" s="117">
        <v>2.85639E-2</v>
      </c>
      <c r="K1601" s="117">
        <v>1.7654119999999999E-2</v>
      </c>
      <c r="L1601" s="117">
        <v>0.48199999999999998</v>
      </c>
      <c r="M1601" s="117">
        <v>1.9E-2</v>
      </c>
      <c r="N1601" s="117" t="s">
        <v>2702</v>
      </c>
    </row>
    <row r="1602" spans="1:14" hidden="1">
      <c r="A1602" s="117" t="s">
        <v>6211</v>
      </c>
      <c r="B1602" s="117">
        <v>0.9071999999999999</v>
      </c>
      <c r="C1602" s="117">
        <v>1</v>
      </c>
      <c r="D1602" s="117">
        <v>2.1839999999999998E-2</v>
      </c>
      <c r="E1602" s="117">
        <v>2184</v>
      </c>
      <c r="F1602" s="117" t="s">
        <v>3977</v>
      </c>
      <c r="G1602" s="117">
        <v>1.7673000000000001</v>
      </c>
      <c r="H1602" s="117">
        <v>0</v>
      </c>
      <c r="I1602" s="117">
        <v>1</v>
      </c>
      <c r="J1602" s="117">
        <v>0</v>
      </c>
      <c r="K1602" s="117">
        <v>0</v>
      </c>
      <c r="L1602" s="117">
        <v>0.39500000000000002</v>
      </c>
      <c r="M1602" s="117">
        <v>1.9E-2</v>
      </c>
      <c r="N1602" s="117" t="s">
        <v>2703</v>
      </c>
    </row>
    <row r="1603" spans="1:14" hidden="1">
      <c r="A1603" s="117" t="s">
        <v>6212</v>
      </c>
      <c r="B1603" s="117">
        <v>0.9071999999999999</v>
      </c>
      <c r="C1603" s="117">
        <v>1</v>
      </c>
      <c r="D1603" s="117">
        <v>8.3400000000000002E-3</v>
      </c>
      <c r="E1603" s="117">
        <v>834</v>
      </c>
      <c r="F1603" s="117" t="s">
        <v>3977</v>
      </c>
      <c r="G1603" s="117">
        <v>1.4193</v>
      </c>
      <c r="H1603" s="117">
        <v>0</v>
      </c>
      <c r="I1603" s="117">
        <v>1</v>
      </c>
      <c r="J1603" s="117">
        <v>0</v>
      </c>
      <c r="K1603" s="117">
        <v>0</v>
      </c>
      <c r="L1603" s="117">
        <v>0.44800000000000001</v>
      </c>
      <c r="M1603" s="117">
        <v>5.0999999999999997E-2</v>
      </c>
      <c r="N1603" s="117" t="s">
        <v>1505</v>
      </c>
    </row>
    <row r="1604" spans="1:14" hidden="1">
      <c r="A1604" s="117" t="s">
        <v>6213</v>
      </c>
      <c r="B1604" s="117">
        <v>1.1160999999999999</v>
      </c>
      <c r="C1604" s="117">
        <v>1</v>
      </c>
      <c r="D1604" s="117">
        <v>1.754E-2</v>
      </c>
      <c r="E1604" s="117">
        <v>1754</v>
      </c>
      <c r="F1604" s="117" t="s">
        <v>1608</v>
      </c>
      <c r="G1604" s="117">
        <v>1.3585</v>
      </c>
      <c r="H1604" s="117">
        <v>0</v>
      </c>
      <c r="I1604" s="117">
        <v>1</v>
      </c>
      <c r="J1604" s="117">
        <v>0</v>
      </c>
      <c r="K1604" s="117">
        <v>0</v>
      </c>
      <c r="L1604" s="117">
        <v>0.439</v>
      </c>
      <c r="M1604" s="117">
        <v>3.1E-2</v>
      </c>
      <c r="N1604" s="117" t="s">
        <v>2704</v>
      </c>
    </row>
    <row r="1605" spans="1:14" hidden="1">
      <c r="A1605" s="117" t="s">
        <v>6214</v>
      </c>
      <c r="B1605" s="117">
        <v>1.1160999999999999</v>
      </c>
      <c r="C1605" s="117">
        <v>1</v>
      </c>
      <c r="D1605" s="117">
        <v>9.0630000000000002E-2</v>
      </c>
      <c r="E1605" s="117">
        <v>9063</v>
      </c>
      <c r="F1605" s="117" t="s">
        <v>1608</v>
      </c>
      <c r="G1605" s="117">
        <v>1.9057999999999999</v>
      </c>
      <c r="H1605" s="117">
        <v>9.3399999999999997E-2</v>
      </c>
      <c r="I1605" s="117">
        <v>1</v>
      </c>
      <c r="J1605" s="117">
        <v>0.1251669</v>
      </c>
      <c r="K1605" s="117">
        <v>0.17355513</v>
      </c>
      <c r="L1605" s="117">
        <v>0.308</v>
      </c>
      <c r="M1605" s="117">
        <v>4.0000000000000001E-3</v>
      </c>
      <c r="N1605" s="117" t="s">
        <v>2691</v>
      </c>
    </row>
    <row r="1606" spans="1:14" hidden="1">
      <c r="A1606" s="117" t="s">
        <v>6215</v>
      </c>
      <c r="B1606" s="117">
        <v>1.1160999999999999</v>
      </c>
      <c r="C1606" s="117">
        <v>1</v>
      </c>
      <c r="D1606" s="117">
        <v>7.0809999999999998E-2</v>
      </c>
      <c r="E1606" s="117">
        <v>7081</v>
      </c>
      <c r="F1606" s="117" t="s">
        <v>1608</v>
      </c>
      <c r="G1606" s="117">
        <v>1.7951999999999999</v>
      </c>
      <c r="H1606" s="117">
        <v>5.8000000000000003E-2</v>
      </c>
      <c r="I1606" s="117">
        <v>1</v>
      </c>
      <c r="J1606" s="117">
        <v>3.0524100000000002E-3</v>
      </c>
      <c r="K1606" s="117">
        <v>4.3636300000000003E-3</v>
      </c>
      <c r="L1606" s="117">
        <v>0.28100000000000003</v>
      </c>
      <c r="M1606" s="117">
        <v>1.2999999999999999E-2</v>
      </c>
      <c r="N1606" s="117" t="s">
        <v>2705</v>
      </c>
    </row>
    <row r="1607" spans="1:14" hidden="1">
      <c r="A1607" s="117" t="s">
        <v>9052</v>
      </c>
      <c r="B1607" s="117">
        <v>1.1160999999999999</v>
      </c>
      <c r="C1607" s="117">
        <v>1</v>
      </c>
      <c r="D1607" s="117">
        <v>3.4759999999999999E-2</v>
      </c>
      <c r="E1607" s="117">
        <v>3476</v>
      </c>
      <c r="F1607" s="117" t="s">
        <v>1608</v>
      </c>
      <c r="G1607" s="117">
        <v>1.5563</v>
      </c>
      <c r="H1607" s="117">
        <v>5.3100000000000001E-2</v>
      </c>
      <c r="I1607" s="117">
        <v>1</v>
      </c>
      <c r="J1607" s="117">
        <v>1.4685200000000001E-3</v>
      </c>
      <c r="K1607" s="117">
        <v>1.2566700000000001E-3</v>
      </c>
      <c r="L1607" s="117">
        <v>0.29599999999999999</v>
      </c>
      <c r="M1607" s="117">
        <v>1.7000000000000001E-2</v>
      </c>
      <c r="N1607" s="117" t="s">
        <v>2705</v>
      </c>
    </row>
    <row r="1608" spans="1:14" hidden="1">
      <c r="A1608" s="117" t="s">
        <v>6216</v>
      </c>
      <c r="B1608" s="117">
        <v>1.1160999999999999</v>
      </c>
      <c r="C1608" s="117">
        <v>1</v>
      </c>
      <c r="D1608" s="117">
        <v>5.2100000000000002E-3</v>
      </c>
      <c r="E1608" s="117">
        <v>521</v>
      </c>
      <c r="F1608" s="117" t="s">
        <v>1608</v>
      </c>
      <c r="G1608" s="117">
        <v>1.6124000000000001</v>
      </c>
      <c r="H1608" s="117">
        <v>0</v>
      </c>
      <c r="I1608" s="117">
        <v>1</v>
      </c>
      <c r="J1608" s="117">
        <v>0</v>
      </c>
      <c r="K1608" s="117">
        <v>0</v>
      </c>
      <c r="L1608" s="117">
        <v>0.38100000000000001</v>
      </c>
      <c r="M1608" s="117">
        <v>2.3E-2</v>
      </c>
      <c r="N1608" s="117" t="s">
        <v>2707</v>
      </c>
    </row>
    <row r="1609" spans="1:14" hidden="1">
      <c r="A1609" s="117" t="s">
        <v>6217</v>
      </c>
      <c r="B1609" s="117">
        <v>0.9071999999999999</v>
      </c>
      <c r="C1609" s="117">
        <v>1</v>
      </c>
      <c r="D1609" s="117">
        <v>6.94E-3</v>
      </c>
      <c r="E1609" s="117">
        <v>694</v>
      </c>
      <c r="F1609" s="117" t="s">
        <v>3977</v>
      </c>
      <c r="G1609" s="117">
        <v>1.2888999999999999</v>
      </c>
      <c r="H1609" s="117">
        <v>0</v>
      </c>
      <c r="I1609" s="117">
        <v>1</v>
      </c>
      <c r="J1609" s="117">
        <v>0</v>
      </c>
      <c r="K1609" s="117">
        <v>0</v>
      </c>
      <c r="L1609" s="117">
        <v>0.57399999999999995</v>
      </c>
      <c r="M1609" s="117">
        <v>2.5999999999999999E-2</v>
      </c>
      <c r="N1609" s="117" t="s">
        <v>2708</v>
      </c>
    </row>
    <row r="1610" spans="1:14" hidden="1">
      <c r="A1610" s="117" t="s">
        <v>6218</v>
      </c>
      <c r="B1610" s="117">
        <v>0.9071999999999999</v>
      </c>
      <c r="C1610" s="117">
        <v>1</v>
      </c>
      <c r="D1610" s="117">
        <v>6.9100000000000003E-3</v>
      </c>
      <c r="E1610" s="117">
        <v>691</v>
      </c>
      <c r="F1610" s="117" t="s">
        <v>3977</v>
      </c>
      <c r="G1610" s="117">
        <v>1.5659000000000001</v>
      </c>
      <c r="H1610" s="117">
        <v>0</v>
      </c>
      <c r="I1610" s="117">
        <v>1</v>
      </c>
      <c r="J1610" s="117">
        <v>0</v>
      </c>
      <c r="K1610" s="117">
        <v>0</v>
      </c>
      <c r="L1610" s="117">
        <v>0.53200000000000003</v>
      </c>
      <c r="M1610" s="117">
        <v>3.5000000000000003E-2</v>
      </c>
      <c r="N1610" s="117" t="s">
        <v>1882</v>
      </c>
    </row>
    <row r="1611" spans="1:14" hidden="1">
      <c r="A1611" s="117" t="s">
        <v>6219</v>
      </c>
      <c r="B1611" s="117">
        <v>1.1160999999999999</v>
      </c>
      <c r="C1611" s="117">
        <v>1</v>
      </c>
      <c r="D1611" s="117">
        <v>1.0000000000000001E-5</v>
      </c>
      <c r="E1611" s="117">
        <v>1</v>
      </c>
      <c r="F1611" s="117" t="s">
        <v>1608</v>
      </c>
      <c r="G1611" s="117">
        <v>1.3150999999999999</v>
      </c>
      <c r="H1611" s="117">
        <v>0</v>
      </c>
      <c r="I1611" s="117">
        <v>1</v>
      </c>
      <c r="J1611" s="117">
        <v>0</v>
      </c>
      <c r="K1611" s="117">
        <v>0</v>
      </c>
      <c r="L1611" s="117">
        <v>0.36599999999999999</v>
      </c>
      <c r="M1611" s="117">
        <v>2.3E-2</v>
      </c>
      <c r="N1611" s="117" t="s">
        <v>1878</v>
      </c>
    </row>
    <row r="1612" spans="1:14" hidden="1">
      <c r="A1612" s="117" t="s">
        <v>6220</v>
      </c>
      <c r="B1612" s="117">
        <v>1.4447999999999999</v>
      </c>
      <c r="C1612" s="117">
        <v>1</v>
      </c>
      <c r="D1612" s="117">
        <v>3.5E-4</v>
      </c>
      <c r="E1612" s="117">
        <v>35</v>
      </c>
      <c r="F1612" s="117" t="s">
        <v>3977</v>
      </c>
      <c r="G1612" s="117">
        <v>0.8357</v>
      </c>
      <c r="H1612" s="117">
        <v>0</v>
      </c>
      <c r="I1612" s="117">
        <v>1</v>
      </c>
      <c r="J1612" s="117">
        <v>0</v>
      </c>
      <c r="K1612" s="117">
        <v>0</v>
      </c>
      <c r="L1612" s="117">
        <v>0.52300000000000002</v>
      </c>
      <c r="M1612" s="117">
        <v>2.3E-2</v>
      </c>
      <c r="N1612" s="117" t="s">
        <v>2703</v>
      </c>
    </row>
    <row r="1613" spans="1:14" hidden="1">
      <c r="A1613" s="117" t="s">
        <v>6221</v>
      </c>
      <c r="B1613" s="117">
        <v>1.1160999999999999</v>
      </c>
      <c r="C1613" s="117">
        <v>1</v>
      </c>
      <c r="D1613" s="117">
        <v>3.6299999999999999E-2</v>
      </c>
      <c r="E1613" s="117">
        <v>3630</v>
      </c>
      <c r="F1613" s="117" t="s">
        <v>1608</v>
      </c>
      <c r="G1613" s="117">
        <v>1.7068000000000001</v>
      </c>
      <c r="H1613" s="117">
        <v>5.0099999999999999E-2</v>
      </c>
      <c r="I1613" s="117">
        <v>1</v>
      </c>
      <c r="J1613" s="117">
        <v>0</v>
      </c>
      <c r="K1613" s="117">
        <v>0</v>
      </c>
      <c r="L1613" s="117">
        <v>0.33100000000000002</v>
      </c>
      <c r="M1613" s="117">
        <v>2.5999999999999999E-2</v>
      </c>
      <c r="N1613" s="117" t="s">
        <v>2685</v>
      </c>
    </row>
    <row r="1614" spans="1:14" hidden="1">
      <c r="A1614" s="117" t="s">
        <v>6222</v>
      </c>
      <c r="B1614" s="117">
        <v>1.1160999999999999</v>
      </c>
      <c r="C1614" s="117">
        <v>1</v>
      </c>
      <c r="D1614" s="117">
        <v>3.5459999999999998E-2</v>
      </c>
      <c r="E1614" s="117">
        <v>3546</v>
      </c>
      <c r="F1614" s="117" t="s">
        <v>1608</v>
      </c>
      <c r="G1614" s="117">
        <v>1.6556</v>
      </c>
      <c r="H1614" s="117">
        <v>6.0699999999999997E-2</v>
      </c>
      <c r="I1614" s="117">
        <v>1</v>
      </c>
      <c r="J1614" s="117">
        <v>2.381463E-2</v>
      </c>
      <c r="K1614" s="117">
        <v>2.5293449999999999E-2</v>
      </c>
      <c r="L1614" s="117">
        <v>0.30199999999999999</v>
      </c>
      <c r="M1614" s="117">
        <v>2.3E-2</v>
      </c>
      <c r="N1614" s="117" t="s">
        <v>2691</v>
      </c>
    </row>
    <row r="1615" spans="1:14" hidden="1">
      <c r="A1615" s="117" t="s">
        <v>6223</v>
      </c>
      <c r="B1615" s="117">
        <v>1.1160999999999999</v>
      </c>
      <c r="C1615" s="117">
        <v>1</v>
      </c>
      <c r="D1615" s="117">
        <v>2.452E-2</v>
      </c>
      <c r="E1615" s="117">
        <v>2452</v>
      </c>
      <c r="F1615" s="117" t="s">
        <v>1608</v>
      </c>
      <c r="G1615" s="117">
        <v>1.7947</v>
      </c>
      <c r="H1615" s="117">
        <v>0</v>
      </c>
      <c r="I1615" s="117">
        <v>1</v>
      </c>
      <c r="J1615" s="117">
        <v>8.4696000000000001E-4</v>
      </c>
      <c r="K1615" s="117">
        <v>1.03824E-3</v>
      </c>
      <c r="L1615" s="117">
        <v>0.32700000000000001</v>
      </c>
      <c r="M1615" s="117">
        <v>2.4E-2</v>
      </c>
      <c r="N1615" s="117" t="s">
        <v>2694</v>
      </c>
    </row>
    <row r="1616" spans="1:14" hidden="1">
      <c r="A1616" s="117" t="s">
        <v>6224</v>
      </c>
      <c r="B1616" s="117">
        <v>1.1160999999999999</v>
      </c>
      <c r="C1616" s="117">
        <v>1</v>
      </c>
      <c r="D1616" s="117">
        <v>1.575E-2</v>
      </c>
      <c r="E1616" s="117">
        <v>1575</v>
      </c>
      <c r="F1616" s="117" t="s">
        <v>1608</v>
      </c>
      <c r="G1616" s="117">
        <v>1.6226</v>
      </c>
      <c r="H1616" s="117">
        <v>5.3900000000000003E-2</v>
      </c>
      <c r="I1616" s="117">
        <v>1</v>
      </c>
      <c r="J1616" s="117">
        <v>0</v>
      </c>
      <c r="K1616" s="117">
        <v>0</v>
      </c>
      <c r="L1616" s="117">
        <v>0.29299999999999998</v>
      </c>
      <c r="M1616" s="117">
        <v>4.4999999999999998E-2</v>
      </c>
      <c r="N1616" s="117" t="s">
        <v>1878</v>
      </c>
    </row>
    <row r="1617" spans="1:14" hidden="1">
      <c r="A1617" s="117" t="s">
        <v>6225</v>
      </c>
      <c r="B1617" s="117">
        <v>0.80119999999999991</v>
      </c>
      <c r="C1617" s="117">
        <v>1</v>
      </c>
      <c r="D1617" s="117">
        <v>7.3760000000000006E-2</v>
      </c>
      <c r="E1617" s="117">
        <v>7376</v>
      </c>
      <c r="F1617" s="117" t="s">
        <v>1538</v>
      </c>
      <c r="G1617" s="117">
        <v>2.0419999999999998</v>
      </c>
      <c r="H1617" s="117">
        <v>0.13880000000000001</v>
      </c>
      <c r="I1617" s="117">
        <v>1</v>
      </c>
      <c r="J1617" s="117">
        <v>0.19251507000000001</v>
      </c>
      <c r="K1617" s="117">
        <v>0.22443748999999999</v>
      </c>
      <c r="L1617" s="117">
        <v>0.25900000000000001</v>
      </c>
      <c r="M1617" s="117">
        <v>1.4E-2</v>
      </c>
      <c r="N1617" s="117" t="s">
        <v>2709</v>
      </c>
    </row>
    <row r="1618" spans="1:14" hidden="1">
      <c r="A1618" s="117" t="s">
        <v>6226</v>
      </c>
      <c r="B1618" s="117">
        <v>0.74379999999999991</v>
      </c>
      <c r="C1618" s="117">
        <v>1</v>
      </c>
      <c r="D1618" s="117">
        <v>4.62E-3</v>
      </c>
      <c r="E1618" s="117">
        <v>462</v>
      </c>
      <c r="F1618" s="117" t="s">
        <v>3608</v>
      </c>
      <c r="G1618" s="117">
        <v>1.0833999999999999</v>
      </c>
      <c r="H1618" s="117">
        <v>0</v>
      </c>
      <c r="I1618" s="117">
        <v>1</v>
      </c>
      <c r="J1618" s="117">
        <v>0</v>
      </c>
      <c r="K1618" s="117">
        <v>0</v>
      </c>
      <c r="L1618" s="117">
        <v>0.51</v>
      </c>
      <c r="M1618" s="117">
        <v>3.3000000000000002E-2</v>
      </c>
      <c r="N1618" s="117" t="s">
        <v>2710</v>
      </c>
    </row>
    <row r="1619" spans="1:14" hidden="1">
      <c r="A1619" s="117" t="s">
        <v>6227</v>
      </c>
      <c r="B1619" s="117">
        <v>0.74379999999999991</v>
      </c>
      <c r="C1619" s="117">
        <v>1</v>
      </c>
      <c r="D1619" s="117">
        <v>0.12459000000000001</v>
      </c>
      <c r="E1619" s="117">
        <v>12459</v>
      </c>
      <c r="F1619" s="117" t="s">
        <v>3608</v>
      </c>
      <c r="G1619" s="117">
        <v>1.8804000000000001</v>
      </c>
      <c r="H1619" s="117">
        <v>0</v>
      </c>
      <c r="I1619" s="117">
        <v>1</v>
      </c>
      <c r="J1619" s="117">
        <v>2.0958299999999999E-2</v>
      </c>
      <c r="K1619" s="117">
        <v>2.508061E-2</v>
      </c>
      <c r="L1619" s="117">
        <v>0.247</v>
      </c>
      <c r="M1619" s="117">
        <v>0.02</v>
      </c>
      <c r="N1619" s="117" t="s">
        <v>2711</v>
      </c>
    </row>
    <row r="1620" spans="1:14" hidden="1">
      <c r="A1620" s="117" t="s">
        <v>6228</v>
      </c>
      <c r="B1620" s="117">
        <v>0.74379999999999991</v>
      </c>
      <c r="C1620" s="117">
        <v>1</v>
      </c>
      <c r="D1620" s="117">
        <v>1.051E-2</v>
      </c>
      <c r="E1620" s="117">
        <v>1051</v>
      </c>
      <c r="F1620" s="117" t="s">
        <v>3608</v>
      </c>
      <c r="G1620" s="117">
        <v>1.2549999999999999</v>
      </c>
      <c r="H1620" s="117">
        <v>0</v>
      </c>
      <c r="I1620" s="117">
        <v>1</v>
      </c>
      <c r="J1620" s="117">
        <v>0</v>
      </c>
      <c r="K1620" s="117">
        <v>0</v>
      </c>
      <c r="L1620" s="117">
        <v>0.309</v>
      </c>
      <c r="M1620" s="117">
        <v>2.1999999999999999E-2</v>
      </c>
      <c r="N1620" s="117" t="s">
        <v>2712</v>
      </c>
    </row>
    <row r="1621" spans="1:14" hidden="1">
      <c r="A1621" s="117" t="s">
        <v>6229</v>
      </c>
      <c r="B1621" s="117">
        <v>0.82389999999999997</v>
      </c>
      <c r="C1621" s="117">
        <v>1</v>
      </c>
      <c r="D1621" s="117">
        <v>1.8859999999999998E-2</v>
      </c>
      <c r="E1621" s="117">
        <v>1886</v>
      </c>
      <c r="F1621" s="117" t="s">
        <v>4199</v>
      </c>
      <c r="G1621" s="117">
        <v>1.5857000000000001</v>
      </c>
      <c r="H1621" s="117">
        <v>9.1999999999999998E-2</v>
      </c>
      <c r="I1621" s="117">
        <v>1</v>
      </c>
      <c r="J1621" s="117">
        <v>0</v>
      </c>
      <c r="K1621" s="117">
        <v>0</v>
      </c>
      <c r="L1621" s="117">
        <v>0.13400000000000001</v>
      </c>
      <c r="M1621" s="117">
        <v>1.2E-2</v>
      </c>
      <c r="N1621" s="117" t="s">
        <v>2713</v>
      </c>
    </row>
    <row r="1622" spans="1:14" hidden="1">
      <c r="A1622" s="117" t="s">
        <v>6230</v>
      </c>
      <c r="B1622" s="117">
        <v>0.74379999999999991</v>
      </c>
      <c r="C1622" s="117">
        <v>1</v>
      </c>
      <c r="D1622" s="117">
        <v>4.7379999999999999E-2</v>
      </c>
      <c r="E1622" s="117">
        <v>4738</v>
      </c>
      <c r="F1622" s="117" t="s">
        <v>3608</v>
      </c>
      <c r="G1622" s="117">
        <v>1.4372</v>
      </c>
      <c r="H1622" s="117">
        <v>0</v>
      </c>
      <c r="I1622" s="117">
        <v>1</v>
      </c>
      <c r="J1622" s="117">
        <v>7.4795399999999998E-2</v>
      </c>
      <c r="K1622" s="117">
        <v>8.1683130000000007E-2</v>
      </c>
      <c r="L1622" s="117">
        <v>0.23499999999999999</v>
      </c>
      <c r="M1622" s="117">
        <v>2.1999999999999999E-2</v>
      </c>
      <c r="N1622" s="117" t="s">
        <v>2714</v>
      </c>
    </row>
    <row r="1623" spans="1:14" hidden="1">
      <c r="A1623" s="117" t="s">
        <v>6232</v>
      </c>
      <c r="B1623" s="117">
        <v>0.88229999999999997</v>
      </c>
      <c r="C1623" s="117">
        <v>1</v>
      </c>
      <c r="D1623" s="117">
        <v>2.0500000000000002E-3</v>
      </c>
      <c r="E1623" s="117">
        <v>205</v>
      </c>
      <c r="F1623" s="117" t="s">
        <v>1600</v>
      </c>
      <c r="G1623" s="117">
        <v>0.85350000000000004</v>
      </c>
      <c r="H1623" s="117">
        <v>0</v>
      </c>
      <c r="I1623" s="117">
        <v>1</v>
      </c>
      <c r="J1623" s="117">
        <v>0</v>
      </c>
      <c r="K1623" s="117">
        <v>0</v>
      </c>
      <c r="L1623" s="117">
        <v>0.38800000000000001</v>
      </c>
      <c r="M1623" s="117">
        <v>3.1E-2</v>
      </c>
      <c r="N1623" s="117" t="s">
        <v>2715</v>
      </c>
    </row>
    <row r="1624" spans="1:14" hidden="1">
      <c r="A1624" s="117" t="s">
        <v>6234</v>
      </c>
      <c r="B1624" s="117">
        <v>0.74379999999999991</v>
      </c>
      <c r="C1624" s="117">
        <v>1</v>
      </c>
      <c r="D1624" s="117">
        <v>6.0999999999999997E-4</v>
      </c>
      <c r="E1624" s="117">
        <v>61</v>
      </c>
      <c r="F1624" s="117" t="s">
        <v>3608</v>
      </c>
      <c r="G1624" s="117">
        <v>1.1187</v>
      </c>
      <c r="H1624" s="117">
        <v>0</v>
      </c>
      <c r="I1624" s="117">
        <v>1</v>
      </c>
      <c r="J1624" s="117">
        <v>0</v>
      </c>
      <c r="K1624" s="117">
        <v>0</v>
      </c>
      <c r="L1624" s="117">
        <v>0.56599999999999995</v>
      </c>
      <c r="M1624" s="117">
        <v>5.3999999999999999E-2</v>
      </c>
      <c r="N1624" s="117" t="s">
        <v>2717</v>
      </c>
    </row>
    <row r="1625" spans="1:14" hidden="1">
      <c r="A1625" s="117" t="s">
        <v>6235</v>
      </c>
      <c r="B1625" s="117">
        <v>0.74379999999999991</v>
      </c>
      <c r="C1625" s="117">
        <v>1</v>
      </c>
      <c r="D1625" s="117">
        <v>3.0000000000000001E-5</v>
      </c>
      <c r="E1625" s="117">
        <v>3</v>
      </c>
      <c r="F1625" s="117" t="s">
        <v>3608</v>
      </c>
      <c r="G1625" s="117">
        <v>0.77010000000000001</v>
      </c>
      <c r="H1625" s="117">
        <v>0</v>
      </c>
      <c r="I1625" s="117">
        <v>1</v>
      </c>
      <c r="J1625" s="117">
        <v>0</v>
      </c>
      <c r="K1625" s="117">
        <v>0</v>
      </c>
      <c r="L1625" s="117">
        <v>0.28699999999999998</v>
      </c>
      <c r="M1625" s="117">
        <v>2.4E-2</v>
      </c>
      <c r="N1625" s="117" t="s">
        <v>2718</v>
      </c>
    </row>
    <row r="1626" spans="1:14" hidden="1">
      <c r="A1626" s="117" t="s">
        <v>6236</v>
      </c>
      <c r="B1626" s="117">
        <v>0.82389999999999997</v>
      </c>
      <c r="C1626" s="117">
        <v>1</v>
      </c>
      <c r="D1626" s="117">
        <v>5.9749999999999998E-2</v>
      </c>
      <c r="E1626" s="117">
        <v>5975</v>
      </c>
      <c r="F1626" s="117" t="s">
        <v>4199</v>
      </c>
      <c r="G1626" s="117">
        <v>1.7625</v>
      </c>
      <c r="H1626" s="117">
        <v>6.3100000000000003E-2</v>
      </c>
      <c r="I1626" s="117">
        <v>1</v>
      </c>
      <c r="J1626" s="117">
        <v>0</v>
      </c>
      <c r="K1626" s="117">
        <v>0</v>
      </c>
      <c r="L1626" s="117">
        <v>0.13800000000000001</v>
      </c>
      <c r="M1626" s="117">
        <v>1.4E-2</v>
      </c>
      <c r="N1626" s="117" t="s">
        <v>2713</v>
      </c>
    </row>
    <row r="1627" spans="1:14" hidden="1">
      <c r="A1627" s="117" t="s">
        <v>6237</v>
      </c>
      <c r="B1627" s="117">
        <v>0.74379999999999991</v>
      </c>
      <c r="C1627" s="117">
        <v>1</v>
      </c>
      <c r="D1627" s="117">
        <v>6.8399999999999997E-3</v>
      </c>
      <c r="E1627" s="117">
        <v>684</v>
      </c>
      <c r="F1627" s="117" t="s">
        <v>3608</v>
      </c>
      <c r="G1627" s="117">
        <v>1.0361</v>
      </c>
      <c r="H1627" s="117">
        <v>0</v>
      </c>
      <c r="I1627" s="117">
        <v>1</v>
      </c>
      <c r="J1627" s="117">
        <v>0</v>
      </c>
      <c r="K1627" s="117">
        <v>0</v>
      </c>
      <c r="L1627" s="117">
        <v>0.28699999999999998</v>
      </c>
      <c r="M1627" s="117">
        <v>2.4E-2</v>
      </c>
      <c r="N1627" s="117" t="s">
        <v>2719</v>
      </c>
    </row>
    <row r="1628" spans="1:14" hidden="1">
      <c r="A1628" s="117" t="s">
        <v>6238</v>
      </c>
      <c r="B1628" s="117">
        <v>0.74379999999999991</v>
      </c>
      <c r="C1628" s="117">
        <v>1</v>
      </c>
      <c r="D1628" s="117">
        <v>9.9100000000000004E-3</v>
      </c>
      <c r="E1628" s="117">
        <v>991</v>
      </c>
      <c r="F1628" s="117" t="s">
        <v>3608</v>
      </c>
      <c r="G1628" s="117">
        <v>1.252</v>
      </c>
      <c r="H1628" s="117">
        <v>0</v>
      </c>
      <c r="I1628" s="117">
        <v>1</v>
      </c>
      <c r="J1628" s="117">
        <v>0</v>
      </c>
      <c r="K1628" s="117">
        <v>0</v>
      </c>
      <c r="L1628" s="117">
        <v>0.182</v>
      </c>
      <c r="M1628" s="117">
        <v>3.2000000000000001E-2</v>
      </c>
      <c r="N1628" s="117" t="s">
        <v>2720</v>
      </c>
    </row>
    <row r="1629" spans="1:14" hidden="1">
      <c r="A1629" s="117" t="s">
        <v>6239</v>
      </c>
      <c r="B1629" s="117">
        <v>0.74379999999999991</v>
      </c>
      <c r="C1629" s="117">
        <v>1</v>
      </c>
      <c r="D1629" s="117">
        <v>2.15E-3</v>
      </c>
      <c r="E1629" s="117">
        <v>215</v>
      </c>
      <c r="F1629" s="117" t="s">
        <v>3608</v>
      </c>
      <c r="G1629" s="117">
        <v>0.91900000000000004</v>
      </c>
      <c r="H1629" s="117">
        <v>0</v>
      </c>
      <c r="I1629" s="117">
        <v>1</v>
      </c>
      <c r="J1629" s="117">
        <v>0</v>
      </c>
      <c r="K1629" s="117">
        <v>0</v>
      </c>
      <c r="L1629" s="117">
        <v>0.61899999999999999</v>
      </c>
      <c r="M1629" s="117">
        <v>5.7000000000000002E-2</v>
      </c>
      <c r="N1629" s="117" t="s">
        <v>2721</v>
      </c>
    </row>
    <row r="1630" spans="1:14" hidden="1">
      <c r="A1630" s="117" t="s">
        <v>6240</v>
      </c>
      <c r="B1630" s="117">
        <v>0.74379999999999991</v>
      </c>
      <c r="C1630" s="117">
        <v>1</v>
      </c>
      <c r="D1630" s="117">
        <v>2.6110000000000001E-2</v>
      </c>
      <c r="E1630" s="117">
        <v>2611</v>
      </c>
      <c r="F1630" s="117" t="s">
        <v>3608</v>
      </c>
      <c r="G1630" s="117">
        <v>1.6266</v>
      </c>
      <c r="H1630" s="117">
        <v>0</v>
      </c>
      <c r="I1630" s="117">
        <v>1</v>
      </c>
      <c r="J1630" s="117">
        <v>0</v>
      </c>
      <c r="K1630" s="117">
        <v>0</v>
      </c>
      <c r="L1630" s="117">
        <v>0.115</v>
      </c>
      <c r="M1630" s="117">
        <v>1.2E-2</v>
      </c>
      <c r="N1630" s="117" t="s">
        <v>2722</v>
      </c>
    </row>
    <row r="1631" spans="1:14" hidden="1">
      <c r="A1631" s="117" t="s">
        <v>6241</v>
      </c>
      <c r="B1631" s="117">
        <v>0.74379999999999991</v>
      </c>
      <c r="C1631" s="117">
        <v>1</v>
      </c>
      <c r="D1631" s="117">
        <v>3.662E-2</v>
      </c>
      <c r="E1631" s="117">
        <v>3662</v>
      </c>
      <c r="F1631" s="117" t="s">
        <v>3608</v>
      </c>
      <c r="G1631" s="117">
        <v>1.7982</v>
      </c>
      <c r="H1631" s="117">
        <v>0</v>
      </c>
      <c r="I1631" s="117">
        <v>1</v>
      </c>
      <c r="J1631" s="117">
        <v>0</v>
      </c>
      <c r="K1631" s="117">
        <v>0</v>
      </c>
      <c r="L1631" s="117">
        <v>0.223</v>
      </c>
      <c r="M1631" s="117">
        <v>4.2999999999999997E-2</v>
      </c>
      <c r="N1631" s="117" t="s">
        <v>2723</v>
      </c>
    </row>
    <row r="1632" spans="1:14" hidden="1">
      <c r="A1632" s="117" t="s">
        <v>6242</v>
      </c>
      <c r="B1632" s="117">
        <v>0.74379999999999991</v>
      </c>
      <c r="C1632" s="117">
        <v>1</v>
      </c>
      <c r="D1632" s="117">
        <v>3.9300000000000003E-3</v>
      </c>
      <c r="E1632" s="117">
        <v>393</v>
      </c>
      <c r="F1632" s="117" t="s">
        <v>3608</v>
      </c>
      <c r="G1632" s="117">
        <v>1.2061999999999999</v>
      </c>
      <c r="H1632" s="117">
        <v>0</v>
      </c>
      <c r="I1632" s="117">
        <v>1</v>
      </c>
      <c r="J1632" s="117">
        <v>0</v>
      </c>
      <c r="K1632" s="117">
        <v>0</v>
      </c>
      <c r="L1632" s="117">
        <v>0.54900000000000004</v>
      </c>
      <c r="M1632" s="117">
        <v>4.4999999999999998E-2</v>
      </c>
      <c r="N1632" s="117" t="s">
        <v>2724</v>
      </c>
    </row>
    <row r="1633" spans="1:14" hidden="1">
      <c r="A1633" s="117" t="s">
        <v>6243</v>
      </c>
      <c r="B1633" s="117">
        <v>0.80119999999999991</v>
      </c>
      <c r="C1633" s="117">
        <v>1</v>
      </c>
      <c r="D1633" s="117">
        <v>3.5500000000000002E-3</v>
      </c>
      <c r="E1633" s="117">
        <v>355</v>
      </c>
      <c r="F1633" s="117" t="s">
        <v>1538</v>
      </c>
      <c r="G1633" s="117">
        <v>1.4403999999999999</v>
      </c>
      <c r="H1633" s="117">
        <v>0</v>
      </c>
      <c r="I1633" s="117">
        <v>1</v>
      </c>
      <c r="J1633" s="117">
        <v>0</v>
      </c>
      <c r="K1633" s="117">
        <v>0</v>
      </c>
      <c r="L1633" s="117">
        <v>0.255</v>
      </c>
      <c r="M1633" s="117">
        <v>3.5000000000000003E-2</v>
      </c>
      <c r="N1633" s="117" t="s">
        <v>2725</v>
      </c>
    </row>
    <row r="1634" spans="1:14" hidden="1">
      <c r="A1634" s="117" t="s">
        <v>6244</v>
      </c>
      <c r="B1634" s="117">
        <v>0.82389999999999997</v>
      </c>
      <c r="C1634" s="117">
        <v>1</v>
      </c>
      <c r="D1634" s="117">
        <v>5.815E-2</v>
      </c>
      <c r="E1634" s="117">
        <v>5815</v>
      </c>
      <c r="F1634" s="117" t="s">
        <v>4199</v>
      </c>
      <c r="G1634" s="117">
        <v>1.6651</v>
      </c>
      <c r="H1634" s="117">
        <v>5.7799999999999997E-2</v>
      </c>
      <c r="I1634" s="117">
        <v>1</v>
      </c>
      <c r="J1634" s="117">
        <v>0</v>
      </c>
      <c r="K1634" s="117">
        <v>0</v>
      </c>
      <c r="L1634" s="117">
        <v>0.17</v>
      </c>
      <c r="M1634" s="117">
        <v>1.7000000000000001E-2</v>
      </c>
      <c r="N1634" s="117" t="s">
        <v>2726</v>
      </c>
    </row>
    <row r="1635" spans="1:14" hidden="1">
      <c r="A1635" s="117" t="s">
        <v>6245</v>
      </c>
      <c r="B1635" s="117">
        <v>0.74379999999999991</v>
      </c>
      <c r="C1635" s="117">
        <v>1</v>
      </c>
      <c r="D1635" s="117">
        <v>1.2529999999999999E-2</v>
      </c>
      <c r="E1635" s="117">
        <v>1253</v>
      </c>
      <c r="F1635" s="117" t="s">
        <v>3608</v>
      </c>
      <c r="G1635" s="117">
        <v>1.4626999999999999</v>
      </c>
      <c r="H1635" s="117">
        <v>0</v>
      </c>
      <c r="I1635" s="117">
        <v>1</v>
      </c>
      <c r="J1635" s="117">
        <v>0</v>
      </c>
      <c r="K1635" s="117">
        <v>0</v>
      </c>
      <c r="L1635" s="117">
        <v>0.159</v>
      </c>
      <c r="M1635" s="117">
        <v>1.9E-2</v>
      </c>
      <c r="N1635" s="117" t="s">
        <v>2727</v>
      </c>
    </row>
    <row r="1636" spans="1:14" hidden="1">
      <c r="A1636" s="117" t="s">
        <v>6246</v>
      </c>
      <c r="B1636" s="117">
        <v>0.74379999999999991</v>
      </c>
      <c r="C1636" s="117">
        <v>1</v>
      </c>
      <c r="D1636" s="117">
        <v>5.9699999999999996E-3</v>
      </c>
      <c r="E1636" s="117">
        <v>597</v>
      </c>
      <c r="F1636" s="117" t="s">
        <v>3608</v>
      </c>
      <c r="G1636" s="117">
        <v>0.93710000000000004</v>
      </c>
      <c r="H1636" s="117">
        <v>0</v>
      </c>
      <c r="I1636" s="117">
        <v>1</v>
      </c>
      <c r="J1636" s="117">
        <v>0</v>
      </c>
      <c r="K1636" s="117">
        <v>0</v>
      </c>
      <c r="L1636" s="117">
        <v>0.36199999999999999</v>
      </c>
      <c r="M1636" s="117">
        <v>4.1000000000000002E-2</v>
      </c>
      <c r="N1636" s="117" t="s">
        <v>2728</v>
      </c>
    </row>
    <row r="1637" spans="1:14" hidden="1">
      <c r="A1637" s="117" t="s">
        <v>6247</v>
      </c>
      <c r="B1637" s="117">
        <v>0.74379999999999991</v>
      </c>
      <c r="C1637" s="117">
        <v>1</v>
      </c>
      <c r="D1637" s="117">
        <v>5.4000000000000003E-3</v>
      </c>
      <c r="E1637" s="117">
        <v>540</v>
      </c>
      <c r="F1637" s="117" t="s">
        <v>3608</v>
      </c>
      <c r="G1637" s="117">
        <v>1.2265999999999999</v>
      </c>
      <c r="H1637" s="117">
        <v>0</v>
      </c>
      <c r="I1637" s="117">
        <v>1</v>
      </c>
      <c r="J1637" s="117">
        <v>0</v>
      </c>
      <c r="K1637" s="117">
        <v>0</v>
      </c>
      <c r="L1637" s="117">
        <v>0.33600000000000002</v>
      </c>
      <c r="M1637" s="117">
        <v>0.02</v>
      </c>
      <c r="N1637" s="117" t="s">
        <v>2729</v>
      </c>
    </row>
    <row r="1638" spans="1:14" hidden="1">
      <c r="A1638" s="117" t="s">
        <v>6248</v>
      </c>
      <c r="B1638" s="117">
        <v>0.80119999999999991</v>
      </c>
      <c r="C1638" s="117">
        <v>1</v>
      </c>
      <c r="D1638" s="117">
        <v>0.10092</v>
      </c>
      <c r="E1638" s="117">
        <v>10092</v>
      </c>
      <c r="F1638" s="117" t="s">
        <v>1538</v>
      </c>
      <c r="G1638" s="117">
        <v>1.7210000000000001</v>
      </c>
      <c r="H1638" s="117">
        <v>5.7000000000000002E-2</v>
      </c>
      <c r="I1638" s="117">
        <v>1</v>
      </c>
      <c r="J1638" s="117">
        <v>0</v>
      </c>
      <c r="K1638" s="117">
        <v>0</v>
      </c>
      <c r="L1638" s="117">
        <v>0.33100000000000002</v>
      </c>
      <c r="M1638" s="117">
        <v>2.1999999999999999E-2</v>
      </c>
      <c r="N1638" s="117" t="s">
        <v>2709</v>
      </c>
    </row>
    <row r="1639" spans="1:14" hidden="1">
      <c r="A1639" s="117" t="s">
        <v>6249</v>
      </c>
      <c r="B1639" s="117">
        <v>0.74379999999999991</v>
      </c>
      <c r="C1639" s="117">
        <v>1</v>
      </c>
      <c r="D1639" s="117">
        <v>3.8700000000000002E-3</v>
      </c>
      <c r="E1639" s="117">
        <v>387</v>
      </c>
      <c r="F1639" s="117" t="s">
        <v>3608</v>
      </c>
      <c r="G1639" s="117">
        <v>0.97309999999999997</v>
      </c>
      <c r="H1639" s="117">
        <v>0</v>
      </c>
      <c r="I1639" s="117">
        <v>1</v>
      </c>
      <c r="J1639" s="117">
        <v>0</v>
      </c>
      <c r="K1639" s="117">
        <v>0</v>
      </c>
      <c r="L1639" s="117">
        <v>0.85299999999999998</v>
      </c>
      <c r="M1639" s="117">
        <v>0.04</v>
      </c>
      <c r="N1639" s="117" t="s">
        <v>2730</v>
      </c>
    </row>
    <row r="1640" spans="1:14" hidden="1">
      <c r="A1640" s="117" t="s">
        <v>6250</v>
      </c>
      <c r="B1640" s="117">
        <v>0.74379999999999991</v>
      </c>
      <c r="C1640" s="117">
        <v>1</v>
      </c>
      <c r="D1640" s="117">
        <v>7.92E-3</v>
      </c>
      <c r="E1640" s="117">
        <v>792</v>
      </c>
      <c r="F1640" s="117" t="s">
        <v>3608</v>
      </c>
      <c r="G1640" s="117">
        <v>1.5709</v>
      </c>
      <c r="H1640" s="117">
        <v>0</v>
      </c>
      <c r="I1640" s="117">
        <v>1</v>
      </c>
      <c r="J1640" s="117">
        <v>0</v>
      </c>
      <c r="K1640" s="117">
        <v>0</v>
      </c>
      <c r="L1640" s="117">
        <v>0.37</v>
      </c>
      <c r="M1640" s="117">
        <v>4.4999999999999998E-2</v>
      </c>
      <c r="N1640" s="117" t="s">
        <v>2731</v>
      </c>
    </row>
    <row r="1641" spans="1:14" hidden="1">
      <c r="A1641" s="117" t="s">
        <v>6252</v>
      </c>
      <c r="B1641" s="117">
        <v>0.74379999999999991</v>
      </c>
      <c r="C1641" s="117">
        <v>1</v>
      </c>
      <c r="D1641" s="117">
        <v>9.8200000000000006E-3</v>
      </c>
      <c r="E1641" s="117">
        <v>982</v>
      </c>
      <c r="F1641" s="117" t="s">
        <v>3608</v>
      </c>
      <c r="G1641" s="117">
        <v>1.7192000000000001</v>
      </c>
      <c r="H1641" s="117">
        <v>0</v>
      </c>
      <c r="I1641" s="117">
        <v>1</v>
      </c>
      <c r="J1641" s="117">
        <v>0</v>
      </c>
      <c r="K1641" s="117">
        <v>0</v>
      </c>
      <c r="L1641" s="117">
        <v>0.39300000000000002</v>
      </c>
      <c r="M1641" s="117">
        <v>0.03</v>
      </c>
      <c r="N1641" s="117" t="s">
        <v>1517</v>
      </c>
    </row>
    <row r="1642" spans="1:14" hidden="1">
      <c r="A1642" s="117" t="s">
        <v>6253</v>
      </c>
      <c r="B1642" s="117">
        <v>0.74379999999999991</v>
      </c>
      <c r="C1642" s="117">
        <v>1</v>
      </c>
      <c r="D1642" s="117">
        <v>3.0880000000000001E-2</v>
      </c>
      <c r="E1642" s="117">
        <v>3088</v>
      </c>
      <c r="F1642" s="117" t="s">
        <v>3608</v>
      </c>
      <c r="G1642" s="117">
        <v>1.3118000000000001</v>
      </c>
      <c r="H1642" s="117">
        <v>0</v>
      </c>
      <c r="I1642" s="117">
        <v>1</v>
      </c>
      <c r="J1642" s="117">
        <v>0</v>
      </c>
      <c r="K1642" s="117">
        <v>0</v>
      </c>
      <c r="L1642" s="117">
        <v>0.32900000000000001</v>
      </c>
      <c r="M1642" s="117">
        <v>0.03</v>
      </c>
      <c r="N1642" s="117" t="s">
        <v>2732</v>
      </c>
    </row>
    <row r="1643" spans="1:14" hidden="1">
      <c r="A1643" s="117" t="s">
        <v>6255</v>
      </c>
      <c r="B1643" s="117">
        <v>0.74379999999999991</v>
      </c>
      <c r="C1643" s="117">
        <v>1</v>
      </c>
      <c r="D1643" s="117">
        <v>8.0000000000000004E-4</v>
      </c>
      <c r="E1643" s="117">
        <v>80</v>
      </c>
      <c r="F1643" s="117" t="s">
        <v>3608</v>
      </c>
      <c r="G1643" s="117">
        <v>0.82310000000000005</v>
      </c>
      <c r="H1643" s="117">
        <v>0</v>
      </c>
      <c r="I1643" s="117">
        <v>1</v>
      </c>
      <c r="J1643" s="117">
        <v>0</v>
      </c>
      <c r="K1643" s="117">
        <v>0</v>
      </c>
      <c r="L1643" s="117">
        <v>0.28699999999999998</v>
      </c>
      <c r="M1643" s="117">
        <v>2.4E-2</v>
      </c>
      <c r="N1643" s="117" t="s">
        <v>2733</v>
      </c>
    </row>
    <row r="1644" spans="1:14" hidden="1">
      <c r="A1644" s="117" t="s">
        <v>6256</v>
      </c>
      <c r="B1644" s="117">
        <v>0.74379999999999991</v>
      </c>
      <c r="C1644" s="117">
        <v>1</v>
      </c>
      <c r="D1644" s="117">
        <v>3.5999999999999999E-3</v>
      </c>
      <c r="E1644" s="117">
        <v>360</v>
      </c>
      <c r="F1644" s="117" t="s">
        <v>3608</v>
      </c>
      <c r="G1644" s="117">
        <v>0.86299999999999999</v>
      </c>
      <c r="H1644" s="117">
        <v>0</v>
      </c>
      <c r="I1644" s="117">
        <v>1</v>
      </c>
      <c r="J1644" s="117">
        <v>0</v>
      </c>
      <c r="K1644" s="117">
        <v>0</v>
      </c>
      <c r="L1644" s="117">
        <v>0.53300000000000003</v>
      </c>
      <c r="M1644" s="117">
        <v>6.4000000000000001E-2</v>
      </c>
      <c r="N1644" s="117" t="s">
        <v>2734</v>
      </c>
    </row>
    <row r="1645" spans="1:14" hidden="1">
      <c r="A1645" s="117" t="s">
        <v>6257</v>
      </c>
      <c r="B1645" s="117">
        <v>0.74379999999999991</v>
      </c>
      <c r="C1645" s="117">
        <v>1</v>
      </c>
      <c r="D1645" s="117">
        <v>4.1999999999999997E-3</v>
      </c>
      <c r="E1645" s="117">
        <v>420</v>
      </c>
      <c r="F1645" s="117" t="s">
        <v>3608</v>
      </c>
      <c r="G1645" s="117">
        <v>1.2172000000000001</v>
      </c>
      <c r="H1645" s="117">
        <v>0</v>
      </c>
      <c r="I1645" s="117">
        <v>1</v>
      </c>
      <c r="J1645" s="117">
        <v>0</v>
      </c>
      <c r="K1645" s="117">
        <v>0</v>
      </c>
      <c r="L1645" s="117">
        <v>0.41699999999999998</v>
      </c>
      <c r="M1645" s="117">
        <v>2.7E-2</v>
      </c>
      <c r="N1645" s="117" t="s">
        <v>2735</v>
      </c>
    </row>
    <row r="1646" spans="1:14" hidden="1">
      <c r="A1646" s="117" t="s">
        <v>6258</v>
      </c>
      <c r="B1646" s="117">
        <v>0.74379999999999991</v>
      </c>
      <c r="C1646" s="117">
        <v>1</v>
      </c>
      <c r="D1646" s="117">
        <v>2.2780000000000002E-2</v>
      </c>
      <c r="E1646" s="117">
        <v>2278</v>
      </c>
      <c r="F1646" s="117" t="s">
        <v>3608</v>
      </c>
      <c r="G1646" s="117">
        <v>1.4998</v>
      </c>
      <c r="H1646" s="117">
        <v>0</v>
      </c>
      <c r="I1646" s="117">
        <v>1</v>
      </c>
      <c r="J1646" s="117">
        <v>0</v>
      </c>
      <c r="K1646" s="117">
        <v>0</v>
      </c>
      <c r="L1646" s="117">
        <v>0.27500000000000002</v>
      </c>
      <c r="M1646" s="117">
        <v>2.9000000000000001E-2</v>
      </c>
      <c r="N1646" s="117" t="s">
        <v>2736</v>
      </c>
    </row>
    <row r="1647" spans="1:14" hidden="1">
      <c r="A1647" s="117" t="s">
        <v>6259</v>
      </c>
      <c r="B1647" s="117">
        <v>0.80119999999999991</v>
      </c>
      <c r="C1647" s="117">
        <v>1</v>
      </c>
      <c r="D1647" s="117">
        <v>1.753E-2</v>
      </c>
      <c r="E1647" s="117">
        <v>1753</v>
      </c>
      <c r="F1647" s="117" t="s">
        <v>1538</v>
      </c>
      <c r="G1647" s="117">
        <v>1.9593</v>
      </c>
      <c r="H1647" s="117">
        <v>0.11210000000000001</v>
      </c>
      <c r="I1647" s="117">
        <v>1</v>
      </c>
      <c r="J1647" s="117">
        <v>0</v>
      </c>
      <c r="K1647" s="117">
        <v>0</v>
      </c>
      <c r="L1647" s="117">
        <v>0.13400000000000001</v>
      </c>
      <c r="M1647" s="117">
        <v>8.0000000000000002E-3</v>
      </c>
      <c r="N1647" s="117" t="s">
        <v>2709</v>
      </c>
    </row>
    <row r="1648" spans="1:14" hidden="1">
      <c r="A1648" s="117" t="s">
        <v>6260</v>
      </c>
      <c r="B1648" s="117">
        <v>0.74379999999999991</v>
      </c>
      <c r="C1648" s="117">
        <v>1</v>
      </c>
      <c r="D1648" s="117">
        <v>6.7099999999999998E-3</v>
      </c>
      <c r="E1648" s="117">
        <v>671</v>
      </c>
      <c r="F1648" s="117" t="s">
        <v>3608</v>
      </c>
      <c r="G1648" s="117">
        <v>1.0845</v>
      </c>
      <c r="H1648" s="117">
        <v>0</v>
      </c>
      <c r="I1648" s="117">
        <v>1</v>
      </c>
      <c r="J1648" s="117">
        <v>0</v>
      </c>
      <c r="K1648" s="117">
        <v>0</v>
      </c>
      <c r="L1648" s="117">
        <v>0.48899999999999999</v>
      </c>
      <c r="M1648" s="117">
        <v>2.3E-2</v>
      </c>
      <c r="N1648" s="117" t="s">
        <v>2737</v>
      </c>
    </row>
    <row r="1649" spans="1:14" hidden="1">
      <c r="A1649" s="117" t="s">
        <v>6261</v>
      </c>
      <c r="B1649" s="117">
        <v>0.78609999999999991</v>
      </c>
      <c r="C1649" s="117">
        <v>1</v>
      </c>
      <c r="D1649" s="117">
        <v>0.1067</v>
      </c>
      <c r="E1649" s="117">
        <v>10670</v>
      </c>
      <c r="F1649" s="117" t="s">
        <v>1892</v>
      </c>
      <c r="G1649" s="117">
        <v>1.8541000000000001</v>
      </c>
      <c r="H1649" s="117">
        <v>8.2199999999999995E-2</v>
      </c>
      <c r="I1649" s="117">
        <v>1</v>
      </c>
      <c r="J1649" s="117">
        <v>1.266566E-2</v>
      </c>
      <c r="K1649" s="117">
        <v>1.958321E-2</v>
      </c>
      <c r="L1649" s="117">
        <v>0.23100000000000001</v>
      </c>
      <c r="M1649" s="117">
        <v>1.9E-2</v>
      </c>
      <c r="N1649" s="117" t="s">
        <v>2738</v>
      </c>
    </row>
    <row r="1650" spans="1:14" hidden="1">
      <c r="A1650" s="117" t="s">
        <v>6262</v>
      </c>
      <c r="B1650" s="117">
        <v>0.74379999999999991</v>
      </c>
      <c r="C1650" s="117">
        <v>1</v>
      </c>
      <c r="D1650" s="117">
        <v>2.0100000000000001E-3</v>
      </c>
      <c r="E1650" s="117">
        <v>201</v>
      </c>
      <c r="F1650" s="117" t="s">
        <v>3608</v>
      </c>
      <c r="G1650" s="117">
        <v>0.82799999999999996</v>
      </c>
      <c r="H1650" s="117">
        <v>0</v>
      </c>
      <c r="I1650" s="117">
        <v>1</v>
      </c>
      <c r="J1650" s="117">
        <v>0</v>
      </c>
      <c r="K1650" s="117">
        <v>0</v>
      </c>
      <c r="L1650" s="117">
        <v>0.995</v>
      </c>
      <c r="M1650" s="117">
        <v>5.6000000000000001E-2</v>
      </c>
      <c r="N1650" s="117" t="s">
        <v>1892</v>
      </c>
    </row>
    <row r="1651" spans="1:14" hidden="1">
      <c r="A1651" s="117" t="s">
        <v>6264</v>
      </c>
      <c r="B1651" s="117">
        <v>0.74379999999999991</v>
      </c>
      <c r="C1651" s="117">
        <v>1</v>
      </c>
      <c r="D1651" s="117">
        <v>2.6919999999999999E-2</v>
      </c>
      <c r="E1651" s="117">
        <v>2692</v>
      </c>
      <c r="F1651" s="117" t="s">
        <v>3608</v>
      </c>
      <c r="G1651" s="117">
        <v>1.4682999999999999</v>
      </c>
      <c r="H1651" s="117">
        <v>0</v>
      </c>
      <c r="I1651" s="117">
        <v>1</v>
      </c>
      <c r="J1651" s="117">
        <v>0</v>
      </c>
      <c r="K1651" s="117">
        <v>0</v>
      </c>
      <c r="L1651" s="117">
        <v>0.318</v>
      </c>
      <c r="M1651" s="117">
        <v>1.2999999999999999E-2</v>
      </c>
      <c r="N1651" s="117" t="s">
        <v>2739</v>
      </c>
    </row>
    <row r="1652" spans="1:14" hidden="1">
      <c r="A1652" s="117" t="s">
        <v>6265</v>
      </c>
      <c r="B1652" s="117">
        <v>0.74379999999999991</v>
      </c>
      <c r="C1652" s="117">
        <v>1</v>
      </c>
      <c r="D1652" s="117">
        <v>1.6080000000000001E-2</v>
      </c>
      <c r="E1652" s="117">
        <v>1608</v>
      </c>
      <c r="F1652" s="117" t="s">
        <v>3608</v>
      </c>
      <c r="G1652" s="117">
        <v>1.3673999999999999</v>
      </c>
      <c r="H1652" s="117">
        <v>0</v>
      </c>
      <c r="I1652" s="117">
        <v>1</v>
      </c>
      <c r="J1652" s="117">
        <v>0</v>
      </c>
      <c r="K1652" s="117">
        <v>0</v>
      </c>
      <c r="L1652" s="117">
        <v>0.17499999999999999</v>
      </c>
      <c r="M1652" s="117">
        <v>1.2E-2</v>
      </c>
      <c r="N1652" s="117" t="s">
        <v>2740</v>
      </c>
    </row>
    <row r="1653" spans="1:14" hidden="1">
      <c r="A1653" s="117" t="s">
        <v>6266</v>
      </c>
      <c r="B1653" s="117">
        <v>0.74379999999999991</v>
      </c>
      <c r="C1653" s="117">
        <v>1</v>
      </c>
      <c r="D1653" s="117">
        <v>4.8300000000000001E-3</v>
      </c>
      <c r="E1653" s="117">
        <v>483</v>
      </c>
      <c r="F1653" s="117" t="s">
        <v>3608</v>
      </c>
      <c r="G1653" s="117">
        <v>1.0667</v>
      </c>
      <c r="H1653" s="117">
        <v>0</v>
      </c>
      <c r="I1653" s="117">
        <v>1</v>
      </c>
      <c r="J1653" s="117">
        <v>0</v>
      </c>
      <c r="K1653" s="117">
        <v>0</v>
      </c>
      <c r="L1653" s="117">
        <v>0.55500000000000005</v>
      </c>
      <c r="M1653" s="117">
        <v>4.5999999999999999E-2</v>
      </c>
      <c r="N1653" s="117" t="s">
        <v>2741</v>
      </c>
    </row>
    <row r="1654" spans="1:14" hidden="1">
      <c r="A1654" s="117" t="s">
        <v>6267</v>
      </c>
      <c r="B1654" s="117">
        <v>0.74379999999999991</v>
      </c>
      <c r="C1654" s="117">
        <v>1</v>
      </c>
      <c r="D1654" s="117">
        <v>1.32E-2</v>
      </c>
      <c r="E1654" s="117">
        <v>1320</v>
      </c>
      <c r="F1654" s="117" t="s">
        <v>3608</v>
      </c>
      <c r="G1654" s="117">
        <v>1.2875000000000001</v>
      </c>
      <c r="H1654" s="117">
        <v>0</v>
      </c>
      <c r="I1654" s="117">
        <v>1</v>
      </c>
      <c r="J1654" s="117">
        <v>0</v>
      </c>
      <c r="K1654" s="117">
        <v>0</v>
      </c>
      <c r="L1654" s="117">
        <v>0.18</v>
      </c>
      <c r="M1654" s="117">
        <v>1.2999999999999999E-2</v>
      </c>
      <c r="N1654" s="117" t="s">
        <v>2742</v>
      </c>
    </row>
    <row r="1655" spans="1:14" hidden="1">
      <c r="A1655" s="117" t="s">
        <v>6268</v>
      </c>
      <c r="B1655" s="117">
        <v>0.78609999999999991</v>
      </c>
      <c r="C1655" s="117">
        <v>1</v>
      </c>
      <c r="D1655" s="117">
        <v>2.5729999999999999E-2</v>
      </c>
      <c r="E1655" s="117">
        <v>2573</v>
      </c>
      <c r="F1655" s="117" t="s">
        <v>1892</v>
      </c>
      <c r="G1655" s="117">
        <v>1.631</v>
      </c>
      <c r="H1655" s="117">
        <v>8.5099999999999995E-2</v>
      </c>
      <c r="I1655" s="117">
        <v>1</v>
      </c>
      <c r="J1655" s="117">
        <v>1.5384159999999999E-2</v>
      </c>
      <c r="K1655" s="117">
        <v>1.16268E-2</v>
      </c>
      <c r="L1655" s="117">
        <v>0.114</v>
      </c>
      <c r="M1655" s="117">
        <v>5.0000000000000001E-3</v>
      </c>
      <c r="N1655" s="117" t="s">
        <v>2738</v>
      </c>
    </row>
    <row r="1656" spans="1:14" hidden="1">
      <c r="A1656" s="117" t="s">
        <v>6269</v>
      </c>
      <c r="B1656" s="117">
        <v>0.74379999999999991</v>
      </c>
      <c r="C1656" s="117">
        <v>1</v>
      </c>
      <c r="D1656" s="117">
        <v>4.1099999999999999E-3</v>
      </c>
      <c r="E1656" s="117">
        <v>411</v>
      </c>
      <c r="F1656" s="117" t="s">
        <v>3608</v>
      </c>
      <c r="G1656" s="117">
        <v>1.0918000000000001</v>
      </c>
      <c r="H1656" s="117">
        <v>0</v>
      </c>
      <c r="I1656" s="117">
        <v>1</v>
      </c>
      <c r="J1656" s="117">
        <v>0</v>
      </c>
      <c r="K1656" s="117">
        <v>0</v>
      </c>
      <c r="L1656" s="117">
        <v>0.63600000000000001</v>
      </c>
      <c r="M1656" s="117">
        <v>5.5E-2</v>
      </c>
      <c r="N1656" s="117" t="s">
        <v>2743</v>
      </c>
    </row>
    <row r="1657" spans="1:14" hidden="1">
      <c r="A1657" s="117" t="s">
        <v>6270</v>
      </c>
      <c r="B1657" s="117">
        <v>0.80119999999999991</v>
      </c>
      <c r="C1657" s="117">
        <v>1</v>
      </c>
      <c r="D1657" s="117">
        <v>1.034E-2</v>
      </c>
      <c r="E1657" s="117">
        <v>1034</v>
      </c>
      <c r="F1657" s="117" t="s">
        <v>1538</v>
      </c>
      <c r="G1657" s="117">
        <v>1.5638000000000001</v>
      </c>
      <c r="H1657" s="117">
        <v>4.2900000000000001E-2</v>
      </c>
      <c r="I1657" s="117">
        <v>1</v>
      </c>
      <c r="J1657" s="117">
        <v>0</v>
      </c>
      <c r="K1657" s="117">
        <v>0</v>
      </c>
      <c r="L1657" s="117">
        <v>0.13700000000000001</v>
      </c>
      <c r="M1657" s="117">
        <v>1.2999999999999999E-2</v>
      </c>
      <c r="N1657" s="117" t="s">
        <v>2744</v>
      </c>
    </row>
    <row r="1658" spans="1:14" hidden="1">
      <c r="A1658" s="117" t="s">
        <v>6271</v>
      </c>
      <c r="B1658" s="117">
        <v>0.74379999999999991</v>
      </c>
      <c r="C1658" s="117">
        <v>1</v>
      </c>
      <c r="D1658" s="117">
        <v>2.4340000000000001E-2</v>
      </c>
      <c r="E1658" s="117">
        <v>2434</v>
      </c>
      <c r="F1658" s="117" t="s">
        <v>3608</v>
      </c>
      <c r="G1658" s="117">
        <v>1.5876999999999999</v>
      </c>
      <c r="H1658" s="117">
        <v>0</v>
      </c>
      <c r="I1658" s="117">
        <v>1</v>
      </c>
      <c r="J1658" s="117">
        <v>0</v>
      </c>
      <c r="K1658" s="117">
        <v>0</v>
      </c>
      <c r="L1658" s="117">
        <v>0.378</v>
      </c>
      <c r="M1658" s="117">
        <v>3.6999999999999998E-2</v>
      </c>
      <c r="N1658" s="117" t="s">
        <v>2730</v>
      </c>
    </row>
    <row r="1659" spans="1:14" hidden="1">
      <c r="A1659" s="117" t="s">
        <v>6272</v>
      </c>
      <c r="B1659" s="117">
        <v>0.74379999999999991</v>
      </c>
      <c r="C1659" s="117">
        <v>1</v>
      </c>
      <c r="D1659" s="117">
        <v>2.6519999999999998E-2</v>
      </c>
      <c r="E1659" s="117">
        <v>2652</v>
      </c>
      <c r="F1659" s="117" t="s">
        <v>3608</v>
      </c>
      <c r="G1659" s="117">
        <v>1.4738</v>
      </c>
      <c r="H1659" s="117">
        <v>0</v>
      </c>
      <c r="I1659" s="117">
        <v>1</v>
      </c>
      <c r="J1659" s="117">
        <v>0</v>
      </c>
      <c r="K1659" s="117">
        <v>0</v>
      </c>
      <c r="L1659" s="117">
        <v>0.27400000000000002</v>
      </c>
      <c r="M1659" s="117">
        <v>2.1999999999999999E-2</v>
      </c>
      <c r="N1659" s="117" t="s">
        <v>2745</v>
      </c>
    </row>
    <row r="1660" spans="1:14" hidden="1">
      <c r="A1660" s="117" t="s">
        <v>6273</v>
      </c>
      <c r="B1660" s="117">
        <v>0.74379999999999991</v>
      </c>
      <c r="C1660" s="117">
        <v>1</v>
      </c>
      <c r="D1660" s="117">
        <v>3.218E-2</v>
      </c>
      <c r="E1660" s="117">
        <v>3218</v>
      </c>
      <c r="F1660" s="117" t="s">
        <v>3608</v>
      </c>
      <c r="G1660" s="117">
        <v>1.9317</v>
      </c>
      <c r="H1660" s="117">
        <v>0</v>
      </c>
      <c r="I1660" s="117">
        <v>1</v>
      </c>
      <c r="J1660" s="117">
        <v>0</v>
      </c>
      <c r="K1660" s="117">
        <v>0</v>
      </c>
      <c r="L1660" s="117">
        <v>0.25700000000000001</v>
      </c>
      <c r="M1660" s="117">
        <v>1.9E-2</v>
      </c>
      <c r="N1660" s="117" t="s">
        <v>2746</v>
      </c>
    </row>
    <row r="1661" spans="1:14" hidden="1">
      <c r="A1661" s="117" t="s">
        <v>6274</v>
      </c>
      <c r="B1661" s="117">
        <v>0.80119999999999991</v>
      </c>
      <c r="C1661" s="117">
        <v>1</v>
      </c>
      <c r="D1661" s="117">
        <v>9.7670000000000007E-2</v>
      </c>
      <c r="E1661" s="117">
        <v>9767</v>
      </c>
      <c r="F1661" s="117" t="s">
        <v>1538</v>
      </c>
      <c r="G1661" s="117">
        <v>1.7750999999999999</v>
      </c>
      <c r="H1661" s="117">
        <v>4.6800000000000001E-2</v>
      </c>
      <c r="I1661" s="117">
        <v>1</v>
      </c>
      <c r="J1661" s="117">
        <v>2.8220000000000001E-5</v>
      </c>
      <c r="K1661" s="117">
        <v>5.4669999999999997E-5</v>
      </c>
      <c r="L1661" s="117">
        <v>0.23599999999999999</v>
      </c>
      <c r="M1661" s="117">
        <v>0.02</v>
      </c>
      <c r="N1661" s="117" t="s">
        <v>2709</v>
      </c>
    </row>
    <row r="1662" spans="1:14" hidden="1">
      <c r="A1662" s="117" t="s">
        <v>6275</v>
      </c>
      <c r="B1662" s="117">
        <v>0.74379999999999991</v>
      </c>
      <c r="C1662" s="117">
        <v>1</v>
      </c>
      <c r="D1662" s="117">
        <v>4.8140000000000002E-2</v>
      </c>
      <c r="E1662" s="117">
        <v>4814</v>
      </c>
      <c r="F1662" s="117" t="s">
        <v>3608</v>
      </c>
      <c r="G1662" s="117">
        <v>1.6201000000000001</v>
      </c>
      <c r="H1662" s="117">
        <v>0</v>
      </c>
      <c r="I1662" s="117">
        <v>1</v>
      </c>
      <c r="J1662" s="117">
        <v>0</v>
      </c>
      <c r="K1662" s="117">
        <v>0</v>
      </c>
      <c r="L1662" s="117">
        <v>0.28599999999999998</v>
      </c>
      <c r="M1662" s="117">
        <v>2.7E-2</v>
      </c>
      <c r="N1662" s="117" t="s">
        <v>2736</v>
      </c>
    </row>
    <row r="1663" spans="1:14" hidden="1">
      <c r="A1663" s="117" t="s">
        <v>6276</v>
      </c>
      <c r="B1663" s="117">
        <v>0.74379999999999991</v>
      </c>
      <c r="C1663" s="117">
        <v>1</v>
      </c>
      <c r="D1663" s="117">
        <v>5.2399999999999999E-3</v>
      </c>
      <c r="E1663" s="117">
        <v>524</v>
      </c>
      <c r="F1663" s="117" t="s">
        <v>3608</v>
      </c>
      <c r="G1663" s="117">
        <v>1.2713000000000001</v>
      </c>
      <c r="H1663" s="117">
        <v>0</v>
      </c>
      <c r="I1663" s="117">
        <v>1</v>
      </c>
      <c r="J1663" s="117">
        <v>0</v>
      </c>
      <c r="K1663" s="117">
        <v>0</v>
      </c>
      <c r="L1663" s="117">
        <v>0.33800000000000002</v>
      </c>
      <c r="M1663" s="117">
        <v>7.1999999999999995E-2</v>
      </c>
      <c r="N1663" s="117" t="s">
        <v>1519</v>
      </c>
    </row>
    <row r="1664" spans="1:14" hidden="1">
      <c r="A1664" s="117" t="s">
        <v>9724</v>
      </c>
      <c r="B1664" s="117">
        <v>0.74379999999999991</v>
      </c>
      <c r="C1664" s="117">
        <v>1</v>
      </c>
      <c r="D1664" s="117">
        <v>1.2899999999999999E-3</v>
      </c>
      <c r="E1664" s="117">
        <v>129</v>
      </c>
      <c r="F1664" s="117" t="s">
        <v>3608</v>
      </c>
      <c r="G1664" s="117">
        <v>1.3260000000000001</v>
      </c>
      <c r="H1664" s="117">
        <v>0</v>
      </c>
      <c r="I1664" s="117">
        <v>1</v>
      </c>
      <c r="J1664" s="117">
        <v>0</v>
      </c>
      <c r="K1664" s="117">
        <v>0</v>
      </c>
      <c r="L1664" s="117">
        <v>0.113</v>
      </c>
      <c r="M1664" s="117">
        <v>0.01</v>
      </c>
      <c r="N1664" s="117" t="s">
        <v>2740</v>
      </c>
    </row>
    <row r="1665" spans="1:14" hidden="1">
      <c r="A1665" s="117" t="s">
        <v>6277</v>
      </c>
      <c r="B1665" s="117">
        <v>0.82389999999999997</v>
      </c>
      <c r="C1665" s="117">
        <v>1</v>
      </c>
      <c r="D1665" s="117">
        <v>1.205E-2</v>
      </c>
      <c r="E1665" s="117">
        <v>1205</v>
      </c>
      <c r="F1665" s="117" t="s">
        <v>4199</v>
      </c>
      <c r="G1665" s="117">
        <v>1.5859000000000001</v>
      </c>
      <c r="H1665" s="117">
        <v>5.9299999999999999E-2</v>
      </c>
      <c r="I1665" s="117">
        <v>1</v>
      </c>
      <c r="J1665" s="117">
        <v>0</v>
      </c>
      <c r="K1665" s="117">
        <v>0</v>
      </c>
      <c r="L1665" s="117">
        <v>0.14399999999999999</v>
      </c>
      <c r="M1665" s="117">
        <v>1.6E-2</v>
      </c>
      <c r="N1665" s="117" t="s">
        <v>2713</v>
      </c>
    </row>
    <row r="1666" spans="1:14" hidden="1">
      <c r="A1666" s="117" t="s">
        <v>6278</v>
      </c>
      <c r="B1666" s="117">
        <v>0.80119999999999991</v>
      </c>
      <c r="C1666" s="117">
        <v>1</v>
      </c>
      <c r="D1666" s="117">
        <v>4.79E-3</v>
      </c>
      <c r="E1666" s="117">
        <v>479</v>
      </c>
      <c r="F1666" s="117" t="s">
        <v>1538</v>
      </c>
      <c r="G1666" s="117">
        <v>0.91759999999999997</v>
      </c>
      <c r="H1666" s="117">
        <v>0</v>
      </c>
      <c r="I1666" s="117">
        <v>1</v>
      </c>
      <c r="J1666" s="117">
        <v>0</v>
      </c>
      <c r="K1666" s="117">
        <v>0</v>
      </c>
      <c r="L1666" s="117">
        <v>0.38300000000000001</v>
      </c>
      <c r="M1666" s="117">
        <v>6.6000000000000003E-2</v>
      </c>
      <c r="N1666" s="117" t="s">
        <v>2747</v>
      </c>
    </row>
    <row r="1667" spans="1:14" hidden="1">
      <c r="A1667" s="117" t="s">
        <v>6279</v>
      </c>
      <c r="B1667" s="117">
        <v>0.88229999999999997</v>
      </c>
      <c r="C1667" s="117">
        <v>1</v>
      </c>
      <c r="D1667" s="117">
        <v>3.6600000000000001E-3</v>
      </c>
      <c r="E1667" s="117">
        <v>366</v>
      </c>
      <c r="F1667" s="117" t="s">
        <v>1600</v>
      </c>
      <c r="G1667" s="117">
        <v>0.89170000000000005</v>
      </c>
      <c r="H1667" s="117">
        <v>0</v>
      </c>
      <c r="I1667" s="117">
        <v>1</v>
      </c>
      <c r="J1667" s="117">
        <v>0</v>
      </c>
      <c r="K1667" s="117">
        <v>0</v>
      </c>
      <c r="L1667" s="117">
        <v>0.39200000000000002</v>
      </c>
      <c r="M1667" s="117">
        <v>2.8000000000000001E-2</v>
      </c>
      <c r="N1667" s="117" t="s">
        <v>2748</v>
      </c>
    </row>
    <row r="1668" spans="1:14" hidden="1">
      <c r="A1668" s="117" t="s">
        <v>6280</v>
      </c>
      <c r="B1668" s="117">
        <v>1.4447999999999999</v>
      </c>
      <c r="C1668" s="117">
        <v>1</v>
      </c>
      <c r="D1668" s="117">
        <v>5.9999999999999995E-4</v>
      </c>
      <c r="E1668" s="117">
        <v>60</v>
      </c>
      <c r="F1668" s="117" t="s">
        <v>3608</v>
      </c>
      <c r="G1668" s="117">
        <v>0.94589999999999996</v>
      </c>
      <c r="H1668" s="117">
        <v>0</v>
      </c>
      <c r="I1668" s="117">
        <v>1</v>
      </c>
      <c r="J1668" s="117">
        <v>0</v>
      </c>
      <c r="K1668" s="117">
        <v>0</v>
      </c>
      <c r="L1668" s="117">
        <v>0.28699999999999998</v>
      </c>
      <c r="M1668" s="117">
        <v>2.1999999999999999E-2</v>
      </c>
      <c r="N1668" s="117" t="s">
        <v>2728</v>
      </c>
    </row>
    <row r="1669" spans="1:14" hidden="1">
      <c r="A1669" s="117" t="s">
        <v>6281</v>
      </c>
      <c r="B1669" s="117">
        <v>0.74379999999999991</v>
      </c>
      <c r="C1669" s="117">
        <v>1</v>
      </c>
      <c r="D1669" s="117">
        <v>7.43E-3</v>
      </c>
      <c r="E1669" s="117">
        <v>743</v>
      </c>
      <c r="F1669" s="117" t="s">
        <v>3608</v>
      </c>
      <c r="G1669" s="117">
        <v>1.0749</v>
      </c>
      <c r="H1669" s="117">
        <v>0</v>
      </c>
      <c r="I1669" s="117">
        <v>1</v>
      </c>
      <c r="J1669" s="117">
        <v>0</v>
      </c>
      <c r="K1669" s="117">
        <v>0</v>
      </c>
      <c r="L1669" s="117">
        <v>0.29099999999999998</v>
      </c>
      <c r="M1669" s="117">
        <v>2.8000000000000001E-2</v>
      </c>
      <c r="N1669" s="117" t="s">
        <v>2749</v>
      </c>
    </row>
    <row r="1670" spans="1:14" hidden="1">
      <c r="A1670" s="117" t="s">
        <v>6282</v>
      </c>
      <c r="B1670" s="117">
        <v>0.80119999999999991</v>
      </c>
      <c r="C1670" s="117">
        <v>1</v>
      </c>
      <c r="D1670" s="117">
        <v>6.8999999999999997E-4</v>
      </c>
      <c r="E1670" s="117">
        <v>69</v>
      </c>
      <c r="F1670" s="117" t="s">
        <v>1538</v>
      </c>
      <c r="G1670" s="117">
        <v>1.077</v>
      </c>
      <c r="H1670" s="117">
        <v>0</v>
      </c>
      <c r="I1670" s="117">
        <v>1</v>
      </c>
      <c r="J1670" s="117">
        <v>0</v>
      </c>
      <c r="K1670" s="117">
        <v>0</v>
      </c>
      <c r="L1670" s="117">
        <v>0.22600000000000001</v>
      </c>
      <c r="M1670" s="117">
        <v>2.4E-2</v>
      </c>
      <c r="N1670" s="117" t="s">
        <v>2744</v>
      </c>
    </row>
    <row r="1671" spans="1:14" hidden="1">
      <c r="A1671" s="117" t="s">
        <v>6283</v>
      </c>
      <c r="B1671" s="117">
        <v>0.80119999999999991</v>
      </c>
      <c r="C1671" s="117">
        <v>1</v>
      </c>
      <c r="D1671" s="117">
        <v>2.1000000000000001E-4</v>
      </c>
      <c r="E1671" s="117">
        <v>21</v>
      </c>
      <c r="F1671" s="117" t="s">
        <v>1538</v>
      </c>
      <c r="G1671" s="117">
        <v>1.0278</v>
      </c>
      <c r="H1671" s="117">
        <v>0</v>
      </c>
      <c r="I1671" s="117">
        <v>1</v>
      </c>
      <c r="J1671" s="117">
        <v>0</v>
      </c>
      <c r="K1671" s="117">
        <v>0</v>
      </c>
      <c r="L1671" s="117">
        <v>0.13300000000000001</v>
      </c>
      <c r="M1671" s="117">
        <v>1.7000000000000001E-2</v>
      </c>
      <c r="N1671" s="117" t="s">
        <v>2744</v>
      </c>
    </row>
    <row r="1672" spans="1:14" hidden="1">
      <c r="A1672" s="117" t="s">
        <v>6284</v>
      </c>
      <c r="B1672" s="117">
        <v>0.80119999999999991</v>
      </c>
      <c r="C1672" s="117">
        <v>1</v>
      </c>
      <c r="D1672" s="117">
        <v>1.1350000000000001E-2</v>
      </c>
      <c r="E1672" s="117">
        <v>1135</v>
      </c>
      <c r="F1672" s="117" t="s">
        <v>1538</v>
      </c>
      <c r="G1672" s="117">
        <v>1.8231999999999999</v>
      </c>
      <c r="H1672" s="117">
        <v>0.10199999999999999</v>
      </c>
      <c r="I1672" s="117">
        <v>1</v>
      </c>
      <c r="J1672" s="117">
        <v>0</v>
      </c>
      <c r="K1672" s="117">
        <v>0</v>
      </c>
      <c r="L1672" s="117">
        <v>0.15</v>
      </c>
      <c r="M1672" s="117">
        <v>0.02</v>
      </c>
      <c r="N1672" s="117" t="s">
        <v>2744</v>
      </c>
    </row>
    <row r="1673" spans="1:14" hidden="1">
      <c r="A1673" s="117" t="s">
        <v>6285</v>
      </c>
      <c r="B1673" s="117">
        <v>0.88229999999999997</v>
      </c>
      <c r="C1673" s="117">
        <v>1</v>
      </c>
      <c r="D1673" s="117">
        <v>5.8900000000000001E-2</v>
      </c>
      <c r="E1673" s="117">
        <v>5890</v>
      </c>
      <c r="F1673" s="117" t="s">
        <v>1600</v>
      </c>
      <c r="G1673" s="117">
        <v>1.7891999999999999</v>
      </c>
      <c r="H1673" s="117">
        <v>6.4399999999999999E-2</v>
      </c>
      <c r="I1673" s="117">
        <v>1</v>
      </c>
      <c r="J1673" s="117">
        <v>3.0241000000000001E-3</v>
      </c>
      <c r="K1673" s="117">
        <v>3.7104099999999999E-3</v>
      </c>
      <c r="L1673" s="117">
        <v>0.20599999999999999</v>
      </c>
      <c r="M1673" s="117">
        <v>1.9E-2</v>
      </c>
      <c r="N1673" s="117" t="s">
        <v>2750</v>
      </c>
    </row>
    <row r="1674" spans="1:14" hidden="1">
      <c r="A1674" s="117" t="s">
        <v>6286</v>
      </c>
      <c r="B1674" s="117">
        <v>0.74379999999999991</v>
      </c>
      <c r="C1674" s="117">
        <v>1</v>
      </c>
      <c r="D1674" s="117">
        <v>3.7200000000000002E-3</v>
      </c>
      <c r="E1674" s="117">
        <v>372</v>
      </c>
      <c r="F1674" s="117" t="s">
        <v>3608</v>
      </c>
      <c r="G1674" s="117">
        <v>0.80859999999999999</v>
      </c>
      <c r="H1674" s="117">
        <v>0</v>
      </c>
      <c r="I1674" s="117">
        <v>1</v>
      </c>
      <c r="J1674" s="117">
        <v>0</v>
      </c>
      <c r="K1674" s="117">
        <v>0</v>
      </c>
      <c r="L1674" s="117">
        <v>0.193</v>
      </c>
      <c r="M1674" s="117">
        <v>8.9999999999999993E-3</v>
      </c>
      <c r="N1674" s="117" t="s">
        <v>2736</v>
      </c>
    </row>
    <row r="1675" spans="1:14" hidden="1">
      <c r="A1675" s="117" t="s">
        <v>6287</v>
      </c>
      <c r="B1675" s="117">
        <v>0.80119999999999991</v>
      </c>
      <c r="C1675" s="117">
        <v>1</v>
      </c>
      <c r="D1675" s="117">
        <v>1.0000000000000001E-5</v>
      </c>
      <c r="E1675" s="117">
        <v>1</v>
      </c>
      <c r="F1675" s="117" t="s">
        <v>1538</v>
      </c>
      <c r="G1675" s="117">
        <v>1.0150999999999999</v>
      </c>
      <c r="H1675" s="117">
        <v>0</v>
      </c>
      <c r="I1675" s="117">
        <v>1</v>
      </c>
      <c r="J1675" s="117">
        <v>0</v>
      </c>
      <c r="K1675" s="117">
        <v>0</v>
      </c>
      <c r="L1675" s="117">
        <v>0.22600000000000001</v>
      </c>
      <c r="M1675" s="117">
        <v>2.4E-2</v>
      </c>
      <c r="N1675" s="117" t="s">
        <v>2709</v>
      </c>
    </row>
    <row r="1676" spans="1:14" hidden="1">
      <c r="A1676" s="117" t="s">
        <v>6288</v>
      </c>
      <c r="B1676" s="117">
        <v>0.82389999999999997</v>
      </c>
      <c r="C1676" s="117">
        <v>1</v>
      </c>
      <c r="D1676" s="117">
        <v>4.8199999999999996E-3</v>
      </c>
      <c r="E1676" s="117">
        <v>482</v>
      </c>
      <c r="F1676" s="117" t="s">
        <v>4199</v>
      </c>
      <c r="G1676" s="117">
        <v>1.3032999999999999</v>
      </c>
      <c r="H1676" s="117">
        <v>0</v>
      </c>
      <c r="I1676" s="117">
        <v>1</v>
      </c>
      <c r="J1676" s="117">
        <v>0</v>
      </c>
      <c r="K1676" s="117">
        <v>0</v>
      </c>
      <c r="L1676" s="117">
        <v>0.374</v>
      </c>
      <c r="M1676" s="117">
        <v>0.06</v>
      </c>
      <c r="N1676" s="117" t="s">
        <v>1888</v>
      </c>
    </row>
    <row r="1677" spans="1:14" hidden="1">
      <c r="A1677" s="117" t="s">
        <v>6290</v>
      </c>
      <c r="B1677" s="117">
        <v>0.88229999999999997</v>
      </c>
      <c r="C1677" s="117">
        <v>1</v>
      </c>
      <c r="D1677" s="117">
        <v>7.6899999999999998E-3</v>
      </c>
      <c r="E1677" s="117">
        <v>769</v>
      </c>
      <c r="F1677" s="117" t="s">
        <v>1600</v>
      </c>
      <c r="G1677" s="117">
        <v>1.5039</v>
      </c>
      <c r="H1677" s="117">
        <v>0</v>
      </c>
      <c r="I1677" s="117">
        <v>1</v>
      </c>
      <c r="J1677" s="117">
        <v>0</v>
      </c>
      <c r="K1677" s="117">
        <v>0</v>
      </c>
      <c r="L1677" s="117">
        <v>0.28699999999999998</v>
      </c>
      <c r="M1677" s="117">
        <v>6.6000000000000003E-2</v>
      </c>
      <c r="N1677" s="117" t="s">
        <v>2750</v>
      </c>
    </row>
    <row r="1678" spans="1:14" hidden="1">
      <c r="A1678" s="117" t="s">
        <v>6291</v>
      </c>
      <c r="B1678" s="117">
        <v>0.74379999999999991</v>
      </c>
      <c r="C1678" s="117">
        <v>1</v>
      </c>
      <c r="D1678" s="117">
        <v>1.176E-2</v>
      </c>
      <c r="E1678" s="117">
        <v>1176</v>
      </c>
      <c r="F1678" s="117" t="s">
        <v>3608</v>
      </c>
      <c r="G1678" s="117">
        <v>1.276</v>
      </c>
      <c r="H1678" s="117">
        <v>0</v>
      </c>
      <c r="I1678" s="117">
        <v>1</v>
      </c>
      <c r="J1678" s="117">
        <v>0</v>
      </c>
      <c r="K1678" s="117">
        <v>0</v>
      </c>
      <c r="L1678" s="117">
        <v>0.48099999999999998</v>
      </c>
      <c r="M1678" s="117">
        <v>3.4000000000000002E-2</v>
      </c>
      <c r="N1678" s="117" t="s">
        <v>2716</v>
      </c>
    </row>
    <row r="1679" spans="1:14" hidden="1">
      <c r="A1679" s="117" t="s">
        <v>6292</v>
      </c>
      <c r="B1679" s="117">
        <v>0.77859999999999996</v>
      </c>
      <c r="C1679" s="117">
        <v>1</v>
      </c>
      <c r="D1679" s="117">
        <v>4.1200000000000001E-2</v>
      </c>
      <c r="E1679" s="117">
        <v>4120</v>
      </c>
      <c r="F1679" s="117" t="s">
        <v>1546</v>
      </c>
      <c r="G1679" s="117">
        <v>1.7374000000000001</v>
      </c>
      <c r="H1679" s="117">
        <v>0</v>
      </c>
      <c r="I1679" s="117">
        <v>1</v>
      </c>
      <c r="J1679" s="117">
        <v>0</v>
      </c>
      <c r="K1679" s="117">
        <v>0</v>
      </c>
      <c r="L1679" s="117">
        <v>0.27300000000000002</v>
      </c>
      <c r="M1679" s="117">
        <v>3.7999999999999999E-2</v>
      </c>
      <c r="N1679" s="117" t="s">
        <v>2751</v>
      </c>
    </row>
    <row r="1680" spans="1:14" hidden="1">
      <c r="A1680" s="117" t="s">
        <v>6293</v>
      </c>
      <c r="B1680" s="117">
        <v>0.77719999999999989</v>
      </c>
      <c r="C1680" s="117">
        <v>1</v>
      </c>
      <c r="D1680" s="117">
        <v>1.4499999999999999E-3</v>
      </c>
      <c r="E1680" s="117">
        <v>145</v>
      </c>
      <c r="F1680" s="117" t="s">
        <v>3659</v>
      </c>
      <c r="G1680" s="117">
        <v>0.89780000000000004</v>
      </c>
      <c r="H1680" s="117">
        <v>0</v>
      </c>
      <c r="I1680" s="117">
        <v>1</v>
      </c>
      <c r="J1680" s="117">
        <v>0</v>
      </c>
      <c r="K1680" s="117">
        <v>0</v>
      </c>
      <c r="L1680" s="117">
        <v>0.75700000000000001</v>
      </c>
      <c r="M1680" s="117">
        <v>7.3999999999999996E-2</v>
      </c>
      <c r="N1680" s="117" t="s">
        <v>2752</v>
      </c>
    </row>
    <row r="1681" spans="1:14" hidden="1">
      <c r="A1681" s="117" t="s">
        <v>6294</v>
      </c>
      <c r="B1681" s="117">
        <v>0.9071999999999999</v>
      </c>
      <c r="C1681" s="117">
        <v>1</v>
      </c>
      <c r="D1681" s="117">
        <v>3.3300000000000003E-2</v>
      </c>
      <c r="E1681" s="117">
        <v>3330</v>
      </c>
      <c r="F1681" s="117" t="s">
        <v>1711</v>
      </c>
      <c r="G1681" s="117">
        <v>1.6489</v>
      </c>
      <c r="H1681" s="117">
        <v>6.9400000000000003E-2</v>
      </c>
      <c r="I1681" s="117">
        <v>1</v>
      </c>
      <c r="J1681" s="117">
        <v>0</v>
      </c>
      <c r="K1681" s="117">
        <v>0</v>
      </c>
      <c r="L1681" s="117">
        <v>0.26600000000000001</v>
      </c>
      <c r="M1681" s="117">
        <v>2.1000000000000001E-2</v>
      </c>
      <c r="N1681" s="117" t="s">
        <v>2753</v>
      </c>
    </row>
    <row r="1682" spans="1:14" hidden="1">
      <c r="A1682" s="117" t="s">
        <v>6295</v>
      </c>
      <c r="B1682" s="117">
        <v>0.98009999999999997</v>
      </c>
      <c r="C1682" s="117">
        <v>1</v>
      </c>
      <c r="D1682" s="117">
        <v>6.7309999999999995E-2</v>
      </c>
      <c r="E1682" s="117">
        <v>6731</v>
      </c>
      <c r="F1682" s="117" t="s">
        <v>1709</v>
      </c>
      <c r="G1682" s="117">
        <v>1.7682</v>
      </c>
      <c r="H1682" s="117">
        <v>0</v>
      </c>
      <c r="I1682" s="117">
        <v>1</v>
      </c>
      <c r="J1682" s="117">
        <v>0</v>
      </c>
      <c r="K1682" s="117">
        <v>0</v>
      </c>
      <c r="L1682" s="117">
        <v>0.30499999999999999</v>
      </c>
      <c r="M1682" s="117">
        <v>0.03</v>
      </c>
      <c r="N1682" s="117" t="s">
        <v>2754</v>
      </c>
    </row>
    <row r="1683" spans="1:14" hidden="1">
      <c r="A1683" s="117" t="s">
        <v>6296</v>
      </c>
      <c r="B1683" s="117">
        <v>0.77719999999999989</v>
      </c>
      <c r="C1683" s="117">
        <v>1</v>
      </c>
      <c r="D1683" s="117">
        <v>2.0389999999999998E-2</v>
      </c>
      <c r="E1683" s="117">
        <v>2039</v>
      </c>
      <c r="F1683" s="117" t="s">
        <v>3659</v>
      </c>
      <c r="G1683" s="117">
        <v>1.4147000000000001</v>
      </c>
      <c r="H1683" s="117">
        <v>0</v>
      </c>
      <c r="I1683" s="117">
        <v>1</v>
      </c>
      <c r="J1683" s="117">
        <v>0</v>
      </c>
      <c r="K1683" s="117">
        <v>0</v>
      </c>
      <c r="L1683" s="117">
        <v>0.313</v>
      </c>
      <c r="M1683" s="117">
        <v>2.5000000000000001E-2</v>
      </c>
      <c r="N1683" s="117" t="s">
        <v>2755</v>
      </c>
    </row>
    <row r="1684" spans="1:14" hidden="1">
      <c r="A1684" s="117" t="s">
        <v>6297</v>
      </c>
      <c r="B1684" s="117">
        <v>0.85559999999999992</v>
      </c>
      <c r="C1684" s="117">
        <v>1</v>
      </c>
      <c r="D1684" s="117">
        <v>2.649E-2</v>
      </c>
      <c r="E1684" s="117">
        <v>2649</v>
      </c>
      <c r="F1684" s="117" t="s">
        <v>1544</v>
      </c>
      <c r="G1684" s="117">
        <v>1.8001</v>
      </c>
      <c r="H1684" s="117">
        <v>5.3499999999999999E-2</v>
      </c>
      <c r="I1684" s="117">
        <v>1</v>
      </c>
      <c r="J1684" s="117">
        <v>0</v>
      </c>
      <c r="K1684" s="117">
        <v>0</v>
      </c>
      <c r="L1684" s="117">
        <v>0.34499999999999997</v>
      </c>
      <c r="M1684" s="117">
        <v>9.7000000000000003E-2</v>
      </c>
      <c r="N1684" s="117" t="s">
        <v>2756</v>
      </c>
    </row>
    <row r="1685" spans="1:14" hidden="1">
      <c r="A1685" s="117" t="s">
        <v>6298</v>
      </c>
      <c r="B1685" s="117">
        <v>0.77719999999999989</v>
      </c>
      <c r="C1685" s="117">
        <v>1</v>
      </c>
      <c r="D1685" s="117">
        <v>5.8700000000000002E-3</v>
      </c>
      <c r="E1685" s="117">
        <v>587</v>
      </c>
      <c r="F1685" s="117" t="s">
        <v>3659</v>
      </c>
      <c r="G1685" s="117">
        <v>1.1701999999999999</v>
      </c>
      <c r="H1685" s="117">
        <v>0</v>
      </c>
      <c r="I1685" s="117">
        <v>1</v>
      </c>
      <c r="J1685" s="117">
        <v>0</v>
      </c>
      <c r="K1685" s="117">
        <v>0</v>
      </c>
      <c r="L1685" s="117">
        <v>0.13300000000000001</v>
      </c>
      <c r="M1685" s="117">
        <v>0.01</v>
      </c>
      <c r="N1685" s="117" t="s">
        <v>2757</v>
      </c>
    </row>
    <row r="1686" spans="1:14" hidden="1">
      <c r="A1686" s="117" t="s">
        <v>6299</v>
      </c>
      <c r="B1686" s="117">
        <v>0.77719999999999989</v>
      </c>
      <c r="C1686" s="117">
        <v>1</v>
      </c>
      <c r="D1686" s="117">
        <v>2.198E-2</v>
      </c>
      <c r="E1686" s="117">
        <v>2198</v>
      </c>
      <c r="F1686" s="117" t="s">
        <v>3659</v>
      </c>
      <c r="G1686" s="117">
        <v>1.5402</v>
      </c>
      <c r="H1686" s="117">
        <v>0</v>
      </c>
      <c r="I1686" s="117">
        <v>1</v>
      </c>
      <c r="J1686" s="117">
        <v>0</v>
      </c>
      <c r="K1686" s="117">
        <v>0</v>
      </c>
      <c r="L1686" s="117">
        <v>0.23</v>
      </c>
      <c r="M1686" s="117">
        <v>2.3E-2</v>
      </c>
      <c r="N1686" s="117" t="s">
        <v>2758</v>
      </c>
    </row>
    <row r="1687" spans="1:14" hidden="1">
      <c r="A1687" s="117" t="s">
        <v>6300</v>
      </c>
      <c r="B1687" s="117">
        <v>0.9071999999999999</v>
      </c>
      <c r="C1687" s="117">
        <v>1</v>
      </c>
      <c r="D1687" s="117">
        <v>8.2290000000000002E-2</v>
      </c>
      <c r="E1687" s="117">
        <v>8229</v>
      </c>
      <c r="F1687" s="117" t="s">
        <v>1711</v>
      </c>
      <c r="G1687" s="117">
        <v>1.9236</v>
      </c>
      <c r="H1687" s="117">
        <v>5.8400000000000001E-2</v>
      </c>
      <c r="I1687" s="117">
        <v>1</v>
      </c>
      <c r="J1687" s="117">
        <v>4.9735679999999997E-2</v>
      </c>
      <c r="K1687" s="117">
        <v>6.3559760000000007E-2</v>
      </c>
      <c r="L1687" s="117">
        <v>0.25700000000000001</v>
      </c>
      <c r="M1687" s="117">
        <v>2.7E-2</v>
      </c>
      <c r="N1687" s="117" t="s">
        <v>2759</v>
      </c>
    </row>
    <row r="1688" spans="1:14" hidden="1">
      <c r="A1688" s="117" t="s">
        <v>6301</v>
      </c>
      <c r="B1688" s="117">
        <v>0.77719999999999989</v>
      </c>
      <c r="C1688" s="117">
        <v>1</v>
      </c>
      <c r="D1688" s="117">
        <v>1.1180000000000001E-2</v>
      </c>
      <c r="E1688" s="117">
        <v>1118</v>
      </c>
      <c r="F1688" s="117" t="s">
        <v>3659</v>
      </c>
      <c r="G1688" s="117">
        <v>1.8035000000000001</v>
      </c>
      <c r="H1688" s="117">
        <v>0</v>
      </c>
      <c r="I1688" s="117">
        <v>1</v>
      </c>
      <c r="J1688" s="117">
        <v>0.49687062999999998</v>
      </c>
      <c r="K1688" s="117">
        <v>0.19197565999999999</v>
      </c>
      <c r="L1688" s="117">
        <v>0.16900000000000001</v>
      </c>
      <c r="M1688" s="117">
        <v>2.3E-2</v>
      </c>
      <c r="N1688" s="117" t="s">
        <v>2760</v>
      </c>
    </row>
    <row r="1689" spans="1:14" hidden="1">
      <c r="A1689" s="117" t="s">
        <v>6302</v>
      </c>
      <c r="B1689" s="117">
        <v>0.9071999999999999</v>
      </c>
      <c r="C1689" s="117">
        <v>1</v>
      </c>
      <c r="D1689" s="117">
        <v>3.3660000000000002E-2</v>
      </c>
      <c r="E1689" s="117">
        <v>3366</v>
      </c>
      <c r="F1689" s="117" t="s">
        <v>1711</v>
      </c>
      <c r="G1689" s="117">
        <v>1.7575000000000001</v>
      </c>
      <c r="H1689" s="117">
        <v>4.0399999999999998E-2</v>
      </c>
      <c r="I1689" s="117">
        <v>1</v>
      </c>
      <c r="J1689" s="117">
        <v>0</v>
      </c>
      <c r="K1689" s="117">
        <v>0</v>
      </c>
      <c r="L1689" s="117">
        <v>0.252</v>
      </c>
      <c r="M1689" s="117">
        <v>3.5999999999999997E-2</v>
      </c>
      <c r="N1689" s="117" t="s">
        <v>2761</v>
      </c>
    </row>
    <row r="1690" spans="1:14" hidden="1">
      <c r="A1690" s="117" t="s">
        <v>6303</v>
      </c>
      <c r="B1690" s="117">
        <v>0.77719999999999989</v>
      </c>
      <c r="C1690" s="117">
        <v>1</v>
      </c>
      <c r="D1690" s="117">
        <v>5.7200000000000003E-3</v>
      </c>
      <c r="E1690" s="117">
        <v>572</v>
      </c>
      <c r="F1690" s="117" t="s">
        <v>3659</v>
      </c>
      <c r="G1690" s="117">
        <v>1.0359</v>
      </c>
      <c r="H1690" s="117">
        <v>0</v>
      </c>
      <c r="I1690" s="117">
        <v>1</v>
      </c>
      <c r="J1690" s="117">
        <v>0</v>
      </c>
      <c r="K1690" s="117">
        <v>0</v>
      </c>
      <c r="L1690" s="117">
        <v>0.375</v>
      </c>
      <c r="M1690" s="117">
        <v>5.5E-2</v>
      </c>
      <c r="N1690" s="117" t="s">
        <v>2762</v>
      </c>
    </row>
    <row r="1691" spans="1:14" hidden="1">
      <c r="A1691" s="117" t="s">
        <v>6304</v>
      </c>
      <c r="B1691" s="117">
        <v>0.77719999999999989</v>
      </c>
      <c r="C1691" s="117">
        <v>1</v>
      </c>
      <c r="D1691" s="117">
        <v>2.1690000000000001E-2</v>
      </c>
      <c r="E1691" s="117">
        <v>2169</v>
      </c>
      <c r="F1691" s="117" t="s">
        <v>3659</v>
      </c>
      <c r="G1691" s="117">
        <v>1.5774999999999999</v>
      </c>
      <c r="H1691" s="117">
        <v>0</v>
      </c>
      <c r="I1691" s="117">
        <v>1</v>
      </c>
      <c r="J1691" s="117">
        <v>0</v>
      </c>
      <c r="K1691" s="117">
        <v>0</v>
      </c>
      <c r="L1691" s="117">
        <v>0.32300000000000001</v>
      </c>
      <c r="M1691" s="117">
        <v>3.1E-2</v>
      </c>
      <c r="N1691" s="117" t="s">
        <v>2763</v>
      </c>
    </row>
    <row r="1692" spans="1:14" hidden="1">
      <c r="A1692" s="117" t="s">
        <v>6305</v>
      </c>
      <c r="B1692" s="117">
        <v>0.91979999999999995</v>
      </c>
      <c r="C1692" s="117">
        <v>1</v>
      </c>
      <c r="D1692" s="117">
        <v>4.5589999999999999E-2</v>
      </c>
      <c r="E1692" s="117">
        <v>4559</v>
      </c>
      <c r="F1692" s="117" t="s">
        <v>1550</v>
      </c>
      <c r="G1692" s="117">
        <v>1.7624</v>
      </c>
      <c r="H1692" s="117">
        <v>6.6299999999999998E-2</v>
      </c>
      <c r="I1692" s="117">
        <v>1</v>
      </c>
      <c r="J1692" s="117">
        <v>4.9084170000000003E-2</v>
      </c>
      <c r="K1692" s="117">
        <v>6.2332539999999999E-2</v>
      </c>
      <c r="L1692" s="117">
        <v>0.14099999999999999</v>
      </c>
      <c r="M1692" s="117">
        <v>8.9999999999999993E-3</v>
      </c>
      <c r="N1692" s="117" t="s">
        <v>2764</v>
      </c>
    </row>
    <row r="1693" spans="1:14" hidden="1">
      <c r="A1693" s="117" t="s">
        <v>6306</v>
      </c>
      <c r="B1693" s="117">
        <v>0.9071999999999999</v>
      </c>
      <c r="C1693" s="117">
        <v>1</v>
      </c>
      <c r="D1693" s="117">
        <v>0.16803000000000001</v>
      </c>
      <c r="E1693" s="117">
        <v>16803</v>
      </c>
      <c r="F1693" s="117" t="s">
        <v>1711</v>
      </c>
      <c r="G1693" s="117">
        <v>2.3532000000000002</v>
      </c>
      <c r="H1693" s="117">
        <v>6.2300000000000001E-2</v>
      </c>
      <c r="I1693" s="117">
        <v>1</v>
      </c>
      <c r="J1693" s="117">
        <v>0.23303309</v>
      </c>
      <c r="K1693" s="117">
        <v>0.24079987</v>
      </c>
      <c r="L1693" s="117">
        <v>0.32600000000000001</v>
      </c>
      <c r="M1693" s="117">
        <v>2.1999999999999999E-2</v>
      </c>
      <c r="N1693" s="117" t="s">
        <v>2765</v>
      </c>
    </row>
    <row r="1694" spans="1:14" hidden="1">
      <c r="A1694" s="117" t="s">
        <v>6307</v>
      </c>
      <c r="B1694" s="117">
        <v>0.91979999999999995</v>
      </c>
      <c r="C1694" s="117">
        <v>1</v>
      </c>
      <c r="D1694" s="117">
        <v>4.45E-3</v>
      </c>
      <c r="E1694" s="117">
        <v>445</v>
      </c>
      <c r="F1694" s="117" t="s">
        <v>1550</v>
      </c>
      <c r="G1694" s="117">
        <v>1.2498</v>
      </c>
      <c r="H1694" s="117">
        <v>0</v>
      </c>
      <c r="I1694" s="117">
        <v>1</v>
      </c>
      <c r="J1694" s="117">
        <v>0</v>
      </c>
      <c r="K1694" s="117">
        <v>0</v>
      </c>
      <c r="L1694" s="117">
        <v>0.33400000000000002</v>
      </c>
      <c r="M1694" s="117">
        <v>2.4E-2</v>
      </c>
      <c r="N1694" s="117" t="s">
        <v>2766</v>
      </c>
    </row>
    <row r="1695" spans="1:14" hidden="1">
      <c r="A1695" s="117" t="s">
        <v>6308</v>
      </c>
      <c r="B1695" s="117">
        <v>0.85629999999999995</v>
      </c>
      <c r="C1695" s="117">
        <v>1</v>
      </c>
      <c r="D1695" s="117">
        <v>8.4529999999999994E-2</v>
      </c>
      <c r="E1695" s="117">
        <v>8453</v>
      </c>
      <c r="F1695" s="117" t="s">
        <v>1743</v>
      </c>
      <c r="G1695" s="117">
        <v>1.8946000000000001</v>
      </c>
      <c r="H1695" s="117">
        <v>6.5500000000000003E-2</v>
      </c>
      <c r="I1695" s="117">
        <v>1</v>
      </c>
      <c r="J1695" s="117">
        <v>1.6358870000000001E-2</v>
      </c>
      <c r="K1695" s="117">
        <v>1.8136759999999998E-2</v>
      </c>
      <c r="L1695" s="117">
        <v>0.22900000000000001</v>
      </c>
      <c r="M1695" s="117">
        <v>1.2999999999999999E-2</v>
      </c>
      <c r="N1695" s="117" t="s">
        <v>1897</v>
      </c>
    </row>
    <row r="1696" spans="1:14" hidden="1">
      <c r="A1696" s="117" t="s">
        <v>6309</v>
      </c>
      <c r="B1696" s="117">
        <v>0.85559999999999992</v>
      </c>
      <c r="C1696" s="117">
        <v>1</v>
      </c>
      <c r="D1696" s="117">
        <v>2.1409999999999998E-2</v>
      </c>
      <c r="E1696" s="117">
        <v>2141</v>
      </c>
      <c r="F1696" s="117" t="s">
        <v>1544</v>
      </c>
      <c r="G1696" s="117">
        <v>1.5905</v>
      </c>
      <c r="H1696" s="117">
        <v>0</v>
      </c>
      <c r="I1696" s="117">
        <v>1</v>
      </c>
      <c r="J1696" s="117">
        <v>8.2404900000000003E-2</v>
      </c>
      <c r="K1696" s="117">
        <v>6.7995379999999994E-2</v>
      </c>
      <c r="L1696" s="117">
        <v>0.31900000000000001</v>
      </c>
      <c r="M1696" s="117">
        <v>3.2000000000000001E-2</v>
      </c>
      <c r="N1696" s="117" t="s">
        <v>2756</v>
      </c>
    </row>
    <row r="1697" spans="1:14" hidden="1">
      <c r="A1697" s="117" t="s">
        <v>6310</v>
      </c>
      <c r="B1697" s="117">
        <v>0.91979999999999995</v>
      </c>
      <c r="C1697" s="117">
        <v>1</v>
      </c>
      <c r="D1697" s="117">
        <v>2.2100000000000002E-2</v>
      </c>
      <c r="E1697" s="117">
        <v>2210</v>
      </c>
      <c r="F1697" s="117" t="s">
        <v>1550</v>
      </c>
      <c r="G1697" s="117">
        <v>1.4379999999999999</v>
      </c>
      <c r="H1697" s="117">
        <v>0.1527</v>
      </c>
      <c r="I1697" s="117">
        <v>1</v>
      </c>
      <c r="J1697" s="117">
        <v>0.2146255</v>
      </c>
      <c r="K1697" s="117">
        <v>0.27280334000000001</v>
      </c>
      <c r="L1697" s="117">
        <v>0.48899999999999999</v>
      </c>
      <c r="M1697" s="117">
        <v>1.9E-2</v>
      </c>
      <c r="N1697" s="117" t="s">
        <v>2764</v>
      </c>
    </row>
    <row r="1698" spans="1:14" hidden="1">
      <c r="A1698" s="117" t="s">
        <v>6311</v>
      </c>
      <c r="B1698" s="117">
        <v>0.77719999999999989</v>
      </c>
      <c r="C1698" s="117">
        <v>1</v>
      </c>
      <c r="D1698" s="117">
        <v>3.7200000000000002E-3</v>
      </c>
      <c r="E1698" s="117">
        <v>372</v>
      </c>
      <c r="F1698" s="117" t="s">
        <v>3659</v>
      </c>
      <c r="G1698" s="117">
        <v>1.2514000000000001</v>
      </c>
      <c r="H1698" s="117">
        <v>0</v>
      </c>
      <c r="I1698" s="117">
        <v>1</v>
      </c>
      <c r="J1698" s="117">
        <v>0</v>
      </c>
      <c r="K1698" s="117">
        <v>0</v>
      </c>
      <c r="L1698" s="117">
        <v>0.49299999999999999</v>
      </c>
      <c r="M1698" s="117">
        <v>0.03</v>
      </c>
      <c r="N1698" s="117" t="s">
        <v>2767</v>
      </c>
    </row>
    <row r="1699" spans="1:14" hidden="1">
      <c r="A1699" s="117" t="s">
        <v>6312</v>
      </c>
      <c r="B1699" s="117">
        <v>0.9071999999999999</v>
      </c>
      <c r="C1699" s="117">
        <v>1</v>
      </c>
      <c r="D1699" s="117">
        <v>1.7610000000000001E-2</v>
      </c>
      <c r="E1699" s="117">
        <v>1761</v>
      </c>
      <c r="F1699" s="117" t="s">
        <v>1711</v>
      </c>
      <c r="G1699" s="117">
        <v>1.7272000000000001</v>
      </c>
      <c r="H1699" s="117">
        <v>4.1599999999999998E-2</v>
      </c>
      <c r="I1699" s="117">
        <v>1</v>
      </c>
      <c r="J1699" s="117">
        <v>0</v>
      </c>
      <c r="K1699" s="117">
        <v>0</v>
      </c>
      <c r="L1699" s="117">
        <v>0.30199999999999999</v>
      </c>
      <c r="M1699" s="117">
        <v>3.4000000000000002E-2</v>
      </c>
      <c r="N1699" s="117" t="s">
        <v>2768</v>
      </c>
    </row>
    <row r="1700" spans="1:14" hidden="1">
      <c r="A1700" s="117" t="s">
        <v>6313</v>
      </c>
      <c r="B1700" s="117">
        <v>0.91979999999999995</v>
      </c>
      <c r="C1700" s="117">
        <v>1</v>
      </c>
      <c r="D1700" s="117">
        <v>9.1400000000000006E-3</v>
      </c>
      <c r="E1700" s="117">
        <v>914</v>
      </c>
      <c r="F1700" s="117" t="s">
        <v>1550</v>
      </c>
      <c r="G1700" s="117">
        <v>1.1262000000000001</v>
      </c>
      <c r="H1700" s="117">
        <v>0</v>
      </c>
      <c r="I1700" s="117">
        <v>1</v>
      </c>
      <c r="J1700" s="117">
        <v>0</v>
      </c>
      <c r="K1700" s="117">
        <v>0</v>
      </c>
      <c r="L1700" s="117">
        <v>0.39400000000000002</v>
      </c>
      <c r="M1700" s="117">
        <v>2.8000000000000001E-2</v>
      </c>
      <c r="N1700" s="117" t="s">
        <v>2769</v>
      </c>
    </row>
    <row r="1701" spans="1:14" hidden="1">
      <c r="A1701" s="117" t="s">
        <v>6314</v>
      </c>
      <c r="B1701" s="117">
        <v>0.77719999999999989</v>
      </c>
      <c r="C1701" s="117">
        <v>1</v>
      </c>
      <c r="D1701" s="117">
        <v>8.6400000000000001E-3</v>
      </c>
      <c r="E1701" s="117">
        <v>864</v>
      </c>
      <c r="F1701" s="117" t="s">
        <v>3659</v>
      </c>
      <c r="G1701" s="117">
        <v>1.2605</v>
      </c>
      <c r="H1701" s="117">
        <v>0</v>
      </c>
      <c r="I1701" s="117">
        <v>1</v>
      </c>
      <c r="J1701" s="117">
        <v>0</v>
      </c>
      <c r="K1701" s="117">
        <v>0</v>
      </c>
      <c r="L1701" s="117">
        <v>0.4</v>
      </c>
      <c r="M1701" s="117">
        <v>5.5E-2</v>
      </c>
      <c r="N1701" s="117" t="s">
        <v>2770</v>
      </c>
    </row>
    <row r="1702" spans="1:14" hidden="1">
      <c r="A1702" s="117" t="s">
        <v>6315</v>
      </c>
      <c r="B1702" s="117">
        <v>0.77719999999999989</v>
      </c>
      <c r="C1702" s="117">
        <v>1</v>
      </c>
      <c r="D1702" s="117">
        <v>2.98E-3</v>
      </c>
      <c r="E1702" s="117">
        <v>298</v>
      </c>
      <c r="F1702" s="117" t="s">
        <v>3659</v>
      </c>
      <c r="G1702" s="117">
        <v>1.1572</v>
      </c>
      <c r="H1702" s="117">
        <v>0</v>
      </c>
      <c r="I1702" s="117">
        <v>1</v>
      </c>
      <c r="J1702" s="117">
        <v>0</v>
      </c>
      <c r="K1702" s="117">
        <v>0</v>
      </c>
      <c r="L1702" s="117">
        <v>0.42299999999999999</v>
      </c>
      <c r="M1702" s="117">
        <v>7.1999999999999995E-2</v>
      </c>
      <c r="N1702" s="117" t="s">
        <v>2771</v>
      </c>
    </row>
    <row r="1703" spans="1:14" hidden="1">
      <c r="A1703" s="117" t="s">
        <v>6316</v>
      </c>
      <c r="B1703" s="117">
        <v>0.91979999999999995</v>
      </c>
      <c r="C1703" s="117">
        <v>1</v>
      </c>
      <c r="D1703" s="117">
        <v>1.9199999999999998E-2</v>
      </c>
      <c r="E1703" s="117">
        <v>1920</v>
      </c>
      <c r="F1703" s="117" t="s">
        <v>1550</v>
      </c>
      <c r="G1703" s="117">
        <v>1.4471000000000001</v>
      </c>
      <c r="H1703" s="117">
        <v>4.3900000000000002E-2</v>
      </c>
      <c r="I1703" s="117">
        <v>1</v>
      </c>
      <c r="J1703" s="117">
        <v>0</v>
      </c>
      <c r="K1703" s="117">
        <v>0</v>
      </c>
      <c r="L1703" s="117">
        <v>0.19400000000000001</v>
      </c>
      <c r="M1703" s="117">
        <v>1.9E-2</v>
      </c>
      <c r="N1703" s="117" t="s">
        <v>2772</v>
      </c>
    </row>
    <row r="1704" spans="1:14" hidden="1">
      <c r="A1704" s="117" t="s">
        <v>6317</v>
      </c>
      <c r="B1704" s="117">
        <v>0.77719999999999989</v>
      </c>
      <c r="C1704" s="117">
        <v>1</v>
      </c>
      <c r="D1704" s="117">
        <v>7.6099999999999996E-3</v>
      </c>
      <c r="E1704" s="117">
        <v>761</v>
      </c>
      <c r="F1704" s="117" t="s">
        <v>3659</v>
      </c>
      <c r="G1704" s="117">
        <v>1.4516</v>
      </c>
      <c r="H1704" s="117">
        <v>0</v>
      </c>
      <c r="I1704" s="117">
        <v>1</v>
      </c>
      <c r="J1704" s="117">
        <v>0</v>
      </c>
      <c r="K1704" s="117">
        <v>0</v>
      </c>
      <c r="L1704" s="117">
        <v>0.44400000000000001</v>
      </c>
      <c r="M1704" s="117">
        <v>4.2999999999999997E-2</v>
      </c>
      <c r="N1704" s="117" t="s">
        <v>2773</v>
      </c>
    </row>
    <row r="1705" spans="1:14" hidden="1">
      <c r="A1705" s="117" t="s">
        <v>6318</v>
      </c>
      <c r="B1705" s="117">
        <v>0.85629999999999995</v>
      </c>
      <c r="C1705" s="117">
        <v>1</v>
      </c>
      <c r="D1705" s="117">
        <v>0.10145</v>
      </c>
      <c r="E1705" s="117">
        <v>10145</v>
      </c>
      <c r="F1705" s="117" t="s">
        <v>1743</v>
      </c>
      <c r="G1705" s="117">
        <v>1.9661</v>
      </c>
      <c r="H1705" s="117">
        <v>6.2100000000000002E-2</v>
      </c>
      <c r="I1705" s="117">
        <v>1</v>
      </c>
      <c r="J1705" s="117">
        <v>0</v>
      </c>
      <c r="K1705" s="117">
        <v>0</v>
      </c>
      <c r="L1705" s="117">
        <v>0.28799999999999998</v>
      </c>
      <c r="M1705" s="117">
        <v>2.1999999999999999E-2</v>
      </c>
      <c r="N1705" s="117" t="s">
        <v>1897</v>
      </c>
    </row>
    <row r="1706" spans="1:14" hidden="1">
      <c r="A1706" s="117" t="s">
        <v>6319</v>
      </c>
      <c r="B1706" s="117">
        <v>0.83349999999999991</v>
      </c>
      <c r="C1706" s="117">
        <v>1</v>
      </c>
      <c r="D1706" s="117">
        <v>7.5590000000000004E-2</v>
      </c>
      <c r="E1706" s="117">
        <v>7559</v>
      </c>
      <c r="F1706" s="117" t="s">
        <v>1832</v>
      </c>
      <c r="G1706" s="117">
        <v>2.0242</v>
      </c>
      <c r="H1706" s="117">
        <v>2.29E-2</v>
      </c>
      <c r="I1706" s="117">
        <v>1</v>
      </c>
      <c r="J1706" s="117">
        <v>0</v>
      </c>
      <c r="K1706" s="117">
        <v>0</v>
      </c>
      <c r="L1706" s="117">
        <v>0.314</v>
      </c>
      <c r="M1706" s="117">
        <v>4.1000000000000002E-2</v>
      </c>
      <c r="N1706" s="117" t="s">
        <v>2774</v>
      </c>
    </row>
    <row r="1707" spans="1:14" hidden="1">
      <c r="A1707" s="117" t="s">
        <v>6320</v>
      </c>
      <c r="B1707" s="117">
        <v>0.77719999999999989</v>
      </c>
      <c r="C1707" s="117">
        <v>1</v>
      </c>
      <c r="D1707" s="117">
        <v>7.1599999999999997E-3</v>
      </c>
      <c r="E1707" s="117">
        <v>716</v>
      </c>
      <c r="F1707" s="117" t="s">
        <v>3659</v>
      </c>
      <c r="G1707" s="117">
        <v>1.0190999999999999</v>
      </c>
      <c r="H1707" s="117">
        <v>0</v>
      </c>
      <c r="I1707" s="117">
        <v>1</v>
      </c>
      <c r="J1707" s="117">
        <v>0</v>
      </c>
      <c r="K1707" s="117">
        <v>0</v>
      </c>
      <c r="L1707" s="117">
        <v>0.33</v>
      </c>
      <c r="M1707" s="117">
        <v>1.2E-2</v>
      </c>
      <c r="N1707" s="117" t="s">
        <v>2775</v>
      </c>
    </row>
    <row r="1708" spans="1:14" hidden="1">
      <c r="A1708" s="117" t="s">
        <v>6321</v>
      </c>
      <c r="B1708" s="117">
        <v>0.77719999999999989</v>
      </c>
      <c r="C1708" s="117">
        <v>1</v>
      </c>
      <c r="D1708" s="117">
        <v>5.79E-3</v>
      </c>
      <c r="E1708" s="117">
        <v>579</v>
      </c>
      <c r="F1708" s="117" t="s">
        <v>3659</v>
      </c>
      <c r="G1708" s="117">
        <v>1.3481000000000001</v>
      </c>
      <c r="H1708" s="117">
        <v>0</v>
      </c>
      <c r="I1708" s="117">
        <v>1</v>
      </c>
      <c r="J1708" s="117">
        <v>0</v>
      </c>
      <c r="K1708" s="117">
        <v>0</v>
      </c>
      <c r="L1708" s="117">
        <v>0.19500000000000001</v>
      </c>
      <c r="M1708" s="117">
        <v>0.03</v>
      </c>
      <c r="N1708" s="117" t="s">
        <v>2776</v>
      </c>
    </row>
    <row r="1709" spans="1:14" hidden="1">
      <c r="A1709" s="117" t="s">
        <v>6322</v>
      </c>
      <c r="B1709" s="117">
        <v>0.9071999999999999</v>
      </c>
      <c r="C1709" s="117">
        <v>1</v>
      </c>
      <c r="D1709" s="117">
        <v>8.2470000000000002E-2</v>
      </c>
      <c r="E1709" s="117">
        <v>8247</v>
      </c>
      <c r="F1709" s="117" t="s">
        <v>1711</v>
      </c>
      <c r="G1709" s="117">
        <v>1.6977</v>
      </c>
      <c r="H1709" s="117">
        <v>2.4E-2</v>
      </c>
      <c r="I1709" s="117">
        <v>1</v>
      </c>
      <c r="J1709" s="117">
        <v>0</v>
      </c>
      <c r="K1709" s="117">
        <v>0</v>
      </c>
      <c r="L1709" s="117">
        <v>0.32200000000000001</v>
      </c>
      <c r="M1709" s="117">
        <v>2.5999999999999999E-2</v>
      </c>
      <c r="N1709" s="117" t="s">
        <v>2765</v>
      </c>
    </row>
    <row r="1710" spans="1:14" hidden="1">
      <c r="A1710" s="117" t="s">
        <v>6323</v>
      </c>
      <c r="B1710" s="117">
        <v>0.77719999999999989</v>
      </c>
      <c r="C1710" s="117">
        <v>1</v>
      </c>
      <c r="D1710" s="117">
        <v>2.1080000000000002E-2</v>
      </c>
      <c r="E1710" s="117">
        <v>2108</v>
      </c>
      <c r="F1710" s="117" t="s">
        <v>3659</v>
      </c>
      <c r="G1710" s="117">
        <v>1.4531000000000001</v>
      </c>
      <c r="H1710" s="117">
        <v>0</v>
      </c>
      <c r="I1710" s="117">
        <v>1</v>
      </c>
      <c r="J1710" s="117">
        <v>0</v>
      </c>
      <c r="K1710" s="117">
        <v>0</v>
      </c>
      <c r="L1710" s="117">
        <v>0.26400000000000001</v>
      </c>
      <c r="M1710" s="117">
        <v>2.5000000000000001E-2</v>
      </c>
      <c r="N1710" s="117" t="s">
        <v>2777</v>
      </c>
    </row>
    <row r="1711" spans="1:14" hidden="1">
      <c r="A1711" s="117" t="s">
        <v>6324</v>
      </c>
      <c r="B1711" s="117">
        <v>0.77719999999999989</v>
      </c>
      <c r="C1711" s="117">
        <v>1</v>
      </c>
      <c r="D1711" s="117">
        <v>1.83E-3</v>
      </c>
      <c r="E1711" s="117">
        <v>183</v>
      </c>
      <c r="F1711" s="117" t="s">
        <v>3659</v>
      </c>
      <c r="G1711" s="117">
        <v>0.88019999999999998</v>
      </c>
      <c r="H1711" s="117">
        <v>0</v>
      </c>
      <c r="I1711" s="117">
        <v>1</v>
      </c>
      <c r="J1711" s="117">
        <v>0</v>
      </c>
      <c r="K1711" s="117">
        <v>0</v>
      </c>
      <c r="L1711" s="117">
        <v>0.27800000000000002</v>
      </c>
      <c r="M1711" s="117">
        <v>5.0999999999999997E-2</v>
      </c>
      <c r="N1711" s="117" t="s">
        <v>1532</v>
      </c>
    </row>
    <row r="1712" spans="1:14" hidden="1">
      <c r="A1712" s="117" t="s">
        <v>6325</v>
      </c>
      <c r="B1712" s="117">
        <v>0.9071999999999999</v>
      </c>
      <c r="C1712" s="117">
        <v>1</v>
      </c>
      <c r="D1712" s="117">
        <v>3.8690000000000002E-2</v>
      </c>
      <c r="E1712" s="117">
        <v>3869</v>
      </c>
      <c r="F1712" s="117" t="s">
        <v>1711</v>
      </c>
      <c r="G1712" s="117">
        <v>1.7703</v>
      </c>
      <c r="H1712" s="117">
        <v>3.1300000000000001E-2</v>
      </c>
      <c r="I1712" s="117">
        <v>1</v>
      </c>
      <c r="J1712" s="117">
        <v>0</v>
      </c>
      <c r="K1712" s="117">
        <v>0</v>
      </c>
      <c r="L1712" s="117">
        <v>0.28799999999999998</v>
      </c>
      <c r="M1712" s="117">
        <v>2.5000000000000001E-2</v>
      </c>
      <c r="N1712" s="117" t="s">
        <v>2759</v>
      </c>
    </row>
    <row r="1713" spans="1:14" hidden="1">
      <c r="A1713" s="117" t="s">
        <v>6326</v>
      </c>
      <c r="B1713" s="117">
        <v>0.91979999999999995</v>
      </c>
      <c r="C1713" s="117">
        <v>1</v>
      </c>
      <c r="D1713" s="117">
        <v>3.4869999999999998E-2</v>
      </c>
      <c r="E1713" s="117">
        <v>3487</v>
      </c>
      <c r="F1713" s="117" t="s">
        <v>1550</v>
      </c>
      <c r="G1713" s="117">
        <v>1.8141</v>
      </c>
      <c r="H1713" s="117">
        <v>2.4400000000000002E-2</v>
      </c>
      <c r="I1713" s="117">
        <v>1</v>
      </c>
      <c r="J1713" s="117">
        <v>0</v>
      </c>
      <c r="K1713" s="117">
        <v>0</v>
      </c>
      <c r="L1713" s="117">
        <v>0.27</v>
      </c>
      <c r="M1713" s="117">
        <v>3.2000000000000001E-2</v>
      </c>
      <c r="N1713" s="117" t="s">
        <v>2764</v>
      </c>
    </row>
    <row r="1714" spans="1:14" hidden="1">
      <c r="A1714" s="117" t="s">
        <v>6327</v>
      </c>
      <c r="B1714" s="117">
        <v>0.9071999999999999</v>
      </c>
      <c r="C1714" s="117">
        <v>1</v>
      </c>
      <c r="D1714" s="117">
        <v>4.0730000000000002E-2</v>
      </c>
      <c r="E1714" s="117">
        <v>4073</v>
      </c>
      <c r="F1714" s="117" t="s">
        <v>1711</v>
      </c>
      <c r="G1714" s="117">
        <v>1.7417</v>
      </c>
      <c r="H1714" s="117">
        <v>0.1275</v>
      </c>
      <c r="I1714" s="117">
        <v>1</v>
      </c>
      <c r="J1714" s="117">
        <v>0.14612565999999999</v>
      </c>
      <c r="K1714" s="117">
        <v>0.17144736999999999</v>
      </c>
      <c r="L1714" s="117">
        <v>0.26200000000000001</v>
      </c>
      <c r="M1714" s="117">
        <v>1.9E-2</v>
      </c>
      <c r="N1714" s="117" t="s">
        <v>2759</v>
      </c>
    </row>
    <row r="1715" spans="1:14" hidden="1">
      <c r="A1715" s="117" t="s">
        <v>6328</v>
      </c>
      <c r="B1715" s="117">
        <v>0.77719999999999989</v>
      </c>
      <c r="C1715" s="117">
        <v>1</v>
      </c>
      <c r="D1715" s="117">
        <v>2.376E-2</v>
      </c>
      <c r="E1715" s="117">
        <v>2376</v>
      </c>
      <c r="F1715" s="117" t="s">
        <v>3659</v>
      </c>
      <c r="G1715" s="117">
        <v>1.5488999999999999</v>
      </c>
      <c r="H1715" s="117">
        <v>0</v>
      </c>
      <c r="I1715" s="117">
        <v>1</v>
      </c>
      <c r="J1715" s="117">
        <v>0</v>
      </c>
      <c r="K1715" s="117">
        <v>0</v>
      </c>
      <c r="L1715" s="117">
        <v>0.22</v>
      </c>
      <c r="M1715" s="117">
        <v>1.4999999999999999E-2</v>
      </c>
      <c r="N1715" s="117" t="s">
        <v>2778</v>
      </c>
    </row>
    <row r="1716" spans="1:14" hidden="1">
      <c r="A1716" s="117" t="s">
        <v>6329</v>
      </c>
      <c r="B1716" s="117">
        <v>0.91979999999999995</v>
      </c>
      <c r="C1716" s="117">
        <v>1</v>
      </c>
      <c r="D1716" s="117">
        <v>5.049E-2</v>
      </c>
      <c r="E1716" s="117">
        <v>5049</v>
      </c>
      <c r="F1716" s="117" t="s">
        <v>1550</v>
      </c>
      <c r="G1716" s="117">
        <v>1.5142</v>
      </c>
      <c r="H1716" s="117">
        <v>4.0800000000000003E-2</v>
      </c>
      <c r="I1716" s="117">
        <v>1</v>
      </c>
      <c r="J1716" s="117">
        <v>8.4660000000000006E-5</v>
      </c>
      <c r="K1716" s="117">
        <v>1.6401E-4</v>
      </c>
      <c r="L1716" s="117">
        <v>0.126</v>
      </c>
      <c r="M1716" s="117">
        <v>1.2999999999999999E-2</v>
      </c>
      <c r="N1716" s="117" t="s">
        <v>2764</v>
      </c>
    </row>
    <row r="1717" spans="1:14" hidden="1">
      <c r="A1717" s="117" t="s">
        <v>6330</v>
      </c>
      <c r="B1717" s="117">
        <v>0.91979999999999995</v>
      </c>
      <c r="C1717" s="117">
        <v>1</v>
      </c>
      <c r="D1717" s="117">
        <v>7.5090000000000004E-2</v>
      </c>
      <c r="E1717" s="117">
        <v>7509</v>
      </c>
      <c r="F1717" s="117" t="s">
        <v>1550</v>
      </c>
      <c r="G1717" s="117">
        <v>1.7666999999999999</v>
      </c>
      <c r="H1717" s="117">
        <v>2.6100000000000002E-2</v>
      </c>
      <c r="I1717" s="117">
        <v>1</v>
      </c>
      <c r="J1717" s="117">
        <v>0</v>
      </c>
      <c r="K1717" s="117">
        <v>0</v>
      </c>
      <c r="L1717" s="117">
        <v>0.23400000000000001</v>
      </c>
      <c r="M1717" s="117">
        <v>1.2999999999999999E-2</v>
      </c>
      <c r="N1717" s="117" t="s">
        <v>2772</v>
      </c>
    </row>
    <row r="1718" spans="1:14" hidden="1">
      <c r="A1718" s="117" t="s">
        <v>6331</v>
      </c>
      <c r="B1718" s="117">
        <v>0.77719999999999989</v>
      </c>
      <c r="C1718" s="117">
        <v>1</v>
      </c>
      <c r="D1718" s="117">
        <v>9.8799999999999999E-3</v>
      </c>
      <c r="E1718" s="117">
        <v>988</v>
      </c>
      <c r="F1718" s="117" t="s">
        <v>3659</v>
      </c>
      <c r="G1718" s="117">
        <v>1.3481000000000001</v>
      </c>
      <c r="H1718" s="117">
        <v>0</v>
      </c>
      <c r="I1718" s="117">
        <v>1</v>
      </c>
      <c r="J1718" s="117">
        <v>0</v>
      </c>
      <c r="K1718" s="117">
        <v>0</v>
      </c>
      <c r="L1718" s="117">
        <v>0.45700000000000002</v>
      </c>
      <c r="M1718" s="117">
        <v>5.3999999999999999E-2</v>
      </c>
      <c r="N1718" s="117" t="s">
        <v>2779</v>
      </c>
    </row>
    <row r="1719" spans="1:14" hidden="1">
      <c r="A1719" s="117" t="s">
        <v>6332</v>
      </c>
      <c r="B1719" s="117">
        <v>0.91979999999999995</v>
      </c>
      <c r="C1719" s="117">
        <v>1</v>
      </c>
      <c r="D1719" s="117">
        <v>7.3299999999999997E-3</v>
      </c>
      <c r="E1719" s="117">
        <v>733</v>
      </c>
      <c r="F1719" s="117" t="s">
        <v>1550</v>
      </c>
      <c r="G1719" s="117">
        <v>1.246</v>
      </c>
      <c r="H1719" s="117">
        <v>0.113</v>
      </c>
      <c r="I1719" s="117">
        <v>1</v>
      </c>
      <c r="J1719" s="117">
        <v>0.33513077000000002</v>
      </c>
      <c r="K1719" s="117">
        <v>0.23856363</v>
      </c>
      <c r="L1719" s="117">
        <v>0.69199999999999995</v>
      </c>
      <c r="M1719" s="117">
        <v>4.7E-2</v>
      </c>
      <c r="N1719" s="117" t="s">
        <v>2764</v>
      </c>
    </row>
    <row r="1720" spans="1:14" hidden="1">
      <c r="A1720" s="117" t="s">
        <v>6333</v>
      </c>
      <c r="B1720" s="117">
        <v>0.9071999999999999</v>
      </c>
      <c r="C1720" s="117">
        <v>1</v>
      </c>
      <c r="D1720" s="117">
        <v>6.5720000000000001E-2</v>
      </c>
      <c r="E1720" s="117">
        <v>6572</v>
      </c>
      <c r="F1720" s="117" t="s">
        <v>1711</v>
      </c>
      <c r="G1720" s="117">
        <v>1.7781</v>
      </c>
      <c r="H1720" s="117">
        <v>6.8400000000000002E-2</v>
      </c>
      <c r="I1720" s="117">
        <v>1</v>
      </c>
      <c r="J1720" s="117">
        <v>1.0039950000000001E-2</v>
      </c>
      <c r="K1720" s="117">
        <v>1.459153E-2</v>
      </c>
      <c r="L1720" s="117">
        <v>0.255</v>
      </c>
      <c r="M1720" s="117">
        <v>1.4E-2</v>
      </c>
      <c r="N1720" s="117" t="s">
        <v>2759</v>
      </c>
    </row>
    <row r="1721" spans="1:14" hidden="1">
      <c r="A1721" s="117" t="s">
        <v>6334</v>
      </c>
      <c r="B1721" s="117">
        <v>0.9071999999999999</v>
      </c>
      <c r="C1721" s="117">
        <v>1</v>
      </c>
      <c r="D1721" s="117">
        <v>4.9630000000000001E-2</v>
      </c>
      <c r="E1721" s="117">
        <v>4963</v>
      </c>
      <c r="F1721" s="117" t="s">
        <v>1711</v>
      </c>
      <c r="G1721" s="117">
        <v>1.8666</v>
      </c>
      <c r="H1721" s="117">
        <v>7.9200000000000007E-2</v>
      </c>
      <c r="I1721" s="117">
        <v>1</v>
      </c>
      <c r="J1721" s="117">
        <v>0.35268986000000002</v>
      </c>
      <c r="K1721" s="117">
        <v>0.41781420000000002</v>
      </c>
      <c r="L1721" s="117">
        <v>0.19500000000000001</v>
      </c>
      <c r="M1721" s="117">
        <v>1.0999999999999999E-2</v>
      </c>
      <c r="N1721" s="117" t="s">
        <v>2759</v>
      </c>
    </row>
    <row r="1722" spans="1:14" hidden="1">
      <c r="A1722" s="117" t="s">
        <v>6335</v>
      </c>
      <c r="B1722" s="117">
        <v>0.9071999999999999</v>
      </c>
      <c r="C1722" s="117">
        <v>1</v>
      </c>
      <c r="D1722" s="117">
        <v>7.7929999999999999E-2</v>
      </c>
      <c r="E1722" s="117">
        <v>7793</v>
      </c>
      <c r="F1722" s="117" t="s">
        <v>1711</v>
      </c>
      <c r="G1722" s="117">
        <v>2.0335999999999999</v>
      </c>
      <c r="H1722" s="117">
        <v>2.01E-2</v>
      </c>
      <c r="I1722" s="117">
        <v>1</v>
      </c>
      <c r="J1722" s="117">
        <v>2.7127900000000001E-3</v>
      </c>
      <c r="K1722" s="117">
        <v>3.0022199999999999E-3</v>
      </c>
      <c r="L1722" s="117">
        <v>0.308</v>
      </c>
      <c r="M1722" s="117">
        <v>0.03</v>
      </c>
      <c r="N1722" s="117" t="s">
        <v>2759</v>
      </c>
    </row>
    <row r="1723" spans="1:14" hidden="1">
      <c r="A1723" s="117" t="s">
        <v>6336</v>
      </c>
      <c r="B1723" s="117">
        <v>0.8355999999999999</v>
      </c>
      <c r="C1723" s="117">
        <v>1</v>
      </c>
      <c r="D1723" s="117">
        <v>4.1000000000000002E-2</v>
      </c>
      <c r="E1723" s="117">
        <v>4100</v>
      </c>
      <c r="F1723" s="117" t="s">
        <v>1424</v>
      </c>
      <c r="G1723" s="117">
        <v>1.9261999999999999</v>
      </c>
      <c r="H1723" s="117">
        <v>4.9399999999999999E-2</v>
      </c>
      <c r="I1723" s="117">
        <v>1</v>
      </c>
      <c r="J1723" s="117">
        <v>0</v>
      </c>
      <c r="K1723" s="117">
        <v>0</v>
      </c>
      <c r="L1723" s="117">
        <v>0.23699999999999999</v>
      </c>
      <c r="M1723" s="117">
        <v>3.5999999999999997E-2</v>
      </c>
      <c r="N1723" s="117" t="s">
        <v>2780</v>
      </c>
    </row>
    <row r="1724" spans="1:14" hidden="1">
      <c r="A1724" s="117" t="s">
        <v>6337</v>
      </c>
      <c r="B1724" s="117">
        <v>0.77719999999999989</v>
      </c>
      <c r="C1724" s="117">
        <v>1</v>
      </c>
      <c r="D1724" s="117">
        <v>1.6889999999999999E-2</v>
      </c>
      <c r="E1724" s="117">
        <v>1689</v>
      </c>
      <c r="F1724" s="117" t="s">
        <v>3659</v>
      </c>
      <c r="G1724" s="117">
        <v>1.5446</v>
      </c>
      <c r="H1724" s="117">
        <v>0</v>
      </c>
      <c r="I1724" s="117">
        <v>1</v>
      </c>
      <c r="J1724" s="117">
        <v>0</v>
      </c>
      <c r="K1724" s="117">
        <v>0</v>
      </c>
      <c r="L1724" s="117">
        <v>0.26700000000000002</v>
      </c>
      <c r="M1724" s="117">
        <v>2.4E-2</v>
      </c>
      <c r="N1724" s="117" t="s">
        <v>2781</v>
      </c>
    </row>
    <row r="1725" spans="1:14" hidden="1">
      <c r="A1725" s="117" t="s">
        <v>6338</v>
      </c>
      <c r="B1725" s="117">
        <v>0.77719999999999989</v>
      </c>
      <c r="C1725" s="117">
        <v>1</v>
      </c>
      <c r="D1725" s="117">
        <v>3.3E-4</v>
      </c>
      <c r="E1725" s="117">
        <v>33</v>
      </c>
      <c r="F1725" s="117" t="s">
        <v>3659</v>
      </c>
      <c r="G1725" s="117">
        <v>1.0483</v>
      </c>
      <c r="H1725" s="117">
        <v>0</v>
      </c>
      <c r="I1725" s="117">
        <v>1</v>
      </c>
      <c r="J1725" s="117">
        <v>0</v>
      </c>
      <c r="K1725" s="117">
        <v>0</v>
      </c>
      <c r="L1725" s="117">
        <v>0.22800000000000001</v>
      </c>
      <c r="M1725" s="117">
        <v>1.4E-2</v>
      </c>
      <c r="N1725" s="117" t="s">
        <v>2782</v>
      </c>
    </row>
    <row r="1726" spans="1:14" hidden="1">
      <c r="A1726" s="117" t="s">
        <v>6339</v>
      </c>
      <c r="B1726" s="117">
        <v>0.77719999999999989</v>
      </c>
      <c r="C1726" s="117">
        <v>1</v>
      </c>
      <c r="D1726" s="117">
        <v>3.8010000000000002E-2</v>
      </c>
      <c r="E1726" s="117">
        <v>3801</v>
      </c>
      <c r="F1726" s="117" t="s">
        <v>3659</v>
      </c>
      <c r="G1726" s="117">
        <v>1.4887999999999999</v>
      </c>
      <c r="H1726" s="117">
        <v>0</v>
      </c>
      <c r="I1726" s="117">
        <v>1</v>
      </c>
      <c r="J1726" s="117">
        <v>0</v>
      </c>
      <c r="K1726" s="117">
        <v>0</v>
      </c>
      <c r="L1726" s="117">
        <v>0.11799999999999999</v>
      </c>
      <c r="M1726" s="117">
        <v>1.7999999999999999E-2</v>
      </c>
      <c r="N1726" s="117" t="s">
        <v>2783</v>
      </c>
    </row>
    <row r="1727" spans="1:14" hidden="1">
      <c r="A1727" s="117" t="s">
        <v>6340</v>
      </c>
      <c r="B1727" s="117">
        <v>0.77859999999999996</v>
      </c>
      <c r="C1727" s="117">
        <v>1</v>
      </c>
      <c r="D1727" s="117">
        <v>6.2780000000000002E-2</v>
      </c>
      <c r="E1727" s="117">
        <v>6278</v>
      </c>
      <c r="F1727" s="117" t="s">
        <v>1546</v>
      </c>
      <c r="G1727" s="117">
        <v>1.8988</v>
      </c>
      <c r="H1727" s="117">
        <v>0</v>
      </c>
      <c r="I1727" s="117">
        <v>1</v>
      </c>
      <c r="J1727" s="117">
        <v>2.055502E-2</v>
      </c>
      <c r="K1727" s="117">
        <v>1.292166E-2</v>
      </c>
      <c r="L1727" s="117">
        <v>0.188</v>
      </c>
      <c r="M1727" s="117">
        <v>1.2999999999999999E-2</v>
      </c>
      <c r="N1727" s="117" t="s">
        <v>2784</v>
      </c>
    </row>
    <row r="1728" spans="1:14" hidden="1">
      <c r="A1728" s="117" t="s">
        <v>6341</v>
      </c>
      <c r="B1728" s="117">
        <v>0.91979999999999995</v>
      </c>
      <c r="C1728" s="117">
        <v>1</v>
      </c>
      <c r="D1728" s="117">
        <v>7.0699999999999999E-2</v>
      </c>
      <c r="E1728" s="117">
        <v>7070</v>
      </c>
      <c r="F1728" s="117" t="s">
        <v>1550</v>
      </c>
      <c r="G1728" s="117">
        <v>2.2223000000000002</v>
      </c>
      <c r="H1728" s="117">
        <v>5.5E-2</v>
      </c>
      <c r="I1728" s="117">
        <v>1</v>
      </c>
      <c r="J1728" s="117">
        <v>0.10908925</v>
      </c>
      <c r="K1728" s="117">
        <v>0.1461411</v>
      </c>
      <c r="L1728" s="117">
        <v>0.19800000000000001</v>
      </c>
      <c r="M1728" s="117">
        <v>0.02</v>
      </c>
      <c r="N1728" s="117" t="s">
        <v>2764</v>
      </c>
    </row>
    <row r="1729" spans="1:14" hidden="1">
      <c r="A1729" s="117" t="s">
        <v>6342</v>
      </c>
      <c r="B1729" s="117">
        <v>0.83349999999999991</v>
      </c>
      <c r="C1729" s="117">
        <v>1</v>
      </c>
      <c r="D1729" s="117">
        <v>7.4510000000000007E-2</v>
      </c>
      <c r="E1729" s="117">
        <v>7451</v>
      </c>
      <c r="F1729" s="117" t="s">
        <v>1832</v>
      </c>
      <c r="G1729" s="117">
        <v>2.0516999999999999</v>
      </c>
      <c r="H1729" s="117">
        <v>8.7499999999999994E-2</v>
      </c>
      <c r="I1729" s="117">
        <v>1</v>
      </c>
      <c r="J1729" s="117">
        <v>0.24165776999999999</v>
      </c>
      <c r="K1729" s="117">
        <v>0.24756642000000001</v>
      </c>
      <c r="L1729" s="117">
        <v>0.23499999999999999</v>
      </c>
      <c r="M1729" s="117">
        <v>1.9E-2</v>
      </c>
      <c r="N1729" s="117" t="s">
        <v>2774</v>
      </c>
    </row>
    <row r="1730" spans="1:14" hidden="1">
      <c r="A1730" s="117" t="s">
        <v>6343</v>
      </c>
      <c r="B1730" s="117">
        <v>0.77719999999999989</v>
      </c>
      <c r="C1730" s="117">
        <v>1</v>
      </c>
      <c r="D1730" s="117">
        <v>6.1700000000000001E-3</v>
      </c>
      <c r="E1730" s="117">
        <v>617</v>
      </c>
      <c r="F1730" s="117" t="s">
        <v>3659</v>
      </c>
      <c r="G1730" s="117">
        <v>1.1276999999999999</v>
      </c>
      <c r="H1730" s="117">
        <v>0</v>
      </c>
      <c r="I1730" s="117">
        <v>1</v>
      </c>
      <c r="J1730" s="117">
        <v>0</v>
      </c>
      <c r="K1730" s="117">
        <v>0</v>
      </c>
      <c r="L1730" s="117">
        <v>0.373</v>
      </c>
      <c r="M1730" s="117">
        <v>3.3000000000000002E-2</v>
      </c>
      <c r="N1730" s="117" t="s">
        <v>2785</v>
      </c>
    </row>
    <row r="1731" spans="1:14" hidden="1">
      <c r="A1731" s="117" t="s">
        <v>6345</v>
      </c>
      <c r="B1731" s="117">
        <v>0.77719999999999989</v>
      </c>
      <c r="C1731" s="117">
        <v>1</v>
      </c>
      <c r="D1731" s="117">
        <v>4.3600000000000002E-3</v>
      </c>
      <c r="E1731" s="117">
        <v>436</v>
      </c>
      <c r="F1731" s="117" t="s">
        <v>3659</v>
      </c>
      <c r="G1731" s="117">
        <v>0.96179999999999999</v>
      </c>
      <c r="H1731" s="117">
        <v>0</v>
      </c>
      <c r="I1731" s="117">
        <v>1</v>
      </c>
      <c r="J1731" s="117">
        <v>0</v>
      </c>
      <c r="K1731" s="117">
        <v>0</v>
      </c>
      <c r="L1731" s="117">
        <v>0.316</v>
      </c>
      <c r="M1731" s="117">
        <v>4.4999999999999998E-2</v>
      </c>
      <c r="N1731" s="117" t="s">
        <v>2787</v>
      </c>
    </row>
    <row r="1732" spans="1:14" hidden="1">
      <c r="A1732" s="117" t="s">
        <v>6346</v>
      </c>
      <c r="B1732" s="117">
        <v>0.9071999999999999</v>
      </c>
      <c r="C1732" s="117">
        <v>1</v>
      </c>
      <c r="D1732" s="117">
        <v>8.4899999999999993E-3</v>
      </c>
      <c r="E1732" s="117">
        <v>849</v>
      </c>
      <c r="F1732" s="117" t="s">
        <v>1711</v>
      </c>
      <c r="G1732" s="117">
        <v>1.7172000000000001</v>
      </c>
      <c r="H1732" s="117">
        <v>0</v>
      </c>
      <c r="I1732" s="117">
        <v>1</v>
      </c>
      <c r="J1732" s="117">
        <v>0.2182299</v>
      </c>
      <c r="K1732" s="117">
        <v>9.2109490000000002E-2</v>
      </c>
      <c r="L1732" s="117">
        <v>0.379</v>
      </c>
      <c r="M1732" s="117">
        <v>3.6999999999999998E-2</v>
      </c>
      <c r="N1732" s="117" t="s">
        <v>2759</v>
      </c>
    </row>
    <row r="1733" spans="1:14" hidden="1">
      <c r="A1733" s="117" t="s">
        <v>6347</v>
      </c>
      <c r="B1733" s="117">
        <v>0.77719999999999989</v>
      </c>
      <c r="C1733" s="117">
        <v>1</v>
      </c>
      <c r="D1733" s="117">
        <v>1.677E-2</v>
      </c>
      <c r="E1733" s="117">
        <v>1677</v>
      </c>
      <c r="F1733" s="117" t="s">
        <v>3659</v>
      </c>
      <c r="G1733" s="117">
        <v>1.3367</v>
      </c>
      <c r="H1733" s="117">
        <v>0</v>
      </c>
      <c r="I1733" s="117">
        <v>1</v>
      </c>
      <c r="J1733" s="117">
        <v>0</v>
      </c>
      <c r="K1733" s="117">
        <v>0</v>
      </c>
      <c r="L1733" s="117">
        <v>0.36299999999999999</v>
      </c>
      <c r="M1733" s="117">
        <v>4.8000000000000001E-2</v>
      </c>
      <c r="N1733" s="117" t="s">
        <v>2782</v>
      </c>
    </row>
    <row r="1734" spans="1:14" hidden="1">
      <c r="A1734" s="117" t="s">
        <v>6348</v>
      </c>
      <c r="B1734" s="117">
        <v>0.77719999999999989</v>
      </c>
      <c r="C1734" s="117">
        <v>1</v>
      </c>
      <c r="D1734" s="117">
        <v>8.4600000000000005E-3</v>
      </c>
      <c r="E1734" s="117">
        <v>846</v>
      </c>
      <c r="F1734" s="117" t="s">
        <v>3659</v>
      </c>
      <c r="G1734" s="117">
        <v>1.1902999999999999</v>
      </c>
      <c r="H1734" s="117">
        <v>0</v>
      </c>
      <c r="I1734" s="117">
        <v>1</v>
      </c>
      <c r="J1734" s="117">
        <v>0</v>
      </c>
      <c r="K1734" s="117">
        <v>0</v>
      </c>
      <c r="L1734" s="117">
        <v>0.33500000000000002</v>
      </c>
      <c r="M1734" s="117">
        <v>2.1000000000000001E-2</v>
      </c>
      <c r="N1734" s="117" t="s">
        <v>2788</v>
      </c>
    </row>
    <row r="1735" spans="1:14" hidden="1">
      <c r="A1735" s="117" t="s">
        <v>6349</v>
      </c>
      <c r="B1735" s="117">
        <v>0.9071999999999999</v>
      </c>
      <c r="C1735" s="117">
        <v>1</v>
      </c>
      <c r="D1735" s="117">
        <v>1.8290000000000001E-2</v>
      </c>
      <c r="E1735" s="117">
        <v>1829</v>
      </c>
      <c r="F1735" s="117" t="s">
        <v>1711</v>
      </c>
      <c r="G1735" s="117">
        <v>1.988</v>
      </c>
      <c r="H1735" s="117">
        <v>1.7999999999999999E-2</v>
      </c>
      <c r="I1735" s="117">
        <v>1</v>
      </c>
      <c r="J1735" s="117">
        <v>0.18026154</v>
      </c>
      <c r="K1735" s="117">
        <v>0.10703145</v>
      </c>
      <c r="L1735" s="117">
        <v>0.214</v>
      </c>
      <c r="M1735" s="117">
        <v>1.4E-2</v>
      </c>
      <c r="N1735" s="117" t="s">
        <v>2759</v>
      </c>
    </row>
    <row r="1736" spans="1:14" hidden="1">
      <c r="A1736" s="117" t="s">
        <v>6350</v>
      </c>
      <c r="B1736" s="117">
        <v>0.91979999999999995</v>
      </c>
      <c r="C1736" s="117">
        <v>1</v>
      </c>
      <c r="D1736" s="117">
        <v>3.4819999999999997E-2</v>
      </c>
      <c r="E1736" s="117">
        <v>3482</v>
      </c>
      <c r="F1736" s="117" t="s">
        <v>1550</v>
      </c>
      <c r="G1736" s="117">
        <v>1.6203000000000001</v>
      </c>
      <c r="H1736" s="117">
        <v>2.4299999999999999E-2</v>
      </c>
      <c r="I1736" s="117">
        <v>1</v>
      </c>
      <c r="J1736" s="117">
        <v>0</v>
      </c>
      <c r="K1736" s="117">
        <v>0</v>
      </c>
      <c r="L1736" s="117">
        <v>0.26700000000000002</v>
      </c>
      <c r="M1736" s="117">
        <v>2.5000000000000001E-2</v>
      </c>
      <c r="N1736" s="117" t="s">
        <v>2772</v>
      </c>
    </row>
    <row r="1737" spans="1:14" hidden="1">
      <c r="A1737" s="117" t="s">
        <v>6351</v>
      </c>
      <c r="B1737" s="117">
        <v>0.9071999999999999</v>
      </c>
      <c r="C1737" s="117">
        <v>1</v>
      </c>
      <c r="D1737" s="117">
        <v>6.0440000000000001E-2</v>
      </c>
      <c r="E1737" s="117">
        <v>6044</v>
      </c>
      <c r="F1737" s="117" t="s">
        <v>1711</v>
      </c>
      <c r="G1737" s="117">
        <v>1.9297</v>
      </c>
      <c r="H1737" s="117">
        <v>9.4000000000000004E-3</v>
      </c>
      <c r="I1737" s="117">
        <v>1</v>
      </c>
      <c r="J1737" s="117">
        <v>6.835434E-2</v>
      </c>
      <c r="K1737" s="117">
        <v>5.364613E-2</v>
      </c>
      <c r="L1737" s="117">
        <v>0.26800000000000002</v>
      </c>
      <c r="M1737" s="117">
        <v>2.1999999999999999E-2</v>
      </c>
      <c r="N1737" s="117" t="s">
        <v>2759</v>
      </c>
    </row>
    <row r="1738" spans="1:14" hidden="1">
      <c r="A1738" s="117" t="s">
        <v>6352</v>
      </c>
      <c r="B1738" s="117">
        <v>0.9071999999999999</v>
      </c>
      <c r="C1738" s="117">
        <v>1</v>
      </c>
      <c r="D1738" s="117">
        <v>4.5960000000000001E-2</v>
      </c>
      <c r="E1738" s="117">
        <v>4596</v>
      </c>
      <c r="F1738" s="117" t="s">
        <v>1711</v>
      </c>
      <c r="G1738" s="117">
        <v>1.8721000000000001</v>
      </c>
      <c r="H1738" s="117">
        <v>5.4800000000000001E-2</v>
      </c>
      <c r="I1738" s="117">
        <v>1</v>
      </c>
      <c r="J1738" s="117">
        <v>2.2884300000000002E-3</v>
      </c>
      <c r="K1738" s="117">
        <v>1.7479399999999999E-3</v>
      </c>
      <c r="L1738" s="117">
        <v>0.28499999999999998</v>
      </c>
      <c r="M1738" s="117">
        <v>2.4E-2</v>
      </c>
      <c r="N1738" s="117" t="s">
        <v>2759</v>
      </c>
    </row>
    <row r="1739" spans="1:14" hidden="1">
      <c r="A1739" s="117" t="s">
        <v>6353</v>
      </c>
      <c r="B1739" s="117">
        <v>0.8355999999999999</v>
      </c>
      <c r="C1739" s="117">
        <v>1</v>
      </c>
      <c r="D1739" s="117">
        <v>6.2710000000000002E-2</v>
      </c>
      <c r="E1739" s="117">
        <v>6271</v>
      </c>
      <c r="F1739" s="117" t="s">
        <v>1424</v>
      </c>
      <c r="G1739" s="117">
        <v>1.6803999999999999</v>
      </c>
      <c r="H1739" s="117">
        <v>6.4500000000000002E-2</v>
      </c>
      <c r="I1739" s="117">
        <v>1</v>
      </c>
      <c r="J1739" s="117">
        <v>0</v>
      </c>
      <c r="K1739" s="117">
        <v>0</v>
      </c>
      <c r="L1739" s="117">
        <v>0.17299999999999999</v>
      </c>
      <c r="M1739" s="117">
        <v>0.02</v>
      </c>
      <c r="N1739" s="117" t="s">
        <v>2780</v>
      </c>
    </row>
    <row r="1740" spans="1:14" hidden="1">
      <c r="A1740" s="117" t="s">
        <v>6354</v>
      </c>
      <c r="B1740" s="117">
        <v>0.77719999999999989</v>
      </c>
      <c r="C1740" s="117">
        <v>1</v>
      </c>
      <c r="D1740" s="117">
        <v>2.1229999999999999E-2</v>
      </c>
      <c r="E1740" s="117">
        <v>2123</v>
      </c>
      <c r="F1740" s="117" t="s">
        <v>3659</v>
      </c>
      <c r="G1740" s="117">
        <v>1.5509999999999999</v>
      </c>
      <c r="H1740" s="117">
        <v>0</v>
      </c>
      <c r="I1740" s="117">
        <v>1</v>
      </c>
      <c r="J1740" s="117">
        <v>0</v>
      </c>
      <c r="K1740" s="117">
        <v>0</v>
      </c>
      <c r="L1740" s="117">
        <v>0.26300000000000001</v>
      </c>
      <c r="M1740" s="117">
        <v>2.1999999999999999E-2</v>
      </c>
      <c r="N1740" s="117" t="s">
        <v>1895</v>
      </c>
    </row>
    <row r="1741" spans="1:14" hidden="1">
      <c r="A1741" s="117" t="s">
        <v>6355</v>
      </c>
      <c r="B1741" s="117">
        <v>0.91979999999999995</v>
      </c>
      <c r="C1741" s="117">
        <v>1</v>
      </c>
      <c r="D1741" s="117">
        <v>1.4840000000000001E-2</v>
      </c>
      <c r="E1741" s="117">
        <v>1484</v>
      </c>
      <c r="F1741" s="117" t="s">
        <v>1550</v>
      </c>
      <c r="G1741" s="117">
        <v>1.4206000000000001</v>
      </c>
      <c r="H1741" s="117">
        <v>0</v>
      </c>
      <c r="I1741" s="117">
        <v>1</v>
      </c>
      <c r="J1741" s="117">
        <v>0</v>
      </c>
      <c r="K1741" s="117">
        <v>0</v>
      </c>
      <c r="L1741" s="117">
        <v>0.18099999999999999</v>
      </c>
      <c r="M1741" s="117">
        <v>2.1999999999999999E-2</v>
      </c>
      <c r="N1741" s="117" t="s">
        <v>2764</v>
      </c>
    </row>
    <row r="1742" spans="1:14" hidden="1">
      <c r="A1742" s="117" t="s">
        <v>6356</v>
      </c>
      <c r="B1742" s="117">
        <v>0.9071999999999999</v>
      </c>
      <c r="C1742" s="117">
        <v>1</v>
      </c>
      <c r="D1742" s="117">
        <v>2.0799999999999999E-2</v>
      </c>
      <c r="E1742" s="117">
        <v>2080</v>
      </c>
      <c r="F1742" s="117" t="s">
        <v>1711</v>
      </c>
      <c r="G1742" s="117">
        <v>1.5649999999999999</v>
      </c>
      <c r="H1742" s="117">
        <v>0.01</v>
      </c>
      <c r="I1742" s="117">
        <v>1</v>
      </c>
      <c r="J1742" s="117">
        <v>5.5180699999999999E-3</v>
      </c>
      <c r="K1742" s="117">
        <v>5.45132E-3</v>
      </c>
      <c r="L1742" s="117">
        <v>0.33500000000000002</v>
      </c>
      <c r="M1742" s="117">
        <v>3.9E-2</v>
      </c>
      <c r="N1742" s="117" t="s">
        <v>2753</v>
      </c>
    </row>
    <row r="1743" spans="1:14" hidden="1">
      <c r="A1743" s="117" t="s">
        <v>6357</v>
      </c>
      <c r="B1743" s="117">
        <v>0.91979999999999995</v>
      </c>
      <c r="C1743" s="117">
        <v>1</v>
      </c>
      <c r="D1743" s="117">
        <v>2.0959999999999999E-2</v>
      </c>
      <c r="E1743" s="117">
        <v>2096</v>
      </c>
      <c r="F1743" s="117" t="s">
        <v>1550</v>
      </c>
      <c r="G1743" s="117">
        <v>1.6762999999999999</v>
      </c>
      <c r="H1743" s="117">
        <v>0</v>
      </c>
      <c r="I1743" s="117">
        <v>1</v>
      </c>
      <c r="J1743" s="117">
        <v>8.5525019999999993E-2</v>
      </c>
      <c r="K1743" s="117">
        <v>9.6565380000000006E-2</v>
      </c>
      <c r="L1743" s="117">
        <v>0.26400000000000001</v>
      </c>
      <c r="M1743" s="117">
        <v>2.1999999999999999E-2</v>
      </c>
      <c r="N1743" s="117" t="s">
        <v>2764</v>
      </c>
    </row>
    <row r="1744" spans="1:14" hidden="1">
      <c r="A1744" s="117" t="s">
        <v>6358</v>
      </c>
      <c r="B1744" s="117">
        <v>0.85629999999999995</v>
      </c>
      <c r="C1744" s="117">
        <v>1</v>
      </c>
      <c r="D1744" s="117">
        <v>1.1169999999999999E-2</v>
      </c>
      <c r="E1744" s="117">
        <v>1117</v>
      </c>
      <c r="F1744" s="117" t="s">
        <v>1743</v>
      </c>
      <c r="G1744" s="117">
        <v>1.6479999999999999</v>
      </c>
      <c r="H1744" s="117">
        <v>0</v>
      </c>
      <c r="I1744" s="117">
        <v>1</v>
      </c>
      <c r="J1744" s="117">
        <v>0</v>
      </c>
      <c r="K1744" s="117">
        <v>0</v>
      </c>
      <c r="L1744" s="117">
        <v>0.315</v>
      </c>
      <c r="M1744" s="117">
        <v>2.1000000000000001E-2</v>
      </c>
      <c r="N1744" s="117" t="s">
        <v>2789</v>
      </c>
    </row>
    <row r="1745" spans="1:14" hidden="1">
      <c r="A1745" s="117" t="s">
        <v>6359</v>
      </c>
      <c r="B1745" s="117">
        <v>0.9071999999999999</v>
      </c>
      <c r="C1745" s="117">
        <v>1</v>
      </c>
      <c r="D1745" s="117">
        <v>3.0419999999999999E-2</v>
      </c>
      <c r="E1745" s="117">
        <v>3042</v>
      </c>
      <c r="F1745" s="117" t="s">
        <v>1711</v>
      </c>
      <c r="G1745" s="117">
        <v>1.6081000000000001</v>
      </c>
      <c r="H1745" s="117">
        <v>3.7900000000000003E-2</v>
      </c>
      <c r="I1745" s="117">
        <v>1</v>
      </c>
      <c r="J1745" s="117">
        <v>0</v>
      </c>
      <c r="K1745" s="117">
        <v>0</v>
      </c>
      <c r="L1745" s="117">
        <v>0.23899999999999999</v>
      </c>
      <c r="M1745" s="117">
        <v>1.7999999999999999E-2</v>
      </c>
      <c r="N1745" s="117" t="s">
        <v>2753</v>
      </c>
    </row>
    <row r="1746" spans="1:14" hidden="1">
      <c r="A1746" s="117" t="s">
        <v>9725</v>
      </c>
      <c r="B1746" s="117">
        <v>0.85629999999999995</v>
      </c>
      <c r="C1746" s="117">
        <v>1</v>
      </c>
      <c r="D1746" s="117">
        <v>8.3000000000000001E-4</v>
      </c>
      <c r="E1746" s="117">
        <v>83</v>
      </c>
      <c r="F1746" s="117" t="s">
        <v>1743</v>
      </c>
      <c r="G1746" s="117">
        <v>1.1855</v>
      </c>
      <c r="H1746" s="117">
        <v>0</v>
      </c>
      <c r="I1746" s="117">
        <v>1</v>
      </c>
      <c r="J1746" s="117">
        <v>0</v>
      </c>
      <c r="K1746" s="117">
        <v>0</v>
      </c>
      <c r="L1746" s="117">
        <v>0.26800000000000002</v>
      </c>
      <c r="M1746" s="117">
        <v>2.8000000000000001E-2</v>
      </c>
      <c r="N1746" s="117" t="s">
        <v>1897</v>
      </c>
    </row>
    <row r="1747" spans="1:14" hidden="1">
      <c r="A1747" s="117" t="s">
        <v>6360</v>
      </c>
      <c r="B1747" s="117">
        <v>0.85559999999999992</v>
      </c>
      <c r="C1747" s="117">
        <v>1</v>
      </c>
      <c r="D1747" s="117">
        <v>7.2999999999999996E-4</v>
      </c>
      <c r="E1747" s="117">
        <v>73</v>
      </c>
      <c r="F1747" s="117" t="s">
        <v>1544</v>
      </c>
      <c r="G1747" s="117">
        <v>1.0035000000000001</v>
      </c>
      <c r="H1747" s="117">
        <v>0</v>
      </c>
      <c r="I1747" s="117">
        <v>1</v>
      </c>
      <c r="J1747" s="117">
        <v>0.52699233000000001</v>
      </c>
      <c r="K1747" s="117">
        <v>5.3904260000000002E-2</v>
      </c>
      <c r="L1747" s="117">
        <v>0.623</v>
      </c>
      <c r="M1747" s="117">
        <v>7.4999999999999997E-2</v>
      </c>
      <c r="N1747" s="117" t="s">
        <v>2790</v>
      </c>
    </row>
    <row r="1748" spans="1:14" hidden="1">
      <c r="A1748" s="117" t="s">
        <v>6361</v>
      </c>
      <c r="B1748" s="117">
        <v>0.9071999999999999</v>
      </c>
      <c r="C1748" s="117">
        <v>1</v>
      </c>
      <c r="D1748" s="117">
        <v>1.136E-2</v>
      </c>
      <c r="E1748" s="117">
        <v>1136</v>
      </c>
      <c r="F1748" s="117" t="s">
        <v>1711</v>
      </c>
      <c r="G1748" s="117">
        <v>1.3178000000000001</v>
      </c>
      <c r="H1748" s="117">
        <v>0.1366</v>
      </c>
      <c r="I1748" s="117">
        <v>1</v>
      </c>
      <c r="J1748" s="117">
        <v>4.6104600000000003E-3</v>
      </c>
      <c r="K1748" s="117">
        <v>5.0163999999999999E-3</v>
      </c>
      <c r="L1748" s="117">
        <v>0.36199999999999999</v>
      </c>
      <c r="M1748" s="117">
        <v>1.0999999999999999E-2</v>
      </c>
      <c r="N1748" s="117" t="s">
        <v>2759</v>
      </c>
    </row>
    <row r="1749" spans="1:14" hidden="1">
      <c r="A1749" s="117" t="s">
        <v>6362</v>
      </c>
      <c r="B1749" s="117">
        <v>0.91979999999999995</v>
      </c>
      <c r="C1749" s="117">
        <v>1</v>
      </c>
      <c r="D1749" s="117">
        <v>1.1939999999999999E-2</v>
      </c>
      <c r="E1749" s="117">
        <v>1194</v>
      </c>
      <c r="F1749" s="117" t="s">
        <v>1550</v>
      </c>
      <c r="G1749" s="117">
        <v>1.3090999999999999</v>
      </c>
      <c r="H1749" s="117">
        <v>0</v>
      </c>
      <c r="I1749" s="117">
        <v>1</v>
      </c>
      <c r="J1749" s="117">
        <v>0</v>
      </c>
      <c r="K1749" s="117">
        <v>0</v>
      </c>
      <c r="L1749" s="117">
        <v>0.16800000000000001</v>
      </c>
      <c r="M1749" s="117">
        <v>2.5999999999999999E-2</v>
      </c>
      <c r="N1749" s="117" t="s">
        <v>2791</v>
      </c>
    </row>
    <row r="1750" spans="1:14" hidden="1">
      <c r="A1750" s="117" t="s">
        <v>6363</v>
      </c>
      <c r="B1750" s="117">
        <v>0.91979999999999995</v>
      </c>
      <c r="C1750" s="117">
        <v>1</v>
      </c>
      <c r="D1750" s="117">
        <v>4.3970000000000002E-2</v>
      </c>
      <c r="E1750" s="117">
        <v>4397</v>
      </c>
      <c r="F1750" s="117" t="s">
        <v>1550</v>
      </c>
      <c r="G1750" s="117">
        <v>1.4362999999999999</v>
      </c>
      <c r="H1750" s="117">
        <v>2.6800000000000001E-2</v>
      </c>
      <c r="I1750" s="117">
        <v>1</v>
      </c>
      <c r="J1750" s="117">
        <v>0</v>
      </c>
      <c r="K1750" s="117">
        <v>0</v>
      </c>
      <c r="L1750" s="117">
        <v>0.16600000000000001</v>
      </c>
      <c r="M1750" s="117">
        <v>2.5999999999999999E-2</v>
      </c>
      <c r="N1750" s="117" t="s">
        <v>2764</v>
      </c>
    </row>
    <row r="1751" spans="1:14" hidden="1">
      <c r="A1751" s="117" t="s">
        <v>6364</v>
      </c>
      <c r="B1751" s="117">
        <v>0.9071999999999999</v>
      </c>
      <c r="C1751" s="117">
        <v>1</v>
      </c>
      <c r="D1751" s="117">
        <v>7.5799999999999999E-3</v>
      </c>
      <c r="E1751" s="117">
        <v>758</v>
      </c>
      <c r="F1751" s="117" t="s">
        <v>1711</v>
      </c>
      <c r="G1751" s="117">
        <v>1.5424</v>
      </c>
      <c r="H1751" s="117">
        <v>0</v>
      </c>
      <c r="I1751" s="117">
        <v>1</v>
      </c>
      <c r="J1751" s="117">
        <v>0</v>
      </c>
      <c r="K1751" s="117">
        <v>0</v>
      </c>
      <c r="L1751" s="117">
        <v>0.40899999999999997</v>
      </c>
      <c r="M1751" s="117">
        <v>0.06</v>
      </c>
      <c r="N1751" s="117" t="s">
        <v>2753</v>
      </c>
    </row>
    <row r="1752" spans="1:14" hidden="1">
      <c r="A1752" s="117" t="s">
        <v>6365</v>
      </c>
      <c r="B1752" s="117">
        <v>0.77719999999999989</v>
      </c>
      <c r="C1752" s="117">
        <v>1</v>
      </c>
      <c r="D1752" s="117">
        <v>2.1800000000000001E-3</v>
      </c>
      <c r="E1752" s="117">
        <v>218</v>
      </c>
      <c r="F1752" s="117" t="s">
        <v>3659</v>
      </c>
      <c r="G1752" s="117">
        <v>0.96950000000000003</v>
      </c>
      <c r="H1752" s="117">
        <v>0</v>
      </c>
      <c r="I1752" s="117">
        <v>1</v>
      </c>
      <c r="J1752" s="117">
        <v>0</v>
      </c>
      <c r="K1752" s="117">
        <v>0</v>
      </c>
      <c r="L1752" s="117">
        <v>0.54300000000000004</v>
      </c>
      <c r="M1752" s="117">
        <v>9.0999999999999998E-2</v>
      </c>
      <c r="N1752" s="117" t="s">
        <v>2783</v>
      </c>
    </row>
    <row r="1753" spans="1:14" hidden="1">
      <c r="A1753" s="117" t="s">
        <v>6367</v>
      </c>
      <c r="B1753" s="117">
        <v>0.8869999999999999</v>
      </c>
      <c r="C1753" s="117">
        <v>1</v>
      </c>
      <c r="D1753" s="117">
        <v>1.9269999999999999E-2</v>
      </c>
      <c r="E1753" s="117">
        <v>1927</v>
      </c>
      <c r="F1753" s="117" t="s">
        <v>4240</v>
      </c>
      <c r="G1753" s="117">
        <v>1.4675</v>
      </c>
      <c r="H1753" s="117">
        <v>0</v>
      </c>
      <c r="I1753" s="117">
        <v>1</v>
      </c>
      <c r="J1753" s="117">
        <v>0</v>
      </c>
      <c r="K1753" s="117">
        <v>0</v>
      </c>
      <c r="L1753" s="117">
        <v>0.44</v>
      </c>
      <c r="M1753" s="117">
        <v>2.9000000000000001E-2</v>
      </c>
      <c r="N1753" s="117" t="s">
        <v>2792</v>
      </c>
    </row>
    <row r="1754" spans="1:14" hidden="1">
      <c r="A1754" s="117" t="s">
        <v>6368</v>
      </c>
      <c r="B1754" s="117">
        <v>0.88679999999999992</v>
      </c>
      <c r="C1754" s="117">
        <v>1</v>
      </c>
      <c r="D1754" s="117">
        <v>5.4080000000000003E-2</v>
      </c>
      <c r="E1754" s="117">
        <v>5408</v>
      </c>
      <c r="F1754" s="117" t="s">
        <v>4242</v>
      </c>
      <c r="G1754" s="117">
        <v>2.0041000000000002</v>
      </c>
      <c r="H1754" s="117">
        <v>0</v>
      </c>
      <c r="I1754" s="117">
        <v>1</v>
      </c>
      <c r="J1754" s="117">
        <v>3.6138440000000001E-2</v>
      </c>
      <c r="K1754" s="117">
        <v>4.8676469999999999E-2</v>
      </c>
      <c r="L1754" s="117">
        <v>0.36299999999999999</v>
      </c>
      <c r="M1754" s="117">
        <v>0.02</v>
      </c>
      <c r="N1754" s="117" t="s">
        <v>2793</v>
      </c>
    </row>
    <row r="1755" spans="1:14" hidden="1">
      <c r="A1755" s="117" t="s">
        <v>6369</v>
      </c>
      <c r="B1755" s="117">
        <v>0.77819999999999989</v>
      </c>
      <c r="C1755" s="117">
        <v>1</v>
      </c>
      <c r="D1755" s="117">
        <v>3.7749999999999999E-2</v>
      </c>
      <c r="E1755" s="117">
        <v>3775</v>
      </c>
      <c r="F1755" s="117" t="s">
        <v>4244</v>
      </c>
      <c r="G1755" s="117">
        <v>1.7649999999999999</v>
      </c>
      <c r="H1755" s="117">
        <v>5.1999999999999998E-2</v>
      </c>
      <c r="I1755" s="117">
        <v>1</v>
      </c>
      <c r="J1755" s="117">
        <v>0</v>
      </c>
      <c r="K1755" s="117">
        <v>0</v>
      </c>
      <c r="L1755" s="117">
        <v>0.29599999999999999</v>
      </c>
      <c r="M1755" s="117">
        <v>3.1E-2</v>
      </c>
      <c r="N1755" s="117" t="s">
        <v>1536</v>
      </c>
    </row>
    <row r="1756" spans="1:14" hidden="1">
      <c r="A1756" s="117" t="s">
        <v>6370</v>
      </c>
      <c r="B1756" s="117">
        <v>0.94689999999999996</v>
      </c>
      <c r="C1756" s="117">
        <v>1</v>
      </c>
      <c r="D1756" s="117">
        <v>4.1329999999999999E-2</v>
      </c>
      <c r="E1756" s="117">
        <v>4133</v>
      </c>
      <c r="F1756" s="117" t="s">
        <v>1611</v>
      </c>
      <c r="G1756" s="117">
        <v>2.0535999999999999</v>
      </c>
      <c r="H1756" s="117">
        <v>3.0200000000000001E-2</v>
      </c>
      <c r="I1756" s="117">
        <v>1</v>
      </c>
      <c r="J1756" s="117">
        <v>4.4240139999999997E-2</v>
      </c>
      <c r="K1756" s="117">
        <v>5.2767969999999997E-2</v>
      </c>
      <c r="L1756" s="117">
        <v>0.34699999999999998</v>
      </c>
      <c r="M1756" s="117">
        <v>1.7000000000000001E-2</v>
      </c>
      <c r="N1756" s="117" t="s">
        <v>2794</v>
      </c>
    </row>
    <row r="1757" spans="1:14" hidden="1">
      <c r="A1757" s="117" t="s">
        <v>6371</v>
      </c>
      <c r="B1757" s="117">
        <v>0.8869999999999999</v>
      </c>
      <c r="C1757" s="117">
        <v>1</v>
      </c>
      <c r="D1757" s="117">
        <v>1.413E-2</v>
      </c>
      <c r="E1757" s="117">
        <v>1413</v>
      </c>
      <c r="F1757" s="117" t="s">
        <v>4240</v>
      </c>
      <c r="G1757" s="117">
        <v>1.776</v>
      </c>
      <c r="H1757" s="117">
        <v>0</v>
      </c>
      <c r="I1757" s="117">
        <v>1</v>
      </c>
      <c r="J1757" s="117">
        <v>0</v>
      </c>
      <c r="K1757" s="117">
        <v>0</v>
      </c>
      <c r="L1757" s="117">
        <v>0.32800000000000001</v>
      </c>
      <c r="M1757" s="117">
        <v>2.3E-2</v>
      </c>
      <c r="N1757" s="117" t="s">
        <v>2795</v>
      </c>
    </row>
    <row r="1758" spans="1:14" hidden="1">
      <c r="A1758" s="117" t="s">
        <v>6372</v>
      </c>
      <c r="B1758" s="117">
        <v>0.94689999999999996</v>
      </c>
      <c r="C1758" s="117">
        <v>1</v>
      </c>
      <c r="D1758" s="117">
        <v>1.3650000000000001E-2</v>
      </c>
      <c r="E1758" s="117">
        <v>1365</v>
      </c>
      <c r="F1758" s="117" t="s">
        <v>1611</v>
      </c>
      <c r="G1758" s="117">
        <v>1.7905</v>
      </c>
      <c r="H1758" s="117">
        <v>8.2600000000000007E-2</v>
      </c>
      <c r="I1758" s="117">
        <v>1</v>
      </c>
      <c r="J1758" s="117">
        <v>2.1188820000000001E-2</v>
      </c>
      <c r="K1758" s="117">
        <v>1.6097219999999999E-2</v>
      </c>
      <c r="L1758" s="117">
        <v>0.38500000000000001</v>
      </c>
      <c r="M1758" s="117">
        <v>4.3999999999999997E-2</v>
      </c>
      <c r="N1758" s="117" t="s">
        <v>2794</v>
      </c>
    </row>
    <row r="1759" spans="1:14" hidden="1">
      <c r="A1759" s="117" t="s">
        <v>6373</v>
      </c>
      <c r="B1759" s="117">
        <v>0.8869999999999999</v>
      </c>
      <c r="C1759" s="117">
        <v>1</v>
      </c>
      <c r="D1759" s="117">
        <v>4.1700000000000001E-3</v>
      </c>
      <c r="E1759" s="117">
        <v>417</v>
      </c>
      <c r="F1759" s="117" t="s">
        <v>4240</v>
      </c>
      <c r="G1759" s="117">
        <v>1.3024</v>
      </c>
      <c r="H1759" s="117">
        <v>0</v>
      </c>
      <c r="I1759" s="117">
        <v>1</v>
      </c>
      <c r="J1759" s="117">
        <v>0</v>
      </c>
      <c r="K1759" s="117">
        <v>0</v>
      </c>
      <c r="L1759" s="117">
        <v>0.34799999999999998</v>
      </c>
      <c r="M1759" s="117">
        <v>2.4E-2</v>
      </c>
      <c r="N1759" s="117" t="s">
        <v>2796</v>
      </c>
    </row>
    <row r="1760" spans="1:14" hidden="1">
      <c r="A1760" s="117" t="s">
        <v>6374</v>
      </c>
      <c r="B1760" s="117">
        <v>0.88679999999999992</v>
      </c>
      <c r="C1760" s="117">
        <v>1</v>
      </c>
      <c r="D1760" s="117">
        <v>4.3060000000000001E-2</v>
      </c>
      <c r="E1760" s="117">
        <v>4306</v>
      </c>
      <c r="F1760" s="117" t="s">
        <v>4242</v>
      </c>
      <c r="G1760" s="117">
        <v>2.0284</v>
      </c>
      <c r="H1760" s="117">
        <v>5.8099999999999999E-2</v>
      </c>
      <c r="I1760" s="117">
        <v>1</v>
      </c>
      <c r="J1760" s="117">
        <v>1.767908E-2</v>
      </c>
      <c r="K1760" s="117">
        <v>1.9690260000000001E-2</v>
      </c>
      <c r="L1760" s="117">
        <v>0.28100000000000003</v>
      </c>
      <c r="M1760" s="117">
        <v>1.7999999999999999E-2</v>
      </c>
      <c r="N1760" s="117" t="s">
        <v>2793</v>
      </c>
    </row>
    <row r="1761" spans="1:14" hidden="1">
      <c r="A1761" s="117" t="s">
        <v>6375</v>
      </c>
      <c r="B1761" s="117">
        <v>0.8869999999999999</v>
      </c>
      <c r="C1761" s="117">
        <v>1</v>
      </c>
      <c r="D1761" s="117">
        <v>2.7439999999999999E-2</v>
      </c>
      <c r="E1761" s="117">
        <v>2744</v>
      </c>
      <c r="F1761" s="117" t="s">
        <v>4240</v>
      </c>
      <c r="G1761" s="117">
        <v>1.8647</v>
      </c>
      <c r="H1761" s="117">
        <v>0</v>
      </c>
      <c r="I1761" s="117">
        <v>1</v>
      </c>
      <c r="J1761" s="117">
        <v>9.9829399999999992E-3</v>
      </c>
      <c r="K1761" s="117">
        <v>1.119477E-2</v>
      </c>
      <c r="L1761" s="117">
        <v>0.34</v>
      </c>
      <c r="M1761" s="117">
        <v>3.7999999999999999E-2</v>
      </c>
      <c r="N1761" s="117" t="s">
        <v>1538</v>
      </c>
    </row>
    <row r="1762" spans="1:14" hidden="1">
      <c r="A1762" s="117" t="s">
        <v>6376</v>
      </c>
      <c r="B1762" s="117">
        <v>0.8869999999999999</v>
      </c>
      <c r="C1762" s="117">
        <v>1</v>
      </c>
      <c r="D1762" s="117">
        <v>1.856E-2</v>
      </c>
      <c r="E1762" s="117">
        <v>1856</v>
      </c>
      <c r="F1762" s="117" t="s">
        <v>4240</v>
      </c>
      <c r="G1762" s="117">
        <v>1.7673000000000001</v>
      </c>
      <c r="H1762" s="117">
        <v>0</v>
      </c>
      <c r="I1762" s="117">
        <v>1</v>
      </c>
      <c r="J1762" s="117">
        <v>0</v>
      </c>
      <c r="K1762" s="117">
        <v>0</v>
      </c>
      <c r="L1762" s="117">
        <v>0.442</v>
      </c>
      <c r="M1762" s="117">
        <v>3.5999999999999997E-2</v>
      </c>
      <c r="N1762" s="117" t="s">
        <v>2797</v>
      </c>
    </row>
    <row r="1763" spans="1:14" hidden="1">
      <c r="A1763" s="117" t="s">
        <v>6377</v>
      </c>
      <c r="B1763" s="117">
        <v>1.4447999999999999</v>
      </c>
      <c r="C1763" s="117">
        <v>1</v>
      </c>
      <c r="D1763" s="117">
        <v>9.6000000000000002E-4</v>
      </c>
      <c r="E1763" s="117">
        <v>96</v>
      </c>
      <c r="F1763" s="117" t="s">
        <v>4240</v>
      </c>
      <c r="G1763" s="117">
        <v>1.0382</v>
      </c>
      <c r="H1763" s="117">
        <v>0</v>
      </c>
      <c r="I1763" s="117">
        <v>1</v>
      </c>
      <c r="J1763" s="117">
        <v>0</v>
      </c>
      <c r="K1763" s="117">
        <v>0</v>
      </c>
      <c r="L1763" s="117">
        <v>0.38800000000000001</v>
      </c>
      <c r="M1763" s="117">
        <v>2.5999999999999999E-2</v>
      </c>
      <c r="N1763" s="117" t="s">
        <v>2798</v>
      </c>
    </row>
    <row r="1764" spans="1:14" hidden="1">
      <c r="A1764" s="117" t="s">
        <v>6378</v>
      </c>
      <c r="B1764" s="117">
        <v>0.77819999999999989</v>
      </c>
      <c r="C1764" s="117">
        <v>1</v>
      </c>
      <c r="D1764" s="117">
        <v>5.1799999999999997E-3</v>
      </c>
      <c r="E1764" s="117">
        <v>518</v>
      </c>
      <c r="F1764" s="117" t="s">
        <v>4244</v>
      </c>
      <c r="G1764" s="117">
        <v>1.5942000000000001</v>
      </c>
      <c r="H1764" s="117">
        <v>0</v>
      </c>
      <c r="I1764" s="117">
        <v>1</v>
      </c>
      <c r="J1764" s="117">
        <v>0</v>
      </c>
      <c r="K1764" s="117">
        <v>0</v>
      </c>
      <c r="L1764" s="117">
        <v>0.377</v>
      </c>
      <c r="M1764" s="117">
        <v>2.4E-2</v>
      </c>
      <c r="N1764" s="117" t="s">
        <v>1536</v>
      </c>
    </row>
    <row r="1765" spans="1:14" hidden="1">
      <c r="A1765" s="117" t="s">
        <v>6379</v>
      </c>
      <c r="B1765" s="117">
        <v>0.8869999999999999</v>
      </c>
      <c r="C1765" s="117">
        <v>1</v>
      </c>
      <c r="D1765" s="117">
        <v>1.81E-3</v>
      </c>
      <c r="E1765" s="117">
        <v>181</v>
      </c>
      <c r="F1765" s="117" t="s">
        <v>4240</v>
      </c>
      <c r="G1765" s="117">
        <v>1.8902000000000001</v>
      </c>
      <c r="H1765" s="117">
        <v>0</v>
      </c>
      <c r="I1765" s="117">
        <v>1</v>
      </c>
      <c r="J1765" s="117">
        <v>0</v>
      </c>
      <c r="K1765" s="117">
        <v>0</v>
      </c>
      <c r="L1765" s="117">
        <v>0.51200000000000001</v>
      </c>
      <c r="M1765" s="117">
        <v>0.04</v>
      </c>
      <c r="N1765" s="117" t="s">
        <v>1538</v>
      </c>
    </row>
    <row r="1766" spans="1:14" hidden="1">
      <c r="A1766" s="117" t="s">
        <v>6380</v>
      </c>
      <c r="B1766" s="117">
        <v>0.8869999999999999</v>
      </c>
      <c r="C1766" s="117">
        <v>1</v>
      </c>
      <c r="D1766" s="117">
        <v>5.0000000000000002E-5</v>
      </c>
      <c r="E1766" s="117">
        <v>5</v>
      </c>
      <c r="F1766" s="117" t="s">
        <v>4240</v>
      </c>
      <c r="G1766" s="117">
        <v>0.74729999999999996</v>
      </c>
      <c r="H1766" s="117">
        <v>0</v>
      </c>
      <c r="I1766" s="117">
        <v>1</v>
      </c>
      <c r="J1766" s="117">
        <v>0</v>
      </c>
      <c r="K1766" s="117">
        <v>0</v>
      </c>
      <c r="L1766" s="117">
        <v>0.38800000000000001</v>
      </c>
      <c r="M1766" s="117">
        <v>2.9000000000000001E-2</v>
      </c>
      <c r="N1766" s="117" t="s">
        <v>2797</v>
      </c>
    </row>
    <row r="1767" spans="1:14" hidden="1">
      <c r="A1767" s="117" t="s">
        <v>6381</v>
      </c>
      <c r="B1767" s="117">
        <v>0.95789999999999997</v>
      </c>
      <c r="C1767" s="117">
        <v>1</v>
      </c>
      <c r="D1767" s="117">
        <v>9.783E-2</v>
      </c>
      <c r="E1767" s="117">
        <v>9783</v>
      </c>
      <c r="F1767" s="117" t="s">
        <v>1581</v>
      </c>
      <c r="G1767" s="117">
        <v>1.897</v>
      </c>
      <c r="H1767" s="117">
        <v>4.8300000000000003E-2</v>
      </c>
      <c r="I1767" s="117">
        <v>1</v>
      </c>
      <c r="J1767" s="117">
        <v>1.0866880000000001E-2</v>
      </c>
      <c r="K1767" s="117">
        <v>1.195068E-2</v>
      </c>
      <c r="L1767" s="117">
        <v>0.28399999999999997</v>
      </c>
      <c r="M1767" s="117">
        <v>2.5999999999999999E-2</v>
      </c>
      <c r="N1767" s="117" t="s">
        <v>2799</v>
      </c>
    </row>
    <row r="1768" spans="1:14" hidden="1">
      <c r="A1768" s="117" t="s">
        <v>6382</v>
      </c>
      <c r="B1768" s="117">
        <v>0.87069999999999992</v>
      </c>
      <c r="C1768" s="117">
        <v>1</v>
      </c>
      <c r="D1768" s="117">
        <v>2.7150000000000001E-2</v>
      </c>
      <c r="E1768" s="117">
        <v>2715</v>
      </c>
      <c r="F1768" s="117" t="s">
        <v>3988</v>
      </c>
      <c r="G1768" s="117">
        <v>2.0823999999999998</v>
      </c>
      <c r="H1768" s="117">
        <v>0</v>
      </c>
      <c r="I1768" s="117">
        <v>1</v>
      </c>
      <c r="J1768" s="117">
        <v>5.7451000000000004E-3</v>
      </c>
      <c r="K1768" s="117">
        <v>4.8532499999999999E-3</v>
      </c>
      <c r="L1768" s="117">
        <v>0.36599999999999999</v>
      </c>
      <c r="M1768" s="117">
        <v>3.4000000000000002E-2</v>
      </c>
      <c r="N1768" s="117" t="s">
        <v>2800</v>
      </c>
    </row>
    <row r="1769" spans="1:14" hidden="1">
      <c r="A1769" s="117" t="s">
        <v>6383</v>
      </c>
      <c r="B1769" s="117">
        <v>0.93719999999999992</v>
      </c>
      <c r="C1769" s="117">
        <v>1</v>
      </c>
      <c r="D1769" s="117">
        <v>8.6970000000000006E-2</v>
      </c>
      <c r="E1769" s="117">
        <v>8697</v>
      </c>
      <c r="F1769" s="117" t="s">
        <v>1650</v>
      </c>
      <c r="G1769" s="117">
        <v>2.2082999999999999</v>
      </c>
      <c r="H1769" s="117">
        <v>5.91E-2</v>
      </c>
      <c r="I1769" s="117">
        <v>1</v>
      </c>
      <c r="J1769" s="117">
        <v>0.16474348999999999</v>
      </c>
      <c r="K1769" s="117">
        <v>0.21281586</v>
      </c>
      <c r="L1769" s="117">
        <v>0.255</v>
      </c>
      <c r="M1769" s="117">
        <v>1.2E-2</v>
      </c>
      <c r="N1769" s="117" t="s">
        <v>2801</v>
      </c>
    </row>
    <row r="1770" spans="1:14" hidden="1">
      <c r="A1770" s="117" t="s">
        <v>6384</v>
      </c>
      <c r="B1770" s="117">
        <v>0.95789999999999997</v>
      </c>
      <c r="C1770" s="117">
        <v>1</v>
      </c>
      <c r="D1770" s="117">
        <v>3.6209999999999999E-2</v>
      </c>
      <c r="E1770" s="117">
        <v>3621</v>
      </c>
      <c r="F1770" s="117" t="s">
        <v>1581</v>
      </c>
      <c r="G1770" s="117">
        <v>1.8455999999999999</v>
      </c>
      <c r="H1770" s="117">
        <v>5.3199999999999997E-2</v>
      </c>
      <c r="I1770" s="117">
        <v>1</v>
      </c>
      <c r="J1770" s="117">
        <v>1.1323410000000001E-2</v>
      </c>
      <c r="K1770" s="117">
        <v>8.54421E-3</v>
      </c>
      <c r="L1770" s="117">
        <v>0.35199999999999998</v>
      </c>
      <c r="M1770" s="117">
        <v>3.6999999999999998E-2</v>
      </c>
      <c r="N1770" s="117" t="s">
        <v>2799</v>
      </c>
    </row>
    <row r="1771" spans="1:14" hidden="1">
      <c r="A1771" s="117" t="s">
        <v>6385</v>
      </c>
      <c r="B1771" s="117">
        <v>0.93319999999999992</v>
      </c>
      <c r="C1771" s="117">
        <v>1</v>
      </c>
      <c r="D1771" s="117">
        <v>2.6419999999999999E-2</v>
      </c>
      <c r="E1771" s="117">
        <v>2642</v>
      </c>
      <c r="F1771" s="117" t="s">
        <v>1878</v>
      </c>
      <c r="G1771" s="117">
        <v>1.6879999999999999</v>
      </c>
      <c r="H1771" s="117">
        <v>4.4600000000000001E-2</v>
      </c>
      <c r="I1771" s="117">
        <v>1</v>
      </c>
      <c r="J1771" s="117">
        <v>1.192292E-2</v>
      </c>
      <c r="K1771" s="117">
        <v>1.0059749999999999E-2</v>
      </c>
      <c r="L1771" s="117">
        <v>0.29599999999999999</v>
      </c>
      <c r="M1771" s="117">
        <v>2.8000000000000001E-2</v>
      </c>
      <c r="N1771" s="117" t="s">
        <v>2802</v>
      </c>
    </row>
    <row r="1772" spans="1:14" hidden="1">
      <c r="A1772" s="117" t="s">
        <v>9728</v>
      </c>
      <c r="B1772" s="117">
        <v>0.93719999999999992</v>
      </c>
      <c r="C1772" s="117">
        <v>1</v>
      </c>
      <c r="D1772" s="117">
        <v>6.6800000000000002E-3</v>
      </c>
      <c r="E1772" s="117">
        <v>668</v>
      </c>
      <c r="F1772" s="117" t="s">
        <v>1650</v>
      </c>
      <c r="G1772" s="117">
        <v>1.9164000000000001</v>
      </c>
      <c r="H1772" s="117">
        <v>7.8799999999999995E-2</v>
      </c>
      <c r="I1772" s="117">
        <v>1</v>
      </c>
      <c r="J1772" s="117">
        <v>0.50593770000000005</v>
      </c>
      <c r="K1772" s="117">
        <v>0.32069924</v>
      </c>
      <c r="L1772" s="117">
        <v>0.246</v>
      </c>
      <c r="M1772" s="117">
        <v>0.01</v>
      </c>
      <c r="N1772" s="117" t="s">
        <v>2801</v>
      </c>
    </row>
    <row r="1773" spans="1:14" hidden="1">
      <c r="A1773" s="117" t="s">
        <v>6386</v>
      </c>
      <c r="B1773" s="117">
        <v>0.87069999999999992</v>
      </c>
      <c r="C1773" s="117">
        <v>1</v>
      </c>
      <c r="D1773" s="117">
        <v>1.6310000000000002E-2</v>
      </c>
      <c r="E1773" s="117">
        <v>1631</v>
      </c>
      <c r="F1773" s="117" t="s">
        <v>3988</v>
      </c>
      <c r="G1773" s="117">
        <v>1.5288999999999999</v>
      </c>
      <c r="H1773" s="117">
        <v>0</v>
      </c>
      <c r="I1773" s="117">
        <v>1</v>
      </c>
      <c r="J1773" s="117">
        <v>0</v>
      </c>
      <c r="K1773" s="117">
        <v>0</v>
      </c>
      <c r="L1773" s="117">
        <v>0.39700000000000002</v>
      </c>
      <c r="M1773" s="117">
        <v>3.5000000000000003E-2</v>
      </c>
      <c r="N1773" s="117" t="s">
        <v>2803</v>
      </c>
    </row>
    <row r="1774" spans="1:14" hidden="1">
      <c r="A1774" s="117" t="s">
        <v>6387</v>
      </c>
      <c r="B1774" s="117">
        <v>0.93719999999999992</v>
      </c>
      <c r="C1774" s="117">
        <v>1</v>
      </c>
      <c r="D1774" s="117">
        <v>5.815E-2</v>
      </c>
      <c r="E1774" s="117">
        <v>5815</v>
      </c>
      <c r="F1774" s="117" t="s">
        <v>1650</v>
      </c>
      <c r="G1774" s="117">
        <v>1.8454999999999999</v>
      </c>
      <c r="H1774" s="117">
        <v>3.4200000000000001E-2</v>
      </c>
      <c r="I1774" s="117">
        <v>1</v>
      </c>
      <c r="J1774" s="117">
        <v>1.355195E-2</v>
      </c>
      <c r="K1774" s="117">
        <v>1.8297589999999999E-2</v>
      </c>
      <c r="L1774" s="117">
        <v>0.29699999999999999</v>
      </c>
      <c r="M1774" s="117">
        <v>3.9E-2</v>
      </c>
      <c r="N1774" s="117" t="s">
        <v>2801</v>
      </c>
    </row>
    <row r="1775" spans="1:14" hidden="1">
      <c r="A1775" s="117" t="s">
        <v>6388</v>
      </c>
      <c r="B1775" s="117">
        <v>0.93719999999999992</v>
      </c>
      <c r="C1775" s="117">
        <v>1</v>
      </c>
      <c r="D1775" s="117">
        <v>5.3900000000000003E-2</v>
      </c>
      <c r="E1775" s="117">
        <v>5390</v>
      </c>
      <c r="F1775" s="117" t="s">
        <v>1650</v>
      </c>
      <c r="G1775" s="117">
        <v>1.8260000000000001</v>
      </c>
      <c r="H1775" s="117">
        <v>7.1400000000000005E-2</v>
      </c>
      <c r="I1775" s="117">
        <v>1</v>
      </c>
      <c r="J1775" s="117">
        <v>0.15127984999999999</v>
      </c>
      <c r="K1775" s="117">
        <v>0.14745659</v>
      </c>
      <c r="L1775" s="117">
        <v>0.246</v>
      </c>
      <c r="M1775" s="117">
        <v>0.02</v>
      </c>
      <c r="N1775" s="117" t="s">
        <v>2801</v>
      </c>
    </row>
    <row r="1776" spans="1:14" hidden="1">
      <c r="A1776" s="117" t="s">
        <v>6389</v>
      </c>
      <c r="B1776" s="117">
        <v>0.87069999999999992</v>
      </c>
      <c r="C1776" s="117">
        <v>1</v>
      </c>
      <c r="D1776" s="117">
        <v>2.3769999999999999E-2</v>
      </c>
      <c r="E1776" s="117">
        <v>2377</v>
      </c>
      <c r="F1776" s="117" t="s">
        <v>3988</v>
      </c>
      <c r="G1776" s="117">
        <v>1.8124</v>
      </c>
      <c r="H1776" s="117">
        <v>0</v>
      </c>
      <c r="I1776" s="117">
        <v>1</v>
      </c>
      <c r="J1776" s="117">
        <v>0</v>
      </c>
      <c r="K1776" s="117">
        <v>0</v>
      </c>
      <c r="L1776" s="117">
        <v>0.31</v>
      </c>
      <c r="M1776" s="117">
        <v>2.4E-2</v>
      </c>
      <c r="N1776" s="117" t="s">
        <v>2804</v>
      </c>
    </row>
    <row r="1777" spans="1:14" hidden="1">
      <c r="A1777" s="117" t="s">
        <v>6390</v>
      </c>
      <c r="B1777" s="117">
        <v>0.87069999999999992</v>
      </c>
      <c r="C1777" s="117">
        <v>1</v>
      </c>
      <c r="D1777" s="117">
        <v>2.596E-2</v>
      </c>
      <c r="E1777" s="117">
        <v>2596</v>
      </c>
      <c r="F1777" s="117" t="s">
        <v>3988</v>
      </c>
      <c r="G1777" s="117">
        <v>1.4734</v>
      </c>
      <c r="H1777" s="117">
        <v>0</v>
      </c>
      <c r="I1777" s="117">
        <v>1</v>
      </c>
      <c r="J1777" s="117">
        <v>0</v>
      </c>
      <c r="K1777" s="117">
        <v>0</v>
      </c>
      <c r="L1777" s="117">
        <v>0.36299999999999999</v>
      </c>
      <c r="M1777" s="117">
        <v>3.5999999999999997E-2</v>
      </c>
      <c r="N1777" s="117" t="s">
        <v>2805</v>
      </c>
    </row>
    <row r="1778" spans="1:14" hidden="1">
      <c r="A1778" s="117" t="s">
        <v>6391</v>
      </c>
      <c r="B1778" s="117">
        <v>0.87069999999999992</v>
      </c>
      <c r="C1778" s="117">
        <v>1</v>
      </c>
      <c r="D1778" s="117">
        <v>1.172E-2</v>
      </c>
      <c r="E1778" s="117">
        <v>1172</v>
      </c>
      <c r="F1778" s="117" t="s">
        <v>3988</v>
      </c>
      <c r="G1778" s="117">
        <v>1.3734</v>
      </c>
      <c r="H1778" s="117">
        <v>0</v>
      </c>
      <c r="I1778" s="117">
        <v>1</v>
      </c>
      <c r="J1778" s="117">
        <v>0</v>
      </c>
      <c r="K1778" s="117">
        <v>0</v>
      </c>
      <c r="L1778" s="117">
        <v>0.33500000000000002</v>
      </c>
      <c r="M1778" s="117">
        <v>3.3000000000000002E-2</v>
      </c>
      <c r="N1778" s="117" t="s">
        <v>2806</v>
      </c>
    </row>
    <row r="1779" spans="1:14" hidden="1">
      <c r="A1779" s="117" t="s">
        <v>6392</v>
      </c>
      <c r="B1779" s="117">
        <v>0.93719999999999992</v>
      </c>
      <c r="C1779" s="117">
        <v>1</v>
      </c>
      <c r="D1779" s="117">
        <v>2.4309999999999998E-2</v>
      </c>
      <c r="E1779" s="117">
        <v>2431</v>
      </c>
      <c r="F1779" s="117" t="s">
        <v>1650</v>
      </c>
      <c r="G1779" s="117">
        <v>1.6890000000000001</v>
      </c>
      <c r="H1779" s="117">
        <v>7.7799999999999994E-2</v>
      </c>
      <c r="I1779" s="117">
        <v>1</v>
      </c>
      <c r="J1779" s="117">
        <v>2.5752219999999999E-2</v>
      </c>
      <c r="K1779" s="117">
        <v>4.1748239999999999E-2</v>
      </c>
      <c r="L1779" s="117">
        <v>0.23300000000000001</v>
      </c>
      <c r="M1779" s="117">
        <v>2.5999999999999999E-2</v>
      </c>
      <c r="N1779" s="117" t="s">
        <v>2801</v>
      </c>
    </row>
    <row r="1780" spans="1:14" hidden="1">
      <c r="A1780" s="117" t="s">
        <v>6393</v>
      </c>
      <c r="B1780" s="117">
        <v>0.93719999999999992</v>
      </c>
      <c r="C1780" s="117">
        <v>1</v>
      </c>
      <c r="D1780" s="117">
        <v>8.2400000000000008E-3</v>
      </c>
      <c r="E1780" s="117">
        <v>824</v>
      </c>
      <c r="F1780" s="117" t="s">
        <v>1650</v>
      </c>
      <c r="G1780" s="117">
        <v>1.3931</v>
      </c>
      <c r="H1780" s="117">
        <v>0</v>
      </c>
      <c r="I1780" s="117">
        <v>1</v>
      </c>
      <c r="J1780" s="117">
        <v>0</v>
      </c>
      <c r="K1780" s="117">
        <v>0</v>
      </c>
      <c r="L1780" s="117">
        <v>0.27100000000000002</v>
      </c>
      <c r="M1780" s="117">
        <v>7.9000000000000001E-2</v>
      </c>
      <c r="N1780" s="117" t="s">
        <v>2807</v>
      </c>
    </row>
    <row r="1781" spans="1:14" hidden="1">
      <c r="A1781" s="117" t="s">
        <v>6394</v>
      </c>
      <c r="B1781" s="117">
        <v>0.87069999999999992</v>
      </c>
      <c r="C1781" s="117">
        <v>1</v>
      </c>
      <c r="D1781" s="117">
        <v>9.3600000000000003E-3</v>
      </c>
      <c r="E1781" s="117">
        <v>936</v>
      </c>
      <c r="F1781" s="117" t="s">
        <v>3988</v>
      </c>
      <c r="G1781" s="117">
        <v>1.3551</v>
      </c>
      <c r="H1781" s="117">
        <v>0</v>
      </c>
      <c r="I1781" s="117">
        <v>1</v>
      </c>
      <c r="J1781" s="117">
        <v>0</v>
      </c>
      <c r="K1781" s="117">
        <v>0</v>
      </c>
      <c r="L1781" s="117">
        <v>0.58199999999999996</v>
      </c>
      <c r="M1781" s="117">
        <v>0.06</v>
      </c>
      <c r="N1781" s="117" t="s">
        <v>1556</v>
      </c>
    </row>
    <row r="1782" spans="1:14" hidden="1">
      <c r="A1782" s="117" t="s">
        <v>6396</v>
      </c>
      <c r="B1782" s="117">
        <v>0.87069999999999992</v>
      </c>
      <c r="C1782" s="117">
        <v>1</v>
      </c>
      <c r="D1782" s="117">
        <v>2.01E-2</v>
      </c>
      <c r="E1782" s="117">
        <v>2010</v>
      </c>
      <c r="F1782" s="117" t="s">
        <v>3988</v>
      </c>
      <c r="G1782" s="117">
        <v>2.0032000000000001</v>
      </c>
      <c r="H1782" s="117">
        <v>0</v>
      </c>
      <c r="I1782" s="117">
        <v>1</v>
      </c>
      <c r="J1782" s="117">
        <v>0</v>
      </c>
      <c r="K1782" s="117">
        <v>0</v>
      </c>
      <c r="L1782" s="117">
        <v>0.36599999999999999</v>
      </c>
      <c r="M1782" s="117">
        <v>5.2999999999999999E-2</v>
      </c>
      <c r="N1782" s="117" t="s">
        <v>2808</v>
      </c>
    </row>
    <row r="1783" spans="1:14" hidden="1">
      <c r="A1783" s="117" t="s">
        <v>6397</v>
      </c>
      <c r="B1783" s="117">
        <v>0.95789999999999997</v>
      </c>
      <c r="C1783" s="117">
        <v>1</v>
      </c>
      <c r="D1783" s="117">
        <v>7.3400000000000002E-3</v>
      </c>
      <c r="E1783" s="117">
        <v>734</v>
      </c>
      <c r="F1783" s="117" t="s">
        <v>1581</v>
      </c>
      <c r="G1783" s="117">
        <v>2.1387999999999998</v>
      </c>
      <c r="H1783" s="117">
        <v>0</v>
      </c>
      <c r="I1783" s="117">
        <v>1</v>
      </c>
      <c r="J1783" s="117">
        <v>0</v>
      </c>
      <c r="K1783" s="117">
        <v>0</v>
      </c>
      <c r="L1783" s="117">
        <v>0.44400000000000001</v>
      </c>
      <c r="M1783" s="117">
        <v>7.2999999999999995E-2</v>
      </c>
      <c r="N1783" s="117" t="s">
        <v>2799</v>
      </c>
    </row>
    <row r="1784" spans="1:14" hidden="1">
      <c r="A1784" s="117" t="s">
        <v>6398</v>
      </c>
      <c r="B1784" s="117">
        <v>0.95789999999999997</v>
      </c>
      <c r="C1784" s="117">
        <v>1</v>
      </c>
      <c r="D1784" s="117">
        <v>1.41E-2</v>
      </c>
      <c r="E1784" s="117">
        <v>1410</v>
      </c>
      <c r="F1784" s="117" t="s">
        <v>1581</v>
      </c>
      <c r="G1784" s="117">
        <v>3.2778999999999998</v>
      </c>
      <c r="H1784" s="117">
        <v>0</v>
      </c>
      <c r="I1784" s="117">
        <v>1</v>
      </c>
      <c r="J1784" s="117">
        <v>0</v>
      </c>
      <c r="K1784" s="117">
        <v>0</v>
      </c>
      <c r="L1784" s="117">
        <v>0.53600000000000003</v>
      </c>
      <c r="M1784" s="117">
        <v>2.3E-2</v>
      </c>
      <c r="N1784" s="117" t="s">
        <v>2799</v>
      </c>
    </row>
    <row r="1785" spans="1:14" hidden="1">
      <c r="A1785" s="117" t="s">
        <v>6399</v>
      </c>
      <c r="B1785" s="117">
        <v>0.93719999999999992</v>
      </c>
      <c r="C1785" s="117">
        <v>1</v>
      </c>
      <c r="D1785" s="117">
        <v>8.8199999999999997E-3</v>
      </c>
      <c r="E1785" s="117">
        <v>882</v>
      </c>
      <c r="F1785" s="117" t="s">
        <v>1650</v>
      </c>
      <c r="G1785" s="117">
        <v>2.1943999999999999</v>
      </c>
      <c r="H1785" s="117">
        <v>0</v>
      </c>
      <c r="I1785" s="117">
        <v>1</v>
      </c>
      <c r="J1785" s="117">
        <v>0</v>
      </c>
      <c r="K1785" s="117">
        <v>0</v>
      </c>
      <c r="L1785" s="117">
        <v>0.41399999999999998</v>
      </c>
      <c r="M1785" s="117">
        <v>4.4999999999999998E-2</v>
      </c>
      <c r="N1785" s="117" t="s">
        <v>2801</v>
      </c>
    </row>
    <row r="1786" spans="1:14" hidden="1">
      <c r="A1786" s="117" t="s">
        <v>6400</v>
      </c>
      <c r="B1786" s="117">
        <v>0.93719999999999992</v>
      </c>
      <c r="C1786" s="117">
        <v>1</v>
      </c>
      <c r="D1786" s="117">
        <v>2.7789999999999999E-2</v>
      </c>
      <c r="E1786" s="117">
        <v>2779</v>
      </c>
      <c r="F1786" s="117" t="s">
        <v>1650</v>
      </c>
      <c r="G1786" s="117">
        <v>1.6877</v>
      </c>
      <c r="H1786" s="117">
        <v>0</v>
      </c>
      <c r="I1786" s="117">
        <v>1</v>
      </c>
      <c r="J1786" s="117">
        <v>0</v>
      </c>
      <c r="K1786" s="117">
        <v>0</v>
      </c>
      <c r="L1786" s="117">
        <v>0.215</v>
      </c>
      <c r="M1786" s="117">
        <v>3.9E-2</v>
      </c>
      <c r="N1786" s="117" t="s">
        <v>2801</v>
      </c>
    </row>
    <row r="1787" spans="1:14" hidden="1">
      <c r="A1787" s="117" t="s">
        <v>6401</v>
      </c>
      <c r="B1787" s="117">
        <v>0.93719999999999992</v>
      </c>
      <c r="C1787" s="117">
        <v>1</v>
      </c>
      <c r="D1787" s="117">
        <v>3.7200000000000002E-3</v>
      </c>
      <c r="E1787" s="117">
        <v>372</v>
      </c>
      <c r="F1787" s="117" t="s">
        <v>1650</v>
      </c>
      <c r="G1787" s="117">
        <v>2.6804999999999999</v>
      </c>
      <c r="H1787" s="117">
        <v>0</v>
      </c>
      <c r="I1787" s="117">
        <v>1</v>
      </c>
      <c r="J1787" s="117">
        <v>0</v>
      </c>
      <c r="K1787" s="117">
        <v>0</v>
      </c>
      <c r="L1787" s="117">
        <v>0.29899999999999999</v>
      </c>
      <c r="M1787" s="117">
        <v>3.1E-2</v>
      </c>
      <c r="N1787" s="117" t="s">
        <v>2801</v>
      </c>
    </row>
    <row r="1788" spans="1:14" hidden="1">
      <c r="A1788" s="117" t="s">
        <v>6402</v>
      </c>
      <c r="B1788" s="117">
        <v>0.93719999999999992</v>
      </c>
      <c r="C1788" s="117">
        <v>1</v>
      </c>
      <c r="D1788" s="117">
        <v>1.7239999999999998E-2</v>
      </c>
      <c r="E1788" s="117">
        <v>1724</v>
      </c>
      <c r="F1788" s="117" t="s">
        <v>1650</v>
      </c>
      <c r="G1788" s="117">
        <v>1.3388</v>
      </c>
      <c r="H1788" s="117">
        <v>0</v>
      </c>
      <c r="I1788" s="117">
        <v>1</v>
      </c>
      <c r="J1788" s="117">
        <v>0</v>
      </c>
      <c r="K1788" s="117">
        <v>0</v>
      </c>
      <c r="L1788" s="117">
        <v>0.27300000000000002</v>
      </c>
      <c r="M1788" s="117">
        <v>6.0999999999999999E-2</v>
      </c>
      <c r="N1788" s="117" t="s">
        <v>2807</v>
      </c>
    </row>
    <row r="1789" spans="1:14" hidden="1">
      <c r="A1789" s="117" t="s">
        <v>6403</v>
      </c>
      <c r="B1789" s="117">
        <v>0.93719999999999992</v>
      </c>
      <c r="C1789" s="117">
        <v>1</v>
      </c>
      <c r="D1789" s="117">
        <v>4.1099999999999999E-3</v>
      </c>
      <c r="E1789" s="117">
        <v>411</v>
      </c>
      <c r="F1789" s="117" t="s">
        <v>1650</v>
      </c>
      <c r="G1789" s="117">
        <v>4.0372000000000003</v>
      </c>
      <c r="H1789" s="117">
        <v>0</v>
      </c>
      <c r="I1789" s="117">
        <v>1</v>
      </c>
      <c r="J1789" s="117">
        <v>0</v>
      </c>
      <c r="K1789" s="117">
        <v>0</v>
      </c>
      <c r="L1789" s="117">
        <v>0.20699999999999999</v>
      </c>
      <c r="M1789" s="117">
        <v>2.4E-2</v>
      </c>
      <c r="N1789" s="117" t="s">
        <v>2801</v>
      </c>
    </row>
    <row r="1790" spans="1:14" hidden="1">
      <c r="A1790" s="117" t="s">
        <v>6404</v>
      </c>
      <c r="B1790" s="117">
        <v>0.87069999999999992</v>
      </c>
      <c r="C1790" s="117">
        <v>1</v>
      </c>
      <c r="D1790" s="117">
        <v>1.1780000000000001E-2</v>
      </c>
      <c r="E1790" s="117">
        <v>1178</v>
      </c>
      <c r="F1790" s="117" t="s">
        <v>3988</v>
      </c>
      <c r="G1790" s="117">
        <v>1.9574</v>
      </c>
      <c r="H1790" s="117">
        <v>0</v>
      </c>
      <c r="I1790" s="117">
        <v>1</v>
      </c>
      <c r="J1790" s="117">
        <v>0</v>
      </c>
      <c r="K1790" s="117">
        <v>0</v>
      </c>
      <c r="L1790" s="117">
        <v>0.29399999999999998</v>
      </c>
      <c r="M1790" s="117">
        <v>5.5E-2</v>
      </c>
      <c r="N1790" s="117" t="s">
        <v>2800</v>
      </c>
    </row>
    <row r="1791" spans="1:14" hidden="1">
      <c r="A1791" s="117" t="s">
        <v>6406</v>
      </c>
      <c r="B1791" s="117">
        <v>0.9252999999999999</v>
      </c>
      <c r="C1791" s="117">
        <v>1</v>
      </c>
      <c r="D1791" s="117">
        <v>8.498E-2</v>
      </c>
      <c r="E1791" s="117">
        <v>8498</v>
      </c>
      <c r="F1791" s="117" t="s">
        <v>4259</v>
      </c>
      <c r="G1791" s="117">
        <v>2.2069999999999999</v>
      </c>
      <c r="H1791" s="117">
        <v>6.9400000000000003E-2</v>
      </c>
      <c r="I1791" s="117">
        <v>1</v>
      </c>
      <c r="J1791" s="117">
        <v>3.8392349999999999E-2</v>
      </c>
      <c r="K1791" s="117">
        <v>3.5558699999999999E-2</v>
      </c>
      <c r="L1791" s="117">
        <v>0.185</v>
      </c>
      <c r="M1791" s="117">
        <v>2.4E-2</v>
      </c>
      <c r="N1791" s="117" t="s">
        <v>2809</v>
      </c>
    </row>
    <row r="1792" spans="1:14" hidden="1">
      <c r="A1792" s="117" t="s">
        <v>6407</v>
      </c>
      <c r="B1792" s="117">
        <v>0.77049999999999996</v>
      </c>
      <c r="C1792" s="117">
        <v>1</v>
      </c>
      <c r="D1792" s="117">
        <v>4.0000000000000002E-4</v>
      </c>
      <c r="E1792" s="117">
        <v>40</v>
      </c>
      <c r="F1792" s="117" t="s">
        <v>4261</v>
      </c>
      <c r="G1792" s="117">
        <v>0.8659</v>
      </c>
      <c r="H1792" s="117">
        <v>0</v>
      </c>
      <c r="I1792" s="117">
        <v>1</v>
      </c>
      <c r="J1792" s="117">
        <v>0</v>
      </c>
      <c r="K1792" s="117">
        <v>0</v>
      </c>
      <c r="L1792" s="117">
        <v>1.026</v>
      </c>
      <c r="M1792" s="117">
        <v>4.4999999999999998E-2</v>
      </c>
      <c r="N1792" s="117" t="s">
        <v>2810</v>
      </c>
    </row>
    <row r="1793" spans="1:14" hidden="1">
      <c r="A1793" s="117" t="s">
        <v>6408</v>
      </c>
      <c r="B1793" s="117">
        <v>1.2081999999999999</v>
      </c>
      <c r="C1793" s="117">
        <v>1</v>
      </c>
      <c r="D1793" s="117">
        <v>7.1590000000000001E-2</v>
      </c>
      <c r="E1793" s="117">
        <v>7159</v>
      </c>
      <c r="F1793" s="117" t="s">
        <v>1572</v>
      </c>
      <c r="G1793" s="117">
        <v>1.9392</v>
      </c>
      <c r="H1793" s="117">
        <v>0.127</v>
      </c>
      <c r="I1793" s="117">
        <v>1</v>
      </c>
      <c r="J1793" s="117">
        <v>1.0410559999999999E-2</v>
      </c>
      <c r="K1793" s="117">
        <v>1.7707759999999999E-2</v>
      </c>
      <c r="L1793" s="117">
        <v>9.9000000000000005E-2</v>
      </c>
      <c r="M1793" s="117">
        <v>6.0000000000000001E-3</v>
      </c>
      <c r="N1793" s="117" t="s">
        <v>2811</v>
      </c>
    </row>
    <row r="1794" spans="1:14" hidden="1">
      <c r="A1794" s="117" t="s">
        <v>6409</v>
      </c>
      <c r="B1794" s="117">
        <v>1.2081999999999999</v>
      </c>
      <c r="C1794" s="117">
        <v>1</v>
      </c>
      <c r="D1794" s="117">
        <v>2.1299999999999999E-2</v>
      </c>
      <c r="E1794" s="117">
        <v>2130</v>
      </c>
      <c r="F1794" s="117" t="s">
        <v>1572</v>
      </c>
      <c r="G1794" s="117">
        <v>1.6995</v>
      </c>
      <c r="H1794" s="117">
        <v>0.1464</v>
      </c>
      <c r="I1794" s="117">
        <v>1</v>
      </c>
      <c r="J1794" s="117">
        <v>0</v>
      </c>
      <c r="K1794" s="117">
        <v>0</v>
      </c>
      <c r="L1794" s="117">
        <v>0.154</v>
      </c>
      <c r="M1794" s="117">
        <v>1.0999999999999999E-2</v>
      </c>
      <c r="N1794" s="117" t="s">
        <v>2811</v>
      </c>
    </row>
    <row r="1795" spans="1:14" hidden="1">
      <c r="A1795" s="117" t="s">
        <v>6410</v>
      </c>
      <c r="B1795" s="117">
        <v>0.77049999999999996</v>
      </c>
      <c r="C1795" s="117">
        <v>1</v>
      </c>
      <c r="D1795" s="117">
        <v>2.1000000000000001E-4</v>
      </c>
      <c r="E1795" s="117">
        <v>21</v>
      </c>
      <c r="F1795" s="117" t="s">
        <v>4261</v>
      </c>
      <c r="G1795" s="117">
        <v>1.661</v>
      </c>
      <c r="H1795" s="117">
        <v>0</v>
      </c>
      <c r="I1795" s="117">
        <v>1</v>
      </c>
      <c r="J1795" s="117">
        <v>0</v>
      </c>
      <c r="K1795" s="117">
        <v>0</v>
      </c>
      <c r="L1795" s="117">
        <v>0.33700000000000002</v>
      </c>
      <c r="M1795" s="117">
        <v>0.03</v>
      </c>
      <c r="N1795" s="117" t="s">
        <v>2812</v>
      </c>
    </row>
    <row r="1796" spans="1:14" hidden="1">
      <c r="A1796" s="117" t="s">
        <v>6411</v>
      </c>
      <c r="B1796" s="117">
        <v>1.2081999999999999</v>
      </c>
      <c r="C1796" s="117">
        <v>1</v>
      </c>
      <c r="D1796" s="117">
        <v>3.0120000000000001E-2</v>
      </c>
      <c r="E1796" s="117">
        <v>3012</v>
      </c>
      <c r="F1796" s="117" t="s">
        <v>1572</v>
      </c>
      <c r="G1796" s="117">
        <v>2.0036</v>
      </c>
      <c r="H1796" s="117">
        <v>0.13669999999999999</v>
      </c>
      <c r="I1796" s="117">
        <v>1</v>
      </c>
      <c r="J1796" s="117">
        <v>0.12786908</v>
      </c>
      <c r="K1796" s="117">
        <v>0.12144318</v>
      </c>
      <c r="L1796" s="117">
        <v>0.2</v>
      </c>
      <c r="M1796" s="117">
        <v>8.9999999999999993E-3</v>
      </c>
      <c r="N1796" s="117" t="s">
        <v>2811</v>
      </c>
    </row>
    <row r="1797" spans="1:14" hidden="1">
      <c r="A1797" s="117" t="s">
        <v>6412</v>
      </c>
      <c r="B1797" s="117">
        <v>0.77049999999999996</v>
      </c>
      <c r="C1797" s="117">
        <v>1</v>
      </c>
      <c r="D1797" s="117">
        <v>7.7499999999999999E-3</v>
      </c>
      <c r="E1797" s="117">
        <v>775</v>
      </c>
      <c r="F1797" s="117" t="s">
        <v>4261</v>
      </c>
      <c r="G1797" s="117">
        <v>1.2068000000000001</v>
      </c>
      <c r="H1797" s="117">
        <v>0</v>
      </c>
      <c r="I1797" s="117">
        <v>1</v>
      </c>
      <c r="J1797" s="117">
        <v>0</v>
      </c>
      <c r="K1797" s="117">
        <v>0</v>
      </c>
      <c r="L1797" s="117">
        <v>0.23</v>
      </c>
      <c r="M1797" s="117">
        <v>0.05</v>
      </c>
      <c r="N1797" s="117" t="s">
        <v>2813</v>
      </c>
    </row>
    <row r="1798" spans="1:14" hidden="1">
      <c r="A1798" s="117" t="s">
        <v>6413</v>
      </c>
      <c r="B1798" s="117">
        <v>0.9252999999999999</v>
      </c>
      <c r="C1798" s="117">
        <v>1</v>
      </c>
      <c r="D1798" s="117">
        <v>4.7019999999999999E-2</v>
      </c>
      <c r="E1798" s="117">
        <v>4702</v>
      </c>
      <c r="F1798" s="117" t="s">
        <v>4259</v>
      </c>
      <c r="G1798" s="117">
        <v>1.8648</v>
      </c>
      <c r="H1798" s="117">
        <v>0</v>
      </c>
      <c r="I1798" s="117">
        <v>1</v>
      </c>
      <c r="J1798" s="117">
        <v>0</v>
      </c>
      <c r="K1798" s="117">
        <v>0</v>
      </c>
      <c r="L1798" s="117">
        <v>0.19</v>
      </c>
      <c r="M1798" s="117">
        <v>1.2E-2</v>
      </c>
      <c r="N1798" s="117" t="s">
        <v>2809</v>
      </c>
    </row>
    <row r="1799" spans="1:14" hidden="1">
      <c r="A1799" s="117" t="s">
        <v>6414</v>
      </c>
      <c r="B1799" s="117">
        <v>1.2081999999999999</v>
      </c>
      <c r="C1799" s="117">
        <v>1</v>
      </c>
      <c r="D1799" s="117">
        <v>1.6719999999999999E-2</v>
      </c>
      <c r="E1799" s="117">
        <v>1672</v>
      </c>
      <c r="F1799" s="117" t="s">
        <v>1572</v>
      </c>
      <c r="G1799" s="117">
        <v>1.7547999999999999</v>
      </c>
      <c r="H1799" s="117">
        <v>0</v>
      </c>
      <c r="I1799" s="117">
        <v>1</v>
      </c>
      <c r="J1799" s="117">
        <v>0</v>
      </c>
      <c r="K1799" s="117">
        <v>0</v>
      </c>
      <c r="L1799" s="117">
        <v>0.17399999999999999</v>
      </c>
      <c r="M1799" s="117">
        <v>1.2999999999999999E-2</v>
      </c>
      <c r="N1799" s="117" t="s">
        <v>2811</v>
      </c>
    </row>
    <row r="1800" spans="1:14" hidden="1">
      <c r="A1800" s="117" t="s">
        <v>6415</v>
      </c>
      <c r="B1800" s="117">
        <v>1.0682999999999998</v>
      </c>
      <c r="C1800" s="117">
        <v>1</v>
      </c>
      <c r="D1800" s="117">
        <v>5.493E-2</v>
      </c>
      <c r="E1800" s="117">
        <v>5493</v>
      </c>
      <c r="F1800" s="117" t="s">
        <v>1426</v>
      </c>
      <c r="G1800" s="117">
        <v>1.6955</v>
      </c>
      <c r="H1800" s="117">
        <v>4.6300000000000001E-2</v>
      </c>
      <c r="I1800" s="117">
        <v>1</v>
      </c>
      <c r="J1800" s="117">
        <v>0</v>
      </c>
      <c r="K1800" s="117">
        <v>0</v>
      </c>
      <c r="L1800" s="117">
        <v>0.22700000000000001</v>
      </c>
      <c r="M1800" s="117">
        <v>2.4E-2</v>
      </c>
      <c r="N1800" s="117" t="s">
        <v>2814</v>
      </c>
    </row>
    <row r="1801" spans="1:14" hidden="1">
      <c r="A1801" s="117" t="s">
        <v>6417</v>
      </c>
      <c r="B1801" s="117">
        <v>1.2081999999999999</v>
      </c>
      <c r="C1801" s="117">
        <v>1</v>
      </c>
      <c r="D1801" s="117">
        <v>3.3320000000000002E-2</v>
      </c>
      <c r="E1801" s="117">
        <v>3332</v>
      </c>
      <c r="F1801" s="117" t="s">
        <v>1572</v>
      </c>
      <c r="G1801" s="117">
        <v>1.9036</v>
      </c>
      <c r="H1801" s="117">
        <v>0.1129</v>
      </c>
      <c r="I1801" s="117">
        <v>1</v>
      </c>
      <c r="J1801" s="117">
        <v>0.11256882999999999</v>
      </c>
      <c r="K1801" s="117">
        <v>0.16519048</v>
      </c>
      <c r="L1801" s="117">
        <v>0.10199999999999999</v>
      </c>
      <c r="M1801" s="117">
        <v>7.0000000000000001E-3</v>
      </c>
      <c r="N1801" s="117" t="s">
        <v>2811</v>
      </c>
    </row>
    <row r="1802" spans="1:14" hidden="1">
      <c r="A1802" s="117" t="s">
        <v>6418</v>
      </c>
      <c r="B1802" s="117">
        <v>1.2081999999999999</v>
      </c>
      <c r="C1802" s="117">
        <v>1</v>
      </c>
      <c r="D1802" s="117">
        <v>3.2840000000000001E-2</v>
      </c>
      <c r="E1802" s="117">
        <v>3284</v>
      </c>
      <c r="F1802" s="117" t="s">
        <v>1572</v>
      </c>
      <c r="G1802" s="117">
        <v>1.8375999999999999</v>
      </c>
      <c r="H1802" s="117">
        <v>6.0699999999999997E-2</v>
      </c>
      <c r="I1802" s="117">
        <v>1</v>
      </c>
      <c r="J1802" s="117">
        <v>0</v>
      </c>
      <c r="K1802" s="117">
        <v>0</v>
      </c>
      <c r="L1802" s="117">
        <v>0.104</v>
      </c>
      <c r="M1802" s="117">
        <v>6.0000000000000001E-3</v>
      </c>
      <c r="N1802" s="117" t="s">
        <v>2811</v>
      </c>
    </row>
    <row r="1803" spans="1:14" hidden="1">
      <c r="A1803" s="117" t="s">
        <v>6419</v>
      </c>
      <c r="B1803" s="117">
        <v>0.9252999999999999</v>
      </c>
      <c r="C1803" s="117">
        <v>1</v>
      </c>
      <c r="D1803" s="117">
        <v>1.575E-2</v>
      </c>
      <c r="E1803" s="117">
        <v>1575</v>
      </c>
      <c r="F1803" s="117" t="s">
        <v>4259</v>
      </c>
      <c r="G1803" s="117">
        <v>1.7727999999999999</v>
      </c>
      <c r="H1803" s="117">
        <v>0</v>
      </c>
      <c r="I1803" s="117">
        <v>1</v>
      </c>
      <c r="J1803" s="117">
        <v>0</v>
      </c>
      <c r="K1803" s="117">
        <v>0</v>
      </c>
      <c r="L1803" s="117">
        <v>0.127</v>
      </c>
      <c r="M1803" s="117">
        <v>8.9999999999999993E-3</v>
      </c>
      <c r="N1803" s="117" t="s">
        <v>2809</v>
      </c>
    </row>
    <row r="1804" spans="1:14" hidden="1">
      <c r="A1804" s="117" t="s">
        <v>6420</v>
      </c>
      <c r="B1804" s="117">
        <v>1.2081999999999999</v>
      </c>
      <c r="C1804" s="117">
        <v>1</v>
      </c>
      <c r="D1804" s="117">
        <v>7.5800000000000006E-2</v>
      </c>
      <c r="E1804" s="117">
        <v>7580</v>
      </c>
      <c r="F1804" s="117" t="s">
        <v>1572</v>
      </c>
      <c r="G1804" s="117">
        <v>1.7698</v>
      </c>
      <c r="H1804" s="117">
        <v>6.2199999999999998E-2</v>
      </c>
      <c r="I1804" s="117">
        <v>1</v>
      </c>
      <c r="J1804" s="117">
        <v>2.8331720000000001E-2</v>
      </c>
      <c r="K1804" s="117">
        <v>4.7533930000000002E-2</v>
      </c>
      <c r="L1804" s="117">
        <v>0.107</v>
      </c>
      <c r="M1804" s="117">
        <v>0.01</v>
      </c>
      <c r="N1804" s="117" t="s">
        <v>2811</v>
      </c>
    </row>
    <row r="1805" spans="1:14" hidden="1">
      <c r="A1805" s="117" t="s">
        <v>6421</v>
      </c>
      <c r="B1805" s="117">
        <v>1.2081999999999999</v>
      </c>
      <c r="C1805" s="117">
        <v>1</v>
      </c>
      <c r="D1805" s="117">
        <v>3.9489999999999997E-2</v>
      </c>
      <c r="E1805" s="117">
        <v>3949</v>
      </c>
      <c r="F1805" s="117" t="s">
        <v>1572</v>
      </c>
      <c r="G1805" s="117">
        <v>1.7919</v>
      </c>
      <c r="H1805" s="117">
        <v>7.0300000000000001E-2</v>
      </c>
      <c r="I1805" s="117">
        <v>1</v>
      </c>
      <c r="J1805" s="117">
        <v>0</v>
      </c>
      <c r="K1805" s="117">
        <v>0</v>
      </c>
      <c r="L1805" s="117">
        <v>9.0999999999999998E-2</v>
      </c>
      <c r="M1805" s="117">
        <v>8.9999999999999993E-3</v>
      </c>
      <c r="N1805" s="117" t="s">
        <v>2811</v>
      </c>
    </row>
    <row r="1806" spans="1:14" hidden="1">
      <c r="A1806" s="117" t="s">
        <v>6422</v>
      </c>
      <c r="B1806" s="117">
        <v>1.2081999999999999</v>
      </c>
      <c r="C1806" s="117">
        <v>1</v>
      </c>
      <c r="D1806" s="117">
        <v>4.0000000000000003E-5</v>
      </c>
      <c r="E1806" s="117">
        <v>4</v>
      </c>
      <c r="F1806" s="117" t="s">
        <v>1572</v>
      </c>
      <c r="G1806" s="117">
        <v>1.4703999999999999</v>
      </c>
      <c r="H1806" s="117">
        <v>0</v>
      </c>
      <c r="I1806" s="117">
        <v>1</v>
      </c>
      <c r="J1806" s="117">
        <v>0</v>
      </c>
      <c r="K1806" s="117">
        <v>0</v>
      </c>
      <c r="L1806" s="117">
        <v>0.49</v>
      </c>
      <c r="M1806" s="117">
        <v>1.2999999999999999E-2</v>
      </c>
      <c r="N1806" s="117" t="s">
        <v>2811</v>
      </c>
    </row>
    <row r="1807" spans="1:14" hidden="1">
      <c r="A1807" s="117" t="s">
        <v>6423</v>
      </c>
      <c r="B1807" s="117">
        <v>1.2081999999999999</v>
      </c>
      <c r="C1807" s="117">
        <v>1</v>
      </c>
      <c r="D1807" s="117">
        <v>5.0619999999999998E-2</v>
      </c>
      <c r="E1807" s="117">
        <v>5062</v>
      </c>
      <c r="F1807" s="117" t="s">
        <v>1572</v>
      </c>
      <c r="G1807" s="117">
        <v>1.9857</v>
      </c>
      <c r="H1807" s="117">
        <v>5.2900000000000003E-2</v>
      </c>
      <c r="I1807" s="117">
        <v>1</v>
      </c>
      <c r="J1807" s="117">
        <v>2.035344E-2</v>
      </c>
      <c r="K1807" s="117">
        <v>3.8553629999999998E-2</v>
      </c>
      <c r="L1807" s="117">
        <v>0.17299999999999999</v>
      </c>
      <c r="M1807" s="117">
        <v>7.0000000000000001E-3</v>
      </c>
      <c r="N1807" s="117" t="s">
        <v>2811</v>
      </c>
    </row>
    <row r="1808" spans="1:14" hidden="1">
      <c r="A1808" s="117" t="s">
        <v>6424</v>
      </c>
      <c r="B1808" s="117">
        <v>1.2081999999999999</v>
      </c>
      <c r="C1808" s="117">
        <v>1</v>
      </c>
      <c r="D1808" s="117">
        <v>2.8629999999999999E-2</v>
      </c>
      <c r="E1808" s="117">
        <v>2863</v>
      </c>
      <c r="F1808" s="117" t="s">
        <v>1572</v>
      </c>
      <c r="G1808" s="117">
        <v>1.9323999999999999</v>
      </c>
      <c r="H1808" s="117">
        <v>7.7399999999999997E-2</v>
      </c>
      <c r="I1808" s="117">
        <v>1</v>
      </c>
      <c r="J1808" s="117">
        <v>0</v>
      </c>
      <c r="K1808" s="117">
        <v>0</v>
      </c>
      <c r="L1808" s="117">
        <v>9.4E-2</v>
      </c>
      <c r="M1808" s="117">
        <v>6.0000000000000001E-3</v>
      </c>
      <c r="N1808" s="117" t="s">
        <v>2811</v>
      </c>
    </row>
    <row r="1809" spans="1:14" hidden="1">
      <c r="A1809" s="117" t="s">
        <v>6425</v>
      </c>
      <c r="B1809" s="117">
        <v>1.2081999999999999</v>
      </c>
      <c r="C1809" s="117">
        <v>1</v>
      </c>
      <c r="D1809" s="117">
        <v>2.6610000000000002E-2</v>
      </c>
      <c r="E1809" s="117">
        <v>2661</v>
      </c>
      <c r="F1809" s="117" t="s">
        <v>1572</v>
      </c>
      <c r="G1809" s="117">
        <v>1.8737999999999999</v>
      </c>
      <c r="H1809" s="117">
        <v>5.8799999999999998E-2</v>
      </c>
      <c r="I1809" s="117">
        <v>1</v>
      </c>
      <c r="J1809" s="117">
        <v>0</v>
      </c>
      <c r="K1809" s="117">
        <v>0</v>
      </c>
      <c r="L1809" s="117">
        <v>0.12</v>
      </c>
      <c r="M1809" s="117">
        <v>8.0000000000000002E-3</v>
      </c>
      <c r="N1809" s="117" t="s">
        <v>2811</v>
      </c>
    </row>
    <row r="1810" spans="1:14" hidden="1">
      <c r="A1810" s="117" t="s">
        <v>6426</v>
      </c>
      <c r="B1810" s="117">
        <v>0.9252999999999999</v>
      </c>
      <c r="C1810" s="117">
        <v>1</v>
      </c>
      <c r="D1810" s="117">
        <v>1.2189999999999999E-2</v>
      </c>
      <c r="E1810" s="117">
        <v>1219</v>
      </c>
      <c r="F1810" s="117" t="s">
        <v>4259</v>
      </c>
      <c r="G1810" s="117">
        <v>1.5819000000000001</v>
      </c>
      <c r="H1810" s="117">
        <v>0</v>
      </c>
      <c r="I1810" s="117">
        <v>1</v>
      </c>
      <c r="J1810" s="117">
        <v>0</v>
      </c>
      <c r="K1810" s="117">
        <v>0</v>
      </c>
      <c r="L1810" s="117">
        <v>0.21</v>
      </c>
      <c r="M1810" s="117">
        <v>2.3E-2</v>
      </c>
      <c r="N1810" s="117" t="s">
        <v>2809</v>
      </c>
    </row>
    <row r="1811" spans="1:14" hidden="1">
      <c r="A1811" s="117" t="s">
        <v>6428</v>
      </c>
      <c r="B1811" s="117">
        <v>1.2081999999999999</v>
      </c>
      <c r="C1811" s="117">
        <v>1</v>
      </c>
      <c r="D1811" s="117">
        <v>1.9990000000000001E-2</v>
      </c>
      <c r="E1811" s="117">
        <v>1999</v>
      </c>
      <c r="F1811" s="117" t="s">
        <v>1572</v>
      </c>
      <c r="G1811" s="117">
        <v>1.9018999999999999</v>
      </c>
      <c r="H1811" s="117">
        <v>5.2600000000000001E-2</v>
      </c>
      <c r="I1811" s="117">
        <v>1</v>
      </c>
      <c r="J1811" s="117">
        <v>0</v>
      </c>
      <c r="K1811" s="117">
        <v>0</v>
      </c>
      <c r="L1811" s="117">
        <v>0.16900000000000001</v>
      </c>
      <c r="M1811" s="117">
        <v>1.2E-2</v>
      </c>
      <c r="N1811" s="117" t="s">
        <v>2811</v>
      </c>
    </row>
    <row r="1812" spans="1:14" hidden="1">
      <c r="A1812" s="117" t="s">
        <v>6429</v>
      </c>
      <c r="B1812" s="117">
        <v>1.2081999999999999</v>
      </c>
      <c r="C1812" s="117">
        <v>1</v>
      </c>
      <c r="D1812" s="117">
        <v>2.8160000000000001E-2</v>
      </c>
      <c r="E1812" s="117">
        <v>2816</v>
      </c>
      <c r="F1812" s="117" t="s">
        <v>1572</v>
      </c>
      <c r="G1812" s="117">
        <v>1.8425</v>
      </c>
      <c r="H1812" s="117">
        <v>6.4799999999999996E-2</v>
      </c>
      <c r="I1812" s="117">
        <v>1</v>
      </c>
      <c r="J1812" s="117">
        <v>0</v>
      </c>
      <c r="K1812" s="117">
        <v>0</v>
      </c>
      <c r="L1812" s="117">
        <v>9.5000000000000001E-2</v>
      </c>
      <c r="M1812" s="117">
        <v>1.0999999999999999E-2</v>
      </c>
      <c r="N1812" s="117" t="s">
        <v>2811</v>
      </c>
    </row>
    <row r="1813" spans="1:14" hidden="1">
      <c r="A1813" s="117" t="s">
        <v>6430</v>
      </c>
      <c r="B1813" s="117">
        <v>1.2081999999999999</v>
      </c>
      <c r="C1813" s="117">
        <v>1</v>
      </c>
      <c r="D1813" s="117">
        <v>1.9000000000000001E-4</v>
      </c>
      <c r="E1813" s="117">
        <v>19</v>
      </c>
      <c r="F1813" s="117" t="s">
        <v>1572</v>
      </c>
      <c r="G1813" s="117">
        <v>1.0458000000000001</v>
      </c>
      <c r="H1813" s="117">
        <v>0</v>
      </c>
      <c r="I1813" s="117">
        <v>1</v>
      </c>
      <c r="J1813" s="117">
        <v>0</v>
      </c>
      <c r="K1813" s="117">
        <v>0</v>
      </c>
      <c r="L1813" s="117">
        <v>0.16600000000000001</v>
      </c>
      <c r="M1813" s="117">
        <v>1.4E-2</v>
      </c>
      <c r="N1813" s="117" t="s">
        <v>2811</v>
      </c>
    </row>
    <row r="1814" spans="1:14" hidden="1">
      <c r="A1814" s="117" t="s">
        <v>6432</v>
      </c>
      <c r="B1814" s="117">
        <v>1.0863999999999998</v>
      </c>
      <c r="C1814" s="117">
        <v>1</v>
      </c>
      <c r="D1814" s="117">
        <v>6.3630000000000006E-2</v>
      </c>
      <c r="E1814" s="117">
        <v>6363</v>
      </c>
      <c r="F1814" s="117" t="s">
        <v>4266</v>
      </c>
      <c r="G1814" s="117">
        <v>1.6500999999999999</v>
      </c>
      <c r="H1814" s="117">
        <v>3.2599999999999997E-2</v>
      </c>
      <c r="I1814" s="117">
        <v>1</v>
      </c>
      <c r="J1814" s="117">
        <v>5.2761639999999999E-2</v>
      </c>
      <c r="K1814" s="117">
        <v>8.5637270000000001E-2</v>
      </c>
      <c r="L1814" s="117">
        <v>0.29199999999999998</v>
      </c>
      <c r="M1814" s="117">
        <v>3.5000000000000003E-2</v>
      </c>
      <c r="N1814" s="117" t="s">
        <v>2816</v>
      </c>
    </row>
    <row r="1815" spans="1:14" hidden="1">
      <c r="A1815" s="117" t="s">
        <v>6433</v>
      </c>
      <c r="B1815" s="117">
        <v>1.0863999999999998</v>
      </c>
      <c r="C1815" s="117">
        <v>1</v>
      </c>
      <c r="D1815" s="117">
        <v>8.294E-2</v>
      </c>
      <c r="E1815" s="117">
        <v>8294</v>
      </c>
      <c r="F1815" s="117" t="s">
        <v>4266</v>
      </c>
      <c r="G1815" s="117">
        <v>2.2890999999999999</v>
      </c>
      <c r="H1815" s="117">
        <v>0</v>
      </c>
      <c r="I1815" s="117">
        <v>1</v>
      </c>
      <c r="J1815" s="117">
        <v>0.32780385000000001</v>
      </c>
      <c r="K1815" s="117">
        <v>0.37282664999999998</v>
      </c>
      <c r="L1815" s="117">
        <v>0.36299999999999999</v>
      </c>
      <c r="M1815" s="117">
        <v>0.02</v>
      </c>
      <c r="N1815" s="117" t="s">
        <v>2817</v>
      </c>
    </row>
    <row r="1816" spans="1:14" hidden="1">
      <c r="A1816" s="117" t="s">
        <v>6434</v>
      </c>
      <c r="B1816" s="117">
        <v>1.0863999999999998</v>
      </c>
      <c r="C1816" s="117">
        <v>1</v>
      </c>
      <c r="D1816" s="117">
        <v>2.4590000000000001E-2</v>
      </c>
      <c r="E1816" s="117">
        <v>2459</v>
      </c>
      <c r="F1816" s="117" t="s">
        <v>4266</v>
      </c>
      <c r="G1816" s="117">
        <v>1.6161000000000001</v>
      </c>
      <c r="H1816" s="117">
        <v>0</v>
      </c>
      <c r="I1816" s="117">
        <v>1</v>
      </c>
      <c r="J1816" s="117">
        <v>0</v>
      </c>
      <c r="K1816" s="117">
        <v>0</v>
      </c>
      <c r="L1816" s="117">
        <v>0.29099999999999998</v>
      </c>
      <c r="M1816" s="117">
        <v>3.5000000000000003E-2</v>
      </c>
      <c r="N1816" s="117" t="s">
        <v>2818</v>
      </c>
    </row>
    <row r="1817" spans="1:14" hidden="1">
      <c r="A1817" s="117" t="s">
        <v>6435</v>
      </c>
      <c r="B1817" s="117">
        <v>1.0026999999999999</v>
      </c>
      <c r="C1817" s="117">
        <v>1</v>
      </c>
      <c r="D1817" s="117">
        <v>2.247E-2</v>
      </c>
      <c r="E1817" s="117">
        <v>2247</v>
      </c>
      <c r="F1817" s="117" t="s">
        <v>1596</v>
      </c>
      <c r="G1817" s="117">
        <v>1.4785999999999999</v>
      </c>
      <c r="H1817" s="117">
        <v>1.8800000000000001E-2</v>
      </c>
      <c r="I1817" s="117">
        <v>1</v>
      </c>
      <c r="J1817" s="117">
        <v>0</v>
      </c>
      <c r="K1817" s="117">
        <v>0</v>
      </c>
      <c r="L1817" s="117">
        <v>0.4</v>
      </c>
      <c r="M1817" s="117">
        <v>3.4000000000000002E-2</v>
      </c>
      <c r="N1817" s="117" t="s">
        <v>2819</v>
      </c>
    </row>
    <row r="1818" spans="1:14" hidden="1">
      <c r="A1818" s="117" t="s">
        <v>6436</v>
      </c>
      <c r="B1818" s="117">
        <v>1.0026999999999999</v>
      </c>
      <c r="C1818" s="117">
        <v>1</v>
      </c>
      <c r="D1818" s="117">
        <v>4.6269999999999999E-2</v>
      </c>
      <c r="E1818" s="117">
        <v>4627</v>
      </c>
      <c r="F1818" s="117" t="s">
        <v>1596</v>
      </c>
      <c r="G1818" s="117">
        <v>1.5388999999999999</v>
      </c>
      <c r="H1818" s="117">
        <v>5.91E-2</v>
      </c>
      <c r="I1818" s="117">
        <v>1</v>
      </c>
      <c r="J1818" s="117">
        <v>0</v>
      </c>
      <c r="K1818" s="117">
        <v>0</v>
      </c>
      <c r="L1818" s="117">
        <v>0.45</v>
      </c>
      <c r="M1818" s="117">
        <v>2.3E-2</v>
      </c>
      <c r="N1818" s="117" t="s">
        <v>2819</v>
      </c>
    </row>
    <row r="1819" spans="1:14" hidden="1">
      <c r="A1819" s="117" t="s">
        <v>6437</v>
      </c>
      <c r="B1819" s="117">
        <v>0.97889999999999999</v>
      </c>
      <c r="C1819" s="117">
        <v>1</v>
      </c>
      <c r="D1819" s="117">
        <v>1.7139999999999999E-2</v>
      </c>
      <c r="E1819" s="117">
        <v>1714</v>
      </c>
      <c r="F1819" s="117" t="s">
        <v>1701</v>
      </c>
      <c r="G1819" s="117">
        <v>1.395</v>
      </c>
      <c r="H1819" s="117">
        <v>0</v>
      </c>
      <c r="I1819" s="117">
        <v>1</v>
      </c>
      <c r="J1819" s="117">
        <v>0</v>
      </c>
      <c r="K1819" s="117">
        <v>0</v>
      </c>
      <c r="L1819" s="117">
        <v>0.378</v>
      </c>
      <c r="M1819" s="117">
        <v>2.7E-2</v>
      </c>
      <c r="N1819" s="117" t="s">
        <v>2820</v>
      </c>
    </row>
    <row r="1820" spans="1:14" hidden="1">
      <c r="A1820" s="117" t="s">
        <v>6438</v>
      </c>
      <c r="B1820" s="117">
        <v>0.97889999999999999</v>
      </c>
      <c r="C1820" s="117">
        <v>1</v>
      </c>
      <c r="D1820" s="117">
        <v>1.881E-2</v>
      </c>
      <c r="E1820" s="117">
        <v>1881</v>
      </c>
      <c r="F1820" s="117" t="s">
        <v>1701</v>
      </c>
      <c r="G1820" s="117">
        <v>1.3077000000000001</v>
      </c>
      <c r="H1820" s="117">
        <v>0</v>
      </c>
      <c r="I1820" s="117">
        <v>1</v>
      </c>
      <c r="J1820" s="117">
        <v>0</v>
      </c>
      <c r="K1820" s="117">
        <v>0</v>
      </c>
      <c r="L1820" s="117">
        <v>0.22500000000000001</v>
      </c>
      <c r="M1820" s="117">
        <v>2.1999999999999999E-2</v>
      </c>
      <c r="N1820" s="117" t="s">
        <v>2821</v>
      </c>
    </row>
    <row r="1821" spans="1:14" hidden="1">
      <c r="A1821" s="117" t="s">
        <v>6439</v>
      </c>
      <c r="B1821" s="117">
        <v>0.97889999999999999</v>
      </c>
      <c r="C1821" s="117">
        <v>1</v>
      </c>
      <c r="D1821" s="117">
        <v>3.1960000000000002E-2</v>
      </c>
      <c r="E1821" s="117">
        <v>3196</v>
      </c>
      <c r="F1821" s="117" t="s">
        <v>1701</v>
      </c>
      <c r="G1821" s="117">
        <v>1.5237000000000001</v>
      </c>
      <c r="H1821" s="117">
        <v>3.1600000000000003E-2</v>
      </c>
      <c r="I1821" s="117">
        <v>1</v>
      </c>
      <c r="J1821" s="117">
        <v>0</v>
      </c>
      <c r="K1821" s="117">
        <v>0</v>
      </c>
      <c r="L1821" s="117">
        <v>0.33300000000000002</v>
      </c>
      <c r="M1821" s="117">
        <v>4.2000000000000003E-2</v>
      </c>
      <c r="N1821" s="117" t="s">
        <v>2820</v>
      </c>
    </row>
    <row r="1822" spans="1:14" hidden="1">
      <c r="A1822" s="117" t="s">
        <v>6440</v>
      </c>
      <c r="B1822" s="117">
        <v>1.0863999999999998</v>
      </c>
      <c r="C1822" s="117">
        <v>1</v>
      </c>
      <c r="D1822" s="117">
        <v>1.9900000000000001E-2</v>
      </c>
      <c r="E1822" s="117">
        <v>1990</v>
      </c>
      <c r="F1822" s="117" t="s">
        <v>4266</v>
      </c>
      <c r="G1822" s="117">
        <v>1.3925000000000001</v>
      </c>
      <c r="H1822" s="117">
        <v>0</v>
      </c>
      <c r="I1822" s="117">
        <v>1</v>
      </c>
      <c r="J1822" s="117">
        <v>0</v>
      </c>
      <c r="K1822" s="117">
        <v>0</v>
      </c>
      <c r="L1822" s="117">
        <v>0.39600000000000002</v>
      </c>
      <c r="M1822" s="117">
        <v>3.2000000000000001E-2</v>
      </c>
      <c r="N1822" s="117" t="s">
        <v>1575</v>
      </c>
    </row>
    <row r="1823" spans="1:14" hidden="1">
      <c r="A1823" s="117" t="s">
        <v>6441</v>
      </c>
      <c r="B1823" s="117">
        <v>1.0026999999999999</v>
      </c>
      <c r="C1823" s="117">
        <v>1</v>
      </c>
      <c r="D1823" s="117">
        <v>3.0890000000000001E-2</v>
      </c>
      <c r="E1823" s="117">
        <v>3089</v>
      </c>
      <c r="F1823" s="117" t="s">
        <v>1596</v>
      </c>
      <c r="G1823" s="117">
        <v>1.3638999999999999</v>
      </c>
      <c r="H1823" s="117">
        <v>4.7300000000000002E-2</v>
      </c>
      <c r="I1823" s="117">
        <v>1</v>
      </c>
      <c r="J1823" s="117">
        <v>1.229422E-2</v>
      </c>
      <c r="K1823" s="117">
        <v>1.308339E-2</v>
      </c>
      <c r="L1823" s="117">
        <v>0.42099999999999999</v>
      </c>
      <c r="M1823" s="117">
        <v>3.6999999999999998E-2</v>
      </c>
      <c r="N1823" s="117" t="s">
        <v>2819</v>
      </c>
    </row>
    <row r="1824" spans="1:14" hidden="1">
      <c r="A1824" s="117" t="s">
        <v>6442</v>
      </c>
      <c r="B1824" s="117">
        <v>0.97889999999999999</v>
      </c>
      <c r="C1824" s="117">
        <v>1</v>
      </c>
      <c r="D1824" s="117">
        <v>2.8219999999999999E-2</v>
      </c>
      <c r="E1824" s="117">
        <v>2822</v>
      </c>
      <c r="F1824" s="117" t="s">
        <v>1701</v>
      </c>
      <c r="G1824" s="117">
        <v>1.4935</v>
      </c>
      <c r="H1824" s="117">
        <v>0</v>
      </c>
      <c r="I1824" s="117">
        <v>1</v>
      </c>
      <c r="J1824" s="117">
        <v>0</v>
      </c>
      <c r="K1824" s="117">
        <v>0</v>
      </c>
      <c r="L1824" s="117">
        <v>0.38400000000000001</v>
      </c>
      <c r="M1824" s="117">
        <v>3.5000000000000003E-2</v>
      </c>
      <c r="N1824" s="117" t="s">
        <v>2821</v>
      </c>
    </row>
    <row r="1825" spans="1:14" hidden="1">
      <c r="A1825" s="117" t="s">
        <v>6443</v>
      </c>
      <c r="B1825" s="117">
        <v>0.97889999999999999</v>
      </c>
      <c r="C1825" s="117">
        <v>1</v>
      </c>
      <c r="D1825" s="117">
        <v>3.959E-2</v>
      </c>
      <c r="E1825" s="117">
        <v>3959</v>
      </c>
      <c r="F1825" s="117" t="s">
        <v>1701</v>
      </c>
      <c r="G1825" s="117">
        <v>1.9095</v>
      </c>
      <c r="H1825" s="117">
        <v>2.9499999999999998E-2</v>
      </c>
      <c r="I1825" s="117">
        <v>1</v>
      </c>
      <c r="J1825" s="117">
        <v>0</v>
      </c>
      <c r="K1825" s="117">
        <v>0</v>
      </c>
      <c r="L1825" s="117">
        <v>0.23</v>
      </c>
      <c r="M1825" s="117">
        <v>1.9E-2</v>
      </c>
      <c r="N1825" s="117" t="s">
        <v>2821</v>
      </c>
    </row>
    <row r="1826" spans="1:14" hidden="1">
      <c r="A1826" s="117" t="s">
        <v>6444</v>
      </c>
      <c r="B1826" s="117">
        <v>1.0026999999999999</v>
      </c>
      <c r="C1826" s="117">
        <v>1</v>
      </c>
      <c r="D1826" s="117">
        <v>5.7520000000000002E-2</v>
      </c>
      <c r="E1826" s="117">
        <v>5752</v>
      </c>
      <c r="F1826" s="117" t="s">
        <v>1596</v>
      </c>
      <c r="G1826" s="117">
        <v>1.9245000000000001</v>
      </c>
      <c r="H1826" s="117">
        <v>4.02E-2</v>
      </c>
      <c r="I1826" s="117">
        <v>1</v>
      </c>
      <c r="J1826" s="117">
        <v>0</v>
      </c>
      <c r="K1826" s="117">
        <v>0</v>
      </c>
      <c r="L1826" s="117">
        <v>0.27900000000000003</v>
      </c>
      <c r="M1826" s="117">
        <v>1.2E-2</v>
      </c>
      <c r="N1826" s="117" t="s">
        <v>2819</v>
      </c>
    </row>
    <row r="1827" spans="1:14" hidden="1">
      <c r="A1827" s="117" t="s">
        <v>6445</v>
      </c>
      <c r="B1827" s="117">
        <v>1.2962999999999998</v>
      </c>
      <c r="C1827" s="117">
        <v>1</v>
      </c>
      <c r="D1827" s="117">
        <v>0.11312999999999999</v>
      </c>
      <c r="E1827" s="117">
        <v>11313</v>
      </c>
      <c r="F1827" s="117" t="s">
        <v>1636</v>
      </c>
      <c r="G1827" s="117">
        <v>2.0451000000000001</v>
      </c>
      <c r="H1827" s="117">
        <v>5.7200000000000001E-2</v>
      </c>
      <c r="I1827" s="117">
        <v>1</v>
      </c>
      <c r="J1827" s="117">
        <v>8.0939709999999998E-2</v>
      </c>
      <c r="K1827" s="117">
        <v>0.1210577</v>
      </c>
      <c r="L1827" s="117">
        <v>0.223</v>
      </c>
      <c r="M1827" s="117">
        <v>1.2999999999999999E-2</v>
      </c>
      <c r="N1827" s="117" t="s">
        <v>2822</v>
      </c>
    </row>
    <row r="1828" spans="1:14" hidden="1">
      <c r="A1828" s="117" t="s">
        <v>6446</v>
      </c>
      <c r="B1828" s="117">
        <v>1.1497999999999999</v>
      </c>
      <c r="C1828" s="117">
        <v>1</v>
      </c>
      <c r="D1828" s="117">
        <v>4.104E-2</v>
      </c>
      <c r="E1828" s="117">
        <v>4104</v>
      </c>
      <c r="F1828" s="117" t="s">
        <v>1630</v>
      </c>
      <c r="G1828" s="117">
        <v>2.3871000000000002</v>
      </c>
      <c r="H1828" s="117">
        <v>0.13589999999999999</v>
      </c>
      <c r="I1828" s="117">
        <v>1</v>
      </c>
      <c r="J1828" s="117">
        <v>0.14661091000000001</v>
      </c>
      <c r="K1828" s="117">
        <v>0.17309728999999999</v>
      </c>
      <c r="L1828" s="117">
        <v>0.17399999999999999</v>
      </c>
      <c r="M1828" s="117">
        <v>0.01</v>
      </c>
      <c r="N1828" s="117" t="s">
        <v>2823</v>
      </c>
    </row>
    <row r="1829" spans="1:14" hidden="1">
      <c r="A1829" s="117" t="s">
        <v>6447</v>
      </c>
      <c r="B1829" s="117">
        <v>1.2962999999999998</v>
      </c>
      <c r="C1829" s="117">
        <v>1</v>
      </c>
      <c r="D1829" s="117">
        <v>3.1609999999999999E-2</v>
      </c>
      <c r="E1829" s="117">
        <v>3161</v>
      </c>
      <c r="F1829" s="117" t="s">
        <v>1636</v>
      </c>
      <c r="G1829" s="117">
        <v>1.3953</v>
      </c>
      <c r="H1829" s="117">
        <v>8.1100000000000005E-2</v>
      </c>
      <c r="I1829" s="117">
        <v>1</v>
      </c>
      <c r="J1829" s="117">
        <v>0.21479690000000001</v>
      </c>
      <c r="K1829" s="117">
        <v>0.20755555000000001</v>
      </c>
      <c r="L1829" s="117">
        <v>0.13500000000000001</v>
      </c>
      <c r="M1829" s="117">
        <v>8.0000000000000002E-3</v>
      </c>
      <c r="N1829" s="117" t="s">
        <v>2824</v>
      </c>
    </row>
    <row r="1830" spans="1:14" hidden="1">
      <c r="A1830" s="117" t="s">
        <v>6448</v>
      </c>
      <c r="B1830" s="117">
        <v>1.1497999999999999</v>
      </c>
      <c r="C1830" s="117">
        <v>1</v>
      </c>
      <c r="D1830" s="117">
        <v>3.6830000000000002E-2</v>
      </c>
      <c r="E1830" s="117">
        <v>3683</v>
      </c>
      <c r="F1830" s="117" t="s">
        <v>1630</v>
      </c>
      <c r="G1830" s="117">
        <v>1.5226</v>
      </c>
      <c r="H1830" s="117">
        <v>2.69E-2</v>
      </c>
      <c r="I1830" s="117">
        <v>1</v>
      </c>
      <c r="J1830" s="117">
        <v>5.2375489999999997E-2</v>
      </c>
      <c r="K1830" s="117">
        <v>5.343958E-2</v>
      </c>
      <c r="L1830" s="117">
        <v>0.29099999999999998</v>
      </c>
      <c r="M1830" s="117">
        <v>2.4E-2</v>
      </c>
      <c r="N1830" s="117" t="s">
        <v>2825</v>
      </c>
    </row>
    <row r="1831" spans="1:14" hidden="1">
      <c r="A1831" s="117" t="s">
        <v>6449</v>
      </c>
      <c r="B1831" s="117">
        <v>1.2962999999999998</v>
      </c>
      <c r="C1831" s="117">
        <v>1</v>
      </c>
      <c r="D1831" s="117">
        <v>2.7830000000000001E-2</v>
      </c>
      <c r="E1831" s="117">
        <v>2783</v>
      </c>
      <c r="F1831" s="117" t="s">
        <v>1636</v>
      </c>
      <c r="G1831" s="117">
        <v>1.7535000000000001</v>
      </c>
      <c r="H1831" s="117">
        <v>6.59E-2</v>
      </c>
      <c r="I1831" s="117">
        <v>1</v>
      </c>
      <c r="J1831" s="117">
        <v>9.8404400000000006E-3</v>
      </c>
      <c r="K1831" s="117">
        <v>9.4646499999999998E-3</v>
      </c>
      <c r="L1831" s="117">
        <v>0.14299999999999999</v>
      </c>
      <c r="M1831" s="117">
        <v>1.2E-2</v>
      </c>
      <c r="N1831" s="117" t="s">
        <v>2826</v>
      </c>
    </row>
    <row r="1832" spans="1:14" hidden="1">
      <c r="A1832" s="117" t="s">
        <v>6450</v>
      </c>
      <c r="B1832" s="117">
        <v>1.2962999999999998</v>
      </c>
      <c r="C1832" s="117">
        <v>1</v>
      </c>
      <c r="D1832" s="117">
        <v>6.0609999999999997E-2</v>
      </c>
      <c r="E1832" s="117">
        <v>6061</v>
      </c>
      <c r="F1832" s="117" t="s">
        <v>1636</v>
      </c>
      <c r="G1832" s="117">
        <v>1.5645</v>
      </c>
      <c r="H1832" s="117">
        <v>4.6100000000000002E-2</v>
      </c>
      <c r="I1832" s="117">
        <v>1</v>
      </c>
      <c r="J1832" s="117">
        <v>0</v>
      </c>
      <c r="K1832" s="117">
        <v>0</v>
      </c>
      <c r="L1832" s="117">
        <v>0.17899999999999999</v>
      </c>
      <c r="M1832" s="117">
        <v>1.2999999999999999E-2</v>
      </c>
      <c r="N1832" s="117" t="s">
        <v>2822</v>
      </c>
    </row>
    <row r="1833" spans="1:14" hidden="1">
      <c r="A1833" s="117" t="s">
        <v>6451</v>
      </c>
      <c r="B1833" s="117">
        <v>1.1497999999999999</v>
      </c>
      <c r="C1833" s="117">
        <v>1</v>
      </c>
      <c r="D1833" s="117">
        <v>4.7600000000000003E-2</v>
      </c>
      <c r="E1833" s="117">
        <v>4760</v>
      </c>
      <c r="F1833" s="117" t="s">
        <v>1630</v>
      </c>
      <c r="G1833" s="117">
        <v>1.5946</v>
      </c>
      <c r="H1833" s="117">
        <v>7.1099999999999997E-2</v>
      </c>
      <c r="I1833" s="117">
        <v>1</v>
      </c>
      <c r="J1833" s="117">
        <v>0</v>
      </c>
      <c r="K1833" s="117">
        <v>0</v>
      </c>
      <c r="L1833" s="117">
        <v>0.159</v>
      </c>
      <c r="M1833" s="117">
        <v>8.0000000000000002E-3</v>
      </c>
      <c r="N1833" s="117" t="s">
        <v>2823</v>
      </c>
    </row>
    <row r="1834" spans="1:14" hidden="1">
      <c r="A1834" s="117" t="s">
        <v>6452</v>
      </c>
      <c r="B1834" s="117">
        <v>1.2962999999999998</v>
      </c>
      <c r="C1834" s="117">
        <v>1</v>
      </c>
      <c r="D1834" s="117">
        <v>5.1450000000000003E-2</v>
      </c>
      <c r="E1834" s="117">
        <v>5145</v>
      </c>
      <c r="F1834" s="117" t="s">
        <v>1636</v>
      </c>
      <c r="G1834" s="117">
        <v>1.5447</v>
      </c>
      <c r="H1834" s="117">
        <v>2.8500000000000001E-2</v>
      </c>
      <c r="I1834" s="117">
        <v>1</v>
      </c>
      <c r="J1834" s="117">
        <v>6.7179169999999996E-2</v>
      </c>
      <c r="K1834" s="117">
        <v>7.5343099999999996E-2</v>
      </c>
      <c r="L1834" s="117">
        <v>0.215</v>
      </c>
      <c r="M1834" s="117">
        <v>4.3999999999999997E-2</v>
      </c>
      <c r="N1834" s="117" t="s">
        <v>2827</v>
      </c>
    </row>
    <row r="1835" spans="1:14" hidden="1">
      <c r="A1835" s="117" t="s">
        <v>6453</v>
      </c>
      <c r="B1835" s="117">
        <v>1.1104999999999998</v>
      </c>
      <c r="C1835" s="117">
        <v>1</v>
      </c>
      <c r="D1835" s="117">
        <v>3.526E-2</v>
      </c>
      <c r="E1835" s="117">
        <v>3526</v>
      </c>
      <c r="F1835" s="117" t="s">
        <v>1642</v>
      </c>
      <c r="G1835" s="117">
        <v>1.4255</v>
      </c>
      <c r="H1835" s="117">
        <v>4.9099999999999998E-2</v>
      </c>
      <c r="I1835" s="117">
        <v>1</v>
      </c>
      <c r="J1835" s="117">
        <v>0</v>
      </c>
      <c r="K1835" s="117">
        <v>0</v>
      </c>
      <c r="L1835" s="117">
        <v>0.22800000000000001</v>
      </c>
      <c r="M1835" s="117">
        <v>1.7999999999999999E-2</v>
      </c>
      <c r="N1835" s="117" t="s">
        <v>1920</v>
      </c>
    </row>
    <row r="1836" spans="1:14" hidden="1">
      <c r="A1836" s="117" t="s">
        <v>6454</v>
      </c>
      <c r="B1836" s="117">
        <v>1.2962999999999998</v>
      </c>
      <c r="C1836" s="117">
        <v>1</v>
      </c>
      <c r="D1836" s="117">
        <v>9.7049999999999997E-2</v>
      </c>
      <c r="E1836" s="117">
        <v>9705</v>
      </c>
      <c r="F1836" s="117" t="s">
        <v>1636</v>
      </c>
      <c r="G1836" s="117">
        <v>1.7931999999999999</v>
      </c>
      <c r="H1836" s="117">
        <v>1.49E-2</v>
      </c>
      <c r="I1836" s="117">
        <v>1</v>
      </c>
      <c r="J1836" s="117">
        <v>0</v>
      </c>
      <c r="K1836" s="117">
        <v>0</v>
      </c>
      <c r="L1836" s="117">
        <v>0.27400000000000002</v>
      </c>
      <c r="M1836" s="117">
        <v>1.9E-2</v>
      </c>
      <c r="N1836" s="117" t="s">
        <v>2822</v>
      </c>
    </row>
    <row r="1837" spans="1:14" hidden="1">
      <c r="A1837" s="117" t="s">
        <v>6455</v>
      </c>
      <c r="B1837" s="117">
        <v>1.0794999999999999</v>
      </c>
      <c r="C1837" s="117">
        <v>1</v>
      </c>
      <c r="D1837" s="117">
        <v>7.5359999999999996E-2</v>
      </c>
      <c r="E1837" s="117">
        <v>7536</v>
      </c>
      <c r="F1837" s="117" t="s">
        <v>4279</v>
      </c>
      <c r="G1837" s="117">
        <v>2.2797000000000001</v>
      </c>
      <c r="H1837" s="117">
        <v>9.6500000000000002E-2</v>
      </c>
      <c r="I1837" s="117">
        <v>1</v>
      </c>
      <c r="J1837" s="117">
        <v>0.15570686</v>
      </c>
      <c r="K1837" s="117">
        <v>0.18198908999999999</v>
      </c>
      <c r="L1837" s="117">
        <v>0.16400000000000001</v>
      </c>
      <c r="M1837" s="117">
        <v>1.0999999999999999E-2</v>
      </c>
      <c r="N1837" s="117" t="s">
        <v>2828</v>
      </c>
    </row>
    <row r="1838" spans="1:14" hidden="1">
      <c r="A1838" s="117" t="s">
        <v>6456</v>
      </c>
      <c r="B1838" s="117">
        <v>1.1497999999999999</v>
      </c>
      <c r="C1838" s="117">
        <v>1</v>
      </c>
      <c r="D1838" s="117">
        <v>0.14069000000000001</v>
      </c>
      <c r="E1838" s="117">
        <v>14069</v>
      </c>
      <c r="F1838" s="117" t="s">
        <v>1630</v>
      </c>
      <c r="G1838" s="117">
        <v>2.2745000000000002</v>
      </c>
      <c r="H1838" s="117">
        <v>3.3300000000000003E-2</v>
      </c>
      <c r="I1838" s="117">
        <v>1</v>
      </c>
      <c r="J1838" s="117">
        <v>8.6597720000000003E-2</v>
      </c>
      <c r="K1838" s="117">
        <v>0.13122323999999999</v>
      </c>
      <c r="L1838" s="117">
        <v>0.17</v>
      </c>
      <c r="M1838" s="117">
        <v>1.7000000000000001E-2</v>
      </c>
      <c r="N1838" s="117" t="s">
        <v>2829</v>
      </c>
    </row>
    <row r="1839" spans="1:14" hidden="1">
      <c r="A1839" s="117" t="s">
        <v>6457</v>
      </c>
      <c r="B1839" s="117">
        <v>1.2962999999999998</v>
      </c>
      <c r="C1839" s="117">
        <v>1</v>
      </c>
      <c r="D1839" s="117">
        <v>2.1080000000000002E-2</v>
      </c>
      <c r="E1839" s="117">
        <v>2108</v>
      </c>
      <c r="F1839" s="117" t="s">
        <v>1636</v>
      </c>
      <c r="G1839" s="117">
        <v>1.4671000000000001</v>
      </c>
      <c r="H1839" s="117">
        <v>0.1295</v>
      </c>
      <c r="I1839" s="117">
        <v>1</v>
      </c>
      <c r="J1839" s="117">
        <v>4.276775E-2</v>
      </c>
      <c r="K1839" s="117">
        <v>4.430663E-2</v>
      </c>
      <c r="L1839" s="117">
        <v>8.5000000000000006E-2</v>
      </c>
      <c r="M1839" s="117">
        <v>2E-3</v>
      </c>
      <c r="N1839" s="117" t="s">
        <v>2824</v>
      </c>
    </row>
    <row r="1840" spans="1:14" hidden="1">
      <c r="A1840" s="117" t="s">
        <v>6458</v>
      </c>
      <c r="B1840" s="117">
        <v>1.1497999999999999</v>
      </c>
      <c r="C1840" s="117">
        <v>1</v>
      </c>
      <c r="D1840" s="117">
        <v>5.008E-2</v>
      </c>
      <c r="E1840" s="117">
        <v>5008</v>
      </c>
      <c r="F1840" s="117" t="s">
        <v>1630</v>
      </c>
      <c r="G1840" s="117">
        <v>1.4972000000000001</v>
      </c>
      <c r="H1840" s="117">
        <v>2.1499999999999998E-2</v>
      </c>
      <c r="I1840" s="117">
        <v>1</v>
      </c>
      <c r="J1840" s="117">
        <v>0</v>
      </c>
      <c r="K1840" s="117">
        <v>0</v>
      </c>
      <c r="L1840" s="117">
        <v>0.14399999999999999</v>
      </c>
      <c r="M1840" s="117">
        <v>1.2E-2</v>
      </c>
      <c r="N1840" s="117" t="s">
        <v>2829</v>
      </c>
    </row>
    <row r="1841" spans="1:14" hidden="1">
      <c r="A1841" s="117" t="s">
        <v>6459</v>
      </c>
      <c r="B1841" s="117">
        <v>1.2962999999999998</v>
      </c>
      <c r="C1841" s="117">
        <v>1</v>
      </c>
      <c r="D1841" s="117">
        <v>8.6809999999999998E-2</v>
      </c>
      <c r="E1841" s="117">
        <v>8681</v>
      </c>
      <c r="F1841" s="117" t="s">
        <v>1636</v>
      </c>
      <c r="G1841" s="117">
        <v>1.7871999999999999</v>
      </c>
      <c r="H1841" s="117">
        <v>0.10440000000000001</v>
      </c>
      <c r="I1841" s="117">
        <v>1</v>
      </c>
      <c r="J1841" s="117">
        <v>0.10098142</v>
      </c>
      <c r="K1841" s="117">
        <v>0.11559686</v>
      </c>
      <c r="L1841" s="117">
        <v>0.14199999999999999</v>
      </c>
      <c r="M1841" s="117">
        <v>1.0999999999999999E-2</v>
      </c>
      <c r="N1841" s="117" t="s">
        <v>2826</v>
      </c>
    </row>
    <row r="1842" spans="1:14" hidden="1">
      <c r="A1842" s="117" t="s">
        <v>6460</v>
      </c>
      <c r="B1842" s="117">
        <v>1.0399999999999998</v>
      </c>
      <c r="C1842" s="117">
        <v>1</v>
      </c>
      <c r="D1842" s="117">
        <v>1.5559999999999999E-2</v>
      </c>
      <c r="E1842" s="117">
        <v>1556</v>
      </c>
      <c r="F1842" s="117" t="s">
        <v>1999</v>
      </c>
      <c r="G1842" s="117">
        <v>1.8447</v>
      </c>
      <c r="H1842" s="117">
        <v>0.1038</v>
      </c>
      <c r="I1842" s="117">
        <v>1</v>
      </c>
      <c r="J1842" s="117">
        <v>0.15681627000000001</v>
      </c>
      <c r="K1842" s="117">
        <v>8.2084279999999996E-2</v>
      </c>
      <c r="L1842" s="117">
        <v>0.13500000000000001</v>
      </c>
      <c r="M1842" s="117">
        <v>0.01</v>
      </c>
      <c r="N1842" s="117" t="s">
        <v>2830</v>
      </c>
    </row>
    <row r="1843" spans="1:14" hidden="1">
      <c r="A1843" s="117" t="s">
        <v>6461</v>
      </c>
      <c r="B1843" s="117">
        <v>1.0794999999999999</v>
      </c>
      <c r="C1843" s="117">
        <v>1</v>
      </c>
      <c r="D1843" s="117">
        <v>0.13428999999999999</v>
      </c>
      <c r="E1843" s="117">
        <v>13429</v>
      </c>
      <c r="F1843" s="117" t="s">
        <v>4279</v>
      </c>
      <c r="G1843" s="117">
        <v>1.4751000000000001</v>
      </c>
      <c r="H1843" s="117">
        <v>3.5000000000000003E-2</v>
      </c>
      <c r="I1843" s="117">
        <v>1</v>
      </c>
      <c r="J1843" s="117">
        <v>2.0871870000000001E-2</v>
      </c>
      <c r="K1843" s="117">
        <v>2.5453050000000001E-2</v>
      </c>
      <c r="L1843" s="117">
        <v>0.16</v>
      </c>
      <c r="M1843" s="117">
        <v>3.5000000000000003E-2</v>
      </c>
      <c r="N1843" s="117" t="s">
        <v>2828</v>
      </c>
    </row>
    <row r="1844" spans="1:14" hidden="1">
      <c r="A1844" s="117" t="s">
        <v>6462</v>
      </c>
      <c r="B1844" s="117">
        <v>1.1497999999999999</v>
      </c>
      <c r="C1844" s="117">
        <v>1</v>
      </c>
      <c r="D1844" s="117">
        <v>2.903E-2</v>
      </c>
      <c r="E1844" s="117">
        <v>2903</v>
      </c>
      <c r="F1844" s="117" t="s">
        <v>1630</v>
      </c>
      <c r="G1844" s="117">
        <v>1.6994</v>
      </c>
      <c r="H1844" s="117">
        <v>3.1699999999999999E-2</v>
      </c>
      <c r="I1844" s="117">
        <v>1</v>
      </c>
      <c r="J1844" s="117">
        <v>0</v>
      </c>
      <c r="K1844" s="117">
        <v>0</v>
      </c>
      <c r="L1844" s="117">
        <v>0.10299999999999999</v>
      </c>
      <c r="M1844" s="117">
        <v>8.9999999999999993E-3</v>
      </c>
      <c r="N1844" s="117" t="s">
        <v>2831</v>
      </c>
    </row>
    <row r="1845" spans="1:14" hidden="1">
      <c r="A1845" s="117" t="s">
        <v>6463</v>
      </c>
      <c r="B1845" s="117">
        <v>1.2962999999999998</v>
      </c>
      <c r="C1845" s="117">
        <v>1</v>
      </c>
      <c r="D1845" s="117">
        <v>2.6950000000000002E-2</v>
      </c>
      <c r="E1845" s="117">
        <v>2695</v>
      </c>
      <c r="F1845" s="117" t="s">
        <v>1636</v>
      </c>
      <c r="G1845" s="117">
        <v>1.4517</v>
      </c>
      <c r="H1845" s="117">
        <v>5.2499999999999998E-2</v>
      </c>
      <c r="I1845" s="117">
        <v>1</v>
      </c>
      <c r="J1845" s="117">
        <v>5.4188630000000002E-2</v>
      </c>
      <c r="K1845" s="117">
        <v>5.5554640000000002E-2</v>
      </c>
      <c r="L1845" s="117">
        <v>7.1999999999999995E-2</v>
      </c>
      <c r="M1845" s="117">
        <v>5.0000000000000001E-3</v>
      </c>
      <c r="N1845" s="117" t="s">
        <v>2824</v>
      </c>
    </row>
    <row r="1846" spans="1:14" hidden="1">
      <c r="A1846" s="117" t="s">
        <v>6464</v>
      </c>
      <c r="B1846" s="117">
        <v>1.1497999999999999</v>
      </c>
      <c r="C1846" s="117">
        <v>1</v>
      </c>
      <c r="D1846" s="117">
        <v>3.1690000000000003E-2</v>
      </c>
      <c r="E1846" s="117">
        <v>3169</v>
      </c>
      <c r="F1846" s="117" t="s">
        <v>1630</v>
      </c>
      <c r="G1846" s="117">
        <v>1.5374000000000001</v>
      </c>
      <c r="H1846" s="117">
        <v>0.10299999999999999</v>
      </c>
      <c r="I1846" s="117">
        <v>1</v>
      </c>
      <c r="J1846" s="117">
        <v>7.7559050000000004E-2</v>
      </c>
      <c r="K1846" s="117">
        <v>9.5626370000000002E-2</v>
      </c>
      <c r="L1846" s="117">
        <v>0.126</v>
      </c>
      <c r="M1846" s="117">
        <v>7.0000000000000001E-3</v>
      </c>
      <c r="N1846" s="117" t="s">
        <v>2831</v>
      </c>
    </row>
    <row r="1847" spans="1:14" hidden="1">
      <c r="A1847" s="117" t="s">
        <v>6465</v>
      </c>
      <c r="B1847" s="117">
        <v>1.1497999999999999</v>
      </c>
      <c r="C1847" s="117">
        <v>1</v>
      </c>
      <c r="D1847" s="117">
        <v>3.916E-2</v>
      </c>
      <c r="E1847" s="117">
        <v>3916</v>
      </c>
      <c r="F1847" s="117" t="s">
        <v>1630</v>
      </c>
      <c r="G1847" s="117">
        <v>1.4196</v>
      </c>
      <c r="H1847" s="117">
        <v>3.3599999999999998E-2</v>
      </c>
      <c r="I1847" s="117">
        <v>1</v>
      </c>
      <c r="J1847" s="117">
        <v>0</v>
      </c>
      <c r="K1847" s="117">
        <v>0</v>
      </c>
      <c r="L1847" s="117">
        <v>0.107</v>
      </c>
      <c r="M1847" s="117">
        <v>1.2E-2</v>
      </c>
      <c r="N1847" s="117" t="s">
        <v>2832</v>
      </c>
    </row>
    <row r="1848" spans="1:14" hidden="1">
      <c r="A1848" s="117" t="s">
        <v>6466</v>
      </c>
      <c r="B1848" s="117">
        <v>1.0794999999999999</v>
      </c>
      <c r="C1848" s="117">
        <v>1</v>
      </c>
      <c r="D1848" s="117">
        <v>5.3510000000000002E-2</v>
      </c>
      <c r="E1848" s="117">
        <v>5351</v>
      </c>
      <c r="F1848" s="117" t="s">
        <v>4279</v>
      </c>
      <c r="G1848" s="117">
        <v>2.1284000000000001</v>
      </c>
      <c r="H1848" s="117">
        <v>6.6900000000000001E-2</v>
      </c>
      <c r="I1848" s="117">
        <v>1</v>
      </c>
      <c r="J1848" s="117">
        <v>8.0024970000000001E-2</v>
      </c>
      <c r="K1848" s="117">
        <v>8.3637180000000005E-2</v>
      </c>
      <c r="L1848" s="117">
        <v>0.113</v>
      </c>
      <c r="M1848" s="117">
        <v>7.0000000000000001E-3</v>
      </c>
      <c r="N1848" s="117" t="s">
        <v>2828</v>
      </c>
    </row>
    <row r="1849" spans="1:14" hidden="1">
      <c r="A1849" s="117" t="s">
        <v>6467</v>
      </c>
      <c r="B1849" s="117">
        <v>1.0794999999999999</v>
      </c>
      <c r="C1849" s="117">
        <v>1</v>
      </c>
      <c r="D1849" s="117">
        <v>1.9879999999999998E-2</v>
      </c>
      <c r="E1849" s="117">
        <v>1988</v>
      </c>
      <c r="F1849" s="117" t="s">
        <v>4279</v>
      </c>
      <c r="G1849" s="117">
        <v>2.7119</v>
      </c>
      <c r="H1849" s="117">
        <v>0</v>
      </c>
      <c r="I1849" s="117">
        <v>1</v>
      </c>
      <c r="J1849" s="117">
        <v>0.16218252</v>
      </c>
      <c r="K1849" s="117">
        <v>0.16666610000000001</v>
      </c>
      <c r="L1849" s="117">
        <v>0.16700000000000001</v>
      </c>
      <c r="M1849" s="117">
        <v>8.0000000000000002E-3</v>
      </c>
      <c r="N1849" s="117" t="s">
        <v>2833</v>
      </c>
    </row>
    <row r="1850" spans="1:14" hidden="1">
      <c r="A1850" s="117" t="s">
        <v>6468</v>
      </c>
      <c r="B1850" s="117">
        <v>1.0727</v>
      </c>
      <c r="C1850" s="117">
        <v>1</v>
      </c>
      <c r="D1850" s="117">
        <v>6.7890000000000006E-2</v>
      </c>
      <c r="E1850" s="117">
        <v>6789</v>
      </c>
      <c r="F1850" s="117" t="s">
        <v>4283</v>
      </c>
      <c r="G1850" s="117">
        <v>1.4237</v>
      </c>
      <c r="H1850" s="117">
        <v>7.9899999999999999E-2</v>
      </c>
      <c r="I1850" s="117">
        <v>1</v>
      </c>
      <c r="J1850" s="117">
        <v>0.15890746</v>
      </c>
      <c r="K1850" s="117">
        <v>0.17098859</v>
      </c>
      <c r="L1850" s="117">
        <v>0.17399999999999999</v>
      </c>
      <c r="M1850" s="117">
        <v>1.9E-2</v>
      </c>
      <c r="N1850" s="117" t="s">
        <v>2834</v>
      </c>
    </row>
    <row r="1851" spans="1:14" hidden="1">
      <c r="A1851" s="117" t="s">
        <v>6469</v>
      </c>
      <c r="B1851" s="117">
        <v>1.2962999999999998</v>
      </c>
      <c r="C1851" s="117">
        <v>1</v>
      </c>
      <c r="D1851" s="117">
        <v>5.4219999999999997E-2</v>
      </c>
      <c r="E1851" s="117">
        <v>5422</v>
      </c>
      <c r="F1851" s="117" t="s">
        <v>1636</v>
      </c>
      <c r="G1851" s="117">
        <v>1.5663</v>
      </c>
      <c r="H1851" s="117">
        <v>4.07E-2</v>
      </c>
      <c r="I1851" s="117">
        <v>1</v>
      </c>
      <c r="J1851" s="117">
        <v>0</v>
      </c>
      <c r="K1851" s="117">
        <v>0</v>
      </c>
      <c r="L1851" s="117">
        <v>0.13300000000000001</v>
      </c>
      <c r="M1851" s="117">
        <v>8.0000000000000002E-3</v>
      </c>
      <c r="N1851" s="117" t="s">
        <v>2835</v>
      </c>
    </row>
    <row r="1852" spans="1:14" hidden="1">
      <c r="A1852" s="117" t="s">
        <v>6470</v>
      </c>
      <c r="B1852" s="117">
        <v>1.2962999999999998</v>
      </c>
      <c r="C1852" s="117">
        <v>1</v>
      </c>
      <c r="D1852" s="117">
        <v>0.10158</v>
      </c>
      <c r="E1852" s="117">
        <v>10158</v>
      </c>
      <c r="F1852" s="117" t="s">
        <v>1636</v>
      </c>
      <c r="G1852" s="117">
        <v>2.0636000000000001</v>
      </c>
      <c r="H1852" s="117">
        <v>6.4899999999999999E-2</v>
      </c>
      <c r="I1852" s="117">
        <v>1</v>
      </c>
      <c r="J1852" s="117">
        <v>0.10294055000000001</v>
      </c>
      <c r="K1852" s="117">
        <v>0.15484807</v>
      </c>
      <c r="L1852" s="117">
        <v>0.14299999999999999</v>
      </c>
      <c r="M1852" s="117">
        <v>0.01</v>
      </c>
      <c r="N1852" s="117" t="s">
        <v>2827</v>
      </c>
    </row>
    <row r="1853" spans="1:14" hidden="1">
      <c r="A1853" s="117" t="s">
        <v>6471</v>
      </c>
      <c r="B1853" s="117">
        <v>1.2962999999999998</v>
      </c>
      <c r="C1853" s="117">
        <v>1</v>
      </c>
      <c r="D1853" s="117">
        <v>4.8599999999999997E-2</v>
      </c>
      <c r="E1853" s="117">
        <v>4860</v>
      </c>
      <c r="F1853" s="117" t="s">
        <v>1636</v>
      </c>
      <c r="G1853" s="117">
        <v>1.4978</v>
      </c>
      <c r="H1853" s="117">
        <v>7.2999999999999995E-2</v>
      </c>
      <c r="I1853" s="117">
        <v>1</v>
      </c>
      <c r="J1853" s="117">
        <v>4.4505389999999999E-2</v>
      </c>
      <c r="K1853" s="117">
        <v>5.4678230000000001E-2</v>
      </c>
      <c r="L1853" s="117">
        <v>0.13600000000000001</v>
      </c>
      <c r="M1853" s="117">
        <v>5.0000000000000001E-3</v>
      </c>
      <c r="N1853" s="117" t="s">
        <v>2827</v>
      </c>
    </row>
    <row r="1854" spans="1:14" hidden="1">
      <c r="A1854" s="117" t="s">
        <v>6472</v>
      </c>
      <c r="B1854" s="117">
        <v>1.2962999999999998</v>
      </c>
      <c r="C1854" s="117">
        <v>1</v>
      </c>
      <c r="D1854" s="117">
        <v>1.392E-2</v>
      </c>
      <c r="E1854" s="117">
        <v>1392</v>
      </c>
      <c r="F1854" s="117" t="s">
        <v>1636</v>
      </c>
      <c r="G1854" s="117">
        <v>1.4285000000000001</v>
      </c>
      <c r="H1854" s="117">
        <v>0.1239</v>
      </c>
      <c r="I1854" s="117">
        <v>1</v>
      </c>
      <c r="J1854" s="117">
        <v>0.13591844</v>
      </c>
      <c r="K1854" s="117">
        <v>0.14015299000000001</v>
      </c>
      <c r="L1854" s="117">
        <v>8.3000000000000004E-2</v>
      </c>
      <c r="M1854" s="117">
        <v>5.0000000000000001E-3</v>
      </c>
      <c r="N1854" s="117" t="s">
        <v>2824</v>
      </c>
    </row>
    <row r="1855" spans="1:14" hidden="1">
      <c r="A1855" s="117" t="s">
        <v>6473</v>
      </c>
      <c r="B1855" s="117">
        <v>1.2962999999999998</v>
      </c>
      <c r="C1855" s="117">
        <v>1</v>
      </c>
      <c r="D1855" s="117">
        <v>0.11061</v>
      </c>
      <c r="E1855" s="117">
        <v>11061</v>
      </c>
      <c r="F1855" s="117" t="s">
        <v>1636</v>
      </c>
      <c r="G1855" s="117">
        <v>1.5545</v>
      </c>
      <c r="H1855" s="117">
        <v>1.6899999999999998E-2</v>
      </c>
      <c r="I1855" s="117">
        <v>1</v>
      </c>
      <c r="J1855" s="117">
        <v>0</v>
      </c>
      <c r="K1855" s="117">
        <v>0</v>
      </c>
      <c r="L1855" s="117">
        <v>0.16900000000000001</v>
      </c>
      <c r="M1855" s="117">
        <v>8.9999999999999993E-3</v>
      </c>
      <c r="N1855" s="117" t="s">
        <v>2836</v>
      </c>
    </row>
    <row r="1856" spans="1:14" hidden="1">
      <c r="A1856" s="117" t="s">
        <v>6474</v>
      </c>
      <c r="B1856" s="117">
        <v>1.0399999999999998</v>
      </c>
      <c r="C1856" s="117">
        <v>1</v>
      </c>
      <c r="D1856" s="117">
        <v>3.0249999999999999E-2</v>
      </c>
      <c r="E1856" s="117">
        <v>3025</v>
      </c>
      <c r="F1856" s="117" t="s">
        <v>1999</v>
      </c>
      <c r="G1856" s="117">
        <v>1.6946000000000001</v>
      </c>
      <c r="H1856" s="117">
        <v>6.3399999999999998E-2</v>
      </c>
      <c r="I1856" s="117">
        <v>1</v>
      </c>
      <c r="J1856" s="117">
        <v>1.8925299999999999E-3</v>
      </c>
      <c r="K1856" s="117">
        <v>2.4025600000000002E-3</v>
      </c>
      <c r="L1856" s="117">
        <v>6.6000000000000003E-2</v>
      </c>
      <c r="M1856" s="117">
        <v>2.1999999999999999E-2</v>
      </c>
      <c r="N1856" s="117" t="s">
        <v>2830</v>
      </c>
    </row>
    <row r="1857" spans="1:14" hidden="1">
      <c r="A1857" s="117" t="s">
        <v>6475</v>
      </c>
      <c r="B1857" s="117">
        <v>1.2962999999999998</v>
      </c>
      <c r="C1857" s="117">
        <v>1</v>
      </c>
      <c r="D1857" s="117">
        <v>6.2539999999999998E-2</v>
      </c>
      <c r="E1857" s="117">
        <v>6254</v>
      </c>
      <c r="F1857" s="117" t="s">
        <v>1636</v>
      </c>
      <c r="G1857" s="117">
        <v>1.8584000000000001</v>
      </c>
      <c r="H1857" s="117">
        <v>3.5799999999999998E-2</v>
      </c>
      <c r="I1857" s="117">
        <v>1</v>
      </c>
      <c r="J1857" s="117">
        <v>8.14584E-2</v>
      </c>
      <c r="K1857" s="117">
        <v>9.5527479999999998E-2</v>
      </c>
      <c r="L1857" s="117">
        <v>0.108</v>
      </c>
      <c r="M1857" s="117">
        <v>8.0000000000000002E-3</v>
      </c>
      <c r="N1857" s="117" t="s">
        <v>2822</v>
      </c>
    </row>
    <row r="1858" spans="1:14" hidden="1">
      <c r="A1858" s="117" t="s">
        <v>6476</v>
      </c>
      <c r="B1858" s="117">
        <v>1.1906999999999999</v>
      </c>
      <c r="C1858" s="117">
        <v>1</v>
      </c>
      <c r="D1858" s="117">
        <v>4.1739999999999999E-2</v>
      </c>
      <c r="E1858" s="117">
        <v>4174</v>
      </c>
      <c r="F1858" s="117" t="s">
        <v>1374</v>
      </c>
      <c r="G1858" s="117">
        <v>1.5747</v>
      </c>
      <c r="H1858" s="117">
        <v>4.53E-2</v>
      </c>
      <c r="I1858" s="117">
        <v>1</v>
      </c>
      <c r="J1858" s="117">
        <v>0</v>
      </c>
      <c r="K1858" s="117">
        <v>0</v>
      </c>
      <c r="L1858" s="117">
        <v>0.161</v>
      </c>
      <c r="M1858" s="117">
        <v>1.6E-2</v>
      </c>
      <c r="N1858" s="117" t="s">
        <v>2837</v>
      </c>
    </row>
    <row r="1859" spans="1:14" hidden="1">
      <c r="A1859" s="117" t="s">
        <v>6477</v>
      </c>
      <c r="B1859" s="117">
        <v>1.1497999999999999</v>
      </c>
      <c r="C1859" s="117">
        <v>1</v>
      </c>
      <c r="D1859" s="117">
        <v>6.1499999999999999E-2</v>
      </c>
      <c r="E1859" s="117">
        <v>6150</v>
      </c>
      <c r="F1859" s="117" t="s">
        <v>1630</v>
      </c>
      <c r="G1859" s="117">
        <v>1.5053000000000001</v>
      </c>
      <c r="H1859" s="117">
        <v>2.9000000000000001E-2</v>
      </c>
      <c r="I1859" s="117">
        <v>1</v>
      </c>
      <c r="J1859" s="117">
        <v>3.0772250000000001E-2</v>
      </c>
      <c r="K1859" s="117">
        <v>3.8973210000000001E-2</v>
      </c>
      <c r="L1859" s="117">
        <v>0.115</v>
      </c>
      <c r="M1859" s="117">
        <v>8.9999999999999993E-3</v>
      </c>
      <c r="N1859" s="117" t="s">
        <v>2838</v>
      </c>
    </row>
    <row r="1860" spans="1:14" hidden="1">
      <c r="A1860" s="117" t="s">
        <v>6478</v>
      </c>
      <c r="B1860" s="117">
        <v>1.1497999999999999</v>
      </c>
      <c r="C1860" s="117">
        <v>1</v>
      </c>
      <c r="D1860" s="117">
        <v>6.4890000000000003E-2</v>
      </c>
      <c r="E1860" s="117">
        <v>6489</v>
      </c>
      <c r="F1860" s="117" t="s">
        <v>1630</v>
      </c>
      <c r="G1860" s="117">
        <v>1.6215999999999999</v>
      </c>
      <c r="H1860" s="117">
        <v>6.6100000000000006E-2</v>
      </c>
      <c r="I1860" s="117">
        <v>1</v>
      </c>
      <c r="J1860" s="117">
        <v>0</v>
      </c>
      <c r="K1860" s="117">
        <v>0</v>
      </c>
      <c r="L1860" s="117">
        <v>0.17299999999999999</v>
      </c>
      <c r="M1860" s="117">
        <v>1.4999999999999999E-2</v>
      </c>
      <c r="N1860" s="117" t="s">
        <v>2829</v>
      </c>
    </row>
    <row r="1861" spans="1:14" hidden="1">
      <c r="A1861" s="117" t="s">
        <v>6479</v>
      </c>
      <c r="B1861" s="117">
        <v>1.1497999999999999</v>
      </c>
      <c r="C1861" s="117">
        <v>1</v>
      </c>
      <c r="D1861" s="117">
        <v>8.0500000000000002E-2</v>
      </c>
      <c r="E1861" s="117">
        <v>8050</v>
      </c>
      <c r="F1861" s="117" t="s">
        <v>1630</v>
      </c>
      <c r="G1861" s="117">
        <v>1.6846000000000001</v>
      </c>
      <c r="H1861" s="117">
        <v>3.2099999999999997E-2</v>
      </c>
      <c r="I1861" s="117">
        <v>1</v>
      </c>
      <c r="J1861" s="117">
        <v>9.2902020000000002E-2</v>
      </c>
      <c r="K1861" s="117">
        <v>9.913073E-2</v>
      </c>
      <c r="L1861" s="117">
        <v>0.16900000000000001</v>
      </c>
      <c r="M1861" s="117">
        <v>1.6E-2</v>
      </c>
      <c r="N1861" s="117" t="s">
        <v>2831</v>
      </c>
    </row>
    <row r="1862" spans="1:14" hidden="1">
      <c r="A1862" s="117" t="s">
        <v>6480</v>
      </c>
      <c r="B1862" s="117">
        <v>1.2962999999999998</v>
      </c>
      <c r="C1862" s="117">
        <v>1</v>
      </c>
      <c r="D1862" s="117">
        <v>7.8049999999999994E-2</v>
      </c>
      <c r="E1862" s="117">
        <v>7805</v>
      </c>
      <c r="F1862" s="117" t="s">
        <v>1636</v>
      </c>
      <c r="G1862" s="117">
        <v>1.6128</v>
      </c>
      <c r="H1862" s="117">
        <v>2.24E-2</v>
      </c>
      <c r="I1862" s="117">
        <v>1</v>
      </c>
      <c r="J1862" s="117">
        <v>0</v>
      </c>
      <c r="K1862" s="117">
        <v>0</v>
      </c>
      <c r="L1862" s="117">
        <v>0.125</v>
      </c>
      <c r="M1862" s="117">
        <v>7.0000000000000001E-3</v>
      </c>
      <c r="N1862" s="117" t="s">
        <v>2836</v>
      </c>
    </row>
    <row r="1863" spans="1:14" hidden="1">
      <c r="A1863" s="117" t="s">
        <v>6481</v>
      </c>
      <c r="B1863" s="117">
        <v>1.1497999999999999</v>
      </c>
      <c r="C1863" s="117">
        <v>1</v>
      </c>
      <c r="D1863" s="117">
        <v>4.41E-2</v>
      </c>
      <c r="E1863" s="117">
        <v>4410</v>
      </c>
      <c r="F1863" s="117" t="s">
        <v>1630</v>
      </c>
      <c r="G1863" s="117">
        <v>1.5083</v>
      </c>
      <c r="H1863" s="117">
        <v>3.4000000000000002E-2</v>
      </c>
      <c r="I1863" s="117">
        <v>1</v>
      </c>
      <c r="J1863" s="117">
        <v>0.11772982</v>
      </c>
      <c r="K1863" s="117">
        <v>0.12850014000000001</v>
      </c>
      <c r="L1863" s="117">
        <v>0.14799999999999999</v>
      </c>
      <c r="M1863" s="117">
        <v>0.01</v>
      </c>
      <c r="N1863" s="117" t="s">
        <v>2823</v>
      </c>
    </row>
    <row r="1864" spans="1:14" hidden="1">
      <c r="A1864" s="117" t="s">
        <v>6482</v>
      </c>
      <c r="B1864" s="117">
        <v>1.0794999999999999</v>
      </c>
      <c r="C1864" s="117">
        <v>1</v>
      </c>
      <c r="D1864" s="117">
        <v>6.6030000000000005E-2</v>
      </c>
      <c r="E1864" s="117">
        <v>6603</v>
      </c>
      <c r="F1864" s="117" t="s">
        <v>4279</v>
      </c>
      <c r="G1864" s="117">
        <v>1.4903</v>
      </c>
      <c r="H1864" s="117">
        <v>4.4900000000000002E-2</v>
      </c>
      <c r="I1864" s="117">
        <v>1</v>
      </c>
      <c r="J1864" s="117">
        <v>1.644491E-2</v>
      </c>
      <c r="K1864" s="117">
        <v>2.0385810000000001E-2</v>
      </c>
      <c r="L1864" s="117">
        <v>0.14499999999999999</v>
      </c>
      <c r="M1864" s="117">
        <v>7.0000000000000001E-3</v>
      </c>
      <c r="N1864" s="117" t="s">
        <v>2833</v>
      </c>
    </row>
    <row r="1865" spans="1:14" hidden="1">
      <c r="A1865" s="117" t="s">
        <v>6483</v>
      </c>
      <c r="B1865" s="117">
        <v>1.2962999999999998</v>
      </c>
      <c r="C1865" s="117">
        <v>1</v>
      </c>
      <c r="D1865" s="117">
        <v>6.28E-3</v>
      </c>
      <c r="E1865" s="117">
        <v>628</v>
      </c>
      <c r="F1865" s="117" t="s">
        <v>1636</v>
      </c>
      <c r="G1865" s="117">
        <v>1.2870999999999999</v>
      </c>
      <c r="H1865" s="117">
        <v>0.11890000000000001</v>
      </c>
      <c r="I1865" s="117">
        <v>1</v>
      </c>
      <c r="J1865" s="117">
        <v>5.442665E-2</v>
      </c>
      <c r="K1865" s="117">
        <v>6.5856600000000001E-2</v>
      </c>
      <c r="L1865" s="117">
        <v>0.23400000000000001</v>
      </c>
      <c r="M1865" s="117">
        <v>7.0000000000000001E-3</v>
      </c>
      <c r="N1865" s="117" t="s">
        <v>2822</v>
      </c>
    </row>
    <row r="1866" spans="1:14" hidden="1">
      <c r="A1866" s="117" t="s">
        <v>6484</v>
      </c>
      <c r="B1866" s="117">
        <v>0.96079999999999999</v>
      </c>
      <c r="C1866" s="117">
        <v>1</v>
      </c>
      <c r="D1866" s="117">
        <v>2.5770000000000001E-2</v>
      </c>
      <c r="E1866" s="117">
        <v>2577</v>
      </c>
      <c r="F1866" s="117" t="s">
        <v>1356</v>
      </c>
      <c r="G1866" s="117">
        <v>1.4638</v>
      </c>
      <c r="H1866" s="117">
        <v>2.0299999999999999E-2</v>
      </c>
      <c r="I1866" s="117">
        <v>1</v>
      </c>
      <c r="J1866" s="117">
        <v>7.8593440000000001E-2</v>
      </c>
      <c r="K1866" s="117">
        <v>8.218454E-2</v>
      </c>
      <c r="L1866" s="117">
        <v>0.122</v>
      </c>
      <c r="M1866" s="117">
        <v>5.0000000000000001E-3</v>
      </c>
      <c r="N1866" s="117" t="s">
        <v>2839</v>
      </c>
    </row>
    <row r="1867" spans="1:14" hidden="1">
      <c r="A1867" s="117" t="s">
        <v>6485</v>
      </c>
      <c r="B1867" s="117">
        <v>1.0794999999999999</v>
      </c>
      <c r="C1867" s="117">
        <v>1</v>
      </c>
      <c r="D1867" s="117">
        <v>2.351E-2</v>
      </c>
      <c r="E1867" s="117">
        <v>2351</v>
      </c>
      <c r="F1867" s="117" t="s">
        <v>4279</v>
      </c>
      <c r="G1867" s="117">
        <v>1.3923000000000001</v>
      </c>
      <c r="H1867" s="117">
        <v>5.16E-2</v>
      </c>
      <c r="I1867" s="117">
        <v>1</v>
      </c>
      <c r="J1867" s="117">
        <v>2.3294700000000002E-2</v>
      </c>
      <c r="K1867" s="117">
        <v>2.6463210000000001E-2</v>
      </c>
      <c r="L1867" s="117">
        <v>0.11600000000000001</v>
      </c>
      <c r="M1867" s="117">
        <v>1.0999999999999999E-2</v>
      </c>
      <c r="N1867" s="117" t="s">
        <v>2833</v>
      </c>
    </row>
    <row r="1868" spans="1:14" hidden="1">
      <c r="A1868" s="117" t="s">
        <v>6486</v>
      </c>
      <c r="B1868" s="117">
        <v>1.1906999999999999</v>
      </c>
      <c r="C1868" s="117">
        <v>1</v>
      </c>
      <c r="D1868" s="117">
        <v>0.1077</v>
      </c>
      <c r="E1868" s="117">
        <v>10770</v>
      </c>
      <c r="F1868" s="117" t="s">
        <v>1374</v>
      </c>
      <c r="G1868" s="117">
        <v>1.7323</v>
      </c>
      <c r="H1868" s="117">
        <v>8.0500000000000002E-2</v>
      </c>
      <c r="I1868" s="117">
        <v>1</v>
      </c>
      <c r="J1868" s="117">
        <v>3.7572179999999997E-2</v>
      </c>
      <c r="K1868" s="117">
        <v>4.4410909999999998E-2</v>
      </c>
      <c r="L1868" s="117">
        <v>0.152</v>
      </c>
      <c r="M1868" s="117">
        <v>0.01</v>
      </c>
      <c r="N1868" s="117" t="s">
        <v>2837</v>
      </c>
    </row>
    <row r="1869" spans="1:14" hidden="1">
      <c r="A1869" s="117" t="s">
        <v>6487</v>
      </c>
      <c r="B1869" s="117">
        <v>1.1027999999999998</v>
      </c>
      <c r="C1869" s="117">
        <v>1</v>
      </c>
      <c r="D1869" s="117">
        <v>1.6760000000000001E-2</v>
      </c>
      <c r="E1869" s="117">
        <v>1676</v>
      </c>
      <c r="F1869" s="117" t="s">
        <v>1779</v>
      </c>
      <c r="G1869" s="117">
        <v>1.2987</v>
      </c>
      <c r="H1869" s="117">
        <v>0</v>
      </c>
      <c r="I1869" s="117">
        <v>1</v>
      </c>
      <c r="J1869" s="117">
        <v>0</v>
      </c>
      <c r="K1869" s="117">
        <v>0</v>
      </c>
      <c r="L1869" s="117">
        <v>0.20499999999999999</v>
      </c>
      <c r="M1869" s="117">
        <v>1.2999999999999999E-2</v>
      </c>
      <c r="N1869" s="117" t="s">
        <v>1591</v>
      </c>
    </row>
    <row r="1870" spans="1:14" hidden="1">
      <c r="A1870" s="117" t="s">
        <v>6488</v>
      </c>
      <c r="B1870" s="117">
        <v>1.2962999999999998</v>
      </c>
      <c r="C1870" s="117">
        <v>1</v>
      </c>
      <c r="D1870" s="117">
        <v>4.2070000000000003E-2</v>
      </c>
      <c r="E1870" s="117">
        <v>4207</v>
      </c>
      <c r="F1870" s="117" t="s">
        <v>1636</v>
      </c>
      <c r="G1870" s="117">
        <v>1.5602</v>
      </c>
      <c r="H1870" s="117">
        <v>6.4100000000000004E-2</v>
      </c>
      <c r="I1870" s="117">
        <v>1</v>
      </c>
      <c r="J1870" s="117">
        <v>0.15189731000000001</v>
      </c>
      <c r="K1870" s="117">
        <v>0.15894182000000001</v>
      </c>
      <c r="L1870" s="117">
        <v>0.106</v>
      </c>
      <c r="M1870" s="117">
        <v>1.0999999999999999E-2</v>
      </c>
      <c r="N1870" s="117" t="s">
        <v>2827</v>
      </c>
    </row>
    <row r="1871" spans="1:14" hidden="1">
      <c r="A1871" s="117" t="s">
        <v>6489</v>
      </c>
      <c r="B1871" s="117">
        <v>1.2962999999999998</v>
      </c>
      <c r="C1871" s="117">
        <v>1</v>
      </c>
      <c r="D1871" s="117">
        <v>0.10503999999999999</v>
      </c>
      <c r="E1871" s="117">
        <v>10504</v>
      </c>
      <c r="F1871" s="117" t="s">
        <v>1636</v>
      </c>
      <c r="G1871" s="117">
        <v>2.1088</v>
      </c>
      <c r="H1871" s="117">
        <v>5.2600000000000001E-2</v>
      </c>
      <c r="I1871" s="117">
        <v>1</v>
      </c>
      <c r="J1871" s="117">
        <v>7.4643760000000003E-2</v>
      </c>
      <c r="K1871" s="117">
        <v>9.3646579999999993E-2</v>
      </c>
      <c r="L1871" s="117">
        <v>0.13700000000000001</v>
      </c>
      <c r="M1871" s="117">
        <v>0.01</v>
      </c>
      <c r="N1871" s="117" t="s">
        <v>2835</v>
      </c>
    </row>
    <row r="1872" spans="1:14" hidden="1">
      <c r="A1872" s="117" t="s">
        <v>6490</v>
      </c>
      <c r="B1872" s="117">
        <v>1.2962999999999998</v>
      </c>
      <c r="C1872" s="117">
        <v>1</v>
      </c>
      <c r="D1872" s="117">
        <v>3.3059999999999999E-2</v>
      </c>
      <c r="E1872" s="117">
        <v>3306</v>
      </c>
      <c r="F1872" s="117" t="s">
        <v>1636</v>
      </c>
      <c r="G1872" s="117">
        <v>1.7785</v>
      </c>
      <c r="H1872" s="117">
        <v>0.1231</v>
      </c>
      <c r="I1872" s="117">
        <v>1</v>
      </c>
      <c r="J1872" s="117">
        <v>0.11747750999999999</v>
      </c>
      <c r="K1872" s="117">
        <v>0.15083149000000001</v>
      </c>
      <c r="L1872" s="117">
        <v>0.14799999999999999</v>
      </c>
      <c r="M1872" s="117">
        <v>1.2E-2</v>
      </c>
      <c r="N1872" s="117" t="s">
        <v>2824</v>
      </c>
    </row>
    <row r="1873" spans="1:14" hidden="1">
      <c r="A1873" s="117" t="s">
        <v>6491</v>
      </c>
      <c r="B1873" s="117">
        <v>1.2962999999999998</v>
      </c>
      <c r="C1873" s="117">
        <v>1</v>
      </c>
      <c r="D1873" s="117">
        <v>3.7249999999999998E-2</v>
      </c>
      <c r="E1873" s="117">
        <v>3725</v>
      </c>
      <c r="F1873" s="117" t="s">
        <v>1636</v>
      </c>
      <c r="G1873" s="117">
        <v>1.6198999999999999</v>
      </c>
      <c r="H1873" s="117">
        <v>9.6199999999999994E-2</v>
      </c>
      <c r="I1873" s="117">
        <v>1</v>
      </c>
      <c r="J1873" s="117">
        <v>0.21520834999999999</v>
      </c>
      <c r="K1873" s="117">
        <v>0.18701688</v>
      </c>
      <c r="L1873" s="117">
        <v>0.185</v>
      </c>
      <c r="M1873" s="117">
        <v>1.4E-2</v>
      </c>
      <c r="N1873" s="117" t="s">
        <v>2835</v>
      </c>
    </row>
    <row r="1874" spans="1:14" hidden="1">
      <c r="A1874" s="117" t="s">
        <v>6492</v>
      </c>
      <c r="B1874" s="117">
        <v>1.1497999999999999</v>
      </c>
      <c r="C1874" s="117">
        <v>1</v>
      </c>
      <c r="D1874" s="117">
        <v>8.1820000000000004E-2</v>
      </c>
      <c r="E1874" s="117">
        <v>8182</v>
      </c>
      <c r="F1874" s="117" t="s">
        <v>1630</v>
      </c>
      <c r="G1874" s="117">
        <v>1.8352999999999999</v>
      </c>
      <c r="H1874" s="117">
        <v>5.4100000000000002E-2</v>
      </c>
      <c r="I1874" s="117">
        <v>1</v>
      </c>
      <c r="J1874" s="117">
        <v>0.11112552000000001</v>
      </c>
      <c r="K1874" s="117">
        <v>0.13351068999999999</v>
      </c>
      <c r="L1874" s="117">
        <v>0.183</v>
      </c>
      <c r="M1874" s="117">
        <v>0.01</v>
      </c>
      <c r="N1874" s="117" t="s">
        <v>2823</v>
      </c>
    </row>
    <row r="1875" spans="1:14" hidden="1">
      <c r="A1875" s="117" t="s">
        <v>6493</v>
      </c>
      <c r="B1875" s="117">
        <v>1.0794999999999999</v>
      </c>
      <c r="C1875" s="117">
        <v>1</v>
      </c>
      <c r="D1875" s="117">
        <v>4.0599999999999997E-2</v>
      </c>
      <c r="E1875" s="117">
        <v>4060</v>
      </c>
      <c r="F1875" s="117" t="s">
        <v>4279</v>
      </c>
      <c r="G1875" s="117">
        <v>1.4048</v>
      </c>
      <c r="H1875" s="117">
        <v>4.8500000000000001E-2</v>
      </c>
      <c r="I1875" s="117">
        <v>1</v>
      </c>
      <c r="J1875" s="117">
        <v>3.9037229999999999E-2</v>
      </c>
      <c r="K1875" s="117">
        <v>3.4558270000000002E-2</v>
      </c>
      <c r="L1875" s="117">
        <v>0.18099999999999999</v>
      </c>
      <c r="M1875" s="117">
        <v>1.4E-2</v>
      </c>
      <c r="N1875" s="117" t="s">
        <v>2840</v>
      </c>
    </row>
    <row r="1876" spans="1:14" hidden="1">
      <c r="A1876" s="117" t="s">
        <v>6494</v>
      </c>
      <c r="B1876" s="117">
        <v>1.1497999999999999</v>
      </c>
      <c r="C1876" s="117">
        <v>1</v>
      </c>
      <c r="D1876" s="117">
        <v>1.5900000000000001E-2</v>
      </c>
      <c r="E1876" s="117">
        <v>1590</v>
      </c>
      <c r="F1876" s="117" t="s">
        <v>1630</v>
      </c>
      <c r="G1876" s="117">
        <v>1.5795999999999999</v>
      </c>
      <c r="H1876" s="117">
        <v>9.8400000000000001E-2</v>
      </c>
      <c r="I1876" s="117">
        <v>1</v>
      </c>
      <c r="J1876" s="117">
        <v>0</v>
      </c>
      <c r="K1876" s="117">
        <v>0</v>
      </c>
      <c r="L1876" s="117">
        <v>0.17499999999999999</v>
      </c>
      <c r="M1876" s="117">
        <v>6.0000000000000001E-3</v>
      </c>
      <c r="N1876" s="117" t="s">
        <v>2823</v>
      </c>
    </row>
    <row r="1877" spans="1:14" hidden="1">
      <c r="A1877" s="117" t="s">
        <v>6495</v>
      </c>
      <c r="B1877" s="117">
        <v>1.2962999999999998</v>
      </c>
      <c r="C1877" s="117">
        <v>1</v>
      </c>
      <c r="D1877" s="117">
        <v>2.1909999999999999E-2</v>
      </c>
      <c r="E1877" s="117">
        <v>2191</v>
      </c>
      <c r="F1877" s="117" t="s">
        <v>1636</v>
      </c>
      <c r="G1877" s="117">
        <v>1.5047999999999999</v>
      </c>
      <c r="H1877" s="117">
        <v>0.1017</v>
      </c>
      <c r="I1877" s="117">
        <v>1</v>
      </c>
      <c r="J1877" s="117">
        <v>0</v>
      </c>
      <c r="K1877" s="117">
        <v>0</v>
      </c>
      <c r="L1877" s="117">
        <v>0.159</v>
      </c>
      <c r="M1877" s="117">
        <v>1.2E-2</v>
      </c>
      <c r="N1877" s="117" t="s">
        <v>2836</v>
      </c>
    </row>
    <row r="1878" spans="1:14" hidden="1">
      <c r="A1878" s="117" t="s">
        <v>6496</v>
      </c>
      <c r="B1878" s="117">
        <v>1.0794999999999999</v>
      </c>
      <c r="C1878" s="117">
        <v>1</v>
      </c>
      <c r="D1878" s="117">
        <v>0.11098</v>
      </c>
      <c r="E1878" s="117">
        <v>11098</v>
      </c>
      <c r="F1878" s="117" t="s">
        <v>4279</v>
      </c>
      <c r="G1878" s="117">
        <v>1.4854000000000001</v>
      </c>
      <c r="H1878" s="117">
        <v>6.0400000000000002E-2</v>
      </c>
      <c r="I1878" s="117">
        <v>1</v>
      </c>
      <c r="J1878" s="117">
        <v>0.13739394999999999</v>
      </c>
      <c r="K1878" s="117">
        <v>0.14933291000000001</v>
      </c>
      <c r="L1878" s="117">
        <v>0.126</v>
      </c>
      <c r="M1878" s="117">
        <v>8.9999999999999993E-3</v>
      </c>
      <c r="N1878" s="117" t="s">
        <v>2828</v>
      </c>
    </row>
    <row r="1879" spans="1:14" hidden="1">
      <c r="A1879" s="117" t="s">
        <v>6497</v>
      </c>
      <c r="B1879" s="117">
        <v>1.1027999999999998</v>
      </c>
      <c r="C1879" s="117">
        <v>1</v>
      </c>
      <c r="D1879" s="117">
        <v>1.958E-2</v>
      </c>
      <c r="E1879" s="117">
        <v>1958</v>
      </c>
      <c r="F1879" s="117" t="s">
        <v>1779</v>
      </c>
      <c r="G1879" s="117">
        <v>1.1899</v>
      </c>
      <c r="H1879" s="117">
        <v>5.2600000000000001E-2</v>
      </c>
      <c r="I1879" s="117">
        <v>1</v>
      </c>
      <c r="J1879" s="117">
        <v>0</v>
      </c>
      <c r="K1879" s="117">
        <v>0</v>
      </c>
      <c r="L1879" s="117">
        <v>0.124</v>
      </c>
      <c r="M1879" s="117">
        <v>1.2E-2</v>
      </c>
      <c r="N1879" s="117" t="s">
        <v>1591</v>
      </c>
    </row>
    <row r="1880" spans="1:14" hidden="1">
      <c r="A1880" s="117" t="s">
        <v>6498</v>
      </c>
      <c r="B1880" s="117">
        <v>1.0399999999999998</v>
      </c>
      <c r="C1880" s="117">
        <v>1</v>
      </c>
      <c r="D1880" s="117">
        <v>2.4740000000000002E-2</v>
      </c>
      <c r="E1880" s="117">
        <v>2474</v>
      </c>
      <c r="F1880" s="117" t="s">
        <v>1999</v>
      </c>
      <c r="G1880" s="117">
        <v>1.6862999999999999</v>
      </c>
      <c r="H1880" s="117">
        <v>8.6599999999999996E-2</v>
      </c>
      <c r="I1880" s="117">
        <v>1</v>
      </c>
      <c r="J1880" s="117">
        <v>7.6525650000000001E-2</v>
      </c>
      <c r="K1880" s="117">
        <v>0.10438854</v>
      </c>
      <c r="L1880" s="117">
        <v>7.0000000000000007E-2</v>
      </c>
      <c r="M1880" s="117">
        <v>8.9999999999999993E-3</v>
      </c>
      <c r="N1880" s="117" t="s">
        <v>2830</v>
      </c>
    </row>
    <row r="1881" spans="1:14" hidden="1">
      <c r="A1881" s="117" t="s">
        <v>6499</v>
      </c>
      <c r="B1881" s="117">
        <v>1.1497999999999999</v>
      </c>
      <c r="C1881" s="117">
        <v>1</v>
      </c>
      <c r="D1881" s="117">
        <v>2.41E-2</v>
      </c>
      <c r="E1881" s="117">
        <v>2410</v>
      </c>
      <c r="F1881" s="117" t="s">
        <v>1630</v>
      </c>
      <c r="G1881" s="117">
        <v>1.8168</v>
      </c>
      <c r="H1881" s="117">
        <v>0.1003</v>
      </c>
      <c r="I1881" s="117">
        <v>1</v>
      </c>
      <c r="J1881" s="117">
        <v>0.25656833000000001</v>
      </c>
      <c r="K1881" s="117">
        <v>0.26244971</v>
      </c>
      <c r="L1881" s="117">
        <v>0.32500000000000001</v>
      </c>
      <c r="M1881" s="117">
        <v>2.1999999999999999E-2</v>
      </c>
      <c r="N1881" s="117" t="s">
        <v>2823</v>
      </c>
    </row>
    <row r="1882" spans="1:14" hidden="1">
      <c r="A1882" s="117" t="s">
        <v>6500</v>
      </c>
      <c r="B1882" s="117">
        <v>1.2962999999999998</v>
      </c>
      <c r="C1882" s="117">
        <v>1</v>
      </c>
      <c r="D1882" s="117">
        <v>6.7129999999999995E-2</v>
      </c>
      <c r="E1882" s="117">
        <v>6713</v>
      </c>
      <c r="F1882" s="117" t="s">
        <v>1636</v>
      </c>
      <c r="G1882" s="117">
        <v>1.6342000000000001</v>
      </c>
      <c r="H1882" s="117">
        <v>4.2200000000000001E-2</v>
      </c>
      <c r="I1882" s="117">
        <v>1</v>
      </c>
      <c r="J1882" s="117">
        <v>4.2561790000000002E-2</v>
      </c>
      <c r="K1882" s="117">
        <v>4.9558400000000002E-2</v>
      </c>
      <c r="L1882" s="117">
        <v>0.16500000000000001</v>
      </c>
      <c r="M1882" s="117">
        <v>8.0000000000000002E-3</v>
      </c>
      <c r="N1882" s="117" t="s">
        <v>2827</v>
      </c>
    </row>
    <row r="1883" spans="1:14" hidden="1">
      <c r="A1883" s="117" t="s">
        <v>6501</v>
      </c>
      <c r="B1883" s="117">
        <v>1.0399999999999998</v>
      </c>
      <c r="C1883" s="117">
        <v>1</v>
      </c>
      <c r="D1883" s="117">
        <v>4.2930000000000003E-2</v>
      </c>
      <c r="E1883" s="117">
        <v>4293</v>
      </c>
      <c r="F1883" s="117" t="s">
        <v>1999</v>
      </c>
      <c r="G1883" s="117">
        <v>1.5587</v>
      </c>
      <c r="H1883" s="117">
        <v>3.3399999999999999E-2</v>
      </c>
      <c r="I1883" s="117">
        <v>1</v>
      </c>
      <c r="J1883" s="117">
        <v>0</v>
      </c>
      <c r="K1883" s="117">
        <v>0</v>
      </c>
      <c r="L1883" s="117">
        <v>0.123</v>
      </c>
      <c r="M1883" s="117">
        <v>0.01</v>
      </c>
      <c r="N1883" s="117" t="s">
        <v>2830</v>
      </c>
    </row>
    <row r="1884" spans="1:14" hidden="1">
      <c r="A1884" s="117" t="s">
        <v>6502</v>
      </c>
      <c r="B1884" s="117">
        <v>1.2962999999999998</v>
      </c>
      <c r="C1884" s="117">
        <v>1</v>
      </c>
      <c r="D1884" s="117">
        <v>5.3789999999999998E-2</v>
      </c>
      <c r="E1884" s="117">
        <v>5379</v>
      </c>
      <c r="F1884" s="117" t="s">
        <v>1636</v>
      </c>
      <c r="G1884" s="117">
        <v>1.5462</v>
      </c>
      <c r="H1884" s="117">
        <v>2.92E-2</v>
      </c>
      <c r="I1884" s="117">
        <v>1</v>
      </c>
      <c r="J1884" s="117">
        <v>3.2402489999999999E-2</v>
      </c>
      <c r="K1884" s="117">
        <v>3.902564E-2</v>
      </c>
      <c r="L1884" s="117">
        <v>0.185</v>
      </c>
      <c r="M1884" s="117">
        <v>1.4E-2</v>
      </c>
      <c r="N1884" s="117" t="s">
        <v>2835</v>
      </c>
    </row>
    <row r="1885" spans="1:14" hidden="1">
      <c r="A1885" s="117" t="s">
        <v>6503</v>
      </c>
      <c r="B1885" s="117">
        <v>1.2962999999999998</v>
      </c>
      <c r="C1885" s="117">
        <v>1</v>
      </c>
      <c r="D1885" s="117">
        <v>3.7260000000000001E-2</v>
      </c>
      <c r="E1885" s="117">
        <v>3726</v>
      </c>
      <c r="F1885" s="117" t="s">
        <v>1636</v>
      </c>
      <c r="G1885" s="117">
        <v>1.5729</v>
      </c>
      <c r="H1885" s="117">
        <v>2.9899999999999999E-2</v>
      </c>
      <c r="I1885" s="117">
        <v>1</v>
      </c>
      <c r="J1885" s="117">
        <v>0</v>
      </c>
      <c r="K1885" s="117">
        <v>0</v>
      </c>
      <c r="L1885" s="117">
        <v>0.13</v>
      </c>
      <c r="M1885" s="117">
        <v>7.0000000000000001E-3</v>
      </c>
      <c r="N1885" s="117" t="s">
        <v>2835</v>
      </c>
    </row>
    <row r="1886" spans="1:14" hidden="1">
      <c r="A1886" s="117" t="s">
        <v>6504</v>
      </c>
      <c r="B1886" s="117">
        <v>1.2962999999999998</v>
      </c>
      <c r="C1886" s="117">
        <v>1</v>
      </c>
      <c r="D1886" s="117">
        <v>3.6650000000000002E-2</v>
      </c>
      <c r="E1886" s="117">
        <v>3665</v>
      </c>
      <c r="F1886" s="117" t="s">
        <v>1636</v>
      </c>
      <c r="G1886" s="117">
        <v>1.506</v>
      </c>
      <c r="H1886" s="117">
        <v>2.46E-2</v>
      </c>
      <c r="I1886" s="117">
        <v>1</v>
      </c>
      <c r="J1886" s="117">
        <v>0</v>
      </c>
      <c r="K1886" s="117">
        <v>0</v>
      </c>
      <c r="L1886" s="117">
        <v>0.13</v>
      </c>
      <c r="M1886" s="117">
        <v>6.0000000000000001E-3</v>
      </c>
      <c r="N1886" s="117" t="s">
        <v>2836</v>
      </c>
    </row>
    <row r="1887" spans="1:14" hidden="1">
      <c r="A1887" s="117" t="s">
        <v>6505</v>
      </c>
      <c r="B1887" s="117">
        <v>0.96079999999999999</v>
      </c>
      <c r="C1887" s="117">
        <v>1</v>
      </c>
      <c r="D1887" s="117">
        <v>1.7299999999999999E-2</v>
      </c>
      <c r="E1887" s="117">
        <v>1730</v>
      </c>
      <c r="F1887" s="117" t="s">
        <v>1356</v>
      </c>
      <c r="G1887" s="117">
        <v>1.6092</v>
      </c>
      <c r="H1887" s="117">
        <v>2.7300000000000001E-2</v>
      </c>
      <c r="I1887" s="117">
        <v>1</v>
      </c>
      <c r="J1887" s="117">
        <v>0</v>
      </c>
      <c r="K1887" s="117">
        <v>0</v>
      </c>
      <c r="L1887" s="117">
        <v>0.14299999999999999</v>
      </c>
      <c r="M1887" s="117">
        <v>1.0999999999999999E-2</v>
      </c>
      <c r="N1887" s="117" t="s">
        <v>2839</v>
      </c>
    </row>
    <row r="1888" spans="1:14" hidden="1">
      <c r="A1888" s="117" t="s">
        <v>6506</v>
      </c>
      <c r="B1888" s="117">
        <v>1.2962999999999998</v>
      </c>
      <c r="C1888" s="117">
        <v>1</v>
      </c>
      <c r="D1888" s="117">
        <v>6.45E-3</v>
      </c>
      <c r="E1888" s="117">
        <v>645</v>
      </c>
      <c r="F1888" s="117" t="s">
        <v>1636</v>
      </c>
      <c r="G1888" s="117">
        <v>1.3021</v>
      </c>
      <c r="H1888" s="117">
        <v>8.2100000000000006E-2</v>
      </c>
      <c r="I1888" s="117">
        <v>1</v>
      </c>
      <c r="J1888" s="117">
        <v>0</v>
      </c>
      <c r="K1888" s="117">
        <v>0</v>
      </c>
      <c r="L1888" s="117">
        <v>0.16</v>
      </c>
      <c r="M1888" s="117">
        <v>1.4E-2</v>
      </c>
      <c r="N1888" s="117" t="s">
        <v>2824</v>
      </c>
    </row>
    <row r="1889" spans="1:14" hidden="1">
      <c r="A1889" s="117" t="s">
        <v>6507</v>
      </c>
      <c r="B1889" s="117">
        <v>1.1497999999999999</v>
      </c>
      <c r="C1889" s="117">
        <v>1</v>
      </c>
      <c r="D1889" s="117">
        <v>2.2800000000000001E-2</v>
      </c>
      <c r="E1889" s="117">
        <v>2280</v>
      </c>
      <c r="F1889" s="117" t="s">
        <v>1630</v>
      </c>
      <c r="G1889" s="117">
        <v>1.9669000000000001</v>
      </c>
      <c r="H1889" s="117">
        <v>0.15720000000000001</v>
      </c>
      <c r="I1889" s="117">
        <v>1</v>
      </c>
      <c r="J1889" s="117">
        <v>0.33909275999999999</v>
      </c>
      <c r="K1889" s="117">
        <v>0.36227099000000001</v>
      </c>
      <c r="L1889" s="117">
        <v>0.19400000000000001</v>
      </c>
      <c r="M1889" s="117">
        <v>1.2E-2</v>
      </c>
      <c r="N1889" s="117" t="s">
        <v>2823</v>
      </c>
    </row>
    <row r="1890" spans="1:14" hidden="1">
      <c r="A1890" s="117" t="s">
        <v>6508</v>
      </c>
      <c r="B1890" s="117">
        <v>1.2962999999999998</v>
      </c>
      <c r="C1890" s="117">
        <v>1</v>
      </c>
      <c r="D1890" s="117">
        <v>1.9570000000000001E-2</v>
      </c>
      <c r="E1890" s="117">
        <v>1957</v>
      </c>
      <c r="F1890" s="117" t="s">
        <v>1636</v>
      </c>
      <c r="G1890" s="117">
        <v>1.4309000000000001</v>
      </c>
      <c r="H1890" s="117">
        <v>0</v>
      </c>
      <c r="I1890" s="117">
        <v>1</v>
      </c>
      <c r="J1890" s="117">
        <v>0</v>
      </c>
      <c r="K1890" s="117">
        <v>0</v>
      </c>
      <c r="L1890" s="117">
        <v>0.17199999999999999</v>
      </c>
      <c r="M1890" s="117">
        <v>2.5999999999999999E-2</v>
      </c>
      <c r="N1890" s="117" t="s">
        <v>2822</v>
      </c>
    </row>
    <row r="1891" spans="1:14" hidden="1">
      <c r="A1891" s="117" t="s">
        <v>6509</v>
      </c>
      <c r="B1891" s="117">
        <v>0.91779999999999995</v>
      </c>
      <c r="C1891" s="117">
        <v>1</v>
      </c>
      <c r="D1891" s="117">
        <v>3.6490000000000002E-2</v>
      </c>
      <c r="E1891" s="117">
        <v>3649</v>
      </c>
      <c r="F1891" s="117" t="s">
        <v>1351</v>
      </c>
      <c r="G1891" s="117">
        <v>2.2263999999999999</v>
      </c>
      <c r="H1891" s="117">
        <v>0.159</v>
      </c>
      <c r="I1891" s="117">
        <v>1</v>
      </c>
      <c r="J1891" s="117">
        <v>0.25055451000000001</v>
      </c>
      <c r="K1891" s="117">
        <v>0.30564877000000001</v>
      </c>
      <c r="L1891" s="117">
        <v>0.43</v>
      </c>
      <c r="M1891" s="117">
        <v>2.3E-2</v>
      </c>
      <c r="N1891" s="117" t="s">
        <v>2841</v>
      </c>
    </row>
    <row r="1892" spans="1:14" hidden="1">
      <c r="A1892" s="117" t="s">
        <v>6510</v>
      </c>
      <c r="B1892" s="117">
        <v>1.1126999999999998</v>
      </c>
      <c r="C1892" s="117">
        <v>1</v>
      </c>
      <c r="D1892" s="117">
        <v>3.4389999999999997E-2</v>
      </c>
      <c r="E1892" s="117">
        <v>3439</v>
      </c>
      <c r="F1892" s="117" t="s">
        <v>1723</v>
      </c>
      <c r="G1892" s="117">
        <v>1.7354000000000001</v>
      </c>
      <c r="H1892" s="117">
        <v>5.8400000000000001E-2</v>
      </c>
      <c r="I1892" s="117">
        <v>1</v>
      </c>
      <c r="J1892" s="117">
        <v>2.3121450000000002E-2</v>
      </c>
      <c r="K1892" s="117">
        <v>1.9154859999999999E-2</v>
      </c>
      <c r="L1892" s="117">
        <v>0.313</v>
      </c>
      <c r="M1892" s="117">
        <v>2.3E-2</v>
      </c>
      <c r="N1892" s="117" t="s">
        <v>2842</v>
      </c>
    </row>
    <row r="1893" spans="1:14" hidden="1">
      <c r="A1893" s="117" t="s">
        <v>6511</v>
      </c>
      <c r="B1893" s="117">
        <v>0.83709999999999996</v>
      </c>
      <c r="C1893" s="117">
        <v>1</v>
      </c>
      <c r="D1893" s="117">
        <v>5.1900000000000002E-3</v>
      </c>
      <c r="E1893" s="117">
        <v>519</v>
      </c>
      <c r="F1893" s="117" t="s">
        <v>4291</v>
      </c>
      <c r="G1893" s="117">
        <v>1.1440999999999999</v>
      </c>
      <c r="H1893" s="117">
        <v>0</v>
      </c>
      <c r="I1893" s="117">
        <v>1</v>
      </c>
      <c r="J1893" s="117">
        <v>0</v>
      </c>
      <c r="K1893" s="117">
        <v>0</v>
      </c>
      <c r="L1893" s="117">
        <v>0.22600000000000001</v>
      </c>
      <c r="M1893" s="117">
        <v>1.4E-2</v>
      </c>
      <c r="N1893" s="117" t="s">
        <v>2843</v>
      </c>
    </row>
    <row r="1894" spans="1:14" hidden="1">
      <c r="A1894" s="117" t="s">
        <v>6512</v>
      </c>
      <c r="B1894" s="117">
        <v>0.83709999999999996</v>
      </c>
      <c r="C1894" s="117">
        <v>1</v>
      </c>
      <c r="D1894" s="117">
        <v>1.308E-2</v>
      </c>
      <c r="E1894" s="117">
        <v>1308</v>
      </c>
      <c r="F1894" s="117" t="s">
        <v>4291</v>
      </c>
      <c r="G1894" s="117">
        <v>1.627</v>
      </c>
      <c r="H1894" s="117">
        <v>0</v>
      </c>
      <c r="I1894" s="117">
        <v>1</v>
      </c>
      <c r="J1894" s="117">
        <v>1.0866880000000001E-2</v>
      </c>
      <c r="K1894" s="117">
        <v>6.21194E-3</v>
      </c>
      <c r="L1894" s="117">
        <v>0.186</v>
      </c>
      <c r="M1894" s="117">
        <v>3.1E-2</v>
      </c>
      <c r="N1894" s="117" t="s">
        <v>2844</v>
      </c>
    </row>
    <row r="1895" spans="1:14" hidden="1">
      <c r="A1895" s="117" t="s">
        <v>6513</v>
      </c>
      <c r="B1895" s="117">
        <v>0.89839999999999998</v>
      </c>
      <c r="C1895" s="117">
        <v>1</v>
      </c>
      <c r="D1895" s="117">
        <v>3.9739999999999998E-2</v>
      </c>
      <c r="E1895" s="117">
        <v>3974</v>
      </c>
      <c r="F1895" s="117" t="s">
        <v>4293</v>
      </c>
      <c r="G1895" s="117">
        <v>1.7175</v>
      </c>
      <c r="H1895" s="117">
        <v>9.7600000000000006E-2</v>
      </c>
      <c r="I1895" s="117">
        <v>1</v>
      </c>
      <c r="J1895" s="117">
        <v>0</v>
      </c>
      <c r="K1895" s="117">
        <v>0</v>
      </c>
      <c r="L1895" s="117">
        <v>0.32600000000000001</v>
      </c>
      <c r="M1895" s="117">
        <v>2.8000000000000001E-2</v>
      </c>
      <c r="N1895" s="117" t="s">
        <v>2845</v>
      </c>
    </row>
    <row r="1896" spans="1:14" hidden="1">
      <c r="A1896" s="117" t="s">
        <v>6514</v>
      </c>
      <c r="B1896" s="117">
        <v>0.83709999999999996</v>
      </c>
      <c r="C1896" s="117">
        <v>1</v>
      </c>
      <c r="D1896" s="117">
        <v>1.8120000000000001E-2</v>
      </c>
      <c r="E1896" s="117">
        <v>1812</v>
      </c>
      <c r="F1896" s="117" t="s">
        <v>4291</v>
      </c>
      <c r="G1896" s="117">
        <v>1.4836</v>
      </c>
      <c r="H1896" s="117">
        <v>0</v>
      </c>
      <c r="I1896" s="117">
        <v>1</v>
      </c>
      <c r="J1896" s="117">
        <v>0</v>
      </c>
      <c r="K1896" s="117">
        <v>0</v>
      </c>
      <c r="L1896" s="117">
        <v>0.17599999999999999</v>
      </c>
      <c r="M1896" s="117">
        <v>1.0999999999999999E-2</v>
      </c>
      <c r="N1896" s="117" t="s">
        <v>2846</v>
      </c>
    </row>
    <row r="1897" spans="1:14" hidden="1">
      <c r="A1897" s="117" t="s">
        <v>6515</v>
      </c>
      <c r="B1897" s="117">
        <v>0.91779999999999995</v>
      </c>
      <c r="C1897" s="117">
        <v>1</v>
      </c>
      <c r="D1897" s="117">
        <v>3.6929999999999998E-2</v>
      </c>
      <c r="E1897" s="117">
        <v>3693</v>
      </c>
      <c r="F1897" s="117" t="s">
        <v>1351</v>
      </c>
      <c r="G1897" s="117">
        <v>2.0968</v>
      </c>
      <c r="H1897" s="117">
        <v>5.3999999999999999E-2</v>
      </c>
      <c r="I1897" s="117">
        <v>1</v>
      </c>
      <c r="J1897" s="117">
        <v>0</v>
      </c>
      <c r="K1897" s="117">
        <v>0</v>
      </c>
      <c r="L1897" s="117">
        <v>0.16900000000000001</v>
      </c>
      <c r="M1897" s="117">
        <v>1.6E-2</v>
      </c>
      <c r="N1897" s="117" t="s">
        <v>2841</v>
      </c>
    </row>
    <row r="1898" spans="1:14" hidden="1">
      <c r="A1898" s="117" t="s">
        <v>6516</v>
      </c>
      <c r="B1898" s="117">
        <v>0.83709999999999996</v>
      </c>
      <c r="C1898" s="117">
        <v>1</v>
      </c>
      <c r="D1898" s="117">
        <v>6.9699999999999996E-3</v>
      </c>
      <c r="E1898" s="117">
        <v>697</v>
      </c>
      <c r="F1898" s="117" t="s">
        <v>4291</v>
      </c>
      <c r="G1898" s="117">
        <v>1.3837999999999999</v>
      </c>
      <c r="H1898" s="117">
        <v>0</v>
      </c>
      <c r="I1898" s="117">
        <v>1</v>
      </c>
      <c r="J1898" s="117">
        <v>0</v>
      </c>
      <c r="K1898" s="117">
        <v>0</v>
      </c>
      <c r="L1898" s="117">
        <v>0.33200000000000002</v>
      </c>
      <c r="M1898" s="117">
        <v>3.5999999999999997E-2</v>
      </c>
      <c r="N1898" s="117" t="s">
        <v>2847</v>
      </c>
    </row>
    <row r="1899" spans="1:14" hidden="1">
      <c r="A1899" s="117" t="s">
        <v>6517</v>
      </c>
      <c r="B1899" s="117">
        <v>0.83709999999999996</v>
      </c>
      <c r="C1899" s="117">
        <v>1</v>
      </c>
      <c r="D1899" s="117">
        <v>6.0600000000000003E-3</v>
      </c>
      <c r="E1899" s="117">
        <v>606</v>
      </c>
      <c r="F1899" s="117" t="s">
        <v>4291</v>
      </c>
      <c r="G1899" s="117">
        <v>1.3413999999999999</v>
      </c>
      <c r="H1899" s="117">
        <v>0</v>
      </c>
      <c r="I1899" s="117">
        <v>1</v>
      </c>
      <c r="J1899" s="117">
        <v>0</v>
      </c>
      <c r="K1899" s="117">
        <v>0</v>
      </c>
      <c r="L1899" s="117">
        <v>0.42899999999999999</v>
      </c>
      <c r="M1899" s="117">
        <v>3.7999999999999999E-2</v>
      </c>
      <c r="N1899" s="117" t="s">
        <v>2848</v>
      </c>
    </row>
    <row r="1900" spans="1:14" hidden="1">
      <c r="A1900" s="117" t="s">
        <v>6518</v>
      </c>
      <c r="B1900" s="117">
        <v>0.83709999999999996</v>
      </c>
      <c r="C1900" s="117">
        <v>1</v>
      </c>
      <c r="D1900" s="117">
        <v>7.3899999999999999E-3</v>
      </c>
      <c r="E1900" s="117">
        <v>739</v>
      </c>
      <c r="F1900" s="117" t="s">
        <v>4291</v>
      </c>
      <c r="G1900" s="117">
        <v>1.3675999999999999</v>
      </c>
      <c r="H1900" s="117">
        <v>0</v>
      </c>
      <c r="I1900" s="117">
        <v>1</v>
      </c>
      <c r="J1900" s="117">
        <v>0</v>
      </c>
      <c r="K1900" s="117">
        <v>0</v>
      </c>
      <c r="L1900" s="117">
        <v>0.48299999999999998</v>
      </c>
      <c r="M1900" s="117">
        <v>0.04</v>
      </c>
      <c r="N1900" s="117" t="s">
        <v>2849</v>
      </c>
    </row>
    <row r="1901" spans="1:14" hidden="1">
      <c r="A1901" s="117" t="s">
        <v>6519</v>
      </c>
      <c r="B1901" s="117">
        <v>0.91779999999999995</v>
      </c>
      <c r="C1901" s="117">
        <v>1</v>
      </c>
      <c r="D1901" s="117">
        <v>6.9800000000000001E-3</v>
      </c>
      <c r="E1901" s="117">
        <v>698</v>
      </c>
      <c r="F1901" s="117" t="s">
        <v>1351</v>
      </c>
      <c r="G1901" s="117">
        <v>1.4604999999999999</v>
      </c>
      <c r="H1901" s="117">
        <v>0.13800000000000001</v>
      </c>
      <c r="I1901" s="117">
        <v>1</v>
      </c>
      <c r="J1901" s="117">
        <v>7.9044600000000003E-3</v>
      </c>
      <c r="K1901" s="117">
        <v>6.9719300000000003E-3</v>
      </c>
      <c r="L1901" s="117">
        <v>0.19600000000000001</v>
      </c>
      <c r="M1901" s="117">
        <v>2.9000000000000001E-2</v>
      </c>
      <c r="N1901" s="117" t="s">
        <v>2841</v>
      </c>
    </row>
    <row r="1902" spans="1:14" hidden="1">
      <c r="A1902" s="117" t="s">
        <v>6520</v>
      </c>
      <c r="B1902" s="117">
        <v>0.87529999999999997</v>
      </c>
      <c r="C1902" s="117">
        <v>1</v>
      </c>
      <c r="D1902" s="117">
        <v>2.2540000000000001E-2</v>
      </c>
      <c r="E1902" s="117">
        <v>2254</v>
      </c>
      <c r="F1902" s="117" t="s">
        <v>4298</v>
      </c>
      <c r="G1902" s="117">
        <v>1.6852</v>
      </c>
      <c r="H1902" s="117">
        <v>0.12189999999999999</v>
      </c>
      <c r="I1902" s="117">
        <v>1</v>
      </c>
      <c r="J1902" s="117">
        <v>3.0626819999999999E-2</v>
      </c>
      <c r="K1902" s="117">
        <v>1.835119E-2</v>
      </c>
      <c r="L1902" s="117">
        <v>0.19700000000000001</v>
      </c>
      <c r="M1902" s="117">
        <v>2.3E-2</v>
      </c>
      <c r="N1902" s="117" t="s">
        <v>2850</v>
      </c>
    </row>
    <row r="1903" spans="1:14" hidden="1">
      <c r="A1903" s="117" t="s">
        <v>6521</v>
      </c>
      <c r="B1903" s="117">
        <v>0.91779999999999995</v>
      </c>
      <c r="C1903" s="117">
        <v>1</v>
      </c>
      <c r="D1903" s="117">
        <v>8.616E-2</v>
      </c>
      <c r="E1903" s="117">
        <v>8616</v>
      </c>
      <c r="F1903" s="117" t="s">
        <v>1351</v>
      </c>
      <c r="G1903" s="117">
        <v>1.9052</v>
      </c>
      <c r="H1903" s="117">
        <v>9.4799999999999995E-2</v>
      </c>
      <c r="I1903" s="117">
        <v>1</v>
      </c>
      <c r="J1903" s="117">
        <v>1.9773500000000001E-3</v>
      </c>
      <c r="K1903" s="117">
        <v>2.6206599999999999E-3</v>
      </c>
      <c r="L1903" s="117">
        <v>0.28799999999999998</v>
      </c>
      <c r="M1903" s="117">
        <v>2.3E-2</v>
      </c>
      <c r="N1903" s="117" t="s">
        <v>2841</v>
      </c>
    </row>
    <row r="1904" spans="1:14" hidden="1">
      <c r="A1904" s="117" t="s">
        <v>6522</v>
      </c>
      <c r="B1904" s="117">
        <v>0.83709999999999996</v>
      </c>
      <c r="C1904" s="117">
        <v>1</v>
      </c>
      <c r="D1904" s="117">
        <v>1.081E-2</v>
      </c>
      <c r="E1904" s="117">
        <v>1081</v>
      </c>
      <c r="F1904" s="117" t="s">
        <v>4291</v>
      </c>
      <c r="G1904" s="117">
        <v>1.3565</v>
      </c>
      <c r="H1904" s="117">
        <v>0</v>
      </c>
      <c r="I1904" s="117">
        <v>1</v>
      </c>
      <c r="J1904" s="117">
        <v>0</v>
      </c>
      <c r="K1904" s="117">
        <v>0</v>
      </c>
      <c r="L1904" s="117">
        <v>0.25900000000000001</v>
      </c>
      <c r="M1904" s="117">
        <v>2.5999999999999999E-2</v>
      </c>
      <c r="N1904" s="117" t="s">
        <v>2851</v>
      </c>
    </row>
    <row r="1905" spans="1:14" hidden="1">
      <c r="A1905" s="117" t="s">
        <v>6523</v>
      </c>
      <c r="B1905" s="117">
        <v>0.83709999999999996</v>
      </c>
      <c r="C1905" s="117">
        <v>1</v>
      </c>
      <c r="D1905" s="117">
        <v>3.47E-3</v>
      </c>
      <c r="E1905" s="117">
        <v>347</v>
      </c>
      <c r="F1905" s="117" t="s">
        <v>4291</v>
      </c>
      <c r="G1905" s="117">
        <v>1.4557</v>
      </c>
      <c r="H1905" s="117">
        <v>0</v>
      </c>
      <c r="I1905" s="117">
        <v>1</v>
      </c>
      <c r="J1905" s="117">
        <v>0</v>
      </c>
      <c r="K1905" s="117">
        <v>0</v>
      </c>
      <c r="L1905" s="117">
        <v>0.313</v>
      </c>
      <c r="M1905" s="117">
        <v>4.2000000000000003E-2</v>
      </c>
      <c r="N1905" s="117" t="s">
        <v>2852</v>
      </c>
    </row>
    <row r="1906" spans="1:14" hidden="1">
      <c r="A1906" s="117" t="s">
        <v>6524</v>
      </c>
      <c r="B1906" s="117">
        <v>0.83709999999999996</v>
      </c>
      <c r="C1906" s="117">
        <v>1</v>
      </c>
      <c r="D1906" s="117">
        <v>4.0200000000000001E-3</v>
      </c>
      <c r="E1906" s="117">
        <v>402</v>
      </c>
      <c r="F1906" s="117" t="s">
        <v>4291</v>
      </c>
      <c r="G1906" s="117">
        <v>1.2084999999999999</v>
      </c>
      <c r="H1906" s="117">
        <v>0</v>
      </c>
      <c r="I1906" s="117">
        <v>1</v>
      </c>
      <c r="J1906" s="117">
        <v>0</v>
      </c>
      <c r="K1906" s="117">
        <v>0</v>
      </c>
      <c r="L1906" s="117">
        <v>0.35899999999999999</v>
      </c>
      <c r="M1906" s="117">
        <v>6.4000000000000001E-2</v>
      </c>
      <c r="N1906" s="117" t="s">
        <v>2853</v>
      </c>
    </row>
    <row r="1907" spans="1:14" hidden="1">
      <c r="A1907" s="117" t="s">
        <v>6525</v>
      </c>
      <c r="B1907" s="117">
        <v>0.83709999999999996</v>
      </c>
      <c r="C1907" s="117">
        <v>1</v>
      </c>
      <c r="D1907" s="117">
        <v>8.4799999999999997E-3</v>
      </c>
      <c r="E1907" s="117">
        <v>848</v>
      </c>
      <c r="F1907" s="117" t="s">
        <v>4291</v>
      </c>
      <c r="G1907" s="117">
        <v>1.4966999999999999</v>
      </c>
      <c r="H1907" s="117">
        <v>0</v>
      </c>
      <c r="I1907" s="117">
        <v>1</v>
      </c>
      <c r="J1907" s="117">
        <v>0</v>
      </c>
      <c r="K1907" s="117">
        <v>0</v>
      </c>
      <c r="L1907" s="117">
        <v>0.39500000000000002</v>
      </c>
      <c r="M1907" s="117">
        <v>2.4E-2</v>
      </c>
      <c r="N1907" s="117" t="s">
        <v>2854</v>
      </c>
    </row>
    <row r="1908" spans="1:14" hidden="1">
      <c r="A1908" s="117" t="s">
        <v>6526</v>
      </c>
      <c r="B1908" s="117">
        <v>1.4447999999999999</v>
      </c>
      <c r="C1908" s="117">
        <v>1</v>
      </c>
      <c r="D1908" s="117">
        <v>2.0000000000000002E-5</v>
      </c>
      <c r="E1908" s="117">
        <v>2</v>
      </c>
      <c r="F1908" s="117" t="s">
        <v>1723</v>
      </c>
      <c r="G1908" s="117">
        <v>0.7218</v>
      </c>
      <c r="H1908" s="117">
        <v>0</v>
      </c>
      <c r="I1908" s="117">
        <v>1</v>
      </c>
      <c r="J1908" s="117">
        <v>0</v>
      </c>
      <c r="K1908" s="117">
        <v>0</v>
      </c>
      <c r="L1908" s="117">
        <v>0.28299999999999997</v>
      </c>
      <c r="M1908" s="117">
        <v>2.5999999999999999E-2</v>
      </c>
      <c r="N1908" s="117" t="s">
        <v>2842</v>
      </c>
    </row>
    <row r="1909" spans="1:14" hidden="1">
      <c r="A1909" s="117" t="s">
        <v>6527</v>
      </c>
      <c r="B1909" s="117">
        <v>1.4447999999999999</v>
      </c>
      <c r="C1909" s="117">
        <v>1</v>
      </c>
      <c r="D1909" s="117">
        <v>1.0000000000000001E-5</v>
      </c>
      <c r="E1909" s="117">
        <v>1</v>
      </c>
      <c r="F1909" s="117" t="s">
        <v>4291</v>
      </c>
      <c r="G1909" s="117">
        <v>2.0345</v>
      </c>
      <c r="H1909" s="117">
        <v>0</v>
      </c>
      <c r="I1909" s="117">
        <v>1</v>
      </c>
      <c r="J1909" s="117">
        <v>0</v>
      </c>
      <c r="K1909" s="117">
        <v>0</v>
      </c>
      <c r="L1909" s="117">
        <v>0.27400000000000002</v>
      </c>
      <c r="M1909" s="117">
        <v>2.5999999999999999E-2</v>
      </c>
      <c r="N1909" s="117" t="s">
        <v>2844</v>
      </c>
    </row>
    <row r="1910" spans="1:14" hidden="1">
      <c r="A1910" s="117" t="s">
        <v>6528</v>
      </c>
      <c r="B1910" s="117">
        <v>1.4447999999999999</v>
      </c>
      <c r="C1910" s="117">
        <v>1</v>
      </c>
      <c r="D1910" s="117">
        <v>5.1799999999999997E-3</v>
      </c>
      <c r="E1910" s="117">
        <v>518</v>
      </c>
      <c r="F1910" s="117" t="s">
        <v>4293</v>
      </c>
      <c r="G1910" s="117">
        <v>1.1128</v>
      </c>
      <c r="H1910" s="117">
        <v>0</v>
      </c>
      <c r="I1910" s="117">
        <v>1</v>
      </c>
      <c r="J1910" s="117">
        <v>0</v>
      </c>
      <c r="K1910" s="117">
        <v>0</v>
      </c>
      <c r="L1910" s="117">
        <v>0.28299999999999997</v>
      </c>
      <c r="M1910" s="117">
        <v>2.5999999999999999E-2</v>
      </c>
      <c r="N1910" s="117" t="s">
        <v>2845</v>
      </c>
    </row>
    <row r="1911" spans="1:14" hidden="1">
      <c r="A1911" s="117" t="s">
        <v>6529</v>
      </c>
      <c r="B1911" s="117">
        <v>1.4447999999999999</v>
      </c>
      <c r="C1911" s="117">
        <v>1</v>
      </c>
      <c r="D1911" s="117">
        <v>8.8999999999999995E-4</v>
      </c>
      <c r="E1911" s="117">
        <v>89</v>
      </c>
      <c r="F1911" s="117" t="s">
        <v>4291</v>
      </c>
      <c r="G1911" s="117">
        <v>1.2213000000000001</v>
      </c>
      <c r="H1911" s="117">
        <v>0</v>
      </c>
      <c r="I1911" s="117">
        <v>1</v>
      </c>
      <c r="J1911" s="117">
        <v>0</v>
      </c>
      <c r="K1911" s="117">
        <v>0</v>
      </c>
      <c r="L1911" s="117">
        <v>0.27400000000000002</v>
      </c>
      <c r="M1911" s="117">
        <v>2.5999999999999999E-2</v>
      </c>
      <c r="N1911" s="117" t="s">
        <v>2854</v>
      </c>
    </row>
    <row r="1912" spans="1:14" hidden="1">
      <c r="A1912" s="117" t="s">
        <v>6530</v>
      </c>
      <c r="B1912" s="117">
        <v>1.4447999999999999</v>
      </c>
      <c r="C1912" s="117">
        <v>1</v>
      </c>
      <c r="D1912" s="117">
        <v>7.9900000000000006E-3</v>
      </c>
      <c r="E1912" s="117">
        <v>799</v>
      </c>
      <c r="F1912" s="117" t="s">
        <v>4291</v>
      </c>
      <c r="G1912" s="117">
        <v>1.1331</v>
      </c>
      <c r="H1912" s="117">
        <v>0</v>
      </c>
      <c r="I1912" s="117">
        <v>1</v>
      </c>
      <c r="J1912" s="117">
        <v>0</v>
      </c>
      <c r="K1912" s="117">
        <v>0</v>
      </c>
      <c r="L1912" s="117">
        <v>0.27400000000000002</v>
      </c>
      <c r="M1912" s="117">
        <v>2.5999999999999999E-2</v>
      </c>
      <c r="N1912" s="117" t="s">
        <v>2854</v>
      </c>
    </row>
    <row r="1913" spans="1:14" hidden="1">
      <c r="A1913" s="117" t="s">
        <v>6531</v>
      </c>
      <c r="B1913" s="117">
        <v>1.4447999999999999</v>
      </c>
      <c r="C1913" s="117">
        <v>1</v>
      </c>
      <c r="D1913" s="117">
        <v>1.0200000000000001E-3</v>
      </c>
      <c r="E1913" s="117">
        <v>102</v>
      </c>
      <c r="F1913" s="117" t="s">
        <v>4291</v>
      </c>
      <c r="G1913" s="117">
        <v>0.95350000000000001</v>
      </c>
      <c r="H1913" s="117">
        <v>0</v>
      </c>
      <c r="I1913" s="117">
        <v>1</v>
      </c>
      <c r="J1913" s="117">
        <v>0</v>
      </c>
      <c r="K1913" s="117">
        <v>0</v>
      </c>
      <c r="L1913" s="117">
        <v>0.27400000000000002</v>
      </c>
      <c r="M1913" s="117">
        <v>2.5999999999999999E-2</v>
      </c>
      <c r="N1913" s="117" t="s">
        <v>2854</v>
      </c>
    </row>
    <row r="1914" spans="1:14" hidden="1">
      <c r="A1914" s="117" t="s">
        <v>6532</v>
      </c>
      <c r="B1914" s="117">
        <v>0.83709999999999996</v>
      </c>
      <c r="C1914" s="117">
        <v>1</v>
      </c>
      <c r="D1914" s="117">
        <v>8.8199999999999997E-3</v>
      </c>
      <c r="E1914" s="117">
        <v>882</v>
      </c>
      <c r="F1914" s="117" t="s">
        <v>4291</v>
      </c>
      <c r="G1914" s="117">
        <v>1.3772</v>
      </c>
      <c r="H1914" s="117">
        <v>0</v>
      </c>
      <c r="I1914" s="117">
        <v>1</v>
      </c>
      <c r="J1914" s="117">
        <v>0</v>
      </c>
      <c r="K1914" s="117">
        <v>0</v>
      </c>
      <c r="L1914" s="117">
        <v>0.187</v>
      </c>
      <c r="M1914" s="117">
        <v>3.4000000000000002E-2</v>
      </c>
      <c r="N1914" s="117" t="s">
        <v>2852</v>
      </c>
    </row>
    <row r="1915" spans="1:14" hidden="1">
      <c r="A1915" s="117" t="s">
        <v>6533</v>
      </c>
      <c r="B1915" s="117">
        <v>0.83709999999999996</v>
      </c>
      <c r="C1915" s="117">
        <v>1</v>
      </c>
      <c r="D1915" s="117">
        <v>7.5500000000000003E-3</v>
      </c>
      <c r="E1915" s="117">
        <v>755</v>
      </c>
      <c r="F1915" s="117" t="s">
        <v>4291</v>
      </c>
      <c r="G1915" s="117">
        <v>1.3007</v>
      </c>
      <c r="H1915" s="117">
        <v>0</v>
      </c>
      <c r="I1915" s="117">
        <v>1</v>
      </c>
      <c r="J1915" s="117">
        <v>0</v>
      </c>
      <c r="K1915" s="117">
        <v>0</v>
      </c>
      <c r="L1915" s="117">
        <v>0.19700000000000001</v>
      </c>
      <c r="M1915" s="117">
        <v>2.5999999999999999E-2</v>
      </c>
      <c r="N1915" s="117" t="s">
        <v>2855</v>
      </c>
    </row>
    <row r="1916" spans="1:14" hidden="1">
      <c r="A1916" s="117" t="s">
        <v>6534</v>
      </c>
      <c r="B1916" s="117">
        <v>0.83709999999999996</v>
      </c>
      <c r="C1916" s="117">
        <v>1</v>
      </c>
      <c r="D1916" s="117">
        <v>1.14E-3</v>
      </c>
      <c r="E1916" s="117">
        <v>114</v>
      </c>
      <c r="F1916" s="117" t="s">
        <v>4291</v>
      </c>
      <c r="G1916" s="117">
        <v>0.8518</v>
      </c>
      <c r="H1916" s="117">
        <v>0</v>
      </c>
      <c r="I1916" s="117">
        <v>1</v>
      </c>
      <c r="J1916" s="117">
        <v>0</v>
      </c>
      <c r="K1916" s="117">
        <v>0</v>
      </c>
      <c r="L1916" s="117">
        <v>0.64800000000000002</v>
      </c>
      <c r="M1916" s="117">
        <v>0.14599999999999999</v>
      </c>
      <c r="N1916" s="117" t="s">
        <v>2856</v>
      </c>
    </row>
    <row r="1917" spans="1:14" hidden="1">
      <c r="A1917" s="117" t="s">
        <v>6535</v>
      </c>
      <c r="B1917" s="117">
        <v>1.4447999999999999</v>
      </c>
      <c r="C1917" s="117">
        <v>1</v>
      </c>
      <c r="D1917" s="117">
        <v>5.0000000000000002E-5</v>
      </c>
      <c r="E1917" s="117">
        <v>5</v>
      </c>
      <c r="F1917" s="117" t="s">
        <v>4291</v>
      </c>
      <c r="G1917" s="117">
        <v>1.0059</v>
      </c>
      <c r="H1917" s="117">
        <v>0</v>
      </c>
      <c r="I1917" s="117">
        <v>1</v>
      </c>
      <c r="J1917" s="117">
        <v>0</v>
      </c>
      <c r="K1917" s="117">
        <v>0</v>
      </c>
      <c r="L1917" s="117">
        <v>0.27400000000000002</v>
      </c>
      <c r="M1917" s="117">
        <v>2.5999999999999999E-2</v>
      </c>
      <c r="N1917" s="117" t="s">
        <v>2857</v>
      </c>
    </row>
    <row r="1918" spans="1:14" hidden="1">
      <c r="A1918" s="117" t="s">
        <v>6536</v>
      </c>
      <c r="B1918" s="117">
        <v>0.91779999999999995</v>
      </c>
      <c r="C1918" s="117">
        <v>1</v>
      </c>
      <c r="D1918" s="117">
        <v>5.1799999999999997E-3</v>
      </c>
      <c r="E1918" s="117">
        <v>518</v>
      </c>
      <c r="F1918" s="117" t="s">
        <v>1351</v>
      </c>
      <c r="G1918" s="117">
        <v>1.5107999999999999</v>
      </c>
      <c r="H1918" s="117">
        <v>0</v>
      </c>
      <c r="I1918" s="117">
        <v>1</v>
      </c>
      <c r="J1918" s="117">
        <v>0</v>
      </c>
      <c r="K1918" s="117">
        <v>0</v>
      </c>
      <c r="L1918" s="117">
        <v>0.216</v>
      </c>
      <c r="M1918" s="117">
        <v>0.02</v>
      </c>
      <c r="N1918" s="117" t="s">
        <v>2841</v>
      </c>
    </row>
    <row r="1919" spans="1:14" hidden="1">
      <c r="A1919" s="117" t="s">
        <v>6537</v>
      </c>
      <c r="B1919" s="117">
        <v>0.83709999999999996</v>
      </c>
      <c r="C1919" s="117">
        <v>1</v>
      </c>
      <c r="D1919" s="117">
        <v>3.0400000000000002E-3</v>
      </c>
      <c r="E1919" s="117">
        <v>304</v>
      </c>
      <c r="F1919" s="117" t="s">
        <v>4291</v>
      </c>
      <c r="G1919" s="117">
        <v>1.0364</v>
      </c>
      <c r="H1919" s="117">
        <v>0</v>
      </c>
      <c r="I1919" s="117">
        <v>1</v>
      </c>
      <c r="J1919" s="117">
        <v>0</v>
      </c>
      <c r="K1919" s="117">
        <v>0</v>
      </c>
      <c r="L1919" s="117">
        <v>0.34799999999999998</v>
      </c>
      <c r="M1919" s="117">
        <v>3.5000000000000003E-2</v>
      </c>
      <c r="N1919" s="117" t="s">
        <v>2858</v>
      </c>
    </row>
    <row r="1920" spans="1:14" hidden="1">
      <c r="A1920" s="117" t="s">
        <v>6538</v>
      </c>
      <c r="B1920" s="117">
        <v>0.87529999999999997</v>
      </c>
      <c r="C1920" s="117">
        <v>1</v>
      </c>
      <c r="D1920" s="117">
        <v>3.5159999999999997E-2</v>
      </c>
      <c r="E1920" s="117">
        <v>3516</v>
      </c>
      <c r="F1920" s="117" t="s">
        <v>4298</v>
      </c>
      <c r="G1920" s="117">
        <v>1.8123</v>
      </c>
      <c r="H1920" s="117">
        <v>8.2799999999999999E-2</v>
      </c>
      <c r="I1920" s="117">
        <v>1</v>
      </c>
      <c r="J1920" s="117">
        <v>0</v>
      </c>
      <c r="K1920" s="117">
        <v>0</v>
      </c>
      <c r="L1920" s="117">
        <v>0.16500000000000001</v>
      </c>
      <c r="M1920" s="117">
        <v>1.2999999999999999E-2</v>
      </c>
      <c r="N1920" s="117" t="s">
        <v>2850</v>
      </c>
    </row>
    <row r="1921" spans="1:14" hidden="1">
      <c r="A1921" s="117" t="s">
        <v>6539</v>
      </c>
      <c r="B1921" s="117">
        <v>0.83709999999999996</v>
      </c>
      <c r="C1921" s="117">
        <v>1</v>
      </c>
      <c r="D1921" s="117">
        <v>6.5900000000000004E-3</v>
      </c>
      <c r="E1921" s="117">
        <v>659</v>
      </c>
      <c r="F1921" s="117" t="s">
        <v>4291</v>
      </c>
      <c r="G1921" s="117">
        <v>1.4664999999999999</v>
      </c>
      <c r="H1921" s="117">
        <v>0</v>
      </c>
      <c r="I1921" s="117">
        <v>1</v>
      </c>
      <c r="J1921" s="117">
        <v>0</v>
      </c>
      <c r="K1921" s="117">
        <v>0</v>
      </c>
      <c r="L1921" s="117">
        <v>0.22</v>
      </c>
      <c r="M1921" s="117">
        <v>3.6999999999999998E-2</v>
      </c>
      <c r="N1921" s="117" t="s">
        <v>2846</v>
      </c>
    </row>
    <row r="1922" spans="1:14" hidden="1">
      <c r="A1922" s="117" t="s">
        <v>6540</v>
      </c>
      <c r="B1922" s="117">
        <v>0.91779999999999995</v>
      </c>
      <c r="C1922" s="117">
        <v>1</v>
      </c>
      <c r="D1922" s="117">
        <v>1.001E-2</v>
      </c>
      <c r="E1922" s="117">
        <v>1001</v>
      </c>
      <c r="F1922" s="117" t="s">
        <v>1351</v>
      </c>
      <c r="G1922" s="117">
        <v>1.7005999999999999</v>
      </c>
      <c r="H1922" s="117">
        <v>0</v>
      </c>
      <c r="I1922" s="117">
        <v>1</v>
      </c>
      <c r="J1922" s="117">
        <v>2.9674900000000001E-3</v>
      </c>
      <c r="K1922" s="117">
        <v>3.3836199999999999E-3</v>
      </c>
      <c r="L1922" s="117">
        <v>0.497</v>
      </c>
      <c r="M1922" s="117">
        <v>9.5000000000000001E-2</v>
      </c>
      <c r="N1922" s="117" t="s">
        <v>2859</v>
      </c>
    </row>
    <row r="1923" spans="1:14" hidden="1">
      <c r="A1923" s="117" t="s">
        <v>6541</v>
      </c>
      <c r="B1923" s="117">
        <v>0.82639999999999991</v>
      </c>
      <c r="C1923" s="117">
        <v>1</v>
      </c>
      <c r="D1923" s="117">
        <v>9.9799999999999993E-3</v>
      </c>
      <c r="E1923" s="117">
        <v>998</v>
      </c>
      <c r="F1923" s="117" t="s">
        <v>1793</v>
      </c>
      <c r="G1923" s="117">
        <v>1.4351</v>
      </c>
      <c r="H1923" s="117">
        <v>0</v>
      </c>
      <c r="I1923" s="117">
        <v>1</v>
      </c>
      <c r="J1923" s="117">
        <v>0</v>
      </c>
      <c r="K1923" s="117">
        <v>0</v>
      </c>
      <c r="L1923" s="117">
        <v>0.4</v>
      </c>
      <c r="M1923" s="117">
        <v>2.7E-2</v>
      </c>
      <c r="N1923" s="117" t="s">
        <v>2860</v>
      </c>
    </row>
    <row r="1924" spans="1:14" hidden="1">
      <c r="A1924" s="117" t="s">
        <v>6542</v>
      </c>
      <c r="B1924" s="117">
        <v>0.90619999999999989</v>
      </c>
      <c r="C1924" s="117">
        <v>1</v>
      </c>
      <c r="D1924" s="117">
        <v>3.7530000000000001E-2</v>
      </c>
      <c r="E1924" s="117">
        <v>3753</v>
      </c>
      <c r="F1924" s="117" t="s">
        <v>4311</v>
      </c>
      <c r="G1924" s="117">
        <v>1.2279</v>
      </c>
      <c r="H1924" s="117">
        <v>4.48E-2</v>
      </c>
      <c r="I1924" s="117">
        <v>1</v>
      </c>
      <c r="J1924" s="117">
        <v>5.4396899999999998E-2</v>
      </c>
      <c r="K1924" s="117">
        <v>5.9975979999999998E-2</v>
      </c>
      <c r="L1924" s="117">
        <v>0.23699999999999999</v>
      </c>
      <c r="M1924" s="117">
        <v>1.7999999999999999E-2</v>
      </c>
      <c r="N1924" s="117" t="s">
        <v>1616</v>
      </c>
    </row>
    <row r="1925" spans="1:14" hidden="1">
      <c r="A1925" s="117" t="s">
        <v>6543</v>
      </c>
      <c r="B1925" s="117">
        <v>1.0527</v>
      </c>
      <c r="C1925" s="117">
        <v>1</v>
      </c>
      <c r="D1925" s="117">
        <v>0.10038</v>
      </c>
      <c r="E1925" s="117">
        <v>10038</v>
      </c>
      <c r="F1925" s="117" t="s">
        <v>1415</v>
      </c>
      <c r="G1925" s="117">
        <v>1.9031</v>
      </c>
      <c r="H1925" s="117">
        <v>7.2800000000000004E-2</v>
      </c>
      <c r="I1925" s="117">
        <v>1</v>
      </c>
      <c r="J1925" s="117">
        <v>0.17786587000000001</v>
      </c>
      <c r="K1925" s="117">
        <v>0.20422677</v>
      </c>
      <c r="L1925" s="117">
        <v>0.375</v>
      </c>
      <c r="M1925" s="117">
        <v>3.5000000000000003E-2</v>
      </c>
      <c r="N1925" s="117" t="s">
        <v>2861</v>
      </c>
    </row>
    <row r="1926" spans="1:14" hidden="1">
      <c r="A1926" s="117" t="s">
        <v>6544</v>
      </c>
      <c r="B1926" s="117">
        <v>1.2962999999999998</v>
      </c>
      <c r="C1926" s="117">
        <v>1</v>
      </c>
      <c r="D1926" s="117">
        <v>1.2330000000000001E-2</v>
      </c>
      <c r="E1926" s="117">
        <v>1233</v>
      </c>
      <c r="F1926" s="117" t="s">
        <v>1636</v>
      </c>
      <c r="G1926" s="117">
        <v>1.3975</v>
      </c>
      <c r="H1926" s="117">
        <v>0.1598</v>
      </c>
      <c r="I1926" s="117">
        <v>1</v>
      </c>
      <c r="J1926" s="117">
        <v>9.4970369999999998E-2</v>
      </c>
      <c r="K1926" s="117">
        <v>0.11317099</v>
      </c>
      <c r="L1926" s="117">
        <v>0.61</v>
      </c>
      <c r="M1926" s="117">
        <v>5.3999999999999999E-2</v>
      </c>
      <c r="N1926" s="117" t="s">
        <v>2862</v>
      </c>
    </row>
    <row r="1927" spans="1:14" hidden="1">
      <c r="A1927" s="117" t="s">
        <v>6545</v>
      </c>
      <c r="B1927" s="117">
        <v>0.87229999999999996</v>
      </c>
      <c r="C1927" s="117">
        <v>1</v>
      </c>
      <c r="D1927" s="117">
        <v>4.79E-3</v>
      </c>
      <c r="E1927" s="117">
        <v>479</v>
      </c>
      <c r="F1927" s="117" t="s">
        <v>4315</v>
      </c>
      <c r="G1927" s="117">
        <v>1.0381</v>
      </c>
      <c r="H1927" s="117">
        <v>0</v>
      </c>
      <c r="I1927" s="117">
        <v>1</v>
      </c>
      <c r="J1927" s="117">
        <v>0</v>
      </c>
      <c r="K1927" s="117">
        <v>0</v>
      </c>
      <c r="L1927" s="117">
        <v>0.74399999999999999</v>
      </c>
      <c r="M1927" s="117">
        <v>0.106</v>
      </c>
      <c r="N1927" s="117" t="s">
        <v>2863</v>
      </c>
    </row>
    <row r="1928" spans="1:14" hidden="1">
      <c r="A1928" s="117" t="s">
        <v>6546</v>
      </c>
      <c r="B1928" s="117">
        <v>1.2962999999999998</v>
      </c>
      <c r="C1928" s="117">
        <v>1</v>
      </c>
      <c r="D1928" s="117">
        <v>1.9959999999999999E-2</v>
      </c>
      <c r="E1928" s="117">
        <v>1996</v>
      </c>
      <c r="F1928" s="117" t="s">
        <v>1636</v>
      </c>
      <c r="G1928" s="117">
        <v>1.5631999999999999</v>
      </c>
      <c r="H1928" s="117">
        <v>0.2293</v>
      </c>
      <c r="I1928" s="117">
        <v>1</v>
      </c>
      <c r="J1928" s="117">
        <v>0.29366501</v>
      </c>
      <c r="K1928" s="117">
        <v>0.3041083</v>
      </c>
      <c r="L1928" s="117">
        <v>0.52900000000000003</v>
      </c>
      <c r="M1928" s="117">
        <v>2.4E-2</v>
      </c>
      <c r="N1928" s="117" t="s">
        <v>2864</v>
      </c>
    </row>
    <row r="1929" spans="1:14" hidden="1">
      <c r="A1929" s="117" t="s">
        <v>6547</v>
      </c>
      <c r="B1929" s="117">
        <v>0.86889999999999989</v>
      </c>
      <c r="C1929" s="117">
        <v>1</v>
      </c>
      <c r="D1929" s="117">
        <v>3.4689999999999999E-2</v>
      </c>
      <c r="E1929" s="117">
        <v>3469</v>
      </c>
      <c r="F1929" s="117" t="s">
        <v>1392</v>
      </c>
      <c r="G1929" s="117">
        <v>1.5953999999999999</v>
      </c>
      <c r="H1929" s="117">
        <v>0</v>
      </c>
      <c r="I1929" s="117">
        <v>1</v>
      </c>
      <c r="J1929" s="117">
        <v>3.8040770000000002E-2</v>
      </c>
      <c r="K1929" s="117">
        <v>5.3078E-2</v>
      </c>
      <c r="L1929" s="117">
        <v>0.40899999999999997</v>
      </c>
      <c r="M1929" s="117">
        <v>3.2000000000000001E-2</v>
      </c>
      <c r="N1929" s="117" t="s">
        <v>2865</v>
      </c>
    </row>
    <row r="1930" spans="1:14" hidden="1">
      <c r="A1930" s="117" t="s">
        <v>6548</v>
      </c>
      <c r="B1930" s="117">
        <v>0.82639999999999991</v>
      </c>
      <c r="C1930" s="117">
        <v>1</v>
      </c>
      <c r="D1930" s="117">
        <v>0.10037</v>
      </c>
      <c r="E1930" s="117">
        <v>10037</v>
      </c>
      <c r="F1930" s="117" t="s">
        <v>1793</v>
      </c>
      <c r="G1930" s="117">
        <v>2.0072999999999999</v>
      </c>
      <c r="H1930" s="117">
        <v>7.7700000000000005E-2</v>
      </c>
      <c r="I1930" s="117">
        <v>1</v>
      </c>
      <c r="J1930" s="117">
        <v>0.15809013999999999</v>
      </c>
      <c r="K1930" s="117">
        <v>0.21374145</v>
      </c>
      <c r="L1930" s="117">
        <v>0.246</v>
      </c>
      <c r="M1930" s="117">
        <v>3.5999999999999997E-2</v>
      </c>
      <c r="N1930" s="117" t="s">
        <v>2860</v>
      </c>
    </row>
    <row r="1931" spans="1:14" hidden="1">
      <c r="A1931" s="117" t="s">
        <v>6549</v>
      </c>
      <c r="B1931" s="117">
        <v>1.2962999999999998</v>
      </c>
      <c r="C1931" s="117">
        <v>1</v>
      </c>
      <c r="D1931" s="117">
        <v>2.5680000000000001E-2</v>
      </c>
      <c r="E1931" s="117">
        <v>2568</v>
      </c>
      <c r="F1931" s="117" t="s">
        <v>1636</v>
      </c>
      <c r="G1931" s="117">
        <v>1.4470000000000001</v>
      </c>
      <c r="H1931" s="117">
        <v>0.1497</v>
      </c>
      <c r="I1931" s="117">
        <v>1</v>
      </c>
      <c r="J1931" s="117">
        <v>0.18516784</v>
      </c>
      <c r="K1931" s="117">
        <v>0.22404486000000001</v>
      </c>
      <c r="L1931" s="117">
        <v>0.28899999999999998</v>
      </c>
      <c r="M1931" s="117">
        <v>1.2999999999999999E-2</v>
      </c>
      <c r="N1931" s="117" t="s">
        <v>2866</v>
      </c>
    </row>
    <row r="1932" spans="1:14" hidden="1">
      <c r="A1932" s="117" t="s">
        <v>6550</v>
      </c>
      <c r="B1932" s="117">
        <v>1.2962999999999998</v>
      </c>
      <c r="C1932" s="117">
        <v>1</v>
      </c>
      <c r="D1932" s="117">
        <v>3.6940000000000001E-2</v>
      </c>
      <c r="E1932" s="117">
        <v>3694</v>
      </c>
      <c r="F1932" s="117" t="s">
        <v>1636</v>
      </c>
      <c r="G1932" s="117">
        <v>1.3593</v>
      </c>
      <c r="H1932" s="117">
        <v>0.1459</v>
      </c>
      <c r="I1932" s="117">
        <v>1</v>
      </c>
      <c r="J1932" s="117">
        <v>7.2504800000000001E-3</v>
      </c>
      <c r="K1932" s="117">
        <v>1.0870619999999999E-2</v>
      </c>
      <c r="L1932" s="117">
        <v>0.40699999999999997</v>
      </c>
      <c r="M1932" s="117">
        <v>2.1000000000000001E-2</v>
      </c>
      <c r="N1932" s="117" t="s">
        <v>2867</v>
      </c>
    </row>
    <row r="1933" spans="1:14" hidden="1">
      <c r="A1933" s="117" t="s">
        <v>6551</v>
      </c>
      <c r="B1933" s="117">
        <v>1.1371</v>
      </c>
      <c r="C1933" s="117">
        <v>1</v>
      </c>
      <c r="D1933" s="117">
        <v>8.7459999999999996E-2</v>
      </c>
      <c r="E1933" s="117">
        <v>8746</v>
      </c>
      <c r="F1933" s="117" t="s">
        <v>1475</v>
      </c>
      <c r="G1933" s="117">
        <v>1.7403</v>
      </c>
      <c r="H1933" s="117">
        <v>4.5199999999999997E-2</v>
      </c>
      <c r="I1933" s="117">
        <v>1</v>
      </c>
      <c r="J1933" s="117">
        <v>0</v>
      </c>
      <c r="K1933" s="117">
        <v>0</v>
      </c>
      <c r="L1933" s="117">
        <v>0.29599999999999999</v>
      </c>
      <c r="M1933" s="117">
        <v>0.02</v>
      </c>
      <c r="N1933" s="117" t="s">
        <v>2868</v>
      </c>
    </row>
    <row r="1934" spans="1:14" hidden="1">
      <c r="A1934" s="117" t="s">
        <v>6552</v>
      </c>
      <c r="B1934" s="117">
        <v>1.2962999999999998</v>
      </c>
      <c r="C1934" s="117">
        <v>1</v>
      </c>
      <c r="D1934" s="117">
        <v>0.14756</v>
      </c>
      <c r="E1934" s="117">
        <v>14756</v>
      </c>
      <c r="F1934" s="117" t="s">
        <v>1636</v>
      </c>
      <c r="G1934" s="117">
        <v>2.3344999999999998</v>
      </c>
      <c r="H1934" s="117">
        <v>9.8100000000000007E-2</v>
      </c>
      <c r="I1934" s="117">
        <v>1</v>
      </c>
      <c r="J1934" s="117">
        <v>0.27593558000000001</v>
      </c>
      <c r="K1934" s="117">
        <v>0.32013944</v>
      </c>
      <c r="L1934" s="117">
        <v>0.29599999999999999</v>
      </c>
      <c r="M1934" s="117">
        <v>2.1999999999999999E-2</v>
      </c>
      <c r="N1934" s="117" t="s">
        <v>2869</v>
      </c>
    </row>
    <row r="1935" spans="1:14" hidden="1">
      <c r="A1935" s="117" t="s">
        <v>6553</v>
      </c>
      <c r="B1935" s="117">
        <v>1.3008999999999999</v>
      </c>
      <c r="C1935" s="117">
        <v>1</v>
      </c>
      <c r="D1935" s="117">
        <v>3.141E-2</v>
      </c>
      <c r="E1935" s="117">
        <v>3141</v>
      </c>
      <c r="F1935" s="117" t="s">
        <v>1628</v>
      </c>
      <c r="G1935" s="117">
        <v>1.3568</v>
      </c>
      <c r="H1935" s="117">
        <v>0.13109999999999999</v>
      </c>
      <c r="I1935" s="117">
        <v>1</v>
      </c>
      <c r="J1935" s="117">
        <v>0.36904966</v>
      </c>
      <c r="K1935" s="117">
        <v>0.31102391000000001</v>
      </c>
      <c r="L1935" s="117">
        <v>0.32100000000000001</v>
      </c>
      <c r="M1935" s="117">
        <v>1.9E-2</v>
      </c>
      <c r="N1935" s="117" t="s">
        <v>2870</v>
      </c>
    </row>
    <row r="1936" spans="1:14" hidden="1">
      <c r="A1936" s="117" t="s">
        <v>6554</v>
      </c>
      <c r="B1936" s="117">
        <v>1.2962999999999998</v>
      </c>
      <c r="C1936" s="117">
        <v>1</v>
      </c>
      <c r="D1936" s="117">
        <v>2.7130000000000001E-2</v>
      </c>
      <c r="E1936" s="117">
        <v>2713</v>
      </c>
      <c r="F1936" s="117" t="s">
        <v>1636</v>
      </c>
      <c r="G1936" s="117">
        <v>1.7497</v>
      </c>
      <c r="H1936" s="117">
        <v>9.9000000000000005E-2</v>
      </c>
      <c r="I1936" s="117">
        <v>1</v>
      </c>
      <c r="J1936" s="117">
        <v>0.21069007000000001</v>
      </c>
      <c r="K1936" s="117">
        <v>0.21633763</v>
      </c>
      <c r="L1936" s="117">
        <v>0.23400000000000001</v>
      </c>
      <c r="M1936" s="117">
        <v>1.4E-2</v>
      </c>
      <c r="N1936" s="117" t="s">
        <v>2871</v>
      </c>
    </row>
    <row r="1937" spans="1:14" hidden="1">
      <c r="A1937" s="117" t="s">
        <v>6555</v>
      </c>
      <c r="B1937" s="117">
        <v>0.88359999999999994</v>
      </c>
      <c r="C1937" s="117">
        <v>1</v>
      </c>
      <c r="D1937" s="117">
        <v>1.4279999999999999E-2</v>
      </c>
      <c r="E1937" s="117">
        <v>1428</v>
      </c>
      <c r="F1937" s="117" t="s">
        <v>1697</v>
      </c>
      <c r="G1937" s="117">
        <v>1.3638999999999999</v>
      </c>
      <c r="H1937" s="117">
        <v>5.4899999999999997E-2</v>
      </c>
      <c r="I1937" s="117">
        <v>1</v>
      </c>
      <c r="J1937" s="117">
        <v>0</v>
      </c>
      <c r="K1937" s="117">
        <v>0</v>
      </c>
      <c r="L1937" s="117">
        <v>0.33400000000000002</v>
      </c>
      <c r="M1937" s="117">
        <v>2.5000000000000001E-2</v>
      </c>
      <c r="N1937" s="117" t="s">
        <v>2872</v>
      </c>
    </row>
    <row r="1938" spans="1:14" hidden="1">
      <c r="A1938" s="117" t="s">
        <v>6556</v>
      </c>
      <c r="B1938" s="117">
        <v>0.87229999999999996</v>
      </c>
      <c r="C1938" s="117">
        <v>1</v>
      </c>
      <c r="D1938" s="117">
        <v>5.11E-3</v>
      </c>
      <c r="E1938" s="117">
        <v>511</v>
      </c>
      <c r="F1938" s="117" t="s">
        <v>4315</v>
      </c>
      <c r="G1938" s="117">
        <v>1.2523</v>
      </c>
      <c r="H1938" s="117">
        <v>0</v>
      </c>
      <c r="I1938" s="117">
        <v>1</v>
      </c>
      <c r="J1938" s="117">
        <v>0</v>
      </c>
      <c r="K1938" s="117">
        <v>0</v>
      </c>
      <c r="L1938" s="117">
        <v>0.44800000000000001</v>
      </c>
      <c r="M1938" s="117">
        <v>1.7999999999999999E-2</v>
      </c>
      <c r="N1938" s="117" t="s">
        <v>2873</v>
      </c>
    </row>
    <row r="1939" spans="1:14" hidden="1">
      <c r="A1939" s="117" t="s">
        <v>6557</v>
      </c>
      <c r="B1939" s="117">
        <v>1.3008999999999999</v>
      </c>
      <c r="C1939" s="117">
        <v>1</v>
      </c>
      <c r="D1939" s="117">
        <v>5.2069999999999998E-2</v>
      </c>
      <c r="E1939" s="117">
        <v>5207</v>
      </c>
      <c r="F1939" s="117" t="s">
        <v>1628</v>
      </c>
      <c r="G1939" s="117">
        <v>1.8138000000000001</v>
      </c>
      <c r="H1939" s="117">
        <v>6.7400000000000002E-2</v>
      </c>
      <c r="I1939" s="117">
        <v>1</v>
      </c>
      <c r="J1939" s="117">
        <v>3.9095869999999998E-2</v>
      </c>
      <c r="K1939" s="117">
        <v>6.3253110000000001E-2</v>
      </c>
      <c r="L1939" s="117">
        <v>0.22700000000000001</v>
      </c>
      <c r="M1939" s="117">
        <v>1.7000000000000001E-2</v>
      </c>
      <c r="N1939" s="117" t="s">
        <v>1614</v>
      </c>
    </row>
    <row r="1940" spans="1:14" hidden="1">
      <c r="A1940" s="117" t="s">
        <v>6558</v>
      </c>
      <c r="B1940" s="117">
        <v>0.93759999999999999</v>
      </c>
      <c r="C1940" s="117">
        <v>1</v>
      </c>
      <c r="D1940" s="117">
        <v>4.1169999999999998E-2</v>
      </c>
      <c r="E1940" s="117">
        <v>4117</v>
      </c>
      <c r="F1940" s="117" t="s">
        <v>4320</v>
      </c>
      <c r="G1940" s="117">
        <v>1.413</v>
      </c>
      <c r="H1940" s="117">
        <v>6.8699999999999997E-2</v>
      </c>
      <c r="I1940" s="117">
        <v>1</v>
      </c>
      <c r="J1940" s="117">
        <v>1.126633E-2</v>
      </c>
      <c r="K1940" s="117">
        <v>1.405319E-2</v>
      </c>
      <c r="L1940" s="117">
        <v>0.313</v>
      </c>
      <c r="M1940" s="117">
        <v>2.5000000000000001E-2</v>
      </c>
      <c r="N1940" s="117" t="s">
        <v>2875</v>
      </c>
    </row>
    <row r="1941" spans="1:14" hidden="1">
      <c r="A1941" s="117" t="s">
        <v>6559</v>
      </c>
      <c r="B1941" s="117">
        <v>1.3008999999999999</v>
      </c>
      <c r="C1941" s="117">
        <v>1</v>
      </c>
      <c r="D1941" s="117">
        <v>7.3760000000000006E-2</v>
      </c>
      <c r="E1941" s="117">
        <v>7376</v>
      </c>
      <c r="F1941" s="117" t="s">
        <v>1628</v>
      </c>
      <c r="G1941" s="117">
        <v>1.6034999999999999</v>
      </c>
      <c r="H1941" s="117">
        <v>3.2899999999999999E-2</v>
      </c>
      <c r="I1941" s="117">
        <v>1</v>
      </c>
      <c r="J1941" s="117">
        <v>1.627282E-2</v>
      </c>
      <c r="K1941" s="117">
        <v>2.0546249999999999E-2</v>
      </c>
      <c r="L1941" s="117">
        <v>0.27</v>
      </c>
      <c r="M1941" s="117">
        <v>2.1000000000000001E-2</v>
      </c>
      <c r="N1941" s="117" t="s">
        <v>1614</v>
      </c>
    </row>
    <row r="1942" spans="1:14" hidden="1">
      <c r="A1942" s="117" t="s">
        <v>6560</v>
      </c>
      <c r="B1942" s="117">
        <v>1.2962999999999998</v>
      </c>
      <c r="C1942" s="117">
        <v>1</v>
      </c>
      <c r="D1942" s="117">
        <v>6.5449999999999994E-2</v>
      </c>
      <c r="E1942" s="117">
        <v>6545</v>
      </c>
      <c r="F1942" s="117" t="s">
        <v>1636</v>
      </c>
      <c r="G1942" s="117">
        <v>1.7723</v>
      </c>
      <c r="H1942" s="117">
        <v>0</v>
      </c>
      <c r="I1942" s="117">
        <v>1</v>
      </c>
      <c r="J1942" s="117">
        <v>0.29362850000000001</v>
      </c>
      <c r="K1942" s="117">
        <v>0.27796472</v>
      </c>
      <c r="L1942" s="117">
        <v>0.249</v>
      </c>
      <c r="M1942" s="117">
        <v>2.1000000000000001E-2</v>
      </c>
      <c r="N1942" s="117" t="s">
        <v>2869</v>
      </c>
    </row>
    <row r="1943" spans="1:14" hidden="1">
      <c r="A1943" s="117" t="s">
        <v>6561</v>
      </c>
      <c r="B1943" s="117">
        <v>0.87229999999999996</v>
      </c>
      <c r="C1943" s="117">
        <v>1</v>
      </c>
      <c r="D1943" s="117">
        <v>1.9210000000000001E-2</v>
      </c>
      <c r="E1943" s="117">
        <v>1921</v>
      </c>
      <c r="F1943" s="117" t="s">
        <v>4315</v>
      </c>
      <c r="G1943" s="117">
        <v>1.3458000000000001</v>
      </c>
      <c r="H1943" s="117">
        <v>6.9599999999999995E-2</v>
      </c>
      <c r="I1943" s="117">
        <v>1</v>
      </c>
      <c r="J1943" s="117">
        <v>0</v>
      </c>
      <c r="K1943" s="117">
        <v>0</v>
      </c>
      <c r="L1943" s="117">
        <v>0.39300000000000002</v>
      </c>
      <c r="M1943" s="117">
        <v>1.6E-2</v>
      </c>
      <c r="N1943" s="117" t="s">
        <v>2876</v>
      </c>
    </row>
    <row r="1944" spans="1:14" hidden="1">
      <c r="A1944" s="117" t="s">
        <v>6562</v>
      </c>
      <c r="B1944" s="117">
        <v>1.1371</v>
      </c>
      <c r="C1944" s="117">
        <v>1</v>
      </c>
      <c r="D1944" s="117">
        <v>1.6879999999999999E-2</v>
      </c>
      <c r="E1944" s="117">
        <v>1688</v>
      </c>
      <c r="F1944" s="117" t="s">
        <v>1475</v>
      </c>
      <c r="G1944" s="117">
        <v>1.5162</v>
      </c>
      <c r="H1944" s="117">
        <v>0</v>
      </c>
      <c r="I1944" s="117">
        <v>1</v>
      </c>
      <c r="J1944" s="117">
        <v>0</v>
      </c>
      <c r="K1944" s="117">
        <v>0</v>
      </c>
      <c r="L1944" s="117">
        <v>0.375</v>
      </c>
      <c r="M1944" s="117">
        <v>2.5000000000000001E-2</v>
      </c>
      <c r="N1944" s="117" t="s">
        <v>2868</v>
      </c>
    </row>
    <row r="1945" spans="1:14" hidden="1">
      <c r="A1945" s="117" t="s">
        <v>6563</v>
      </c>
      <c r="B1945" s="117">
        <v>1.2962999999999998</v>
      </c>
      <c r="C1945" s="117">
        <v>1</v>
      </c>
      <c r="D1945" s="117">
        <v>7.1999999999999995E-2</v>
      </c>
      <c r="E1945" s="117">
        <v>7200</v>
      </c>
      <c r="F1945" s="117" t="s">
        <v>1636</v>
      </c>
      <c r="G1945" s="117">
        <v>1.8167</v>
      </c>
      <c r="H1945" s="117">
        <v>0</v>
      </c>
      <c r="I1945" s="117">
        <v>1</v>
      </c>
      <c r="J1945" s="117">
        <v>0.11956077</v>
      </c>
      <c r="K1945" s="117">
        <v>0.18044418000000001</v>
      </c>
      <c r="L1945" s="117">
        <v>0.26600000000000001</v>
      </c>
      <c r="M1945" s="117">
        <v>2.1999999999999999E-2</v>
      </c>
      <c r="N1945" s="117" t="s">
        <v>2866</v>
      </c>
    </row>
    <row r="1946" spans="1:14" hidden="1">
      <c r="A1946" s="117" t="s">
        <v>6564</v>
      </c>
      <c r="B1946" s="117">
        <v>1.2962999999999998</v>
      </c>
      <c r="C1946" s="117">
        <v>1</v>
      </c>
      <c r="D1946" s="117">
        <v>2.4279999999999999E-2</v>
      </c>
      <c r="E1946" s="117">
        <v>2428</v>
      </c>
      <c r="F1946" s="117" t="s">
        <v>1636</v>
      </c>
      <c r="G1946" s="117">
        <v>1.6789000000000001</v>
      </c>
      <c r="H1946" s="117">
        <v>0.14360000000000001</v>
      </c>
      <c r="I1946" s="117">
        <v>1</v>
      </c>
      <c r="J1946" s="117">
        <v>0.35352992999999999</v>
      </c>
      <c r="K1946" s="117">
        <v>0.35146317999999999</v>
      </c>
      <c r="L1946" s="117">
        <v>0.158</v>
      </c>
      <c r="M1946" s="117">
        <v>1.0999999999999999E-2</v>
      </c>
      <c r="N1946" s="117" t="s">
        <v>2867</v>
      </c>
    </row>
    <row r="1947" spans="1:14" hidden="1">
      <c r="A1947" s="117" t="s">
        <v>6565</v>
      </c>
      <c r="B1947" s="117">
        <v>0.82639999999999991</v>
      </c>
      <c r="C1947" s="117">
        <v>1</v>
      </c>
      <c r="D1947" s="117">
        <v>7.4200000000000002E-2</v>
      </c>
      <c r="E1947" s="117">
        <v>7420</v>
      </c>
      <c r="F1947" s="117" t="s">
        <v>1793</v>
      </c>
      <c r="G1947" s="117">
        <v>1.9206000000000001</v>
      </c>
      <c r="H1947" s="117">
        <v>5.7000000000000002E-2</v>
      </c>
      <c r="I1947" s="117">
        <v>1</v>
      </c>
      <c r="J1947" s="117">
        <v>1.601474E-2</v>
      </c>
      <c r="K1947" s="117">
        <v>2.316286E-2</v>
      </c>
      <c r="L1947" s="117">
        <v>0.27400000000000002</v>
      </c>
      <c r="M1947" s="117">
        <v>2.8000000000000001E-2</v>
      </c>
      <c r="N1947" s="117" t="s">
        <v>2860</v>
      </c>
    </row>
    <row r="1948" spans="1:14" hidden="1">
      <c r="A1948" s="117" t="s">
        <v>6566</v>
      </c>
      <c r="B1948" s="117">
        <v>0.88359999999999994</v>
      </c>
      <c r="C1948" s="117">
        <v>1</v>
      </c>
      <c r="D1948" s="117">
        <v>1.4449999999999999E-2</v>
      </c>
      <c r="E1948" s="117">
        <v>1445</v>
      </c>
      <c r="F1948" s="117" t="s">
        <v>1697</v>
      </c>
      <c r="G1948" s="117">
        <v>1.4161999999999999</v>
      </c>
      <c r="H1948" s="117">
        <v>3.49E-2</v>
      </c>
      <c r="I1948" s="117">
        <v>1</v>
      </c>
      <c r="J1948" s="117">
        <v>0</v>
      </c>
      <c r="K1948" s="117">
        <v>0</v>
      </c>
      <c r="L1948" s="117">
        <v>0.34200000000000003</v>
      </c>
      <c r="M1948" s="117">
        <v>3.6999999999999998E-2</v>
      </c>
      <c r="N1948" s="117" t="s">
        <v>2877</v>
      </c>
    </row>
    <row r="1949" spans="1:14" hidden="1">
      <c r="A1949" s="117" t="s">
        <v>6567</v>
      </c>
      <c r="B1949" s="117">
        <v>1.2962999999999998</v>
      </c>
      <c r="C1949" s="117">
        <v>1</v>
      </c>
      <c r="D1949" s="117">
        <v>0.14749999999999999</v>
      </c>
      <c r="E1949" s="117">
        <v>14750</v>
      </c>
      <c r="F1949" s="117" t="s">
        <v>1636</v>
      </c>
      <c r="G1949" s="117">
        <v>1.8029999999999999</v>
      </c>
      <c r="H1949" s="117">
        <v>0</v>
      </c>
      <c r="I1949" s="117">
        <v>1</v>
      </c>
      <c r="J1949" s="117">
        <v>0.26979323999999999</v>
      </c>
      <c r="K1949" s="117">
        <v>0.33866617999999998</v>
      </c>
      <c r="L1949" s="117">
        <v>0.157</v>
      </c>
      <c r="M1949" s="117">
        <v>1.0999999999999999E-2</v>
      </c>
      <c r="N1949" s="117" t="s">
        <v>2864</v>
      </c>
    </row>
    <row r="1950" spans="1:14" hidden="1">
      <c r="A1950" s="117" t="s">
        <v>6568</v>
      </c>
      <c r="B1950" s="117">
        <v>1.2962999999999998</v>
      </c>
      <c r="C1950" s="117">
        <v>1</v>
      </c>
      <c r="D1950" s="117">
        <v>3.1899999999999998E-2</v>
      </c>
      <c r="E1950" s="117">
        <v>3190</v>
      </c>
      <c r="F1950" s="117" t="s">
        <v>1636</v>
      </c>
      <c r="G1950" s="117">
        <v>1.4328000000000001</v>
      </c>
      <c r="H1950" s="117">
        <v>3.7199999999999997E-2</v>
      </c>
      <c r="I1950" s="117">
        <v>1</v>
      </c>
      <c r="J1950" s="117">
        <v>0</v>
      </c>
      <c r="K1950" s="117">
        <v>0</v>
      </c>
      <c r="L1950" s="117">
        <v>0.311</v>
      </c>
      <c r="M1950" s="117">
        <v>2.1000000000000001E-2</v>
      </c>
      <c r="N1950" s="117" t="s">
        <v>2862</v>
      </c>
    </row>
    <row r="1951" spans="1:14" hidden="1">
      <c r="A1951" s="117" t="s">
        <v>6569</v>
      </c>
      <c r="B1951" s="117">
        <v>1.0527</v>
      </c>
      <c r="C1951" s="117">
        <v>1</v>
      </c>
      <c r="D1951" s="117">
        <v>1.0529999999999999E-2</v>
      </c>
      <c r="E1951" s="117">
        <v>1053</v>
      </c>
      <c r="F1951" s="117" t="s">
        <v>1415</v>
      </c>
      <c r="G1951" s="117">
        <v>1.2762</v>
      </c>
      <c r="H1951" s="117">
        <v>0.1295</v>
      </c>
      <c r="I1951" s="117">
        <v>1</v>
      </c>
      <c r="J1951" s="117">
        <v>4.8965750000000002E-2</v>
      </c>
      <c r="K1951" s="117">
        <v>4.5557210000000001E-2</v>
      </c>
      <c r="L1951" s="117">
        <v>0.497</v>
      </c>
      <c r="M1951" s="117">
        <v>4.9000000000000002E-2</v>
      </c>
      <c r="N1951" s="117" t="s">
        <v>2878</v>
      </c>
    </row>
    <row r="1952" spans="1:14" hidden="1">
      <c r="A1952" s="117" t="s">
        <v>6570</v>
      </c>
      <c r="B1952" s="117">
        <v>0.87229999999999996</v>
      </c>
      <c r="C1952" s="117">
        <v>1</v>
      </c>
      <c r="D1952" s="117">
        <v>8.6300000000000005E-3</v>
      </c>
      <c r="E1952" s="117">
        <v>863</v>
      </c>
      <c r="F1952" s="117" t="s">
        <v>4315</v>
      </c>
      <c r="G1952" s="117">
        <v>1.3419000000000001</v>
      </c>
      <c r="H1952" s="117">
        <v>8.9099999999999999E-2</v>
      </c>
      <c r="I1952" s="117">
        <v>1</v>
      </c>
      <c r="J1952" s="117">
        <v>4.6629810000000001E-2</v>
      </c>
      <c r="K1952" s="117">
        <v>3.408402E-2</v>
      </c>
      <c r="L1952" s="117">
        <v>0.46700000000000003</v>
      </c>
      <c r="M1952" s="117">
        <v>3.6999999999999998E-2</v>
      </c>
      <c r="N1952" s="117" t="s">
        <v>2879</v>
      </c>
    </row>
    <row r="1953" spans="1:14" hidden="1">
      <c r="A1953" s="117" t="s">
        <v>6571</v>
      </c>
      <c r="B1953" s="117">
        <v>0.88359999999999994</v>
      </c>
      <c r="C1953" s="117">
        <v>1</v>
      </c>
      <c r="D1953" s="117">
        <v>1.341E-2</v>
      </c>
      <c r="E1953" s="117">
        <v>1341</v>
      </c>
      <c r="F1953" s="117" t="s">
        <v>1697</v>
      </c>
      <c r="G1953" s="117">
        <v>1.3846000000000001</v>
      </c>
      <c r="H1953" s="117">
        <v>2.3699999999999999E-2</v>
      </c>
      <c r="I1953" s="117">
        <v>1</v>
      </c>
      <c r="J1953" s="117">
        <v>0</v>
      </c>
      <c r="K1953" s="117">
        <v>0</v>
      </c>
      <c r="L1953" s="117">
        <v>0.54</v>
      </c>
      <c r="M1953" s="117">
        <v>4.4999999999999998E-2</v>
      </c>
      <c r="N1953" s="117" t="s">
        <v>2877</v>
      </c>
    </row>
    <row r="1954" spans="1:14" hidden="1">
      <c r="A1954" s="117" t="s">
        <v>6572</v>
      </c>
      <c r="B1954" s="117">
        <v>1.0527</v>
      </c>
      <c r="C1954" s="117">
        <v>1</v>
      </c>
      <c r="D1954" s="117">
        <v>2.632E-2</v>
      </c>
      <c r="E1954" s="117">
        <v>2632</v>
      </c>
      <c r="F1954" s="117" t="s">
        <v>1415</v>
      </c>
      <c r="G1954" s="117">
        <v>1.6761999999999999</v>
      </c>
      <c r="H1954" s="117">
        <v>6.7100000000000007E-2</v>
      </c>
      <c r="I1954" s="117">
        <v>1</v>
      </c>
      <c r="J1954" s="117">
        <v>5.8003409999999998E-2</v>
      </c>
      <c r="K1954" s="117">
        <v>6.1871929999999999E-2</v>
      </c>
      <c r="L1954" s="117">
        <v>0.34300000000000003</v>
      </c>
      <c r="M1954" s="117">
        <v>2.5000000000000001E-2</v>
      </c>
      <c r="N1954" s="117" t="s">
        <v>2861</v>
      </c>
    </row>
    <row r="1955" spans="1:14" hidden="1">
      <c r="A1955" s="117" t="s">
        <v>6573</v>
      </c>
      <c r="B1955" s="117">
        <v>0.87229999999999996</v>
      </c>
      <c r="C1955" s="117">
        <v>1</v>
      </c>
      <c r="D1955" s="117">
        <v>7.6899999999999998E-3</v>
      </c>
      <c r="E1955" s="117">
        <v>769</v>
      </c>
      <c r="F1955" s="117" t="s">
        <v>4315</v>
      </c>
      <c r="G1955" s="117">
        <v>1.7602</v>
      </c>
      <c r="H1955" s="117">
        <v>0</v>
      </c>
      <c r="I1955" s="117">
        <v>1</v>
      </c>
      <c r="J1955" s="117">
        <v>0</v>
      </c>
      <c r="K1955" s="117">
        <v>0</v>
      </c>
      <c r="L1955" s="117">
        <v>0.502</v>
      </c>
      <c r="M1955" s="117">
        <v>2.9000000000000001E-2</v>
      </c>
      <c r="N1955" s="117" t="s">
        <v>2880</v>
      </c>
    </row>
    <row r="1956" spans="1:14" hidden="1">
      <c r="A1956" s="117" t="s">
        <v>6574</v>
      </c>
      <c r="B1956" s="117">
        <v>1.2962999999999998</v>
      </c>
      <c r="C1956" s="117">
        <v>1</v>
      </c>
      <c r="D1956" s="117">
        <v>1.5310000000000001E-2</v>
      </c>
      <c r="E1956" s="117">
        <v>1531</v>
      </c>
      <c r="F1956" s="117" t="s">
        <v>1636</v>
      </c>
      <c r="G1956" s="117">
        <v>1.4533</v>
      </c>
      <c r="H1956" s="117">
        <v>0.23419999999999999</v>
      </c>
      <c r="I1956" s="117">
        <v>1</v>
      </c>
      <c r="J1956" s="117">
        <v>0.35379733000000002</v>
      </c>
      <c r="K1956" s="117">
        <v>0.38260622999999999</v>
      </c>
      <c r="L1956" s="117">
        <v>0.378</v>
      </c>
      <c r="M1956" s="117">
        <v>1.7999999999999999E-2</v>
      </c>
      <c r="N1956" s="117" t="s">
        <v>2864</v>
      </c>
    </row>
    <row r="1957" spans="1:14" hidden="1">
      <c r="A1957" s="117" t="s">
        <v>6575</v>
      </c>
      <c r="B1957" s="117">
        <v>0.87229999999999996</v>
      </c>
      <c r="C1957" s="117">
        <v>1</v>
      </c>
      <c r="D1957" s="117">
        <v>7.2700000000000004E-3</v>
      </c>
      <c r="E1957" s="117">
        <v>727</v>
      </c>
      <c r="F1957" s="117" t="s">
        <v>4315</v>
      </c>
      <c r="G1957" s="117">
        <v>1.3556999999999999</v>
      </c>
      <c r="H1957" s="117">
        <v>0</v>
      </c>
      <c r="I1957" s="117">
        <v>1</v>
      </c>
      <c r="J1957" s="117">
        <v>0</v>
      </c>
      <c r="K1957" s="117">
        <v>0</v>
      </c>
      <c r="L1957" s="117">
        <v>0.502</v>
      </c>
      <c r="M1957" s="117">
        <v>0.03</v>
      </c>
      <c r="N1957" s="117" t="s">
        <v>2880</v>
      </c>
    </row>
    <row r="1958" spans="1:14" hidden="1">
      <c r="A1958" s="117" t="s">
        <v>6576</v>
      </c>
      <c r="B1958" s="117">
        <v>0.87229999999999996</v>
      </c>
      <c r="C1958" s="117">
        <v>1</v>
      </c>
      <c r="D1958" s="117">
        <v>1.18E-2</v>
      </c>
      <c r="E1958" s="117">
        <v>1180</v>
      </c>
      <c r="F1958" s="117" t="s">
        <v>4315</v>
      </c>
      <c r="G1958" s="117">
        <v>1.1467000000000001</v>
      </c>
      <c r="H1958" s="117">
        <v>0</v>
      </c>
      <c r="I1958" s="117">
        <v>1</v>
      </c>
      <c r="J1958" s="117">
        <v>0</v>
      </c>
      <c r="K1958" s="117">
        <v>0</v>
      </c>
      <c r="L1958" s="117">
        <v>0.54500000000000004</v>
      </c>
      <c r="M1958" s="117">
        <v>4.9000000000000002E-2</v>
      </c>
      <c r="N1958" s="117" t="s">
        <v>2881</v>
      </c>
    </row>
    <row r="1959" spans="1:14" hidden="1">
      <c r="A1959" s="117" t="s">
        <v>6577</v>
      </c>
      <c r="B1959" s="117">
        <v>1.2962999999999998</v>
      </c>
      <c r="C1959" s="117">
        <v>1</v>
      </c>
      <c r="D1959" s="117">
        <v>7.6800000000000002E-3</v>
      </c>
      <c r="E1959" s="117">
        <v>768</v>
      </c>
      <c r="F1959" s="117" t="s">
        <v>1636</v>
      </c>
      <c r="G1959" s="117">
        <v>1.5043</v>
      </c>
      <c r="H1959" s="117">
        <v>0</v>
      </c>
      <c r="I1959" s="117">
        <v>1</v>
      </c>
      <c r="J1959" s="117">
        <v>0.18139452</v>
      </c>
      <c r="K1959" s="117">
        <v>0.18967951</v>
      </c>
      <c r="L1959" s="117">
        <v>0.34300000000000003</v>
      </c>
      <c r="M1959" s="117">
        <v>1.4E-2</v>
      </c>
      <c r="N1959" s="117" t="s">
        <v>2862</v>
      </c>
    </row>
    <row r="1960" spans="1:14" hidden="1">
      <c r="A1960" s="117" t="s">
        <v>6578</v>
      </c>
      <c r="B1960" s="117">
        <v>1.3008999999999999</v>
      </c>
      <c r="C1960" s="117">
        <v>1</v>
      </c>
      <c r="D1960" s="117">
        <v>5.8199999999999997E-3</v>
      </c>
      <c r="E1960" s="117">
        <v>582</v>
      </c>
      <c r="F1960" s="117" t="s">
        <v>1628</v>
      </c>
      <c r="G1960" s="117">
        <v>1.2105999999999999</v>
      </c>
      <c r="H1960" s="117">
        <v>0</v>
      </c>
      <c r="I1960" s="117">
        <v>1</v>
      </c>
      <c r="J1960" s="117">
        <v>0</v>
      </c>
      <c r="K1960" s="117">
        <v>0</v>
      </c>
      <c r="L1960" s="117">
        <v>0.23100000000000001</v>
      </c>
      <c r="M1960" s="117">
        <v>1.6E-2</v>
      </c>
      <c r="N1960" s="117" t="s">
        <v>1614</v>
      </c>
    </row>
    <row r="1961" spans="1:14" hidden="1">
      <c r="A1961" s="117" t="s">
        <v>6579</v>
      </c>
      <c r="B1961" s="117">
        <v>0.85969999999999991</v>
      </c>
      <c r="C1961" s="117">
        <v>1</v>
      </c>
      <c r="D1961" s="117">
        <v>3.4389999999999997E-2</v>
      </c>
      <c r="E1961" s="117">
        <v>3439</v>
      </c>
      <c r="F1961" s="117" t="s">
        <v>4324</v>
      </c>
      <c r="G1961" s="117">
        <v>1.6245000000000001</v>
      </c>
      <c r="H1961" s="117">
        <v>5.96E-2</v>
      </c>
      <c r="I1961" s="117">
        <v>1</v>
      </c>
      <c r="J1961" s="117">
        <v>0.10465375</v>
      </c>
      <c r="K1961" s="117">
        <v>9.5576930000000004E-2</v>
      </c>
      <c r="L1961" s="117">
        <v>0.29699999999999999</v>
      </c>
      <c r="M1961" s="117">
        <v>2.1000000000000001E-2</v>
      </c>
      <c r="N1961" s="117" t="s">
        <v>2882</v>
      </c>
    </row>
    <row r="1962" spans="1:14" hidden="1">
      <c r="A1962" s="117" t="s">
        <v>6580</v>
      </c>
      <c r="B1962" s="117">
        <v>0.87229999999999996</v>
      </c>
      <c r="C1962" s="117">
        <v>1</v>
      </c>
      <c r="D1962" s="117">
        <v>2.2849999999999999E-2</v>
      </c>
      <c r="E1962" s="117">
        <v>2285</v>
      </c>
      <c r="F1962" s="117" t="s">
        <v>4315</v>
      </c>
      <c r="G1962" s="117">
        <v>1.3298000000000001</v>
      </c>
      <c r="H1962" s="117">
        <v>0</v>
      </c>
      <c r="I1962" s="117">
        <v>1</v>
      </c>
      <c r="J1962" s="117">
        <v>0</v>
      </c>
      <c r="K1962" s="117">
        <v>0</v>
      </c>
      <c r="L1962" s="117">
        <v>0.35699999999999998</v>
      </c>
      <c r="M1962" s="117">
        <v>2.4E-2</v>
      </c>
      <c r="N1962" s="117" t="s">
        <v>2883</v>
      </c>
    </row>
    <row r="1963" spans="1:14" hidden="1">
      <c r="A1963" s="117" t="s">
        <v>6581</v>
      </c>
      <c r="B1963" s="117">
        <v>0.87229999999999996</v>
      </c>
      <c r="C1963" s="117">
        <v>1</v>
      </c>
      <c r="D1963" s="117">
        <v>5.2599999999999999E-3</v>
      </c>
      <c r="E1963" s="117">
        <v>526</v>
      </c>
      <c r="F1963" s="117" t="s">
        <v>4315</v>
      </c>
      <c r="G1963" s="117">
        <v>1.36</v>
      </c>
      <c r="H1963" s="117">
        <v>0</v>
      </c>
      <c r="I1963" s="117">
        <v>1</v>
      </c>
      <c r="J1963" s="117">
        <v>0</v>
      </c>
      <c r="K1963" s="117">
        <v>0</v>
      </c>
      <c r="L1963" s="117">
        <v>0.41099999999999998</v>
      </c>
      <c r="M1963" s="117">
        <v>3.1E-2</v>
      </c>
      <c r="N1963" s="117" t="s">
        <v>2884</v>
      </c>
    </row>
    <row r="1964" spans="1:14" hidden="1">
      <c r="A1964" s="117" t="s">
        <v>6582</v>
      </c>
      <c r="B1964" s="117">
        <v>1.2962999999999998</v>
      </c>
      <c r="C1964" s="117">
        <v>1</v>
      </c>
      <c r="D1964" s="117">
        <v>1.8000000000000001E-4</v>
      </c>
      <c r="E1964" s="117">
        <v>18</v>
      </c>
      <c r="F1964" s="117" t="s">
        <v>1636</v>
      </c>
      <c r="G1964" s="117">
        <v>1.3952</v>
      </c>
      <c r="H1964" s="117">
        <v>0</v>
      </c>
      <c r="I1964" s="117">
        <v>1</v>
      </c>
      <c r="J1964" s="117">
        <v>0.52699233000000001</v>
      </c>
      <c r="K1964" s="117">
        <v>0.41950542000000002</v>
      </c>
      <c r="L1964" s="117">
        <v>0.54900000000000004</v>
      </c>
      <c r="M1964" s="117">
        <v>5.5E-2</v>
      </c>
      <c r="N1964" s="117" t="s">
        <v>2869</v>
      </c>
    </row>
    <row r="1965" spans="1:14" hidden="1">
      <c r="A1965" s="117" t="s">
        <v>6583</v>
      </c>
      <c r="B1965" s="117">
        <v>1.2962999999999998</v>
      </c>
      <c r="C1965" s="117">
        <v>1</v>
      </c>
      <c r="D1965" s="117">
        <v>0.25319000000000003</v>
      </c>
      <c r="E1965" s="117">
        <v>25319</v>
      </c>
      <c r="F1965" s="117" t="s">
        <v>1636</v>
      </c>
      <c r="G1965" s="117">
        <v>2.2362000000000002</v>
      </c>
      <c r="H1965" s="117">
        <v>0</v>
      </c>
      <c r="I1965" s="117">
        <v>1</v>
      </c>
      <c r="J1965" s="117">
        <v>0.22471021999999999</v>
      </c>
      <c r="K1965" s="117">
        <v>0.28244059999999999</v>
      </c>
      <c r="L1965" s="117">
        <v>0.245</v>
      </c>
      <c r="M1965" s="117">
        <v>0.02</v>
      </c>
      <c r="N1965" s="117" t="s">
        <v>2869</v>
      </c>
    </row>
    <row r="1966" spans="1:14" hidden="1">
      <c r="A1966" s="117" t="s">
        <v>6584</v>
      </c>
      <c r="B1966" s="117">
        <v>1.0527</v>
      </c>
      <c r="C1966" s="117">
        <v>1</v>
      </c>
      <c r="D1966" s="117">
        <v>1.7059999999999999E-2</v>
      </c>
      <c r="E1966" s="117">
        <v>1706</v>
      </c>
      <c r="F1966" s="117" t="s">
        <v>1415</v>
      </c>
      <c r="G1966" s="117">
        <v>1.7956000000000001</v>
      </c>
      <c r="H1966" s="117">
        <v>3.73E-2</v>
      </c>
      <c r="I1966" s="117">
        <v>1</v>
      </c>
      <c r="J1966" s="117">
        <v>0</v>
      </c>
      <c r="K1966" s="117">
        <v>0</v>
      </c>
      <c r="L1966" s="117">
        <v>0.34899999999999998</v>
      </c>
      <c r="M1966" s="117">
        <v>2.7E-2</v>
      </c>
      <c r="N1966" s="117" t="s">
        <v>2861</v>
      </c>
    </row>
    <row r="1967" spans="1:14" hidden="1">
      <c r="A1967" s="117" t="s">
        <v>6585</v>
      </c>
      <c r="B1967" s="117">
        <v>0.87229999999999996</v>
      </c>
      <c r="C1967" s="117">
        <v>1</v>
      </c>
      <c r="D1967" s="117">
        <v>1.6500000000000001E-2</v>
      </c>
      <c r="E1967" s="117">
        <v>1650</v>
      </c>
      <c r="F1967" s="117" t="s">
        <v>4315</v>
      </c>
      <c r="G1967" s="117">
        <v>1.4998</v>
      </c>
      <c r="H1967" s="117">
        <v>0</v>
      </c>
      <c r="I1967" s="117">
        <v>1</v>
      </c>
      <c r="J1967" s="117">
        <v>4.6671600000000001E-3</v>
      </c>
      <c r="K1967" s="117">
        <v>4.0370800000000002E-3</v>
      </c>
      <c r="L1967" s="117">
        <v>0.47399999999999998</v>
      </c>
      <c r="M1967" s="117">
        <v>4.4999999999999998E-2</v>
      </c>
      <c r="N1967" s="117" t="s">
        <v>2885</v>
      </c>
    </row>
    <row r="1968" spans="1:14" hidden="1">
      <c r="A1968" s="117" t="s">
        <v>6586</v>
      </c>
      <c r="B1968" s="117">
        <v>1.2962999999999998</v>
      </c>
      <c r="C1968" s="117">
        <v>1</v>
      </c>
      <c r="D1968" s="117">
        <v>4.0129999999999999E-2</v>
      </c>
      <c r="E1968" s="117">
        <v>4013</v>
      </c>
      <c r="F1968" s="117" t="s">
        <v>1636</v>
      </c>
      <c r="G1968" s="117">
        <v>1.5968</v>
      </c>
      <c r="H1968" s="117">
        <v>7.9299999999999995E-2</v>
      </c>
      <c r="I1968" s="117">
        <v>1</v>
      </c>
      <c r="J1968" s="117">
        <v>0</v>
      </c>
      <c r="K1968" s="117">
        <v>0</v>
      </c>
      <c r="L1968" s="117">
        <v>0.185</v>
      </c>
      <c r="M1968" s="117">
        <v>8.9999999999999993E-3</v>
      </c>
      <c r="N1968" s="117" t="s">
        <v>2886</v>
      </c>
    </row>
    <row r="1969" spans="1:14" hidden="1">
      <c r="A1969" s="117" t="s">
        <v>6587</v>
      </c>
      <c r="B1969" s="117">
        <v>1.3008999999999999</v>
      </c>
      <c r="C1969" s="117">
        <v>1</v>
      </c>
      <c r="D1969" s="117">
        <v>0.15497</v>
      </c>
      <c r="E1969" s="117">
        <v>15497</v>
      </c>
      <c r="F1969" s="117" t="s">
        <v>1628</v>
      </c>
      <c r="G1969" s="117">
        <v>1.9213</v>
      </c>
      <c r="H1969" s="117">
        <v>4.4299999999999999E-2</v>
      </c>
      <c r="I1969" s="117">
        <v>1</v>
      </c>
      <c r="J1969" s="117">
        <v>0.13070536999999999</v>
      </c>
      <c r="K1969" s="117">
        <v>0.21294814000000001</v>
      </c>
      <c r="L1969" s="117">
        <v>0.17299999999999999</v>
      </c>
      <c r="M1969" s="117">
        <v>1.6E-2</v>
      </c>
      <c r="N1969" s="117" t="s">
        <v>2870</v>
      </c>
    </row>
    <row r="1970" spans="1:14" hidden="1">
      <c r="A1970" s="117" t="s">
        <v>6588</v>
      </c>
      <c r="B1970" s="117">
        <v>1.3008999999999999</v>
      </c>
      <c r="C1970" s="117">
        <v>1</v>
      </c>
      <c r="D1970" s="117">
        <v>3.8739999999999997E-2</v>
      </c>
      <c r="E1970" s="117">
        <v>3874</v>
      </c>
      <c r="F1970" s="117" t="s">
        <v>1628</v>
      </c>
      <c r="G1970" s="117">
        <v>1.363</v>
      </c>
      <c r="H1970" s="117">
        <v>4.5900000000000003E-2</v>
      </c>
      <c r="I1970" s="117">
        <v>1</v>
      </c>
      <c r="J1970" s="117">
        <v>8.8070579999999996E-2</v>
      </c>
      <c r="K1970" s="117">
        <v>0.1112747</v>
      </c>
      <c r="L1970" s="117">
        <v>0.26600000000000001</v>
      </c>
      <c r="M1970" s="117">
        <v>1.6E-2</v>
      </c>
      <c r="N1970" s="117" t="s">
        <v>1614</v>
      </c>
    </row>
    <row r="1971" spans="1:14" hidden="1">
      <c r="A1971" s="117" t="s">
        <v>6589</v>
      </c>
      <c r="B1971" s="117">
        <v>0.85969999999999991</v>
      </c>
      <c r="C1971" s="117">
        <v>1</v>
      </c>
      <c r="D1971" s="117">
        <v>3.5100000000000001E-3</v>
      </c>
      <c r="E1971" s="117">
        <v>351</v>
      </c>
      <c r="F1971" s="117" t="s">
        <v>4324</v>
      </c>
      <c r="G1971" s="117">
        <v>0.92559999999999998</v>
      </c>
      <c r="H1971" s="117">
        <v>0</v>
      </c>
      <c r="I1971" s="117">
        <v>1</v>
      </c>
      <c r="J1971" s="117">
        <v>0</v>
      </c>
      <c r="K1971" s="117">
        <v>0</v>
      </c>
      <c r="L1971" s="117">
        <v>0.29399999999999998</v>
      </c>
      <c r="M1971" s="117">
        <v>0.02</v>
      </c>
      <c r="N1971" s="117" t="s">
        <v>2882</v>
      </c>
    </row>
    <row r="1972" spans="1:14" hidden="1">
      <c r="A1972" s="117" t="s">
        <v>6590</v>
      </c>
      <c r="B1972" s="117">
        <v>1.0527</v>
      </c>
      <c r="C1972" s="117">
        <v>1</v>
      </c>
      <c r="D1972" s="117">
        <v>2.7100000000000002E-3</v>
      </c>
      <c r="E1972" s="117">
        <v>271</v>
      </c>
      <c r="F1972" s="117" t="s">
        <v>1415</v>
      </c>
      <c r="G1972" s="117">
        <v>1.0949</v>
      </c>
      <c r="H1972" s="117">
        <v>0</v>
      </c>
      <c r="I1972" s="117">
        <v>1</v>
      </c>
      <c r="J1972" s="117">
        <v>0</v>
      </c>
      <c r="K1972" s="117">
        <v>0</v>
      </c>
      <c r="L1972" s="117">
        <v>0.58299999999999996</v>
      </c>
      <c r="M1972" s="117">
        <v>3.2000000000000001E-2</v>
      </c>
      <c r="N1972" s="117" t="s">
        <v>2861</v>
      </c>
    </row>
    <row r="1973" spans="1:14" hidden="1">
      <c r="A1973" s="117" t="s">
        <v>6591</v>
      </c>
      <c r="B1973" s="117">
        <v>0.99829999999999997</v>
      </c>
      <c r="C1973" s="117">
        <v>1</v>
      </c>
      <c r="D1973" s="117">
        <v>8.9499999999999996E-3</v>
      </c>
      <c r="E1973" s="117">
        <v>895</v>
      </c>
      <c r="F1973" s="117" t="s">
        <v>1751</v>
      </c>
      <c r="G1973" s="117">
        <v>1.2410000000000001</v>
      </c>
      <c r="H1973" s="117">
        <v>6.1899999999999997E-2</v>
      </c>
      <c r="I1973" s="117">
        <v>1</v>
      </c>
      <c r="J1973" s="117">
        <v>0</v>
      </c>
      <c r="K1973" s="117">
        <v>0</v>
      </c>
      <c r="L1973" s="117">
        <v>0.42499999999999999</v>
      </c>
      <c r="M1973" s="117">
        <v>4.1000000000000002E-2</v>
      </c>
      <c r="N1973" s="117" t="s">
        <v>2887</v>
      </c>
    </row>
    <row r="1974" spans="1:14" hidden="1">
      <c r="A1974" s="117" t="s">
        <v>6592</v>
      </c>
      <c r="B1974" s="117">
        <v>1.2962999999999998</v>
      </c>
      <c r="C1974" s="117">
        <v>1</v>
      </c>
      <c r="D1974" s="117">
        <v>6.2050000000000001E-2</v>
      </c>
      <c r="E1974" s="117">
        <v>6205</v>
      </c>
      <c r="F1974" s="117" t="s">
        <v>1636</v>
      </c>
      <c r="G1974" s="117">
        <v>2.0337000000000001</v>
      </c>
      <c r="H1974" s="117">
        <v>0</v>
      </c>
      <c r="I1974" s="117">
        <v>1</v>
      </c>
      <c r="J1974" s="117">
        <v>0.21246799</v>
      </c>
      <c r="K1974" s="117">
        <v>0.23584812999999999</v>
      </c>
      <c r="L1974" s="117">
        <v>0.21199999999999999</v>
      </c>
      <c r="M1974" s="117">
        <v>1.7000000000000001E-2</v>
      </c>
      <c r="N1974" s="117" t="s">
        <v>2869</v>
      </c>
    </row>
    <row r="1975" spans="1:14" hidden="1">
      <c r="A1975" s="117" t="s">
        <v>6593</v>
      </c>
      <c r="B1975" s="117">
        <v>0.88359999999999994</v>
      </c>
      <c r="C1975" s="117">
        <v>1</v>
      </c>
      <c r="D1975" s="117">
        <v>6.0429999999999998E-2</v>
      </c>
      <c r="E1975" s="117">
        <v>6043</v>
      </c>
      <c r="F1975" s="117" t="s">
        <v>1697</v>
      </c>
      <c r="G1975" s="117">
        <v>1.9306000000000001</v>
      </c>
      <c r="H1975" s="117">
        <v>5.1700000000000003E-2</v>
      </c>
      <c r="I1975" s="117">
        <v>1</v>
      </c>
      <c r="J1975" s="117">
        <v>7.9324199999999997E-2</v>
      </c>
      <c r="K1975" s="117">
        <v>0.11946602000000001</v>
      </c>
      <c r="L1975" s="117">
        <v>0.33800000000000002</v>
      </c>
      <c r="M1975" s="117">
        <v>3.1E-2</v>
      </c>
      <c r="N1975" s="117" t="s">
        <v>2874</v>
      </c>
    </row>
    <row r="1976" spans="1:14" hidden="1">
      <c r="A1976" s="117" t="s">
        <v>6594</v>
      </c>
      <c r="B1976" s="117">
        <v>1.2962999999999998</v>
      </c>
      <c r="C1976" s="117">
        <v>1</v>
      </c>
      <c r="D1976" s="117">
        <v>7.893E-2</v>
      </c>
      <c r="E1976" s="117">
        <v>7893</v>
      </c>
      <c r="F1976" s="117" t="s">
        <v>1636</v>
      </c>
      <c r="G1976" s="117">
        <v>1.5941000000000001</v>
      </c>
      <c r="H1976" s="117">
        <v>4.7899999999999998E-2</v>
      </c>
      <c r="I1976" s="117">
        <v>1</v>
      </c>
      <c r="J1976" s="117">
        <v>8.1092239999999996E-2</v>
      </c>
      <c r="K1976" s="117">
        <v>2.4920950000000001E-2</v>
      </c>
      <c r="L1976" s="117">
        <v>0.22800000000000001</v>
      </c>
      <c r="M1976" s="117">
        <v>3.3000000000000002E-2</v>
      </c>
      <c r="N1976" s="117" t="s">
        <v>1611</v>
      </c>
    </row>
    <row r="1977" spans="1:14" hidden="1">
      <c r="A1977" s="117" t="s">
        <v>6595</v>
      </c>
      <c r="B1977" s="117">
        <v>1.2962999999999998</v>
      </c>
      <c r="C1977" s="117">
        <v>1</v>
      </c>
      <c r="D1977" s="117">
        <v>2.0209999999999999E-2</v>
      </c>
      <c r="E1977" s="117">
        <v>2021</v>
      </c>
      <c r="F1977" s="117" t="s">
        <v>1636</v>
      </c>
      <c r="G1977" s="117">
        <v>1.6228</v>
      </c>
      <c r="H1977" s="117">
        <v>0.17430000000000001</v>
      </c>
      <c r="I1977" s="117">
        <v>1</v>
      </c>
      <c r="J1977" s="117">
        <v>0.39360709999999999</v>
      </c>
      <c r="K1977" s="117">
        <v>0.40024694</v>
      </c>
      <c r="L1977" s="117">
        <v>0.42699999999999999</v>
      </c>
      <c r="M1977" s="117">
        <v>2.8000000000000001E-2</v>
      </c>
      <c r="N1977" s="117" t="s">
        <v>2864</v>
      </c>
    </row>
    <row r="1978" spans="1:14" hidden="1">
      <c r="A1978" s="117" t="s">
        <v>6596</v>
      </c>
      <c r="B1978" s="117">
        <v>1.2962999999999998</v>
      </c>
      <c r="C1978" s="117">
        <v>1</v>
      </c>
      <c r="D1978" s="117">
        <v>1.7420000000000001E-2</v>
      </c>
      <c r="E1978" s="117">
        <v>1742</v>
      </c>
      <c r="F1978" s="117" t="s">
        <v>1636</v>
      </c>
      <c r="G1978" s="117">
        <v>1.4739</v>
      </c>
      <c r="H1978" s="117">
        <v>0.18290000000000001</v>
      </c>
      <c r="I1978" s="117">
        <v>1</v>
      </c>
      <c r="J1978" s="117">
        <v>0.25002526000000003</v>
      </c>
      <c r="K1978" s="117">
        <v>0.292323</v>
      </c>
      <c r="L1978" s="117">
        <v>0.33900000000000002</v>
      </c>
      <c r="M1978" s="117">
        <v>1.9E-2</v>
      </c>
      <c r="N1978" s="117" t="s">
        <v>2866</v>
      </c>
    </row>
    <row r="1979" spans="1:14" hidden="1">
      <c r="A1979" s="117" t="s">
        <v>6597</v>
      </c>
      <c r="B1979" s="117">
        <v>0.87229999999999996</v>
      </c>
      <c r="C1979" s="117">
        <v>1</v>
      </c>
      <c r="D1979" s="117">
        <v>2.14E-3</v>
      </c>
      <c r="E1979" s="117">
        <v>214</v>
      </c>
      <c r="F1979" s="117" t="s">
        <v>4315</v>
      </c>
      <c r="G1979" s="117">
        <v>1.1674</v>
      </c>
      <c r="H1979" s="117">
        <v>0</v>
      </c>
      <c r="I1979" s="117">
        <v>1</v>
      </c>
      <c r="J1979" s="117">
        <v>0</v>
      </c>
      <c r="K1979" s="117">
        <v>0</v>
      </c>
      <c r="L1979" s="117">
        <v>0.56899999999999995</v>
      </c>
      <c r="M1979" s="117">
        <v>9.5000000000000001E-2</v>
      </c>
      <c r="N1979" s="117" t="s">
        <v>2885</v>
      </c>
    </row>
    <row r="1980" spans="1:14" hidden="1">
      <c r="A1980" s="117" t="s">
        <v>6598</v>
      </c>
      <c r="B1980" s="117">
        <v>1.2962999999999998</v>
      </c>
      <c r="C1980" s="117">
        <v>1</v>
      </c>
      <c r="D1980" s="117">
        <v>1.123E-2</v>
      </c>
      <c r="E1980" s="117">
        <v>1123</v>
      </c>
      <c r="F1980" s="117" t="s">
        <v>1636</v>
      </c>
      <c r="G1980" s="117">
        <v>1.4158999999999999</v>
      </c>
      <c r="H1980" s="117">
        <v>9.0899999999999995E-2</v>
      </c>
      <c r="I1980" s="117">
        <v>1</v>
      </c>
      <c r="J1980" s="117">
        <v>0</v>
      </c>
      <c r="K1980" s="117">
        <v>0</v>
      </c>
      <c r="L1980" s="117">
        <v>0.21099999999999999</v>
      </c>
      <c r="M1980" s="117">
        <v>2.1000000000000001E-2</v>
      </c>
      <c r="N1980" s="117" t="s">
        <v>1611</v>
      </c>
    </row>
    <row r="1981" spans="1:14" hidden="1">
      <c r="A1981" s="117" t="s">
        <v>6599</v>
      </c>
      <c r="B1981" s="117">
        <v>0.87229999999999996</v>
      </c>
      <c r="C1981" s="117">
        <v>1</v>
      </c>
      <c r="D1981" s="117">
        <v>3.764E-2</v>
      </c>
      <c r="E1981" s="117">
        <v>3764</v>
      </c>
      <c r="F1981" s="117" t="s">
        <v>4315</v>
      </c>
      <c r="G1981" s="117">
        <v>1.7848999999999999</v>
      </c>
      <c r="H1981" s="117">
        <v>0</v>
      </c>
      <c r="I1981" s="117">
        <v>1</v>
      </c>
      <c r="J1981" s="117">
        <v>0.13890353</v>
      </c>
      <c r="K1981" s="117">
        <v>0.17469886000000001</v>
      </c>
      <c r="L1981" s="117">
        <v>0.37</v>
      </c>
      <c r="M1981" s="117">
        <v>2.5000000000000001E-2</v>
      </c>
      <c r="N1981" s="117" t="s">
        <v>2881</v>
      </c>
    </row>
    <row r="1982" spans="1:14" hidden="1">
      <c r="A1982" s="117" t="s">
        <v>6600</v>
      </c>
      <c r="B1982" s="117">
        <v>0.99829999999999997</v>
      </c>
      <c r="C1982" s="117">
        <v>1</v>
      </c>
      <c r="D1982" s="117">
        <v>8.9539999999999995E-2</v>
      </c>
      <c r="E1982" s="117">
        <v>8954</v>
      </c>
      <c r="F1982" s="117" t="s">
        <v>1751</v>
      </c>
      <c r="G1982" s="117">
        <v>1.972</v>
      </c>
      <c r="H1982" s="117">
        <v>5.04E-2</v>
      </c>
      <c r="I1982" s="117">
        <v>1</v>
      </c>
      <c r="J1982" s="117">
        <v>4.4534860000000003E-2</v>
      </c>
      <c r="K1982" s="117">
        <v>6.4428100000000002E-2</v>
      </c>
      <c r="L1982" s="117">
        <v>0.33400000000000002</v>
      </c>
      <c r="M1982" s="117">
        <v>3.4000000000000002E-2</v>
      </c>
      <c r="N1982" s="117" t="s">
        <v>2888</v>
      </c>
    </row>
    <row r="1983" spans="1:14" hidden="1">
      <c r="A1983" s="117" t="s">
        <v>6601</v>
      </c>
      <c r="B1983" s="117">
        <v>1.3008999999999999</v>
      </c>
      <c r="C1983" s="117">
        <v>1</v>
      </c>
      <c r="D1983" s="117">
        <v>5.731E-2</v>
      </c>
      <c r="E1983" s="117">
        <v>5731</v>
      </c>
      <c r="F1983" s="117" t="s">
        <v>1628</v>
      </c>
      <c r="G1983" s="117">
        <v>1.5784</v>
      </c>
      <c r="H1983" s="117">
        <v>4.6199999999999998E-2</v>
      </c>
      <c r="I1983" s="117">
        <v>1</v>
      </c>
      <c r="J1983" s="117">
        <v>2.8796140000000001E-2</v>
      </c>
      <c r="K1983" s="117">
        <v>4.9039720000000002E-2</v>
      </c>
      <c r="L1983" s="117">
        <v>0.17799999999999999</v>
      </c>
      <c r="M1983" s="117">
        <v>0.01</v>
      </c>
      <c r="N1983" s="117" t="s">
        <v>1614</v>
      </c>
    </row>
    <row r="1984" spans="1:14" hidden="1">
      <c r="A1984" s="117" t="s">
        <v>6602</v>
      </c>
      <c r="B1984" s="117">
        <v>0.87229999999999996</v>
      </c>
      <c r="C1984" s="117">
        <v>1</v>
      </c>
      <c r="D1984" s="117">
        <v>1.7700000000000001E-3</v>
      </c>
      <c r="E1984" s="117">
        <v>177</v>
      </c>
      <c r="F1984" s="117" t="s">
        <v>4315</v>
      </c>
      <c r="G1984" s="117">
        <v>1.0508</v>
      </c>
      <c r="H1984" s="117">
        <v>0</v>
      </c>
      <c r="I1984" s="117">
        <v>1</v>
      </c>
      <c r="J1984" s="117">
        <v>0</v>
      </c>
      <c r="K1984" s="117">
        <v>0</v>
      </c>
      <c r="L1984" s="117">
        <v>0.44500000000000001</v>
      </c>
      <c r="M1984" s="117">
        <v>3.3000000000000002E-2</v>
      </c>
      <c r="N1984" s="117" t="s">
        <v>2889</v>
      </c>
    </row>
    <row r="1985" spans="1:14" hidden="1">
      <c r="A1985" s="117" t="s">
        <v>6603</v>
      </c>
      <c r="B1985" s="117">
        <v>0.87229999999999996</v>
      </c>
      <c r="C1985" s="117">
        <v>1</v>
      </c>
      <c r="D1985" s="117">
        <v>3.8899999999999998E-3</v>
      </c>
      <c r="E1985" s="117">
        <v>389</v>
      </c>
      <c r="F1985" s="117" t="s">
        <v>4315</v>
      </c>
      <c r="G1985" s="117">
        <v>1.1805000000000001</v>
      </c>
      <c r="H1985" s="117">
        <v>0</v>
      </c>
      <c r="I1985" s="117">
        <v>1</v>
      </c>
      <c r="J1985" s="117">
        <v>0</v>
      </c>
      <c r="K1985" s="117">
        <v>0</v>
      </c>
      <c r="L1985" s="117">
        <v>0.43</v>
      </c>
      <c r="M1985" s="117">
        <v>1.0999999999999999E-2</v>
      </c>
      <c r="N1985" s="117" t="s">
        <v>2889</v>
      </c>
    </row>
    <row r="1986" spans="1:14" hidden="1">
      <c r="A1986" s="117" t="s">
        <v>6604</v>
      </c>
      <c r="B1986" s="117">
        <v>0.82639999999999991</v>
      </c>
      <c r="C1986" s="117">
        <v>1</v>
      </c>
      <c r="D1986" s="117">
        <v>4.9579999999999999E-2</v>
      </c>
      <c r="E1986" s="117">
        <v>4958</v>
      </c>
      <c r="F1986" s="117" t="s">
        <v>1793</v>
      </c>
      <c r="G1986" s="117">
        <v>1.649</v>
      </c>
      <c r="H1986" s="117">
        <v>6.4500000000000002E-2</v>
      </c>
      <c r="I1986" s="117">
        <v>1</v>
      </c>
      <c r="J1986" s="117">
        <v>3.9946589999999997E-2</v>
      </c>
      <c r="K1986" s="117">
        <v>5.1888999999999998E-2</v>
      </c>
      <c r="L1986" s="117">
        <v>0.24099999999999999</v>
      </c>
      <c r="M1986" s="117">
        <v>1.9E-2</v>
      </c>
      <c r="N1986" s="117" t="s">
        <v>2890</v>
      </c>
    </row>
    <row r="1987" spans="1:14" hidden="1">
      <c r="A1987" s="117" t="s">
        <v>6606</v>
      </c>
      <c r="B1987" s="117">
        <v>0.93459999999999999</v>
      </c>
      <c r="C1987" s="117">
        <v>1</v>
      </c>
      <c r="D1987" s="117">
        <v>2.3369999999999998E-2</v>
      </c>
      <c r="E1987" s="117">
        <v>2337</v>
      </c>
      <c r="F1987" s="117" t="s">
        <v>4332</v>
      </c>
      <c r="G1987" s="117">
        <v>1.4692000000000001</v>
      </c>
      <c r="H1987" s="117">
        <v>0</v>
      </c>
      <c r="I1987" s="117">
        <v>1</v>
      </c>
      <c r="J1987" s="117">
        <v>1.9346140000000001E-2</v>
      </c>
      <c r="K1987" s="117">
        <v>2.5293449999999999E-2</v>
      </c>
      <c r="L1987" s="117">
        <v>0.45700000000000002</v>
      </c>
      <c r="M1987" s="117">
        <v>3.9E-2</v>
      </c>
      <c r="N1987" s="117" t="s">
        <v>2891</v>
      </c>
    </row>
    <row r="1988" spans="1:14" hidden="1">
      <c r="A1988" s="117" t="s">
        <v>6607</v>
      </c>
      <c r="B1988" s="117">
        <v>1.2962999999999998</v>
      </c>
      <c r="C1988" s="117">
        <v>1</v>
      </c>
      <c r="D1988" s="117">
        <v>5.2880000000000003E-2</v>
      </c>
      <c r="E1988" s="117">
        <v>5288</v>
      </c>
      <c r="F1988" s="117" t="s">
        <v>1636</v>
      </c>
      <c r="G1988" s="117">
        <v>1.7482</v>
      </c>
      <c r="H1988" s="117">
        <v>7.6100000000000001E-2</v>
      </c>
      <c r="I1988" s="117">
        <v>1</v>
      </c>
      <c r="J1988" s="117">
        <v>0</v>
      </c>
      <c r="K1988" s="117">
        <v>0</v>
      </c>
      <c r="L1988" s="117">
        <v>0.185</v>
      </c>
      <c r="M1988" s="117">
        <v>2.1000000000000001E-2</v>
      </c>
      <c r="N1988" s="117" t="s">
        <v>2886</v>
      </c>
    </row>
    <row r="1989" spans="1:14" hidden="1">
      <c r="A1989" s="117" t="s">
        <v>6608</v>
      </c>
      <c r="B1989" s="117">
        <v>1.2962999999999998</v>
      </c>
      <c r="C1989" s="117">
        <v>1</v>
      </c>
      <c r="D1989" s="117">
        <v>8.5029999999999994E-2</v>
      </c>
      <c r="E1989" s="117">
        <v>8503</v>
      </c>
      <c r="F1989" s="117" t="s">
        <v>1636</v>
      </c>
      <c r="G1989" s="117">
        <v>1.643</v>
      </c>
      <c r="H1989" s="117">
        <v>7.5399999999999995E-2</v>
      </c>
      <c r="I1989" s="117">
        <v>1</v>
      </c>
      <c r="J1989" s="117">
        <v>0.14457421000000001</v>
      </c>
      <c r="K1989" s="117">
        <v>0.21365334</v>
      </c>
      <c r="L1989" s="117">
        <v>0.214</v>
      </c>
      <c r="M1989" s="117">
        <v>8.0000000000000002E-3</v>
      </c>
      <c r="N1989" s="117" t="s">
        <v>2871</v>
      </c>
    </row>
    <row r="1990" spans="1:14" hidden="1">
      <c r="A1990" s="117" t="s">
        <v>6609</v>
      </c>
      <c r="B1990" s="117">
        <v>1.2962999999999998</v>
      </c>
      <c r="C1990" s="117">
        <v>1</v>
      </c>
      <c r="D1990" s="117">
        <v>3.168E-2</v>
      </c>
      <c r="E1990" s="117">
        <v>3168</v>
      </c>
      <c r="F1990" s="117" t="s">
        <v>1636</v>
      </c>
      <c r="G1990" s="117">
        <v>1.5634999999999999</v>
      </c>
      <c r="H1990" s="117">
        <v>2.5999999999999999E-2</v>
      </c>
      <c r="I1990" s="117">
        <v>1</v>
      </c>
      <c r="J1990" s="117">
        <v>0</v>
      </c>
      <c r="K1990" s="117">
        <v>0</v>
      </c>
      <c r="L1990" s="117">
        <v>0.45500000000000002</v>
      </c>
      <c r="M1990" s="117">
        <v>2.3E-2</v>
      </c>
      <c r="N1990" s="117" t="s">
        <v>2862</v>
      </c>
    </row>
    <row r="1991" spans="1:14" hidden="1">
      <c r="A1991" s="117" t="s">
        <v>6610</v>
      </c>
      <c r="B1991" s="117">
        <v>1.0527</v>
      </c>
      <c r="C1991" s="117">
        <v>1</v>
      </c>
      <c r="D1991" s="117">
        <v>1.158E-2</v>
      </c>
      <c r="E1991" s="117">
        <v>1158</v>
      </c>
      <c r="F1991" s="117" t="s">
        <v>1415</v>
      </c>
      <c r="G1991" s="117">
        <v>1.2179</v>
      </c>
      <c r="H1991" s="117">
        <v>8.6300000000000002E-2</v>
      </c>
      <c r="I1991" s="117">
        <v>1</v>
      </c>
      <c r="J1991" s="117">
        <v>2.7142610000000001E-2</v>
      </c>
      <c r="K1991" s="117">
        <v>3.3556790000000003E-2</v>
      </c>
      <c r="L1991" s="117">
        <v>0.40200000000000002</v>
      </c>
      <c r="M1991" s="117">
        <v>2.1999999999999999E-2</v>
      </c>
      <c r="N1991" s="117" t="s">
        <v>2878</v>
      </c>
    </row>
    <row r="1992" spans="1:14" hidden="1">
      <c r="A1992" s="117" t="s">
        <v>6611</v>
      </c>
      <c r="B1992" s="117">
        <v>0.88359999999999994</v>
      </c>
      <c r="C1992" s="117">
        <v>1</v>
      </c>
      <c r="D1992" s="117">
        <v>3.2770000000000001E-2</v>
      </c>
      <c r="E1992" s="117">
        <v>3277</v>
      </c>
      <c r="F1992" s="117" t="s">
        <v>1697</v>
      </c>
      <c r="G1992" s="117">
        <v>1.6788000000000001</v>
      </c>
      <c r="H1992" s="117">
        <v>0</v>
      </c>
      <c r="I1992" s="117">
        <v>1</v>
      </c>
      <c r="J1992" s="117">
        <v>8.8654140000000006E-2</v>
      </c>
      <c r="K1992" s="117">
        <v>0.12062386</v>
      </c>
      <c r="L1992" s="117">
        <v>0.48299999999999998</v>
      </c>
      <c r="M1992" s="117">
        <v>3.1E-2</v>
      </c>
      <c r="N1992" s="117" t="s">
        <v>2874</v>
      </c>
    </row>
    <row r="1993" spans="1:14" hidden="1">
      <c r="A1993" s="117" t="s">
        <v>6612</v>
      </c>
      <c r="B1993" s="117">
        <v>0.87229999999999996</v>
      </c>
      <c r="C1993" s="117">
        <v>1</v>
      </c>
      <c r="D1993" s="117">
        <v>2.0000000000000002E-5</v>
      </c>
      <c r="E1993" s="117">
        <v>2</v>
      </c>
      <c r="F1993" s="117" t="s">
        <v>4315</v>
      </c>
      <c r="G1993" s="117">
        <v>1.1635</v>
      </c>
      <c r="H1993" s="117">
        <v>0</v>
      </c>
      <c r="I1993" s="117">
        <v>1</v>
      </c>
      <c r="J1993" s="117">
        <v>0</v>
      </c>
      <c r="K1993" s="117">
        <v>0</v>
      </c>
      <c r="L1993" s="117">
        <v>0.47</v>
      </c>
      <c r="M1993" s="117">
        <v>2.3E-2</v>
      </c>
      <c r="N1993" s="117" t="s">
        <v>2892</v>
      </c>
    </row>
    <row r="1994" spans="1:14" hidden="1">
      <c r="A1994" s="117" t="s">
        <v>6613</v>
      </c>
      <c r="B1994" s="117">
        <v>1.3008999999999999</v>
      </c>
      <c r="C1994" s="117">
        <v>1</v>
      </c>
      <c r="D1994" s="117">
        <v>9.7430000000000003E-2</v>
      </c>
      <c r="E1994" s="117">
        <v>9743</v>
      </c>
      <c r="F1994" s="117" t="s">
        <v>1628</v>
      </c>
      <c r="G1994" s="117">
        <v>1.9771000000000001</v>
      </c>
      <c r="H1994" s="117">
        <v>5.0099999999999999E-2</v>
      </c>
      <c r="I1994" s="117">
        <v>1</v>
      </c>
      <c r="J1994" s="117">
        <v>0.16451342999999999</v>
      </c>
      <c r="K1994" s="117">
        <v>0.22722539999999999</v>
      </c>
      <c r="L1994" s="117">
        <v>0.187</v>
      </c>
      <c r="M1994" s="117">
        <v>0.01</v>
      </c>
      <c r="N1994" s="117" t="s">
        <v>2870</v>
      </c>
    </row>
    <row r="1995" spans="1:14" hidden="1">
      <c r="A1995" s="117" t="s">
        <v>6614</v>
      </c>
      <c r="B1995" s="117">
        <v>1.2962999999999998</v>
      </c>
      <c r="C1995" s="117">
        <v>1</v>
      </c>
      <c r="D1995" s="117">
        <v>0.10255</v>
      </c>
      <c r="E1995" s="117">
        <v>10255</v>
      </c>
      <c r="F1995" s="117" t="s">
        <v>1636</v>
      </c>
      <c r="G1995" s="117">
        <v>1.6548</v>
      </c>
      <c r="H1995" s="117">
        <v>0.12230000000000001</v>
      </c>
      <c r="I1995" s="117">
        <v>1</v>
      </c>
      <c r="J1995" s="117">
        <v>0.22567831999999999</v>
      </c>
      <c r="K1995" s="117">
        <v>0.22913789000000001</v>
      </c>
      <c r="L1995" s="117">
        <v>0.22900000000000001</v>
      </c>
      <c r="M1995" s="117">
        <v>0.02</v>
      </c>
      <c r="N1995" s="117" t="s">
        <v>2869</v>
      </c>
    </row>
    <row r="1996" spans="1:14" hidden="1">
      <c r="A1996" s="117" t="s">
        <v>6615</v>
      </c>
      <c r="B1996" s="117">
        <v>0.87229999999999996</v>
      </c>
      <c r="C1996" s="117">
        <v>1</v>
      </c>
      <c r="D1996" s="117">
        <v>1.196E-2</v>
      </c>
      <c r="E1996" s="117">
        <v>1196</v>
      </c>
      <c r="F1996" s="117" t="s">
        <v>4315</v>
      </c>
      <c r="G1996" s="117">
        <v>1.3161</v>
      </c>
      <c r="H1996" s="117">
        <v>0</v>
      </c>
      <c r="I1996" s="117">
        <v>1</v>
      </c>
      <c r="J1996" s="117">
        <v>0</v>
      </c>
      <c r="K1996" s="117">
        <v>0</v>
      </c>
      <c r="L1996" s="117">
        <v>0.57399999999999995</v>
      </c>
      <c r="M1996" s="117">
        <v>0.05</v>
      </c>
      <c r="N1996" s="117" t="s">
        <v>2893</v>
      </c>
    </row>
    <row r="1997" spans="1:14" hidden="1">
      <c r="A1997" s="117" t="s">
        <v>6617</v>
      </c>
      <c r="B1997" s="117">
        <v>0.82639999999999991</v>
      </c>
      <c r="C1997" s="117">
        <v>1</v>
      </c>
      <c r="D1997" s="117">
        <v>1.881E-2</v>
      </c>
      <c r="E1997" s="117">
        <v>1881</v>
      </c>
      <c r="F1997" s="117" t="s">
        <v>1793</v>
      </c>
      <c r="G1997" s="117">
        <v>1.5256000000000001</v>
      </c>
      <c r="H1997" s="117">
        <v>4.3299999999999998E-2</v>
      </c>
      <c r="I1997" s="117">
        <v>1</v>
      </c>
      <c r="J1997" s="117">
        <v>0</v>
      </c>
      <c r="K1997" s="117">
        <v>0</v>
      </c>
      <c r="L1997" s="117">
        <v>0.35</v>
      </c>
      <c r="M1997" s="117">
        <v>1.7999999999999999E-2</v>
      </c>
      <c r="N1997" s="117" t="s">
        <v>2894</v>
      </c>
    </row>
    <row r="1998" spans="1:14" hidden="1">
      <c r="A1998" s="117" t="s">
        <v>6618</v>
      </c>
      <c r="B1998" s="117">
        <v>1.3008999999999999</v>
      </c>
      <c r="C1998" s="117">
        <v>1</v>
      </c>
      <c r="D1998" s="117">
        <v>1.7260000000000001E-2</v>
      </c>
      <c r="E1998" s="117">
        <v>1726</v>
      </c>
      <c r="F1998" s="117" t="s">
        <v>1628</v>
      </c>
      <c r="G1998" s="117">
        <v>1.3664000000000001</v>
      </c>
      <c r="H1998" s="117">
        <v>0</v>
      </c>
      <c r="I1998" s="117">
        <v>1</v>
      </c>
      <c r="J1998" s="117">
        <v>0.11172144000000001</v>
      </c>
      <c r="K1998" s="117">
        <v>8.8679569999999999E-2</v>
      </c>
      <c r="L1998" s="117">
        <v>0.28899999999999998</v>
      </c>
      <c r="M1998" s="117">
        <v>2.5000000000000001E-2</v>
      </c>
      <c r="N1998" s="117" t="s">
        <v>2870</v>
      </c>
    </row>
    <row r="1999" spans="1:14" hidden="1">
      <c r="A1999" s="117" t="s">
        <v>6619</v>
      </c>
      <c r="B1999" s="117">
        <v>1.3008999999999999</v>
      </c>
      <c r="C1999" s="117">
        <v>1</v>
      </c>
      <c r="D1999" s="117">
        <v>9.0690000000000007E-2</v>
      </c>
      <c r="E1999" s="117">
        <v>9069</v>
      </c>
      <c r="F1999" s="117" t="s">
        <v>1628</v>
      </c>
      <c r="G1999" s="117">
        <v>2.3022999999999998</v>
      </c>
      <c r="H1999" s="117">
        <v>1.52E-2</v>
      </c>
      <c r="I1999" s="117">
        <v>1</v>
      </c>
      <c r="J1999" s="117">
        <v>2.1470199999999999E-3</v>
      </c>
      <c r="K1999" s="117">
        <v>3.1657E-3</v>
      </c>
      <c r="L1999" s="117">
        <v>0.17299999999999999</v>
      </c>
      <c r="M1999" s="117">
        <v>1.4999999999999999E-2</v>
      </c>
      <c r="N1999" s="117" t="s">
        <v>2870</v>
      </c>
    </row>
    <row r="2000" spans="1:14" hidden="1">
      <c r="A2000" s="117" t="s">
        <v>6620</v>
      </c>
      <c r="B2000" s="117">
        <v>1.2962999999999998</v>
      </c>
      <c r="C2000" s="117">
        <v>1</v>
      </c>
      <c r="D2000" s="117">
        <v>2.445E-2</v>
      </c>
      <c r="E2000" s="117">
        <v>2445</v>
      </c>
      <c r="F2000" s="117" t="s">
        <v>1636</v>
      </c>
      <c r="G2000" s="117">
        <v>1.649</v>
      </c>
      <c r="H2000" s="117">
        <v>7.6100000000000001E-2</v>
      </c>
      <c r="I2000" s="117">
        <v>1</v>
      </c>
      <c r="J2000" s="117">
        <v>0.16251052999999999</v>
      </c>
      <c r="K2000" s="117">
        <v>0.15218767999999999</v>
      </c>
      <c r="L2000" s="117">
        <v>0.35699999999999998</v>
      </c>
      <c r="M2000" s="117">
        <v>1.7000000000000001E-2</v>
      </c>
      <c r="N2000" s="117" t="s">
        <v>2862</v>
      </c>
    </row>
    <row r="2001" spans="1:14" hidden="1">
      <c r="A2001" s="117" t="s">
        <v>6621</v>
      </c>
      <c r="B2001" s="117">
        <v>1.3008999999999999</v>
      </c>
      <c r="C2001" s="117">
        <v>1</v>
      </c>
      <c r="D2001" s="117">
        <v>5.6860000000000001E-2</v>
      </c>
      <c r="E2001" s="117">
        <v>5686</v>
      </c>
      <c r="F2001" s="117" t="s">
        <v>1628</v>
      </c>
      <c r="G2001" s="117">
        <v>1.3797999999999999</v>
      </c>
      <c r="H2001" s="117">
        <v>2.4299999999999999E-2</v>
      </c>
      <c r="I2001" s="117">
        <v>1</v>
      </c>
      <c r="J2001" s="117">
        <v>0.11861335000000001</v>
      </c>
      <c r="K2001" s="117">
        <v>0.16251051999999999</v>
      </c>
      <c r="L2001" s="117">
        <v>0.22800000000000001</v>
      </c>
      <c r="M2001" s="117">
        <v>1.6E-2</v>
      </c>
      <c r="N2001" s="117" t="s">
        <v>1614</v>
      </c>
    </row>
    <row r="2002" spans="1:14" hidden="1">
      <c r="A2002" s="117" t="s">
        <v>6622</v>
      </c>
      <c r="B2002" s="117">
        <v>1.0527</v>
      </c>
      <c r="C2002" s="117">
        <v>1</v>
      </c>
      <c r="D2002" s="117">
        <v>1.37E-2</v>
      </c>
      <c r="E2002" s="117">
        <v>1370</v>
      </c>
      <c r="F2002" s="117" t="s">
        <v>1415</v>
      </c>
      <c r="G2002" s="117">
        <v>1.3267</v>
      </c>
      <c r="H2002" s="117">
        <v>7.6600000000000001E-2</v>
      </c>
      <c r="I2002" s="117">
        <v>1</v>
      </c>
      <c r="J2002" s="117">
        <v>0</v>
      </c>
      <c r="K2002" s="117">
        <v>0</v>
      </c>
      <c r="L2002" s="117">
        <v>0.63400000000000001</v>
      </c>
      <c r="M2002" s="117">
        <v>0.04</v>
      </c>
      <c r="N2002" s="117" t="s">
        <v>2878</v>
      </c>
    </row>
    <row r="2003" spans="1:14" hidden="1">
      <c r="A2003" s="117" t="s">
        <v>6623</v>
      </c>
      <c r="B2003" s="117">
        <v>0.85439999999999994</v>
      </c>
      <c r="C2003" s="117">
        <v>1</v>
      </c>
      <c r="D2003" s="117">
        <v>3.7769999999999998E-2</v>
      </c>
      <c r="E2003" s="117">
        <v>3777</v>
      </c>
      <c r="F2003" s="117" t="s">
        <v>1505</v>
      </c>
      <c r="G2003" s="117">
        <v>1.5541</v>
      </c>
      <c r="H2003" s="117">
        <v>0</v>
      </c>
      <c r="I2003" s="117">
        <v>1</v>
      </c>
      <c r="J2003" s="117">
        <v>0</v>
      </c>
      <c r="K2003" s="117">
        <v>0</v>
      </c>
      <c r="L2003" s="117">
        <v>0.30599999999999999</v>
      </c>
      <c r="M2003" s="117">
        <v>2.9000000000000001E-2</v>
      </c>
      <c r="N2003" s="117" t="s">
        <v>2895</v>
      </c>
    </row>
    <row r="2004" spans="1:14" hidden="1">
      <c r="A2004" s="117" t="s">
        <v>6624</v>
      </c>
      <c r="B2004" s="117">
        <v>1.2962999999999998</v>
      </c>
      <c r="C2004" s="117">
        <v>1</v>
      </c>
      <c r="D2004" s="117">
        <v>2.6509999999999999E-2</v>
      </c>
      <c r="E2004" s="117">
        <v>2651</v>
      </c>
      <c r="F2004" s="117" t="s">
        <v>1636</v>
      </c>
      <c r="G2004" s="117">
        <v>1.5411999999999999</v>
      </c>
      <c r="H2004" s="117">
        <v>0.14480000000000001</v>
      </c>
      <c r="I2004" s="117">
        <v>1</v>
      </c>
      <c r="J2004" s="117">
        <v>0.16540104999999999</v>
      </c>
      <c r="K2004" s="117">
        <v>0.20431568</v>
      </c>
      <c r="L2004" s="117">
        <v>0.34799999999999998</v>
      </c>
      <c r="M2004" s="117">
        <v>2.3E-2</v>
      </c>
      <c r="N2004" s="117" t="s">
        <v>2866</v>
      </c>
    </row>
    <row r="2005" spans="1:14" hidden="1">
      <c r="A2005" s="117" t="s">
        <v>6625</v>
      </c>
      <c r="B2005" s="117">
        <v>1.2962999999999998</v>
      </c>
      <c r="C2005" s="117">
        <v>1</v>
      </c>
      <c r="D2005" s="117">
        <v>9.0550000000000005E-2</v>
      </c>
      <c r="E2005" s="117">
        <v>9055</v>
      </c>
      <c r="F2005" s="117" t="s">
        <v>1636</v>
      </c>
      <c r="G2005" s="117">
        <v>1.9992000000000001</v>
      </c>
      <c r="H2005" s="117">
        <v>0.1542</v>
      </c>
      <c r="I2005" s="117">
        <v>1</v>
      </c>
      <c r="J2005" s="117">
        <v>0.26196987999999999</v>
      </c>
      <c r="K2005" s="117">
        <v>0.31845837999999999</v>
      </c>
      <c r="L2005" s="117">
        <v>0.219</v>
      </c>
      <c r="M2005" s="117">
        <v>2.5000000000000001E-2</v>
      </c>
      <c r="N2005" s="117" t="s">
        <v>2867</v>
      </c>
    </row>
    <row r="2006" spans="1:14" hidden="1">
      <c r="A2006" s="117" t="s">
        <v>6626</v>
      </c>
      <c r="B2006" s="117">
        <v>1.2962999999999998</v>
      </c>
      <c r="C2006" s="117">
        <v>1</v>
      </c>
      <c r="D2006" s="117">
        <v>0.12332</v>
      </c>
      <c r="E2006" s="117">
        <v>12332</v>
      </c>
      <c r="F2006" s="117" t="s">
        <v>1636</v>
      </c>
      <c r="G2006" s="117">
        <v>1.5708</v>
      </c>
      <c r="H2006" s="117">
        <v>8.4099999999999994E-2</v>
      </c>
      <c r="I2006" s="117">
        <v>1</v>
      </c>
      <c r="J2006" s="117">
        <v>0.17371827000000001</v>
      </c>
      <c r="K2006" s="117">
        <v>0.23347186</v>
      </c>
      <c r="L2006" s="117">
        <v>0.20399999999999999</v>
      </c>
      <c r="M2006" s="117">
        <v>2.8000000000000001E-2</v>
      </c>
      <c r="N2006" s="117" t="s">
        <v>2866</v>
      </c>
    </row>
    <row r="2007" spans="1:14" hidden="1">
      <c r="A2007" s="117" t="s">
        <v>6627</v>
      </c>
      <c r="B2007" s="117">
        <v>1.2962999999999998</v>
      </c>
      <c r="C2007" s="117">
        <v>1</v>
      </c>
      <c r="D2007" s="117">
        <v>3.6949999999999997E-2</v>
      </c>
      <c r="E2007" s="117">
        <v>3695</v>
      </c>
      <c r="F2007" s="117" t="s">
        <v>1636</v>
      </c>
      <c r="G2007" s="117">
        <v>1.5172000000000001</v>
      </c>
      <c r="H2007" s="117">
        <v>0.18529999999999999</v>
      </c>
      <c r="I2007" s="117">
        <v>1</v>
      </c>
      <c r="J2007" s="117">
        <v>0.14160648000000001</v>
      </c>
      <c r="K2007" s="117">
        <v>0.19610507999999999</v>
      </c>
      <c r="L2007" s="117">
        <v>0.34100000000000003</v>
      </c>
      <c r="M2007" s="117">
        <v>2.4E-2</v>
      </c>
      <c r="N2007" s="117" t="s">
        <v>2867</v>
      </c>
    </row>
    <row r="2008" spans="1:14" hidden="1">
      <c r="A2008" s="117" t="s">
        <v>6628</v>
      </c>
      <c r="B2008" s="117">
        <v>0.87229999999999996</v>
      </c>
      <c r="C2008" s="117">
        <v>1</v>
      </c>
      <c r="D2008" s="117">
        <v>1.6449999999999999E-2</v>
      </c>
      <c r="E2008" s="117">
        <v>1645</v>
      </c>
      <c r="F2008" s="117" t="s">
        <v>4315</v>
      </c>
      <c r="G2008" s="117">
        <v>1.3253999999999999</v>
      </c>
      <c r="H2008" s="117">
        <v>0</v>
      </c>
      <c r="I2008" s="117">
        <v>1</v>
      </c>
      <c r="J2008" s="117">
        <v>0</v>
      </c>
      <c r="K2008" s="117">
        <v>0</v>
      </c>
      <c r="L2008" s="117">
        <v>0.48799999999999999</v>
      </c>
      <c r="M2008" s="117">
        <v>3.7999999999999999E-2</v>
      </c>
      <c r="N2008" s="117" t="s">
        <v>2896</v>
      </c>
    </row>
    <row r="2009" spans="1:14" hidden="1">
      <c r="A2009" s="117" t="s">
        <v>6629</v>
      </c>
      <c r="B2009" s="117">
        <v>1.3008999999999999</v>
      </c>
      <c r="C2009" s="117">
        <v>1</v>
      </c>
      <c r="D2009" s="117">
        <v>7.5450000000000003E-2</v>
      </c>
      <c r="E2009" s="117">
        <v>7545</v>
      </c>
      <c r="F2009" s="117" t="s">
        <v>1628</v>
      </c>
      <c r="G2009" s="117">
        <v>1.6164000000000001</v>
      </c>
      <c r="H2009" s="117">
        <v>4.2700000000000002E-2</v>
      </c>
      <c r="I2009" s="117">
        <v>1</v>
      </c>
      <c r="J2009" s="117">
        <v>6.4832719999999996E-2</v>
      </c>
      <c r="K2009" s="117">
        <v>8.9276939999999999E-2</v>
      </c>
      <c r="L2009" s="117">
        <v>0.20799999999999999</v>
      </c>
      <c r="M2009" s="117">
        <v>1.4999999999999999E-2</v>
      </c>
      <c r="N2009" s="117" t="s">
        <v>2870</v>
      </c>
    </row>
    <row r="2010" spans="1:14" hidden="1">
      <c r="A2010" s="117" t="s">
        <v>6630</v>
      </c>
      <c r="B2010" s="117">
        <v>1.2962999999999998</v>
      </c>
      <c r="C2010" s="117">
        <v>1</v>
      </c>
      <c r="D2010" s="117">
        <v>7.3499999999999998E-3</v>
      </c>
      <c r="E2010" s="117">
        <v>735</v>
      </c>
      <c r="F2010" s="117" t="s">
        <v>1636</v>
      </c>
      <c r="G2010" s="117">
        <v>1.2334000000000001</v>
      </c>
      <c r="H2010" s="117">
        <v>0.2215</v>
      </c>
      <c r="I2010" s="117">
        <v>1</v>
      </c>
      <c r="J2010" s="117">
        <v>0.52699233000000001</v>
      </c>
      <c r="K2010" s="117">
        <v>0.39463341000000002</v>
      </c>
      <c r="L2010" s="117">
        <v>0.41899999999999998</v>
      </c>
      <c r="M2010" s="117">
        <v>1.6E-2</v>
      </c>
      <c r="N2010" s="117" t="s">
        <v>2869</v>
      </c>
    </row>
    <row r="2011" spans="1:14" hidden="1">
      <c r="A2011" s="117" t="s">
        <v>6631</v>
      </c>
      <c r="B2011" s="117">
        <v>1.2962999999999998</v>
      </c>
      <c r="C2011" s="117">
        <v>1</v>
      </c>
      <c r="D2011" s="117">
        <v>1.9869999999999999E-2</v>
      </c>
      <c r="E2011" s="117">
        <v>1987</v>
      </c>
      <c r="F2011" s="117" t="s">
        <v>1636</v>
      </c>
      <c r="G2011" s="117">
        <v>1.7568999999999999</v>
      </c>
      <c r="H2011" s="117">
        <v>9.2600000000000002E-2</v>
      </c>
      <c r="I2011" s="117">
        <v>1</v>
      </c>
      <c r="J2011" s="117">
        <v>0.1779656</v>
      </c>
      <c r="K2011" s="117">
        <v>0.19498456</v>
      </c>
      <c r="L2011" s="117">
        <v>0.247</v>
      </c>
      <c r="M2011" s="117">
        <v>1.0999999999999999E-2</v>
      </c>
      <c r="N2011" s="117" t="s">
        <v>2867</v>
      </c>
    </row>
    <row r="2012" spans="1:14" hidden="1">
      <c r="A2012" s="117" t="s">
        <v>6632</v>
      </c>
      <c r="B2012" s="117">
        <v>1.2962999999999998</v>
      </c>
      <c r="C2012" s="117">
        <v>1</v>
      </c>
      <c r="D2012" s="117">
        <v>1.796E-2</v>
      </c>
      <c r="E2012" s="117">
        <v>1796</v>
      </c>
      <c r="F2012" s="117" t="s">
        <v>1636</v>
      </c>
      <c r="G2012" s="117">
        <v>1.5403</v>
      </c>
      <c r="H2012" s="117">
        <v>0.1731</v>
      </c>
      <c r="I2012" s="117">
        <v>1</v>
      </c>
      <c r="J2012" s="117">
        <v>0.35838959999999997</v>
      </c>
      <c r="K2012" s="117">
        <v>0.39673223000000002</v>
      </c>
      <c r="L2012" s="117">
        <v>0.28299999999999997</v>
      </c>
      <c r="M2012" s="117">
        <v>2.7E-2</v>
      </c>
      <c r="N2012" s="117" t="s">
        <v>2867</v>
      </c>
    </row>
    <row r="2013" spans="1:14" hidden="1">
      <c r="A2013" s="117" t="s">
        <v>6633</v>
      </c>
      <c r="B2013" s="117">
        <v>0.99829999999999997</v>
      </c>
      <c r="C2013" s="117">
        <v>1</v>
      </c>
      <c r="D2013" s="117">
        <v>5.142E-2</v>
      </c>
      <c r="E2013" s="117">
        <v>5142</v>
      </c>
      <c r="F2013" s="117" t="s">
        <v>1751</v>
      </c>
      <c r="G2013" s="117">
        <v>1.6549</v>
      </c>
      <c r="H2013" s="117">
        <v>9.3100000000000002E-2</v>
      </c>
      <c r="I2013" s="117">
        <v>1</v>
      </c>
      <c r="J2013" s="117">
        <v>3.801148E-2</v>
      </c>
      <c r="K2013" s="117">
        <v>4.5713419999999998E-2</v>
      </c>
      <c r="L2013" s="117">
        <v>0.47499999999999998</v>
      </c>
      <c r="M2013" s="117">
        <v>2.9000000000000001E-2</v>
      </c>
      <c r="N2013" s="117" t="s">
        <v>2888</v>
      </c>
    </row>
    <row r="2014" spans="1:14" hidden="1">
      <c r="A2014" s="117" t="s">
        <v>6634</v>
      </c>
      <c r="B2014" s="117">
        <v>1.2962999999999998</v>
      </c>
      <c r="C2014" s="117">
        <v>1</v>
      </c>
      <c r="D2014" s="117">
        <v>1.89E-2</v>
      </c>
      <c r="E2014" s="117">
        <v>1890</v>
      </c>
      <c r="F2014" s="117" t="s">
        <v>1636</v>
      </c>
      <c r="G2014" s="117">
        <v>1.5295000000000001</v>
      </c>
      <c r="H2014" s="117">
        <v>0.19009999999999999</v>
      </c>
      <c r="I2014" s="117">
        <v>1</v>
      </c>
      <c r="J2014" s="117">
        <v>0.39995324999999998</v>
      </c>
      <c r="K2014" s="117">
        <v>0.38506685000000002</v>
      </c>
      <c r="L2014" s="117">
        <v>0.36199999999999999</v>
      </c>
      <c r="M2014" s="117">
        <v>1.9E-2</v>
      </c>
      <c r="N2014" s="117" t="s">
        <v>2869</v>
      </c>
    </row>
    <row r="2015" spans="1:14" hidden="1">
      <c r="A2015" s="117" t="s">
        <v>6635</v>
      </c>
      <c r="B2015" s="117">
        <v>1.2962999999999998</v>
      </c>
      <c r="C2015" s="117">
        <v>1</v>
      </c>
      <c r="D2015" s="117">
        <v>1.038E-2</v>
      </c>
      <c r="E2015" s="117">
        <v>1038</v>
      </c>
      <c r="F2015" s="117" t="s">
        <v>1636</v>
      </c>
      <c r="G2015" s="117">
        <v>1.5547</v>
      </c>
      <c r="H2015" s="117">
        <v>0</v>
      </c>
      <c r="I2015" s="117">
        <v>1</v>
      </c>
      <c r="J2015" s="117">
        <v>0</v>
      </c>
      <c r="K2015" s="117">
        <v>0</v>
      </c>
      <c r="L2015" s="117">
        <v>0.255</v>
      </c>
      <c r="M2015" s="117">
        <v>2.7E-2</v>
      </c>
      <c r="N2015" s="117" t="s">
        <v>1611</v>
      </c>
    </row>
    <row r="2016" spans="1:14" hidden="1">
      <c r="A2016" s="117" t="s">
        <v>6636</v>
      </c>
      <c r="B2016" s="117">
        <v>1.2962999999999998</v>
      </c>
      <c r="C2016" s="117">
        <v>1</v>
      </c>
      <c r="D2016" s="117">
        <v>4.0099999999999997E-2</v>
      </c>
      <c r="E2016" s="117">
        <v>4010</v>
      </c>
      <c r="F2016" s="117" t="s">
        <v>1636</v>
      </c>
      <c r="G2016" s="117">
        <v>1.4486000000000001</v>
      </c>
      <c r="H2016" s="117">
        <v>0.13869999999999999</v>
      </c>
      <c r="I2016" s="117">
        <v>1</v>
      </c>
      <c r="J2016" s="117">
        <v>1.415278E-2</v>
      </c>
      <c r="K2016" s="117">
        <v>1.8458390000000002E-2</v>
      </c>
      <c r="L2016" s="117">
        <v>0.28499999999999998</v>
      </c>
      <c r="M2016" s="117">
        <v>1.2999999999999999E-2</v>
      </c>
      <c r="N2016" s="117" t="s">
        <v>2862</v>
      </c>
    </row>
    <row r="2017" spans="1:14" hidden="1">
      <c r="A2017" s="117" t="s">
        <v>6637</v>
      </c>
      <c r="B2017" s="117">
        <v>0.87229999999999996</v>
      </c>
      <c r="C2017" s="117">
        <v>1</v>
      </c>
      <c r="D2017" s="117">
        <v>1.0319999999999999E-2</v>
      </c>
      <c r="E2017" s="117">
        <v>1032</v>
      </c>
      <c r="F2017" s="117" t="s">
        <v>4315</v>
      </c>
      <c r="G2017" s="117">
        <v>1.3637999999999999</v>
      </c>
      <c r="H2017" s="117">
        <v>0</v>
      </c>
      <c r="I2017" s="117">
        <v>1</v>
      </c>
      <c r="J2017" s="117">
        <v>0</v>
      </c>
      <c r="K2017" s="117">
        <v>0</v>
      </c>
      <c r="L2017" s="117">
        <v>0.628</v>
      </c>
      <c r="M2017" s="117">
        <v>0.06</v>
      </c>
      <c r="N2017" s="117" t="s">
        <v>2896</v>
      </c>
    </row>
    <row r="2018" spans="1:14" hidden="1">
      <c r="A2018" s="117" t="s">
        <v>6639</v>
      </c>
      <c r="B2018" s="117">
        <v>1.2962999999999998</v>
      </c>
      <c r="C2018" s="117">
        <v>1</v>
      </c>
      <c r="D2018" s="117">
        <v>0.13353000000000001</v>
      </c>
      <c r="E2018" s="117">
        <v>13353</v>
      </c>
      <c r="F2018" s="117" t="s">
        <v>1636</v>
      </c>
      <c r="G2018" s="117">
        <v>2.2241</v>
      </c>
      <c r="H2018" s="117">
        <v>7.6600000000000001E-2</v>
      </c>
      <c r="I2018" s="117">
        <v>1</v>
      </c>
      <c r="J2018" s="117">
        <v>0.46201113999999999</v>
      </c>
      <c r="K2018" s="117">
        <v>0.43447564999999999</v>
      </c>
      <c r="L2018" s="117">
        <v>0.22800000000000001</v>
      </c>
      <c r="M2018" s="117">
        <v>2.8000000000000001E-2</v>
      </c>
      <c r="N2018" s="117" t="s">
        <v>2869</v>
      </c>
    </row>
    <row r="2019" spans="1:14" hidden="1">
      <c r="A2019" s="117" t="s">
        <v>6640</v>
      </c>
      <c r="B2019" s="117">
        <v>0.93759999999999999</v>
      </c>
      <c r="C2019" s="117">
        <v>1</v>
      </c>
      <c r="D2019" s="117">
        <v>1.26E-2</v>
      </c>
      <c r="E2019" s="117">
        <v>1260</v>
      </c>
      <c r="F2019" s="117" t="s">
        <v>4320</v>
      </c>
      <c r="G2019" s="117">
        <v>1.3302</v>
      </c>
      <c r="H2019" s="117">
        <v>0</v>
      </c>
      <c r="I2019" s="117">
        <v>1</v>
      </c>
      <c r="J2019" s="117">
        <v>0</v>
      </c>
      <c r="K2019" s="117">
        <v>0</v>
      </c>
      <c r="L2019" s="117">
        <v>0.32100000000000001</v>
      </c>
      <c r="M2019" s="117">
        <v>2.1000000000000001E-2</v>
      </c>
      <c r="N2019" s="117" t="s">
        <v>2875</v>
      </c>
    </row>
    <row r="2020" spans="1:14" hidden="1">
      <c r="A2020" s="117" t="s">
        <v>6641</v>
      </c>
      <c r="B2020" s="117">
        <v>0.99829999999999997</v>
      </c>
      <c r="C2020" s="117">
        <v>1</v>
      </c>
      <c r="D2020" s="117">
        <v>1.3010000000000001E-2</v>
      </c>
      <c r="E2020" s="117">
        <v>1301</v>
      </c>
      <c r="F2020" s="117" t="s">
        <v>1751</v>
      </c>
      <c r="G2020" s="117">
        <v>1.4181999999999999</v>
      </c>
      <c r="H2020" s="117">
        <v>5.7799999999999997E-2</v>
      </c>
      <c r="I2020" s="117">
        <v>1</v>
      </c>
      <c r="J2020" s="117">
        <v>0</v>
      </c>
      <c r="K2020" s="117">
        <v>0</v>
      </c>
      <c r="L2020" s="117">
        <v>0.47299999999999998</v>
      </c>
      <c r="M2020" s="117">
        <v>3.6999999999999998E-2</v>
      </c>
      <c r="N2020" s="117" t="s">
        <v>2897</v>
      </c>
    </row>
    <row r="2021" spans="1:14" hidden="1">
      <c r="A2021" s="117" t="s">
        <v>6642</v>
      </c>
      <c r="B2021" s="117">
        <v>1.0527</v>
      </c>
      <c r="C2021" s="117">
        <v>1</v>
      </c>
      <c r="D2021" s="117">
        <v>3.117E-2</v>
      </c>
      <c r="E2021" s="117">
        <v>3117</v>
      </c>
      <c r="F2021" s="117" t="s">
        <v>1415</v>
      </c>
      <c r="G2021" s="117">
        <v>1.8631</v>
      </c>
      <c r="H2021" s="117">
        <v>0.1085</v>
      </c>
      <c r="I2021" s="117">
        <v>1</v>
      </c>
      <c r="J2021" s="117">
        <v>0.18972516</v>
      </c>
      <c r="K2021" s="117">
        <v>0.24247402000000001</v>
      </c>
      <c r="L2021" s="117">
        <v>0.48399999999999999</v>
      </c>
      <c r="M2021" s="117">
        <v>2.3E-2</v>
      </c>
      <c r="N2021" s="117" t="s">
        <v>2861</v>
      </c>
    </row>
    <row r="2022" spans="1:14" hidden="1">
      <c r="A2022" s="117" t="s">
        <v>6643</v>
      </c>
      <c r="B2022" s="117">
        <v>1.2962999999999998</v>
      </c>
      <c r="C2022" s="117">
        <v>1</v>
      </c>
      <c r="D2022" s="117">
        <v>1.8929999999999999E-2</v>
      </c>
      <c r="E2022" s="117">
        <v>1893</v>
      </c>
      <c r="F2022" s="117" t="s">
        <v>1636</v>
      </c>
      <c r="G2022" s="117">
        <v>1.5328999999999999</v>
      </c>
      <c r="H2022" s="117">
        <v>0.15820000000000001</v>
      </c>
      <c r="I2022" s="117">
        <v>1</v>
      </c>
      <c r="J2022" s="117">
        <v>0.34000001000000002</v>
      </c>
      <c r="K2022" s="117">
        <v>0.26698878999999998</v>
      </c>
      <c r="L2022" s="117">
        <v>0.36599999999999999</v>
      </c>
      <c r="M2022" s="117">
        <v>0.02</v>
      </c>
      <c r="N2022" s="117" t="s">
        <v>2867</v>
      </c>
    </row>
    <row r="2023" spans="1:14" hidden="1">
      <c r="A2023" s="117" t="s">
        <v>6644</v>
      </c>
      <c r="B2023" s="117">
        <v>0.82639999999999991</v>
      </c>
      <c r="C2023" s="117">
        <v>1</v>
      </c>
      <c r="D2023" s="117">
        <v>2.9170000000000001E-2</v>
      </c>
      <c r="E2023" s="117">
        <v>2917</v>
      </c>
      <c r="F2023" s="117" t="s">
        <v>1793</v>
      </c>
      <c r="G2023" s="117">
        <v>1.5357000000000001</v>
      </c>
      <c r="H2023" s="117">
        <v>0</v>
      </c>
      <c r="I2023" s="117">
        <v>1</v>
      </c>
      <c r="J2023" s="117">
        <v>0</v>
      </c>
      <c r="K2023" s="117">
        <v>0</v>
      </c>
      <c r="L2023" s="117">
        <v>0.27400000000000002</v>
      </c>
      <c r="M2023" s="117">
        <v>1.7999999999999999E-2</v>
      </c>
      <c r="N2023" s="117" t="s">
        <v>2898</v>
      </c>
    </row>
    <row r="2024" spans="1:14" hidden="1">
      <c r="A2024" s="117" t="s">
        <v>6645</v>
      </c>
      <c r="B2024" s="117">
        <v>0.87229999999999996</v>
      </c>
      <c r="C2024" s="117">
        <v>1</v>
      </c>
      <c r="D2024" s="117">
        <v>8.4100000000000008E-3</v>
      </c>
      <c r="E2024" s="117">
        <v>841</v>
      </c>
      <c r="F2024" s="117" t="s">
        <v>4315</v>
      </c>
      <c r="G2024" s="117">
        <v>1.2604</v>
      </c>
      <c r="H2024" s="117">
        <v>0</v>
      </c>
      <c r="I2024" s="117">
        <v>1</v>
      </c>
      <c r="J2024" s="117">
        <v>0</v>
      </c>
      <c r="K2024" s="117">
        <v>0</v>
      </c>
      <c r="L2024" s="117">
        <v>0.70499999999999996</v>
      </c>
      <c r="M2024" s="117">
        <v>4.8000000000000001E-2</v>
      </c>
      <c r="N2024" s="117" t="s">
        <v>2896</v>
      </c>
    </row>
    <row r="2025" spans="1:14" hidden="1">
      <c r="A2025" s="117" t="s">
        <v>6646</v>
      </c>
      <c r="B2025" s="117">
        <v>0.90619999999999989</v>
      </c>
      <c r="C2025" s="117">
        <v>1</v>
      </c>
      <c r="D2025" s="117">
        <v>4.2700000000000004E-3</v>
      </c>
      <c r="E2025" s="117">
        <v>427</v>
      </c>
      <c r="F2025" s="117" t="s">
        <v>4311</v>
      </c>
      <c r="G2025" s="117">
        <v>1.7428999999999999</v>
      </c>
      <c r="H2025" s="117">
        <v>0</v>
      </c>
      <c r="I2025" s="117">
        <v>1</v>
      </c>
      <c r="J2025" s="117">
        <v>2.0900680000000001E-2</v>
      </c>
      <c r="K2025" s="117">
        <v>2.011835E-2</v>
      </c>
      <c r="L2025" s="117">
        <v>0.503</v>
      </c>
      <c r="M2025" s="117">
        <v>3.6999999999999998E-2</v>
      </c>
      <c r="N2025" s="117" t="s">
        <v>1616</v>
      </c>
    </row>
    <row r="2026" spans="1:14" hidden="1">
      <c r="A2026" s="117" t="s">
        <v>6647</v>
      </c>
      <c r="B2026" s="117">
        <v>0.88359999999999994</v>
      </c>
      <c r="C2026" s="117">
        <v>1</v>
      </c>
      <c r="D2026" s="117">
        <v>2.9059999999999999E-2</v>
      </c>
      <c r="E2026" s="117">
        <v>2906</v>
      </c>
      <c r="F2026" s="117" t="s">
        <v>1697</v>
      </c>
      <c r="G2026" s="117">
        <v>1.7902</v>
      </c>
      <c r="H2026" s="117">
        <v>6.0199999999999997E-2</v>
      </c>
      <c r="I2026" s="117">
        <v>1</v>
      </c>
      <c r="J2026" s="117">
        <v>5.5587770000000002E-2</v>
      </c>
      <c r="K2026" s="117">
        <v>7.8115660000000003E-2</v>
      </c>
      <c r="L2026" s="117">
        <v>0.49099999999999999</v>
      </c>
      <c r="M2026" s="117">
        <v>6.4000000000000001E-2</v>
      </c>
      <c r="N2026" s="117" t="s">
        <v>2874</v>
      </c>
    </row>
    <row r="2027" spans="1:14" hidden="1">
      <c r="A2027" s="117" t="s">
        <v>6648</v>
      </c>
      <c r="B2027" s="117">
        <v>0.87229999999999996</v>
      </c>
      <c r="C2027" s="117">
        <v>1</v>
      </c>
      <c r="D2027" s="117">
        <v>6.5799999999999999E-3</v>
      </c>
      <c r="E2027" s="117">
        <v>658</v>
      </c>
      <c r="F2027" s="117" t="s">
        <v>4315</v>
      </c>
      <c r="G2027" s="117">
        <v>1.4823999999999999</v>
      </c>
      <c r="H2027" s="117">
        <v>0</v>
      </c>
      <c r="I2027" s="117">
        <v>1</v>
      </c>
      <c r="J2027" s="117">
        <v>0</v>
      </c>
      <c r="K2027" s="117">
        <v>0</v>
      </c>
      <c r="L2027" s="117">
        <v>0.42799999999999999</v>
      </c>
      <c r="M2027" s="117">
        <v>2.4E-2</v>
      </c>
      <c r="N2027" s="117" t="s">
        <v>2892</v>
      </c>
    </row>
    <row r="2028" spans="1:14" hidden="1">
      <c r="A2028" s="117" t="s">
        <v>6649</v>
      </c>
      <c r="B2028" s="117">
        <v>1.2962999999999998</v>
      </c>
      <c r="C2028" s="117">
        <v>1</v>
      </c>
      <c r="D2028" s="117">
        <v>1.098E-2</v>
      </c>
      <c r="E2028" s="117">
        <v>1098</v>
      </c>
      <c r="F2028" s="117" t="s">
        <v>1636</v>
      </c>
      <c r="G2028" s="117">
        <v>1.4367000000000001</v>
      </c>
      <c r="H2028" s="117">
        <v>0.18690000000000001</v>
      </c>
      <c r="I2028" s="117">
        <v>1</v>
      </c>
      <c r="J2028" s="117">
        <v>0.19629014</v>
      </c>
      <c r="K2028" s="117">
        <v>0.23783155</v>
      </c>
      <c r="L2028" s="117">
        <v>0.41599999999999998</v>
      </c>
      <c r="M2028" s="117">
        <v>3.1E-2</v>
      </c>
      <c r="N2028" s="117" t="s">
        <v>2866</v>
      </c>
    </row>
    <row r="2029" spans="1:14" hidden="1">
      <c r="A2029" s="117" t="s">
        <v>6650</v>
      </c>
      <c r="B2029" s="117">
        <v>0.82639999999999991</v>
      </c>
      <c r="C2029" s="117">
        <v>1</v>
      </c>
      <c r="D2029" s="117">
        <v>9.7199999999999995E-3</v>
      </c>
      <c r="E2029" s="117">
        <v>972</v>
      </c>
      <c r="F2029" s="117" t="s">
        <v>1793</v>
      </c>
      <c r="G2029" s="117">
        <v>1.2519</v>
      </c>
      <c r="H2029" s="117">
        <v>8.9599999999999999E-2</v>
      </c>
      <c r="I2029" s="117">
        <v>1</v>
      </c>
      <c r="J2029" s="117">
        <v>0</v>
      </c>
      <c r="K2029" s="117">
        <v>0</v>
      </c>
      <c r="L2029" s="117">
        <v>0.245</v>
      </c>
      <c r="M2029" s="117">
        <v>1.4E-2</v>
      </c>
      <c r="N2029" s="117" t="s">
        <v>2894</v>
      </c>
    </row>
    <row r="2030" spans="1:14" hidden="1">
      <c r="A2030" s="117" t="s">
        <v>6651</v>
      </c>
      <c r="B2030" s="117">
        <v>1.2962999999999998</v>
      </c>
      <c r="C2030" s="117">
        <v>1</v>
      </c>
      <c r="D2030" s="117">
        <v>1.7080000000000001E-2</v>
      </c>
      <c r="E2030" s="117">
        <v>1708</v>
      </c>
      <c r="F2030" s="117" t="s">
        <v>1636</v>
      </c>
      <c r="G2030" s="117">
        <v>1.9111</v>
      </c>
      <c r="H2030" s="117">
        <v>0.14419999999999999</v>
      </c>
      <c r="I2030" s="117">
        <v>1</v>
      </c>
      <c r="J2030" s="117">
        <v>0.33682732999999998</v>
      </c>
      <c r="K2030" s="117">
        <v>0.29293775</v>
      </c>
      <c r="L2030" s="117">
        <v>0.34799999999999998</v>
      </c>
      <c r="M2030" s="117">
        <v>1.6E-2</v>
      </c>
      <c r="N2030" s="117" t="s">
        <v>2867</v>
      </c>
    </row>
    <row r="2031" spans="1:14" hidden="1">
      <c r="A2031" s="117" t="s">
        <v>6652</v>
      </c>
      <c r="B2031" s="117">
        <v>1.2962999999999998</v>
      </c>
      <c r="C2031" s="117">
        <v>1</v>
      </c>
      <c r="D2031" s="117">
        <v>5.9830000000000001E-2</v>
      </c>
      <c r="E2031" s="117">
        <v>5983</v>
      </c>
      <c r="F2031" s="117" t="s">
        <v>1636</v>
      </c>
      <c r="G2031" s="117">
        <v>2.3374999999999999</v>
      </c>
      <c r="H2031" s="117">
        <v>0.1053</v>
      </c>
      <c r="I2031" s="117">
        <v>1</v>
      </c>
      <c r="J2031" s="117">
        <v>0.1564246</v>
      </c>
      <c r="K2031" s="117">
        <v>0.18931887</v>
      </c>
      <c r="L2031" s="117">
        <v>0.19600000000000001</v>
      </c>
      <c r="M2031" s="117">
        <v>1.7999999999999999E-2</v>
      </c>
      <c r="N2031" s="117" t="s">
        <v>2862</v>
      </c>
    </row>
    <row r="2032" spans="1:14" hidden="1">
      <c r="A2032" s="117" t="s">
        <v>6653</v>
      </c>
      <c r="B2032" s="117">
        <v>0.87229999999999996</v>
      </c>
      <c r="C2032" s="117">
        <v>1</v>
      </c>
      <c r="D2032" s="117">
        <v>2.1129999999999999E-2</v>
      </c>
      <c r="E2032" s="117">
        <v>2113</v>
      </c>
      <c r="F2032" s="117" t="s">
        <v>4315</v>
      </c>
      <c r="G2032" s="117">
        <v>1.3093999999999999</v>
      </c>
      <c r="H2032" s="117">
        <v>0</v>
      </c>
      <c r="I2032" s="117">
        <v>1</v>
      </c>
      <c r="J2032" s="117">
        <v>0</v>
      </c>
      <c r="K2032" s="117">
        <v>0</v>
      </c>
      <c r="L2032" s="117">
        <v>0.43</v>
      </c>
      <c r="M2032" s="117">
        <v>2.1999999999999999E-2</v>
      </c>
      <c r="N2032" s="117" t="s">
        <v>2899</v>
      </c>
    </row>
    <row r="2033" spans="1:14" hidden="1">
      <c r="A2033" s="117" t="s">
        <v>6654</v>
      </c>
      <c r="B2033" s="117">
        <v>1.2962999999999998</v>
      </c>
      <c r="C2033" s="117">
        <v>1</v>
      </c>
      <c r="D2033" s="117">
        <v>7.8140000000000001E-2</v>
      </c>
      <c r="E2033" s="117">
        <v>7814</v>
      </c>
      <c r="F2033" s="117" t="s">
        <v>1636</v>
      </c>
      <c r="G2033" s="117">
        <v>1.74</v>
      </c>
      <c r="H2033" s="117">
        <v>0.1043</v>
      </c>
      <c r="I2033" s="117">
        <v>1</v>
      </c>
      <c r="J2033" s="117">
        <v>0.16287146</v>
      </c>
      <c r="K2033" s="117">
        <v>0.23161039</v>
      </c>
      <c r="L2033" s="117">
        <v>0.29499999999999998</v>
      </c>
      <c r="M2033" s="117">
        <v>1.2E-2</v>
      </c>
      <c r="N2033" s="117" t="s">
        <v>2867</v>
      </c>
    </row>
    <row r="2034" spans="1:14" hidden="1">
      <c r="A2034" s="117" t="s">
        <v>6655</v>
      </c>
      <c r="B2034" s="117">
        <v>0.88359999999999994</v>
      </c>
      <c r="C2034" s="117">
        <v>1</v>
      </c>
      <c r="D2034" s="117">
        <v>6.11E-3</v>
      </c>
      <c r="E2034" s="117">
        <v>611</v>
      </c>
      <c r="F2034" s="117" t="s">
        <v>1697</v>
      </c>
      <c r="G2034" s="117">
        <v>1.1086</v>
      </c>
      <c r="H2034" s="117">
        <v>0</v>
      </c>
      <c r="I2034" s="117">
        <v>1</v>
      </c>
      <c r="J2034" s="117">
        <v>0</v>
      </c>
      <c r="K2034" s="117">
        <v>0</v>
      </c>
      <c r="L2034" s="117">
        <v>0.442</v>
      </c>
      <c r="M2034" s="117">
        <v>4.2999999999999997E-2</v>
      </c>
      <c r="N2034" s="117" t="s">
        <v>2900</v>
      </c>
    </row>
    <row r="2035" spans="1:14" hidden="1">
      <c r="A2035" s="117" t="s">
        <v>6656</v>
      </c>
      <c r="B2035" s="117">
        <v>0.87229999999999996</v>
      </c>
      <c r="C2035" s="117">
        <v>1</v>
      </c>
      <c r="D2035" s="117">
        <v>1.89E-2</v>
      </c>
      <c r="E2035" s="117">
        <v>1890</v>
      </c>
      <c r="F2035" s="117" t="s">
        <v>4315</v>
      </c>
      <c r="G2035" s="117">
        <v>1.2862</v>
      </c>
      <c r="H2035" s="117">
        <v>0</v>
      </c>
      <c r="I2035" s="117">
        <v>1</v>
      </c>
      <c r="J2035" s="117">
        <v>0</v>
      </c>
      <c r="K2035" s="117">
        <v>0</v>
      </c>
      <c r="L2035" s="117">
        <v>0.45600000000000002</v>
      </c>
      <c r="M2035" s="117">
        <v>0.05</v>
      </c>
      <c r="N2035" s="117" t="s">
        <v>2892</v>
      </c>
    </row>
    <row r="2036" spans="1:14" hidden="1">
      <c r="A2036" s="117" t="s">
        <v>6657</v>
      </c>
      <c r="B2036" s="117">
        <v>1.2962999999999998</v>
      </c>
      <c r="C2036" s="117">
        <v>1</v>
      </c>
      <c r="D2036" s="117">
        <v>1.093E-2</v>
      </c>
      <c r="E2036" s="117">
        <v>1093</v>
      </c>
      <c r="F2036" s="117" t="s">
        <v>1636</v>
      </c>
      <c r="G2036" s="117">
        <v>1.4248000000000001</v>
      </c>
      <c r="H2036" s="117">
        <v>0.18820000000000001</v>
      </c>
      <c r="I2036" s="117">
        <v>1</v>
      </c>
      <c r="J2036" s="117">
        <v>0.43714027999999999</v>
      </c>
      <c r="K2036" s="117">
        <v>0.38298512000000001</v>
      </c>
      <c r="L2036" s="117">
        <v>0.45600000000000002</v>
      </c>
      <c r="M2036" s="117">
        <v>4.8000000000000001E-2</v>
      </c>
      <c r="N2036" s="117" t="s">
        <v>2869</v>
      </c>
    </row>
    <row r="2037" spans="1:14" hidden="1">
      <c r="A2037" s="117" t="s">
        <v>6658</v>
      </c>
      <c r="B2037" s="117">
        <v>0.99829999999999997</v>
      </c>
      <c r="C2037" s="117">
        <v>1</v>
      </c>
      <c r="D2037" s="117">
        <v>7.1910000000000002E-2</v>
      </c>
      <c r="E2037" s="117">
        <v>7191</v>
      </c>
      <c r="F2037" s="117" t="s">
        <v>1751</v>
      </c>
      <c r="G2037" s="117">
        <v>1.7843</v>
      </c>
      <c r="H2037" s="117">
        <v>8.7900000000000006E-2</v>
      </c>
      <c r="I2037" s="117">
        <v>1</v>
      </c>
      <c r="J2037" s="117">
        <v>0.19683041000000001</v>
      </c>
      <c r="K2037" s="117">
        <v>0.23208688999999999</v>
      </c>
      <c r="L2037" s="117">
        <v>0.28599999999999998</v>
      </c>
      <c r="M2037" s="117">
        <v>2.1999999999999999E-2</v>
      </c>
      <c r="N2037" s="117" t="s">
        <v>2888</v>
      </c>
    </row>
    <row r="2038" spans="1:14" hidden="1">
      <c r="A2038" s="117" t="s">
        <v>6659</v>
      </c>
      <c r="B2038" s="117">
        <v>0.93759999999999999</v>
      </c>
      <c r="C2038" s="117">
        <v>1</v>
      </c>
      <c r="D2038" s="117">
        <v>3.755E-2</v>
      </c>
      <c r="E2038" s="117">
        <v>3755</v>
      </c>
      <c r="F2038" s="117" t="s">
        <v>4320</v>
      </c>
      <c r="G2038" s="117">
        <v>1.7181999999999999</v>
      </c>
      <c r="H2038" s="117">
        <v>4.6699999999999998E-2</v>
      </c>
      <c r="I2038" s="117">
        <v>1</v>
      </c>
      <c r="J2038" s="117">
        <v>4.654121E-2</v>
      </c>
      <c r="K2038" s="117">
        <v>6.3457559999999996E-2</v>
      </c>
      <c r="L2038" s="117">
        <v>0.33700000000000002</v>
      </c>
      <c r="M2038" s="117">
        <v>2.1999999999999999E-2</v>
      </c>
      <c r="N2038" s="117" t="s">
        <v>2875</v>
      </c>
    </row>
    <row r="2039" spans="1:14" hidden="1">
      <c r="A2039" s="117" t="s">
        <v>6660</v>
      </c>
      <c r="B2039" s="117">
        <v>1.3008999999999999</v>
      </c>
      <c r="C2039" s="117">
        <v>1</v>
      </c>
      <c r="D2039" s="117">
        <v>2.4219999999999998E-2</v>
      </c>
      <c r="E2039" s="117">
        <v>2422</v>
      </c>
      <c r="F2039" s="117" t="s">
        <v>1628</v>
      </c>
      <c r="G2039" s="117">
        <v>1.4268000000000001</v>
      </c>
      <c r="H2039" s="117">
        <v>7.5200000000000003E-2</v>
      </c>
      <c r="I2039" s="117">
        <v>1</v>
      </c>
      <c r="J2039" s="117">
        <v>6.1141399999999997E-3</v>
      </c>
      <c r="K2039" s="117">
        <v>9.7893000000000008E-3</v>
      </c>
      <c r="L2039" s="117">
        <v>0.16400000000000001</v>
      </c>
      <c r="M2039" s="117">
        <v>1.4E-2</v>
      </c>
      <c r="N2039" s="117" t="s">
        <v>1614</v>
      </c>
    </row>
    <row r="2040" spans="1:14" hidden="1">
      <c r="A2040" s="117" t="s">
        <v>6661</v>
      </c>
      <c r="B2040" s="117">
        <v>0.87229999999999996</v>
      </c>
      <c r="C2040" s="117">
        <v>1</v>
      </c>
      <c r="D2040" s="117">
        <v>4.199E-2</v>
      </c>
      <c r="E2040" s="117">
        <v>4199</v>
      </c>
      <c r="F2040" s="117" t="s">
        <v>4315</v>
      </c>
      <c r="G2040" s="117">
        <v>1.4864999999999999</v>
      </c>
      <c r="H2040" s="117">
        <v>0</v>
      </c>
      <c r="I2040" s="117">
        <v>1</v>
      </c>
      <c r="J2040" s="117">
        <v>0</v>
      </c>
      <c r="K2040" s="117">
        <v>0</v>
      </c>
      <c r="L2040" s="117">
        <v>0.33600000000000002</v>
      </c>
      <c r="M2040" s="117">
        <v>2.3E-2</v>
      </c>
      <c r="N2040" s="117" t="s">
        <v>2901</v>
      </c>
    </row>
    <row r="2041" spans="1:14" hidden="1">
      <c r="A2041" s="117" t="s">
        <v>6662</v>
      </c>
      <c r="B2041" s="117">
        <v>1.3008999999999999</v>
      </c>
      <c r="C2041" s="117">
        <v>1</v>
      </c>
      <c r="D2041" s="117">
        <v>2.8750000000000001E-2</v>
      </c>
      <c r="E2041" s="117">
        <v>2875</v>
      </c>
      <c r="F2041" s="117" t="s">
        <v>1628</v>
      </c>
      <c r="G2041" s="117">
        <v>1.4160999999999999</v>
      </c>
      <c r="H2041" s="117">
        <v>6.4799999999999996E-2</v>
      </c>
      <c r="I2041" s="117">
        <v>1</v>
      </c>
      <c r="J2041" s="117">
        <v>2.82599E-3</v>
      </c>
      <c r="K2041" s="117">
        <v>2.29349E-3</v>
      </c>
      <c r="L2041" s="117">
        <v>0.20300000000000001</v>
      </c>
      <c r="M2041" s="117">
        <v>1.4999999999999999E-2</v>
      </c>
      <c r="N2041" s="117" t="s">
        <v>2870</v>
      </c>
    </row>
    <row r="2042" spans="1:14" hidden="1">
      <c r="A2042" s="117" t="s">
        <v>6663</v>
      </c>
      <c r="B2042" s="117">
        <v>1.2962999999999998</v>
      </c>
      <c r="C2042" s="117">
        <v>1</v>
      </c>
      <c r="D2042" s="117">
        <v>2.5700000000000001E-2</v>
      </c>
      <c r="E2042" s="117">
        <v>2570</v>
      </c>
      <c r="F2042" s="117" t="s">
        <v>1636</v>
      </c>
      <c r="G2042" s="117">
        <v>1.4795</v>
      </c>
      <c r="H2042" s="117">
        <v>8.8599999999999998E-2</v>
      </c>
      <c r="I2042" s="117">
        <v>1</v>
      </c>
      <c r="J2042" s="117">
        <v>4.9172979999999998E-2</v>
      </c>
      <c r="K2042" s="117">
        <v>5.6327269999999999E-2</v>
      </c>
      <c r="L2042" s="117">
        <v>0.28999999999999998</v>
      </c>
      <c r="M2042" s="117">
        <v>2.1999999999999999E-2</v>
      </c>
      <c r="N2042" s="117" t="s">
        <v>2862</v>
      </c>
    </row>
    <row r="2043" spans="1:14" hidden="1">
      <c r="A2043" s="117" t="s">
        <v>6665</v>
      </c>
      <c r="B2043" s="117">
        <v>1.2962999999999998</v>
      </c>
      <c r="C2043" s="117">
        <v>1</v>
      </c>
      <c r="D2043" s="117">
        <v>3.882E-2</v>
      </c>
      <c r="E2043" s="117">
        <v>3882</v>
      </c>
      <c r="F2043" s="117" t="s">
        <v>1636</v>
      </c>
      <c r="G2043" s="117">
        <v>1.5318000000000001</v>
      </c>
      <c r="H2043" s="117">
        <v>6.5199999999999994E-2</v>
      </c>
      <c r="I2043" s="117">
        <v>1</v>
      </c>
      <c r="J2043" s="117">
        <v>0</v>
      </c>
      <c r="K2043" s="117">
        <v>0</v>
      </c>
      <c r="L2043" s="117">
        <v>0.25800000000000001</v>
      </c>
      <c r="M2043" s="117">
        <v>2.1999999999999999E-2</v>
      </c>
      <c r="N2043" s="117" t="s">
        <v>1611</v>
      </c>
    </row>
    <row r="2044" spans="1:14" hidden="1">
      <c r="A2044" s="117" t="s">
        <v>6666</v>
      </c>
      <c r="B2044" s="117">
        <v>0.88359999999999994</v>
      </c>
      <c r="C2044" s="117">
        <v>1</v>
      </c>
      <c r="D2044" s="117">
        <v>5.8799999999999998E-3</v>
      </c>
      <c r="E2044" s="117">
        <v>588</v>
      </c>
      <c r="F2044" s="117" t="s">
        <v>1697</v>
      </c>
      <c r="G2044" s="117">
        <v>1.2422</v>
      </c>
      <c r="H2044" s="117">
        <v>0.12590000000000001</v>
      </c>
      <c r="I2044" s="117">
        <v>1</v>
      </c>
      <c r="J2044" s="117">
        <v>0</v>
      </c>
      <c r="K2044" s="117">
        <v>0</v>
      </c>
      <c r="L2044" s="117">
        <v>0.47799999999999998</v>
      </c>
      <c r="M2044" s="117">
        <v>2.8000000000000001E-2</v>
      </c>
      <c r="N2044" s="117" t="s">
        <v>2877</v>
      </c>
    </row>
    <row r="2045" spans="1:14" hidden="1">
      <c r="A2045" s="117" t="s">
        <v>6667</v>
      </c>
      <c r="B2045" s="117">
        <v>1.2962999999999998</v>
      </c>
      <c r="C2045" s="117">
        <v>1</v>
      </c>
      <c r="D2045" s="117">
        <v>3.653E-2</v>
      </c>
      <c r="E2045" s="117">
        <v>3653</v>
      </c>
      <c r="F2045" s="117" t="s">
        <v>1636</v>
      </c>
      <c r="G2045" s="117">
        <v>1.4762</v>
      </c>
      <c r="H2045" s="117">
        <v>3.9E-2</v>
      </c>
      <c r="I2045" s="117">
        <v>1</v>
      </c>
      <c r="J2045" s="117">
        <v>0</v>
      </c>
      <c r="K2045" s="117">
        <v>0</v>
      </c>
      <c r="L2045" s="117">
        <v>0.22800000000000001</v>
      </c>
      <c r="M2045" s="117">
        <v>0.02</v>
      </c>
      <c r="N2045" s="117" t="s">
        <v>2862</v>
      </c>
    </row>
    <row r="2046" spans="1:14" hidden="1">
      <c r="A2046" s="117" t="s">
        <v>6668</v>
      </c>
      <c r="B2046" s="117">
        <v>0.82639999999999991</v>
      </c>
      <c r="C2046" s="117">
        <v>1</v>
      </c>
      <c r="D2046" s="117">
        <v>2.47E-3</v>
      </c>
      <c r="E2046" s="117">
        <v>247</v>
      </c>
      <c r="F2046" s="117" t="s">
        <v>1793</v>
      </c>
      <c r="G2046" s="117">
        <v>1.0174000000000001</v>
      </c>
      <c r="H2046" s="117">
        <v>0</v>
      </c>
      <c r="I2046" s="117">
        <v>1</v>
      </c>
      <c r="J2046" s="117">
        <v>0</v>
      </c>
      <c r="K2046" s="117">
        <v>0</v>
      </c>
      <c r="L2046" s="117">
        <v>0.73399999999999999</v>
      </c>
      <c r="M2046" s="117">
        <v>3.5999999999999997E-2</v>
      </c>
      <c r="N2046" s="117" t="s">
        <v>1930</v>
      </c>
    </row>
    <row r="2047" spans="1:14" hidden="1">
      <c r="A2047" s="117" t="s">
        <v>6669</v>
      </c>
      <c r="B2047" s="117">
        <v>1.2962999999999998</v>
      </c>
      <c r="C2047" s="117">
        <v>1</v>
      </c>
      <c r="D2047" s="117">
        <v>6.5509999999999999E-2</v>
      </c>
      <c r="E2047" s="117">
        <v>6551</v>
      </c>
      <c r="F2047" s="117" t="s">
        <v>1636</v>
      </c>
      <c r="G2047" s="117">
        <v>2.4226999999999999</v>
      </c>
      <c r="H2047" s="117">
        <v>9.4999999999999998E-3</v>
      </c>
      <c r="I2047" s="117">
        <v>1</v>
      </c>
      <c r="J2047" s="117">
        <v>0.14431584</v>
      </c>
      <c r="K2047" s="117">
        <v>0.16933529999999999</v>
      </c>
      <c r="L2047" s="117">
        <v>0.313</v>
      </c>
      <c r="M2047" s="117">
        <v>3.3000000000000002E-2</v>
      </c>
      <c r="N2047" s="117" t="s">
        <v>2869</v>
      </c>
    </row>
    <row r="2048" spans="1:14" hidden="1">
      <c r="A2048" s="117" t="s">
        <v>6670</v>
      </c>
      <c r="B2048" s="117">
        <v>1.1371</v>
      </c>
      <c r="C2048" s="117">
        <v>1</v>
      </c>
      <c r="D2048" s="117">
        <v>2.768E-2</v>
      </c>
      <c r="E2048" s="117">
        <v>2768</v>
      </c>
      <c r="F2048" s="117" t="s">
        <v>1475</v>
      </c>
      <c r="G2048" s="117">
        <v>1.5541</v>
      </c>
      <c r="H2048" s="117">
        <v>2.4199999999999999E-2</v>
      </c>
      <c r="I2048" s="117">
        <v>1</v>
      </c>
      <c r="J2048" s="117">
        <v>0</v>
      </c>
      <c r="K2048" s="117">
        <v>0</v>
      </c>
      <c r="L2048" s="117">
        <v>0.34100000000000003</v>
      </c>
      <c r="M2048" s="117">
        <v>3.1E-2</v>
      </c>
      <c r="N2048" s="117" t="s">
        <v>2902</v>
      </c>
    </row>
    <row r="2049" spans="1:14" hidden="1">
      <c r="A2049" s="117" t="s">
        <v>6671</v>
      </c>
      <c r="B2049" s="117">
        <v>0.87229999999999996</v>
      </c>
      <c r="C2049" s="117">
        <v>1</v>
      </c>
      <c r="D2049" s="117">
        <v>6.8999999999999999E-3</v>
      </c>
      <c r="E2049" s="117">
        <v>690</v>
      </c>
      <c r="F2049" s="117" t="s">
        <v>4315</v>
      </c>
      <c r="G2049" s="117">
        <v>1.3162</v>
      </c>
      <c r="H2049" s="117">
        <v>0</v>
      </c>
      <c r="I2049" s="117">
        <v>1</v>
      </c>
      <c r="J2049" s="117">
        <v>0</v>
      </c>
      <c r="K2049" s="117">
        <v>0</v>
      </c>
      <c r="L2049" s="117">
        <v>0.36799999999999999</v>
      </c>
      <c r="M2049" s="117">
        <v>1.9E-2</v>
      </c>
      <c r="N2049" s="117" t="s">
        <v>2903</v>
      </c>
    </row>
    <row r="2050" spans="1:14" hidden="1">
      <c r="A2050" s="117" t="s">
        <v>6672</v>
      </c>
      <c r="B2050" s="117">
        <v>0.87229999999999996</v>
      </c>
      <c r="C2050" s="117">
        <v>1</v>
      </c>
      <c r="D2050" s="117">
        <v>1.5339999999999999E-2</v>
      </c>
      <c r="E2050" s="117">
        <v>1534</v>
      </c>
      <c r="F2050" s="117" t="s">
        <v>4315</v>
      </c>
      <c r="G2050" s="117">
        <v>1.36</v>
      </c>
      <c r="H2050" s="117">
        <v>0</v>
      </c>
      <c r="I2050" s="117">
        <v>1</v>
      </c>
      <c r="J2050" s="117">
        <v>0</v>
      </c>
      <c r="K2050" s="117">
        <v>0</v>
      </c>
      <c r="L2050" s="117">
        <v>0.33400000000000002</v>
      </c>
      <c r="M2050" s="117">
        <v>6.7000000000000004E-2</v>
      </c>
      <c r="N2050" s="117" t="s">
        <v>2889</v>
      </c>
    </row>
    <row r="2051" spans="1:14" hidden="1">
      <c r="A2051" s="117" t="s">
        <v>6673</v>
      </c>
      <c r="B2051" s="117">
        <v>1.0527</v>
      </c>
      <c r="C2051" s="117">
        <v>1</v>
      </c>
      <c r="D2051" s="117">
        <v>3.8030000000000001E-2</v>
      </c>
      <c r="E2051" s="117">
        <v>3803</v>
      </c>
      <c r="F2051" s="117" t="s">
        <v>1415</v>
      </c>
      <c r="G2051" s="117">
        <v>1.8835</v>
      </c>
      <c r="H2051" s="117">
        <v>4.65E-2</v>
      </c>
      <c r="I2051" s="117">
        <v>1</v>
      </c>
      <c r="J2051" s="117">
        <v>2.7258560000000001E-2</v>
      </c>
      <c r="K2051" s="117">
        <v>3.4768979999999998E-2</v>
      </c>
      <c r="L2051" s="117">
        <v>0.34799999999999998</v>
      </c>
      <c r="M2051" s="117">
        <v>2.4E-2</v>
      </c>
      <c r="N2051" s="117" t="s">
        <v>2861</v>
      </c>
    </row>
    <row r="2052" spans="1:14" hidden="1">
      <c r="A2052" s="117" t="s">
        <v>6674</v>
      </c>
      <c r="B2052" s="117">
        <v>0.88359999999999994</v>
      </c>
      <c r="C2052" s="117">
        <v>1</v>
      </c>
      <c r="D2052" s="117">
        <v>7.4740000000000001E-2</v>
      </c>
      <c r="E2052" s="117">
        <v>7474</v>
      </c>
      <c r="F2052" s="117" t="s">
        <v>1697</v>
      </c>
      <c r="G2052" s="117">
        <v>2.0499000000000001</v>
      </c>
      <c r="H2052" s="117">
        <v>0</v>
      </c>
      <c r="I2052" s="117">
        <v>1</v>
      </c>
      <c r="J2052" s="117">
        <v>0.24657302</v>
      </c>
      <c r="K2052" s="117">
        <v>0.34341802999999999</v>
      </c>
      <c r="L2052" s="117">
        <v>0.39300000000000002</v>
      </c>
      <c r="M2052" s="117">
        <v>3.1E-2</v>
      </c>
      <c r="N2052" s="117" t="s">
        <v>2874</v>
      </c>
    </row>
    <row r="2053" spans="1:14" hidden="1">
      <c r="A2053" s="117" t="s">
        <v>6675</v>
      </c>
      <c r="B2053" s="117">
        <v>1.3008999999999999</v>
      </c>
      <c r="C2053" s="117">
        <v>1</v>
      </c>
      <c r="D2053" s="117">
        <v>7.5730000000000006E-2</v>
      </c>
      <c r="E2053" s="117">
        <v>7573</v>
      </c>
      <c r="F2053" s="117" t="s">
        <v>1628</v>
      </c>
      <c r="G2053" s="117">
        <v>1.6848000000000001</v>
      </c>
      <c r="H2053" s="117">
        <v>5.5899999999999998E-2</v>
      </c>
      <c r="I2053" s="117">
        <v>1</v>
      </c>
      <c r="J2053" s="117">
        <v>3.4064490000000003E-2</v>
      </c>
      <c r="K2053" s="117">
        <v>5.2871330000000001E-2</v>
      </c>
      <c r="L2053" s="117">
        <v>0.187</v>
      </c>
      <c r="M2053" s="117">
        <v>1.2999999999999999E-2</v>
      </c>
      <c r="N2053" s="117" t="s">
        <v>1614</v>
      </c>
    </row>
    <row r="2054" spans="1:14" hidden="1">
      <c r="A2054" s="117" t="s">
        <v>6676</v>
      </c>
      <c r="B2054" s="117">
        <v>1.2962999999999998</v>
      </c>
      <c r="C2054" s="117">
        <v>1</v>
      </c>
      <c r="D2054" s="117">
        <v>5.3460000000000001E-2</v>
      </c>
      <c r="E2054" s="117">
        <v>5346</v>
      </c>
      <c r="F2054" s="117" t="s">
        <v>1636</v>
      </c>
      <c r="G2054" s="117">
        <v>1.5422</v>
      </c>
      <c r="H2054" s="117">
        <v>3.8199999999999998E-2</v>
      </c>
      <c r="I2054" s="117">
        <v>1</v>
      </c>
      <c r="J2054" s="117">
        <v>0</v>
      </c>
      <c r="K2054" s="117">
        <v>0</v>
      </c>
      <c r="L2054" s="117">
        <v>0.317</v>
      </c>
      <c r="M2054" s="117">
        <v>0.02</v>
      </c>
      <c r="N2054" s="117" t="s">
        <v>2862</v>
      </c>
    </row>
    <row r="2055" spans="1:14" hidden="1">
      <c r="A2055" s="117" t="s">
        <v>9733</v>
      </c>
      <c r="B2055" s="117">
        <v>1.2962999999999998</v>
      </c>
      <c r="C2055" s="117">
        <v>1</v>
      </c>
      <c r="D2055" s="117">
        <v>1.1390000000000001E-2</v>
      </c>
      <c r="E2055" s="117">
        <v>1139</v>
      </c>
      <c r="F2055" s="117" t="s">
        <v>1636</v>
      </c>
      <c r="G2055" s="117">
        <v>1.6951000000000001</v>
      </c>
      <c r="H2055" s="117">
        <v>0.13370000000000001</v>
      </c>
      <c r="I2055" s="117">
        <v>1</v>
      </c>
      <c r="J2055" s="117">
        <v>0.52699233000000001</v>
      </c>
      <c r="K2055" s="117">
        <v>0.62018024999999999</v>
      </c>
      <c r="L2055" s="117">
        <v>0.19700000000000001</v>
      </c>
      <c r="M2055" s="117">
        <v>0.01</v>
      </c>
      <c r="N2055" s="117" t="s">
        <v>2867</v>
      </c>
    </row>
    <row r="2056" spans="1:14" hidden="1">
      <c r="A2056" s="117" t="s">
        <v>6677</v>
      </c>
      <c r="B2056" s="117">
        <v>0.93979999999999997</v>
      </c>
      <c r="C2056" s="117">
        <v>1</v>
      </c>
      <c r="D2056" s="117">
        <v>1.9279999999999999E-2</v>
      </c>
      <c r="E2056" s="117">
        <v>1928</v>
      </c>
      <c r="F2056" s="117" t="s">
        <v>1536</v>
      </c>
      <c r="G2056" s="117">
        <v>1.4825999999999999</v>
      </c>
      <c r="H2056" s="117">
        <v>0</v>
      </c>
      <c r="I2056" s="117">
        <v>1</v>
      </c>
      <c r="J2056" s="117">
        <v>0</v>
      </c>
      <c r="K2056" s="117">
        <v>0</v>
      </c>
      <c r="L2056" s="117">
        <v>0.58399999999999996</v>
      </c>
      <c r="M2056" s="117">
        <v>0.06</v>
      </c>
      <c r="N2056" s="117" t="s">
        <v>2904</v>
      </c>
    </row>
    <row r="2057" spans="1:14" hidden="1">
      <c r="A2057" s="117" t="s">
        <v>6678</v>
      </c>
      <c r="B2057" s="117">
        <v>1.3008999999999999</v>
      </c>
      <c r="C2057" s="117">
        <v>1</v>
      </c>
      <c r="D2057" s="117">
        <v>3.9940000000000003E-2</v>
      </c>
      <c r="E2057" s="117">
        <v>3994</v>
      </c>
      <c r="F2057" s="117" t="s">
        <v>1628</v>
      </c>
      <c r="G2057" s="117">
        <v>1.5028999999999999</v>
      </c>
      <c r="H2057" s="117">
        <v>1.7299999999999999E-2</v>
      </c>
      <c r="I2057" s="117">
        <v>1</v>
      </c>
      <c r="J2057" s="117">
        <v>0.10674433999999999</v>
      </c>
      <c r="K2057" s="117">
        <v>0.12221369999999999</v>
      </c>
      <c r="L2057" s="117">
        <v>0.30399999999999999</v>
      </c>
      <c r="M2057" s="117">
        <v>0.02</v>
      </c>
      <c r="N2057" s="117" t="s">
        <v>2870</v>
      </c>
    </row>
    <row r="2058" spans="1:14" hidden="1">
      <c r="A2058" s="117" t="s">
        <v>6679</v>
      </c>
      <c r="B2058" s="117">
        <v>1.3008999999999999</v>
      </c>
      <c r="C2058" s="117">
        <v>1</v>
      </c>
      <c r="D2058" s="117">
        <v>3.0130000000000001E-2</v>
      </c>
      <c r="E2058" s="117">
        <v>3013</v>
      </c>
      <c r="F2058" s="117" t="s">
        <v>1628</v>
      </c>
      <c r="G2058" s="117">
        <v>1.349</v>
      </c>
      <c r="H2058" s="117">
        <v>1.8100000000000002E-2</v>
      </c>
      <c r="I2058" s="117">
        <v>1</v>
      </c>
      <c r="J2058" s="117">
        <v>3.0524100000000002E-3</v>
      </c>
      <c r="K2058" s="117">
        <v>2.6751800000000001E-3</v>
      </c>
      <c r="L2058" s="117">
        <v>0.20799999999999999</v>
      </c>
      <c r="M2058" s="117">
        <v>1.2E-2</v>
      </c>
      <c r="N2058" s="117" t="s">
        <v>2870</v>
      </c>
    </row>
    <row r="2059" spans="1:14" hidden="1">
      <c r="A2059" s="117" t="s">
        <v>6680</v>
      </c>
      <c r="B2059" s="117">
        <v>1.3008999999999999</v>
      </c>
      <c r="C2059" s="117">
        <v>1</v>
      </c>
      <c r="D2059" s="117">
        <v>2.2069999999999999E-2</v>
      </c>
      <c r="E2059" s="117">
        <v>2207</v>
      </c>
      <c r="F2059" s="117" t="s">
        <v>1628</v>
      </c>
      <c r="G2059" s="117">
        <v>1.3407</v>
      </c>
      <c r="H2059" s="117">
        <v>0</v>
      </c>
      <c r="I2059" s="117">
        <v>1</v>
      </c>
      <c r="J2059" s="117">
        <v>0.48316299000000001</v>
      </c>
      <c r="K2059" s="117">
        <v>0.34094637</v>
      </c>
      <c r="L2059" s="117">
        <v>0.27300000000000002</v>
      </c>
      <c r="M2059" s="117">
        <v>0.02</v>
      </c>
      <c r="N2059" s="117" t="s">
        <v>1614</v>
      </c>
    </row>
    <row r="2060" spans="1:14" hidden="1">
      <c r="A2060" s="117" t="s">
        <v>6681</v>
      </c>
      <c r="B2060" s="117">
        <v>1.2962999999999998</v>
      </c>
      <c r="C2060" s="117">
        <v>1</v>
      </c>
      <c r="D2060" s="117">
        <v>2.1049999999999999E-2</v>
      </c>
      <c r="E2060" s="117">
        <v>2105</v>
      </c>
      <c r="F2060" s="117" t="s">
        <v>1636</v>
      </c>
      <c r="G2060" s="117">
        <v>1.5871</v>
      </c>
      <c r="H2060" s="117">
        <v>0.1434</v>
      </c>
      <c r="I2060" s="117">
        <v>1</v>
      </c>
      <c r="J2060" s="117">
        <v>0.52699233000000001</v>
      </c>
      <c r="K2060" s="117">
        <v>0.33807574000000001</v>
      </c>
      <c r="L2060" s="117">
        <v>0.375</v>
      </c>
      <c r="M2060" s="117">
        <v>3.2000000000000001E-2</v>
      </c>
      <c r="N2060" s="117" t="s">
        <v>2867</v>
      </c>
    </row>
    <row r="2061" spans="1:14" hidden="1">
      <c r="A2061" s="117" t="s">
        <v>9734</v>
      </c>
      <c r="B2061" s="117">
        <v>1.2962999999999998</v>
      </c>
      <c r="C2061" s="117">
        <v>1</v>
      </c>
      <c r="D2061" s="117">
        <v>1.0959999999999999E-2</v>
      </c>
      <c r="E2061" s="117">
        <v>1096</v>
      </c>
      <c r="F2061" s="117" t="s">
        <v>1636</v>
      </c>
      <c r="G2061" s="117">
        <v>1.4280999999999999</v>
      </c>
      <c r="H2061" s="117">
        <v>0.10630000000000001</v>
      </c>
      <c r="I2061" s="117">
        <v>1</v>
      </c>
      <c r="J2061" s="117">
        <v>6.2431470000000003E-2</v>
      </c>
      <c r="K2061" s="117">
        <v>9.7256709999999996E-2</v>
      </c>
      <c r="L2061" s="117">
        <v>0.27100000000000002</v>
      </c>
      <c r="M2061" s="117">
        <v>2.1000000000000001E-2</v>
      </c>
      <c r="N2061" s="117" t="s">
        <v>2866</v>
      </c>
    </row>
    <row r="2062" spans="1:14" hidden="1">
      <c r="A2062" s="117" t="s">
        <v>9735</v>
      </c>
      <c r="B2062" s="117">
        <v>1.3008999999999999</v>
      </c>
      <c r="C2062" s="117">
        <v>1</v>
      </c>
      <c r="D2062" s="117">
        <v>6.9699999999999996E-3</v>
      </c>
      <c r="E2062" s="117">
        <v>697</v>
      </c>
      <c r="F2062" s="117" t="s">
        <v>1628</v>
      </c>
      <c r="G2062" s="117">
        <v>1.3753</v>
      </c>
      <c r="H2062" s="117">
        <v>6.9099999999999995E-2</v>
      </c>
      <c r="I2062" s="117">
        <v>1</v>
      </c>
      <c r="J2062" s="117">
        <v>1.739193E-2</v>
      </c>
      <c r="K2062" s="117">
        <v>1.70102E-2</v>
      </c>
      <c r="L2062" s="117">
        <v>0.28299999999999997</v>
      </c>
      <c r="M2062" s="117">
        <v>1.4E-2</v>
      </c>
      <c r="N2062" s="117" t="s">
        <v>2870</v>
      </c>
    </row>
    <row r="2063" spans="1:14" hidden="1">
      <c r="A2063" s="117" t="s">
        <v>6683</v>
      </c>
      <c r="B2063" s="117">
        <v>1.2962999999999998</v>
      </c>
      <c r="C2063" s="117">
        <v>1</v>
      </c>
      <c r="D2063" s="117">
        <v>4.9300000000000004E-3</v>
      </c>
      <c r="E2063" s="117">
        <v>493</v>
      </c>
      <c r="F2063" s="117" t="s">
        <v>1636</v>
      </c>
      <c r="G2063" s="117">
        <v>1.1883999999999999</v>
      </c>
      <c r="H2063" s="117">
        <v>0.20949999999999999</v>
      </c>
      <c r="I2063" s="117">
        <v>1</v>
      </c>
      <c r="J2063" s="117">
        <v>0.22785933999999999</v>
      </c>
      <c r="K2063" s="117">
        <v>0.18094425</v>
      </c>
      <c r="L2063" s="117">
        <v>0.373</v>
      </c>
      <c r="M2063" s="117">
        <v>1.6E-2</v>
      </c>
      <c r="N2063" s="117" t="s">
        <v>2864</v>
      </c>
    </row>
    <row r="2064" spans="1:14" hidden="1">
      <c r="A2064" s="117" t="s">
        <v>6684</v>
      </c>
      <c r="B2064" s="117">
        <v>0.87229999999999996</v>
      </c>
      <c r="C2064" s="117">
        <v>1</v>
      </c>
      <c r="D2064" s="117">
        <v>1.4829999999999999E-2</v>
      </c>
      <c r="E2064" s="117">
        <v>1483</v>
      </c>
      <c r="F2064" s="117" t="s">
        <v>4315</v>
      </c>
      <c r="G2064" s="117">
        <v>1.3622000000000001</v>
      </c>
      <c r="H2064" s="117">
        <v>0</v>
      </c>
      <c r="I2064" s="117">
        <v>1</v>
      </c>
      <c r="J2064" s="117">
        <v>0</v>
      </c>
      <c r="K2064" s="117">
        <v>0</v>
      </c>
      <c r="L2064" s="117">
        <v>0.26800000000000002</v>
      </c>
      <c r="M2064" s="117">
        <v>2.5000000000000001E-2</v>
      </c>
      <c r="N2064" s="117" t="s">
        <v>2905</v>
      </c>
    </row>
    <row r="2065" spans="1:20" hidden="1">
      <c r="A2065" s="117" t="s">
        <v>6686</v>
      </c>
      <c r="B2065" s="117">
        <v>1.3008999999999999</v>
      </c>
      <c r="C2065" s="117">
        <v>1</v>
      </c>
      <c r="D2065" s="117">
        <v>0.10342</v>
      </c>
      <c r="E2065" s="117">
        <v>10342</v>
      </c>
      <c r="F2065" s="117" t="s">
        <v>1628</v>
      </c>
      <c r="G2065" s="117">
        <v>1.9869000000000001</v>
      </c>
      <c r="H2065" s="117">
        <v>5.9299999999999999E-2</v>
      </c>
      <c r="I2065" s="117">
        <v>1</v>
      </c>
      <c r="J2065" s="117">
        <v>0.26350215999999999</v>
      </c>
      <c r="K2065" s="117">
        <v>0.3390203</v>
      </c>
      <c r="L2065" s="117">
        <v>0.249</v>
      </c>
      <c r="M2065" s="117">
        <v>1.4E-2</v>
      </c>
      <c r="N2065" s="117" t="s">
        <v>1614</v>
      </c>
    </row>
    <row r="2066" spans="1:20" hidden="1">
      <c r="A2066" s="117" t="s">
        <v>6687</v>
      </c>
      <c r="B2066" s="117">
        <v>0.86889999999999989</v>
      </c>
      <c r="C2066" s="117">
        <v>1</v>
      </c>
      <c r="D2066" s="117">
        <v>4.9739999999999999E-2</v>
      </c>
      <c r="E2066" s="117">
        <v>4974</v>
      </c>
      <c r="F2066" s="117" t="s">
        <v>1392</v>
      </c>
      <c r="G2066" s="117">
        <v>1.9422999999999999</v>
      </c>
      <c r="H2066" s="117">
        <v>6.8199999999999997E-2</v>
      </c>
      <c r="I2066" s="117">
        <v>1</v>
      </c>
      <c r="J2066" s="117">
        <v>8.5433120000000001E-2</v>
      </c>
      <c r="K2066" s="117">
        <v>8.9973410000000004E-2</v>
      </c>
      <c r="L2066" s="117">
        <v>0.34200000000000003</v>
      </c>
      <c r="M2066" s="117">
        <v>1.7999999999999999E-2</v>
      </c>
      <c r="N2066" s="117" t="s">
        <v>2865</v>
      </c>
    </row>
    <row r="2067" spans="1:20" hidden="1">
      <c r="A2067" s="117" t="s">
        <v>6688</v>
      </c>
      <c r="B2067" s="117">
        <v>1.2962999999999998</v>
      </c>
      <c r="C2067" s="117">
        <v>1</v>
      </c>
      <c r="D2067" s="117">
        <v>2.248E-2</v>
      </c>
      <c r="E2067" s="117">
        <v>2248</v>
      </c>
      <c r="F2067" s="117" t="s">
        <v>1636</v>
      </c>
      <c r="G2067" s="117">
        <v>1.6736</v>
      </c>
      <c r="H2067" s="117">
        <v>0.13980000000000001</v>
      </c>
      <c r="I2067" s="117">
        <v>1</v>
      </c>
      <c r="J2067" s="117">
        <v>0.40291937999999999</v>
      </c>
      <c r="K2067" s="117">
        <v>0.40151566999999999</v>
      </c>
      <c r="L2067" s="117">
        <v>0.214</v>
      </c>
      <c r="M2067" s="117">
        <v>8.0000000000000002E-3</v>
      </c>
      <c r="N2067" s="117" t="s">
        <v>2866</v>
      </c>
    </row>
    <row r="2068" spans="1:20" hidden="1">
      <c r="A2068" s="117" t="s">
        <v>6689</v>
      </c>
      <c r="B2068" s="117">
        <v>1.2962999999999998</v>
      </c>
      <c r="C2068" s="117">
        <v>1</v>
      </c>
      <c r="D2068" s="117">
        <v>7.9000000000000008E-3</v>
      </c>
      <c r="E2068" s="117">
        <v>790</v>
      </c>
      <c r="F2068" s="117" t="s">
        <v>1636</v>
      </c>
      <c r="G2068" s="117">
        <v>1.5408999999999999</v>
      </c>
      <c r="H2068" s="117">
        <v>0.22170000000000001</v>
      </c>
      <c r="I2068" s="117">
        <v>1</v>
      </c>
      <c r="J2068" s="117">
        <v>0.33035429999999999</v>
      </c>
      <c r="K2068" s="117">
        <v>0.25203999999999999</v>
      </c>
      <c r="L2068" s="117">
        <v>0.43</v>
      </c>
      <c r="M2068" s="117">
        <v>1.7000000000000001E-2</v>
      </c>
      <c r="N2068" s="117" t="s">
        <v>2867</v>
      </c>
    </row>
    <row r="2069" spans="1:20" hidden="1">
      <c r="A2069" s="117" t="s">
        <v>6690</v>
      </c>
      <c r="B2069" s="117">
        <v>1.2962999999999998</v>
      </c>
      <c r="C2069" s="117">
        <v>1</v>
      </c>
      <c r="D2069" s="117">
        <v>9.2800000000000001E-3</v>
      </c>
      <c r="E2069" s="117">
        <v>928</v>
      </c>
      <c r="F2069" s="117" t="s">
        <v>1636</v>
      </c>
      <c r="G2069" s="117">
        <v>1.5956999999999999</v>
      </c>
      <c r="H2069" s="117">
        <v>0.17899999999999999</v>
      </c>
      <c r="I2069" s="117">
        <v>1</v>
      </c>
      <c r="J2069" s="117">
        <v>0.33020413999999998</v>
      </c>
      <c r="K2069" s="117">
        <v>0.32608324</v>
      </c>
      <c r="L2069" s="117">
        <v>0.309</v>
      </c>
      <c r="M2069" s="117">
        <v>2.9000000000000001E-2</v>
      </c>
      <c r="N2069" s="117" t="s">
        <v>2867</v>
      </c>
    </row>
    <row r="2070" spans="1:20" hidden="1">
      <c r="A2070" s="117" t="s">
        <v>6691</v>
      </c>
      <c r="B2070" s="117">
        <v>1.2962999999999998</v>
      </c>
      <c r="C2070" s="117">
        <v>1</v>
      </c>
      <c r="D2070" s="117">
        <v>1.1730000000000001E-2</v>
      </c>
      <c r="E2070" s="117">
        <v>1173</v>
      </c>
      <c r="F2070" s="117" t="s">
        <v>1636</v>
      </c>
      <c r="G2070" s="117">
        <v>1.6007</v>
      </c>
      <c r="H2070" s="117">
        <v>0.21590000000000001</v>
      </c>
      <c r="I2070" s="117">
        <v>1</v>
      </c>
      <c r="J2070" s="117">
        <v>0.52699233000000001</v>
      </c>
      <c r="K2070" s="117">
        <v>0.36335012</v>
      </c>
      <c r="L2070" s="117">
        <v>0.3</v>
      </c>
      <c r="M2070" s="117">
        <v>2.8000000000000001E-2</v>
      </c>
      <c r="N2070" s="117" t="s">
        <v>2864</v>
      </c>
    </row>
    <row r="2071" spans="1:20" hidden="1">
      <c r="A2071" s="117" t="s">
        <v>6692</v>
      </c>
      <c r="B2071" s="117">
        <v>1.3008999999999999</v>
      </c>
      <c r="C2071" s="117">
        <v>1</v>
      </c>
      <c r="D2071" s="117">
        <v>4.1619999999999997E-2</v>
      </c>
      <c r="E2071" s="117">
        <v>4162</v>
      </c>
      <c r="F2071" s="117" t="s">
        <v>1628</v>
      </c>
      <c r="G2071" s="117">
        <v>1.5226</v>
      </c>
      <c r="H2071" s="117">
        <v>1.6899999999999998E-2</v>
      </c>
      <c r="I2071" s="117">
        <v>1</v>
      </c>
      <c r="J2071" s="117">
        <v>0</v>
      </c>
      <c r="K2071" s="117">
        <v>0</v>
      </c>
      <c r="L2071" s="117">
        <v>0.186</v>
      </c>
      <c r="M2071" s="117">
        <v>1.4E-2</v>
      </c>
      <c r="N2071" s="117" t="s">
        <v>1614</v>
      </c>
    </row>
    <row r="2072" spans="1:20" hidden="1">
      <c r="A2072" s="117" t="s">
        <v>6693</v>
      </c>
      <c r="B2072" s="117">
        <v>0.88359999999999994</v>
      </c>
      <c r="C2072" s="117">
        <v>1</v>
      </c>
      <c r="D2072" s="117">
        <v>8.0000000000000007E-5</v>
      </c>
      <c r="E2072" s="117">
        <v>8</v>
      </c>
      <c r="F2072" s="117" t="s">
        <v>1697</v>
      </c>
      <c r="G2072" s="117">
        <v>1.0544</v>
      </c>
      <c r="H2072" s="117">
        <v>0</v>
      </c>
      <c r="I2072" s="117">
        <v>1</v>
      </c>
      <c r="J2072" s="117">
        <v>0</v>
      </c>
      <c r="K2072" s="117">
        <v>0</v>
      </c>
      <c r="L2072" s="117">
        <v>0.51500000000000001</v>
      </c>
      <c r="M2072" s="117">
        <v>5.7000000000000002E-2</v>
      </c>
      <c r="N2072" s="117" t="s">
        <v>2874</v>
      </c>
    </row>
    <row r="2073" spans="1:20" hidden="1">
      <c r="A2073" s="117" t="s">
        <v>9736</v>
      </c>
      <c r="B2073" s="117">
        <v>1.2962999999999998</v>
      </c>
      <c r="C2073" s="117">
        <v>1</v>
      </c>
      <c r="D2073" s="117">
        <v>1E-4</v>
      </c>
      <c r="E2073" s="117">
        <v>10</v>
      </c>
      <c r="F2073" s="117" t="s">
        <v>1636</v>
      </c>
      <c r="G2073" s="117">
        <v>0.84309999999999996</v>
      </c>
      <c r="H2073" s="117">
        <v>0</v>
      </c>
      <c r="I2073" s="117">
        <v>1</v>
      </c>
      <c r="J2073" s="117">
        <v>0</v>
      </c>
      <c r="K2073" s="117">
        <v>0</v>
      </c>
      <c r="L2073" s="117">
        <v>0.52800000000000002</v>
      </c>
      <c r="M2073" s="117">
        <v>3.2000000000000001E-2</v>
      </c>
      <c r="N2073" s="117" t="s">
        <v>2862</v>
      </c>
    </row>
    <row r="2074" spans="1:20" hidden="1">
      <c r="A2074" s="117" t="s">
        <v>6694</v>
      </c>
      <c r="B2074" s="117">
        <v>1.2962999999999998</v>
      </c>
      <c r="C2074" s="117">
        <v>1</v>
      </c>
      <c r="D2074" s="117">
        <v>1.5100000000000001E-3</v>
      </c>
      <c r="E2074" s="117">
        <v>151</v>
      </c>
      <c r="F2074" s="117" t="s">
        <v>1636</v>
      </c>
      <c r="G2074" s="117">
        <v>0.77359999999999995</v>
      </c>
      <c r="H2074" s="117">
        <v>0</v>
      </c>
      <c r="I2074" s="117">
        <v>1</v>
      </c>
      <c r="J2074" s="117">
        <v>0</v>
      </c>
      <c r="K2074" s="117">
        <v>0</v>
      </c>
      <c r="L2074" s="117">
        <v>0.59699999999999998</v>
      </c>
      <c r="M2074" s="117">
        <v>3.3000000000000002E-2</v>
      </c>
      <c r="N2074" s="117" t="s">
        <v>2886</v>
      </c>
    </row>
    <row r="2075" spans="1:20" hidden="1">
      <c r="A2075" s="117" t="s">
        <v>6695</v>
      </c>
      <c r="B2075" s="117">
        <v>0.82639999999999991</v>
      </c>
      <c r="C2075" s="117">
        <v>1</v>
      </c>
      <c r="D2075" s="117">
        <v>3.3700000000000002E-3</v>
      </c>
      <c r="E2075" s="117">
        <v>337</v>
      </c>
      <c r="F2075" s="117" t="s">
        <v>1793</v>
      </c>
      <c r="G2075" s="117">
        <v>1.1793</v>
      </c>
      <c r="H2075" s="117">
        <v>0</v>
      </c>
      <c r="I2075" s="117">
        <v>1</v>
      </c>
      <c r="J2075" s="117">
        <v>0</v>
      </c>
      <c r="K2075" s="117">
        <v>0</v>
      </c>
      <c r="L2075" s="117">
        <v>0.42299999999999999</v>
      </c>
      <c r="M2075" s="117">
        <v>1.7000000000000001E-2</v>
      </c>
      <c r="N2075" s="117" t="s">
        <v>2890</v>
      </c>
    </row>
    <row r="2076" spans="1:20" hidden="1">
      <c r="A2076" s="117" t="s">
        <v>6697</v>
      </c>
      <c r="B2076" s="117">
        <v>0.82639999999999991</v>
      </c>
      <c r="C2076" s="117">
        <v>1</v>
      </c>
      <c r="D2076" s="117">
        <v>1.4999999999999999E-4</v>
      </c>
      <c r="E2076" s="117">
        <v>15</v>
      </c>
      <c r="F2076" s="117" t="s">
        <v>1793</v>
      </c>
      <c r="G2076" s="117">
        <v>0.71379999999999999</v>
      </c>
      <c r="H2076" s="117">
        <v>0</v>
      </c>
      <c r="I2076" s="117">
        <v>1</v>
      </c>
      <c r="J2076" s="117">
        <v>0</v>
      </c>
      <c r="K2076" s="117">
        <v>0</v>
      </c>
      <c r="L2076" s="117">
        <v>0.307</v>
      </c>
      <c r="M2076" s="117">
        <v>2.7E-2</v>
      </c>
      <c r="N2076" s="117" t="s">
        <v>2894</v>
      </c>
    </row>
    <row r="2077" spans="1:20">
      <c r="A2077" s="212" t="s">
        <v>6698</v>
      </c>
      <c r="B2077" s="117">
        <v>0.92749999999999999</v>
      </c>
      <c r="C2077" s="117">
        <v>1</v>
      </c>
      <c r="D2077" s="117">
        <v>6.9519999999999998E-2</v>
      </c>
      <c r="E2077" s="117">
        <v>6952</v>
      </c>
      <c r="F2077" s="117" t="s">
        <v>1436</v>
      </c>
      <c r="G2077" s="117">
        <v>1.7734000000000001</v>
      </c>
      <c r="H2077" s="117">
        <v>5.6300000000000003E-2</v>
      </c>
      <c r="I2077" s="117">
        <v>1</v>
      </c>
      <c r="J2077" s="117">
        <v>2.2399889999999999E-2</v>
      </c>
      <c r="K2077" s="117">
        <v>2.6197479999999999E-2</v>
      </c>
      <c r="L2077" s="117">
        <v>0.23100000000000001</v>
      </c>
      <c r="M2077" s="117">
        <v>2.5000000000000001E-2</v>
      </c>
      <c r="N2077" s="117" t="s">
        <v>5020</v>
      </c>
      <c r="P2077" s="117">
        <f>IF(F2077=FFY18_WIF_Table3_CN!$A$48,FFY18_WIF_Table3_CN!$G$48,VLOOKUP(A2077,FFY18_WIF_Table2_CN!$A$3:$Q$3545,3,FALSE))</f>
        <v>0.9212999999999999</v>
      </c>
      <c r="Q2077" s="270">
        <f>+P2077^0.6848</f>
        <v>0.94541361761273701</v>
      </c>
      <c r="R2077" s="88">
        <f>VLOOKUP(A2077,FFY18_Table15_Readmit_Factor!$A$3:$B$3416,2,FALSE)</f>
        <v>0.99339999999999995</v>
      </c>
      <c r="S2077" s="117" t="str">
        <f>VLOOKUP(A2077,'FFY18_Table 16B_VPB_Factor'!$A$3:$B$2810,2,FALSE)</f>
        <v>0.9913776981</v>
      </c>
      <c r="T2077" s="117">
        <f>VLOOKUP(A2077,FFY18_DSH_Supp_File_CN!A4:$M$3429,9,FALSE)</f>
        <v>782.5</v>
      </c>
    </row>
    <row r="2078" spans="1:20">
      <c r="A2078" s="212" t="s">
        <v>6699</v>
      </c>
      <c r="B2078" s="117">
        <v>0.87049999999999994</v>
      </c>
      <c r="C2078" s="117">
        <v>1</v>
      </c>
      <c r="D2078" s="117">
        <v>0.15290000000000001</v>
      </c>
      <c r="E2078" s="117">
        <v>15290</v>
      </c>
      <c r="F2078" s="117" t="s">
        <v>1368</v>
      </c>
      <c r="G2078" s="117">
        <v>2.0145</v>
      </c>
      <c r="H2078" s="117">
        <v>0</v>
      </c>
      <c r="I2078" s="117">
        <v>1</v>
      </c>
      <c r="J2078" s="117">
        <v>2.6012779999999999E-2</v>
      </c>
      <c r="K2078" s="117">
        <v>3.5348169999999998E-2</v>
      </c>
      <c r="L2078" s="117">
        <v>0.27200000000000002</v>
      </c>
      <c r="M2078" s="117">
        <v>3.5999999999999997E-2</v>
      </c>
      <c r="N2078" s="117" t="s">
        <v>1933</v>
      </c>
      <c r="P2078" s="117">
        <f>IF(F2078=FFY18_WIF_Table3_CN!$A$48,FFY18_WIF_Table3_CN!$G$48,VLOOKUP(A2078,FFY18_WIF_Table2_CN!$A$3:$Q$3545,3,FALSE))</f>
        <v>0.89109999999999989</v>
      </c>
      <c r="Q2078" s="270">
        <f t="shared" ref="Q2078:Q2141" si="0">+P2078^0.6848</f>
        <v>0.92408012293740527</v>
      </c>
      <c r="R2078" s="88">
        <f>VLOOKUP(A2078,FFY18_Table15_Readmit_Factor!$A$3:$B$3416,2,FALSE)</f>
        <v>1</v>
      </c>
      <c r="S2078" s="117" t="str">
        <f>VLOOKUP(A2078,'FFY18_Table 16B_VPB_Factor'!$A$3:$B$2810,2,FALSE)</f>
        <v>1.0015990422</v>
      </c>
      <c r="T2078" s="117">
        <f>VLOOKUP(A2078,FFY18_DSH_Supp_File_CN!A5:$M$3429,9,FALSE)</f>
        <v>596.79999999999995</v>
      </c>
    </row>
    <row r="2079" spans="1:20">
      <c r="A2079" s="212" t="s">
        <v>6700</v>
      </c>
      <c r="B2079" s="117">
        <v>0.78189999999999993</v>
      </c>
      <c r="C2079" s="117">
        <v>1</v>
      </c>
      <c r="D2079" s="117">
        <v>1.502E-2</v>
      </c>
      <c r="E2079" s="117">
        <v>1502</v>
      </c>
      <c r="F2079" s="117" t="s">
        <v>5009</v>
      </c>
      <c r="G2079" s="117">
        <v>1.2704</v>
      </c>
      <c r="H2079" s="117">
        <v>0</v>
      </c>
      <c r="I2079" s="117">
        <v>1</v>
      </c>
      <c r="J2079" s="117">
        <v>0</v>
      </c>
      <c r="K2079" s="117">
        <v>0</v>
      </c>
      <c r="L2079" s="117">
        <v>0.35399999999999998</v>
      </c>
      <c r="M2079" s="117">
        <v>2.5000000000000001E-2</v>
      </c>
      <c r="N2079" s="117" t="s">
        <v>5021</v>
      </c>
      <c r="P2079" s="117">
        <f>IF(F2079=FFY18_WIF_Table3_CN!$A$48,FFY18_WIF_Table3_CN!$G$48,VLOOKUP(A2079,FFY18_WIF_Table2_CN!$A$3:$Q$3545,3,FALSE))</f>
        <v>0.77669999999999995</v>
      </c>
      <c r="Q2079" s="270">
        <f t="shared" si="0"/>
        <v>0.84109579812573687</v>
      </c>
      <c r="R2079" s="88">
        <f>VLOOKUP(A2079,FFY18_Table15_Readmit_Factor!$A$3:$B$3416,2,FALSE)</f>
        <v>0.97170000000000001</v>
      </c>
      <c r="S2079" s="117" t="str">
        <f>VLOOKUP(A2079,'FFY18_Table 16B_VPB_Factor'!$A$3:$B$2810,2,FALSE)</f>
        <v>1.0065238716</v>
      </c>
      <c r="T2079" s="117">
        <f>VLOOKUP(A2079,FFY18_DSH_Supp_File_CN!A6:$M$3429,9,FALSE)</f>
        <v>629.6</v>
      </c>
    </row>
    <row r="2080" spans="1:20">
      <c r="A2080" s="212" t="s">
        <v>6701</v>
      </c>
      <c r="B2080" s="117">
        <v>0.86239999999999994</v>
      </c>
      <c r="C2080" s="117">
        <v>1</v>
      </c>
      <c r="D2080" s="117">
        <v>3.8859999999999999E-2</v>
      </c>
      <c r="E2080" s="117">
        <v>3886</v>
      </c>
      <c r="F2080" s="117" t="s">
        <v>5010</v>
      </c>
      <c r="G2080" s="117">
        <v>1.6413</v>
      </c>
      <c r="H2080" s="117">
        <v>0</v>
      </c>
      <c r="I2080" s="117">
        <v>1</v>
      </c>
      <c r="J2080" s="117">
        <v>0</v>
      </c>
      <c r="K2080" s="117">
        <v>0</v>
      </c>
      <c r="L2080" s="117">
        <v>0.29499999999999998</v>
      </c>
      <c r="M2080" s="117">
        <v>1.7000000000000001E-2</v>
      </c>
      <c r="N2080" s="117" t="s">
        <v>5022</v>
      </c>
      <c r="P2080" s="117">
        <f>IF(F2080=FFY18_WIF_Table3_CN!$A$48,FFY18_WIF_Table3_CN!$G$48,VLOOKUP(A2080,FFY18_WIF_Table2_CN!$A$3:$Q$3545,3,FALSE))</f>
        <v>0.87209999999999999</v>
      </c>
      <c r="Q2080" s="270">
        <f t="shared" si="0"/>
        <v>0.91054160157503194</v>
      </c>
      <c r="R2080" s="88">
        <f>VLOOKUP(A2080,FFY18_Table15_Readmit_Factor!$A$3:$B$3416,2,FALSE)</f>
        <v>0.99880000000000002</v>
      </c>
      <c r="S2080" s="117" t="str">
        <f>VLOOKUP(A2080,'FFY18_Table 16B_VPB_Factor'!$A$3:$B$2810,2,FALSE)</f>
        <v>0.9955213002</v>
      </c>
      <c r="T2080" s="117">
        <f>VLOOKUP(A2080,FFY18_DSH_Supp_File_CN!A7:$M$3429,9,FALSE)</f>
        <v>770.12</v>
      </c>
    </row>
    <row r="2081" spans="1:20">
      <c r="A2081" s="212" t="s">
        <v>6702</v>
      </c>
      <c r="B2081" s="117">
        <v>0.78189999999999993</v>
      </c>
      <c r="C2081" s="117">
        <v>1</v>
      </c>
      <c r="D2081" s="117">
        <v>2.1229999999999999E-2</v>
      </c>
      <c r="E2081" s="117">
        <v>2123</v>
      </c>
      <c r="F2081" s="117" t="s">
        <v>5009</v>
      </c>
      <c r="G2081" s="117">
        <v>1.3775999999999999</v>
      </c>
      <c r="H2081" s="117">
        <v>0</v>
      </c>
      <c r="I2081" s="117">
        <v>1</v>
      </c>
      <c r="J2081" s="117">
        <v>0</v>
      </c>
      <c r="K2081" s="117">
        <v>0</v>
      </c>
      <c r="L2081" s="117">
        <v>0.23</v>
      </c>
      <c r="M2081" s="117">
        <v>0.02</v>
      </c>
      <c r="N2081" s="117" t="s">
        <v>1939</v>
      </c>
      <c r="P2081" s="117">
        <f>IF(F2081=FFY18_WIF_Table3_CN!$A$48,FFY18_WIF_Table3_CN!$G$48,VLOOKUP(A2081,FFY18_WIF_Table2_CN!$A$3:$Q$3545,3,FALSE))</f>
        <v>0.77669999999999995</v>
      </c>
      <c r="Q2081" s="270">
        <f t="shared" si="0"/>
        <v>0.84109579812573687</v>
      </c>
      <c r="R2081" s="88">
        <f>VLOOKUP(A2081,FFY18_Table15_Readmit_Factor!$A$3:$B$3416,2,FALSE)</f>
        <v>0.99809999999999999</v>
      </c>
      <c r="S2081" s="117" t="str">
        <f>VLOOKUP(A2081,'FFY18_Table 16B_VPB_Factor'!$A$3:$B$2810,2,FALSE)</f>
        <v>1.0092943032</v>
      </c>
      <c r="T2081" s="117">
        <f>VLOOKUP(A2081,FFY18_DSH_Supp_File_CN!A8:$M$3429,9,FALSE)</f>
        <v>704.73</v>
      </c>
    </row>
    <row r="2082" spans="1:20">
      <c r="A2082" s="212" t="s">
        <v>6703</v>
      </c>
      <c r="B2082" s="117">
        <v>0.8619</v>
      </c>
      <c r="C2082" s="117">
        <v>1</v>
      </c>
      <c r="D2082" s="117">
        <v>4.4600000000000001E-2</v>
      </c>
      <c r="E2082" s="117">
        <v>4460</v>
      </c>
      <c r="F2082" s="117" t="s">
        <v>5011</v>
      </c>
      <c r="G2082" s="117">
        <v>1.69</v>
      </c>
      <c r="H2082" s="117">
        <v>0</v>
      </c>
      <c r="I2082" s="117">
        <v>1</v>
      </c>
      <c r="J2082" s="117">
        <v>0</v>
      </c>
      <c r="K2082" s="117">
        <v>0</v>
      </c>
      <c r="L2082" s="117">
        <v>0.438</v>
      </c>
      <c r="M2082" s="117">
        <v>2.8000000000000001E-2</v>
      </c>
      <c r="N2082" s="117" t="s">
        <v>5023</v>
      </c>
      <c r="P2082" s="117">
        <f>IF(F2082=FFY18_WIF_Table3_CN!$A$48,FFY18_WIF_Table3_CN!$G$48,VLOOKUP(A2082,FFY18_WIF_Table2_CN!$A$3:$Q$3545,3,FALSE))</f>
        <v>0.8889999999999999</v>
      </c>
      <c r="Q2082" s="270">
        <f t="shared" si="0"/>
        <v>0.92258826431789998</v>
      </c>
      <c r="R2082" s="88">
        <f>VLOOKUP(A2082,FFY18_Table15_Readmit_Factor!$A$3:$B$3416,2,FALSE)</f>
        <v>0.98850000000000005</v>
      </c>
      <c r="S2082" s="117" t="str">
        <f>VLOOKUP(A2082,'FFY18_Table 16B_VPB_Factor'!$A$3:$B$2810,2,FALSE)</f>
        <v>0.9995616564</v>
      </c>
      <c r="T2082" s="117">
        <f>VLOOKUP(A2082,FFY18_DSH_Supp_File_CN!A9:$M$3429,9,FALSE)</f>
        <v>730.8</v>
      </c>
    </row>
    <row r="2083" spans="1:20">
      <c r="A2083" s="212" t="s">
        <v>6705</v>
      </c>
      <c r="B2083" s="117">
        <v>0.78189999999999993</v>
      </c>
      <c r="C2083" s="117">
        <v>1</v>
      </c>
      <c r="D2083" s="117">
        <v>1.7989999999999999E-2</v>
      </c>
      <c r="E2083" s="117">
        <v>1799</v>
      </c>
      <c r="F2083" s="117" t="s">
        <v>5009</v>
      </c>
      <c r="G2083" s="117">
        <v>1.3586</v>
      </c>
      <c r="H2083" s="117">
        <v>0</v>
      </c>
      <c r="I2083" s="117">
        <v>1</v>
      </c>
      <c r="J2083" s="117">
        <v>0</v>
      </c>
      <c r="K2083" s="117">
        <v>0</v>
      </c>
      <c r="L2083" s="117">
        <v>0.23799999999999999</v>
      </c>
      <c r="M2083" s="117">
        <v>2.8000000000000001E-2</v>
      </c>
      <c r="N2083" s="117" t="s">
        <v>5024</v>
      </c>
      <c r="P2083" s="117">
        <f>IF(F2083=FFY18_WIF_Table3_CN!$A$48,FFY18_WIF_Table3_CN!$G$48,VLOOKUP(A2083,FFY18_WIF_Table2_CN!$A$3:$Q$3545,3,FALSE))</f>
        <v>0.77669999999999995</v>
      </c>
      <c r="Q2083" s="270">
        <f t="shared" si="0"/>
        <v>0.84109579812573687</v>
      </c>
      <c r="R2083" s="88">
        <f>VLOOKUP(A2083,FFY18_Table15_Readmit_Factor!$A$3:$B$3416,2,FALSE)</f>
        <v>0.99819999999999998</v>
      </c>
      <c r="S2083" s="91">
        <v>1</v>
      </c>
      <c r="T2083" s="117">
        <f>VLOOKUP(A2083,FFY18_DSH_Supp_File_CN!A10:$M$3429,9,FALSE)</f>
        <v>501.76</v>
      </c>
    </row>
    <row r="2084" spans="1:20">
      <c r="A2084" s="212" t="s">
        <v>6706</v>
      </c>
      <c r="B2084" s="117">
        <v>0.88869999999999993</v>
      </c>
      <c r="C2084" s="117">
        <v>1</v>
      </c>
      <c r="D2084" s="117">
        <v>9.8290000000000002E-2</v>
      </c>
      <c r="E2084" s="117">
        <v>9829</v>
      </c>
      <c r="F2084" s="117" t="s">
        <v>4347</v>
      </c>
      <c r="G2084" s="117">
        <v>1.853</v>
      </c>
      <c r="H2084" s="117">
        <v>5.7099999999999998E-2</v>
      </c>
      <c r="I2084" s="117">
        <v>1</v>
      </c>
      <c r="J2084" s="117">
        <v>1.149466E-2</v>
      </c>
      <c r="K2084" s="117">
        <v>1.523712E-2</v>
      </c>
      <c r="L2084" s="117">
        <v>0.308</v>
      </c>
      <c r="M2084" s="117">
        <v>3.7999999999999999E-2</v>
      </c>
      <c r="N2084" s="117" t="s">
        <v>5025</v>
      </c>
      <c r="P2084" s="117">
        <f>IF(F2084=FFY18_WIF_Table3_CN!$A$48,FFY18_WIF_Table3_CN!$G$48,VLOOKUP(A2084,FFY18_WIF_Table2_CN!$A$3:$Q$3545,3,FALSE))</f>
        <v>0.88279999999999992</v>
      </c>
      <c r="Q2084" s="270">
        <f t="shared" si="0"/>
        <v>0.91817723290471709</v>
      </c>
      <c r="R2084" s="88">
        <f>VLOOKUP(A2084,FFY18_Table15_Readmit_Factor!$A$3:$B$3416,2,FALSE)</f>
        <v>0.99309999999999998</v>
      </c>
      <c r="S2084" s="117" t="str">
        <f>VLOOKUP(A2084,'FFY18_Table 16B_VPB_Factor'!$A$3:$B$2810,2,FALSE)</f>
        <v>0.9941240391</v>
      </c>
      <c r="T2084" s="117">
        <f>VLOOKUP(A2084,FFY18_DSH_Supp_File_CN!A11:$M$3429,9,FALSE)</f>
        <v>1206.6600000000001</v>
      </c>
    </row>
    <row r="2085" spans="1:20">
      <c r="A2085" s="212" t="s">
        <v>6707</v>
      </c>
      <c r="B2085" s="117">
        <v>0.92749999999999999</v>
      </c>
      <c r="C2085" s="117">
        <v>1</v>
      </c>
      <c r="D2085" s="117">
        <v>2.809E-2</v>
      </c>
      <c r="E2085" s="117">
        <v>2809</v>
      </c>
      <c r="F2085" s="117" t="s">
        <v>1436</v>
      </c>
      <c r="G2085" s="117">
        <v>1.5141</v>
      </c>
      <c r="H2085" s="117">
        <v>4.9399999999999999E-2</v>
      </c>
      <c r="I2085" s="117">
        <v>1</v>
      </c>
      <c r="J2085" s="117">
        <v>0</v>
      </c>
      <c r="K2085" s="117">
        <v>0</v>
      </c>
      <c r="L2085" s="117">
        <v>0.28799999999999998</v>
      </c>
      <c r="M2085" s="117">
        <v>3.4000000000000002E-2</v>
      </c>
      <c r="N2085" s="117" t="s">
        <v>5026</v>
      </c>
      <c r="P2085" s="117">
        <f>IF(F2085=FFY18_WIF_Table3_CN!$A$48,FFY18_WIF_Table3_CN!$G$48,VLOOKUP(A2085,FFY18_WIF_Table2_CN!$A$3:$Q$3545,3,FALSE))</f>
        <v>0.9212999999999999</v>
      </c>
      <c r="Q2085" s="270">
        <f t="shared" si="0"/>
        <v>0.94541361761273701</v>
      </c>
      <c r="R2085" s="88">
        <f>VLOOKUP(A2085,FFY18_Table15_Readmit_Factor!$A$3:$B$3416,2,FALSE)</f>
        <v>0.99339999999999995</v>
      </c>
      <c r="S2085" s="117" t="str">
        <f>VLOOKUP(A2085,'FFY18_Table 16B_VPB_Factor'!$A$3:$B$2810,2,FALSE)</f>
        <v>0.9926854795</v>
      </c>
      <c r="T2085" s="117">
        <f>VLOOKUP(A2085,FFY18_DSH_Supp_File_CN!A12:$M$3429,9,FALSE)</f>
        <v>729.4</v>
      </c>
    </row>
    <row r="2086" spans="1:20">
      <c r="A2086" s="212" t="s">
        <v>6708</v>
      </c>
      <c r="B2086" s="117">
        <v>0.78189999999999993</v>
      </c>
      <c r="C2086" s="117">
        <v>1</v>
      </c>
      <c r="D2086" s="117">
        <v>1.473E-2</v>
      </c>
      <c r="E2086" s="117">
        <v>1473</v>
      </c>
      <c r="F2086" s="117" t="s">
        <v>5009</v>
      </c>
      <c r="G2086" s="117">
        <v>1.4622999999999999</v>
      </c>
      <c r="H2086" s="117">
        <v>0</v>
      </c>
      <c r="I2086" s="117">
        <v>1</v>
      </c>
      <c r="J2086" s="117">
        <v>0</v>
      </c>
      <c r="K2086" s="117">
        <v>0</v>
      </c>
      <c r="L2086" s="117">
        <v>0.28100000000000003</v>
      </c>
      <c r="M2086" s="117">
        <v>2.4E-2</v>
      </c>
      <c r="N2086" s="117" t="s">
        <v>5027</v>
      </c>
      <c r="P2086" s="117">
        <f>IF(F2086=FFY18_WIF_Table3_CN!$A$48,FFY18_WIF_Table3_CN!$G$48,VLOOKUP(A2086,FFY18_WIF_Table2_CN!$A$3:$Q$3545,3,FALSE))</f>
        <v>0.77669999999999995</v>
      </c>
      <c r="Q2086" s="270">
        <f t="shared" si="0"/>
        <v>0.84109579812573687</v>
      </c>
      <c r="R2086" s="88">
        <f>VLOOKUP(A2086,FFY18_Table15_Readmit_Factor!$A$3:$B$3416,2,FALSE)</f>
        <v>0.99560000000000004</v>
      </c>
      <c r="S2086" s="117" t="str">
        <f>VLOOKUP(A2086,'FFY18_Table 16B_VPB_Factor'!$A$3:$B$2810,2,FALSE)</f>
        <v>1.0109324715</v>
      </c>
      <c r="T2086" s="117">
        <f>VLOOKUP(A2086,FFY18_DSH_Supp_File_CN!A13:$M$3429,9,FALSE)</f>
        <v>623.76</v>
      </c>
    </row>
    <row r="2087" spans="1:20">
      <c r="A2087" s="212" t="s">
        <v>6709</v>
      </c>
      <c r="B2087" s="117">
        <v>0.87049999999999994</v>
      </c>
      <c r="C2087" s="117">
        <v>1</v>
      </c>
      <c r="D2087" s="117">
        <v>3.3919999999999999E-2</v>
      </c>
      <c r="E2087" s="117">
        <v>3392</v>
      </c>
      <c r="F2087" s="117" t="s">
        <v>1368</v>
      </c>
      <c r="G2087" s="117">
        <v>1.6308</v>
      </c>
      <c r="H2087" s="117">
        <v>4.7899999999999998E-2</v>
      </c>
      <c r="I2087" s="117">
        <v>1</v>
      </c>
      <c r="J2087" s="117">
        <v>2.2428750000000001E-2</v>
      </c>
      <c r="K2087" s="117">
        <v>1.5021980000000001E-2</v>
      </c>
      <c r="L2087" s="117">
        <v>0.32700000000000001</v>
      </c>
      <c r="M2087" s="117">
        <v>3.2000000000000001E-2</v>
      </c>
      <c r="N2087" s="117" t="s">
        <v>5028</v>
      </c>
      <c r="P2087" s="117">
        <f>IF(F2087=FFY18_WIF_Table3_CN!$A$48,FFY18_WIF_Table3_CN!$G$48,VLOOKUP(A2087,FFY18_WIF_Table2_CN!$A$3:$Q$3545,3,FALSE))</f>
        <v>0.86469999999999991</v>
      </c>
      <c r="Q2087" s="270">
        <f t="shared" si="0"/>
        <v>0.90524360674079907</v>
      </c>
      <c r="R2087" s="88">
        <f>VLOOKUP(A2087,FFY18_Table15_Readmit_Factor!$A$3:$B$3416,2,FALSE)</f>
        <v>1</v>
      </c>
      <c r="S2087" s="117" t="str">
        <f>VLOOKUP(A2087,'FFY18_Table 16B_VPB_Factor'!$A$3:$B$2810,2,FALSE)</f>
        <v>1.0011034619</v>
      </c>
      <c r="T2087" s="117">
        <f>VLOOKUP(A2087,FFY18_DSH_Supp_File_CN!A14:$M$3429,9,FALSE)</f>
        <v>433.63</v>
      </c>
    </row>
    <row r="2088" spans="1:20">
      <c r="A2088" s="212" t="s">
        <v>6710</v>
      </c>
      <c r="B2088" s="117">
        <v>0.78189999999999993</v>
      </c>
      <c r="C2088" s="117">
        <v>1</v>
      </c>
      <c r="D2088" s="117">
        <v>2.0219999999999998E-2</v>
      </c>
      <c r="E2088" s="117">
        <v>2022</v>
      </c>
      <c r="F2088" s="117" t="s">
        <v>5009</v>
      </c>
      <c r="G2088" s="117">
        <v>1.2364999999999999</v>
      </c>
      <c r="H2088" s="117">
        <v>0</v>
      </c>
      <c r="I2088" s="117">
        <v>1</v>
      </c>
      <c r="J2088" s="117">
        <v>0</v>
      </c>
      <c r="K2088" s="117">
        <v>0</v>
      </c>
      <c r="L2088" s="117">
        <v>0.19800000000000001</v>
      </c>
      <c r="M2088" s="117">
        <v>1.4E-2</v>
      </c>
      <c r="N2088" s="117" t="s">
        <v>5029</v>
      </c>
      <c r="P2088" s="117">
        <f>IF(F2088=FFY18_WIF_Table3_CN!$A$48,FFY18_WIF_Table3_CN!$G$48,VLOOKUP(A2088,FFY18_WIF_Table2_CN!$A$3:$Q$3545,3,FALSE))</f>
        <v>0.77669999999999995</v>
      </c>
      <c r="Q2088" s="270">
        <f t="shared" si="0"/>
        <v>0.84109579812573687</v>
      </c>
      <c r="R2088" s="88">
        <f>VLOOKUP(A2088,FFY18_Table15_Readmit_Factor!$A$3:$B$3416,2,FALSE)</f>
        <v>0.98309999999999997</v>
      </c>
      <c r="S2088" s="117" t="str">
        <f>VLOOKUP(A2088,'FFY18_Table 16B_VPB_Factor'!$A$3:$B$2810,2,FALSE)</f>
        <v>1.0097761174</v>
      </c>
      <c r="T2088" s="117">
        <f>VLOOKUP(A2088,FFY18_DSH_Supp_File_CN!A15:$M$3429,9,FALSE)</f>
        <v>440.29</v>
      </c>
    </row>
    <row r="2089" spans="1:20">
      <c r="A2089" s="212" t="s">
        <v>6711</v>
      </c>
      <c r="B2089" s="117">
        <v>0.78189999999999993</v>
      </c>
      <c r="C2089" s="117">
        <v>1</v>
      </c>
      <c r="D2089" s="117">
        <v>3.039E-2</v>
      </c>
      <c r="E2089" s="117">
        <v>3039</v>
      </c>
      <c r="F2089" s="117" t="s">
        <v>5009</v>
      </c>
      <c r="G2089" s="117">
        <v>1.579</v>
      </c>
      <c r="H2089" s="117">
        <v>0</v>
      </c>
      <c r="I2089" s="117">
        <v>1</v>
      </c>
      <c r="J2089" s="117">
        <v>0</v>
      </c>
      <c r="K2089" s="117">
        <v>0</v>
      </c>
      <c r="L2089" s="117">
        <v>0.22600000000000001</v>
      </c>
      <c r="M2089" s="117">
        <v>1.7999999999999999E-2</v>
      </c>
      <c r="N2089" s="117" t="s">
        <v>5030</v>
      </c>
      <c r="P2089" s="117">
        <f>IF(F2089=FFY18_WIF_Table3_CN!$A$48,FFY18_WIF_Table3_CN!$G$48,VLOOKUP(A2089,FFY18_WIF_Table2_CN!$A$3:$Q$3545,3,FALSE))</f>
        <v>0.77669999999999995</v>
      </c>
      <c r="Q2089" s="270">
        <f t="shared" si="0"/>
        <v>0.84109579812573687</v>
      </c>
      <c r="R2089" s="88">
        <f>VLOOKUP(A2089,FFY18_Table15_Readmit_Factor!$A$3:$B$3416,2,FALSE)</f>
        <v>0.99790000000000001</v>
      </c>
      <c r="S2089" s="117" t="str">
        <f>VLOOKUP(A2089,'FFY18_Table 16B_VPB_Factor'!$A$3:$B$2810,2,FALSE)</f>
        <v>0.9954318205</v>
      </c>
      <c r="T2089" s="117">
        <f>VLOOKUP(A2089,FFY18_DSH_Supp_File_CN!A16:$M$3429,9,FALSE)</f>
        <v>730.72</v>
      </c>
    </row>
    <row r="2090" spans="1:20">
      <c r="A2090" s="212" t="s">
        <v>6712</v>
      </c>
      <c r="B2090" s="117">
        <v>0.87049999999999994</v>
      </c>
      <c r="C2090" s="117">
        <v>1</v>
      </c>
      <c r="D2090" s="117">
        <v>1.21E-2</v>
      </c>
      <c r="E2090" s="117">
        <v>1210</v>
      </c>
      <c r="F2090" s="117" t="s">
        <v>1368</v>
      </c>
      <c r="G2090" s="117">
        <v>1.6759999999999999</v>
      </c>
      <c r="H2090" s="117">
        <v>0</v>
      </c>
      <c r="I2090" s="117">
        <v>1</v>
      </c>
      <c r="J2090" s="117">
        <v>0</v>
      </c>
      <c r="K2090" s="117">
        <v>0</v>
      </c>
      <c r="L2090" s="117">
        <v>0.307</v>
      </c>
      <c r="M2090" s="117">
        <v>2.8000000000000001E-2</v>
      </c>
      <c r="N2090" s="117" t="s">
        <v>5028</v>
      </c>
      <c r="P2090" s="117">
        <f>IF(F2090=FFY18_WIF_Table3_CN!$A$48,FFY18_WIF_Table3_CN!$G$48,VLOOKUP(A2090,FFY18_WIF_Table2_CN!$A$3:$Q$3545,3,FALSE))</f>
        <v>0.89109999999999989</v>
      </c>
      <c r="Q2090" s="270">
        <f t="shared" si="0"/>
        <v>0.92408012293740527</v>
      </c>
      <c r="R2090" s="88">
        <f>VLOOKUP(A2090,FFY18_Table15_Readmit_Factor!$A$3:$B$3416,2,FALSE)</f>
        <v>1</v>
      </c>
      <c r="S2090" s="117" t="str">
        <f>VLOOKUP(A2090,'FFY18_Table 16B_VPB_Factor'!$A$3:$B$2810,2,FALSE)</f>
        <v>1.0091015776</v>
      </c>
      <c r="T2090" s="117">
        <f>VLOOKUP(A2090,FFY18_DSH_Supp_File_CN!A17:$M$3429,9,FALSE)</f>
        <v>772.39</v>
      </c>
    </row>
    <row r="2091" spans="1:20">
      <c r="A2091" s="212" t="s">
        <v>6713</v>
      </c>
      <c r="B2091" s="117">
        <v>0.78189999999999993</v>
      </c>
      <c r="C2091" s="117">
        <v>1</v>
      </c>
      <c r="D2091" s="117">
        <v>1.3270000000000001E-2</v>
      </c>
      <c r="E2091" s="117">
        <v>1327</v>
      </c>
      <c r="F2091" s="117" t="s">
        <v>5009</v>
      </c>
      <c r="G2091" s="117">
        <v>1.405</v>
      </c>
      <c r="H2091" s="117">
        <v>0</v>
      </c>
      <c r="I2091" s="117">
        <v>1</v>
      </c>
      <c r="J2091" s="117">
        <v>7.3340509999999998E-2</v>
      </c>
      <c r="K2091" s="117">
        <v>1.8190379999999999E-2</v>
      </c>
      <c r="L2091" s="117">
        <v>0.35699999999999998</v>
      </c>
      <c r="M2091" s="117">
        <v>2.5000000000000001E-2</v>
      </c>
      <c r="N2091" s="117" t="s">
        <v>5031</v>
      </c>
      <c r="P2091" s="117">
        <f>IF(F2091=FFY18_WIF_Table3_CN!$A$48,FFY18_WIF_Table3_CN!$G$48,VLOOKUP(A2091,FFY18_WIF_Table2_CN!$A$3:$Q$3545,3,FALSE))</f>
        <v>0.77669999999999995</v>
      </c>
      <c r="Q2091" s="270">
        <f t="shared" si="0"/>
        <v>0.84109579812573687</v>
      </c>
      <c r="R2091" s="88">
        <f>VLOOKUP(A2091,FFY18_Table15_Readmit_Factor!$A$3:$B$3416,2,FALSE)</f>
        <v>0.98880000000000001</v>
      </c>
      <c r="S2091" s="117" t="str">
        <f>VLOOKUP(A2091,'FFY18_Table 16B_VPB_Factor'!$A$3:$B$2810,2,FALSE)</f>
        <v>1.0120165535</v>
      </c>
      <c r="T2091" s="117">
        <f>VLOOKUP(A2091,FFY18_DSH_Supp_File_CN!A18:$M$3429,9,FALSE)</f>
        <v>743.55</v>
      </c>
    </row>
    <row r="2092" spans="1:20">
      <c r="A2092" s="212" t="s">
        <v>6714</v>
      </c>
      <c r="B2092" s="117">
        <v>0.78189999999999993</v>
      </c>
      <c r="C2092" s="117">
        <v>1</v>
      </c>
      <c r="D2092" s="117">
        <v>2.887E-2</v>
      </c>
      <c r="E2092" s="117">
        <v>2887</v>
      </c>
      <c r="F2092" s="117" t="s">
        <v>5009</v>
      </c>
      <c r="G2092" s="117">
        <v>1.4907999999999999</v>
      </c>
      <c r="H2092" s="117">
        <v>0</v>
      </c>
      <c r="I2092" s="117">
        <v>1</v>
      </c>
      <c r="J2092" s="117">
        <v>0</v>
      </c>
      <c r="K2092" s="117">
        <v>0</v>
      </c>
      <c r="L2092" s="117">
        <v>0.40600000000000003</v>
      </c>
      <c r="M2092" s="117">
        <v>3.7999999999999999E-2</v>
      </c>
      <c r="N2092" s="117" t="s">
        <v>5032</v>
      </c>
      <c r="P2092" s="117">
        <f>IF(F2092=FFY18_WIF_Table3_CN!$A$48,FFY18_WIF_Table3_CN!$G$48,VLOOKUP(A2092,FFY18_WIF_Table2_CN!$A$3:$Q$3545,3,FALSE))</f>
        <v>0.77669999999999995</v>
      </c>
      <c r="Q2092" s="270">
        <f t="shared" si="0"/>
        <v>0.84109579812573687</v>
      </c>
      <c r="R2092" s="88">
        <f>VLOOKUP(A2092,FFY18_Table15_Readmit_Factor!$A$3:$B$3416,2,FALSE)</f>
        <v>0.9869</v>
      </c>
      <c r="S2092" s="117" t="str">
        <f>VLOOKUP(A2092,'FFY18_Table 16B_VPB_Factor'!$A$3:$B$2810,2,FALSE)</f>
        <v>0.9991417898</v>
      </c>
      <c r="T2092" s="117">
        <f>VLOOKUP(A2092,FFY18_DSH_Supp_File_CN!A19:$M$3429,9,FALSE)</f>
        <v>724.04</v>
      </c>
    </row>
    <row r="2093" spans="1:20">
      <c r="A2093" s="212" t="s">
        <v>6715</v>
      </c>
      <c r="B2093" s="117">
        <v>0.82309999999999994</v>
      </c>
      <c r="C2093" s="117">
        <v>1</v>
      </c>
      <c r="D2093" s="117">
        <v>0.10435999999999999</v>
      </c>
      <c r="E2093" s="117">
        <v>10436</v>
      </c>
      <c r="F2093" s="117" t="s">
        <v>5012</v>
      </c>
      <c r="G2093" s="117">
        <v>1.7293000000000001</v>
      </c>
      <c r="H2093" s="117">
        <v>0</v>
      </c>
      <c r="I2093" s="117">
        <v>1</v>
      </c>
      <c r="J2093" s="117">
        <v>1.300865E-2</v>
      </c>
      <c r="K2093" s="117">
        <v>2.4495050000000001E-2</v>
      </c>
      <c r="L2093" s="117">
        <v>0.21299999999999999</v>
      </c>
      <c r="M2093" s="117">
        <v>1.0999999999999999E-2</v>
      </c>
      <c r="N2093" s="117" t="s">
        <v>5033</v>
      </c>
      <c r="P2093" s="117">
        <f>IF(F2093=FFY18_WIF_Table3_CN!$A$48,FFY18_WIF_Table3_CN!$G$48,VLOOKUP(A2093,FFY18_WIF_Table2_CN!$A$3:$Q$3545,3,FALSE))</f>
        <v>0.8889999999999999</v>
      </c>
      <c r="Q2093" s="270">
        <f t="shared" si="0"/>
        <v>0.92258826431789998</v>
      </c>
      <c r="R2093" s="88">
        <f>VLOOKUP(A2093,FFY18_Table15_Readmit_Factor!$A$3:$B$3416,2,FALSE)</f>
        <v>0.99570000000000003</v>
      </c>
      <c r="S2093" s="117" t="str">
        <f>VLOOKUP(A2093,'FFY18_Table 16B_VPB_Factor'!$A$3:$B$2810,2,FALSE)</f>
        <v>1.0039255165</v>
      </c>
      <c r="T2093" s="117">
        <f>VLOOKUP(A2093,FFY18_DSH_Supp_File_CN!A20:$M$3429,9,FALSE)</f>
        <v>1152.71</v>
      </c>
    </row>
    <row r="2094" spans="1:20">
      <c r="A2094" s="212" t="s">
        <v>6716</v>
      </c>
      <c r="B2094" s="117">
        <v>0.98119999999999996</v>
      </c>
      <c r="C2094" s="117">
        <v>1</v>
      </c>
      <c r="D2094" s="117">
        <v>0.13206999999999999</v>
      </c>
      <c r="E2094" s="117">
        <v>13207</v>
      </c>
      <c r="F2094" s="117" t="s">
        <v>1473</v>
      </c>
      <c r="G2094" s="117">
        <v>2.4767000000000001</v>
      </c>
      <c r="H2094" s="117">
        <v>6.9699999999999998E-2</v>
      </c>
      <c r="I2094" s="117">
        <v>1</v>
      </c>
      <c r="J2094" s="117">
        <v>0.21010939000000001</v>
      </c>
      <c r="K2094" s="117">
        <v>0.26451142999999999</v>
      </c>
      <c r="L2094" s="117">
        <v>0.23499999999999999</v>
      </c>
      <c r="M2094" s="117">
        <v>2.1000000000000001E-2</v>
      </c>
      <c r="N2094" s="117" t="s">
        <v>5034</v>
      </c>
      <c r="P2094" s="117">
        <f>IF(F2094=FFY18_WIF_Table3_CN!$A$48,FFY18_WIF_Table3_CN!$G$48,VLOOKUP(A2094,FFY18_WIF_Table2_CN!$A$3:$Q$3545,3,FALSE))</f>
        <v>0.97459999999999991</v>
      </c>
      <c r="Q2094" s="270">
        <f t="shared" si="0"/>
        <v>0.98253566450922314</v>
      </c>
      <c r="R2094" s="88">
        <f>VLOOKUP(A2094,FFY18_Table15_Readmit_Factor!$A$3:$B$3416,2,FALSE)</f>
        <v>0.99719999999999998</v>
      </c>
      <c r="S2094" s="117" t="str">
        <f>VLOOKUP(A2094,'FFY18_Table 16B_VPB_Factor'!$A$3:$B$2810,2,FALSE)</f>
        <v>1.0027140979</v>
      </c>
      <c r="T2094" s="117">
        <f>VLOOKUP(A2094,FFY18_DSH_Supp_File_CN!A21:$M$3429,9,FALSE)</f>
        <v>1386.89</v>
      </c>
    </row>
    <row r="2095" spans="1:20">
      <c r="A2095" s="212" t="s">
        <v>6717</v>
      </c>
      <c r="B2095" s="117">
        <v>0.92749999999999999</v>
      </c>
      <c r="C2095" s="117">
        <v>1</v>
      </c>
      <c r="D2095" s="117">
        <v>7.2819999999999996E-2</v>
      </c>
      <c r="E2095" s="117">
        <v>7282</v>
      </c>
      <c r="F2095" s="117" t="s">
        <v>1436</v>
      </c>
      <c r="G2095" s="117">
        <v>1.7072000000000001</v>
      </c>
      <c r="H2095" s="117">
        <v>6.0600000000000001E-2</v>
      </c>
      <c r="I2095" s="117">
        <v>1</v>
      </c>
      <c r="J2095" s="117">
        <v>0</v>
      </c>
      <c r="K2095" s="117">
        <v>0</v>
      </c>
      <c r="L2095" s="117">
        <v>0.245</v>
      </c>
      <c r="M2095" s="117">
        <v>2.7E-2</v>
      </c>
      <c r="N2095" s="117" t="s">
        <v>5035</v>
      </c>
      <c r="P2095" s="117">
        <f>IF(F2095=FFY18_WIF_Table3_CN!$A$48,FFY18_WIF_Table3_CN!$G$48,VLOOKUP(A2095,FFY18_WIF_Table2_CN!$A$3:$Q$3545,3,FALSE))</f>
        <v>0.9212999999999999</v>
      </c>
      <c r="Q2095" s="270">
        <f t="shared" si="0"/>
        <v>0.94541361761273701</v>
      </c>
      <c r="R2095" s="88">
        <f>VLOOKUP(A2095,FFY18_Table15_Readmit_Factor!$A$3:$B$3416,2,FALSE)</f>
        <v>0.99780000000000002</v>
      </c>
      <c r="S2095" s="117" t="str">
        <f>VLOOKUP(A2095,'FFY18_Table 16B_VPB_Factor'!$A$3:$B$2810,2,FALSE)</f>
        <v>1.0034299361</v>
      </c>
      <c r="T2095" s="117">
        <f>VLOOKUP(A2095,FFY18_DSH_Supp_File_CN!A22:$M$3429,9,FALSE)</f>
        <v>644.48</v>
      </c>
    </row>
    <row r="2096" spans="1:20">
      <c r="A2096" s="212" t="s">
        <v>6718</v>
      </c>
      <c r="B2096" s="117">
        <v>0.78189999999999993</v>
      </c>
      <c r="C2096" s="117">
        <v>1</v>
      </c>
      <c r="D2096" s="117">
        <v>7.6400000000000001E-3</v>
      </c>
      <c r="E2096" s="117">
        <v>764</v>
      </c>
      <c r="F2096" s="117" t="s">
        <v>5009</v>
      </c>
      <c r="G2096" s="117">
        <v>1.2754000000000001</v>
      </c>
      <c r="H2096" s="117">
        <v>0</v>
      </c>
      <c r="I2096" s="117">
        <v>1</v>
      </c>
      <c r="J2096" s="117">
        <v>0</v>
      </c>
      <c r="K2096" s="117">
        <v>0</v>
      </c>
      <c r="L2096" s="117">
        <v>0.224</v>
      </c>
      <c r="M2096" s="117">
        <v>1.6E-2</v>
      </c>
      <c r="N2096" s="117" t="s">
        <v>5030</v>
      </c>
      <c r="P2096" s="117">
        <f>IF(F2096=FFY18_WIF_Table3_CN!$A$48,FFY18_WIF_Table3_CN!$G$48,VLOOKUP(A2096,FFY18_WIF_Table2_CN!$A$3:$Q$3545,3,FALSE))</f>
        <v>0.77669999999999995</v>
      </c>
      <c r="Q2096" s="270">
        <f t="shared" si="0"/>
        <v>0.84109579812573687</v>
      </c>
      <c r="R2096" s="88">
        <f>VLOOKUP(A2096,FFY18_Table15_Readmit_Factor!$A$3:$B$3416,2,FALSE)</f>
        <v>0.99990000000000001</v>
      </c>
      <c r="S2096" s="117" t="str">
        <f>VLOOKUP(A2096,'FFY18_Table 16B_VPB_Factor'!$A$3:$B$2810,2,FALSE)</f>
        <v>1.0194605828</v>
      </c>
      <c r="T2096" s="117">
        <f>VLOOKUP(A2096,FFY18_DSH_Supp_File_CN!A23:$M$3429,9,FALSE)</f>
        <v>799.85</v>
      </c>
    </row>
    <row r="2097" spans="1:20">
      <c r="A2097" s="212" t="s">
        <v>6719</v>
      </c>
      <c r="B2097" s="117">
        <v>0.92749999999999999</v>
      </c>
      <c r="C2097" s="117">
        <v>1</v>
      </c>
      <c r="D2097" s="117">
        <v>3.4549999999999997E-2</v>
      </c>
      <c r="E2097" s="117">
        <v>3455</v>
      </c>
      <c r="F2097" s="117" t="s">
        <v>1436</v>
      </c>
      <c r="G2097" s="117">
        <v>1.4242999999999999</v>
      </c>
      <c r="H2097" s="117">
        <v>3.8899999999999997E-2</v>
      </c>
      <c r="I2097" s="117">
        <v>1</v>
      </c>
      <c r="J2097" s="117">
        <v>0</v>
      </c>
      <c r="K2097" s="117">
        <v>0</v>
      </c>
      <c r="L2097" s="117">
        <v>0.27600000000000002</v>
      </c>
      <c r="M2097" s="117">
        <v>1.4E-2</v>
      </c>
      <c r="N2097" s="117" t="s">
        <v>5037</v>
      </c>
      <c r="P2097" s="117">
        <f>IF(F2097=FFY18_WIF_Table3_CN!$A$48,FFY18_WIF_Table3_CN!$G$48,VLOOKUP(A2097,FFY18_WIF_Table2_CN!$A$3:$Q$3545,3,FALSE))</f>
        <v>0.9212999999999999</v>
      </c>
      <c r="Q2097" s="270">
        <f t="shared" si="0"/>
        <v>0.94541361761273701</v>
      </c>
      <c r="R2097" s="88">
        <f>VLOOKUP(A2097,FFY18_Table15_Readmit_Factor!$A$3:$B$3416,2,FALSE)</f>
        <v>0.99129999999999996</v>
      </c>
      <c r="S2097" s="117" t="str">
        <f>VLOOKUP(A2097,'FFY18_Table 16B_VPB_Factor'!$A$3:$B$2810,2,FALSE)</f>
        <v>0.9994308783</v>
      </c>
      <c r="T2097" s="117">
        <f>VLOOKUP(A2097,FFY18_DSH_Supp_File_CN!A24:$M$3429,9,FALSE)</f>
        <v>644.98</v>
      </c>
    </row>
    <row r="2098" spans="1:20">
      <c r="A2098" s="212" t="s">
        <v>6720</v>
      </c>
      <c r="B2098" s="117">
        <v>0.9365</v>
      </c>
      <c r="C2098" s="117">
        <v>1</v>
      </c>
      <c r="D2098" s="117">
        <v>0.15487999999999999</v>
      </c>
      <c r="E2098" s="117">
        <v>15488</v>
      </c>
      <c r="F2098" s="117" t="s">
        <v>5013</v>
      </c>
      <c r="G2098" s="117">
        <v>2.0861999999999998</v>
      </c>
      <c r="H2098" s="117">
        <v>8.77E-2</v>
      </c>
      <c r="I2098" s="117">
        <v>1</v>
      </c>
      <c r="J2098" s="117">
        <v>9.5835909999999996E-2</v>
      </c>
      <c r="K2098" s="117">
        <v>0.11530607</v>
      </c>
      <c r="L2098" s="117">
        <v>0.28299999999999997</v>
      </c>
      <c r="M2098" s="117">
        <v>1.7999999999999999E-2</v>
      </c>
      <c r="N2098" s="117" t="s">
        <v>5038</v>
      </c>
      <c r="P2098" s="117">
        <f>IF(F2098=FFY18_WIF_Table3_CN!$A$48,FFY18_WIF_Table3_CN!$G$48,VLOOKUP(A2098,FFY18_WIF_Table2_CN!$A$3:$Q$3545,3,FALSE))</f>
        <v>0.93019999999999992</v>
      </c>
      <c r="Q2098" s="270">
        <f t="shared" si="0"/>
        <v>0.9516583758693431</v>
      </c>
      <c r="R2098" s="88">
        <f>VLOOKUP(A2098,FFY18_Table15_Readmit_Factor!$A$3:$B$3416,2,FALSE)</f>
        <v>0.99399999999999999</v>
      </c>
      <c r="S2098" s="91">
        <v>1</v>
      </c>
      <c r="T2098" s="117">
        <f>VLOOKUP(A2098,FFY18_DSH_Supp_File_CN!A25:$M$3429,9,FALSE)</f>
        <v>974.15</v>
      </c>
    </row>
    <row r="2099" spans="1:20">
      <c r="A2099" s="212" t="s">
        <v>6721</v>
      </c>
      <c r="B2099" s="117">
        <v>0.8569</v>
      </c>
      <c r="C2099" s="117">
        <v>1</v>
      </c>
      <c r="D2099" s="117">
        <v>1.468E-2</v>
      </c>
      <c r="E2099" s="117">
        <v>1468</v>
      </c>
      <c r="F2099" s="117" t="s">
        <v>5014</v>
      </c>
      <c r="G2099" s="117">
        <v>1.7148000000000001</v>
      </c>
      <c r="H2099" s="117">
        <v>4.0800000000000003E-2</v>
      </c>
      <c r="I2099" s="117">
        <v>1</v>
      </c>
      <c r="J2099" s="117">
        <v>0</v>
      </c>
      <c r="K2099" s="117">
        <v>0</v>
      </c>
      <c r="L2099" s="117">
        <v>0.30399999999999999</v>
      </c>
      <c r="M2099" s="117">
        <v>2.1000000000000001E-2</v>
      </c>
      <c r="N2099" s="117" t="s">
        <v>5039</v>
      </c>
      <c r="P2099" s="117">
        <f>IF(F2099=FFY18_WIF_Table3_CN!$A$48,FFY18_WIF_Table3_CN!$G$48,VLOOKUP(A2099,FFY18_WIF_Table2_CN!$A$3:$Q$3545,3,FALSE))</f>
        <v>0.85119999999999996</v>
      </c>
      <c r="Q2099" s="270">
        <f t="shared" si="0"/>
        <v>0.89554136342240831</v>
      </c>
      <c r="R2099" s="88">
        <f>VLOOKUP(A2099,FFY18_Table15_Readmit_Factor!$A$3:$B$3416,2,FALSE)</f>
        <v>0.99690000000000001</v>
      </c>
      <c r="S2099" s="117" t="str">
        <f>VLOOKUP(A2099,'FFY18_Table 16B_VPB_Factor'!$A$3:$B$2810,2,FALSE)</f>
        <v>0.9954662358</v>
      </c>
      <c r="T2099" s="117">
        <f>VLOOKUP(A2099,FFY18_DSH_Supp_File_CN!A26:$M$3429,9,FALSE)</f>
        <v>742.92</v>
      </c>
    </row>
    <row r="2100" spans="1:20">
      <c r="A2100" s="212" t="s">
        <v>6722</v>
      </c>
      <c r="B2100" s="117">
        <v>0.82119999999999993</v>
      </c>
      <c r="C2100" s="117">
        <v>1</v>
      </c>
      <c r="D2100" s="117">
        <v>2.6440000000000002E-2</v>
      </c>
      <c r="E2100" s="117">
        <v>2644</v>
      </c>
      <c r="F2100" s="117" t="s">
        <v>5015</v>
      </c>
      <c r="G2100" s="117">
        <v>1.4916</v>
      </c>
      <c r="H2100" s="117">
        <v>7.7799999999999994E-2</v>
      </c>
      <c r="I2100" s="117">
        <v>1</v>
      </c>
      <c r="J2100" s="117">
        <v>0</v>
      </c>
      <c r="K2100" s="117">
        <v>0</v>
      </c>
      <c r="L2100" s="117">
        <v>0.28599999999999998</v>
      </c>
      <c r="M2100" s="117">
        <v>2.4E-2</v>
      </c>
      <c r="N2100" s="117" t="s">
        <v>5040</v>
      </c>
      <c r="P2100" s="117">
        <f>IF(F2100=FFY18_WIF_Table3_CN!$A$48,FFY18_WIF_Table3_CN!$G$48,VLOOKUP(A2100,FFY18_WIF_Table2_CN!$A$3:$Q$3545,3,FALSE))</f>
        <v>0.81669999999999998</v>
      </c>
      <c r="Q2100" s="270">
        <f t="shared" si="0"/>
        <v>0.87052337686046677</v>
      </c>
      <c r="R2100" s="88">
        <f>VLOOKUP(A2100,FFY18_Table15_Readmit_Factor!$A$3:$B$3416,2,FALSE)</f>
        <v>0.98509999999999998</v>
      </c>
      <c r="S2100" s="117" t="str">
        <f>VLOOKUP(A2100,'FFY18_Table 16B_VPB_Factor'!$A$3:$B$2810,2,FALSE)</f>
        <v>1.0044348629</v>
      </c>
      <c r="T2100" s="117">
        <f>VLOOKUP(A2100,FFY18_DSH_Supp_File_CN!A27:$M$3429,9,FALSE)</f>
        <v>1069.25</v>
      </c>
    </row>
    <row r="2101" spans="1:20">
      <c r="A2101" s="212" t="s">
        <v>6723</v>
      </c>
      <c r="B2101" s="117">
        <v>0.88869999999999993</v>
      </c>
      <c r="C2101" s="117">
        <v>1</v>
      </c>
      <c r="D2101" s="117">
        <v>0.1065</v>
      </c>
      <c r="E2101" s="117">
        <v>10650</v>
      </c>
      <c r="F2101" s="117" t="s">
        <v>4347</v>
      </c>
      <c r="G2101" s="117">
        <v>2.1793999999999998</v>
      </c>
      <c r="H2101" s="117">
        <v>6.6900000000000001E-2</v>
      </c>
      <c r="I2101" s="117">
        <v>1</v>
      </c>
      <c r="J2101" s="117">
        <v>0.22581667999999999</v>
      </c>
      <c r="K2101" s="117">
        <v>0.26698878999999998</v>
      </c>
      <c r="L2101" s="117">
        <v>0.27200000000000002</v>
      </c>
      <c r="M2101" s="117">
        <v>2.5000000000000001E-2</v>
      </c>
      <c r="N2101" s="117" t="s">
        <v>5025</v>
      </c>
      <c r="P2101" s="117">
        <f>IF(F2101=FFY18_WIF_Table3_CN!$A$48,FFY18_WIF_Table3_CN!$G$48,VLOOKUP(A2101,FFY18_WIF_Table2_CN!$A$3:$Q$3545,3,FALSE))</f>
        <v>0.88279999999999992</v>
      </c>
      <c r="Q2101" s="270">
        <f t="shared" si="0"/>
        <v>0.91817723290471709</v>
      </c>
      <c r="R2101" s="88">
        <f>VLOOKUP(A2101,FFY18_Table15_Readmit_Factor!$A$3:$B$3416,2,FALSE)</f>
        <v>0.99780000000000002</v>
      </c>
      <c r="S2101" s="117" t="str">
        <f>VLOOKUP(A2101,'FFY18_Table 16B_VPB_Factor'!$A$3:$B$2810,2,FALSE)</f>
        <v>1.0023561788</v>
      </c>
      <c r="T2101" s="117">
        <f>VLOOKUP(A2101,FFY18_DSH_Supp_File_CN!A28:$M$3429,9,FALSE)</f>
        <v>1605.4</v>
      </c>
    </row>
    <row r="2102" spans="1:20">
      <c r="A2102" s="212" t="s">
        <v>6724</v>
      </c>
      <c r="B2102" s="117">
        <v>0.98119999999999996</v>
      </c>
      <c r="C2102" s="117">
        <v>1</v>
      </c>
      <c r="D2102" s="117">
        <v>5.7299999999999999E-3</v>
      </c>
      <c r="E2102" s="117">
        <v>573</v>
      </c>
      <c r="F2102" s="117" t="s">
        <v>1473</v>
      </c>
      <c r="G2102" s="117">
        <v>2.3140999999999998</v>
      </c>
      <c r="H2102" s="117">
        <v>0</v>
      </c>
      <c r="I2102" s="117">
        <v>1</v>
      </c>
      <c r="J2102" s="117">
        <v>0</v>
      </c>
      <c r="K2102" s="117">
        <v>0</v>
      </c>
      <c r="L2102" s="117">
        <v>0.40600000000000003</v>
      </c>
      <c r="M2102" s="117">
        <v>5.2999999999999999E-2</v>
      </c>
      <c r="N2102" s="117" t="s">
        <v>5034</v>
      </c>
      <c r="P2102" s="117">
        <f>IF(F2102=FFY18_WIF_Table3_CN!$A$48,FFY18_WIF_Table3_CN!$G$48,VLOOKUP(A2102,FFY18_WIF_Table2_CN!$A$3:$Q$3545,3,FALSE))</f>
        <v>0.97459999999999991</v>
      </c>
      <c r="Q2102" s="270">
        <f t="shared" si="0"/>
        <v>0.98253566450922314</v>
      </c>
      <c r="R2102" s="88">
        <f>VLOOKUP(A2102,FFY18_Table15_Readmit_Factor!$A$3:$B$3416,2,FALSE)</f>
        <v>1</v>
      </c>
      <c r="S2102" s="91">
        <v>1</v>
      </c>
      <c r="T2102" s="90">
        <v>0</v>
      </c>
    </row>
    <row r="2103" spans="1:20">
      <c r="A2103" s="212" t="s">
        <v>6725</v>
      </c>
      <c r="B2103" s="117">
        <v>0.78189999999999993</v>
      </c>
      <c r="C2103" s="117">
        <v>1</v>
      </c>
      <c r="D2103" s="117">
        <v>5.6189999999999997E-2</v>
      </c>
      <c r="E2103" s="117">
        <v>5619</v>
      </c>
      <c r="F2103" s="117" t="s">
        <v>5009</v>
      </c>
      <c r="G2103" s="117">
        <v>1.3855</v>
      </c>
      <c r="H2103" s="117">
        <v>0</v>
      </c>
      <c r="I2103" s="117">
        <v>1</v>
      </c>
      <c r="J2103" s="117">
        <v>3.7865019999999999E-2</v>
      </c>
      <c r="K2103" s="117">
        <v>5.3904260000000002E-2</v>
      </c>
      <c r="L2103" s="117">
        <v>0.27200000000000002</v>
      </c>
      <c r="M2103" s="117">
        <v>0.02</v>
      </c>
      <c r="N2103" s="117" t="s">
        <v>5041</v>
      </c>
      <c r="P2103" s="117">
        <f>IF(F2103=FFY18_WIF_Table3_CN!$A$48,FFY18_WIF_Table3_CN!$G$48,VLOOKUP(A2103,FFY18_WIF_Table2_CN!$A$3:$Q$3545,3,FALSE))</f>
        <v>0.77669999999999995</v>
      </c>
      <c r="Q2103" s="270">
        <f t="shared" si="0"/>
        <v>0.84109579812573687</v>
      </c>
      <c r="R2103" s="88">
        <f>VLOOKUP(A2103,FFY18_Table15_Readmit_Factor!$A$3:$B$3416,2,FALSE)</f>
        <v>0.9738</v>
      </c>
      <c r="S2103" s="117" t="str">
        <f>VLOOKUP(A2103,'FFY18_Table 16B_VPB_Factor'!$A$3:$B$2810,2,FALSE)</f>
        <v>1.0035813635</v>
      </c>
      <c r="T2103" s="117">
        <f>VLOOKUP(A2103,FFY18_DSH_Supp_File_CN!A30:$M$3429,9,FALSE)</f>
        <v>824.91</v>
      </c>
    </row>
    <row r="2104" spans="1:20">
      <c r="A2104" s="212" t="s">
        <v>6726</v>
      </c>
      <c r="B2104" s="117">
        <v>0.78189999999999993</v>
      </c>
      <c r="C2104" s="117">
        <v>1</v>
      </c>
      <c r="D2104" s="117">
        <v>1.804E-2</v>
      </c>
      <c r="E2104" s="117">
        <v>1804</v>
      </c>
      <c r="F2104" s="117" t="s">
        <v>5009</v>
      </c>
      <c r="G2104" s="117">
        <v>1.5105999999999999</v>
      </c>
      <c r="H2104" s="117">
        <v>0</v>
      </c>
      <c r="I2104" s="117">
        <v>1</v>
      </c>
      <c r="J2104" s="117">
        <v>0</v>
      </c>
      <c r="K2104" s="117">
        <v>0</v>
      </c>
      <c r="L2104" s="117">
        <v>0.34899999999999998</v>
      </c>
      <c r="M2104" s="117">
        <v>2.7E-2</v>
      </c>
      <c r="N2104" s="117" t="s">
        <v>1943</v>
      </c>
      <c r="P2104" s="117">
        <f>IF(F2104=FFY18_WIF_Table3_CN!$A$48,FFY18_WIF_Table3_CN!$G$48,VLOOKUP(A2104,FFY18_WIF_Table2_CN!$A$3:$Q$3545,3,FALSE))</f>
        <v>0.77669999999999995</v>
      </c>
      <c r="Q2104" s="270">
        <f t="shared" si="0"/>
        <v>0.84109579812573687</v>
      </c>
      <c r="R2104" s="88">
        <f>VLOOKUP(A2104,FFY18_Table15_Readmit_Factor!$A$3:$B$3416,2,FALSE)</f>
        <v>0.98829999999999996</v>
      </c>
      <c r="S2104" s="117" t="str">
        <f>VLOOKUP(A2104,'FFY18_Table 16B_VPB_Factor'!$A$3:$B$2810,2,FALSE)</f>
        <v>1.0019707274</v>
      </c>
      <c r="T2104" s="117">
        <f>VLOOKUP(A2104,FFY18_DSH_Supp_File_CN!A31:$M$3429,9,FALSE)</f>
        <v>528.09</v>
      </c>
    </row>
    <row r="2105" spans="1:20">
      <c r="A2105" s="212" t="s">
        <v>6727</v>
      </c>
      <c r="B2105" s="117">
        <v>0.92749999999999999</v>
      </c>
      <c r="C2105" s="117">
        <v>1</v>
      </c>
      <c r="D2105" s="117">
        <v>6.1699999999999998E-2</v>
      </c>
      <c r="E2105" s="117">
        <v>6170</v>
      </c>
      <c r="F2105" s="117" t="s">
        <v>1436</v>
      </c>
      <c r="G2105" s="117">
        <v>2.0851000000000002</v>
      </c>
      <c r="H2105" s="117">
        <v>7.17E-2</v>
      </c>
      <c r="I2105" s="117">
        <v>1</v>
      </c>
      <c r="J2105" s="117">
        <v>0</v>
      </c>
      <c r="K2105" s="117">
        <v>0</v>
      </c>
      <c r="L2105" s="117">
        <v>0.26200000000000001</v>
      </c>
      <c r="M2105" s="117">
        <v>2.4E-2</v>
      </c>
      <c r="N2105" s="117" t="s">
        <v>5042</v>
      </c>
      <c r="P2105" s="117">
        <f>IF(F2105=FFY18_WIF_Table3_CN!$A$48,FFY18_WIF_Table3_CN!$G$48,VLOOKUP(A2105,FFY18_WIF_Table2_CN!$A$3:$Q$3545,3,FALSE))</f>
        <v>0.9212999999999999</v>
      </c>
      <c r="Q2105" s="270">
        <f t="shared" si="0"/>
        <v>0.94541361761273701</v>
      </c>
      <c r="R2105" s="88">
        <f>VLOOKUP(A2105,FFY18_Table15_Readmit_Factor!$A$3:$B$3416,2,FALSE)</f>
        <v>0.99619999999999997</v>
      </c>
      <c r="S2105" s="117" t="str">
        <f>VLOOKUP(A2105,'FFY18_Table 16B_VPB_Factor'!$A$3:$B$2810,2,FALSE)</f>
        <v>0.9973246619</v>
      </c>
      <c r="T2105" s="117">
        <f>VLOOKUP(A2105,FFY18_DSH_Supp_File_CN!A32:$M$3429,9,FALSE)</f>
        <v>1330.29</v>
      </c>
    </row>
    <row r="2106" spans="1:20">
      <c r="A2106" s="212" t="s">
        <v>6728</v>
      </c>
      <c r="B2106" s="117">
        <v>0.86239999999999994</v>
      </c>
      <c r="C2106" s="117">
        <v>1</v>
      </c>
      <c r="D2106" s="117">
        <v>9.1599999999999997E-3</v>
      </c>
      <c r="E2106" s="117">
        <v>916</v>
      </c>
      <c r="F2106" s="117" t="s">
        <v>5010</v>
      </c>
      <c r="G2106" s="117">
        <v>1.3948</v>
      </c>
      <c r="H2106" s="117">
        <v>5.6399999999999999E-2</v>
      </c>
      <c r="I2106" s="117">
        <v>1</v>
      </c>
      <c r="J2106" s="117">
        <v>0</v>
      </c>
      <c r="K2106" s="117">
        <v>0</v>
      </c>
      <c r="L2106" s="117">
        <v>0.35899999999999999</v>
      </c>
      <c r="M2106" s="117">
        <v>2.8000000000000001E-2</v>
      </c>
      <c r="N2106" s="117" t="s">
        <v>5043</v>
      </c>
      <c r="P2106" s="117">
        <f>IF(F2106=FFY18_WIF_Table3_CN!$A$48,FFY18_WIF_Table3_CN!$G$48,VLOOKUP(A2106,FFY18_WIF_Table2_CN!$A$3:$Q$3545,3,FALSE))</f>
        <v>0.85659999999999992</v>
      </c>
      <c r="Q2106" s="270">
        <f t="shared" si="0"/>
        <v>0.89942803926326642</v>
      </c>
      <c r="R2106" s="88">
        <f>VLOOKUP(A2106,FFY18_Table15_Readmit_Factor!$A$3:$B$3416,2,FALSE)</f>
        <v>0.98680000000000001</v>
      </c>
      <c r="S2106" s="117" t="str">
        <f>VLOOKUP(A2106,'FFY18_Table 16B_VPB_Factor'!$A$3:$B$2810,2,FALSE)</f>
        <v>1.0001880149</v>
      </c>
      <c r="T2106" s="117">
        <f>VLOOKUP(A2106,FFY18_DSH_Supp_File_CN!A33:$M$3429,9,FALSE)</f>
        <v>995</v>
      </c>
    </row>
    <row r="2107" spans="1:20">
      <c r="A2107" s="212" t="s">
        <v>6729</v>
      </c>
      <c r="B2107" s="117">
        <v>0.98119999999999996</v>
      </c>
      <c r="C2107" s="117">
        <v>1</v>
      </c>
      <c r="D2107" s="117">
        <v>8.7559999999999999E-2</v>
      </c>
      <c r="E2107" s="117">
        <v>8756</v>
      </c>
      <c r="F2107" s="117" t="s">
        <v>1473</v>
      </c>
      <c r="G2107" s="117">
        <v>2.2627000000000002</v>
      </c>
      <c r="H2107" s="117">
        <v>8.4199999999999997E-2</v>
      </c>
      <c r="I2107" s="117">
        <v>1</v>
      </c>
      <c r="J2107" s="117">
        <v>0.21829866000000001</v>
      </c>
      <c r="K2107" s="117">
        <v>0.2669049</v>
      </c>
      <c r="L2107" s="117">
        <v>0.36099999999999999</v>
      </c>
      <c r="M2107" s="117">
        <v>1.7000000000000001E-2</v>
      </c>
      <c r="N2107" s="117" t="s">
        <v>5044</v>
      </c>
      <c r="P2107" s="117">
        <f>IF(F2107=FFY18_WIF_Table3_CN!$A$48,FFY18_WIF_Table3_CN!$G$48,VLOOKUP(A2107,FFY18_WIF_Table2_CN!$A$3:$Q$3545,3,FALSE))</f>
        <v>0.97459999999999991</v>
      </c>
      <c r="Q2107" s="270">
        <f t="shared" si="0"/>
        <v>0.98253566450922314</v>
      </c>
      <c r="R2107" s="88">
        <f>VLOOKUP(A2107,FFY18_Table15_Readmit_Factor!$A$3:$B$3416,2,FALSE)</f>
        <v>0.99709999999999999</v>
      </c>
      <c r="S2107" s="117" t="str">
        <f>VLOOKUP(A2107,'FFY18_Table 16B_VPB_Factor'!$A$3:$B$2810,2,FALSE)</f>
        <v>0.9998782772</v>
      </c>
      <c r="T2107" s="117">
        <f>VLOOKUP(A2107,FFY18_DSH_Supp_File_CN!A34:$M$3429,9,FALSE)</f>
        <v>1766.07</v>
      </c>
    </row>
    <row r="2108" spans="1:20">
      <c r="A2108" s="212" t="s">
        <v>6730</v>
      </c>
      <c r="B2108" s="117">
        <v>0.78189999999999993</v>
      </c>
      <c r="C2108" s="117">
        <v>1</v>
      </c>
      <c r="D2108" s="117">
        <v>1.4590000000000001E-2</v>
      </c>
      <c r="E2108" s="117">
        <v>1459</v>
      </c>
      <c r="F2108" s="117" t="s">
        <v>5009</v>
      </c>
      <c r="G2108" s="117">
        <v>1.4359</v>
      </c>
      <c r="H2108" s="117">
        <v>0</v>
      </c>
      <c r="I2108" s="117">
        <v>1</v>
      </c>
      <c r="J2108" s="117">
        <v>0</v>
      </c>
      <c r="K2108" s="117">
        <v>0</v>
      </c>
      <c r="L2108" s="117">
        <v>0.28399999999999997</v>
      </c>
      <c r="M2108" s="117">
        <v>3.3000000000000002E-2</v>
      </c>
      <c r="N2108" s="117" t="s">
        <v>5045</v>
      </c>
      <c r="P2108" s="117">
        <f>IF(F2108=FFY18_WIF_Table3_CN!$A$48,FFY18_WIF_Table3_CN!$G$48,VLOOKUP(A2108,FFY18_WIF_Table2_CN!$A$3:$Q$3545,3,FALSE))</f>
        <v>0.77669999999999995</v>
      </c>
      <c r="Q2108" s="270">
        <f t="shared" si="0"/>
        <v>0.84109579812573687</v>
      </c>
      <c r="R2108" s="88">
        <f>VLOOKUP(A2108,FFY18_Table15_Readmit_Factor!$A$3:$B$3416,2,FALSE)</f>
        <v>0.97030000000000005</v>
      </c>
      <c r="S2108" s="117" t="str">
        <f>VLOOKUP(A2108,'FFY18_Table 16B_VPB_Factor'!$A$3:$B$2810,2,FALSE)</f>
        <v>1.0060661481</v>
      </c>
      <c r="T2108" s="117">
        <f>VLOOKUP(A2108,FFY18_DSH_Supp_File_CN!A35:$M$3429,9,FALSE)</f>
        <v>613.29</v>
      </c>
    </row>
    <row r="2109" spans="1:20">
      <c r="A2109" s="212" t="s">
        <v>6731</v>
      </c>
      <c r="B2109" s="117">
        <v>0.78189999999999993</v>
      </c>
      <c r="C2109" s="117">
        <v>1</v>
      </c>
      <c r="D2109" s="117">
        <v>1.915E-2</v>
      </c>
      <c r="E2109" s="117">
        <v>1915</v>
      </c>
      <c r="F2109" s="117" t="s">
        <v>5009</v>
      </c>
      <c r="G2109" s="117">
        <v>1.4545999999999999</v>
      </c>
      <c r="H2109" s="117">
        <v>0</v>
      </c>
      <c r="I2109" s="117">
        <v>1</v>
      </c>
      <c r="J2109" s="117">
        <v>0</v>
      </c>
      <c r="K2109" s="117">
        <v>0</v>
      </c>
      <c r="L2109" s="117">
        <v>0.32900000000000001</v>
      </c>
      <c r="M2109" s="117">
        <v>3.6999999999999998E-2</v>
      </c>
      <c r="N2109" s="117" t="s">
        <v>5046</v>
      </c>
      <c r="P2109" s="117">
        <f>IF(F2109=FFY18_WIF_Table3_CN!$A$48,FFY18_WIF_Table3_CN!$G$48,VLOOKUP(A2109,FFY18_WIF_Table2_CN!$A$3:$Q$3545,3,FALSE))</f>
        <v>0.77669999999999995</v>
      </c>
      <c r="Q2109" s="270">
        <f t="shared" si="0"/>
        <v>0.84109579812573687</v>
      </c>
      <c r="R2109" s="88">
        <f>VLOOKUP(A2109,FFY18_Table15_Readmit_Factor!$A$3:$B$3416,2,FALSE)</f>
        <v>0.99550000000000005</v>
      </c>
      <c r="S2109" s="117" t="str">
        <f>VLOOKUP(A2109,'FFY18_Table 16B_VPB_Factor'!$A$3:$B$2810,2,FALSE)</f>
        <v>1.0072500344</v>
      </c>
      <c r="T2109" s="117">
        <f>VLOOKUP(A2109,FFY18_DSH_Supp_File_CN!A36:$M$3429,9,FALSE)</f>
        <v>528.13</v>
      </c>
    </row>
    <row r="2110" spans="1:20">
      <c r="A2110" s="212" t="s">
        <v>6732</v>
      </c>
      <c r="B2110" s="117">
        <v>0.94119999999999993</v>
      </c>
      <c r="C2110" s="117">
        <v>1</v>
      </c>
      <c r="D2110" s="117">
        <v>8.1629999999999994E-2</v>
      </c>
      <c r="E2110" s="117">
        <v>8163</v>
      </c>
      <c r="F2110" s="117" t="s">
        <v>1683</v>
      </c>
      <c r="G2110" s="117">
        <v>1.9801</v>
      </c>
      <c r="H2110" s="117">
        <v>8.2199999999999995E-2</v>
      </c>
      <c r="I2110" s="117">
        <v>1</v>
      </c>
      <c r="J2110" s="117">
        <v>3.3218579999999998E-2</v>
      </c>
      <c r="K2110" s="117">
        <v>5.1682069999999997E-2</v>
      </c>
      <c r="L2110" s="117">
        <v>0.26400000000000001</v>
      </c>
      <c r="M2110" s="117">
        <v>1.9E-2</v>
      </c>
      <c r="N2110" s="117" t="s">
        <v>5047</v>
      </c>
      <c r="P2110" s="117">
        <f>IF(F2110=FFY18_WIF_Table3_CN!$A$48,FFY18_WIF_Table3_CN!$G$48,VLOOKUP(A2110,FFY18_WIF_Table2_CN!$A$3:$Q$3545,3,FALSE))</f>
        <v>0.94599999999999995</v>
      </c>
      <c r="Q2110" s="270">
        <f t="shared" si="0"/>
        <v>0.96269840041556742</v>
      </c>
      <c r="R2110" s="88">
        <f>VLOOKUP(A2110,FFY18_Table15_Readmit_Factor!$A$3:$B$3416,2,FALSE)</f>
        <v>1</v>
      </c>
      <c r="S2110" s="117" t="str">
        <f>VLOOKUP(A2110,'FFY18_Table 16B_VPB_Factor'!$A$3:$B$2810,2,FALSE)</f>
        <v>0.9906343277</v>
      </c>
      <c r="T2110" s="117">
        <f>VLOOKUP(A2110,FFY18_DSH_Supp_File_CN!A37:$M$3429,9,FALSE)</f>
        <v>1212.75</v>
      </c>
    </row>
    <row r="2111" spans="1:20">
      <c r="A2111" s="212" t="s">
        <v>6733</v>
      </c>
      <c r="B2111" s="117">
        <v>0.84199999999999997</v>
      </c>
      <c r="C2111" s="117">
        <v>1</v>
      </c>
      <c r="D2111" s="117">
        <v>2.673E-2</v>
      </c>
      <c r="E2111" s="117">
        <v>2673</v>
      </c>
      <c r="F2111" s="117" t="s">
        <v>5016</v>
      </c>
      <c r="G2111" s="117">
        <v>1.5793999999999999</v>
      </c>
      <c r="H2111" s="117">
        <v>5.7000000000000002E-2</v>
      </c>
      <c r="I2111" s="117">
        <v>1</v>
      </c>
      <c r="J2111" s="117">
        <v>0</v>
      </c>
      <c r="K2111" s="117">
        <v>0</v>
      </c>
      <c r="L2111" s="117">
        <v>0.40500000000000003</v>
      </c>
      <c r="M2111" s="117">
        <v>2.8000000000000001E-2</v>
      </c>
      <c r="N2111" s="117" t="s">
        <v>5048</v>
      </c>
      <c r="P2111" s="117">
        <f>IF(F2111=FFY18_WIF_Table3_CN!$A$48,FFY18_WIF_Table3_CN!$G$48,VLOOKUP(A2111,FFY18_WIF_Table2_CN!$A$3:$Q$3545,3,FALSE))</f>
        <v>0.92489999999999994</v>
      </c>
      <c r="Q2111" s="270">
        <f t="shared" si="0"/>
        <v>0.94794186728854835</v>
      </c>
      <c r="R2111" s="88">
        <f>VLOOKUP(A2111,FFY18_Table15_Readmit_Factor!$A$3:$B$3416,2,FALSE)</f>
        <v>0.99550000000000005</v>
      </c>
      <c r="S2111" s="117" t="str">
        <f>VLOOKUP(A2111,'FFY18_Table 16B_VPB_Factor'!$A$3:$B$2810,2,FALSE)</f>
        <v>0.9991762051</v>
      </c>
      <c r="T2111" s="117">
        <f>VLOOKUP(A2111,FFY18_DSH_Supp_File_CN!A38:$M$3429,9,FALSE)</f>
        <v>877.6</v>
      </c>
    </row>
    <row r="2112" spans="1:20">
      <c r="A2112" s="212" t="s">
        <v>6734</v>
      </c>
      <c r="B2112" s="117">
        <v>0.78189999999999993</v>
      </c>
      <c r="C2112" s="117">
        <v>1</v>
      </c>
      <c r="D2112" s="117">
        <v>2.6950000000000002E-2</v>
      </c>
      <c r="E2112" s="117">
        <v>2695</v>
      </c>
      <c r="F2112" s="117" t="s">
        <v>5009</v>
      </c>
      <c r="G2112" s="117">
        <v>1.113</v>
      </c>
      <c r="H2112" s="117">
        <v>7.3499999999999996E-2</v>
      </c>
      <c r="I2112" s="117">
        <v>1</v>
      </c>
      <c r="J2112" s="117">
        <v>0.11250604</v>
      </c>
      <c r="K2112" s="117">
        <v>8.7732980000000002E-2</v>
      </c>
      <c r="L2112" s="117">
        <v>0.27100000000000002</v>
      </c>
      <c r="M2112" s="117">
        <v>0.04</v>
      </c>
      <c r="N2112" s="117" t="s">
        <v>5049</v>
      </c>
      <c r="P2112" s="117">
        <f>IF(F2112=FFY18_WIF_Table3_CN!$A$48,FFY18_WIF_Table3_CN!$G$48,VLOOKUP(A2112,FFY18_WIF_Table2_CN!$A$3:$Q$3545,3,FALSE))</f>
        <v>0.77669999999999995</v>
      </c>
      <c r="Q2112" s="270">
        <f t="shared" si="0"/>
        <v>0.84109579812573687</v>
      </c>
      <c r="R2112" s="88">
        <f>VLOOKUP(A2112,FFY18_Table15_Readmit_Factor!$A$3:$B$3416,2,FALSE)</f>
        <v>0.97919999999999996</v>
      </c>
      <c r="S2112" s="117" t="str">
        <f>VLOOKUP(A2112,'FFY18_Table 16B_VPB_Factor'!$A$3:$B$2810,2,FALSE)</f>
        <v>0.9955625986</v>
      </c>
      <c r="T2112" s="117">
        <f>VLOOKUP(A2112,FFY18_DSH_Supp_File_CN!A39:$M$3429,9,FALSE)</f>
        <v>937.66</v>
      </c>
    </row>
    <row r="2113" spans="1:20">
      <c r="A2113" s="212" t="s">
        <v>6735</v>
      </c>
      <c r="B2113" s="117">
        <v>0.94119999999999993</v>
      </c>
      <c r="C2113" s="117">
        <v>1</v>
      </c>
      <c r="D2113" s="117">
        <v>3.9739999999999998E-2</v>
      </c>
      <c r="E2113" s="117">
        <v>3974</v>
      </c>
      <c r="F2113" s="117" t="s">
        <v>1683</v>
      </c>
      <c r="G2113" s="117">
        <v>2.0590000000000002</v>
      </c>
      <c r="H2113" s="117">
        <v>2.4799999999999999E-2</v>
      </c>
      <c r="I2113" s="117">
        <v>1</v>
      </c>
      <c r="J2113" s="117">
        <v>0</v>
      </c>
      <c r="K2113" s="117">
        <v>0</v>
      </c>
      <c r="L2113" s="117">
        <v>0.24199999999999999</v>
      </c>
      <c r="M2113" s="117">
        <v>1.4999999999999999E-2</v>
      </c>
      <c r="N2113" s="117" t="s">
        <v>5047</v>
      </c>
      <c r="P2113" s="117">
        <f>IF(F2113=FFY18_WIF_Table3_CN!$A$48,FFY18_WIF_Table3_CN!$G$48,VLOOKUP(A2113,FFY18_WIF_Table2_CN!$A$3:$Q$3545,3,FALSE))</f>
        <v>0.94599999999999995</v>
      </c>
      <c r="Q2113" s="270">
        <f t="shared" si="0"/>
        <v>0.96269840041556742</v>
      </c>
      <c r="R2113" s="88">
        <f>VLOOKUP(A2113,FFY18_Table15_Readmit_Factor!$A$3:$B$3416,2,FALSE)</f>
        <v>0.98850000000000005</v>
      </c>
      <c r="S2113" s="117" t="str">
        <f>VLOOKUP(A2113,'FFY18_Table 16B_VPB_Factor'!$A$3:$B$2810,2,FALSE)</f>
        <v>0.9957071429</v>
      </c>
      <c r="T2113" s="90">
        <v>0</v>
      </c>
    </row>
    <row r="2114" spans="1:20">
      <c r="A2114" s="212" t="s">
        <v>6736</v>
      </c>
      <c r="B2114" s="117">
        <v>0.8569</v>
      </c>
      <c r="C2114" s="117">
        <v>1</v>
      </c>
      <c r="D2114" s="117">
        <v>2.589E-2</v>
      </c>
      <c r="E2114" s="117">
        <v>2589</v>
      </c>
      <c r="F2114" s="117" t="s">
        <v>5014</v>
      </c>
      <c r="G2114" s="117">
        <v>1.4068000000000001</v>
      </c>
      <c r="H2114" s="117">
        <v>6.8199999999999997E-2</v>
      </c>
      <c r="I2114" s="117">
        <v>1</v>
      </c>
      <c r="J2114" s="117">
        <v>8.7671490000000005E-2</v>
      </c>
      <c r="K2114" s="117">
        <v>9.3299709999999994E-2</v>
      </c>
      <c r="L2114" s="117">
        <v>0.187</v>
      </c>
      <c r="M2114" s="117">
        <v>8.0000000000000002E-3</v>
      </c>
      <c r="N2114" s="117" t="s">
        <v>5050</v>
      </c>
      <c r="P2114" s="117">
        <f>IF(F2114=FFY18_WIF_Table3_CN!$A$48,FFY18_WIF_Table3_CN!$G$48,VLOOKUP(A2114,FFY18_WIF_Table2_CN!$A$3:$Q$3545,3,FALSE))</f>
        <v>0.85119999999999996</v>
      </c>
      <c r="Q2114" s="270">
        <f t="shared" si="0"/>
        <v>0.89554136342240831</v>
      </c>
      <c r="R2114" s="88">
        <f>VLOOKUP(A2114,FFY18_Table15_Readmit_Factor!$A$3:$B$3416,2,FALSE)</f>
        <v>0.99770000000000003</v>
      </c>
      <c r="S2114" s="117" t="str">
        <f>VLOOKUP(A2114,'FFY18_Table 16B_VPB_Factor'!$A$3:$B$2810,2,FALSE)</f>
        <v>1.0044348629</v>
      </c>
      <c r="T2114" s="117">
        <f>VLOOKUP(A2114,FFY18_DSH_Supp_File_CN!A41:$M$3429,9,FALSE)</f>
        <v>757.2</v>
      </c>
    </row>
    <row r="2115" spans="1:20">
      <c r="A2115" s="212" t="s">
        <v>6737</v>
      </c>
      <c r="B2115" s="117">
        <v>0.78189999999999993</v>
      </c>
      <c r="C2115" s="117">
        <v>1</v>
      </c>
      <c r="D2115" s="117">
        <v>8.9999999999999998E-4</v>
      </c>
      <c r="E2115" s="117">
        <v>90</v>
      </c>
      <c r="F2115" s="117" t="s">
        <v>5009</v>
      </c>
      <c r="G2115" s="117">
        <v>1.1924999999999999</v>
      </c>
      <c r="H2115" s="117">
        <v>0</v>
      </c>
      <c r="I2115" s="117">
        <v>1</v>
      </c>
      <c r="J2115" s="117">
        <v>0</v>
      </c>
      <c r="K2115" s="117">
        <v>0</v>
      </c>
      <c r="L2115" s="117">
        <v>0.47899999999999998</v>
      </c>
      <c r="M2115" s="117">
        <v>6.7000000000000004E-2</v>
      </c>
      <c r="N2115" s="117" t="s">
        <v>5051</v>
      </c>
      <c r="P2115" s="117">
        <f>IF(F2115=FFY18_WIF_Table3_CN!$A$48,FFY18_WIF_Table3_CN!$G$48,VLOOKUP(A2115,FFY18_WIF_Table2_CN!$A$3:$Q$3545,3,FALSE))</f>
        <v>0.77669999999999995</v>
      </c>
      <c r="Q2115" s="270">
        <f t="shared" si="0"/>
        <v>0.84109579812573687</v>
      </c>
      <c r="R2115" s="88">
        <f>VLOOKUP(A2115,FFY18_Table15_Readmit_Factor!$A$3:$B$3416,2,FALSE)</f>
        <v>0.99970000000000003</v>
      </c>
      <c r="S2115" s="91">
        <v>1</v>
      </c>
      <c r="T2115" s="117">
        <f>VLOOKUP(A2115,FFY18_DSH_Supp_File_CN!A42:$M$3429,9,FALSE)</f>
        <v>2976.24</v>
      </c>
    </row>
    <row r="2116" spans="1:20">
      <c r="A2116" s="212" t="s">
        <v>6738</v>
      </c>
      <c r="B2116" s="117">
        <v>0.88869999999999993</v>
      </c>
      <c r="C2116" s="117">
        <v>1</v>
      </c>
      <c r="D2116" s="117">
        <v>7.0299999999999998E-3</v>
      </c>
      <c r="E2116" s="117">
        <v>703</v>
      </c>
      <c r="F2116" s="117" t="s">
        <v>4347</v>
      </c>
      <c r="G2116" s="117">
        <v>1.3562000000000001</v>
      </c>
      <c r="H2116" s="117">
        <v>8.0100000000000005E-2</v>
      </c>
      <c r="I2116" s="117">
        <v>1</v>
      </c>
      <c r="J2116" s="117">
        <v>0</v>
      </c>
      <c r="K2116" s="117">
        <v>0</v>
      </c>
      <c r="L2116" s="117">
        <v>0.30199999999999999</v>
      </c>
      <c r="M2116" s="117">
        <v>3.5999999999999997E-2</v>
      </c>
      <c r="N2116" s="117" t="s">
        <v>5052</v>
      </c>
      <c r="P2116" s="117">
        <f>IF(F2116=FFY18_WIF_Table3_CN!$A$48,FFY18_WIF_Table3_CN!$G$48,VLOOKUP(A2116,FFY18_WIF_Table2_CN!$A$3:$Q$3545,3,FALSE))</f>
        <v>0.88279999999999992</v>
      </c>
      <c r="Q2116" s="270">
        <f t="shared" si="0"/>
        <v>0.91817723290471709</v>
      </c>
      <c r="R2116" s="88">
        <f>VLOOKUP(A2116,FFY18_Table15_Readmit_Factor!$A$3:$B$3416,2,FALSE)</f>
        <v>0.99890000000000001</v>
      </c>
      <c r="S2116" s="117" t="str">
        <f>VLOOKUP(A2116,'FFY18_Table 16B_VPB_Factor'!$A$3:$B$2810,2,FALSE)</f>
        <v>0.9886726556</v>
      </c>
      <c r="T2116" s="117">
        <f>VLOOKUP(A2116,FFY18_DSH_Supp_File_CN!A43:$M$3429,9,FALSE)</f>
        <v>2007.38</v>
      </c>
    </row>
    <row r="2117" spans="1:20">
      <c r="A2117" s="212" t="s">
        <v>6739</v>
      </c>
      <c r="B2117" s="117">
        <v>0.78189999999999993</v>
      </c>
      <c r="C2117" s="117">
        <v>1</v>
      </c>
      <c r="D2117" s="117">
        <v>8.3000000000000001E-3</v>
      </c>
      <c r="E2117" s="117">
        <v>830</v>
      </c>
      <c r="F2117" s="117" t="s">
        <v>5009</v>
      </c>
      <c r="G2117" s="117">
        <v>1.2602</v>
      </c>
      <c r="H2117" s="117">
        <v>0</v>
      </c>
      <c r="I2117" s="117">
        <v>1</v>
      </c>
      <c r="J2117" s="117">
        <v>0</v>
      </c>
      <c r="K2117" s="117">
        <v>0</v>
      </c>
      <c r="L2117" s="117">
        <v>0.40600000000000003</v>
      </c>
      <c r="M2117" s="117">
        <v>0.03</v>
      </c>
      <c r="N2117" s="117" t="s">
        <v>5053</v>
      </c>
      <c r="P2117" s="117">
        <f>IF(F2117=FFY18_WIF_Table3_CN!$A$48,FFY18_WIF_Table3_CN!$G$48,VLOOKUP(A2117,FFY18_WIF_Table2_CN!$A$3:$Q$3545,3,FALSE))</f>
        <v>0.77669999999999995</v>
      </c>
      <c r="Q2117" s="270">
        <f t="shared" si="0"/>
        <v>0.84109579812573687</v>
      </c>
      <c r="R2117" s="88">
        <f>VLOOKUP(A2117,FFY18_Table15_Readmit_Factor!$A$3:$B$3416,2,FALSE)</f>
        <v>1</v>
      </c>
      <c r="S2117" s="117" t="str">
        <f>VLOOKUP(A2117,'FFY18_Table 16B_VPB_Factor'!$A$3:$B$2810,2,FALSE)</f>
        <v>1.0122333698</v>
      </c>
      <c r="T2117" s="117">
        <f>VLOOKUP(A2117,FFY18_DSH_Supp_File_CN!A44:$M$3429,9,FALSE)</f>
        <v>727.44</v>
      </c>
    </row>
    <row r="2118" spans="1:20">
      <c r="A2118" s="212" t="s">
        <v>6740</v>
      </c>
      <c r="B2118" s="117">
        <v>0.94119999999999993</v>
      </c>
      <c r="C2118" s="117">
        <v>1</v>
      </c>
      <c r="D2118" s="117">
        <v>3.5279999999999999E-2</v>
      </c>
      <c r="E2118" s="117">
        <v>3528</v>
      </c>
      <c r="F2118" s="117" t="s">
        <v>1683</v>
      </c>
      <c r="G2118" s="117">
        <v>1.5436000000000001</v>
      </c>
      <c r="H2118" s="117">
        <v>6.6900000000000001E-2</v>
      </c>
      <c r="I2118" s="117">
        <v>1</v>
      </c>
      <c r="J2118" s="117">
        <v>0</v>
      </c>
      <c r="K2118" s="117">
        <v>0</v>
      </c>
      <c r="L2118" s="117">
        <v>0.27500000000000002</v>
      </c>
      <c r="M2118" s="117">
        <v>2.4E-2</v>
      </c>
      <c r="N2118" s="117" t="s">
        <v>5054</v>
      </c>
      <c r="P2118" s="117">
        <f>IF(F2118=FFY18_WIF_Table3_CN!$A$48,FFY18_WIF_Table3_CN!$G$48,VLOOKUP(A2118,FFY18_WIF_Table2_CN!$A$3:$Q$3545,3,FALSE))</f>
        <v>0.93489999999999995</v>
      </c>
      <c r="Q2118" s="270">
        <f t="shared" si="0"/>
        <v>0.95494856714090093</v>
      </c>
      <c r="R2118" s="88">
        <f>VLOOKUP(A2118,FFY18_Table15_Readmit_Factor!$A$3:$B$3416,2,FALSE)</f>
        <v>0.98760000000000003</v>
      </c>
      <c r="S2118" s="117" t="str">
        <f>VLOOKUP(A2118,'FFY18_Table 16B_VPB_Factor'!$A$3:$B$2810,2,FALSE)</f>
        <v>1.0063070552</v>
      </c>
      <c r="T2118" s="117">
        <f>VLOOKUP(A2118,FFY18_DSH_Supp_File_CN!A45:$M$3429,9,FALSE)</f>
        <v>704.39</v>
      </c>
    </row>
    <row r="2119" spans="1:20">
      <c r="A2119" s="212" t="s">
        <v>6741</v>
      </c>
      <c r="B2119" s="117">
        <v>0.86239999999999994</v>
      </c>
      <c r="C2119" s="117">
        <v>1</v>
      </c>
      <c r="D2119" s="117">
        <v>0.11559999999999999</v>
      </c>
      <c r="E2119" s="117">
        <v>11560</v>
      </c>
      <c r="F2119" s="117" t="s">
        <v>5010</v>
      </c>
      <c r="G2119" s="117">
        <v>1.7907</v>
      </c>
      <c r="H2119" s="117">
        <v>0</v>
      </c>
      <c r="I2119" s="117">
        <v>1</v>
      </c>
      <c r="J2119" s="117">
        <v>2.682381E-2</v>
      </c>
      <c r="K2119" s="117">
        <v>3.038718E-2</v>
      </c>
      <c r="L2119" s="117">
        <v>0.34200000000000003</v>
      </c>
      <c r="M2119" s="117">
        <v>2.8000000000000001E-2</v>
      </c>
      <c r="N2119" s="117" t="s">
        <v>5022</v>
      </c>
      <c r="P2119" s="117">
        <f>IF(F2119=FFY18_WIF_Table3_CN!$A$48,FFY18_WIF_Table3_CN!$G$48,VLOOKUP(A2119,FFY18_WIF_Table2_CN!$A$3:$Q$3545,3,FALSE))</f>
        <v>0.92489999999999994</v>
      </c>
      <c r="Q2119" s="270">
        <f t="shared" si="0"/>
        <v>0.94794186728854835</v>
      </c>
      <c r="R2119" s="88">
        <f>VLOOKUP(A2119,FFY18_Table15_Readmit_Factor!$A$3:$B$3416,2,FALSE)</f>
        <v>1</v>
      </c>
      <c r="S2119" s="117" t="str">
        <f>VLOOKUP(A2119,'FFY18_Table 16B_VPB_Factor'!$A$3:$B$2810,2,FALSE)</f>
        <v>1.0030307187</v>
      </c>
      <c r="T2119" s="117">
        <f>VLOOKUP(A2119,FFY18_DSH_Supp_File_CN!A46:$M$3429,9,FALSE)</f>
        <v>1254.47</v>
      </c>
    </row>
    <row r="2120" spans="1:20">
      <c r="A2120" s="212" t="s">
        <v>6742</v>
      </c>
      <c r="B2120" s="117">
        <v>0.88869999999999993</v>
      </c>
      <c r="C2120" s="117">
        <v>1</v>
      </c>
      <c r="D2120" s="117">
        <v>7.2700000000000004E-3</v>
      </c>
      <c r="E2120" s="117">
        <v>727</v>
      </c>
      <c r="F2120" s="117" t="s">
        <v>4347</v>
      </c>
      <c r="G2120" s="117">
        <v>1.4742</v>
      </c>
      <c r="H2120" s="117">
        <v>0</v>
      </c>
      <c r="I2120" s="117">
        <v>1</v>
      </c>
      <c r="J2120" s="117">
        <v>0</v>
      </c>
      <c r="K2120" s="117">
        <v>0</v>
      </c>
      <c r="L2120" s="117">
        <v>0.29599999999999999</v>
      </c>
      <c r="M2120" s="117">
        <v>1.7999999999999999E-2</v>
      </c>
      <c r="N2120" s="117" t="s">
        <v>5052</v>
      </c>
      <c r="P2120" s="117">
        <f>IF(F2120=FFY18_WIF_Table3_CN!$A$48,FFY18_WIF_Table3_CN!$G$48,VLOOKUP(A2120,FFY18_WIF_Table2_CN!$A$3:$Q$3545,3,FALSE))</f>
        <v>0.88279999999999992</v>
      </c>
      <c r="Q2120" s="270">
        <f t="shared" si="0"/>
        <v>0.91817723290471709</v>
      </c>
      <c r="R2120" s="88">
        <f>VLOOKUP(A2120,FFY18_Table15_Readmit_Factor!$A$3:$B$3416,2,FALSE)</f>
        <v>0.99509999999999998</v>
      </c>
      <c r="S2120" s="117" t="str">
        <f>VLOOKUP(A2120,'FFY18_Table 16B_VPB_Factor'!$A$3:$B$2810,2,FALSE)</f>
        <v>1.0020670903</v>
      </c>
      <c r="T2120" s="117">
        <f>VLOOKUP(A2120,FFY18_DSH_Supp_File_CN!A47:$M$3429,9,FALSE)</f>
        <v>986.35</v>
      </c>
    </row>
    <row r="2121" spans="1:20">
      <c r="A2121" s="212" t="s">
        <v>6743</v>
      </c>
      <c r="B2121" s="117">
        <v>0.78189999999999993</v>
      </c>
      <c r="C2121" s="117">
        <v>1</v>
      </c>
      <c r="D2121" s="117">
        <v>1.4579999999999999E-2</v>
      </c>
      <c r="E2121" s="117">
        <v>1458</v>
      </c>
      <c r="F2121" s="117" t="s">
        <v>5009</v>
      </c>
      <c r="G2121" s="117">
        <v>1.32</v>
      </c>
      <c r="H2121" s="117">
        <v>0</v>
      </c>
      <c r="I2121" s="117">
        <v>1</v>
      </c>
      <c r="J2121" s="117">
        <v>0</v>
      </c>
      <c r="K2121" s="117">
        <v>0</v>
      </c>
      <c r="L2121" s="117">
        <v>0.26700000000000002</v>
      </c>
      <c r="M2121" s="117">
        <v>4.2000000000000003E-2</v>
      </c>
      <c r="N2121" s="117" t="s">
        <v>5021</v>
      </c>
      <c r="P2121" s="117">
        <f>IF(F2121=FFY18_WIF_Table3_CN!$A$48,FFY18_WIF_Table3_CN!$G$48,VLOOKUP(A2121,FFY18_WIF_Table2_CN!$A$3:$Q$3545,3,FALSE))</f>
        <v>0.77669999999999995</v>
      </c>
      <c r="Q2121" s="270">
        <f t="shared" si="0"/>
        <v>0.84109579812573687</v>
      </c>
      <c r="R2121" s="88">
        <f>VLOOKUP(A2121,FFY18_Table15_Readmit_Factor!$A$3:$B$3416,2,FALSE)</f>
        <v>0.99399999999999999</v>
      </c>
      <c r="S2121" s="117" t="str">
        <f>VLOOKUP(A2121,'FFY18_Table 16B_VPB_Factor'!$A$3:$B$2810,2,FALSE)</f>
        <v>1.0064997809</v>
      </c>
      <c r="T2121" s="117">
        <f>VLOOKUP(A2121,FFY18_DSH_Supp_File_CN!A48:$M$3429,9,FALSE)</f>
        <v>454.27</v>
      </c>
    </row>
    <row r="2122" spans="1:20">
      <c r="A2122" s="212" t="s">
        <v>6744</v>
      </c>
      <c r="B2122" s="117">
        <v>0.92749999999999999</v>
      </c>
      <c r="C2122" s="117">
        <v>1</v>
      </c>
      <c r="D2122" s="117">
        <v>5.6070000000000002E-2</v>
      </c>
      <c r="E2122" s="117">
        <v>5607</v>
      </c>
      <c r="F2122" s="117" t="s">
        <v>1436</v>
      </c>
      <c r="G2122" s="117">
        <v>1.7401</v>
      </c>
      <c r="H2122" s="117">
        <v>3.4500000000000003E-2</v>
      </c>
      <c r="I2122" s="117">
        <v>1</v>
      </c>
      <c r="J2122" s="117">
        <v>0</v>
      </c>
      <c r="K2122" s="117">
        <v>0</v>
      </c>
      <c r="L2122" s="117">
        <v>0.215</v>
      </c>
      <c r="M2122" s="117">
        <v>2.5000000000000001E-2</v>
      </c>
      <c r="N2122" s="117" t="s">
        <v>5042</v>
      </c>
      <c r="P2122" s="117">
        <f>IF(F2122=FFY18_WIF_Table3_CN!$A$48,FFY18_WIF_Table3_CN!$G$48,VLOOKUP(A2122,FFY18_WIF_Table2_CN!$A$3:$Q$3545,3,FALSE))</f>
        <v>0.9212999999999999</v>
      </c>
      <c r="Q2122" s="270">
        <f t="shared" si="0"/>
        <v>0.94541361761273701</v>
      </c>
      <c r="R2122" s="88">
        <f>VLOOKUP(A2122,FFY18_Table15_Readmit_Factor!$A$3:$B$3416,2,FALSE)</f>
        <v>0.98329999999999995</v>
      </c>
      <c r="S2122" s="117" t="str">
        <f>VLOOKUP(A2122,'FFY18_Table 16B_VPB_Factor'!$A$3:$B$2810,2,FALSE)</f>
        <v>0.9990591931</v>
      </c>
      <c r="T2122" s="117">
        <f>VLOOKUP(A2122,FFY18_DSH_Supp_File_CN!A49:$M$3429,9,FALSE)</f>
        <v>698.55</v>
      </c>
    </row>
    <row r="2123" spans="1:20">
      <c r="A2123" s="212" t="s">
        <v>6745</v>
      </c>
      <c r="B2123" s="117">
        <v>0.78189999999999993</v>
      </c>
      <c r="C2123" s="117">
        <v>1</v>
      </c>
      <c r="D2123" s="117">
        <v>1.8020000000000001E-2</v>
      </c>
      <c r="E2123" s="117">
        <v>1802</v>
      </c>
      <c r="F2123" s="117" t="s">
        <v>5009</v>
      </c>
      <c r="G2123" s="117">
        <v>1.4300999999999999</v>
      </c>
      <c r="H2123" s="117">
        <v>0</v>
      </c>
      <c r="I2123" s="117">
        <v>1</v>
      </c>
      <c r="J2123" s="117">
        <v>0</v>
      </c>
      <c r="K2123" s="117">
        <v>0</v>
      </c>
      <c r="L2123" s="117">
        <v>0.36699999999999999</v>
      </c>
      <c r="M2123" s="117">
        <v>2.3E-2</v>
      </c>
      <c r="N2123" s="117" t="s">
        <v>5055</v>
      </c>
      <c r="P2123" s="117">
        <f>IF(F2123=FFY18_WIF_Table3_CN!$A$48,FFY18_WIF_Table3_CN!$G$48,VLOOKUP(A2123,FFY18_WIF_Table2_CN!$A$3:$Q$3545,3,FALSE))</f>
        <v>0.77669999999999995</v>
      </c>
      <c r="Q2123" s="270">
        <f t="shared" si="0"/>
        <v>0.84109579812573687</v>
      </c>
      <c r="R2123" s="88">
        <f>VLOOKUP(A2123,FFY18_Table15_Readmit_Factor!$A$3:$B$3416,2,FALSE)</f>
        <v>0.97960000000000003</v>
      </c>
      <c r="S2123" s="117" t="str">
        <f>VLOOKUP(A2123,'FFY18_Table 16B_VPB_Factor'!$A$3:$B$2810,2,FALSE)</f>
        <v>1.0078488606</v>
      </c>
      <c r="T2123" s="117">
        <f>VLOOKUP(A2123,FFY18_DSH_Supp_File_CN!A50:$M$3429,9,FALSE)</f>
        <v>797.38</v>
      </c>
    </row>
    <row r="2124" spans="1:20">
      <c r="A2124" s="212" t="s">
        <v>6746</v>
      </c>
      <c r="B2124" s="117">
        <v>0.78189999999999993</v>
      </c>
      <c r="C2124" s="117">
        <v>1</v>
      </c>
      <c r="D2124" s="117">
        <v>7.0400000000000003E-3</v>
      </c>
      <c r="E2124" s="117">
        <v>704</v>
      </c>
      <c r="F2124" s="117" t="s">
        <v>5009</v>
      </c>
      <c r="G2124" s="117">
        <v>1.2335</v>
      </c>
      <c r="H2124" s="117">
        <v>0</v>
      </c>
      <c r="I2124" s="117">
        <v>1</v>
      </c>
      <c r="J2124" s="117">
        <v>0</v>
      </c>
      <c r="K2124" s="117">
        <v>0</v>
      </c>
      <c r="L2124" s="117">
        <v>0.21</v>
      </c>
      <c r="M2124" s="117">
        <v>2.4E-2</v>
      </c>
      <c r="N2124" s="117" t="s">
        <v>5056</v>
      </c>
      <c r="P2124" s="117">
        <f>IF(F2124=FFY18_WIF_Table3_CN!$A$48,FFY18_WIF_Table3_CN!$G$48,VLOOKUP(A2124,FFY18_WIF_Table2_CN!$A$3:$Q$3545,3,FALSE))</f>
        <v>0.77669999999999995</v>
      </c>
      <c r="Q2124" s="270">
        <f t="shared" si="0"/>
        <v>0.84109579812573687</v>
      </c>
      <c r="R2124" s="88">
        <f>VLOOKUP(A2124,FFY18_Table15_Readmit_Factor!$A$3:$B$3416,2,FALSE)</f>
        <v>0.99950000000000006</v>
      </c>
      <c r="S2124" s="117" t="str">
        <f>VLOOKUP(A2124,'FFY18_Table 16B_VPB_Factor'!$A$3:$B$2810,2,FALSE)</f>
        <v>1.0143051709</v>
      </c>
      <c r="T2124" s="117">
        <f>VLOOKUP(A2124,FFY18_DSH_Supp_File_CN!A51:$M$3429,9,FALSE)</f>
        <v>848.85</v>
      </c>
    </row>
    <row r="2125" spans="1:20">
      <c r="A2125" s="212" t="s">
        <v>6747</v>
      </c>
      <c r="B2125" s="117">
        <v>0.86789999999999989</v>
      </c>
      <c r="C2125" s="117">
        <v>1</v>
      </c>
      <c r="D2125" s="117">
        <v>1.7239999999999998E-2</v>
      </c>
      <c r="E2125" s="117">
        <v>1724</v>
      </c>
      <c r="F2125" s="117" t="s">
        <v>5017</v>
      </c>
      <c r="G2125" s="117">
        <v>1.5508</v>
      </c>
      <c r="H2125" s="117">
        <v>8.5999999999999993E-2</v>
      </c>
      <c r="I2125" s="117">
        <v>1</v>
      </c>
      <c r="J2125" s="117">
        <v>0</v>
      </c>
      <c r="K2125" s="117">
        <v>0</v>
      </c>
      <c r="L2125" s="117">
        <v>0.29399999999999998</v>
      </c>
      <c r="M2125" s="117">
        <v>2.4E-2</v>
      </c>
      <c r="N2125" s="117" t="s">
        <v>5057</v>
      </c>
      <c r="P2125" s="117">
        <f>IF(F2125=FFY18_WIF_Table3_CN!$A$48,FFY18_WIF_Table3_CN!$G$48,VLOOKUP(A2125,FFY18_WIF_Table2_CN!$A$3:$Q$3545,3,FALSE))</f>
        <v>0.86209999999999998</v>
      </c>
      <c r="Q2125" s="270">
        <f t="shared" si="0"/>
        <v>0.903378760062585</v>
      </c>
      <c r="R2125" s="88">
        <f>VLOOKUP(A2125,FFY18_Table15_Readmit_Factor!$A$3:$B$3416,2,FALSE)</f>
        <v>0.97529999999999994</v>
      </c>
      <c r="S2125" s="117" t="str">
        <f>VLOOKUP(A2125,'FFY18_Table 16B_VPB_Factor'!$A$3:$B$2810,2,FALSE)</f>
        <v>1.0118960999</v>
      </c>
      <c r="T2125" s="117">
        <f>VLOOKUP(A2125,FFY18_DSH_Supp_File_CN!A52:$M$3429,9,FALSE)</f>
        <v>784.58</v>
      </c>
    </row>
    <row r="2126" spans="1:20">
      <c r="A2126" s="212" t="s">
        <v>6748</v>
      </c>
      <c r="B2126" s="117">
        <v>0.78189999999999993</v>
      </c>
      <c r="C2126" s="117">
        <v>1</v>
      </c>
      <c r="D2126" s="117">
        <v>2.7400000000000001E-2</v>
      </c>
      <c r="E2126" s="117">
        <v>2740</v>
      </c>
      <c r="F2126" s="117" t="s">
        <v>5009</v>
      </c>
      <c r="G2126" s="117">
        <v>1.399</v>
      </c>
      <c r="H2126" s="117">
        <v>0</v>
      </c>
      <c r="I2126" s="117">
        <v>1</v>
      </c>
      <c r="J2126" s="117">
        <v>0</v>
      </c>
      <c r="K2126" s="117">
        <v>0</v>
      </c>
      <c r="L2126" s="117">
        <v>0.33600000000000002</v>
      </c>
      <c r="M2126" s="117">
        <v>2.4E-2</v>
      </c>
      <c r="N2126" s="117" t="s">
        <v>5058</v>
      </c>
      <c r="P2126" s="117">
        <f>IF(F2126=FFY18_WIF_Table3_CN!$A$48,FFY18_WIF_Table3_CN!$G$48,VLOOKUP(A2126,FFY18_WIF_Table2_CN!$A$3:$Q$3545,3,FALSE))</f>
        <v>0.77669999999999995</v>
      </c>
      <c r="Q2126" s="270">
        <f t="shared" si="0"/>
        <v>0.84109579812573687</v>
      </c>
      <c r="R2126" s="88">
        <f>VLOOKUP(A2126,FFY18_Table15_Readmit_Factor!$A$3:$B$3416,2,FALSE)</f>
        <v>0.99399999999999999</v>
      </c>
      <c r="S2126" s="117" t="str">
        <f>VLOOKUP(A2126,'FFY18_Table 16B_VPB_Factor'!$A$3:$B$2810,2,FALSE)</f>
        <v>1.0068370508</v>
      </c>
      <c r="T2126" s="117">
        <f>VLOOKUP(A2126,FFY18_DSH_Supp_File_CN!A53:$M$3429,9,FALSE)</f>
        <v>606.09</v>
      </c>
    </row>
    <row r="2127" spans="1:20">
      <c r="A2127" s="212" t="s">
        <v>6749</v>
      </c>
      <c r="B2127" s="117">
        <v>0.92749999999999999</v>
      </c>
      <c r="C2127" s="117">
        <v>1</v>
      </c>
      <c r="D2127" s="117">
        <v>0.14696000000000001</v>
      </c>
      <c r="E2127" s="117">
        <v>14696</v>
      </c>
      <c r="F2127" s="117" t="s">
        <v>1436</v>
      </c>
      <c r="G2127" s="117">
        <v>2.1926000000000001</v>
      </c>
      <c r="H2127" s="117">
        <v>8.5900000000000004E-2</v>
      </c>
      <c r="I2127" s="117">
        <v>1</v>
      </c>
      <c r="J2127" s="117">
        <v>6.56143E-2</v>
      </c>
      <c r="K2127" s="117">
        <v>9.6318360000000006E-2</v>
      </c>
      <c r="L2127" s="117">
        <v>0.22</v>
      </c>
      <c r="M2127" s="117">
        <v>1.9E-2</v>
      </c>
      <c r="N2127" s="117" t="s">
        <v>5042</v>
      </c>
      <c r="P2127" s="117">
        <f>IF(F2127=FFY18_WIF_Table3_CN!$A$48,FFY18_WIF_Table3_CN!$G$48,VLOOKUP(A2127,FFY18_WIF_Table2_CN!$A$3:$Q$3545,3,FALSE))</f>
        <v>0.9212999999999999</v>
      </c>
      <c r="Q2127" s="270">
        <f t="shared" si="0"/>
        <v>0.94541361761273701</v>
      </c>
      <c r="R2127" s="88">
        <f>VLOOKUP(A2127,FFY18_Table15_Readmit_Factor!$A$3:$B$3416,2,FALSE)</f>
        <v>0.99980000000000002</v>
      </c>
      <c r="S2127" s="117" t="str">
        <f>VLOOKUP(A2127,'FFY18_Table 16B_VPB_Factor'!$A$3:$B$2810,2,FALSE)</f>
        <v>0.9973453111</v>
      </c>
      <c r="T2127" s="117">
        <f>VLOOKUP(A2127,FFY18_DSH_Supp_File_CN!A54:$M$3429,9,FALSE)</f>
        <v>1465.62</v>
      </c>
    </row>
    <row r="2128" spans="1:20">
      <c r="A2128" s="212" t="s">
        <v>6750</v>
      </c>
      <c r="B2128" s="117">
        <v>0.94119999999999993</v>
      </c>
      <c r="C2128" s="117">
        <v>1</v>
      </c>
      <c r="D2128" s="117">
        <v>9.8360000000000003E-2</v>
      </c>
      <c r="E2128" s="117">
        <v>9836</v>
      </c>
      <c r="F2128" s="117" t="s">
        <v>1683</v>
      </c>
      <c r="G2128" s="117">
        <v>2.0232999999999999</v>
      </c>
      <c r="H2128" s="117">
        <v>2.81E-2</v>
      </c>
      <c r="I2128" s="117">
        <v>1</v>
      </c>
      <c r="J2128" s="117">
        <v>0</v>
      </c>
      <c r="K2128" s="117">
        <v>0</v>
      </c>
      <c r="L2128" s="117">
        <v>0.29099999999999998</v>
      </c>
      <c r="M2128" s="117">
        <v>1.4999999999999999E-2</v>
      </c>
      <c r="N2128" s="117" t="s">
        <v>5047</v>
      </c>
      <c r="P2128" s="117">
        <f>IF(F2128=FFY18_WIF_Table3_CN!$A$48,FFY18_WIF_Table3_CN!$G$48,VLOOKUP(A2128,FFY18_WIF_Table2_CN!$A$3:$Q$3545,3,FALSE))</f>
        <v>0.94599999999999995</v>
      </c>
      <c r="Q2128" s="270">
        <f t="shared" si="0"/>
        <v>0.96269840041556742</v>
      </c>
      <c r="R2128" s="88">
        <f>VLOOKUP(A2128,FFY18_Table15_Readmit_Factor!$A$3:$B$3416,2,FALSE)</f>
        <v>0.99970000000000003</v>
      </c>
      <c r="S2128" s="117" t="str">
        <f>VLOOKUP(A2128,'FFY18_Table 16B_VPB_Factor'!$A$3:$B$2810,2,FALSE)</f>
        <v>1.0002981439</v>
      </c>
      <c r="T2128" s="90">
        <v>0</v>
      </c>
    </row>
    <row r="2129" spans="1:20">
      <c r="A2129" s="212" t="s">
        <v>6751</v>
      </c>
      <c r="B2129" s="117">
        <v>0.78189999999999993</v>
      </c>
      <c r="C2129" s="117">
        <v>1</v>
      </c>
      <c r="D2129" s="117">
        <v>0.11337999999999999</v>
      </c>
      <c r="E2129" s="117">
        <v>11338</v>
      </c>
      <c r="F2129" s="117" t="s">
        <v>5009</v>
      </c>
      <c r="G2129" s="117">
        <v>1.7404999999999999</v>
      </c>
      <c r="H2129" s="117">
        <v>0</v>
      </c>
      <c r="I2129" s="117">
        <v>1</v>
      </c>
      <c r="J2129" s="117">
        <v>0</v>
      </c>
      <c r="K2129" s="117">
        <v>0</v>
      </c>
      <c r="L2129" s="117">
        <v>0.26900000000000002</v>
      </c>
      <c r="M2129" s="117">
        <v>2.1999999999999999E-2</v>
      </c>
      <c r="N2129" s="117" t="s">
        <v>1937</v>
      </c>
      <c r="P2129" s="117">
        <f>IF(F2129=FFY18_WIF_Table3_CN!$A$48,FFY18_WIF_Table3_CN!$G$48,VLOOKUP(A2129,FFY18_WIF_Table2_CN!$A$3:$Q$3545,3,FALSE))</f>
        <v>0.77669999999999995</v>
      </c>
      <c r="Q2129" s="270">
        <f t="shared" si="0"/>
        <v>0.84109579812573687</v>
      </c>
      <c r="R2129" s="88">
        <f>VLOOKUP(A2129,FFY18_Table15_Readmit_Factor!$A$3:$B$3416,2,FALSE)</f>
        <v>0.99450000000000005</v>
      </c>
      <c r="S2129" s="117" t="str">
        <f>VLOOKUP(A2129,'FFY18_Table 16B_VPB_Factor'!$A$3:$B$2810,2,FALSE)</f>
        <v>1.0102097502</v>
      </c>
      <c r="T2129" s="117">
        <f>VLOOKUP(A2129,FFY18_DSH_Supp_File_CN!A56:$M$3429,9,FALSE)</f>
        <v>405.12</v>
      </c>
    </row>
    <row r="2130" spans="1:20">
      <c r="A2130" s="212" t="s">
        <v>6752</v>
      </c>
      <c r="B2130" s="117">
        <v>0.8569</v>
      </c>
      <c r="C2130" s="117">
        <v>1</v>
      </c>
      <c r="D2130" s="117">
        <v>3.5569999999999997E-2</v>
      </c>
      <c r="E2130" s="117">
        <v>3557</v>
      </c>
      <c r="F2130" s="117" t="s">
        <v>5014</v>
      </c>
      <c r="G2130" s="117">
        <v>1.6652</v>
      </c>
      <c r="H2130" s="117">
        <v>0</v>
      </c>
      <c r="I2130" s="117">
        <v>1</v>
      </c>
      <c r="J2130" s="117">
        <v>0</v>
      </c>
      <c r="K2130" s="117">
        <v>0</v>
      </c>
      <c r="L2130" s="117">
        <v>0.184</v>
      </c>
      <c r="M2130" s="117">
        <v>2.3E-2</v>
      </c>
      <c r="N2130" s="117" t="s">
        <v>5059</v>
      </c>
      <c r="P2130" s="117">
        <f>IF(F2130=FFY18_WIF_Table3_CN!$A$48,FFY18_WIF_Table3_CN!$G$48,VLOOKUP(A2130,FFY18_WIF_Table2_CN!$A$3:$Q$3545,3,FALSE))</f>
        <v>0.9212999999999999</v>
      </c>
      <c r="Q2130" s="270">
        <f t="shared" si="0"/>
        <v>0.94541361761273701</v>
      </c>
      <c r="R2130" s="88">
        <f>VLOOKUP(A2130,FFY18_Table15_Readmit_Factor!$A$3:$B$3416,2,FALSE)</f>
        <v>0.99139999999999995</v>
      </c>
      <c r="S2130" s="91">
        <v>1</v>
      </c>
      <c r="T2130" s="90">
        <v>0</v>
      </c>
    </row>
    <row r="2131" spans="1:20">
      <c r="A2131" s="212" t="s">
        <v>6753</v>
      </c>
      <c r="B2131" s="117">
        <v>0.92749999999999999</v>
      </c>
      <c r="C2131" s="117">
        <v>1</v>
      </c>
      <c r="D2131" s="117">
        <v>1.358E-2</v>
      </c>
      <c r="E2131" s="117">
        <v>1358</v>
      </c>
      <c r="F2131" s="117" t="s">
        <v>1436</v>
      </c>
      <c r="G2131" s="117">
        <v>1.4541999999999999</v>
      </c>
      <c r="H2131" s="117">
        <v>0</v>
      </c>
      <c r="I2131" s="117">
        <v>1</v>
      </c>
      <c r="J2131" s="117">
        <v>0</v>
      </c>
      <c r="K2131" s="117">
        <v>0</v>
      </c>
      <c r="L2131" s="117">
        <v>0.29299999999999998</v>
      </c>
      <c r="M2131" s="117">
        <v>2.3E-2</v>
      </c>
      <c r="N2131" s="117" t="s">
        <v>5060</v>
      </c>
      <c r="P2131" s="117">
        <f>IF(F2131=FFY18_WIF_Table3_CN!$A$48,FFY18_WIF_Table3_CN!$G$48,VLOOKUP(A2131,FFY18_WIF_Table2_CN!$A$3:$Q$3545,3,FALSE))</f>
        <v>0.9212999999999999</v>
      </c>
      <c r="Q2131" s="270">
        <f t="shared" si="0"/>
        <v>0.94541361761273701</v>
      </c>
      <c r="R2131" s="88">
        <f>VLOOKUP(A2131,FFY18_Table15_Readmit_Factor!$A$3:$B$3416,2,FALSE)</f>
        <v>0.999</v>
      </c>
      <c r="S2131" s="117" t="str">
        <f>VLOOKUP(A2131,'FFY18_Table 16B_VPB_Factor'!$A$3:$B$2810,2,FALSE)</f>
        <v>1.0051988826</v>
      </c>
      <c r="T2131" s="117">
        <f>VLOOKUP(A2131,FFY18_DSH_Supp_File_CN!A58:$M$3429,9,FALSE)</f>
        <v>638.86</v>
      </c>
    </row>
    <row r="2132" spans="1:20">
      <c r="A2132" s="212" t="s">
        <v>6754</v>
      </c>
      <c r="B2132" s="117">
        <v>0.78189999999999993</v>
      </c>
      <c r="C2132" s="117">
        <v>1</v>
      </c>
      <c r="D2132" s="117">
        <v>9.8700000000000003E-3</v>
      </c>
      <c r="E2132" s="117">
        <v>987</v>
      </c>
      <c r="F2132" s="117" t="s">
        <v>5009</v>
      </c>
      <c r="G2132" s="117">
        <v>1.4547000000000001</v>
      </c>
      <c r="H2132" s="117">
        <v>0</v>
      </c>
      <c r="I2132" s="117">
        <v>1</v>
      </c>
      <c r="J2132" s="117">
        <v>0</v>
      </c>
      <c r="K2132" s="117">
        <v>0</v>
      </c>
      <c r="L2132" s="117">
        <v>0.41899999999999998</v>
      </c>
      <c r="M2132" s="117">
        <v>2.8000000000000001E-2</v>
      </c>
      <c r="N2132" s="117" t="s">
        <v>5061</v>
      </c>
      <c r="P2132" s="117">
        <f>IF(F2132=FFY18_WIF_Table3_CN!$A$48,FFY18_WIF_Table3_CN!$G$48,VLOOKUP(A2132,FFY18_WIF_Table2_CN!$A$3:$Q$3545,3,FALSE))</f>
        <v>0.77669999999999995</v>
      </c>
      <c r="Q2132" s="270">
        <f t="shared" si="0"/>
        <v>0.84109579812573687</v>
      </c>
      <c r="R2132" s="88">
        <f>VLOOKUP(A2132,FFY18_Table15_Readmit_Factor!$A$3:$B$3416,2,FALSE)</f>
        <v>0.98499999999999999</v>
      </c>
      <c r="S2132" s="117" t="str">
        <f>VLOOKUP(A2132,'FFY18_Table 16B_VPB_Factor'!$A$3:$B$2810,2,FALSE)</f>
        <v>1.0198942156</v>
      </c>
      <c r="T2132" s="117">
        <f>VLOOKUP(A2132,FFY18_DSH_Supp_File_CN!A59:$M$3429,9,FALSE)</f>
        <v>974.04</v>
      </c>
    </row>
    <row r="2133" spans="1:20">
      <c r="A2133" s="212" t="s">
        <v>6755</v>
      </c>
      <c r="B2133" s="117">
        <v>0.86239999999999994</v>
      </c>
      <c r="C2133" s="117">
        <v>1</v>
      </c>
      <c r="D2133" s="117">
        <v>1.328E-2</v>
      </c>
      <c r="E2133" s="117">
        <v>1328</v>
      </c>
      <c r="F2133" s="117" t="s">
        <v>5010</v>
      </c>
      <c r="G2133" s="117">
        <v>1.4545999999999999</v>
      </c>
      <c r="H2133" s="117">
        <v>5.7700000000000001E-2</v>
      </c>
      <c r="I2133" s="117">
        <v>1</v>
      </c>
      <c r="J2133" s="117">
        <v>0</v>
      </c>
      <c r="K2133" s="117">
        <v>0</v>
      </c>
      <c r="L2133" s="117">
        <v>0.35599999999999998</v>
      </c>
      <c r="M2133" s="117">
        <v>3.1E-2</v>
      </c>
      <c r="N2133" s="117" t="s">
        <v>5062</v>
      </c>
      <c r="P2133" s="117">
        <f>IF(F2133=FFY18_WIF_Table3_CN!$A$48,FFY18_WIF_Table3_CN!$G$48,VLOOKUP(A2133,FFY18_WIF_Table2_CN!$A$3:$Q$3545,3,FALSE))</f>
        <v>0.87209999999999999</v>
      </c>
      <c r="Q2133" s="270">
        <f t="shared" si="0"/>
        <v>0.91054160157503194</v>
      </c>
      <c r="R2133" s="88">
        <f>VLOOKUP(A2133,FFY18_Table15_Readmit_Factor!$A$3:$B$3416,2,FALSE)</f>
        <v>1</v>
      </c>
      <c r="S2133" s="117" t="str">
        <f>VLOOKUP(A2133,'FFY18_Table 16B_VPB_Factor'!$A$3:$B$2810,2,FALSE)</f>
        <v>1.0057839427</v>
      </c>
      <c r="T2133" s="117">
        <f>VLOOKUP(A2133,FFY18_DSH_Supp_File_CN!A60:$M$3429,9,FALSE)</f>
        <v>1169.8900000000001</v>
      </c>
    </row>
    <row r="2134" spans="1:20">
      <c r="A2134" s="212" t="s">
        <v>6756</v>
      </c>
      <c r="B2134" s="117">
        <v>0.78189999999999993</v>
      </c>
      <c r="C2134" s="117">
        <v>1</v>
      </c>
      <c r="D2134" s="117">
        <v>3.4250000000000003E-2</v>
      </c>
      <c r="E2134" s="117">
        <v>3425</v>
      </c>
      <c r="F2134" s="117" t="s">
        <v>5009</v>
      </c>
      <c r="G2134" s="117">
        <v>1.4297</v>
      </c>
      <c r="H2134" s="117">
        <v>6.4100000000000004E-2</v>
      </c>
      <c r="I2134" s="117">
        <v>1</v>
      </c>
      <c r="J2134" s="117">
        <v>0</v>
      </c>
      <c r="K2134" s="117">
        <v>0</v>
      </c>
      <c r="L2134" s="117">
        <v>0.23</v>
      </c>
      <c r="M2134" s="117">
        <v>1.7000000000000001E-2</v>
      </c>
      <c r="N2134" s="117" t="s">
        <v>5063</v>
      </c>
      <c r="P2134" s="117">
        <f>IF(F2134=FFY18_WIF_Table3_CN!$A$48,FFY18_WIF_Table3_CN!$G$48,VLOOKUP(A2134,FFY18_WIF_Table2_CN!$A$3:$Q$3545,3,FALSE))</f>
        <v>0.77669999999999995</v>
      </c>
      <c r="Q2134" s="270">
        <f t="shared" si="0"/>
        <v>0.84109579812573687</v>
      </c>
      <c r="R2134" s="88">
        <f>VLOOKUP(A2134,FFY18_Table15_Readmit_Factor!$A$3:$B$3416,2,FALSE)</f>
        <v>0.99380000000000002</v>
      </c>
      <c r="S2134" s="117" t="str">
        <f>VLOOKUP(A2134,'FFY18_Table 16B_VPB_Factor'!$A$3:$B$2810,2,FALSE)</f>
        <v>0.9996993176</v>
      </c>
      <c r="T2134" s="117">
        <f>VLOOKUP(A2134,FFY18_DSH_Supp_File_CN!A61:$M$3429,9,FALSE)</f>
        <v>593.76</v>
      </c>
    </row>
    <row r="2135" spans="1:20">
      <c r="A2135" s="212" t="s">
        <v>6757</v>
      </c>
      <c r="B2135" s="117">
        <v>0.78189999999999993</v>
      </c>
      <c r="C2135" s="117">
        <v>1</v>
      </c>
      <c r="D2135" s="117">
        <v>7.6600000000000001E-3</v>
      </c>
      <c r="E2135" s="117">
        <v>766</v>
      </c>
      <c r="F2135" s="117" t="s">
        <v>5009</v>
      </c>
      <c r="G2135" s="117">
        <v>1.3684000000000001</v>
      </c>
      <c r="H2135" s="117">
        <v>0</v>
      </c>
      <c r="I2135" s="117">
        <v>1</v>
      </c>
      <c r="J2135" s="117">
        <v>0</v>
      </c>
      <c r="K2135" s="117">
        <v>0</v>
      </c>
      <c r="L2135" s="117">
        <v>0.34</v>
      </c>
      <c r="M2135" s="117">
        <v>2.9000000000000001E-2</v>
      </c>
      <c r="N2135" s="117" t="s">
        <v>5064</v>
      </c>
      <c r="P2135" s="117">
        <f>IF(F2135=FFY18_WIF_Table3_CN!$A$48,FFY18_WIF_Table3_CN!$G$48,VLOOKUP(A2135,FFY18_WIF_Table2_CN!$A$3:$Q$3545,3,FALSE))</f>
        <v>0.77669999999999995</v>
      </c>
      <c r="Q2135" s="270">
        <f t="shared" si="0"/>
        <v>0.84109579812573687</v>
      </c>
      <c r="R2135" s="88">
        <f>VLOOKUP(A2135,FFY18_Table15_Readmit_Factor!$A$3:$B$3416,2,FALSE)</f>
        <v>0.99160000000000004</v>
      </c>
      <c r="S2135" s="117" t="str">
        <f>VLOOKUP(A2135,'FFY18_Table 16B_VPB_Factor'!$A$3:$B$2810,2,FALSE)</f>
        <v>1.0035125329</v>
      </c>
      <c r="T2135" s="117">
        <f>VLOOKUP(A2135,FFY18_DSH_Supp_File_CN!A62:$M$3429,9,FALSE)</f>
        <v>746.78</v>
      </c>
    </row>
    <row r="2136" spans="1:20">
      <c r="A2136" s="212" t="s">
        <v>6758</v>
      </c>
      <c r="B2136" s="117">
        <v>0.92749999999999999</v>
      </c>
      <c r="C2136" s="117">
        <v>1</v>
      </c>
      <c r="D2136" s="117">
        <v>1.644E-2</v>
      </c>
      <c r="E2136" s="117">
        <v>1644</v>
      </c>
      <c r="F2136" s="117" t="s">
        <v>1436</v>
      </c>
      <c r="G2136" s="117">
        <v>1.8628</v>
      </c>
      <c r="H2136" s="117">
        <v>3.61E-2</v>
      </c>
      <c r="I2136" s="117">
        <v>1</v>
      </c>
      <c r="J2136" s="117">
        <v>0</v>
      </c>
      <c r="K2136" s="117">
        <v>0</v>
      </c>
      <c r="L2136" s="117">
        <v>0.17799999999999999</v>
      </c>
      <c r="M2136" s="117">
        <v>1.7000000000000001E-2</v>
      </c>
      <c r="N2136" s="117" t="s">
        <v>5037</v>
      </c>
      <c r="P2136" s="117">
        <f>IF(F2136=FFY18_WIF_Table3_CN!$A$48,FFY18_WIF_Table3_CN!$G$48,VLOOKUP(A2136,FFY18_WIF_Table2_CN!$A$3:$Q$3545,3,FALSE))</f>
        <v>0.9212999999999999</v>
      </c>
      <c r="Q2136" s="270">
        <f t="shared" si="0"/>
        <v>0.94541361761273701</v>
      </c>
      <c r="R2136" s="88">
        <f>VLOOKUP(A2136,FFY18_Table15_Readmit_Factor!$A$3:$B$3416,2,FALSE)</f>
        <v>0.99309999999999998</v>
      </c>
      <c r="S2136" s="117" t="str">
        <f>VLOOKUP(A2136,'FFY18_Table 16B_VPB_Factor'!$A$3:$B$2810,2,FALSE)</f>
        <v>1.0024525416</v>
      </c>
      <c r="T2136" s="117">
        <f>VLOOKUP(A2136,FFY18_DSH_Supp_File_CN!A63:$M$3429,9,FALSE)</f>
        <v>543.29</v>
      </c>
    </row>
    <row r="2137" spans="1:20">
      <c r="A2137" s="212" t="s">
        <v>6759</v>
      </c>
      <c r="B2137" s="117">
        <v>0.92749999999999999</v>
      </c>
      <c r="C2137" s="117">
        <v>1</v>
      </c>
      <c r="D2137" s="117">
        <v>3.2500000000000001E-2</v>
      </c>
      <c r="E2137" s="117">
        <v>3250</v>
      </c>
      <c r="F2137" s="117" t="s">
        <v>1436</v>
      </c>
      <c r="G2137" s="117">
        <v>1.5513999999999999</v>
      </c>
      <c r="H2137" s="117">
        <v>6.88E-2</v>
      </c>
      <c r="I2137" s="117">
        <v>1</v>
      </c>
      <c r="J2137" s="117">
        <v>1.3780789999999999E-2</v>
      </c>
      <c r="K2137" s="117">
        <v>1.292166E-2</v>
      </c>
      <c r="L2137" s="117">
        <v>0.24099999999999999</v>
      </c>
      <c r="M2137" s="117">
        <v>2.4E-2</v>
      </c>
      <c r="N2137" s="117" t="s">
        <v>5065</v>
      </c>
      <c r="P2137" s="117">
        <f>IF(F2137=FFY18_WIF_Table3_CN!$A$48,FFY18_WIF_Table3_CN!$G$48,VLOOKUP(A2137,FFY18_WIF_Table2_CN!$A$3:$Q$3545,3,FALSE))</f>
        <v>0.9212999999999999</v>
      </c>
      <c r="Q2137" s="270">
        <f t="shared" si="0"/>
        <v>0.94541361761273701</v>
      </c>
      <c r="R2137" s="88">
        <f>VLOOKUP(A2137,FFY18_Table15_Readmit_Factor!$A$3:$B$3416,2,FALSE)</f>
        <v>0.99590000000000001</v>
      </c>
      <c r="S2137" s="117" t="str">
        <f>VLOOKUP(A2137,'FFY18_Table 16B_VPB_Factor'!$A$3:$B$2810,2,FALSE)</f>
        <v>0.9916530205</v>
      </c>
      <c r="T2137" s="117">
        <f>VLOOKUP(A2137,FFY18_DSH_Supp_File_CN!A64:$M$3429,9,FALSE)</f>
        <v>804.7</v>
      </c>
    </row>
    <row r="2138" spans="1:20">
      <c r="A2138" s="212" t="s">
        <v>6760</v>
      </c>
      <c r="B2138" s="117">
        <v>0.82219999999999993</v>
      </c>
      <c r="C2138" s="117">
        <v>1</v>
      </c>
      <c r="D2138" s="117">
        <v>6.1690000000000002E-2</v>
      </c>
      <c r="E2138" s="117">
        <v>6169</v>
      </c>
      <c r="F2138" s="117" t="s">
        <v>5018</v>
      </c>
      <c r="G2138" s="117">
        <v>1.8076000000000001</v>
      </c>
      <c r="H2138" s="117">
        <v>0</v>
      </c>
      <c r="I2138" s="117">
        <v>1</v>
      </c>
      <c r="J2138" s="117">
        <v>0</v>
      </c>
      <c r="K2138" s="117">
        <v>0</v>
      </c>
      <c r="L2138" s="117">
        <v>0.30599999999999999</v>
      </c>
      <c r="M2138" s="117">
        <v>2.1000000000000001E-2</v>
      </c>
      <c r="N2138" s="117" t="s">
        <v>5066</v>
      </c>
      <c r="P2138" s="117">
        <f>IF(F2138=FFY18_WIF_Table3_CN!$A$48,FFY18_WIF_Table3_CN!$G$48,VLOOKUP(A2138,FFY18_WIF_Table2_CN!$A$3:$Q$3545,3,FALSE))</f>
        <v>0.90909999999999991</v>
      </c>
      <c r="Q2138" s="270">
        <f t="shared" si="0"/>
        <v>0.93682239309865067</v>
      </c>
      <c r="R2138" s="88">
        <f>VLOOKUP(A2138,FFY18_Table15_Readmit_Factor!$A$3:$B$3416,2,FALSE)</f>
        <v>1</v>
      </c>
      <c r="S2138" s="117" t="str">
        <f>VLOOKUP(A2138,'FFY18_Table 16B_VPB_Factor'!$A$3:$B$2810,2,FALSE)</f>
        <v>1.0034092870</v>
      </c>
      <c r="T2138" s="117">
        <f>VLOOKUP(A2138,FFY18_DSH_Supp_File_CN!A65:$M$3429,9,FALSE)</f>
        <v>370.6</v>
      </c>
    </row>
    <row r="2139" spans="1:20">
      <c r="A2139" s="212" t="s">
        <v>6761</v>
      </c>
      <c r="B2139" s="117">
        <v>0.78189999999999993</v>
      </c>
      <c r="C2139" s="117">
        <v>1</v>
      </c>
      <c r="D2139" s="117">
        <v>2.2440000000000002E-2</v>
      </c>
      <c r="E2139" s="117">
        <v>2244</v>
      </c>
      <c r="F2139" s="117" t="s">
        <v>5009</v>
      </c>
      <c r="G2139" s="117">
        <v>1.3174999999999999</v>
      </c>
      <c r="H2139" s="117">
        <v>0</v>
      </c>
      <c r="I2139" s="117">
        <v>1</v>
      </c>
      <c r="J2139" s="117">
        <v>0</v>
      </c>
      <c r="K2139" s="117">
        <v>0</v>
      </c>
      <c r="L2139" s="117">
        <v>0.24</v>
      </c>
      <c r="M2139" s="117">
        <v>2.1000000000000001E-2</v>
      </c>
      <c r="N2139" s="117" t="s">
        <v>1941</v>
      </c>
      <c r="P2139" s="117">
        <f>IF(F2139=FFY18_WIF_Table3_CN!$A$48,FFY18_WIF_Table3_CN!$G$48,VLOOKUP(A2139,FFY18_WIF_Table2_CN!$A$3:$Q$3545,3,FALSE))</f>
        <v>0.77669999999999995</v>
      </c>
      <c r="Q2139" s="270">
        <f t="shared" si="0"/>
        <v>0.84109579812573687</v>
      </c>
      <c r="R2139" s="88">
        <f>VLOOKUP(A2139,FFY18_Table15_Readmit_Factor!$A$3:$B$3416,2,FALSE)</f>
        <v>0.98719999999999997</v>
      </c>
      <c r="S2139" s="117" t="str">
        <f>VLOOKUP(A2139,'FFY18_Table 16B_VPB_Factor'!$A$3:$B$2810,2,FALSE)</f>
        <v>0.9992863340</v>
      </c>
      <c r="T2139" s="117">
        <f>VLOOKUP(A2139,FFY18_DSH_Supp_File_CN!A66:$M$3429,9,FALSE)</f>
        <v>671.58</v>
      </c>
    </row>
    <row r="2140" spans="1:20">
      <c r="A2140" s="212" t="s">
        <v>6762</v>
      </c>
      <c r="B2140" s="117">
        <v>0.78189999999999993</v>
      </c>
      <c r="C2140" s="117">
        <v>1</v>
      </c>
      <c r="D2140" s="117">
        <v>6.7999999999999996E-3</v>
      </c>
      <c r="E2140" s="117">
        <v>680</v>
      </c>
      <c r="F2140" s="117" t="s">
        <v>5009</v>
      </c>
      <c r="G2140" s="117">
        <v>1.1162000000000001</v>
      </c>
      <c r="H2140" s="117">
        <v>0</v>
      </c>
      <c r="I2140" s="117">
        <v>1</v>
      </c>
      <c r="J2140" s="117">
        <v>0</v>
      </c>
      <c r="K2140" s="117">
        <v>0</v>
      </c>
      <c r="L2140" s="117">
        <v>0.20599999999999999</v>
      </c>
      <c r="M2140" s="117">
        <v>1.4999999999999999E-2</v>
      </c>
      <c r="N2140" s="117" t="s">
        <v>1935</v>
      </c>
      <c r="P2140" s="117">
        <f>IF(F2140=FFY18_WIF_Table3_CN!$A$48,FFY18_WIF_Table3_CN!$G$48,VLOOKUP(A2140,FFY18_WIF_Table2_CN!$A$3:$Q$3545,3,FALSE))</f>
        <v>0.77669999999999995</v>
      </c>
      <c r="Q2140" s="270">
        <f t="shared" si="0"/>
        <v>0.84109579812573687</v>
      </c>
      <c r="R2140" s="88">
        <f>VLOOKUP(A2140,FFY18_Table15_Readmit_Factor!$A$3:$B$3416,2,FALSE)</f>
        <v>0.98260000000000003</v>
      </c>
      <c r="S2140" s="117" t="str">
        <f>VLOOKUP(A2140,'FFY18_Table 16B_VPB_Factor'!$A$3:$B$2810,2,FALSE)</f>
        <v>1.0061143295</v>
      </c>
      <c r="T2140" s="117">
        <f>VLOOKUP(A2140,FFY18_DSH_Supp_File_CN!A67:$M$3429,9,FALSE)</f>
        <v>508.99</v>
      </c>
    </row>
    <row r="2141" spans="1:20">
      <c r="A2141" s="212" t="s">
        <v>6763</v>
      </c>
      <c r="B2141" s="117">
        <v>0.87129999999999996</v>
      </c>
      <c r="C2141" s="117">
        <v>1</v>
      </c>
      <c r="D2141" s="117">
        <v>0.16400000000000001</v>
      </c>
      <c r="E2141" s="117">
        <v>16400</v>
      </c>
      <c r="F2141" s="117" t="s">
        <v>1781</v>
      </c>
      <c r="G2141" s="117">
        <v>1.8258000000000001</v>
      </c>
      <c r="H2141" s="117">
        <v>0</v>
      </c>
      <c r="I2141" s="117">
        <v>1</v>
      </c>
      <c r="J2141" s="117">
        <v>3.6518620000000002E-2</v>
      </c>
      <c r="K2141" s="117">
        <v>4.6233919999999998E-2</v>
      </c>
      <c r="L2141" s="117">
        <v>0.27100000000000002</v>
      </c>
      <c r="M2141" s="117">
        <v>2.7E-2</v>
      </c>
      <c r="N2141" s="117" t="s">
        <v>5067</v>
      </c>
      <c r="P2141" s="117">
        <f>IF(F2141=FFY18_WIF_Table3_CN!$A$48,FFY18_WIF_Table3_CN!$G$48,VLOOKUP(A2141,FFY18_WIF_Table2_CN!$A$3:$Q$3545,3,FALSE))</f>
        <v>0.86549999999999994</v>
      </c>
      <c r="Q2141" s="270">
        <f t="shared" si="0"/>
        <v>0.90581704998882284</v>
      </c>
      <c r="R2141" s="88">
        <f>VLOOKUP(A2141,FFY18_Table15_Readmit_Factor!$A$3:$B$3416,2,FALSE)</f>
        <v>0.99590000000000001</v>
      </c>
      <c r="S2141" s="117" t="str">
        <f>VLOOKUP(A2141,'FFY18_Table 16B_VPB_Factor'!$A$3:$B$2810,2,FALSE)</f>
        <v>1.0017298203</v>
      </c>
      <c r="T2141" s="117">
        <f>VLOOKUP(A2141,FFY18_DSH_Supp_File_CN!A68:$M$3429,9,FALSE)</f>
        <v>544.1</v>
      </c>
    </row>
    <row r="2142" spans="1:20">
      <c r="A2142" s="212" t="s">
        <v>6764</v>
      </c>
      <c r="B2142" s="117">
        <v>0.78189999999999993</v>
      </c>
      <c r="C2142" s="117">
        <v>1</v>
      </c>
      <c r="D2142" s="117">
        <v>2.7439999999999999E-2</v>
      </c>
      <c r="E2142" s="117">
        <v>2744</v>
      </c>
      <c r="F2142" s="117" t="s">
        <v>5009</v>
      </c>
      <c r="G2142" s="117">
        <v>1.5307999999999999</v>
      </c>
      <c r="H2142" s="117">
        <v>0</v>
      </c>
      <c r="I2142" s="117">
        <v>1</v>
      </c>
      <c r="J2142" s="117">
        <v>0</v>
      </c>
      <c r="K2142" s="117">
        <v>0</v>
      </c>
      <c r="L2142" s="117">
        <v>0.38700000000000001</v>
      </c>
      <c r="M2142" s="117">
        <v>4.3999999999999997E-2</v>
      </c>
      <c r="N2142" s="117" t="s">
        <v>5068</v>
      </c>
      <c r="P2142" s="117">
        <f>IF(F2142=FFY18_WIF_Table3_CN!$A$48,FFY18_WIF_Table3_CN!$G$48,VLOOKUP(A2142,FFY18_WIF_Table2_CN!$A$3:$Q$3545,3,FALSE))</f>
        <v>0.77669999999999995</v>
      </c>
      <c r="Q2142" s="270">
        <f t="shared" ref="Q2142:Q2160" si="1">+P2142^0.6848</f>
        <v>0.84109579812573687</v>
      </c>
      <c r="R2142" s="88">
        <f>VLOOKUP(A2142,FFY18_Table15_Readmit_Factor!$A$3:$B$3416,2,FALSE)</f>
        <v>0.99550000000000005</v>
      </c>
      <c r="S2142" s="117" t="str">
        <f>VLOOKUP(A2142,'FFY18_Table 16B_VPB_Factor'!$A$3:$B$2810,2,FALSE)</f>
        <v>1.0092323557</v>
      </c>
      <c r="T2142" s="117">
        <f>VLOOKUP(A2142,FFY18_DSH_Supp_File_CN!A69:$M$3429,9,FALSE)</f>
        <v>491.04</v>
      </c>
    </row>
    <row r="2143" spans="1:20">
      <c r="A2143" s="212" t="s">
        <v>6765</v>
      </c>
      <c r="B2143" s="117">
        <v>0.8569</v>
      </c>
      <c r="C2143" s="117">
        <v>1</v>
      </c>
      <c r="D2143" s="117">
        <v>2.521E-2</v>
      </c>
      <c r="E2143" s="117">
        <v>2521</v>
      </c>
      <c r="F2143" s="117" t="s">
        <v>5014</v>
      </c>
      <c r="G2143" s="117">
        <v>1.7361</v>
      </c>
      <c r="H2143" s="117">
        <v>7.5800000000000006E-2</v>
      </c>
      <c r="I2143" s="117">
        <v>1</v>
      </c>
      <c r="J2143" s="117">
        <v>0</v>
      </c>
      <c r="K2143" s="117">
        <v>0</v>
      </c>
      <c r="L2143" s="117">
        <v>0.32100000000000001</v>
      </c>
      <c r="M2143" s="117">
        <v>2.9000000000000001E-2</v>
      </c>
      <c r="N2143" s="117" t="s">
        <v>5059</v>
      </c>
      <c r="P2143" s="117">
        <f>IF(F2143=FFY18_WIF_Table3_CN!$A$48,FFY18_WIF_Table3_CN!$G$48,VLOOKUP(A2143,FFY18_WIF_Table2_CN!$A$3:$Q$3545,3,FALSE))</f>
        <v>0.9212999999999999</v>
      </c>
      <c r="Q2143" s="270">
        <f t="shared" si="1"/>
        <v>0.94541361761273701</v>
      </c>
      <c r="R2143" s="88">
        <f>VLOOKUP(A2143,FFY18_Table15_Readmit_Factor!$A$3:$B$3416,2,FALSE)</f>
        <v>0.99760000000000004</v>
      </c>
      <c r="S2143" s="117" t="str">
        <f>VLOOKUP(A2143,'FFY18_Table 16B_VPB_Factor'!$A$3:$B$2810,2,FALSE)</f>
        <v>0.9928369068</v>
      </c>
      <c r="T2143" s="117">
        <f>VLOOKUP(A2143,FFY18_DSH_Supp_File_CN!A70:$M$3429,9,FALSE)</f>
        <v>1182.56</v>
      </c>
    </row>
    <row r="2144" spans="1:20">
      <c r="A2144" s="212" t="s">
        <v>6766</v>
      </c>
      <c r="B2144" s="117">
        <v>0.92749999999999999</v>
      </c>
      <c r="C2144" s="117">
        <v>1</v>
      </c>
      <c r="D2144" s="117">
        <v>9.7900000000000001E-3</v>
      </c>
      <c r="E2144" s="117">
        <v>979</v>
      </c>
      <c r="F2144" s="117" t="s">
        <v>1436</v>
      </c>
      <c r="G2144" s="117">
        <v>1.4220999999999999</v>
      </c>
      <c r="H2144" s="117">
        <v>6.7100000000000007E-2</v>
      </c>
      <c r="I2144" s="117">
        <v>1</v>
      </c>
      <c r="J2144" s="117">
        <v>0</v>
      </c>
      <c r="K2144" s="117">
        <v>0</v>
      </c>
      <c r="L2144" s="117">
        <v>0.186</v>
      </c>
      <c r="M2144" s="117">
        <v>1.6E-2</v>
      </c>
      <c r="N2144" s="117" t="s">
        <v>5037</v>
      </c>
      <c r="P2144" s="117">
        <f>IF(F2144=FFY18_WIF_Table3_CN!$A$48,FFY18_WIF_Table3_CN!$G$48,VLOOKUP(A2144,FFY18_WIF_Table2_CN!$A$3:$Q$3545,3,FALSE))</f>
        <v>0.9212999999999999</v>
      </c>
      <c r="Q2144" s="270">
        <f t="shared" si="1"/>
        <v>0.94541361761273701</v>
      </c>
      <c r="R2144" s="88">
        <f>VLOOKUP(A2144,FFY18_Table15_Readmit_Factor!$A$3:$B$3416,2,FALSE)</f>
        <v>0.99750000000000005</v>
      </c>
      <c r="S2144" s="117" t="str">
        <f>VLOOKUP(A2144,'FFY18_Table 16B_VPB_Factor'!$A$3:$B$2810,2,FALSE)</f>
        <v>1.0080415863</v>
      </c>
      <c r="T2144" s="117">
        <f>VLOOKUP(A2144,FFY18_DSH_Supp_File_CN!A71:$M$3429,9,FALSE)</f>
        <v>936.15</v>
      </c>
    </row>
    <row r="2145" spans="1:20">
      <c r="A2145" s="212" t="s">
        <v>6767</v>
      </c>
      <c r="B2145" s="117">
        <v>0.92749999999999999</v>
      </c>
      <c r="C2145" s="117">
        <v>1</v>
      </c>
      <c r="D2145" s="117">
        <v>1.7340000000000001E-2</v>
      </c>
      <c r="E2145" s="117">
        <v>1734</v>
      </c>
      <c r="F2145" s="117" t="s">
        <v>1436</v>
      </c>
      <c r="G2145" s="117">
        <v>1.3926000000000001</v>
      </c>
      <c r="H2145" s="117">
        <v>5.9499999999999997E-2</v>
      </c>
      <c r="I2145" s="117">
        <v>1</v>
      </c>
      <c r="J2145" s="117">
        <v>0</v>
      </c>
      <c r="K2145" s="117">
        <v>0</v>
      </c>
      <c r="L2145" s="117">
        <v>0.22</v>
      </c>
      <c r="M2145" s="117">
        <v>2.1000000000000001E-2</v>
      </c>
      <c r="N2145" s="117" t="s">
        <v>5069</v>
      </c>
      <c r="P2145" s="117">
        <f>IF(F2145=FFY18_WIF_Table3_CN!$A$48,FFY18_WIF_Table3_CN!$G$48,VLOOKUP(A2145,FFY18_WIF_Table2_CN!$A$3:$Q$3545,3,FALSE))</f>
        <v>0.9212999999999999</v>
      </c>
      <c r="Q2145" s="270">
        <f t="shared" si="1"/>
        <v>0.94541361761273701</v>
      </c>
      <c r="R2145" s="88">
        <f>VLOOKUP(A2145,FFY18_Table15_Readmit_Factor!$A$3:$B$3416,2,FALSE)</f>
        <v>0.99690000000000001</v>
      </c>
      <c r="S2145" s="117" t="str">
        <f>VLOOKUP(A2145,'FFY18_Table 16B_VPB_Factor'!$A$3:$B$2810,2,FALSE)</f>
        <v>1.0078970421</v>
      </c>
      <c r="T2145" s="117">
        <f>VLOOKUP(A2145,FFY18_DSH_Supp_File_CN!A72:$M$3429,9,FALSE)</f>
        <v>836.63</v>
      </c>
    </row>
    <row r="2146" spans="1:20">
      <c r="A2146" s="212" t="s">
        <v>6768</v>
      </c>
      <c r="B2146" s="117">
        <v>0.86789999999999989</v>
      </c>
      <c r="C2146" s="117">
        <v>1</v>
      </c>
      <c r="D2146" s="117">
        <v>5.2179999999999997E-2</v>
      </c>
      <c r="E2146" s="117">
        <v>5218</v>
      </c>
      <c r="F2146" s="117" t="s">
        <v>5017</v>
      </c>
      <c r="G2146" s="117">
        <v>1.4991000000000001</v>
      </c>
      <c r="H2146" s="117">
        <v>7.9500000000000001E-2</v>
      </c>
      <c r="I2146" s="117">
        <v>1</v>
      </c>
      <c r="J2146" s="117">
        <v>0</v>
      </c>
      <c r="K2146" s="117">
        <v>0</v>
      </c>
      <c r="L2146" s="117">
        <v>0.28799999999999998</v>
      </c>
      <c r="M2146" s="117">
        <v>2.7E-2</v>
      </c>
      <c r="N2146" s="117" t="s">
        <v>5070</v>
      </c>
      <c r="P2146" s="117">
        <f>IF(F2146=FFY18_WIF_Table3_CN!$A$48,FFY18_WIF_Table3_CN!$G$48,VLOOKUP(A2146,FFY18_WIF_Table2_CN!$A$3:$Q$3545,3,FALSE))</f>
        <v>0.8889999999999999</v>
      </c>
      <c r="Q2146" s="270">
        <f t="shared" si="1"/>
        <v>0.92258826431789998</v>
      </c>
      <c r="R2146" s="88">
        <f>VLOOKUP(A2146,FFY18_Table15_Readmit_Factor!$A$3:$B$3416,2,FALSE)</f>
        <v>0.97099999999999997</v>
      </c>
      <c r="S2146" s="117" t="str">
        <f>VLOOKUP(A2146,'FFY18_Table 16B_VPB_Factor'!$A$3:$B$2810,2,FALSE)</f>
        <v>0.9951496150</v>
      </c>
      <c r="T2146" s="117">
        <f>VLOOKUP(A2146,FFY18_DSH_Supp_File_CN!A73:$M$3429,9,FALSE)</f>
        <v>721.61</v>
      </c>
    </row>
    <row r="2147" spans="1:20">
      <c r="A2147" s="212" t="s">
        <v>6769</v>
      </c>
      <c r="B2147" s="117">
        <v>0.88869999999999993</v>
      </c>
      <c r="C2147" s="117">
        <v>1</v>
      </c>
      <c r="D2147" s="117">
        <v>1.99E-3</v>
      </c>
      <c r="E2147" s="117">
        <v>199</v>
      </c>
      <c r="F2147" s="117" t="s">
        <v>4347</v>
      </c>
      <c r="G2147" s="117">
        <v>1.7186999999999999</v>
      </c>
      <c r="H2147" s="117">
        <v>0</v>
      </c>
      <c r="I2147" s="117">
        <v>1</v>
      </c>
      <c r="J2147" s="117">
        <v>0</v>
      </c>
      <c r="K2147" s="117">
        <v>0</v>
      </c>
      <c r="L2147" s="117">
        <v>0.32800000000000001</v>
      </c>
      <c r="M2147" s="117">
        <v>4.9000000000000002E-2</v>
      </c>
      <c r="N2147" s="117" t="s">
        <v>5025</v>
      </c>
      <c r="P2147" s="117">
        <f>IF(F2147=FFY18_WIF_Table3_CN!$A$48,FFY18_WIF_Table3_CN!$G$48,VLOOKUP(A2147,FFY18_WIF_Table2_CN!$A$3:$Q$3545,3,FALSE))</f>
        <v>0.88279999999999992</v>
      </c>
      <c r="Q2147" s="270">
        <f t="shared" si="1"/>
        <v>0.91817723290471709</v>
      </c>
      <c r="R2147" s="88">
        <f>VLOOKUP(A2147,FFY18_Table15_Readmit_Factor!$A$3:$B$3416,2,FALSE)</f>
        <v>1</v>
      </c>
      <c r="S2147" s="117" t="str">
        <f>VLOOKUP(A2147,'FFY18_Table 16B_VPB_Factor'!$A$3:$B$2810,2,FALSE)</f>
        <v>1.0227851008</v>
      </c>
      <c r="T2147" s="90">
        <v>0</v>
      </c>
    </row>
    <row r="2148" spans="1:20">
      <c r="A2148" s="212" t="s">
        <v>6770</v>
      </c>
      <c r="B2148" s="117">
        <v>0.78189999999999993</v>
      </c>
      <c r="C2148" s="117">
        <v>1</v>
      </c>
      <c r="D2148" s="117">
        <v>2.5989999999999999E-2</v>
      </c>
      <c r="E2148" s="117">
        <v>2599</v>
      </c>
      <c r="F2148" s="117" t="s">
        <v>5009</v>
      </c>
      <c r="G2148" s="117">
        <v>1.3653999999999999</v>
      </c>
      <c r="H2148" s="117">
        <v>0</v>
      </c>
      <c r="I2148" s="117">
        <v>1</v>
      </c>
      <c r="J2148" s="117">
        <v>0</v>
      </c>
      <c r="K2148" s="117">
        <v>0</v>
      </c>
      <c r="L2148" s="117">
        <v>0.38200000000000001</v>
      </c>
      <c r="M2148" s="117">
        <v>2.7E-2</v>
      </c>
      <c r="N2148" s="117" t="s">
        <v>5071</v>
      </c>
      <c r="P2148" s="117">
        <f>IF(F2148=FFY18_WIF_Table3_CN!$A$48,FFY18_WIF_Table3_CN!$G$48,VLOOKUP(A2148,FFY18_WIF_Table2_CN!$A$3:$Q$3545,3,FALSE))</f>
        <v>0.77669999999999995</v>
      </c>
      <c r="Q2148" s="270">
        <f t="shared" si="1"/>
        <v>0.84109579812573687</v>
      </c>
      <c r="R2148" s="88">
        <f>VLOOKUP(A2148,FFY18_Table15_Readmit_Factor!$A$3:$B$3416,2,FALSE)</f>
        <v>0.99350000000000005</v>
      </c>
      <c r="S2148" s="117" t="str">
        <f>VLOOKUP(A2148,'FFY18_Table 16B_VPB_Factor'!$A$3:$B$2810,2,FALSE)</f>
        <v>1.0072225022</v>
      </c>
      <c r="T2148" s="117">
        <f>VLOOKUP(A2148,FFY18_DSH_Supp_File_CN!A75:$M$3429,9,FALSE)</f>
        <v>553.48</v>
      </c>
    </row>
    <row r="2149" spans="1:20">
      <c r="A2149" s="212" t="s">
        <v>6771</v>
      </c>
      <c r="B2149" s="117">
        <v>0.98119999999999996</v>
      </c>
      <c r="C2149" s="117">
        <v>1</v>
      </c>
      <c r="D2149" s="117">
        <v>4.6359999999999998E-2</v>
      </c>
      <c r="E2149" s="117">
        <v>4636</v>
      </c>
      <c r="F2149" s="117" t="s">
        <v>1473</v>
      </c>
      <c r="G2149" s="117">
        <v>1.7009000000000001</v>
      </c>
      <c r="H2149" s="117">
        <v>5.4199999999999998E-2</v>
      </c>
      <c r="I2149" s="117">
        <v>1</v>
      </c>
      <c r="J2149" s="117">
        <v>5.3623549999999999E-2</v>
      </c>
      <c r="K2149" s="117">
        <v>4.6598100000000003E-2</v>
      </c>
      <c r="L2149" s="117">
        <v>0.24399999999999999</v>
      </c>
      <c r="M2149" s="117">
        <v>1.4999999999999999E-2</v>
      </c>
      <c r="N2149" s="117" t="s">
        <v>5034</v>
      </c>
      <c r="P2149" s="117">
        <f>IF(F2149=FFY18_WIF_Table3_CN!$A$48,FFY18_WIF_Table3_CN!$G$48,VLOOKUP(A2149,FFY18_WIF_Table2_CN!$A$3:$Q$3545,3,FALSE))</f>
        <v>0.97459999999999991</v>
      </c>
      <c r="Q2149" s="270">
        <f t="shared" si="1"/>
        <v>0.98253566450922314</v>
      </c>
      <c r="R2149" s="88">
        <f>VLOOKUP(A2149,FFY18_Table15_Readmit_Factor!$A$3:$B$3416,2,FALSE)</f>
        <v>0.99760000000000004</v>
      </c>
      <c r="S2149" s="117" t="str">
        <f>VLOOKUP(A2149,'FFY18_Table 16B_VPB_Factor'!$A$3:$B$2810,2,FALSE)</f>
        <v>1.0053778421</v>
      </c>
      <c r="T2149" s="117">
        <f>VLOOKUP(A2149,FFY18_DSH_Supp_File_CN!A76:$M$3429,9,FALSE)</f>
        <v>976.05</v>
      </c>
    </row>
    <row r="2150" spans="1:20">
      <c r="A2150" s="212" t="s">
        <v>6772</v>
      </c>
      <c r="B2150" s="117">
        <v>1.4447999999999999</v>
      </c>
      <c r="C2150" s="117">
        <v>1</v>
      </c>
      <c r="D2150" s="117">
        <v>1.0200000000000001E-3</v>
      </c>
      <c r="E2150" s="117">
        <v>102</v>
      </c>
      <c r="F2150" s="117" t="s">
        <v>5009</v>
      </c>
      <c r="G2150" s="117">
        <v>1.0217000000000001</v>
      </c>
      <c r="H2150" s="117">
        <v>0</v>
      </c>
      <c r="I2150" s="117">
        <v>1</v>
      </c>
      <c r="J2150" s="117">
        <v>0</v>
      </c>
      <c r="K2150" s="117">
        <v>0</v>
      </c>
      <c r="L2150" s="117">
        <v>0.29899999999999999</v>
      </c>
      <c r="M2150" s="117">
        <v>2.4E-2</v>
      </c>
      <c r="N2150" s="117" t="s">
        <v>5072</v>
      </c>
      <c r="P2150" s="117">
        <f>IF(F2150=FFY18_WIF_Table3_CN!$A$48,FFY18_WIF_Table3_CN!$G$48,VLOOKUP(A2150,FFY18_WIF_Table2_CN!$A$3:$Q$3545,3,FALSE))</f>
        <v>0.77669999999999995</v>
      </c>
      <c r="Q2150" s="270">
        <f t="shared" si="1"/>
        <v>0.84109579812573687</v>
      </c>
      <c r="R2150" s="88">
        <f>VLOOKUP(A2150,FFY18_Table15_Readmit_Factor!$A$3:$B$3416,2,FALSE)</f>
        <v>1</v>
      </c>
      <c r="S2150" s="91">
        <v>1</v>
      </c>
      <c r="T2150" s="90">
        <v>0</v>
      </c>
    </row>
    <row r="2151" spans="1:20">
      <c r="A2151" s="212" t="s">
        <v>6773</v>
      </c>
      <c r="B2151" s="117">
        <v>0.82869999999999999</v>
      </c>
      <c r="C2151" s="117">
        <v>1</v>
      </c>
      <c r="D2151" s="117">
        <v>2.051E-2</v>
      </c>
      <c r="E2151" s="117">
        <v>2051</v>
      </c>
      <c r="F2151" s="117" t="s">
        <v>1939</v>
      </c>
      <c r="G2151" s="117">
        <v>1.3331999999999999</v>
      </c>
      <c r="H2151" s="117">
        <v>0</v>
      </c>
      <c r="I2151" s="117">
        <v>1</v>
      </c>
      <c r="J2151" s="117">
        <v>0</v>
      </c>
      <c r="K2151" s="117">
        <v>0</v>
      </c>
      <c r="L2151" s="117">
        <v>0.247</v>
      </c>
      <c r="M2151" s="117">
        <v>4.4999999999999998E-2</v>
      </c>
      <c r="N2151" s="117" t="s">
        <v>5073</v>
      </c>
      <c r="P2151" s="117">
        <f>IF(F2151=FFY18_WIF_Table3_CN!$A$48,FFY18_WIF_Table3_CN!$G$48,VLOOKUP(A2151,FFY18_WIF_Table2_CN!$A$3:$Q$3545,3,FALSE))</f>
        <v>0.82319999999999993</v>
      </c>
      <c r="Q2151" s="270">
        <f t="shared" si="1"/>
        <v>0.87526199596075416</v>
      </c>
      <c r="R2151" s="88">
        <f>VLOOKUP(A2151,FFY18_Table15_Readmit_Factor!$A$3:$B$3416,2,FALSE)</f>
        <v>0.97940000000000005</v>
      </c>
      <c r="S2151" s="117" t="str">
        <f>VLOOKUP(A2151,'FFY18_Table 16B_VPB_Factor'!$A$3:$B$2810,2,FALSE)</f>
        <v>1.0060902388</v>
      </c>
      <c r="T2151" s="117">
        <f>VLOOKUP(A2151,FFY18_DSH_Supp_File_CN!A78:$M$3429,9,FALSE)</f>
        <v>431.15</v>
      </c>
    </row>
    <row r="2152" spans="1:20">
      <c r="A2152" s="212" t="s">
        <v>6774</v>
      </c>
      <c r="B2152" s="117">
        <v>0.98119999999999996</v>
      </c>
      <c r="C2152" s="117">
        <v>1</v>
      </c>
      <c r="D2152" s="117">
        <v>5.4599999999999996E-3</v>
      </c>
      <c r="E2152" s="117">
        <v>546</v>
      </c>
      <c r="F2152" s="117" t="s">
        <v>1473</v>
      </c>
      <c r="G2152" s="117">
        <v>1.3707</v>
      </c>
      <c r="H2152" s="117">
        <v>0</v>
      </c>
      <c r="I2152" s="117">
        <v>1</v>
      </c>
      <c r="J2152" s="117">
        <v>0</v>
      </c>
      <c r="K2152" s="117">
        <v>0</v>
      </c>
      <c r="L2152" s="117">
        <v>0.23599999999999999</v>
      </c>
      <c r="M2152" s="117">
        <v>3.1E-2</v>
      </c>
      <c r="N2152" s="117" t="s">
        <v>5074</v>
      </c>
      <c r="P2152" s="117">
        <f>IF(F2152=FFY18_WIF_Table3_CN!$A$48,FFY18_WIF_Table3_CN!$G$48,VLOOKUP(A2152,FFY18_WIF_Table2_CN!$A$3:$Q$3545,3,FALSE))</f>
        <v>0.97459999999999991</v>
      </c>
      <c r="Q2152" s="270">
        <f t="shared" si="1"/>
        <v>0.98253566450922314</v>
      </c>
      <c r="R2152" s="88">
        <f>VLOOKUP(A2152,FFY18_Table15_Readmit_Factor!$A$3:$B$3416,2,FALSE)</f>
        <v>0.99170000000000003</v>
      </c>
      <c r="S2152" s="117" t="str">
        <f>VLOOKUP(A2152,'FFY18_Table 16B_VPB_Factor'!$A$3:$B$2810,2,FALSE)</f>
        <v>1.0031270815</v>
      </c>
      <c r="T2152" s="117">
        <f>VLOOKUP(A2152,FFY18_DSH_Supp_File_CN!A79:$M$3429,9,FALSE)</f>
        <v>590.72</v>
      </c>
    </row>
    <row r="2153" spans="1:20">
      <c r="A2153" s="212" t="s">
        <v>6776</v>
      </c>
      <c r="B2153" s="117">
        <v>0.92749999999999999</v>
      </c>
      <c r="C2153" s="117">
        <v>1</v>
      </c>
      <c r="D2153" s="117">
        <v>1.3350000000000001E-2</v>
      </c>
      <c r="E2153" s="117">
        <v>1335</v>
      </c>
      <c r="F2153" s="117" t="s">
        <v>1436</v>
      </c>
      <c r="G2153" s="117">
        <v>1.4535</v>
      </c>
      <c r="H2153" s="117">
        <v>0</v>
      </c>
      <c r="I2153" s="117">
        <v>1</v>
      </c>
      <c r="J2153" s="117">
        <v>0</v>
      </c>
      <c r="K2153" s="117">
        <v>0</v>
      </c>
      <c r="L2153" s="117">
        <v>0.23799999999999999</v>
      </c>
      <c r="M2153" s="117">
        <v>2.5000000000000001E-2</v>
      </c>
      <c r="N2153" s="117" t="s">
        <v>5042</v>
      </c>
      <c r="P2153" s="117">
        <f>IF(F2153=FFY18_WIF_Table3_CN!$A$48,FFY18_WIF_Table3_CN!$G$48,VLOOKUP(A2153,FFY18_WIF_Table2_CN!$A$3:$Q$3545,3,FALSE))</f>
        <v>0.9212999999999999</v>
      </c>
      <c r="Q2153" s="270">
        <f t="shared" si="1"/>
        <v>0.94541361761273701</v>
      </c>
      <c r="R2153" s="88">
        <f>VLOOKUP(A2153,FFY18_Table15_Readmit_Factor!$A$3:$B$3416,2,FALSE)</f>
        <v>0.98780000000000001</v>
      </c>
      <c r="S2153" s="117" t="str">
        <f>VLOOKUP(A2153,'FFY18_Table 16B_VPB_Factor'!$A$3:$B$2810,2,FALSE)</f>
        <v>1.0007661919</v>
      </c>
      <c r="T2153" s="117">
        <f>VLOOKUP(A2153,FFY18_DSH_Supp_File_CN!A80:$M$3429,9,FALSE)</f>
        <v>1634.16</v>
      </c>
    </row>
    <row r="2154" spans="1:20">
      <c r="A2154" s="212" t="s">
        <v>6777</v>
      </c>
      <c r="B2154" s="117">
        <v>0.87129999999999996</v>
      </c>
      <c r="C2154" s="117">
        <v>1</v>
      </c>
      <c r="D2154" s="117">
        <v>1.5E-3</v>
      </c>
      <c r="E2154" s="117">
        <v>150</v>
      </c>
      <c r="F2154" s="117" t="s">
        <v>1781</v>
      </c>
      <c r="G2154" s="117">
        <v>0.71840000000000004</v>
      </c>
      <c r="H2154" s="117">
        <v>0</v>
      </c>
      <c r="I2154" s="117">
        <v>1</v>
      </c>
      <c r="J2154" s="117">
        <v>0</v>
      </c>
      <c r="K2154" s="117">
        <v>0</v>
      </c>
      <c r="L2154" s="117">
        <v>0.39700000000000002</v>
      </c>
      <c r="M2154" s="117">
        <v>3.5000000000000003E-2</v>
      </c>
      <c r="N2154" s="117" t="s">
        <v>5067</v>
      </c>
      <c r="P2154" s="117">
        <f>IF(F2154=FFY18_WIF_Table3_CN!$A$48,FFY18_WIF_Table3_CN!$G$48,VLOOKUP(A2154,FFY18_WIF_Table2_CN!$A$3:$Q$3545,3,FALSE))</f>
        <v>0.86549999999999994</v>
      </c>
      <c r="Q2154" s="270">
        <f t="shared" si="1"/>
        <v>0.90581704998882284</v>
      </c>
      <c r="R2154" s="88">
        <f>VLOOKUP(A2154,FFY18_Table15_Readmit_Factor!$A$3:$B$3416,2,FALSE)</f>
        <v>1</v>
      </c>
      <c r="S2154" s="91">
        <v>1</v>
      </c>
      <c r="T2154" s="117">
        <f>VLOOKUP(A2154,FFY18_DSH_Supp_File_CN!A81:$M$3429,9,FALSE)</f>
        <v>655.26</v>
      </c>
    </row>
    <row r="2155" spans="1:20">
      <c r="A2155" s="212" t="s">
        <v>6778</v>
      </c>
      <c r="B2155" s="117">
        <v>0.92749999999999999</v>
      </c>
      <c r="C2155" s="117">
        <v>1</v>
      </c>
      <c r="D2155" s="117">
        <v>2.945E-2</v>
      </c>
      <c r="E2155" s="117">
        <v>2945</v>
      </c>
      <c r="F2155" s="117" t="s">
        <v>1436</v>
      </c>
      <c r="G2155" s="117">
        <v>1.4654</v>
      </c>
      <c r="H2155" s="117">
        <v>3.9899999999999998E-2</v>
      </c>
      <c r="I2155" s="117">
        <v>1</v>
      </c>
      <c r="J2155" s="117">
        <v>0</v>
      </c>
      <c r="K2155" s="117">
        <v>0</v>
      </c>
      <c r="L2155" s="117">
        <v>0.23499999999999999</v>
      </c>
      <c r="M2155" s="117">
        <v>2.9000000000000001E-2</v>
      </c>
      <c r="N2155" s="117" t="s">
        <v>5042</v>
      </c>
      <c r="P2155" s="117">
        <f>IF(F2155=FFY18_WIF_Table3_CN!$A$48,FFY18_WIF_Table3_CN!$G$48,VLOOKUP(A2155,FFY18_WIF_Table2_CN!$A$3:$Q$3545,3,FALSE))</f>
        <v>0.9212999999999999</v>
      </c>
      <c r="Q2155" s="270">
        <f t="shared" si="1"/>
        <v>0.94541361761273701</v>
      </c>
      <c r="R2155" s="88">
        <f>VLOOKUP(A2155,FFY18_Table15_Readmit_Factor!$A$3:$B$3416,2,FALSE)</f>
        <v>0.99080000000000001</v>
      </c>
      <c r="S2155" s="117" t="str">
        <f>VLOOKUP(A2155,'FFY18_Table 16B_VPB_Factor'!$A$3:$B$2810,2,FALSE)</f>
        <v>0.9995891887</v>
      </c>
      <c r="T2155" s="117">
        <f>VLOOKUP(A2155,FFY18_DSH_Supp_File_CN!A82:$M$3429,9,FALSE)</f>
        <v>497.39</v>
      </c>
    </row>
    <row r="2156" spans="1:20">
      <c r="A2156" s="212" t="s">
        <v>6779</v>
      </c>
      <c r="B2156" s="117">
        <v>0.94119999999999993</v>
      </c>
      <c r="C2156" s="117">
        <v>1</v>
      </c>
      <c r="D2156" s="117">
        <v>3.397E-2</v>
      </c>
      <c r="E2156" s="117">
        <v>3397</v>
      </c>
      <c r="F2156" s="117" t="s">
        <v>1683</v>
      </c>
      <c r="G2156" s="117">
        <v>1.506</v>
      </c>
      <c r="H2156" s="117">
        <v>1.9300000000000001E-2</v>
      </c>
      <c r="I2156" s="117">
        <v>1</v>
      </c>
      <c r="J2156" s="117">
        <v>0</v>
      </c>
      <c r="K2156" s="117">
        <v>0</v>
      </c>
      <c r="L2156" s="117">
        <v>0.26</v>
      </c>
      <c r="M2156" s="117">
        <v>0.02</v>
      </c>
      <c r="N2156" s="117" t="s">
        <v>5047</v>
      </c>
      <c r="P2156" s="117">
        <f>IF(F2156=FFY18_WIF_Table3_CN!$A$48,FFY18_WIF_Table3_CN!$G$48,VLOOKUP(A2156,FFY18_WIF_Table2_CN!$A$3:$Q$3545,3,FALSE))</f>
        <v>0.94599999999999995</v>
      </c>
      <c r="Q2156" s="270">
        <f t="shared" si="1"/>
        <v>0.96269840041556742</v>
      </c>
      <c r="R2156" s="88">
        <f>VLOOKUP(A2156,FFY18_Table15_Readmit_Factor!$A$3:$B$3416,2,FALSE)</f>
        <v>0.99409999999999998</v>
      </c>
      <c r="S2156" s="117" t="str">
        <f>VLOOKUP(A2156,'FFY18_Table 16B_VPB_Factor'!$A$3:$B$2810,2,FALSE)</f>
        <v>0.9940207932</v>
      </c>
      <c r="T2156" s="90">
        <v>0</v>
      </c>
    </row>
    <row r="2157" spans="1:20">
      <c r="A2157" s="212" t="s">
        <v>6780</v>
      </c>
      <c r="B2157" s="117">
        <v>0.92749999999999999</v>
      </c>
      <c r="C2157" s="117">
        <v>1</v>
      </c>
      <c r="D2157" s="117">
        <v>1.917E-2</v>
      </c>
      <c r="E2157" s="117">
        <v>1917</v>
      </c>
      <c r="F2157" s="117" t="s">
        <v>1436</v>
      </c>
      <c r="G2157" s="117">
        <v>1.5130999999999999</v>
      </c>
      <c r="H2157" s="117">
        <v>0</v>
      </c>
      <c r="I2157" s="117">
        <v>1</v>
      </c>
      <c r="J2157" s="117">
        <v>3.2752160000000002E-2</v>
      </c>
      <c r="K2157" s="117">
        <v>5.7973480000000001E-2</v>
      </c>
      <c r="L2157" s="117">
        <v>0.248</v>
      </c>
      <c r="M2157" s="117">
        <v>3.5000000000000003E-2</v>
      </c>
      <c r="N2157" s="117" t="s">
        <v>5042</v>
      </c>
      <c r="P2157" s="117">
        <f>IF(F2157=FFY18_WIF_Table3_CN!$A$48,FFY18_WIF_Table3_CN!$G$48,VLOOKUP(A2157,FFY18_WIF_Table2_CN!$A$3:$Q$3545,3,FALSE))</f>
        <v>0.9212999999999999</v>
      </c>
      <c r="Q2157" s="270">
        <f t="shared" si="1"/>
        <v>0.94541361761273701</v>
      </c>
      <c r="R2157" s="88">
        <f>VLOOKUP(A2157,FFY18_Table15_Readmit_Factor!$A$3:$B$3416,2,FALSE)</f>
        <v>0.995</v>
      </c>
      <c r="S2157" s="117" t="str">
        <f>VLOOKUP(A2157,'FFY18_Table 16B_VPB_Factor'!$A$3:$B$2810,2,FALSE)</f>
        <v>1.0012480061</v>
      </c>
      <c r="T2157" s="117">
        <f>VLOOKUP(A2157,FFY18_DSH_Supp_File_CN!A84:$M$3429,9,FALSE)</f>
        <v>444.78</v>
      </c>
    </row>
    <row r="2158" spans="1:20">
      <c r="A2158" s="212" t="s">
        <v>6781</v>
      </c>
      <c r="B2158" s="117">
        <v>0.87049999999999994</v>
      </c>
      <c r="C2158" s="117">
        <v>1</v>
      </c>
      <c r="D2158" s="117">
        <v>2.2759999999999999E-2</v>
      </c>
      <c r="E2158" s="117">
        <v>2276</v>
      </c>
      <c r="F2158" s="117" t="s">
        <v>1368</v>
      </c>
      <c r="G2158" s="117">
        <v>1.4723999999999999</v>
      </c>
      <c r="H2158" s="117">
        <v>4.7300000000000002E-2</v>
      </c>
      <c r="I2158" s="117">
        <v>1</v>
      </c>
      <c r="J2158" s="117">
        <v>0</v>
      </c>
      <c r="K2158" s="117">
        <v>0</v>
      </c>
      <c r="L2158" s="117">
        <v>0.253</v>
      </c>
      <c r="M2158" s="117">
        <v>2.9000000000000001E-2</v>
      </c>
      <c r="N2158" s="117" t="s">
        <v>5075</v>
      </c>
      <c r="P2158" s="117">
        <f>IF(F2158=FFY18_WIF_Table3_CN!$A$48,FFY18_WIF_Table3_CN!$G$48,VLOOKUP(A2158,FFY18_WIF_Table2_CN!$A$3:$Q$3545,3,FALSE))</f>
        <v>0.86469999999999991</v>
      </c>
      <c r="Q2158" s="270">
        <f t="shared" si="1"/>
        <v>0.90524360674079907</v>
      </c>
      <c r="R2158" s="88">
        <f>VLOOKUP(A2158,FFY18_Table15_Readmit_Factor!$A$3:$B$3416,2,FALSE)</f>
        <v>0.99790000000000001</v>
      </c>
      <c r="S2158" s="117" t="str">
        <f>VLOOKUP(A2158,'FFY18_Table 16B_VPB_Factor'!$A$3:$B$2810,2,FALSE)</f>
        <v>0.9993207493</v>
      </c>
      <c r="T2158" s="117">
        <f>VLOOKUP(A2158,FFY18_DSH_Supp_File_CN!A85:$M$3429,9,FALSE)</f>
        <v>412.38</v>
      </c>
    </row>
    <row r="2159" spans="1:20">
      <c r="A2159" s="212" t="s">
        <v>6782</v>
      </c>
      <c r="B2159" s="117">
        <v>0.78189999999999993</v>
      </c>
      <c r="C2159" s="117">
        <v>1</v>
      </c>
      <c r="D2159" s="117">
        <v>1.436E-2</v>
      </c>
      <c r="E2159" s="117">
        <v>1436</v>
      </c>
      <c r="F2159" s="117" t="s">
        <v>5009</v>
      </c>
      <c r="G2159" s="117">
        <v>1.4468000000000001</v>
      </c>
      <c r="H2159" s="117">
        <v>0</v>
      </c>
      <c r="I2159" s="117">
        <v>1</v>
      </c>
      <c r="J2159" s="117">
        <v>0</v>
      </c>
      <c r="K2159" s="117">
        <v>0</v>
      </c>
      <c r="L2159" s="117">
        <v>0.40300000000000002</v>
      </c>
      <c r="M2159" s="117">
        <v>0.03</v>
      </c>
      <c r="N2159" s="117" t="s">
        <v>1622</v>
      </c>
      <c r="P2159" s="117">
        <f>IF(F2159=FFY18_WIF_Table3_CN!$A$48,FFY18_WIF_Table3_CN!$G$48,VLOOKUP(A2159,FFY18_WIF_Table2_CN!$A$3:$Q$3545,3,FALSE))</f>
        <v>0.77669999999999995</v>
      </c>
      <c r="Q2159" s="270">
        <f t="shared" si="1"/>
        <v>0.84109579812573687</v>
      </c>
      <c r="R2159" s="88">
        <f>VLOOKUP(A2159,FFY18_Table15_Readmit_Factor!$A$3:$B$3416,2,FALSE)</f>
        <v>0.99780000000000002</v>
      </c>
      <c r="S2159" s="117" t="str">
        <f>VLOOKUP(A2159,'FFY18_Table 16B_VPB_Factor'!$A$3:$B$2810,2,FALSE)</f>
        <v>1.0033198072</v>
      </c>
      <c r="T2159" s="117">
        <f>VLOOKUP(A2159,FFY18_DSH_Supp_File_CN!A86:$M$3429,9,FALSE)</f>
        <v>439</v>
      </c>
    </row>
    <row r="2160" spans="1:20">
      <c r="A2160" s="212" t="s">
        <v>6784</v>
      </c>
      <c r="B2160" s="117">
        <v>0.82309999999999994</v>
      </c>
      <c r="C2160" s="117">
        <v>1</v>
      </c>
      <c r="D2160" s="117">
        <v>4.5399999999999998E-3</v>
      </c>
      <c r="E2160" s="117">
        <v>454</v>
      </c>
      <c r="F2160" s="117" t="s">
        <v>5012</v>
      </c>
      <c r="G2160" s="117">
        <v>0.99809999999999999</v>
      </c>
      <c r="H2160" s="117">
        <v>0</v>
      </c>
      <c r="I2160" s="117">
        <v>1</v>
      </c>
      <c r="J2160" s="117">
        <v>0</v>
      </c>
      <c r="K2160" s="117">
        <v>0</v>
      </c>
      <c r="L2160" s="117">
        <v>0.6</v>
      </c>
      <c r="M2160" s="117">
        <v>2.9000000000000001E-2</v>
      </c>
      <c r="N2160" s="117" t="s">
        <v>5076</v>
      </c>
      <c r="P2160" s="117">
        <f>IF(F2160=FFY18_WIF_Table3_CN!$A$48,FFY18_WIF_Table3_CN!$G$48,VLOOKUP(A2160,FFY18_WIF_Table2_CN!$A$3:$Q$3545,3,FALSE))</f>
        <v>0.81759999999999999</v>
      </c>
      <c r="Q2160" s="270">
        <f t="shared" si="1"/>
        <v>0.87118020045858147</v>
      </c>
      <c r="R2160" s="88">
        <f>VLOOKUP(A2160,FFY18_Table15_Readmit_Factor!$A$3:$B$3416,2,FALSE)</f>
        <v>0.99509999999999998</v>
      </c>
      <c r="S2160" s="91">
        <v>1</v>
      </c>
      <c r="T2160" s="90">
        <v>0</v>
      </c>
    </row>
    <row r="2161" spans="1:20">
      <c r="A2161" s="212" t="s">
        <v>9739</v>
      </c>
      <c r="B2161" s="117">
        <v>0.92749999999999999</v>
      </c>
      <c r="C2161" s="117">
        <v>1</v>
      </c>
      <c r="D2161" s="117">
        <v>4.6999999999999999E-4</v>
      </c>
      <c r="E2161" s="117">
        <v>47</v>
      </c>
      <c r="F2161" s="117" t="s">
        <v>1436</v>
      </c>
      <c r="G2161" s="117">
        <v>1.9679</v>
      </c>
      <c r="H2161" s="117">
        <v>0</v>
      </c>
      <c r="I2161" s="117">
        <v>1</v>
      </c>
      <c r="J2161" s="117">
        <v>0</v>
      </c>
      <c r="K2161" s="117">
        <v>0</v>
      </c>
      <c r="L2161" s="117">
        <v>1.0289999999999999</v>
      </c>
      <c r="M2161" s="117">
        <v>2.9000000000000001E-2</v>
      </c>
      <c r="N2161" s="117" t="s">
        <v>5042</v>
      </c>
      <c r="P2161" s="117">
        <f>IF(F2161=FFY18_WIF_Table3_CN!$A$48,FFY18_WIF_Table3_CN!$G$48,VLOOKUP(A2161,FFY18_WIF_Table2_CN!$A$3:$Q$3545,3,FALSE))</f>
        <v>0.9212999999999999</v>
      </c>
      <c r="Q2161" s="270">
        <f>+P2161^0.6848</f>
        <v>0.94541361761273701</v>
      </c>
      <c r="R2161" s="266">
        <f>VLOOKUP(A2161,FFY18_Table15_Readmit_Factor!$A$3:$B$3416,2,FALSE)</f>
        <v>1</v>
      </c>
      <c r="S2161" s="91">
        <v>1</v>
      </c>
      <c r="T2161" s="267">
        <v>0</v>
      </c>
    </row>
    <row r="2162" spans="1:20">
      <c r="A2162" s="212" t="s">
        <v>6785</v>
      </c>
      <c r="B2162" s="117">
        <v>0.82429999999999992</v>
      </c>
      <c r="C2162" s="117">
        <v>1</v>
      </c>
      <c r="D2162" s="117">
        <v>3.8789999999999998E-2</v>
      </c>
      <c r="E2162" s="117">
        <v>3879</v>
      </c>
      <c r="F2162" s="117" t="s">
        <v>4391</v>
      </c>
      <c r="G2162" s="117">
        <v>2.0268000000000002</v>
      </c>
      <c r="H2162" s="117">
        <v>3.7999999999999999E-2</v>
      </c>
      <c r="I2162" s="117">
        <v>1</v>
      </c>
      <c r="J2162" s="117">
        <v>1.8311089999999999E-2</v>
      </c>
      <c r="K2162" s="117">
        <v>1.22205E-2</v>
      </c>
      <c r="L2162" s="117">
        <v>0.42</v>
      </c>
      <c r="M2162" s="117">
        <v>2.8000000000000001E-2</v>
      </c>
      <c r="N2162" s="117" t="s">
        <v>2906</v>
      </c>
    </row>
    <row r="2163" spans="1:20">
      <c r="A2163" s="212" t="s">
        <v>6786</v>
      </c>
      <c r="B2163" s="117">
        <v>0.78799999999999992</v>
      </c>
      <c r="C2163" s="117">
        <v>1</v>
      </c>
      <c r="D2163" s="117">
        <v>2.8049999999999999E-2</v>
      </c>
      <c r="E2163" s="117">
        <v>2805</v>
      </c>
      <c r="F2163" s="117" t="s">
        <v>4393</v>
      </c>
      <c r="G2163" s="117">
        <v>1.8506</v>
      </c>
      <c r="H2163" s="117">
        <v>0</v>
      </c>
      <c r="I2163" s="117">
        <v>1</v>
      </c>
      <c r="J2163" s="117">
        <v>1.458216E-2</v>
      </c>
      <c r="K2163" s="117">
        <v>1.2759899999999999E-2</v>
      </c>
      <c r="L2163" s="117">
        <v>0.34899999999999998</v>
      </c>
      <c r="M2163" s="117">
        <v>1.9E-2</v>
      </c>
      <c r="N2163" s="117" t="s">
        <v>2907</v>
      </c>
    </row>
    <row r="2164" spans="1:20">
      <c r="A2164" s="212" t="s">
        <v>6787</v>
      </c>
      <c r="B2164" s="117">
        <v>0.8093999999999999</v>
      </c>
      <c r="C2164" s="117">
        <v>1</v>
      </c>
      <c r="D2164" s="117">
        <v>8.9929999999999996E-2</v>
      </c>
      <c r="E2164" s="117">
        <v>8993</v>
      </c>
      <c r="F2164" s="117" t="s">
        <v>1486</v>
      </c>
      <c r="G2164" s="117">
        <v>2.1791999999999998</v>
      </c>
      <c r="H2164" s="117">
        <v>0</v>
      </c>
      <c r="I2164" s="117">
        <v>1</v>
      </c>
      <c r="J2164" s="117">
        <v>3.1965569999999999E-2</v>
      </c>
      <c r="K2164" s="117">
        <v>4.5505129999999998E-2</v>
      </c>
      <c r="L2164" s="117">
        <v>0.30499999999999999</v>
      </c>
      <c r="M2164" s="117">
        <v>1.2999999999999999E-2</v>
      </c>
      <c r="N2164" s="117" t="s">
        <v>2908</v>
      </c>
    </row>
    <row r="2165" spans="1:20">
      <c r="A2165" s="212" t="s">
        <v>6788</v>
      </c>
      <c r="B2165" s="117">
        <v>0.82429999999999992</v>
      </c>
      <c r="C2165" s="117">
        <v>1</v>
      </c>
      <c r="D2165" s="117">
        <v>3.5909999999999997E-2</v>
      </c>
      <c r="E2165" s="117">
        <v>3591</v>
      </c>
      <c r="F2165" s="117" t="s">
        <v>4391</v>
      </c>
      <c r="G2165" s="117">
        <v>1.9184000000000001</v>
      </c>
      <c r="H2165" s="117">
        <v>0</v>
      </c>
      <c r="I2165" s="117">
        <v>1</v>
      </c>
      <c r="J2165" s="117">
        <v>2.3294700000000002E-2</v>
      </c>
      <c r="K2165" s="117">
        <v>1.70102E-2</v>
      </c>
      <c r="L2165" s="117">
        <v>0.46</v>
      </c>
      <c r="M2165" s="117">
        <v>1.4999999999999999E-2</v>
      </c>
      <c r="N2165" s="117" t="s">
        <v>2906</v>
      </c>
    </row>
    <row r="2166" spans="1:20">
      <c r="A2166" s="212" t="s">
        <v>6789</v>
      </c>
      <c r="B2166" s="117">
        <v>0.81269999999999998</v>
      </c>
      <c r="C2166" s="117">
        <v>1</v>
      </c>
      <c r="D2166" s="117">
        <v>4.9119999999999997E-2</v>
      </c>
      <c r="E2166" s="117">
        <v>4912</v>
      </c>
      <c r="F2166" s="117" t="s">
        <v>4395</v>
      </c>
      <c r="G2166" s="117">
        <v>1.859</v>
      </c>
      <c r="H2166" s="117">
        <v>4.7199999999999999E-2</v>
      </c>
      <c r="I2166" s="117">
        <v>1</v>
      </c>
      <c r="J2166" s="117">
        <v>4.4829670000000002E-2</v>
      </c>
      <c r="K2166" s="117">
        <v>4.685814E-2</v>
      </c>
      <c r="L2166" s="117">
        <v>0.35399999999999998</v>
      </c>
      <c r="M2166" s="117">
        <v>3.1E-2</v>
      </c>
      <c r="N2166" s="117" t="s">
        <v>2909</v>
      </c>
    </row>
    <row r="2167" spans="1:20">
      <c r="A2167" s="212" t="s">
        <v>6790</v>
      </c>
      <c r="B2167" s="117">
        <v>1.4447999999999999</v>
      </c>
      <c r="C2167" s="117">
        <v>1</v>
      </c>
      <c r="D2167" s="117">
        <v>1.4499999999999999E-3</v>
      </c>
      <c r="E2167" s="117">
        <v>145</v>
      </c>
      <c r="F2167" s="117" t="s">
        <v>4393</v>
      </c>
      <c r="G2167" s="117">
        <v>0.9224</v>
      </c>
      <c r="H2167" s="117">
        <v>0</v>
      </c>
      <c r="I2167" s="117">
        <v>1</v>
      </c>
      <c r="J2167" s="117">
        <v>0</v>
      </c>
      <c r="K2167" s="117">
        <v>0</v>
      </c>
      <c r="L2167" s="117">
        <v>0.34899999999999998</v>
      </c>
      <c r="M2167" s="117">
        <v>2.1999999999999999E-2</v>
      </c>
      <c r="N2167" s="117" t="s">
        <v>2910</v>
      </c>
    </row>
    <row r="2168" spans="1:20">
      <c r="A2168" s="212" t="s">
        <v>6791</v>
      </c>
      <c r="B2168" s="117">
        <v>1.4447999999999999</v>
      </c>
      <c r="C2168" s="117">
        <v>1</v>
      </c>
      <c r="D2168" s="117">
        <v>1E-4</v>
      </c>
      <c r="E2168" s="117">
        <v>10</v>
      </c>
      <c r="F2168" s="117" t="s">
        <v>4391</v>
      </c>
      <c r="G2168" s="117">
        <v>0.82340000000000002</v>
      </c>
      <c r="H2168" s="117">
        <v>0</v>
      </c>
      <c r="I2168" s="117">
        <v>1</v>
      </c>
      <c r="J2168" s="117">
        <v>0</v>
      </c>
      <c r="K2168" s="117">
        <v>0</v>
      </c>
      <c r="L2168" s="117">
        <v>0.371</v>
      </c>
      <c r="M2168" s="117">
        <v>2.1999999999999999E-2</v>
      </c>
      <c r="N2168" s="117" t="s">
        <v>5077</v>
      </c>
    </row>
    <row r="2169" spans="1:20">
      <c r="A2169" s="212" t="s">
        <v>6792</v>
      </c>
      <c r="B2169" s="117">
        <v>0.8093999999999999</v>
      </c>
      <c r="C2169" s="117">
        <v>1</v>
      </c>
      <c r="D2169" s="117">
        <v>3.662E-2</v>
      </c>
      <c r="E2169" s="117">
        <v>3662</v>
      </c>
      <c r="F2169" s="117" t="s">
        <v>1486</v>
      </c>
      <c r="G2169" s="117">
        <v>1.8366</v>
      </c>
      <c r="H2169" s="117">
        <v>5.0900000000000001E-2</v>
      </c>
      <c r="I2169" s="117">
        <v>1</v>
      </c>
      <c r="J2169" s="117">
        <v>0</v>
      </c>
      <c r="K2169" s="117">
        <v>0</v>
      </c>
      <c r="L2169" s="117">
        <v>0.41199999999999998</v>
      </c>
      <c r="M2169" s="117">
        <v>3.4000000000000002E-2</v>
      </c>
      <c r="N2169" s="117" t="s">
        <v>2908</v>
      </c>
    </row>
    <row r="2170" spans="1:20">
      <c r="A2170" s="212" t="s">
        <v>6793</v>
      </c>
      <c r="B2170" s="117">
        <v>0.94379999999999997</v>
      </c>
      <c r="C2170" s="117">
        <v>1</v>
      </c>
      <c r="D2170" s="117">
        <v>3.5200000000000002E-2</v>
      </c>
      <c r="E2170" s="117">
        <v>3520</v>
      </c>
      <c r="F2170" s="117" t="s">
        <v>1444</v>
      </c>
      <c r="G2170" s="117">
        <v>1.7716000000000001</v>
      </c>
      <c r="H2170" s="117">
        <v>5.0700000000000002E-2</v>
      </c>
      <c r="I2170" s="117">
        <v>1</v>
      </c>
      <c r="J2170" s="117">
        <v>0</v>
      </c>
      <c r="K2170" s="117">
        <v>0</v>
      </c>
      <c r="L2170" s="117">
        <v>0.26400000000000001</v>
      </c>
      <c r="M2170" s="117">
        <v>1.7000000000000001E-2</v>
      </c>
      <c r="N2170" s="117" t="s">
        <v>2911</v>
      </c>
    </row>
    <row r="2171" spans="1:20">
      <c r="A2171" s="212" t="s">
        <v>6794</v>
      </c>
      <c r="B2171" s="117">
        <v>0.8042999999999999</v>
      </c>
      <c r="C2171" s="117">
        <v>1</v>
      </c>
      <c r="D2171" s="117">
        <v>9.5499999999999995E-3</v>
      </c>
      <c r="E2171" s="117">
        <v>955</v>
      </c>
      <c r="F2171" s="117" t="s">
        <v>4398</v>
      </c>
      <c r="G2171" s="117">
        <v>1.2221</v>
      </c>
      <c r="H2171" s="117">
        <v>0</v>
      </c>
      <c r="I2171" s="117">
        <v>1</v>
      </c>
      <c r="J2171" s="117">
        <v>0</v>
      </c>
      <c r="K2171" s="117">
        <v>0</v>
      </c>
      <c r="L2171" s="117">
        <v>0.55200000000000005</v>
      </c>
      <c r="M2171" s="117">
        <v>6.7000000000000004E-2</v>
      </c>
      <c r="N2171" s="117" t="s">
        <v>2912</v>
      </c>
    </row>
    <row r="2172" spans="1:20">
      <c r="A2172" s="212" t="s">
        <v>6795</v>
      </c>
      <c r="B2172" s="117">
        <v>0.94379999999999997</v>
      </c>
      <c r="C2172" s="117">
        <v>1</v>
      </c>
      <c r="D2172" s="117">
        <v>6.6350000000000006E-2</v>
      </c>
      <c r="E2172" s="117">
        <v>6635</v>
      </c>
      <c r="F2172" s="117" t="s">
        <v>1444</v>
      </c>
      <c r="G2172" s="117">
        <v>2.0306000000000002</v>
      </c>
      <c r="H2172" s="117">
        <v>0.1057</v>
      </c>
      <c r="I2172" s="117">
        <v>1</v>
      </c>
      <c r="J2172" s="117">
        <v>0.28442531999999998</v>
      </c>
      <c r="K2172" s="117">
        <v>0.33744560000000001</v>
      </c>
      <c r="L2172" s="117">
        <v>0.21</v>
      </c>
      <c r="M2172" s="117">
        <v>1.2E-2</v>
      </c>
      <c r="N2172" s="117" t="s">
        <v>2911</v>
      </c>
    </row>
    <row r="2173" spans="1:20">
      <c r="A2173" s="212" t="s">
        <v>6796</v>
      </c>
      <c r="B2173" s="117">
        <v>0.97809999999999997</v>
      </c>
      <c r="C2173" s="117">
        <v>1</v>
      </c>
      <c r="D2173" s="117">
        <v>0.14287</v>
      </c>
      <c r="E2173" s="117">
        <v>14287</v>
      </c>
      <c r="F2173" s="117" t="s">
        <v>1456</v>
      </c>
      <c r="G2173" s="117">
        <v>2.0545</v>
      </c>
      <c r="H2173" s="117">
        <v>4.8899999999999999E-2</v>
      </c>
      <c r="I2173" s="117">
        <v>1</v>
      </c>
      <c r="J2173" s="117">
        <v>7.1433960000000005E-2</v>
      </c>
      <c r="K2173" s="117">
        <v>9.922926E-2</v>
      </c>
      <c r="L2173" s="117">
        <v>0.222</v>
      </c>
      <c r="M2173" s="117">
        <v>2.3E-2</v>
      </c>
      <c r="N2173" s="117" t="s">
        <v>2913</v>
      </c>
    </row>
    <row r="2174" spans="1:20">
      <c r="A2174" s="212" t="s">
        <v>6797</v>
      </c>
      <c r="B2174" s="117">
        <v>0.8042999999999999</v>
      </c>
      <c r="C2174" s="117">
        <v>1</v>
      </c>
      <c r="D2174" s="117">
        <v>4.6760000000000003E-2</v>
      </c>
      <c r="E2174" s="117">
        <v>4676</v>
      </c>
      <c r="F2174" s="117" t="s">
        <v>4398</v>
      </c>
      <c r="G2174" s="117">
        <v>1.44</v>
      </c>
      <c r="H2174" s="117">
        <v>0</v>
      </c>
      <c r="I2174" s="117">
        <v>1</v>
      </c>
      <c r="J2174" s="117">
        <v>3.9037229999999999E-2</v>
      </c>
      <c r="K2174" s="117">
        <v>5.1268069999999999E-2</v>
      </c>
      <c r="L2174" s="117">
        <v>0.27800000000000002</v>
      </c>
      <c r="M2174" s="117">
        <v>2.9000000000000001E-2</v>
      </c>
      <c r="N2174" s="117" t="s">
        <v>1652</v>
      </c>
    </row>
    <row r="2175" spans="1:20">
      <c r="A2175" s="212" t="s">
        <v>6798</v>
      </c>
      <c r="B2175" s="117">
        <v>0.91369999999999996</v>
      </c>
      <c r="C2175" s="117">
        <v>1</v>
      </c>
      <c r="D2175" s="117">
        <v>2.6380000000000001E-2</v>
      </c>
      <c r="E2175" s="117">
        <v>2638</v>
      </c>
      <c r="F2175" s="117" t="s">
        <v>1579</v>
      </c>
      <c r="G2175" s="117">
        <v>1.7464</v>
      </c>
      <c r="H2175" s="117">
        <v>4.82E-2</v>
      </c>
      <c r="I2175" s="117">
        <v>1</v>
      </c>
      <c r="J2175" s="117">
        <v>0</v>
      </c>
      <c r="K2175" s="117">
        <v>0</v>
      </c>
      <c r="L2175" s="117">
        <v>0.33400000000000002</v>
      </c>
      <c r="M2175" s="117">
        <v>3.4000000000000002E-2</v>
      </c>
      <c r="N2175" s="117" t="s">
        <v>2914</v>
      </c>
    </row>
    <row r="2176" spans="1:20">
      <c r="A2176" s="212" t="s">
        <v>6799</v>
      </c>
      <c r="B2176" s="117">
        <v>0.8042999999999999</v>
      </c>
      <c r="C2176" s="117">
        <v>1</v>
      </c>
      <c r="D2176" s="117">
        <v>2.2519999999999998E-2</v>
      </c>
      <c r="E2176" s="117">
        <v>2252</v>
      </c>
      <c r="F2176" s="117" t="s">
        <v>4398</v>
      </c>
      <c r="G2176" s="117">
        <v>1.411</v>
      </c>
      <c r="H2176" s="117">
        <v>0</v>
      </c>
      <c r="I2176" s="117">
        <v>1</v>
      </c>
      <c r="J2176" s="117">
        <v>0</v>
      </c>
      <c r="K2176" s="117">
        <v>0</v>
      </c>
      <c r="L2176" s="117">
        <v>0.50800000000000001</v>
      </c>
      <c r="M2176" s="117">
        <v>3.7999999999999999E-2</v>
      </c>
      <c r="N2176" s="117" t="s">
        <v>2915</v>
      </c>
    </row>
    <row r="2177" spans="1:14">
      <c r="A2177" s="212" t="s">
        <v>6800</v>
      </c>
      <c r="B2177" s="117">
        <v>0.8042999999999999</v>
      </c>
      <c r="C2177" s="117">
        <v>1</v>
      </c>
      <c r="D2177" s="117">
        <v>2.631E-2</v>
      </c>
      <c r="E2177" s="117">
        <v>2631</v>
      </c>
      <c r="F2177" s="117" t="s">
        <v>4398</v>
      </c>
      <c r="G2177" s="117">
        <v>1.4007000000000001</v>
      </c>
      <c r="H2177" s="117">
        <v>0</v>
      </c>
      <c r="I2177" s="117">
        <v>1</v>
      </c>
      <c r="J2177" s="117">
        <v>0</v>
      </c>
      <c r="K2177" s="117">
        <v>0</v>
      </c>
      <c r="L2177" s="117">
        <v>0.35699999999999998</v>
      </c>
      <c r="M2177" s="117">
        <v>3.3000000000000002E-2</v>
      </c>
      <c r="N2177" s="117" t="s">
        <v>2916</v>
      </c>
    </row>
    <row r="2178" spans="1:14">
      <c r="A2178" s="212" t="s">
        <v>6801</v>
      </c>
      <c r="B2178" s="117">
        <v>0.97809999999999997</v>
      </c>
      <c r="C2178" s="117">
        <v>1</v>
      </c>
      <c r="D2178" s="117">
        <v>3.5400000000000001E-2</v>
      </c>
      <c r="E2178" s="117">
        <v>3540</v>
      </c>
      <c r="F2178" s="117" t="s">
        <v>1456</v>
      </c>
      <c r="G2178" s="117">
        <v>1.7630999999999999</v>
      </c>
      <c r="H2178" s="117">
        <v>6.5299999999999997E-2</v>
      </c>
      <c r="I2178" s="117">
        <v>1</v>
      </c>
      <c r="J2178" s="117">
        <v>9.0997700000000001E-3</v>
      </c>
      <c r="K2178" s="117">
        <v>9.0316200000000006E-3</v>
      </c>
      <c r="L2178" s="117">
        <v>0.27800000000000002</v>
      </c>
      <c r="M2178" s="117">
        <v>3.1E-2</v>
      </c>
      <c r="N2178" s="117" t="s">
        <v>2913</v>
      </c>
    </row>
    <row r="2179" spans="1:14">
      <c r="A2179" s="212" t="s">
        <v>6802</v>
      </c>
      <c r="B2179" s="117">
        <v>0.8042999999999999</v>
      </c>
      <c r="C2179" s="117">
        <v>1</v>
      </c>
      <c r="D2179" s="117">
        <v>7.62E-3</v>
      </c>
      <c r="E2179" s="117">
        <v>762</v>
      </c>
      <c r="F2179" s="117" t="s">
        <v>4398</v>
      </c>
      <c r="G2179" s="117">
        <v>1.2164999999999999</v>
      </c>
      <c r="H2179" s="117">
        <v>0</v>
      </c>
      <c r="I2179" s="117">
        <v>1</v>
      </c>
      <c r="J2179" s="117">
        <v>0</v>
      </c>
      <c r="K2179" s="117">
        <v>0</v>
      </c>
      <c r="L2179" s="117">
        <v>0.47199999999999998</v>
      </c>
      <c r="M2179" s="117">
        <v>4.2999999999999997E-2</v>
      </c>
      <c r="N2179" s="117" t="s">
        <v>2917</v>
      </c>
    </row>
    <row r="2180" spans="1:14">
      <c r="A2180" s="212" t="s">
        <v>6803</v>
      </c>
      <c r="B2180" s="117">
        <v>0.8042999999999999</v>
      </c>
      <c r="C2180" s="117">
        <v>1</v>
      </c>
      <c r="D2180" s="117">
        <v>8.4799999999999997E-3</v>
      </c>
      <c r="E2180" s="117">
        <v>848</v>
      </c>
      <c r="F2180" s="117" t="s">
        <v>4398</v>
      </c>
      <c r="G2180" s="117">
        <v>1.4188000000000001</v>
      </c>
      <c r="H2180" s="117">
        <v>0</v>
      </c>
      <c r="I2180" s="117">
        <v>1</v>
      </c>
      <c r="J2180" s="117">
        <v>0.10045336000000001</v>
      </c>
      <c r="K2180" s="117">
        <v>9.3564100000000008E-3</v>
      </c>
      <c r="L2180" s="117">
        <v>0.47299999999999998</v>
      </c>
      <c r="M2180" s="117">
        <v>3.9E-2</v>
      </c>
      <c r="N2180" s="117" t="s">
        <v>2918</v>
      </c>
    </row>
    <row r="2181" spans="1:14">
      <c r="A2181" s="212" t="s">
        <v>6804</v>
      </c>
      <c r="B2181" s="117">
        <v>0.94379999999999997</v>
      </c>
      <c r="C2181" s="117">
        <v>1</v>
      </c>
      <c r="D2181" s="117">
        <v>3.4419999999999999E-2</v>
      </c>
      <c r="E2181" s="117">
        <v>3442</v>
      </c>
      <c r="F2181" s="117" t="s">
        <v>1444</v>
      </c>
      <c r="G2181" s="117">
        <v>1.7615000000000001</v>
      </c>
      <c r="H2181" s="117">
        <v>3.9300000000000002E-2</v>
      </c>
      <c r="I2181" s="117">
        <v>1</v>
      </c>
      <c r="J2181" s="117">
        <v>0.14784115</v>
      </c>
      <c r="K2181" s="117">
        <v>0.16938126000000001</v>
      </c>
      <c r="L2181" s="117">
        <v>0.23300000000000001</v>
      </c>
      <c r="M2181" s="117">
        <v>3.2000000000000001E-2</v>
      </c>
      <c r="N2181" s="117" t="s">
        <v>2911</v>
      </c>
    </row>
    <row r="2182" spans="1:14">
      <c r="A2182" s="212" t="s">
        <v>6805</v>
      </c>
      <c r="B2182" s="117">
        <v>0.97809999999999997</v>
      </c>
      <c r="C2182" s="117">
        <v>1</v>
      </c>
      <c r="D2182" s="117">
        <v>5.074E-2</v>
      </c>
      <c r="E2182" s="117">
        <v>5074</v>
      </c>
      <c r="F2182" s="117" t="s">
        <v>1456</v>
      </c>
      <c r="G2182" s="117">
        <v>2.0341</v>
      </c>
      <c r="H2182" s="117">
        <v>9.6799999999999997E-2</v>
      </c>
      <c r="I2182" s="117">
        <v>1</v>
      </c>
      <c r="J2182" s="117">
        <v>9.4568739999999998E-2</v>
      </c>
      <c r="K2182" s="117">
        <v>0.12255061</v>
      </c>
      <c r="L2182" s="117">
        <v>0.21</v>
      </c>
      <c r="M2182" s="117">
        <v>1.6E-2</v>
      </c>
      <c r="N2182" s="117" t="s">
        <v>2913</v>
      </c>
    </row>
    <row r="2183" spans="1:14">
      <c r="A2183" s="212" t="s">
        <v>6806</v>
      </c>
      <c r="B2183" s="117">
        <v>0.8133999999999999</v>
      </c>
      <c r="C2183" s="117">
        <v>1</v>
      </c>
      <c r="D2183" s="117">
        <v>7.8170000000000003E-2</v>
      </c>
      <c r="E2183" s="117">
        <v>7817</v>
      </c>
      <c r="F2183" s="117" t="s">
        <v>1346</v>
      </c>
      <c r="G2183" s="117">
        <v>1.6938</v>
      </c>
      <c r="H2183" s="117">
        <v>4.8399999999999999E-2</v>
      </c>
      <c r="I2183" s="117">
        <v>1</v>
      </c>
      <c r="J2183" s="117">
        <v>0.14878090999999999</v>
      </c>
      <c r="K2183" s="117">
        <v>0.15940599</v>
      </c>
      <c r="L2183" s="117">
        <v>0.161</v>
      </c>
      <c r="M2183" s="117">
        <v>1.0999999999999999E-2</v>
      </c>
      <c r="N2183" s="117" t="s">
        <v>1950</v>
      </c>
    </row>
    <row r="2184" spans="1:14">
      <c r="A2184" s="212" t="s">
        <v>6807</v>
      </c>
      <c r="B2184" s="117">
        <v>0.8042999999999999</v>
      </c>
      <c r="C2184" s="117">
        <v>1</v>
      </c>
      <c r="D2184" s="117">
        <v>4.1410000000000002E-2</v>
      </c>
      <c r="E2184" s="117">
        <v>4141</v>
      </c>
      <c r="F2184" s="117" t="s">
        <v>4398</v>
      </c>
      <c r="G2184" s="117">
        <v>1.5087999999999999</v>
      </c>
      <c r="H2184" s="117">
        <v>0</v>
      </c>
      <c r="I2184" s="117">
        <v>1</v>
      </c>
      <c r="J2184" s="117">
        <v>3.6781910000000001E-2</v>
      </c>
      <c r="K2184" s="117">
        <v>1.636584E-2</v>
      </c>
      <c r="L2184" s="117">
        <v>0.308</v>
      </c>
      <c r="M2184" s="117">
        <v>0.03</v>
      </c>
      <c r="N2184" s="117" t="s">
        <v>1644</v>
      </c>
    </row>
    <row r="2185" spans="1:14">
      <c r="A2185" s="212" t="s">
        <v>6808</v>
      </c>
      <c r="B2185" s="117">
        <v>0.88249999999999995</v>
      </c>
      <c r="C2185" s="117">
        <v>1</v>
      </c>
      <c r="D2185" s="117">
        <v>8.3800000000000003E-3</v>
      </c>
      <c r="E2185" s="117">
        <v>838</v>
      </c>
      <c r="F2185" s="117" t="s">
        <v>1464</v>
      </c>
      <c r="G2185" s="117">
        <v>1.335</v>
      </c>
      <c r="H2185" s="117">
        <v>0</v>
      </c>
      <c r="I2185" s="117">
        <v>1</v>
      </c>
      <c r="J2185" s="117">
        <v>0</v>
      </c>
      <c r="K2185" s="117">
        <v>0</v>
      </c>
      <c r="L2185" s="117">
        <v>0.22700000000000001</v>
      </c>
      <c r="M2185" s="117">
        <v>2.1000000000000001E-2</v>
      </c>
      <c r="N2185" s="117" t="s">
        <v>2919</v>
      </c>
    </row>
    <row r="2186" spans="1:14">
      <c r="A2186" s="212" t="s">
        <v>6809</v>
      </c>
      <c r="B2186" s="117">
        <v>0.8133999999999999</v>
      </c>
      <c r="C2186" s="117">
        <v>1</v>
      </c>
      <c r="D2186" s="117">
        <v>6.8180000000000004E-2</v>
      </c>
      <c r="E2186" s="117">
        <v>6818</v>
      </c>
      <c r="F2186" s="117" t="s">
        <v>1346</v>
      </c>
      <c r="G2186" s="117">
        <v>1.5932999999999999</v>
      </c>
      <c r="H2186" s="117">
        <v>6.4000000000000001E-2</v>
      </c>
      <c r="I2186" s="117">
        <v>1</v>
      </c>
      <c r="J2186" s="117">
        <v>0.14138099000000001</v>
      </c>
      <c r="K2186" s="117">
        <v>0.16033369</v>
      </c>
      <c r="L2186" s="117">
        <v>0.20300000000000001</v>
      </c>
      <c r="M2186" s="117">
        <v>1.0999999999999999E-2</v>
      </c>
      <c r="N2186" s="117" t="s">
        <v>1950</v>
      </c>
    </row>
    <row r="2187" spans="1:14">
      <c r="A2187" s="212" t="s">
        <v>6810</v>
      </c>
      <c r="B2187" s="117">
        <v>0.89689999999999992</v>
      </c>
      <c r="C2187" s="117">
        <v>1</v>
      </c>
      <c r="D2187" s="117">
        <v>8.7399999999999995E-3</v>
      </c>
      <c r="E2187" s="117">
        <v>874</v>
      </c>
      <c r="F2187" s="117" t="s">
        <v>1759</v>
      </c>
      <c r="G2187" s="117">
        <v>1.2928999999999999</v>
      </c>
      <c r="H2187" s="117">
        <v>3.9699999999999999E-2</v>
      </c>
      <c r="I2187" s="117">
        <v>1</v>
      </c>
      <c r="J2187" s="117">
        <v>0</v>
      </c>
      <c r="K2187" s="117">
        <v>0</v>
      </c>
      <c r="L2187" s="117">
        <v>0.45700000000000002</v>
      </c>
      <c r="M2187" s="117">
        <v>6.5000000000000002E-2</v>
      </c>
      <c r="N2187" s="117" t="s">
        <v>2920</v>
      </c>
    </row>
    <row r="2188" spans="1:14">
      <c r="A2188" s="212" t="s">
        <v>6811</v>
      </c>
      <c r="B2188" s="117">
        <v>0.8042999999999999</v>
      </c>
      <c r="C2188" s="117">
        <v>1</v>
      </c>
      <c r="D2188" s="117">
        <v>5.6100000000000004E-3</v>
      </c>
      <c r="E2188" s="117">
        <v>561</v>
      </c>
      <c r="F2188" s="117" t="s">
        <v>4398</v>
      </c>
      <c r="G2188" s="117">
        <v>1.2543</v>
      </c>
      <c r="H2188" s="117">
        <v>0</v>
      </c>
      <c r="I2188" s="117">
        <v>1</v>
      </c>
      <c r="J2188" s="117">
        <v>0</v>
      </c>
      <c r="K2188" s="117">
        <v>0</v>
      </c>
      <c r="L2188" s="117">
        <v>0.54600000000000004</v>
      </c>
      <c r="M2188" s="117">
        <v>5.3999999999999999E-2</v>
      </c>
      <c r="N2188" s="117" t="s">
        <v>2921</v>
      </c>
    </row>
    <row r="2189" spans="1:14">
      <c r="A2189" s="212" t="s">
        <v>6812</v>
      </c>
      <c r="B2189" s="117">
        <v>0.97809999999999997</v>
      </c>
      <c r="C2189" s="117">
        <v>1</v>
      </c>
      <c r="D2189" s="117">
        <v>8.2150000000000001E-2</v>
      </c>
      <c r="E2189" s="117">
        <v>8215</v>
      </c>
      <c r="F2189" s="117" t="s">
        <v>1456</v>
      </c>
      <c r="G2189" s="117">
        <v>2.0099</v>
      </c>
      <c r="H2189" s="117">
        <v>5.6899999999999999E-2</v>
      </c>
      <c r="I2189" s="117">
        <v>1</v>
      </c>
      <c r="J2189" s="117">
        <v>4.9321030000000002E-2</v>
      </c>
      <c r="K2189" s="117">
        <v>6.0488769999999997E-2</v>
      </c>
      <c r="L2189" s="117">
        <v>0.28299999999999997</v>
      </c>
      <c r="M2189" s="117">
        <v>1.7999999999999999E-2</v>
      </c>
      <c r="N2189" s="117" t="s">
        <v>2913</v>
      </c>
    </row>
    <row r="2190" spans="1:14">
      <c r="A2190" s="212" t="s">
        <v>6813</v>
      </c>
      <c r="B2190" s="117">
        <v>0.8042999999999999</v>
      </c>
      <c r="C2190" s="117">
        <v>1</v>
      </c>
      <c r="D2190" s="117">
        <v>1.9109999999999999E-2</v>
      </c>
      <c r="E2190" s="117">
        <v>1911</v>
      </c>
      <c r="F2190" s="117" t="s">
        <v>4398</v>
      </c>
      <c r="G2190" s="117">
        <v>1.4358</v>
      </c>
      <c r="H2190" s="117">
        <v>0</v>
      </c>
      <c r="I2190" s="117">
        <v>1</v>
      </c>
      <c r="J2190" s="117">
        <v>0</v>
      </c>
      <c r="K2190" s="117">
        <v>0</v>
      </c>
      <c r="L2190" s="117">
        <v>0.56899999999999995</v>
      </c>
      <c r="M2190" s="117">
        <v>4.2000000000000003E-2</v>
      </c>
      <c r="N2190" s="117" t="s">
        <v>2922</v>
      </c>
    </row>
    <row r="2191" spans="1:14">
      <c r="A2191" s="212" t="s">
        <v>6814</v>
      </c>
      <c r="B2191" s="117">
        <v>0.90469999999999995</v>
      </c>
      <c r="C2191" s="117">
        <v>1</v>
      </c>
      <c r="D2191" s="117">
        <v>1.6400000000000001E-2</v>
      </c>
      <c r="E2191" s="117">
        <v>1640</v>
      </c>
      <c r="F2191" s="117" t="s">
        <v>1448</v>
      </c>
      <c r="G2191" s="117">
        <v>1.8189</v>
      </c>
      <c r="H2191" s="117">
        <v>0.1119</v>
      </c>
      <c r="I2191" s="117">
        <v>1</v>
      </c>
      <c r="J2191" s="117">
        <v>0.26414414000000003</v>
      </c>
      <c r="K2191" s="117">
        <v>0.21651342000000001</v>
      </c>
      <c r="L2191" s="117">
        <v>0.25600000000000001</v>
      </c>
      <c r="M2191" s="117">
        <v>1.7999999999999999E-2</v>
      </c>
      <c r="N2191" s="117" t="s">
        <v>2923</v>
      </c>
    </row>
    <row r="2192" spans="1:14">
      <c r="A2192" s="212" t="s">
        <v>6815</v>
      </c>
      <c r="B2192" s="117">
        <v>0.8042999999999999</v>
      </c>
      <c r="C2192" s="117">
        <v>1</v>
      </c>
      <c r="D2192" s="117">
        <v>5.3359999999999998E-2</v>
      </c>
      <c r="E2192" s="117">
        <v>5336</v>
      </c>
      <c r="F2192" s="117" t="s">
        <v>4398</v>
      </c>
      <c r="G2192" s="117">
        <v>1.6471</v>
      </c>
      <c r="H2192" s="117">
        <v>0</v>
      </c>
      <c r="I2192" s="117">
        <v>1</v>
      </c>
      <c r="J2192" s="117">
        <v>0</v>
      </c>
      <c r="K2192" s="117">
        <v>0</v>
      </c>
      <c r="L2192" s="117">
        <v>0.32200000000000001</v>
      </c>
      <c r="M2192" s="117">
        <v>3.5000000000000003E-2</v>
      </c>
      <c r="N2192" s="117" t="s">
        <v>2924</v>
      </c>
    </row>
    <row r="2193" spans="1:14">
      <c r="A2193" s="212" t="s">
        <v>6816</v>
      </c>
      <c r="B2193" s="117">
        <v>0.8042999999999999</v>
      </c>
      <c r="C2193" s="117">
        <v>1</v>
      </c>
      <c r="D2193" s="117">
        <v>1.2970000000000001E-2</v>
      </c>
      <c r="E2193" s="117">
        <v>1297</v>
      </c>
      <c r="F2193" s="117" t="s">
        <v>4398</v>
      </c>
      <c r="G2193" s="117">
        <v>1.4501999999999999</v>
      </c>
      <c r="H2193" s="117">
        <v>0</v>
      </c>
      <c r="I2193" s="117">
        <v>1</v>
      </c>
      <c r="J2193" s="117">
        <v>0</v>
      </c>
      <c r="K2193" s="117">
        <v>0</v>
      </c>
      <c r="L2193" s="117">
        <v>0.38200000000000001</v>
      </c>
      <c r="M2193" s="117">
        <v>2.5000000000000001E-2</v>
      </c>
      <c r="N2193" s="117" t="s">
        <v>2925</v>
      </c>
    </row>
    <row r="2194" spans="1:14">
      <c r="A2194" s="212" t="s">
        <v>6817</v>
      </c>
      <c r="B2194" s="117">
        <v>0.90469999999999995</v>
      </c>
      <c r="C2194" s="117">
        <v>1</v>
      </c>
      <c r="D2194" s="117">
        <v>4.2299999999999997E-2</v>
      </c>
      <c r="E2194" s="117">
        <v>4230</v>
      </c>
      <c r="F2194" s="117" t="s">
        <v>1448</v>
      </c>
      <c r="G2194" s="117">
        <v>1.5571999999999999</v>
      </c>
      <c r="H2194" s="117">
        <v>2.0500000000000001E-2</v>
      </c>
      <c r="I2194" s="117">
        <v>1</v>
      </c>
      <c r="J2194" s="117">
        <v>1.1152189999999999E-2</v>
      </c>
      <c r="K2194" s="117">
        <v>1.3137299999999999E-2</v>
      </c>
      <c r="L2194" s="117">
        <v>0.316</v>
      </c>
      <c r="M2194" s="117">
        <v>3.1E-2</v>
      </c>
      <c r="N2194" s="117" t="s">
        <v>2923</v>
      </c>
    </row>
    <row r="2195" spans="1:14">
      <c r="A2195" s="212" t="s">
        <v>6818</v>
      </c>
      <c r="B2195" s="117">
        <v>0.8042999999999999</v>
      </c>
      <c r="C2195" s="117">
        <v>1</v>
      </c>
      <c r="D2195" s="117">
        <v>7.7200000000000003E-3</v>
      </c>
      <c r="E2195" s="117">
        <v>772</v>
      </c>
      <c r="F2195" s="117" t="s">
        <v>4398</v>
      </c>
      <c r="G2195" s="117">
        <v>1.3254999999999999</v>
      </c>
      <c r="H2195" s="117">
        <v>0</v>
      </c>
      <c r="I2195" s="117">
        <v>1</v>
      </c>
      <c r="J2195" s="117">
        <v>0</v>
      </c>
      <c r="K2195" s="117">
        <v>0</v>
      </c>
      <c r="L2195" s="117">
        <v>0.48699999999999999</v>
      </c>
      <c r="M2195" s="117">
        <v>7.6999999999999999E-2</v>
      </c>
      <c r="N2195" s="117" t="s">
        <v>2926</v>
      </c>
    </row>
    <row r="2196" spans="1:14">
      <c r="A2196" s="212" t="s">
        <v>6819</v>
      </c>
      <c r="B2196" s="117">
        <v>0.94379999999999997</v>
      </c>
      <c r="C2196" s="117">
        <v>1</v>
      </c>
      <c r="D2196" s="117">
        <v>5.3099999999999996E-3</v>
      </c>
      <c r="E2196" s="117">
        <v>531</v>
      </c>
      <c r="F2196" s="117" t="s">
        <v>1444</v>
      </c>
      <c r="G2196" s="117">
        <v>1.43</v>
      </c>
      <c r="H2196" s="117">
        <v>0</v>
      </c>
      <c r="I2196" s="117">
        <v>1</v>
      </c>
      <c r="J2196" s="117">
        <v>0</v>
      </c>
      <c r="K2196" s="117">
        <v>0</v>
      </c>
      <c r="L2196" s="117">
        <v>7.9000000000000001E-2</v>
      </c>
      <c r="M2196" s="117">
        <v>2.5000000000000001E-2</v>
      </c>
      <c r="N2196" s="117" t="s">
        <v>2927</v>
      </c>
    </row>
    <row r="2197" spans="1:14">
      <c r="A2197" s="212" t="s">
        <v>6820</v>
      </c>
      <c r="B2197" s="117">
        <v>0.89689999999999992</v>
      </c>
      <c r="C2197" s="117">
        <v>1</v>
      </c>
      <c r="D2197" s="117">
        <v>3.73E-2</v>
      </c>
      <c r="E2197" s="117">
        <v>3730</v>
      </c>
      <c r="F2197" s="117" t="s">
        <v>1759</v>
      </c>
      <c r="G2197" s="117">
        <v>1.9375</v>
      </c>
      <c r="H2197" s="117">
        <v>5.9900000000000002E-2</v>
      </c>
      <c r="I2197" s="117">
        <v>1</v>
      </c>
      <c r="J2197" s="117">
        <v>0.35655082999999999</v>
      </c>
      <c r="K2197" s="117">
        <v>0.35806053999999998</v>
      </c>
      <c r="L2197" s="117">
        <v>0.20300000000000001</v>
      </c>
      <c r="M2197" s="117">
        <v>1.4E-2</v>
      </c>
      <c r="N2197" s="117" t="s">
        <v>2928</v>
      </c>
    </row>
    <row r="2198" spans="1:14">
      <c r="A2198" s="212" t="s">
        <v>6821</v>
      </c>
      <c r="B2198" s="117">
        <v>0.88249999999999995</v>
      </c>
      <c r="C2198" s="117">
        <v>1</v>
      </c>
      <c r="D2198" s="117">
        <v>7.7149999999999996E-2</v>
      </c>
      <c r="E2198" s="117">
        <v>7715</v>
      </c>
      <c r="F2198" s="117" t="s">
        <v>1464</v>
      </c>
      <c r="G2198" s="117">
        <v>1.9757</v>
      </c>
      <c r="H2198" s="117">
        <v>7.9500000000000001E-2</v>
      </c>
      <c r="I2198" s="117">
        <v>1</v>
      </c>
      <c r="J2198" s="117">
        <v>7.1736359999999999E-2</v>
      </c>
      <c r="K2198" s="117">
        <v>6.3406450000000003E-2</v>
      </c>
      <c r="L2198" s="117">
        <v>0.21199999999999999</v>
      </c>
      <c r="M2198" s="117">
        <v>2.4E-2</v>
      </c>
      <c r="N2198" s="117" t="s">
        <v>2929</v>
      </c>
    </row>
    <row r="2199" spans="1:14">
      <c r="A2199" s="212" t="s">
        <v>6822</v>
      </c>
      <c r="B2199" s="117">
        <v>0.88249999999999995</v>
      </c>
      <c r="C2199" s="117">
        <v>1</v>
      </c>
      <c r="D2199" s="117">
        <v>4.4019999999999997E-2</v>
      </c>
      <c r="E2199" s="117">
        <v>4402</v>
      </c>
      <c r="F2199" s="117" t="s">
        <v>1464</v>
      </c>
      <c r="G2199" s="117">
        <v>1.8274999999999999</v>
      </c>
      <c r="H2199" s="117">
        <v>5.4600000000000003E-2</v>
      </c>
      <c r="I2199" s="117">
        <v>1</v>
      </c>
      <c r="J2199" s="117">
        <v>0.12895176</v>
      </c>
      <c r="K2199" s="117">
        <v>9.1017200000000006E-2</v>
      </c>
      <c r="L2199" s="117">
        <v>0.2</v>
      </c>
      <c r="M2199" s="117">
        <v>2.1999999999999999E-2</v>
      </c>
      <c r="N2199" s="117" t="s">
        <v>2929</v>
      </c>
    </row>
    <row r="2200" spans="1:14">
      <c r="A2200" s="212" t="s">
        <v>6823</v>
      </c>
      <c r="B2200" s="117">
        <v>0.8042999999999999</v>
      </c>
      <c r="C2200" s="117">
        <v>1</v>
      </c>
      <c r="D2200" s="117">
        <v>1.6029999999999999E-2</v>
      </c>
      <c r="E2200" s="117">
        <v>1603</v>
      </c>
      <c r="F2200" s="117" t="s">
        <v>4398</v>
      </c>
      <c r="G2200" s="117">
        <v>1.4974000000000001</v>
      </c>
      <c r="H2200" s="117">
        <v>0</v>
      </c>
      <c r="I2200" s="117">
        <v>1</v>
      </c>
      <c r="J2200" s="117">
        <v>1.948998E-2</v>
      </c>
      <c r="K2200" s="117">
        <v>8.3816900000000007E-3</v>
      </c>
      <c r="L2200" s="117">
        <v>0.35299999999999998</v>
      </c>
      <c r="M2200" s="117">
        <v>3.5000000000000003E-2</v>
      </c>
      <c r="N2200" s="117" t="s">
        <v>2930</v>
      </c>
    </row>
    <row r="2201" spans="1:14">
      <c r="A2201" s="212" t="s">
        <v>6824</v>
      </c>
      <c r="B2201" s="117">
        <v>0.79859999999999998</v>
      </c>
      <c r="C2201" s="117">
        <v>1</v>
      </c>
      <c r="D2201" s="117">
        <v>2.3949999999999999E-2</v>
      </c>
      <c r="E2201" s="117">
        <v>2395</v>
      </c>
      <c r="F2201" s="117" t="s">
        <v>1783</v>
      </c>
      <c r="G2201" s="117">
        <v>1.5170999999999999</v>
      </c>
      <c r="H2201" s="117">
        <v>5.3800000000000001E-2</v>
      </c>
      <c r="I2201" s="117">
        <v>1</v>
      </c>
      <c r="J2201" s="117">
        <v>0</v>
      </c>
      <c r="K2201" s="117">
        <v>0</v>
      </c>
      <c r="L2201" s="117">
        <v>0.155</v>
      </c>
      <c r="M2201" s="117">
        <v>1.4999999999999999E-2</v>
      </c>
      <c r="N2201" s="117" t="s">
        <v>2931</v>
      </c>
    </row>
    <row r="2202" spans="1:14">
      <c r="A2202" s="212" t="s">
        <v>6825</v>
      </c>
      <c r="B2202" s="117">
        <v>0.94379999999999997</v>
      </c>
      <c r="C2202" s="117">
        <v>1</v>
      </c>
      <c r="D2202" s="117">
        <v>4.0439999999999997E-2</v>
      </c>
      <c r="E2202" s="117">
        <v>4044</v>
      </c>
      <c r="F2202" s="117" t="s">
        <v>1444</v>
      </c>
      <c r="G2202" s="117">
        <v>1.6896</v>
      </c>
      <c r="H2202" s="117">
        <v>4.3999999999999997E-2</v>
      </c>
      <c r="I2202" s="117">
        <v>1</v>
      </c>
      <c r="J2202" s="117">
        <v>0</v>
      </c>
      <c r="K2202" s="117">
        <v>0</v>
      </c>
      <c r="L2202" s="117">
        <v>0.23</v>
      </c>
      <c r="M2202" s="117">
        <v>1.7000000000000001E-2</v>
      </c>
      <c r="N2202" s="117" t="s">
        <v>2927</v>
      </c>
    </row>
    <row r="2203" spans="1:14">
      <c r="A2203" s="212" t="s">
        <v>6826</v>
      </c>
      <c r="B2203" s="117">
        <v>0.8042999999999999</v>
      </c>
      <c r="C2203" s="117">
        <v>1</v>
      </c>
      <c r="D2203" s="117">
        <v>7.6600000000000001E-3</v>
      </c>
      <c r="E2203" s="117">
        <v>766</v>
      </c>
      <c r="F2203" s="117" t="s">
        <v>4398</v>
      </c>
      <c r="G2203" s="117">
        <v>1.1528</v>
      </c>
      <c r="H2203" s="117">
        <v>0</v>
      </c>
      <c r="I2203" s="117">
        <v>1</v>
      </c>
      <c r="J2203" s="117">
        <v>0</v>
      </c>
      <c r="K2203" s="117">
        <v>0</v>
      </c>
      <c r="L2203" s="117">
        <v>0.50800000000000001</v>
      </c>
      <c r="M2203" s="117">
        <v>0.04</v>
      </c>
      <c r="N2203" s="117" t="s">
        <v>2932</v>
      </c>
    </row>
    <row r="2204" spans="1:14">
      <c r="A2204" s="212" t="s">
        <v>6827</v>
      </c>
      <c r="B2204" s="117">
        <v>0.90469999999999995</v>
      </c>
      <c r="C2204" s="117">
        <v>1</v>
      </c>
      <c r="D2204" s="117">
        <v>4.1300000000000003E-2</v>
      </c>
      <c r="E2204" s="117">
        <v>4130</v>
      </c>
      <c r="F2204" s="117" t="s">
        <v>1448</v>
      </c>
      <c r="G2204" s="117">
        <v>1.7437</v>
      </c>
      <c r="H2204" s="117">
        <v>0.15459999999999999</v>
      </c>
      <c r="I2204" s="117">
        <v>1</v>
      </c>
      <c r="J2204" s="117">
        <v>0.40648705000000002</v>
      </c>
      <c r="K2204" s="117">
        <v>0.33187749</v>
      </c>
      <c r="L2204" s="117">
        <v>0.27200000000000002</v>
      </c>
      <c r="M2204" s="117">
        <v>1.7999999999999999E-2</v>
      </c>
      <c r="N2204" s="117" t="s">
        <v>2923</v>
      </c>
    </row>
    <row r="2205" spans="1:14">
      <c r="A2205" s="212" t="s">
        <v>6828</v>
      </c>
      <c r="B2205" s="117">
        <v>0.79859999999999998</v>
      </c>
      <c r="C2205" s="117">
        <v>1</v>
      </c>
      <c r="D2205" s="117">
        <v>5.2540000000000003E-2</v>
      </c>
      <c r="E2205" s="117">
        <v>5254</v>
      </c>
      <c r="F2205" s="117" t="s">
        <v>1783</v>
      </c>
      <c r="G2205" s="117">
        <v>1.8222</v>
      </c>
      <c r="H2205" s="117">
        <v>0</v>
      </c>
      <c r="I2205" s="117">
        <v>1</v>
      </c>
      <c r="J2205" s="117">
        <v>8.5647559999999998E-2</v>
      </c>
      <c r="K2205" s="117">
        <v>0.10355505</v>
      </c>
      <c r="L2205" s="117">
        <v>0.23400000000000001</v>
      </c>
      <c r="M2205" s="117">
        <v>1.4999999999999999E-2</v>
      </c>
      <c r="N2205" s="117" t="s">
        <v>2933</v>
      </c>
    </row>
    <row r="2206" spans="1:14">
      <c r="A2206" s="212" t="s">
        <v>6829</v>
      </c>
      <c r="B2206" s="117">
        <v>0.8042999999999999</v>
      </c>
      <c r="C2206" s="117">
        <v>1</v>
      </c>
      <c r="D2206" s="117">
        <v>1.6639999999999999E-2</v>
      </c>
      <c r="E2206" s="117">
        <v>1664</v>
      </c>
      <c r="F2206" s="117" t="s">
        <v>4398</v>
      </c>
      <c r="G2206" s="117">
        <v>1.4201999999999999</v>
      </c>
      <c r="H2206" s="117">
        <v>0</v>
      </c>
      <c r="I2206" s="117">
        <v>1</v>
      </c>
      <c r="J2206" s="117">
        <v>0</v>
      </c>
      <c r="K2206" s="117">
        <v>0</v>
      </c>
      <c r="L2206" s="117">
        <v>0.49399999999999999</v>
      </c>
      <c r="M2206" s="117">
        <v>5.8999999999999997E-2</v>
      </c>
      <c r="N2206" s="117" t="s">
        <v>2934</v>
      </c>
    </row>
    <row r="2207" spans="1:14">
      <c r="A2207" s="212" t="s">
        <v>6830</v>
      </c>
      <c r="B2207" s="117">
        <v>0.91369999999999996</v>
      </c>
      <c r="C2207" s="117">
        <v>1</v>
      </c>
      <c r="D2207" s="117">
        <v>6.6409999999999997E-2</v>
      </c>
      <c r="E2207" s="117">
        <v>6641</v>
      </c>
      <c r="F2207" s="117" t="s">
        <v>1579</v>
      </c>
      <c r="G2207" s="117">
        <v>1.6333</v>
      </c>
      <c r="H2207" s="117">
        <v>5.4600000000000003E-2</v>
      </c>
      <c r="I2207" s="117">
        <v>1</v>
      </c>
      <c r="J2207" s="117">
        <v>4.9790800000000003E-3</v>
      </c>
      <c r="K2207" s="117">
        <v>5.2882500000000004E-3</v>
      </c>
      <c r="L2207" s="117">
        <v>0.20799999999999999</v>
      </c>
      <c r="M2207" s="117">
        <v>1.7999999999999999E-2</v>
      </c>
      <c r="N2207" s="117" t="s">
        <v>2914</v>
      </c>
    </row>
    <row r="2208" spans="1:14">
      <c r="A2208" s="212" t="s">
        <v>6831</v>
      </c>
      <c r="B2208" s="117">
        <v>0.89689999999999992</v>
      </c>
      <c r="C2208" s="117">
        <v>1</v>
      </c>
      <c r="D2208" s="117">
        <v>7.3830000000000007E-2</v>
      </c>
      <c r="E2208" s="117">
        <v>7383</v>
      </c>
      <c r="F2208" s="117" t="s">
        <v>1759</v>
      </c>
      <c r="G2208" s="117">
        <v>2.137</v>
      </c>
      <c r="H2208" s="117">
        <v>0</v>
      </c>
      <c r="I2208" s="117">
        <v>1</v>
      </c>
      <c r="J2208" s="117">
        <v>3.56707E-2</v>
      </c>
      <c r="K2208" s="117">
        <v>4.8676469999999999E-2</v>
      </c>
      <c r="L2208" s="117">
        <v>0.18099999999999999</v>
      </c>
      <c r="M2208" s="117">
        <v>1.7000000000000001E-2</v>
      </c>
      <c r="N2208" s="117" t="s">
        <v>2928</v>
      </c>
    </row>
    <row r="2209" spans="1:14">
      <c r="A2209" s="212" t="s">
        <v>6832</v>
      </c>
      <c r="B2209" s="117">
        <v>0.82139999999999991</v>
      </c>
      <c r="C2209" s="117">
        <v>1</v>
      </c>
      <c r="D2209" s="117">
        <v>3.9949999999999999E-2</v>
      </c>
      <c r="E2209" s="117">
        <v>3995</v>
      </c>
      <c r="F2209" s="117" t="s">
        <v>1422</v>
      </c>
      <c r="G2209" s="117">
        <v>1.7728999999999999</v>
      </c>
      <c r="H2209" s="117">
        <v>5.0799999999999998E-2</v>
      </c>
      <c r="I2209" s="117">
        <v>1</v>
      </c>
      <c r="J2209" s="117">
        <v>4.1767720000000001E-2</v>
      </c>
      <c r="K2209" s="117">
        <v>5.6224290000000003E-2</v>
      </c>
      <c r="L2209" s="117">
        <v>0.36</v>
      </c>
      <c r="M2209" s="117">
        <v>2.5999999999999999E-2</v>
      </c>
      <c r="N2209" s="117" t="s">
        <v>2935</v>
      </c>
    </row>
    <row r="2210" spans="1:14">
      <c r="A2210" s="212" t="s">
        <v>6833</v>
      </c>
      <c r="B2210" s="117">
        <v>0.8042999999999999</v>
      </c>
      <c r="C2210" s="117">
        <v>1</v>
      </c>
      <c r="D2210" s="117">
        <v>4.1700000000000001E-3</v>
      </c>
      <c r="E2210" s="117">
        <v>417</v>
      </c>
      <c r="F2210" s="117" t="s">
        <v>4398</v>
      </c>
      <c r="G2210" s="117">
        <v>1.5113000000000001</v>
      </c>
      <c r="H2210" s="117">
        <v>0</v>
      </c>
      <c r="I2210" s="117">
        <v>1</v>
      </c>
      <c r="J2210" s="117">
        <v>0</v>
      </c>
      <c r="K2210" s="117">
        <v>0</v>
      </c>
      <c r="L2210" s="117">
        <v>0.58899999999999997</v>
      </c>
      <c r="M2210" s="117">
        <v>3.5000000000000003E-2</v>
      </c>
      <c r="N2210" s="117" t="s">
        <v>2936</v>
      </c>
    </row>
    <row r="2211" spans="1:14">
      <c r="A2211" s="212" t="s">
        <v>6834</v>
      </c>
      <c r="B2211" s="117">
        <v>0.97809999999999997</v>
      </c>
      <c r="C2211" s="117">
        <v>1</v>
      </c>
      <c r="D2211" s="117">
        <v>3.832E-2</v>
      </c>
      <c r="E2211" s="117">
        <v>3832</v>
      </c>
      <c r="F2211" s="117" t="s">
        <v>1456</v>
      </c>
      <c r="G2211" s="117">
        <v>1.6402000000000001</v>
      </c>
      <c r="H2211" s="117">
        <v>5.7599999999999998E-2</v>
      </c>
      <c r="I2211" s="117">
        <v>1</v>
      </c>
      <c r="J2211" s="117">
        <v>6.9983619999999996E-2</v>
      </c>
      <c r="K2211" s="117">
        <v>3.1761989999999997E-2</v>
      </c>
      <c r="L2211" s="117">
        <v>0.40699999999999997</v>
      </c>
      <c r="M2211" s="117">
        <v>3.5999999999999997E-2</v>
      </c>
      <c r="N2211" s="117" t="s">
        <v>2937</v>
      </c>
    </row>
    <row r="2212" spans="1:14">
      <c r="A2212" s="212" t="s">
        <v>6835</v>
      </c>
      <c r="B2212" s="117">
        <v>0.89689999999999992</v>
      </c>
      <c r="C2212" s="117">
        <v>1</v>
      </c>
      <c r="D2212" s="117">
        <v>2.0299999999999999E-2</v>
      </c>
      <c r="E2212" s="117">
        <v>2030</v>
      </c>
      <c r="F2212" s="117" t="s">
        <v>1759</v>
      </c>
      <c r="G2212" s="117">
        <v>1.6256999999999999</v>
      </c>
      <c r="H2212" s="117">
        <v>3.7900000000000003E-2</v>
      </c>
      <c r="I2212" s="117">
        <v>1</v>
      </c>
      <c r="J2212" s="117">
        <v>8.5304000000000005E-3</v>
      </c>
      <c r="K2212" s="117">
        <v>1.8511980000000001E-2</v>
      </c>
      <c r="L2212" s="117">
        <v>0.187</v>
      </c>
      <c r="M2212" s="117">
        <v>1.2E-2</v>
      </c>
      <c r="N2212" s="117" t="s">
        <v>2928</v>
      </c>
    </row>
    <row r="2213" spans="1:14">
      <c r="A2213" s="212" t="s">
        <v>6836</v>
      </c>
      <c r="B2213" s="117">
        <v>0.90469999999999995</v>
      </c>
      <c r="C2213" s="117">
        <v>1</v>
      </c>
      <c r="D2213" s="117">
        <v>1.7479999999999999E-2</v>
      </c>
      <c r="E2213" s="117">
        <v>1748</v>
      </c>
      <c r="F2213" s="117" t="s">
        <v>1448</v>
      </c>
      <c r="G2213" s="117">
        <v>1.4843</v>
      </c>
      <c r="H2213" s="117">
        <v>4.5199999999999997E-2</v>
      </c>
      <c r="I2213" s="117">
        <v>1</v>
      </c>
      <c r="J2213" s="117">
        <v>0.50615019999999999</v>
      </c>
      <c r="K2213" s="117">
        <v>0.36261796000000002</v>
      </c>
      <c r="L2213" s="117">
        <v>0.26300000000000001</v>
      </c>
      <c r="M2213" s="117">
        <v>2.9000000000000001E-2</v>
      </c>
      <c r="N2213" s="117" t="s">
        <v>2923</v>
      </c>
    </row>
    <row r="2214" spans="1:14">
      <c r="A2214" s="212" t="s">
        <v>6837</v>
      </c>
      <c r="B2214" s="117">
        <v>0.94379999999999997</v>
      </c>
      <c r="C2214" s="117">
        <v>1</v>
      </c>
      <c r="D2214" s="117">
        <v>2.359E-2</v>
      </c>
      <c r="E2214" s="117">
        <v>2359</v>
      </c>
      <c r="F2214" s="117" t="s">
        <v>1444</v>
      </c>
      <c r="G2214" s="117">
        <v>1.8141</v>
      </c>
      <c r="H2214" s="117">
        <v>5.67E-2</v>
      </c>
      <c r="I2214" s="117">
        <v>1</v>
      </c>
      <c r="J2214" s="117">
        <v>0</v>
      </c>
      <c r="K2214" s="117">
        <v>0</v>
      </c>
      <c r="L2214" s="117">
        <v>0.222</v>
      </c>
      <c r="M2214" s="117">
        <v>3.1E-2</v>
      </c>
      <c r="N2214" s="117" t="s">
        <v>2927</v>
      </c>
    </row>
    <row r="2215" spans="1:14">
      <c r="A2215" s="212" t="s">
        <v>6838</v>
      </c>
      <c r="B2215" s="117">
        <v>0.90469999999999995</v>
      </c>
      <c r="C2215" s="117">
        <v>1</v>
      </c>
      <c r="D2215" s="117">
        <v>6.7659999999999998E-2</v>
      </c>
      <c r="E2215" s="117">
        <v>6766</v>
      </c>
      <c r="F2215" s="117" t="s">
        <v>1448</v>
      </c>
      <c r="G2215" s="117">
        <v>1.613</v>
      </c>
      <c r="H2215" s="117">
        <v>5.8599999999999999E-2</v>
      </c>
      <c r="I2215" s="117">
        <v>1</v>
      </c>
      <c r="J2215" s="117">
        <v>7.0013820000000004E-2</v>
      </c>
      <c r="K2215" s="117">
        <v>7.7914280000000002E-2</v>
      </c>
      <c r="L2215" s="117">
        <v>0.23499999999999999</v>
      </c>
      <c r="M2215" s="117">
        <v>1.9E-2</v>
      </c>
      <c r="N2215" s="117" t="s">
        <v>2923</v>
      </c>
    </row>
    <row r="2216" spans="1:14">
      <c r="A2216" s="212" t="s">
        <v>6839</v>
      </c>
      <c r="B2216" s="117">
        <v>0.8133999999999999</v>
      </c>
      <c r="C2216" s="117">
        <v>1</v>
      </c>
      <c r="D2216" s="117">
        <v>1.5640000000000001E-2</v>
      </c>
      <c r="E2216" s="117">
        <v>1564</v>
      </c>
      <c r="F2216" s="117" t="s">
        <v>1346</v>
      </c>
      <c r="G2216" s="117">
        <v>1.4941</v>
      </c>
      <c r="H2216" s="117">
        <v>4.48E-2</v>
      </c>
      <c r="I2216" s="117">
        <v>1</v>
      </c>
      <c r="J2216" s="117">
        <v>5.9438E-3</v>
      </c>
      <c r="K2216" s="117">
        <v>6.0489999999999997E-3</v>
      </c>
      <c r="L2216" s="117">
        <v>0.25</v>
      </c>
      <c r="M2216" s="117">
        <v>1.2E-2</v>
      </c>
      <c r="N2216" s="117" t="s">
        <v>2938</v>
      </c>
    </row>
    <row r="2217" spans="1:14">
      <c r="A2217" s="212" t="s">
        <v>6840</v>
      </c>
      <c r="B2217" s="117">
        <v>0.88249999999999995</v>
      </c>
      <c r="C2217" s="117">
        <v>1</v>
      </c>
      <c r="D2217" s="117">
        <v>6.8029999999999993E-2</v>
      </c>
      <c r="E2217" s="117">
        <v>6803</v>
      </c>
      <c r="F2217" s="117" t="s">
        <v>1464</v>
      </c>
      <c r="G2217" s="117">
        <v>1.9047000000000001</v>
      </c>
      <c r="H2217" s="117">
        <v>4.6399999999999997E-2</v>
      </c>
      <c r="I2217" s="117">
        <v>1</v>
      </c>
      <c r="J2217" s="117">
        <v>7.8258670000000002E-2</v>
      </c>
      <c r="K2217" s="117">
        <v>9.9918729999999997E-2</v>
      </c>
      <c r="L2217" s="117">
        <v>0.188</v>
      </c>
      <c r="M2217" s="117">
        <v>1.2999999999999999E-2</v>
      </c>
      <c r="N2217" s="117" t="s">
        <v>2929</v>
      </c>
    </row>
    <row r="2218" spans="1:14">
      <c r="A2218" s="212" t="s">
        <v>6841</v>
      </c>
      <c r="B2218" s="117">
        <v>0.68929999999999991</v>
      </c>
      <c r="C2218" s="117">
        <v>1</v>
      </c>
      <c r="D2218" s="117">
        <v>7.9000000000000008E-3</v>
      </c>
      <c r="E2218" s="117">
        <v>790</v>
      </c>
      <c r="F2218" s="117" t="s">
        <v>4415</v>
      </c>
      <c r="G2218" s="117">
        <v>1.4567000000000001</v>
      </c>
      <c r="H2218" s="117">
        <v>0</v>
      </c>
      <c r="I2218" s="117">
        <v>1</v>
      </c>
      <c r="J2218" s="117">
        <v>0</v>
      </c>
      <c r="K2218" s="117">
        <v>0</v>
      </c>
      <c r="L2218" s="117">
        <v>0.28199999999999997</v>
      </c>
      <c r="M2218" s="117">
        <v>2.9000000000000001E-2</v>
      </c>
      <c r="N2218" s="117" t="s">
        <v>2939</v>
      </c>
    </row>
    <row r="2219" spans="1:14">
      <c r="A2219" s="212" t="s">
        <v>6842</v>
      </c>
      <c r="B2219" s="117">
        <v>0.89689999999999992</v>
      </c>
      <c r="C2219" s="117">
        <v>1</v>
      </c>
      <c r="D2219" s="117">
        <v>1.907E-2</v>
      </c>
      <c r="E2219" s="117">
        <v>1907</v>
      </c>
      <c r="F2219" s="117" t="s">
        <v>1759</v>
      </c>
      <c r="G2219" s="117">
        <v>1.5553999999999999</v>
      </c>
      <c r="H2219" s="117">
        <v>6.83E-2</v>
      </c>
      <c r="I2219" s="117">
        <v>1</v>
      </c>
      <c r="J2219" s="117">
        <v>6.5945139999999999E-2</v>
      </c>
      <c r="K2219" s="117">
        <v>5.7510770000000003E-2</v>
      </c>
      <c r="L2219" s="117">
        <v>0.2</v>
      </c>
      <c r="M2219" s="117">
        <v>1.7999999999999999E-2</v>
      </c>
      <c r="N2219" s="117" t="s">
        <v>2928</v>
      </c>
    </row>
    <row r="2220" spans="1:14">
      <c r="A2220" s="212" t="s">
        <v>6843</v>
      </c>
      <c r="B2220" s="117">
        <v>0.90469999999999995</v>
      </c>
      <c r="C2220" s="117">
        <v>1</v>
      </c>
      <c r="D2220" s="117">
        <v>1.6789999999999999E-2</v>
      </c>
      <c r="E2220" s="117">
        <v>1679</v>
      </c>
      <c r="F2220" s="117" t="s">
        <v>1448</v>
      </c>
      <c r="G2220" s="117">
        <v>1.6087</v>
      </c>
      <c r="H2220" s="117">
        <v>5.2999999999999999E-2</v>
      </c>
      <c r="I2220" s="117">
        <v>1</v>
      </c>
      <c r="J2220" s="117">
        <v>0</v>
      </c>
      <c r="K2220" s="117">
        <v>0</v>
      </c>
      <c r="L2220" s="117">
        <v>0.254</v>
      </c>
      <c r="M2220" s="117">
        <v>1.7000000000000001E-2</v>
      </c>
      <c r="N2220" s="117" t="s">
        <v>2923</v>
      </c>
    </row>
    <row r="2221" spans="1:14">
      <c r="A2221" s="212" t="s">
        <v>6844</v>
      </c>
      <c r="B2221" s="117">
        <v>0.82139999999999991</v>
      </c>
      <c r="C2221" s="117">
        <v>1</v>
      </c>
      <c r="D2221" s="117">
        <v>5.382E-2</v>
      </c>
      <c r="E2221" s="117">
        <v>5382</v>
      </c>
      <c r="F2221" s="117" t="s">
        <v>1422</v>
      </c>
      <c r="G2221" s="117">
        <v>1.8343</v>
      </c>
      <c r="H2221" s="117">
        <v>0</v>
      </c>
      <c r="I2221" s="117">
        <v>1</v>
      </c>
      <c r="J2221" s="117">
        <v>9.1607430000000004E-2</v>
      </c>
      <c r="K2221" s="117">
        <v>6.8859729999999994E-2</v>
      </c>
      <c r="L2221" s="117">
        <v>0.34599999999999997</v>
      </c>
      <c r="M2221" s="117">
        <v>2.5999999999999999E-2</v>
      </c>
      <c r="N2221" s="117" t="s">
        <v>2935</v>
      </c>
    </row>
    <row r="2222" spans="1:14">
      <c r="A2222" s="212" t="s">
        <v>6845</v>
      </c>
      <c r="B2222" s="117">
        <v>0.97809999999999997</v>
      </c>
      <c r="C2222" s="117">
        <v>1</v>
      </c>
      <c r="D2222" s="117">
        <v>0.10983</v>
      </c>
      <c r="E2222" s="117">
        <v>10983</v>
      </c>
      <c r="F2222" s="117" t="s">
        <v>1456</v>
      </c>
      <c r="G2222" s="117">
        <v>2.1566999999999998</v>
      </c>
      <c r="H2222" s="117">
        <v>9.0999999999999998E-2</v>
      </c>
      <c r="I2222" s="117">
        <v>1</v>
      </c>
      <c r="J2222" s="117">
        <v>0.13668802999999999</v>
      </c>
      <c r="K2222" s="117">
        <v>0.18048965</v>
      </c>
      <c r="L2222" s="117">
        <v>0.217</v>
      </c>
      <c r="M2222" s="117">
        <v>1.0999999999999999E-2</v>
      </c>
      <c r="N2222" s="117" t="s">
        <v>2913</v>
      </c>
    </row>
    <row r="2223" spans="1:14">
      <c r="A2223" s="212" t="s">
        <v>6846</v>
      </c>
      <c r="B2223" s="117">
        <v>0.90529999999999999</v>
      </c>
      <c r="C2223" s="117">
        <v>1</v>
      </c>
      <c r="D2223" s="117">
        <v>3.4479999999999997E-2</v>
      </c>
      <c r="E2223" s="117">
        <v>3448</v>
      </c>
      <c r="F2223" s="117" t="s">
        <v>1989</v>
      </c>
      <c r="G2223" s="117">
        <v>1.6820999999999999</v>
      </c>
      <c r="H2223" s="117">
        <v>0</v>
      </c>
      <c r="I2223" s="117">
        <v>1</v>
      </c>
      <c r="J2223" s="117">
        <v>0</v>
      </c>
      <c r="K2223" s="117">
        <v>0</v>
      </c>
      <c r="L2223" s="117">
        <v>0.23400000000000001</v>
      </c>
      <c r="M2223" s="117">
        <v>3.3000000000000002E-2</v>
      </c>
      <c r="N2223" s="117" t="s">
        <v>2940</v>
      </c>
    </row>
    <row r="2224" spans="1:14">
      <c r="A2224" s="212" t="s">
        <v>6847</v>
      </c>
      <c r="B2224" s="117">
        <v>0.90469999999999995</v>
      </c>
      <c r="C2224" s="117">
        <v>1</v>
      </c>
      <c r="D2224" s="117">
        <v>1.2019999999999999E-2</v>
      </c>
      <c r="E2224" s="117">
        <v>1202</v>
      </c>
      <c r="F2224" s="117" t="s">
        <v>1448</v>
      </c>
      <c r="G2224" s="117">
        <v>1.7025999999999999</v>
      </c>
      <c r="H2224" s="117">
        <v>0.1038</v>
      </c>
      <c r="I2224" s="117">
        <v>1</v>
      </c>
      <c r="J2224" s="117">
        <v>2.630236E-2</v>
      </c>
      <c r="K2224" s="117">
        <v>1.7332210000000001E-2</v>
      </c>
      <c r="L2224" s="117">
        <v>0.26400000000000001</v>
      </c>
      <c r="M2224" s="117">
        <v>1.4999999999999999E-2</v>
      </c>
      <c r="N2224" s="117" t="s">
        <v>2923</v>
      </c>
    </row>
    <row r="2225" spans="1:14">
      <c r="A2225" s="212" t="s">
        <v>6848</v>
      </c>
      <c r="B2225" s="117">
        <v>0.8042999999999999</v>
      </c>
      <c r="C2225" s="117">
        <v>1</v>
      </c>
      <c r="D2225" s="117">
        <v>9.2599999999999991E-3</v>
      </c>
      <c r="E2225" s="117">
        <v>926</v>
      </c>
      <c r="F2225" s="117" t="s">
        <v>4398</v>
      </c>
      <c r="G2225" s="117">
        <v>1.3697999999999999</v>
      </c>
      <c r="H2225" s="117">
        <v>0</v>
      </c>
      <c r="I2225" s="117">
        <v>1</v>
      </c>
      <c r="J2225" s="117">
        <v>0</v>
      </c>
      <c r="K2225" s="117">
        <v>0</v>
      </c>
      <c r="L2225" s="117">
        <v>0.38100000000000001</v>
      </c>
      <c r="M2225" s="117">
        <v>5.8000000000000003E-2</v>
      </c>
      <c r="N2225" s="117" t="s">
        <v>2941</v>
      </c>
    </row>
    <row r="2226" spans="1:14">
      <c r="A2226" s="212" t="s">
        <v>6849</v>
      </c>
      <c r="B2226" s="117">
        <v>0.89689999999999992</v>
      </c>
      <c r="C2226" s="117">
        <v>1</v>
      </c>
      <c r="D2226" s="117">
        <v>3.5720000000000002E-2</v>
      </c>
      <c r="E2226" s="117">
        <v>3572</v>
      </c>
      <c r="F2226" s="117" t="s">
        <v>1759</v>
      </c>
      <c r="G2226" s="117">
        <v>1.742</v>
      </c>
      <c r="H2226" s="117">
        <v>2.93E-2</v>
      </c>
      <c r="I2226" s="117">
        <v>1</v>
      </c>
      <c r="J2226" s="117">
        <v>4.117991E-2</v>
      </c>
      <c r="K2226" s="117">
        <v>4.3524189999999997E-2</v>
      </c>
      <c r="L2226" s="117">
        <v>0.32400000000000001</v>
      </c>
      <c r="M2226" s="117">
        <v>2.9000000000000001E-2</v>
      </c>
      <c r="N2226" s="117" t="s">
        <v>2928</v>
      </c>
    </row>
    <row r="2227" spans="1:14">
      <c r="A2227" s="212" t="s">
        <v>6850</v>
      </c>
      <c r="B2227" s="117">
        <v>0.90469999999999995</v>
      </c>
      <c r="C2227" s="117">
        <v>1</v>
      </c>
      <c r="D2227" s="117">
        <v>2.3140000000000001E-2</v>
      </c>
      <c r="E2227" s="117">
        <v>2314</v>
      </c>
      <c r="F2227" s="117" t="s">
        <v>1448</v>
      </c>
      <c r="G2227" s="117">
        <v>1.4956</v>
      </c>
      <c r="H2227" s="117">
        <v>2.0400000000000001E-2</v>
      </c>
      <c r="I2227" s="117">
        <v>1</v>
      </c>
      <c r="J2227" s="117">
        <v>0</v>
      </c>
      <c r="K2227" s="117">
        <v>0</v>
      </c>
      <c r="L2227" s="117">
        <v>0.32100000000000001</v>
      </c>
      <c r="M2227" s="117">
        <v>2.5000000000000001E-2</v>
      </c>
      <c r="N2227" s="117" t="s">
        <v>2942</v>
      </c>
    </row>
    <row r="2228" spans="1:14">
      <c r="A2228" s="212" t="s">
        <v>6851</v>
      </c>
      <c r="B2228" s="117">
        <v>0.97809999999999997</v>
      </c>
      <c r="C2228" s="117">
        <v>1</v>
      </c>
      <c r="D2228" s="117">
        <v>4.0699999999999998E-3</v>
      </c>
      <c r="E2228" s="117">
        <v>407</v>
      </c>
      <c r="F2228" s="117" t="s">
        <v>1456</v>
      </c>
      <c r="G2228" s="117">
        <v>1.3515999999999999</v>
      </c>
      <c r="H2228" s="117">
        <v>0</v>
      </c>
      <c r="I2228" s="117">
        <v>1</v>
      </c>
      <c r="J2228" s="117">
        <v>0</v>
      </c>
      <c r="K2228" s="117">
        <v>0</v>
      </c>
      <c r="L2228" s="117">
        <v>0.45400000000000001</v>
      </c>
      <c r="M2228" s="117">
        <v>5.1999999999999998E-2</v>
      </c>
      <c r="N2228" s="117" t="s">
        <v>2943</v>
      </c>
    </row>
    <row r="2229" spans="1:14">
      <c r="A2229" s="212" t="s">
        <v>6852</v>
      </c>
      <c r="B2229" s="117">
        <v>0.8042999999999999</v>
      </c>
      <c r="C2229" s="117">
        <v>1</v>
      </c>
      <c r="D2229" s="117">
        <v>2.8580000000000001E-2</v>
      </c>
      <c r="E2229" s="117">
        <v>2858</v>
      </c>
      <c r="F2229" s="117" t="s">
        <v>4398</v>
      </c>
      <c r="G2229" s="117">
        <v>1.4910000000000001</v>
      </c>
      <c r="H2229" s="117">
        <v>0</v>
      </c>
      <c r="I2229" s="117">
        <v>1</v>
      </c>
      <c r="J2229" s="117">
        <v>0</v>
      </c>
      <c r="K2229" s="117">
        <v>0</v>
      </c>
      <c r="L2229" s="117">
        <v>0.42899999999999999</v>
      </c>
      <c r="M2229" s="117">
        <v>5.1999999999999998E-2</v>
      </c>
      <c r="N2229" s="117" t="s">
        <v>2944</v>
      </c>
    </row>
    <row r="2230" spans="1:14">
      <c r="A2230" s="212" t="s">
        <v>6853</v>
      </c>
      <c r="B2230" s="117">
        <v>0.8042999999999999</v>
      </c>
      <c r="C2230" s="117">
        <v>1</v>
      </c>
      <c r="D2230" s="117">
        <v>1.6580000000000001E-2</v>
      </c>
      <c r="E2230" s="117">
        <v>1658</v>
      </c>
      <c r="F2230" s="117" t="s">
        <v>4398</v>
      </c>
      <c r="G2230" s="117">
        <v>1.4123000000000001</v>
      </c>
      <c r="H2230" s="117">
        <v>7.3400000000000007E-2</v>
      </c>
      <c r="I2230" s="117">
        <v>1</v>
      </c>
      <c r="J2230" s="117">
        <v>0.19591885000000001</v>
      </c>
      <c r="K2230" s="117">
        <v>0.12226184</v>
      </c>
      <c r="L2230" s="117">
        <v>0.54700000000000004</v>
      </c>
      <c r="M2230" s="117">
        <v>4.7E-2</v>
      </c>
      <c r="N2230" s="117" t="s">
        <v>1642</v>
      </c>
    </row>
    <row r="2231" spans="1:14">
      <c r="A2231" s="212" t="s">
        <v>6854</v>
      </c>
      <c r="B2231" s="117">
        <v>0.90469999999999995</v>
      </c>
      <c r="C2231" s="117">
        <v>1</v>
      </c>
      <c r="D2231" s="117">
        <v>6.019E-2</v>
      </c>
      <c r="E2231" s="117">
        <v>6019</v>
      </c>
      <c r="F2231" s="117" t="s">
        <v>1448</v>
      </c>
      <c r="G2231" s="117">
        <v>1.5349999999999999</v>
      </c>
      <c r="H2231" s="117">
        <v>3.3599999999999998E-2</v>
      </c>
      <c r="I2231" s="117">
        <v>1</v>
      </c>
      <c r="J2231" s="117">
        <v>0</v>
      </c>
      <c r="K2231" s="117">
        <v>0</v>
      </c>
      <c r="L2231" s="117">
        <v>0.22600000000000001</v>
      </c>
      <c r="M2231" s="117">
        <v>2.5000000000000001E-2</v>
      </c>
      <c r="N2231" s="117" t="s">
        <v>2945</v>
      </c>
    </row>
    <row r="2232" spans="1:14">
      <c r="A2232" s="212" t="s">
        <v>6855</v>
      </c>
      <c r="B2232" s="117">
        <v>0.8042999999999999</v>
      </c>
      <c r="C2232" s="117">
        <v>1</v>
      </c>
      <c r="D2232" s="117">
        <v>4.9500000000000004E-3</v>
      </c>
      <c r="E2232" s="117">
        <v>495</v>
      </c>
      <c r="F2232" s="117" t="s">
        <v>4398</v>
      </c>
      <c r="G2232" s="117">
        <v>1.2528999999999999</v>
      </c>
      <c r="H2232" s="117">
        <v>0</v>
      </c>
      <c r="I2232" s="117">
        <v>1</v>
      </c>
      <c r="J2232" s="117">
        <v>0</v>
      </c>
      <c r="K2232" s="117">
        <v>0</v>
      </c>
      <c r="L2232" s="117">
        <v>0.46500000000000002</v>
      </c>
      <c r="M2232" s="117">
        <v>7.8E-2</v>
      </c>
      <c r="N2232" s="117" t="s">
        <v>2946</v>
      </c>
    </row>
    <row r="2233" spans="1:14">
      <c r="A2233" s="212" t="s">
        <v>6856</v>
      </c>
      <c r="B2233" s="117">
        <v>0.8042999999999999</v>
      </c>
      <c r="C2233" s="117">
        <v>1</v>
      </c>
      <c r="D2233" s="117">
        <v>7.7999999999999996E-3</v>
      </c>
      <c r="E2233" s="117">
        <v>780</v>
      </c>
      <c r="F2233" s="117" t="s">
        <v>4398</v>
      </c>
      <c r="G2233" s="117">
        <v>1.3998999999999999</v>
      </c>
      <c r="H2233" s="117">
        <v>0</v>
      </c>
      <c r="I2233" s="117">
        <v>1</v>
      </c>
      <c r="J2233" s="117">
        <v>0</v>
      </c>
      <c r="K2233" s="117">
        <v>0</v>
      </c>
      <c r="L2233" s="117">
        <v>0.55700000000000005</v>
      </c>
      <c r="M2233" s="117">
        <v>4.3999999999999997E-2</v>
      </c>
      <c r="N2233" s="117" t="s">
        <v>2947</v>
      </c>
    </row>
    <row r="2234" spans="1:14">
      <c r="A2234" s="212" t="s">
        <v>6857</v>
      </c>
      <c r="B2234" s="117">
        <v>0.89689999999999992</v>
      </c>
      <c r="C2234" s="117">
        <v>1</v>
      </c>
      <c r="D2234" s="117">
        <v>4.299E-2</v>
      </c>
      <c r="E2234" s="117">
        <v>4299</v>
      </c>
      <c r="F2234" s="117" t="s">
        <v>1759</v>
      </c>
      <c r="G2234" s="117">
        <v>1.9564999999999999</v>
      </c>
      <c r="H2234" s="117">
        <v>0.1192</v>
      </c>
      <c r="I2234" s="117">
        <v>1</v>
      </c>
      <c r="J2234" s="117">
        <v>0.24882646</v>
      </c>
      <c r="K2234" s="117">
        <v>0.22120491</v>
      </c>
      <c r="L2234" s="117">
        <v>0.17100000000000001</v>
      </c>
      <c r="M2234" s="117">
        <v>1.4E-2</v>
      </c>
      <c r="N2234" s="117" t="s">
        <v>2928</v>
      </c>
    </row>
    <row r="2235" spans="1:14">
      <c r="A2235" s="212" t="s">
        <v>6858</v>
      </c>
      <c r="B2235" s="117">
        <v>0.79979999999999996</v>
      </c>
      <c r="C2235" s="117">
        <v>1</v>
      </c>
      <c r="D2235" s="117">
        <v>4.9200000000000001E-2</v>
      </c>
      <c r="E2235" s="117">
        <v>4920</v>
      </c>
      <c r="F2235" s="117" t="s">
        <v>4423</v>
      </c>
      <c r="G2235" s="117">
        <v>1.6624000000000001</v>
      </c>
      <c r="H2235" s="117">
        <v>6.8400000000000002E-2</v>
      </c>
      <c r="I2235" s="117">
        <v>1</v>
      </c>
      <c r="J2235" s="117">
        <v>0</v>
      </c>
      <c r="K2235" s="117">
        <v>0</v>
      </c>
      <c r="L2235" s="117">
        <v>0.38300000000000001</v>
      </c>
      <c r="M2235" s="117">
        <v>3.5000000000000003E-2</v>
      </c>
      <c r="N2235" s="117" t="s">
        <v>2948</v>
      </c>
    </row>
    <row r="2236" spans="1:14">
      <c r="A2236" s="212" t="s">
        <v>6859</v>
      </c>
      <c r="B2236" s="117">
        <v>0.8042999999999999</v>
      </c>
      <c r="C2236" s="117">
        <v>1</v>
      </c>
      <c r="D2236" s="117">
        <v>9.3200000000000002E-3</v>
      </c>
      <c r="E2236" s="117">
        <v>932</v>
      </c>
      <c r="F2236" s="117" t="s">
        <v>4398</v>
      </c>
      <c r="G2236" s="117">
        <v>1.4202999999999999</v>
      </c>
      <c r="H2236" s="117">
        <v>0</v>
      </c>
      <c r="I2236" s="117">
        <v>1</v>
      </c>
      <c r="J2236" s="117">
        <v>0</v>
      </c>
      <c r="K2236" s="117">
        <v>0</v>
      </c>
      <c r="L2236" s="117">
        <v>0.56999999999999995</v>
      </c>
      <c r="M2236" s="117">
        <v>8.8999999999999996E-2</v>
      </c>
      <c r="N2236" s="117" t="s">
        <v>2949</v>
      </c>
    </row>
    <row r="2237" spans="1:14">
      <c r="A2237" s="212" t="s">
        <v>6860</v>
      </c>
      <c r="B2237" s="117">
        <v>0.90469999999999995</v>
      </c>
      <c r="C2237" s="117">
        <v>1</v>
      </c>
      <c r="D2237" s="117">
        <v>3.823E-2</v>
      </c>
      <c r="E2237" s="117">
        <v>3823</v>
      </c>
      <c r="F2237" s="117" t="s">
        <v>1448</v>
      </c>
      <c r="G2237" s="117">
        <v>1.6094999999999999</v>
      </c>
      <c r="H2237" s="117">
        <v>3.0099999999999998E-2</v>
      </c>
      <c r="I2237" s="117">
        <v>1</v>
      </c>
      <c r="J2237" s="117">
        <v>0.12415129</v>
      </c>
      <c r="K2237" s="117">
        <v>0.13317743000000001</v>
      </c>
      <c r="L2237" s="117">
        <v>0.24399999999999999</v>
      </c>
      <c r="M2237" s="117">
        <v>2.5999999999999999E-2</v>
      </c>
      <c r="N2237" s="117" t="s">
        <v>2923</v>
      </c>
    </row>
    <row r="2238" spans="1:14">
      <c r="A2238" s="212" t="s">
        <v>6861</v>
      </c>
      <c r="B2238" s="117">
        <v>0.8042999999999999</v>
      </c>
      <c r="C2238" s="117">
        <v>1</v>
      </c>
      <c r="D2238" s="117">
        <v>2.1749999999999999E-2</v>
      </c>
      <c r="E2238" s="117">
        <v>2175</v>
      </c>
      <c r="F2238" s="117" t="s">
        <v>4398</v>
      </c>
      <c r="G2238" s="117">
        <v>1.2495000000000001</v>
      </c>
      <c r="H2238" s="117">
        <v>0</v>
      </c>
      <c r="I2238" s="117">
        <v>1</v>
      </c>
      <c r="J2238" s="117">
        <v>0</v>
      </c>
      <c r="K2238" s="117">
        <v>0</v>
      </c>
      <c r="L2238" s="117">
        <v>0.318</v>
      </c>
      <c r="M2238" s="117">
        <v>1.7999999999999999E-2</v>
      </c>
      <c r="N2238" s="117" t="s">
        <v>2950</v>
      </c>
    </row>
    <row r="2239" spans="1:14">
      <c r="A2239" s="212" t="s">
        <v>6862</v>
      </c>
      <c r="B2239" s="117">
        <v>0.82139999999999991</v>
      </c>
      <c r="C2239" s="117">
        <v>1</v>
      </c>
      <c r="D2239" s="117">
        <v>8.9599999999999992E-3</v>
      </c>
      <c r="E2239" s="117">
        <v>896</v>
      </c>
      <c r="F2239" s="117" t="s">
        <v>1422</v>
      </c>
      <c r="G2239" s="117">
        <v>1.4451000000000001</v>
      </c>
      <c r="H2239" s="117">
        <v>5.6300000000000003E-2</v>
      </c>
      <c r="I2239" s="117">
        <v>1</v>
      </c>
      <c r="J2239" s="117">
        <v>9.0406689999999998E-2</v>
      </c>
      <c r="K2239" s="117">
        <v>4.0859020000000003E-2</v>
      </c>
      <c r="L2239" s="117">
        <v>0.496</v>
      </c>
      <c r="M2239" s="117">
        <v>3.7999999999999999E-2</v>
      </c>
      <c r="N2239" s="117" t="s">
        <v>2935</v>
      </c>
    </row>
    <row r="2240" spans="1:14">
      <c r="A2240" s="212" t="s">
        <v>6863</v>
      </c>
      <c r="B2240" s="117">
        <v>0.94379999999999997</v>
      </c>
      <c r="C2240" s="117">
        <v>1</v>
      </c>
      <c r="D2240" s="117">
        <v>2.579E-2</v>
      </c>
      <c r="E2240" s="117">
        <v>2579</v>
      </c>
      <c r="F2240" s="117" t="s">
        <v>1444</v>
      </c>
      <c r="G2240" s="117">
        <v>1.4365000000000001</v>
      </c>
      <c r="H2240" s="117">
        <v>7.2700000000000001E-2</v>
      </c>
      <c r="I2240" s="117">
        <v>1</v>
      </c>
      <c r="J2240" s="117">
        <v>0</v>
      </c>
      <c r="K2240" s="117">
        <v>0</v>
      </c>
      <c r="L2240" s="117">
        <v>0.19700000000000001</v>
      </c>
      <c r="M2240" s="117">
        <v>1.6E-2</v>
      </c>
      <c r="N2240" s="117" t="s">
        <v>2927</v>
      </c>
    </row>
    <row r="2241" spans="1:14">
      <c r="A2241" s="212" t="s">
        <v>6864</v>
      </c>
      <c r="B2241" s="117">
        <v>0.88249999999999995</v>
      </c>
      <c r="C2241" s="117">
        <v>1</v>
      </c>
      <c r="D2241" s="117">
        <v>3.056E-2</v>
      </c>
      <c r="E2241" s="117">
        <v>3056</v>
      </c>
      <c r="F2241" s="117" t="s">
        <v>1464</v>
      </c>
      <c r="G2241" s="117">
        <v>1.7011000000000001</v>
      </c>
      <c r="H2241" s="117">
        <v>8.2699999999999996E-2</v>
      </c>
      <c r="I2241" s="117">
        <v>1</v>
      </c>
      <c r="J2241" s="117">
        <v>0.17123672000000001</v>
      </c>
      <c r="K2241" s="117">
        <v>0.15582647999999999</v>
      </c>
      <c r="L2241" s="117">
        <v>0.186</v>
      </c>
      <c r="M2241" s="117">
        <v>0.02</v>
      </c>
      <c r="N2241" s="117" t="s">
        <v>2929</v>
      </c>
    </row>
    <row r="2242" spans="1:14">
      <c r="A2242" s="212" t="s">
        <v>6865</v>
      </c>
      <c r="B2242" s="117">
        <v>0.94379999999999997</v>
      </c>
      <c r="C2242" s="117">
        <v>1</v>
      </c>
      <c r="D2242" s="117">
        <v>4.8320000000000002E-2</v>
      </c>
      <c r="E2242" s="117">
        <v>4832</v>
      </c>
      <c r="F2242" s="117" t="s">
        <v>1444</v>
      </c>
      <c r="G2242" s="117">
        <v>1.8507</v>
      </c>
      <c r="H2242" s="117">
        <v>7.6100000000000001E-2</v>
      </c>
      <c r="I2242" s="117">
        <v>1</v>
      </c>
      <c r="J2242" s="117">
        <v>7.1494429999999998E-2</v>
      </c>
      <c r="K2242" s="117">
        <v>7.6856380000000002E-2</v>
      </c>
      <c r="L2242" s="117">
        <v>0.24299999999999999</v>
      </c>
      <c r="M2242" s="117">
        <v>1.6E-2</v>
      </c>
      <c r="N2242" s="117" t="s">
        <v>2911</v>
      </c>
    </row>
    <row r="2243" spans="1:14">
      <c r="A2243" s="212" t="s">
        <v>6866</v>
      </c>
      <c r="B2243" s="117">
        <v>0.90469999999999995</v>
      </c>
      <c r="C2243" s="117">
        <v>1</v>
      </c>
      <c r="D2243" s="117">
        <v>7.7560000000000004E-2</v>
      </c>
      <c r="E2243" s="117">
        <v>7756</v>
      </c>
      <c r="F2243" s="117" t="s">
        <v>1448</v>
      </c>
      <c r="G2243" s="117">
        <v>2.2143999999999999</v>
      </c>
      <c r="H2243" s="117">
        <v>8.0100000000000005E-2</v>
      </c>
      <c r="I2243" s="117">
        <v>1</v>
      </c>
      <c r="J2243" s="117">
        <v>0.29995950999999998</v>
      </c>
      <c r="K2243" s="117">
        <v>0.32157837</v>
      </c>
      <c r="L2243" s="117">
        <v>0.22900000000000001</v>
      </c>
      <c r="M2243" s="117">
        <v>2.4E-2</v>
      </c>
      <c r="N2243" s="117" t="s">
        <v>2923</v>
      </c>
    </row>
    <row r="2244" spans="1:14">
      <c r="A2244" s="212" t="s">
        <v>6867</v>
      </c>
      <c r="B2244" s="117">
        <v>0.79859999999999998</v>
      </c>
      <c r="C2244" s="117">
        <v>1</v>
      </c>
      <c r="D2244" s="117">
        <v>1.2319999999999999E-2</v>
      </c>
      <c r="E2244" s="117">
        <v>1232</v>
      </c>
      <c r="F2244" s="117" t="s">
        <v>1783</v>
      </c>
      <c r="G2244" s="117">
        <v>1.9235</v>
      </c>
      <c r="H2244" s="117">
        <v>0</v>
      </c>
      <c r="I2244" s="117">
        <v>1</v>
      </c>
      <c r="J2244" s="117">
        <v>0.40192997000000003</v>
      </c>
      <c r="K2244" s="117">
        <v>0.20209084999999999</v>
      </c>
      <c r="L2244" s="117">
        <v>0.157</v>
      </c>
      <c r="M2244" s="117">
        <v>1.7000000000000001E-2</v>
      </c>
      <c r="N2244" s="117" t="s">
        <v>2933</v>
      </c>
    </row>
    <row r="2245" spans="1:14">
      <c r="A2245" s="212" t="s">
        <v>6868</v>
      </c>
      <c r="B2245" s="117">
        <v>0.90469999999999995</v>
      </c>
      <c r="C2245" s="117">
        <v>1</v>
      </c>
      <c r="D2245" s="117">
        <v>2.5860000000000001E-2</v>
      </c>
      <c r="E2245" s="117">
        <v>2586</v>
      </c>
      <c r="F2245" s="117" t="s">
        <v>1448</v>
      </c>
      <c r="G2245" s="117">
        <v>1.589</v>
      </c>
      <c r="H2245" s="117">
        <v>3.5499999999999997E-2</v>
      </c>
      <c r="I2245" s="117">
        <v>1</v>
      </c>
      <c r="J2245" s="117">
        <v>0</v>
      </c>
      <c r="K2245" s="117">
        <v>0</v>
      </c>
      <c r="L2245" s="117">
        <v>0.254</v>
      </c>
      <c r="M2245" s="117">
        <v>2.3E-2</v>
      </c>
      <c r="N2245" s="117" t="s">
        <v>2923</v>
      </c>
    </row>
    <row r="2246" spans="1:14">
      <c r="A2246" s="212" t="s">
        <v>6869</v>
      </c>
      <c r="B2246" s="117">
        <v>0.90469999999999995</v>
      </c>
      <c r="C2246" s="117">
        <v>1</v>
      </c>
      <c r="D2246" s="117">
        <v>2.4150000000000001E-2</v>
      </c>
      <c r="E2246" s="117">
        <v>2415</v>
      </c>
      <c r="F2246" s="117" t="s">
        <v>1448</v>
      </c>
      <c r="G2246" s="117">
        <v>1.5373000000000001</v>
      </c>
      <c r="H2246" s="117">
        <v>4.9599999999999998E-2</v>
      </c>
      <c r="I2246" s="117">
        <v>1</v>
      </c>
      <c r="J2246" s="117">
        <v>0.13252562000000001</v>
      </c>
      <c r="K2246" s="117">
        <v>0.1347951</v>
      </c>
      <c r="L2246" s="117">
        <v>0.25900000000000001</v>
      </c>
      <c r="M2246" s="117">
        <v>1.4999999999999999E-2</v>
      </c>
      <c r="N2246" s="117" t="s">
        <v>2923</v>
      </c>
    </row>
    <row r="2247" spans="1:14">
      <c r="A2247" s="212" t="s">
        <v>6870</v>
      </c>
      <c r="B2247" s="117">
        <v>0.90469999999999995</v>
      </c>
      <c r="C2247" s="117">
        <v>1</v>
      </c>
      <c r="D2247" s="117">
        <v>3.8449999999999998E-2</v>
      </c>
      <c r="E2247" s="117">
        <v>3845</v>
      </c>
      <c r="F2247" s="117" t="s">
        <v>1448</v>
      </c>
      <c r="G2247" s="117">
        <v>1.6476</v>
      </c>
      <c r="H2247" s="117">
        <v>5.1400000000000001E-2</v>
      </c>
      <c r="I2247" s="117">
        <v>1</v>
      </c>
      <c r="J2247" s="117">
        <v>0</v>
      </c>
      <c r="K2247" s="117">
        <v>0</v>
      </c>
      <c r="L2247" s="117">
        <v>0.33900000000000002</v>
      </c>
      <c r="M2247" s="117">
        <v>0.04</v>
      </c>
      <c r="N2247" s="117" t="s">
        <v>2951</v>
      </c>
    </row>
    <row r="2248" spans="1:14">
      <c r="A2248" s="212" t="s">
        <v>6871</v>
      </c>
      <c r="B2248" s="117">
        <v>0.8042999999999999</v>
      </c>
      <c r="C2248" s="117">
        <v>1</v>
      </c>
      <c r="D2248" s="117">
        <v>5.1139999999999998E-2</v>
      </c>
      <c r="E2248" s="117">
        <v>5114</v>
      </c>
      <c r="F2248" s="117" t="s">
        <v>4398</v>
      </c>
      <c r="G2248" s="117">
        <v>1.6632</v>
      </c>
      <c r="H2248" s="117">
        <v>0</v>
      </c>
      <c r="I2248" s="117">
        <v>1</v>
      </c>
      <c r="J2248" s="117">
        <v>3.8538879999999998E-2</v>
      </c>
      <c r="K2248" s="117">
        <v>4.9454690000000003E-2</v>
      </c>
      <c r="L2248" s="117">
        <v>0.28599999999999998</v>
      </c>
      <c r="M2248" s="117">
        <v>3.5999999999999997E-2</v>
      </c>
      <c r="N2248" s="117" t="s">
        <v>2952</v>
      </c>
    </row>
    <row r="2249" spans="1:14">
      <c r="A2249" s="212" t="s">
        <v>6872</v>
      </c>
      <c r="B2249" s="117">
        <v>0.8042999999999999</v>
      </c>
      <c r="C2249" s="117">
        <v>1</v>
      </c>
      <c r="D2249" s="117">
        <v>3.5000000000000001E-3</v>
      </c>
      <c r="E2249" s="117">
        <v>350</v>
      </c>
      <c r="F2249" s="117" t="s">
        <v>4398</v>
      </c>
      <c r="G2249" s="117">
        <v>1.1767000000000001</v>
      </c>
      <c r="H2249" s="117">
        <v>0</v>
      </c>
      <c r="I2249" s="117">
        <v>1</v>
      </c>
      <c r="J2249" s="117">
        <v>0</v>
      </c>
      <c r="K2249" s="117">
        <v>0</v>
      </c>
      <c r="L2249" s="117">
        <v>0.66700000000000004</v>
      </c>
      <c r="M2249" s="117">
        <v>3.4000000000000002E-2</v>
      </c>
      <c r="N2249" s="117" t="s">
        <v>2953</v>
      </c>
    </row>
    <row r="2250" spans="1:14">
      <c r="A2250" s="212" t="s">
        <v>6873</v>
      </c>
      <c r="B2250" s="117">
        <v>0.8133999999999999</v>
      </c>
      <c r="C2250" s="117">
        <v>1</v>
      </c>
      <c r="D2250" s="117">
        <v>1.091E-2</v>
      </c>
      <c r="E2250" s="117">
        <v>1091</v>
      </c>
      <c r="F2250" s="117" t="s">
        <v>1346</v>
      </c>
      <c r="G2250" s="117">
        <v>1.5448</v>
      </c>
      <c r="H2250" s="117">
        <v>0</v>
      </c>
      <c r="I2250" s="117">
        <v>1</v>
      </c>
      <c r="J2250" s="117">
        <v>0.25766809000000002</v>
      </c>
      <c r="K2250" s="117">
        <v>0.17597835000000001</v>
      </c>
      <c r="L2250" s="117">
        <v>0.13700000000000001</v>
      </c>
      <c r="M2250" s="117">
        <v>1.2999999999999999E-2</v>
      </c>
      <c r="N2250" s="117" t="s">
        <v>1950</v>
      </c>
    </row>
    <row r="2251" spans="1:14">
      <c r="A2251" s="212" t="s">
        <v>6874</v>
      </c>
      <c r="B2251" s="117">
        <v>0.82139999999999991</v>
      </c>
      <c r="C2251" s="117">
        <v>1</v>
      </c>
      <c r="D2251" s="117">
        <v>1.423E-2</v>
      </c>
      <c r="E2251" s="117">
        <v>1423</v>
      </c>
      <c r="F2251" s="117" t="s">
        <v>1422</v>
      </c>
      <c r="G2251" s="117">
        <v>1.8346</v>
      </c>
      <c r="H2251" s="117">
        <v>0</v>
      </c>
      <c r="I2251" s="117">
        <v>1</v>
      </c>
      <c r="J2251" s="117">
        <v>9.4630519999999996E-2</v>
      </c>
      <c r="K2251" s="117">
        <v>9.5428570000000004E-2</v>
      </c>
      <c r="L2251" s="117">
        <v>0.187</v>
      </c>
      <c r="M2251" s="117">
        <v>1.7000000000000001E-2</v>
      </c>
      <c r="N2251" s="117" t="s">
        <v>2935</v>
      </c>
    </row>
    <row r="2252" spans="1:14">
      <c r="A2252" s="212" t="s">
        <v>6875</v>
      </c>
      <c r="B2252" s="117">
        <v>0.97809999999999997</v>
      </c>
      <c r="C2252" s="117">
        <v>1</v>
      </c>
      <c r="D2252" s="117">
        <v>2.18E-2</v>
      </c>
      <c r="E2252" s="117">
        <v>2180</v>
      </c>
      <c r="F2252" s="117" t="s">
        <v>1456</v>
      </c>
      <c r="G2252" s="117">
        <v>1.4570000000000001</v>
      </c>
      <c r="H2252" s="117">
        <v>9.5500000000000002E-2</v>
      </c>
      <c r="I2252" s="117">
        <v>1</v>
      </c>
      <c r="J2252" s="117">
        <v>0.24470996</v>
      </c>
      <c r="K2252" s="117">
        <v>0.24337442000000001</v>
      </c>
      <c r="L2252" s="117">
        <v>0.19800000000000001</v>
      </c>
      <c r="M2252" s="117">
        <v>2.1999999999999999E-2</v>
      </c>
      <c r="N2252" s="117" t="s">
        <v>2913</v>
      </c>
    </row>
    <row r="2253" spans="1:14">
      <c r="A2253" s="212" t="s">
        <v>6876</v>
      </c>
      <c r="B2253" s="117">
        <v>0.68929999999999991</v>
      </c>
      <c r="C2253" s="117">
        <v>1</v>
      </c>
      <c r="D2253" s="117">
        <v>1.09E-3</v>
      </c>
      <c r="E2253" s="117">
        <v>109</v>
      </c>
      <c r="F2253" s="117" t="s">
        <v>4415</v>
      </c>
      <c r="G2253" s="117">
        <v>0.95489999999999997</v>
      </c>
      <c r="H2253" s="117">
        <v>0</v>
      </c>
      <c r="I2253" s="117">
        <v>1</v>
      </c>
      <c r="J2253" s="117">
        <v>0</v>
      </c>
      <c r="K2253" s="117">
        <v>0</v>
      </c>
      <c r="L2253" s="117">
        <v>0.39500000000000002</v>
      </c>
      <c r="M2253" s="117">
        <v>1.7999999999999999E-2</v>
      </c>
      <c r="N2253" s="117" t="s">
        <v>2939</v>
      </c>
    </row>
    <row r="2254" spans="1:14">
      <c r="A2254" s="212" t="s">
        <v>6877</v>
      </c>
      <c r="B2254" s="117">
        <v>0.90469999999999995</v>
      </c>
      <c r="C2254" s="117">
        <v>1</v>
      </c>
      <c r="D2254" s="117">
        <v>5.1830000000000001E-2</v>
      </c>
      <c r="E2254" s="117">
        <v>5183</v>
      </c>
      <c r="F2254" s="117" t="s">
        <v>1448</v>
      </c>
      <c r="G2254" s="117">
        <v>1.5895999999999999</v>
      </c>
      <c r="H2254" s="117">
        <v>2.41E-2</v>
      </c>
      <c r="I2254" s="117">
        <v>1</v>
      </c>
      <c r="J2254" s="117">
        <v>0</v>
      </c>
      <c r="K2254" s="117">
        <v>0</v>
      </c>
      <c r="L2254" s="117">
        <v>0.23200000000000001</v>
      </c>
      <c r="M2254" s="117">
        <v>2.4E-2</v>
      </c>
      <c r="N2254" s="117" t="s">
        <v>2923</v>
      </c>
    </row>
    <row r="2255" spans="1:14">
      <c r="A2255" s="212" t="s">
        <v>6878</v>
      </c>
      <c r="B2255" s="117">
        <v>0.8042999999999999</v>
      </c>
      <c r="C2255" s="117">
        <v>1</v>
      </c>
      <c r="D2255" s="117">
        <v>5.0699999999999999E-3</v>
      </c>
      <c r="E2255" s="117">
        <v>507</v>
      </c>
      <c r="F2255" s="117" t="s">
        <v>4398</v>
      </c>
      <c r="G2255" s="117">
        <v>1.2081</v>
      </c>
      <c r="H2255" s="117">
        <v>0</v>
      </c>
      <c r="I2255" s="117">
        <v>1</v>
      </c>
      <c r="J2255" s="117">
        <v>0</v>
      </c>
      <c r="K2255" s="117">
        <v>0</v>
      </c>
      <c r="L2255" s="117">
        <v>0.42599999999999999</v>
      </c>
      <c r="M2255" s="117">
        <v>3.7999999999999999E-2</v>
      </c>
      <c r="N2255" s="117" t="s">
        <v>2946</v>
      </c>
    </row>
    <row r="2256" spans="1:14">
      <c r="A2256" s="212" t="s">
        <v>6879</v>
      </c>
      <c r="B2256" s="117">
        <v>0.8042999999999999</v>
      </c>
      <c r="C2256" s="117">
        <v>1</v>
      </c>
      <c r="D2256" s="117">
        <v>3.279E-2</v>
      </c>
      <c r="E2256" s="117">
        <v>3279</v>
      </c>
      <c r="F2256" s="117" t="s">
        <v>4398</v>
      </c>
      <c r="G2256" s="117">
        <v>1.6243000000000001</v>
      </c>
      <c r="H2256" s="117">
        <v>0</v>
      </c>
      <c r="I2256" s="117">
        <v>1</v>
      </c>
      <c r="J2256" s="117">
        <v>9.3426449999999994E-2</v>
      </c>
      <c r="K2256" s="117">
        <v>6.7028420000000005E-2</v>
      </c>
      <c r="L2256" s="117">
        <v>0.25700000000000001</v>
      </c>
      <c r="M2256" s="117">
        <v>2.5000000000000001E-2</v>
      </c>
      <c r="N2256" s="117" t="s">
        <v>2954</v>
      </c>
    </row>
    <row r="2257" spans="1:14">
      <c r="A2257" s="212" t="s">
        <v>6880</v>
      </c>
      <c r="B2257" s="117">
        <v>0.79859999999999998</v>
      </c>
      <c r="C2257" s="117">
        <v>1</v>
      </c>
      <c r="D2257" s="117">
        <v>2.3439999999999999E-2</v>
      </c>
      <c r="E2257" s="117">
        <v>2344</v>
      </c>
      <c r="F2257" s="117" t="s">
        <v>1783</v>
      </c>
      <c r="G2257" s="117">
        <v>1.5346</v>
      </c>
      <c r="H2257" s="117">
        <v>5.6800000000000003E-2</v>
      </c>
      <c r="I2257" s="117">
        <v>1</v>
      </c>
      <c r="J2257" s="117">
        <v>3.7865019999999999E-2</v>
      </c>
      <c r="K2257" s="117">
        <v>5.075031E-2</v>
      </c>
      <c r="L2257" s="117">
        <v>0.23300000000000001</v>
      </c>
      <c r="M2257" s="117">
        <v>1.7999999999999999E-2</v>
      </c>
      <c r="N2257" s="117" t="s">
        <v>2931</v>
      </c>
    </row>
    <row r="2258" spans="1:14">
      <c r="A2258" s="212" t="s">
        <v>6881</v>
      </c>
      <c r="B2258" s="117">
        <v>0.94379999999999997</v>
      </c>
      <c r="C2258" s="117">
        <v>1</v>
      </c>
      <c r="D2258" s="117">
        <v>7.2080000000000005E-2</v>
      </c>
      <c r="E2258" s="117">
        <v>7208</v>
      </c>
      <c r="F2258" s="117" t="s">
        <v>1444</v>
      </c>
      <c r="G2258" s="117">
        <v>2.1852</v>
      </c>
      <c r="H2258" s="117">
        <v>0.04</v>
      </c>
      <c r="I2258" s="117">
        <v>1</v>
      </c>
      <c r="J2258" s="117">
        <v>8.7487339999999997E-2</v>
      </c>
      <c r="K2258" s="117">
        <v>9.6466579999999996E-2</v>
      </c>
      <c r="L2258" s="117">
        <v>0.23699999999999999</v>
      </c>
      <c r="M2258" s="117">
        <v>2.7E-2</v>
      </c>
      <c r="N2258" s="117" t="s">
        <v>2911</v>
      </c>
    </row>
    <row r="2259" spans="1:14">
      <c r="A2259" s="212" t="s">
        <v>6882</v>
      </c>
      <c r="B2259" s="117">
        <v>0.97809999999999997</v>
      </c>
      <c r="C2259" s="117">
        <v>1</v>
      </c>
      <c r="D2259" s="117">
        <v>6.1900000000000002E-3</v>
      </c>
      <c r="E2259" s="117">
        <v>619</v>
      </c>
      <c r="F2259" s="117" t="s">
        <v>1456</v>
      </c>
      <c r="G2259" s="117">
        <v>1.5567</v>
      </c>
      <c r="H2259" s="117">
        <v>0</v>
      </c>
      <c r="I2259" s="117">
        <v>1</v>
      </c>
      <c r="J2259" s="117">
        <v>0</v>
      </c>
      <c r="K2259" s="117">
        <v>0</v>
      </c>
      <c r="L2259" s="117">
        <v>0.443</v>
      </c>
      <c r="M2259" s="117">
        <v>3.9E-2</v>
      </c>
      <c r="N2259" s="117" t="s">
        <v>2955</v>
      </c>
    </row>
    <row r="2260" spans="1:14">
      <c r="A2260" s="212" t="s">
        <v>6883</v>
      </c>
      <c r="B2260" s="117">
        <v>0.90469999999999995</v>
      </c>
      <c r="C2260" s="117">
        <v>1</v>
      </c>
      <c r="D2260" s="117">
        <v>3.7810000000000003E-2</v>
      </c>
      <c r="E2260" s="117">
        <v>3781</v>
      </c>
      <c r="F2260" s="117" t="s">
        <v>1448</v>
      </c>
      <c r="G2260" s="117">
        <v>1.5195000000000001</v>
      </c>
      <c r="H2260" s="117">
        <v>6.2399999999999997E-2</v>
      </c>
      <c r="I2260" s="117">
        <v>1</v>
      </c>
      <c r="J2260" s="117">
        <v>2.5375990000000001E-2</v>
      </c>
      <c r="K2260" s="117">
        <v>4.1852800000000003E-2</v>
      </c>
      <c r="L2260" s="117">
        <v>0.26300000000000001</v>
      </c>
      <c r="M2260" s="117">
        <v>0.02</v>
      </c>
      <c r="N2260" s="117" t="s">
        <v>2951</v>
      </c>
    </row>
    <row r="2261" spans="1:14">
      <c r="A2261" s="212" t="s">
        <v>6884</v>
      </c>
      <c r="B2261" s="117">
        <v>0.88249999999999995</v>
      </c>
      <c r="C2261" s="117">
        <v>1</v>
      </c>
      <c r="D2261" s="117">
        <v>2.0080000000000001E-2</v>
      </c>
      <c r="E2261" s="117">
        <v>2008</v>
      </c>
      <c r="F2261" s="117" t="s">
        <v>1464</v>
      </c>
      <c r="G2261" s="117">
        <v>1.4393</v>
      </c>
      <c r="H2261" s="117">
        <v>6.3799999999999996E-2</v>
      </c>
      <c r="I2261" s="117">
        <v>1</v>
      </c>
      <c r="J2261" s="117">
        <v>0</v>
      </c>
      <c r="K2261" s="117">
        <v>0</v>
      </c>
      <c r="L2261" s="117">
        <v>0.23799999999999999</v>
      </c>
      <c r="M2261" s="117">
        <v>2.7E-2</v>
      </c>
      <c r="N2261" s="117" t="s">
        <v>2956</v>
      </c>
    </row>
    <row r="2262" spans="1:14">
      <c r="A2262" s="212" t="s">
        <v>6885</v>
      </c>
      <c r="B2262" s="117">
        <v>0.8042999999999999</v>
      </c>
      <c r="C2262" s="117">
        <v>1</v>
      </c>
      <c r="D2262" s="117">
        <v>1.192E-2</v>
      </c>
      <c r="E2262" s="117">
        <v>1192</v>
      </c>
      <c r="F2262" s="117" t="s">
        <v>4398</v>
      </c>
      <c r="G2262" s="117">
        <v>1.417</v>
      </c>
      <c r="H2262" s="117">
        <v>0</v>
      </c>
      <c r="I2262" s="117">
        <v>1</v>
      </c>
      <c r="J2262" s="117">
        <v>0</v>
      </c>
      <c r="K2262" s="117">
        <v>0</v>
      </c>
      <c r="L2262" s="117">
        <v>0.52100000000000002</v>
      </c>
      <c r="M2262" s="117">
        <v>0.11</v>
      </c>
      <c r="N2262" s="117" t="s">
        <v>2957</v>
      </c>
    </row>
    <row r="2263" spans="1:14">
      <c r="A2263" s="212" t="s">
        <v>6886</v>
      </c>
      <c r="B2263" s="117">
        <v>0.94379999999999997</v>
      </c>
      <c r="C2263" s="117">
        <v>1</v>
      </c>
      <c r="D2263" s="117">
        <v>6.7019999999999996E-2</v>
      </c>
      <c r="E2263" s="117">
        <v>6702</v>
      </c>
      <c r="F2263" s="117" t="s">
        <v>1444</v>
      </c>
      <c r="G2263" s="117">
        <v>1.8083</v>
      </c>
      <c r="H2263" s="117">
        <v>4.1500000000000002E-2</v>
      </c>
      <c r="I2263" s="117">
        <v>1</v>
      </c>
      <c r="J2263" s="117">
        <v>3.956515E-2</v>
      </c>
      <c r="K2263" s="117">
        <v>5.0646719999999999E-2</v>
      </c>
      <c r="L2263" s="117">
        <v>0.249</v>
      </c>
      <c r="M2263" s="117">
        <v>2.1000000000000001E-2</v>
      </c>
      <c r="N2263" s="117" t="s">
        <v>2911</v>
      </c>
    </row>
    <row r="2264" spans="1:14">
      <c r="A2264" s="212" t="s">
        <v>6887</v>
      </c>
      <c r="B2264" s="117">
        <v>0.90469999999999995</v>
      </c>
      <c r="C2264" s="117">
        <v>1</v>
      </c>
      <c r="D2264" s="117">
        <v>0.1583</v>
      </c>
      <c r="E2264" s="117">
        <v>15830</v>
      </c>
      <c r="F2264" s="117" t="s">
        <v>1448</v>
      </c>
      <c r="G2264" s="117">
        <v>2.5017999999999998</v>
      </c>
      <c r="H2264" s="117">
        <v>4.6100000000000002E-2</v>
      </c>
      <c r="I2264" s="117">
        <v>1</v>
      </c>
      <c r="J2264" s="117">
        <v>0.18556924999999999</v>
      </c>
      <c r="K2264" s="117">
        <v>0.23688340999999999</v>
      </c>
      <c r="L2264" s="117">
        <v>0.222</v>
      </c>
      <c r="M2264" s="117">
        <v>1.7999999999999999E-2</v>
      </c>
      <c r="N2264" s="117" t="s">
        <v>2923</v>
      </c>
    </row>
    <row r="2265" spans="1:14">
      <c r="A2265" s="212" t="s">
        <v>6888</v>
      </c>
      <c r="B2265" s="117">
        <v>0.8042999999999999</v>
      </c>
      <c r="C2265" s="117">
        <v>1</v>
      </c>
      <c r="D2265" s="117">
        <v>1.3990000000000001E-2</v>
      </c>
      <c r="E2265" s="117">
        <v>1399</v>
      </c>
      <c r="F2265" s="117" t="s">
        <v>4398</v>
      </c>
      <c r="G2265" s="117">
        <v>1.4017999999999999</v>
      </c>
      <c r="H2265" s="117">
        <v>4.07E-2</v>
      </c>
      <c r="I2265" s="117">
        <v>1</v>
      </c>
      <c r="J2265" s="117">
        <v>0</v>
      </c>
      <c r="K2265" s="117">
        <v>0</v>
      </c>
      <c r="L2265" s="117">
        <v>0.50600000000000001</v>
      </c>
      <c r="M2265" s="117">
        <v>5.5E-2</v>
      </c>
      <c r="N2265" s="117" t="s">
        <v>1642</v>
      </c>
    </row>
    <row r="2266" spans="1:14">
      <c r="A2266" s="212" t="s">
        <v>6889</v>
      </c>
      <c r="B2266" s="117">
        <v>0.97809999999999997</v>
      </c>
      <c r="C2266" s="117">
        <v>1</v>
      </c>
      <c r="D2266" s="117">
        <v>3.3400000000000001E-3</v>
      </c>
      <c r="E2266" s="117">
        <v>334</v>
      </c>
      <c r="F2266" s="117" t="s">
        <v>1456</v>
      </c>
      <c r="G2266" s="117">
        <v>1.1754</v>
      </c>
      <c r="H2266" s="117">
        <v>0</v>
      </c>
      <c r="I2266" s="117">
        <v>1</v>
      </c>
      <c r="J2266" s="117">
        <v>0</v>
      </c>
      <c r="K2266" s="117">
        <v>0</v>
      </c>
      <c r="L2266" s="117">
        <v>0.44700000000000001</v>
      </c>
      <c r="M2266" s="117">
        <v>5.2999999999999999E-2</v>
      </c>
      <c r="N2266" s="117" t="s">
        <v>1648</v>
      </c>
    </row>
    <row r="2267" spans="1:14">
      <c r="A2267" s="212" t="s">
        <v>6890</v>
      </c>
      <c r="B2267" s="117">
        <v>0.90469999999999995</v>
      </c>
      <c r="C2267" s="117">
        <v>1</v>
      </c>
      <c r="D2267" s="117">
        <v>2.3869999999999999E-2</v>
      </c>
      <c r="E2267" s="117">
        <v>2387</v>
      </c>
      <c r="F2267" s="117" t="s">
        <v>1448</v>
      </c>
      <c r="G2267" s="117">
        <v>1.5793999999999999</v>
      </c>
      <c r="H2267" s="117">
        <v>3.5700000000000003E-2</v>
      </c>
      <c r="I2267" s="117">
        <v>1</v>
      </c>
      <c r="J2267" s="117">
        <v>7.3399000000000001E-4</v>
      </c>
      <c r="K2267" s="117">
        <v>1.03824E-3</v>
      </c>
      <c r="L2267" s="117">
        <v>0.23699999999999999</v>
      </c>
      <c r="M2267" s="117">
        <v>0.02</v>
      </c>
      <c r="N2267" s="117" t="s">
        <v>2958</v>
      </c>
    </row>
    <row r="2268" spans="1:14">
      <c r="A2268" s="212" t="s">
        <v>6891</v>
      </c>
      <c r="B2268" s="117">
        <v>0.8042999999999999</v>
      </c>
      <c r="C2268" s="117">
        <v>1</v>
      </c>
      <c r="D2268" s="117">
        <v>7.1700000000000002E-3</v>
      </c>
      <c r="E2268" s="117">
        <v>717</v>
      </c>
      <c r="F2268" s="117" t="s">
        <v>4398</v>
      </c>
      <c r="G2268" s="117">
        <v>1.3657999999999999</v>
      </c>
      <c r="H2268" s="117">
        <v>0</v>
      </c>
      <c r="I2268" s="117">
        <v>1</v>
      </c>
      <c r="J2268" s="117">
        <v>0</v>
      </c>
      <c r="K2268" s="117">
        <v>0</v>
      </c>
      <c r="L2268" s="117">
        <v>0.501</v>
      </c>
      <c r="M2268" s="117">
        <v>3.7999999999999999E-2</v>
      </c>
      <c r="N2268" s="117" t="s">
        <v>2959</v>
      </c>
    </row>
    <row r="2269" spans="1:14">
      <c r="A2269" s="212" t="s">
        <v>6892</v>
      </c>
      <c r="B2269" s="117">
        <v>0.8042999999999999</v>
      </c>
      <c r="C2269" s="117">
        <v>1</v>
      </c>
      <c r="D2269" s="117">
        <v>1.474E-2</v>
      </c>
      <c r="E2269" s="117">
        <v>1474</v>
      </c>
      <c r="F2269" s="117" t="s">
        <v>4398</v>
      </c>
      <c r="G2269" s="117">
        <v>1.6068</v>
      </c>
      <c r="H2269" s="117">
        <v>0</v>
      </c>
      <c r="I2269" s="117">
        <v>1</v>
      </c>
      <c r="J2269" s="117">
        <v>0</v>
      </c>
      <c r="K2269" s="117">
        <v>0</v>
      </c>
      <c r="L2269" s="117">
        <v>0.46200000000000002</v>
      </c>
      <c r="M2269" s="117">
        <v>4.1000000000000002E-2</v>
      </c>
      <c r="N2269" s="117" t="s">
        <v>2960</v>
      </c>
    </row>
    <row r="2270" spans="1:14">
      <c r="A2270" s="212" t="s">
        <v>6893</v>
      </c>
      <c r="B2270" s="117">
        <v>0.97809999999999997</v>
      </c>
      <c r="C2270" s="117">
        <v>1</v>
      </c>
      <c r="D2270" s="117">
        <v>7.5799999999999999E-3</v>
      </c>
      <c r="E2270" s="117">
        <v>758</v>
      </c>
      <c r="F2270" s="117" t="s">
        <v>1456</v>
      </c>
      <c r="G2270" s="117">
        <v>1.4219999999999999</v>
      </c>
      <c r="H2270" s="117">
        <v>0</v>
      </c>
      <c r="I2270" s="117">
        <v>1</v>
      </c>
      <c r="J2270" s="117">
        <v>0</v>
      </c>
      <c r="K2270" s="117">
        <v>0</v>
      </c>
      <c r="L2270" s="117">
        <v>0.38200000000000001</v>
      </c>
      <c r="M2270" s="117">
        <v>3.6999999999999998E-2</v>
      </c>
      <c r="N2270" s="117" t="s">
        <v>2961</v>
      </c>
    </row>
    <row r="2271" spans="1:14">
      <c r="A2271" s="212" t="s">
        <v>6894</v>
      </c>
      <c r="B2271" s="117">
        <v>0.77989999999999993</v>
      </c>
      <c r="C2271" s="117">
        <v>1</v>
      </c>
      <c r="D2271" s="117">
        <v>3.5409999999999997E-2</v>
      </c>
      <c r="E2271" s="117">
        <v>3541</v>
      </c>
      <c r="F2271" s="117" t="s">
        <v>4432</v>
      </c>
      <c r="G2271" s="117">
        <v>1.6576</v>
      </c>
      <c r="H2271" s="117">
        <v>4.8500000000000001E-2</v>
      </c>
      <c r="I2271" s="117">
        <v>1</v>
      </c>
      <c r="J2271" s="117">
        <v>0</v>
      </c>
      <c r="K2271" s="117">
        <v>0</v>
      </c>
      <c r="L2271" s="117">
        <v>0.31900000000000001</v>
      </c>
      <c r="M2271" s="117">
        <v>2.1000000000000001E-2</v>
      </c>
      <c r="N2271" s="117" t="s">
        <v>1646</v>
      </c>
    </row>
    <row r="2272" spans="1:14">
      <c r="A2272" s="212" t="s">
        <v>9744</v>
      </c>
      <c r="B2272" s="117">
        <v>0.90469999999999995</v>
      </c>
      <c r="C2272" s="117">
        <v>1</v>
      </c>
      <c r="D2272" s="117">
        <v>4.1999999999999997E-3</v>
      </c>
      <c r="E2272" s="117">
        <v>420</v>
      </c>
      <c r="F2272" s="117" t="s">
        <v>1448</v>
      </c>
      <c r="G2272" s="117">
        <v>1.6446000000000001</v>
      </c>
      <c r="H2272" s="117">
        <v>5.2299999999999999E-2</v>
      </c>
      <c r="I2272" s="117">
        <v>1</v>
      </c>
      <c r="J2272" s="117">
        <v>0</v>
      </c>
      <c r="K2272" s="117">
        <v>0</v>
      </c>
      <c r="L2272" s="117">
        <v>0.25900000000000001</v>
      </c>
      <c r="M2272" s="117">
        <v>1.4999999999999999E-2</v>
      </c>
      <c r="N2272" s="117" t="s">
        <v>2923</v>
      </c>
    </row>
    <row r="2273" spans="1:14">
      <c r="A2273" s="212" t="s">
        <v>6895</v>
      </c>
      <c r="B2273" s="117">
        <v>0.97809999999999997</v>
      </c>
      <c r="C2273" s="117">
        <v>1</v>
      </c>
      <c r="D2273" s="117">
        <v>2.5010000000000001E-2</v>
      </c>
      <c r="E2273" s="117">
        <v>2501</v>
      </c>
      <c r="F2273" s="117" t="s">
        <v>1456</v>
      </c>
      <c r="G2273" s="117">
        <v>1.4811000000000001</v>
      </c>
      <c r="H2273" s="117">
        <v>7.4399999999999994E-2</v>
      </c>
      <c r="I2273" s="117">
        <v>1</v>
      </c>
      <c r="J2273" s="117">
        <v>0</v>
      </c>
      <c r="K2273" s="117">
        <v>0</v>
      </c>
      <c r="L2273" s="117">
        <v>0.38100000000000001</v>
      </c>
      <c r="M2273" s="117">
        <v>2.5999999999999999E-2</v>
      </c>
      <c r="N2273" s="117" t="s">
        <v>2962</v>
      </c>
    </row>
    <row r="2274" spans="1:14">
      <c r="A2274" s="212" t="s">
        <v>6896</v>
      </c>
      <c r="B2274" s="117">
        <v>0.90469999999999995</v>
      </c>
      <c r="C2274" s="117">
        <v>1</v>
      </c>
      <c r="D2274" s="117">
        <v>7.3929999999999996E-2</v>
      </c>
      <c r="E2274" s="117">
        <v>7393</v>
      </c>
      <c r="F2274" s="117" t="s">
        <v>1448</v>
      </c>
      <c r="G2274" s="117">
        <v>1.6563000000000001</v>
      </c>
      <c r="H2274" s="117">
        <v>3.7600000000000001E-2</v>
      </c>
      <c r="I2274" s="117">
        <v>1</v>
      </c>
      <c r="J2274" s="117">
        <v>1.627282E-2</v>
      </c>
      <c r="K2274" s="117">
        <v>2.241601E-2</v>
      </c>
      <c r="L2274" s="117">
        <v>0.251</v>
      </c>
      <c r="M2274" s="117">
        <v>2.1000000000000001E-2</v>
      </c>
      <c r="N2274" s="117" t="s">
        <v>2923</v>
      </c>
    </row>
    <row r="2275" spans="1:14">
      <c r="A2275" s="212" t="s">
        <v>6897</v>
      </c>
      <c r="B2275" s="117">
        <v>0.94379999999999997</v>
      </c>
      <c r="C2275" s="117">
        <v>1</v>
      </c>
      <c r="D2275" s="117">
        <v>3.925E-2</v>
      </c>
      <c r="E2275" s="117">
        <v>3925</v>
      </c>
      <c r="F2275" s="117" t="s">
        <v>1444</v>
      </c>
      <c r="G2275" s="117">
        <v>1.6573</v>
      </c>
      <c r="H2275" s="117">
        <v>4.99E-2</v>
      </c>
      <c r="I2275" s="117">
        <v>1</v>
      </c>
      <c r="J2275" s="117">
        <v>6.4264999999999999E-3</v>
      </c>
      <c r="K2275" s="117">
        <v>6.9176699999999999E-3</v>
      </c>
      <c r="L2275" s="117">
        <v>0.23499999999999999</v>
      </c>
      <c r="M2275" s="117">
        <v>5.1999999999999998E-2</v>
      </c>
      <c r="N2275" s="117" t="s">
        <v>2911</v>
      </c>
    </row>
    <row r="2276" spans="1:14">
      <c r="A2276" s="212" t="s">
        <v>6898</v>
      </c>
      <c r="B2276" s="117">
        <v>0.94379999999999997</v>
      </c>
      <c r="C2276" s="117">
        <v>1</v>
      </c>
      <c r="D2276" s="117">
        <v>2.1090000000000001E-2</v>
      </c>
      <c r="E2276" s="117">
        <v>2109</v>
      </c>
      <c r="F2276" s="117" t="s">
        <v>1444</v>
      </c>
      <c r="G2276" s="117">
        <v>1.5951</v>
      </c>
      <c r="H2276" s="117">
        <v>6.4000000000000001E-2</v>
      </c>
      <c r="I2276" s="117">
        <v>1</v>
      </c>
      <c r="J2276" s="117">
        <v>0</v>
      </c>
      <c r="K2276" s="117">
        <v>0</v>
      </c>
      <c r="L2276" s="117">
        <v>0.16400000000000001</v>
      </c>
      <c r="M2276" s="117">
        <v>1.4999999999999999E-2</v>
      </c>
      <c r="N2276" s="117" t="s">
        <v>2963</v>
      </c>
    </row>
    <row r="2277" spans="1:14">
      <c r="A2277" s="212" t="s">
        <v>6899</v>
      </c>
      <c r="B2277" s="117">
        <v>0.88249999999999995</v>
      </c>
      <c r="C2277" s="117">
        <v>1</v>
      </c>
      <c r="D2277" s="117">
        <v>2.3109999999999999E-2</v>
      </c>
      <c r="E2277" s="117">
        <v>2311</v>
      </c>
      <c r="F2277" s="117" t="s">
        <v>1464</v>
      </c>
      <c r="G2277" s="117">
        <v>1.4581999999999999</v>
      </c>
      <c r="H2277" s="117">
        <v>7.0199999999999999E-2</v>
      </c>
      <c r="I2277" s="117">
        <v>1</v>
      </c>
      <c r="J2277" s="117">
        <v>3.8421650000000002E-2</v>
      </c>
      <c r="K2277" s="117">
        <v>4.2427670000000001E-2</v>
      </c>
      <c r="L2277" s="117">
        <v>0.19800000000000001</v>
      </c>
      <c r="M2277" s="117">
        <v>1.2999999999999999E-2</v>
      </c>
      <c r="N2277" s="117" t="s">
        <v>2929</v>
      </c>
    </row>
    <row r="2278" spans="1:14">
      <c r="A2278" s="212" t="s">
        <v>6902</v>
      </c>
      <c r="B2278" s="117">
        <v>0.8042999999999999</v>
      </c>
      <c r="C2278" s="117">
        <v>1</v>
      </c>
      <c r="D2278" s="117">
        <v>3.5500000000000002E-3</v>
      </c>
      <c r="E2278" s="117">
        <v>355</v>
      </c>
      <c r="F2278" s="117" t="s">
        <v>4398</v>
      </c>
      <c r="G2278" s="117">
        <v>1.0810999999999999</v>
      </c>
      <c r="H2278" s="117">
        <v>8.7400000000000005E-2</v>
      </c>
      <c r="I2278" s="117">
        <v>1</v>
      </c>
      <c r="J2278" s="117">
        <v>0</v>
      </c>
      <c r="K2278" s="117">
        <v>0</v>
      </c>
      <c r="L2278" s="117">
        <v>0.253</v>
      </c>
      <c r="M2278" s="117">
        <v>7.0000000000000001E-3</v>
      </c>
      <c r="N2278" s="117" t="s">
        <v>2950</v>
      </c>
    </row>
    <row r="2279" spans="1:14">
      <c r="A2279" s="212" t="s">
        <v>6903</v>
      </c>
      <c r="B2279" s="117">
        <v>0.97809999999999997</v>
      </c>
      <c r="C2279" s="117">
        <v>1</v>
      </c>
      <c r="D2279" s="117">
        <v>4.4400000000000004E-3</v>
      </c>
      <c r="E2279" s="117">
        <v>444</v>
      </c>
      <c r="F2279" s="117" t="s">
        <v>1456</v>
      </c>
      <c r="G2279" s="117">
        <v>0.71209999999999996</v>
      </c>
      <c r="H2279" s="117">
        <v>0</v>
      </c>
      <c r="I2279" s="117">
        <v>1</v>
      </c>
      <c r="J2279" s="117">
        <v>0</v>
      </c>
      <c r="K2279" s="117">
        <v>0</v>
      </c>
      <c r="L2279" s="117">
        <v>0.27300000000000002</v>
      </c>
      <c r="M2279" s="117">
        <v>3.4000000000000002E-2</v>
      </c>
      <c r="N2279" s="117" t="s">
        <v>2913</v>
      </c>
    </row>
    <row r="2280" spans="1:14">
      <c r="A2280" s="212" t="s">
        <v>6904</v>
      </c>
      <c r="B2280" s="117">
        <v>0.89689999999999992</v>
      </c>
      <c r="C2280" s="117">
        <v>1</v>
      </c>
      <c r="D2280" s="117">
        <v>9.41E-3</v>
      </c>
      <c r="E2280" s="117">
        <v>941</v>
      </c>
      <c r="F2280" s="117" t="s">
        <v>1759</v>
      </c>
      <c r="G2280" s="117">
        <v>1.5807</v>
      </c>
      <c r="H2280" s="117">
        <v>0</v>
      </c>
      <c r="I2280" s="117">
        <v>1</v>
      </c>
      <c r="J2280" s="117">
        <v>0</v>
      </c>
      <c r="K2280" s="117">
        <v>0</v>
      </c>
      <c r="L2280" s="117">
        <v>0.20300000000000001</v>
      </c>
      <c r="M2280" s="117">
        <v>2.1999999999999999E-2</v>
      </c>
      <c r="N2280" s="117" t="s">
        <v>2928</v>
      </c>
    </row>
    <row r="2281" spans="1:14">
      <c r="A2281" s="212" t="s">
        <v>6905</v>
      </c>
      <c r="B2281" s="117">
        <v>0.85179999999999989</v>
      </c>
      <c r="C2281" s="117">
        <v>1</v>
      </c>
      <c r="D2281" s="117">
        <v>3.6999999999999999E-4</v>
      </c>
      <c r="E2281" s="117">
        <v>37</v>
      </c>
      <c r="F2281" s="117" t="s">
        <v>1526</v>
      </c>
      <c r="G2281" s="117">
        <v>2.3056999999999999</v>
      </c>
      <c r="H2281" s="117">
        <v>0</v>
      </c>
      <c r="I2281" s="117">
        <v>1</v>
      </c>
      <c r="J2281" s="117">
        <v>0</v>
      </c>
      <c r="K2281" s="117">
        <v>0</v>
      </c>
      <c r="L2281" s="117">
        <v>0.246</v>
      </c>
      <c r="M2281" s="117">
        <v>2.5000000000000001E-2</v>
      </c>
      <c r="N2281" s="117" t="s">
        <v>2964</v>
      </c>
    </row>
    <row r="2282" spans="1:14">
      <c r="A2282" s="212" t="s">
        <v>6906</v>
      </c>
      <c r="B2282" s="117">
        <v>0.89689999999999992</v>
      </c>
      <c r="C2282" s="117">
        <v>1</v>
      </c>
      <c r="D2282" s="117">
        <v>1.737E-2</v>
      </c>
      <c r="E2282" s="117">
        <v>1737</v>
      </c>
      <c r="F2282" s="117" t="s">
        <v>1759</v>
      </c>
      <c r="G2282" s="117">
        <v>1.6060000000000001</v>
      </c>
      <c r="H2282" s="117">
        <v>0</v>
      </c>
      <c r="I2282" s="117">
        <v>1</v>
      </c>
      <c r="J2282" s="117">
        <v>4.3553400000000001E-3</v>
      </c>
      <c r="K2282" s="117">
        <v>7.4059299999999998E-3</v>
      </c>
      <c r="L2282" s="117">
        <v>0.17799999999999999</v>
      </c>
      <c r="M2282" s="117">
        <v>1.4999999999999999E-2</v>
      </c>
      <c r="N2282" s="117" t="s">
        <v>2928</v>
      </c>
    </row>
    <row r="2283" spans="1:14">
      <c r="A2283" s="212" t="s">
        <v>6907</v>
      </c>
      <c r="B2283" s="117">
        <v>0.91369999999999996</v>
      </c>
      <c r="C2283" s="117">
        <v>1</v>
      </c>
      <c r="D2283" s="117">
        <v>3.8999999999999998E-3</v>
      </c>
      <c r="E2283" s="117">
        <v>390</v>
      </c>
      <c r="F2283" s="117" t="s">
        <v>1579</v>
      </c>
      <c r="G2283" s="117">
        <v>2.1926999999999999</v>
      </c>
      <c r="H2283" s="117">
        <v>0</v>
      </c>
      <c r="I2283" s="117">
        <v>1</v>
      </c>
      <c r="J2283" s="117">
        <v>0</v>
      </c>
      <c r="K2283" s="117">
        <v>0</v>
      </c>
      <c r="L2283" s="117">
        <v>0.16</v>
      </c>
      <c r="M2283" s="117">
        <v>8.0000000000000002E-3</v>
      </c>
      <c r="N2283" s="117" t="s">
        <v>2914</v>
      </c>
    </row>
    <row r="2284" spans="1:14">
      <c r="A2284" s="212" t="s">
        <v>6908</v>
      </c>
      <c r="B2284" s="117">
        <v>0.97809999999999997</v>
      </c>
      <c r="C2284" s="117">
        <v>1</v>
      </c>
      <c r="D2284" s="117">
        <v>1.7299999999999999E-2</v>
      </c>
      <c r="E2284" s="117">
        <v>1730</v>
      </c>
      <c r="F2284" s="117" t="s">
        <v>1456</v>
      </c>
      <c r="G2284" s="117">
        <v>2.4462999999999999</v>
      </c>
      <c r="H2284" s="117">
        <v>0</v>
      </c>
      <c r="I2284" s="117">
        <v>1</v>
      </c>
      <c r="J2284" s="117">
        <v>0</v>
      </c>
      <c r="K2284" s="117">
        <v>0</v>
      </c>
      <c r="L2284" s="117">
        <v>0.253</v>
      </c>
      <c r="M2284" s="117">
        <v>2.1000000000000001E-2</v>
      </c>
      <c r="N2284" s="117" t="s">
        <v>2913</v>
      </c>
    </row>
    <row r="2285" spans="1:14">
      <c r="A2285" s="212" t="s">
        <v>6909</v>
      </c>
      <c r="B2285" s="117">
        <v>0.8042999999999999</v>
      </c>
      <c r="C2285" s="117">
        <v>1</v>
      </c>
      <c r="D2285" s="117">
        <v>5.8399999999999997E-3</v>
      </c>
      <c r="E2285" s="117">
        <v>584</v>
      </c>
      <c r="F2285" s="117" t="s">
        <v>4398</v>
      </c>
      <c r="G2285" s="117">
        <v>1.2563</v>
      </c>
      <c r="H2285" s="117">
        <v>0</v>
      </c>
      <c r="I2285" s="117">
        <v>1</v>
      </c>
      <c r="J2285" s="117">
        <v>0</v>
      </c>
      <c r="K2285" s="117">
        <v>0</v>
      </c>
      <c r="L2285" s="117">
        <v>0.41299999999999998</v>
      </c>
      <c r="M2285" s="117">
        <v>3.3000000000000002E-2</v>
      </c>
      <c r="N2285" s="117" t="s">
        <v>2965</v>
      </c>
    </row>
    <row r="2286" spans="1:14">
      <c r="A2286" s="212" t="s">
        <v>6910</v>
      </c>
      <c r="B2286" s="117">
        <v>0.88249999999999995</v>
      </c>
      <c r="C2286" s="117">
        <v>1</v>
      </c>
      <c r="D2286" s="117">
        <v>1.08E-3</v>
      </c>
      <c r="E2286" s="117">
        <v>108</v>
      </c>
      <c r="F2286" s="117" t="s">
        <v>1464</v>
      </c>
      <c r="G2286" s="117">
        <v>2.4464000000000001</v>
      </c>
      <c r="H2286" s="117">
        <v>0</v>
      </c>
      <c r="I2286" s="117">
        <v>1</v>
      </c>
      <c r="J2286" s="117">
        <v>0</v>
      </c>
      <c r="K2286" s="117">
        <v>0</v>
      </c>
      <c r="L2286" s="117">
        <v>0.309</v>
      </c>
      <c r="M2286" s="117">
        <v>4.2999999999999997E-2</v>
      </c>
      <c r="N2286" s="117" t="s">
        <v>2929</v>
      </c>
    </row>
    <row r="2287" spans="1:14">
      <c r="A2287" s="212" t="s">
        <v>6911</v>
      </c>
      <c r="B2287" s="117">
        <v>0.79859999999999998</v>
      </c>
      <c r="C2287" s="117">
        <v>1</v>
      </c>
      <c r="D2287" s="117">
        <v>3.5430000000000003E-2</v>
      </c>
      <c r="E2287" s="117">
        <v>3543</v>
      </c>
      <c r="F2287" s="117" t="s">
        <v>1783</v>
      </c>
      <c r="G2287" s="117">
        <v>1.4581999999999999</v>
      </c>
      <c r="H2287" s="117">
        <v>5.6099999999999997E-2</v>
      </c>
      <c r="I2287" s="117">
        <v>1</v>
      </c>
      <c r="J2287" s="117">
        <v>8.1604799999999995E-3</v>
      </c>
      <c r="K2287" s="117">
        <v>1.108673E-2</v>
      </c>
      <c r="L2287" s="117">
        <v>0.22500000000000001</v>
      </c>
      <c r="M2287" s="117">
        <v>2.5000000000000001E-2</v>
      </c>
      <c r="N2287" s="117" t="s">
        <v>2933</v>
      </c>
    </row>
    <row r="2288" spans="1:14">
      <c r="A2288" s="212" t="s">
        <v>6913</v>
      </c>
      <c r="B2288" s="117">
        <v>0.97809999999999997</v>
      </c>
      <c r="C2288" s="117">
        <v>1</v>
      </c>
      <c r="D2288" s="117">
        <v>1.5180000000000001E-2</v>
      </c>
      <c r="E2288" s="117">
        <v>1518</v>
      </c>
      <c r="F2288" s="117" t="s">
        <v>1456</v>
      </c>
      <c r="G2288" s="117">
        <v>1.8098000000000001</v>
      </c>
      <c r="H2288" s="117">
        <v>0</v>
      </c>
      <c r="I2288" s="117">
        <v>1</v>
      </c>
      <c r="J2288" s="117">
        <v>0</v>
      </c>
      <c r="K2288" s="117">
        <v>0</v>
      </c>
      <c r="L2288" s="117">
        <v>0.25700000000000001</v>
      </c>
      <c r="M2288" s="117">
        <v>3.3000000000000002E-2</v>
      </c>
      <c r="N2288" s="117" t="s">
        <v>2913</v>
      </c>
    </row>
    <row r="2289" spans="1:14">
      <c r="A2289" s="212" t="s">
        <v>6914</v>
      </c>
      <c r="B2289" s="117">
        <v>0.8133999999999999</v>
      </c>
      <c r="C2289" s="117">
        <v>1</v>
      </c>
      <c r="D2289" s="117">
        <v>1.0919999999999999E-2</v>
      </c>
      <c r="E2289" s="117">
        <v>1092</v>
      </c>
      <c r="F2289" s="117" t="s">
        <v>1346</v>
      </c>
      <c r="G2289" s="117">
        <v>2.4843999999999999</v>
      </c>
      <c r="H2289" s="117">
        <v>0</v>
      </c>
      <c r="I2289" s="117">
        <v>1</v>
      </c>
      <c r="J2289" s="117">
        <v>0</v>
      </c>
      <c r="K2289" s="117">
        <v>0</v>
      </c>
      <c r="L2289" s="117">
        <v>0.29599999999999999</v>
      </c>
      <c r="M2289" s="117">
        <v>1.2E-2</v>
      </c>
      <c r="N2289" s="117" t="s">
        <v>1950</v>
      </c>
    </row>
    <row r="2290" spans="1:14">
      <c r="A2290" s="212" t="s">
        <v>6915</v>
      </c>
      <c r="B2290" s="117">
        <v>0.79859999999999998</v>
      </c>
      <c r="C2290" s="117">
        <v>1</v>
      </c>
      <c r="D2290" s="117">
        <v>3.4399999999999999E-3</v>
      </c>
      <c r="E2290" s="117">
        <v>344</v>
      </c>
      <c r="F2290" s="117" t="s">
        <v>1783</v>
      </c>
      <c r="G2290" s="117">
        <v>2.3872</v>
      </c>
      <c r="H2290" s="117">
        <v>0</v>
      </c>
      <c r="I2290" s="117">
        <v>1</v>
      </c>
      <c r="J2290" s="117">
        <v>0</v>
      </c>
      <c r="K2290" s="117">
        <v>0</v>
      </c>
      <c r="L2290" s="117">
        <v>0.375</v>
      </c>
      <c r="M2290" s="117">
        <v>4.2000000000000003E-2</v>
      </c>
      <c r="N2290" s="117" t="s">
        <v>2933</v>
      </c>
    </row>
    <row r="2291" spans="1:14">
      <c r="A2291" s="212" t="s">
        <v>6916</v>
      </c>
      <c r="B2291" s="117">
        <v>0.94379999999999997</v>
      </c>
      <c r="C2291" s="117">
        <v>1</v>
      </c>
      <c r="D2291" s="117">
        <v>3.4329999999999999E-2</v>
      </c>
      <c r="E2291" s="117">
        <v>3433</v>
      </c>
      <c r="F2291" s="117" t="s">
        <v>1444</v>
      </c>
      <c r="G2291" s="117">
        <v>1.6144000000000001</v>
      </c>
      <c r="H2291" s="117">
        <v>3.5799999999999998E-2</v>
      </c>
      <c r="I2291" s="117">
        <v>1</v>
      </c>
      <c r="J2291" s="117">
        <v>0</v>
      </c>
      <c r="K2291" s="117">
        <v>0</v>
      </c>
      <c r="L2291" s="117">
        <v>0.23400000000000001</v>
      </c>
      <c r="M2291" s="117">
        <v>2.8000000000000001E-2</v>
      </c>
      <c r="N2291" s="117" t="s">
        <v>2927</v>
      </c>
    </row>
    <row r="2292" spans="1:14">
      <c r="A2292" s="212" t="s">
        <v>6917</v>
      </c>
      <c r="B2292" s="117">
        <v>0.90529999999999999</v>
      </c>
      <c r="C2292" s="117">
        <v>1</v>
      </c>
      <c r="D2292" s="117">
        <v>1.5299999999999999E-3</v>
      </c>
      <c r="E2292" s="117">
        <v>153</v>
      </c>
      <c r="F2292" s="117" t="s">
        <v>1989</v>
      </c>
      <c r="G2292" s="117">
        <v>2.3626999999999998</v>
      </c>
      <c r="H2292" s="117">
        <v>0</v>
      </c>
      <c r="I2292" s="117">
        <v>1</v>
      </c>
      <c r="J2292" s="117">
        <v>0</v>
      </c>
      <c r="K2292" s="117">
        <v>0</v>
      </c>
      <c r="L2292" s="117">
        <v>0.45700000000000002</v>
      </c>
      <c r="M2292" s="117">
        <v>6.7000000000000004E-2</v>
      </c>
      <c r="N2292" s="117" t="s">
        <v>2940</v>
      </c>
    </row>
    <row r="2293" spans="1:14">
      <c r="A2293" s="212" t="s">
        <v>6918</v>
      </c>
      <c r="B2293" s="117">
        <v>0.97809999999999997</v>
      </c>
      <c r="C2293" s="117">
        <v>1</v>
      </c>
      <c r="D2293" s="117">
        <v>6.0000000000000002E-5</v>
      </c>
      <c r="E2293" s="117">
        <v>6</v>
      </c>
      <c r="F2293" s="117" t="s">
        <v>1456</v>
      </c>
      <c r="G2293" s="117">
        <v>1.1543000000000001</v>
      </c>
      <c r="H2293" s="117">
        <v>0</v>
      </c>
      <c r="I2293" s="117">
        <v>1</v>
      </c>
      <c r="J2293" s="117">
        <v>0</v>
      </c>
      <c r="K2293" s="117">
        <v>0</v>
      </c>
      <c r="L2293" s="117">
        <v>0.246</v>
      </c>
      <c r="M2293" s="117">
        <v>2.5000000000000001E-2</v>
      </c>
      <c r="N2293" s="117" t="s">
        <v>2937</v>
      </c>
    </row>
    <row r="2294" spans="1:14">
      <c r="A2294" s="212" t="s">
        <v>6919</v>
      </c>
      <c r="B2294" s="117">
        <v>0.90469999999999995</v>
      </c>
      <c r="C2294" s="117">
        <v>1</v>
      </c>
      <c r="D2294" s="117">
        <v>3.3939999999999998E-2</v>
      </c>
      <c r="E2294" s="117">
        <v>3394</v>
      </c>
      <c r="F2294" s="117" t="s">
        <v>1448</v>
      </c>
      <c r="G2294" s="117">
        <v>1.6297999999999999</v>
      </c>
      <c r="H2294" s="117">
        <v>2.3300000000000001E-2</v>
      </c>
      <c r="I2294" s="117">
        <v>1</v>
      </c>
      <c r="J2294" s="117">
        <v>5.6455999999999998E-4</v>
      </c>
      <c r="K2294" s="117">
        <v>6.0123000000000002E-4</v>
      </c>
      <c r="L2294" s="117">
        <v>0.23</v>
      </c>
      <c r="M2294" s="117">
        <v>5.0999999999999997E-2</v>
      </c>
      <c r="N2294" s="117" t="s">
        <v>2923</v>
      </c>
    </row>
    <row r="2295" spans="1:14">
      <c r="A2295" s="212" t="s">
        <v>6920</v>
      </c>
      <c r="B2295" s="117">
        <v>0.88249999999999995</v>
      </c>
      <c r="C2295" s="117">
        <v>1</v>
      </c>
      <c r="D2295" s="117">
        <v>1.9859999999999999E-2</v>
      </c>
      <c r="E2295" s="117">
        <v>1986</v>
      </c>
      <c r="F2295" s="117" t="s">
        <v>1464</v>
      </c>
      <c r="G2295" s="117">
        <v>1.4041999999999999</v>
      </c>
      <c r="H2295" s="117">
        <v>0</v>
      </c>
      <c r="I2295" s="117">
        <v>1</v>
      </c>
      <c r="J2295" s="117">
        <v>0</v>
      </c>
      <c r="K2295" s="117">
        <v>0</v>
      </c>
      <c r="L2295" s="117">
        <v>0.219</v>
      </c>
      <c r="M2295" s="117">
        <v>0.05</v>
      </c>
      <c r="N2295" s="117" t="s">
        <v>2919</v>
      </c>
    </row>
    <row r="2296" spans="1:14">
      <c r="A2296" s="212" t="s">
        <v>6921</v>
      </c>
      <c r="B2296" s="117">
        <v>0.8042999999999999</v>
      </c>
      <c r="C2296" s="117">
        <v>1</v>
      </c>
      <c r="D2296" s="117">
        <v>7.6999999999999996E-4</v>
      </c>
      <c r="E2296" s="117">
        <v>77</v>
      </c>
      <c r="F2296" s="117" t="s">
        <v>4398</v>
      </c>
      <c r="G2296" s="117">
        <v>2.1314000000000002</v>
      </c>
      <c r="H2296" s="117">
        <v>0</v>
      </c>
      <c r="I2296" s="117">
        <v>1</v>
      </c>
      <c r="J2296" s="117">
        <v>0</v>
      </c>
      <c r="K2296" s="117">
        <v>0</v>
      </c>
      <c r="L2296" s="117">
        <v>0.65800000000000003</v>
      </c>
      <c r="M2296" s="117">
        <v>2.5000000000000001E-2</v>
      </c>
      <c r="N2296" s="117" t="s">
        <v>1652</v>
      </c>
    </row>
    <row r="2297" spans="1:14">
      <c r="A2297" s="212" t="s">
        <v>6922</v>
      </c>
      <c r="B2297" s="117">
        <v>0.94379999999999997</v>
      </c>
      <c r="C2297" s="117">
        <v>1</v>
      </c>
      <c r="D2297" s="117">
        <v>1.82E-3</v>
      </c>
      <c r="E2297" s="117">
        <v>182</v>
      </c>
      <c r="F2297" s="117" t="s">
        <v>1444</v>
      </c>
      <c r="G2297" s="117">
        <v>2.1880000000000002</v>
      </c>
      <c r="H2297" s="117">
        <v>0</v>
      </c>
      <c r="I2297" s="117">
        <v>1</v>
      </c>
      <c r="J2297" s="117">
        <v>0</v>
      </c>
      <c r="K2297" s="117">
        <v>0</v>
      </c>
      <c r="L2297" s="117">
        <v>0.436</v>
      </c>
      <c r="M2297" s="117">
        <v>0.107</v>
      </c>
      <c r="N2297" s="117" t="s">
        <v>2911</v>
      </c>
    </row>
    <row r="2298" spans="1:14">
      <c r="A2298" s="212" t="s">
        <v>6926</v>
      </c>
      <c r="B2298" s="117">
        <v>0.8385999999999999</v>
      </c>
      <c r="C2298" s="117">
        <v>1</v>
      </c>
      <c r="D2298" s="117">
        <v>7.3880000000000001E-2</v>
      </c>
      <c r="E2298" s="117">
        <v>7388</v>
      </c>
      <c r="F2298" s="117" t="s">
        <v>1761</v>
      </c>
      <c r="G2298" s="117">
        <v>1.9018999999999999</v>
      </c>
      <c r="H2298" s="117">
        <v>8.2600000000000007E-2</v>
      </c>
      <c r="I2298" s="117">
        <v>1</v>
      </c>
      <c r="J2298" s="117">
        <v>6.4592350000000007E-2</v>
      </c>
      <c r="K2298" s="117">
        <v>7.1397470000000005E-2</v>
      </c>
      <c r="L2298" s="117">
        <v>0.17299999999999999</v>
      </c>
      <c r="M2298" s="117">
        <v>2.4E-2</v>
      </c>
      <c r="N2298" s="117" t="s">
        <v>2966</v>
      </c>
    </row>
    <row r="2299" spans="1:14">
      <c r="A2299" s="212" t="s">
        <v>6927</v>
      </c>
      <c r="B2299" s="117">
        <v>0.77759999999999996</v>
      </c>
      <c r="C2299" s="117">
        <v>1</v>
      </c>
      <c r="D2299" s="117">
        <v>5.3099999999999996E-3</v>
      </c>
      <c r="E2299" s="117">
        <v>531</v>
      </c>
      <c r="F2299" s="117" t="s">
        <v>4437</v>
      </c>
      <c r="G2299" s="117">
        <v>1.2563</v>
      </c>
      <c r="H2299" s="117">
        <v>0</v>
      </c>
      <c r="I2299" s="117">
        <v>1</v>
      </c>
      <c r="J2299" s="117">
        <v>0</v>
      </c>
      <c r="K2299" s="117">
        <v>0</v>
      </c>
      <c r="L2299" s="117">
        <v>0.221</v>
      </c>
      <c r="M2299" s="117">
        <v>3.2000000000000001E-2</v>
      </c>
      <c r="N2299" s="117" t="s">
        <v>2967</v>
      </c>
    </row>
    <row r="2300" spans="1:14">
      <c r="A2300" s="212" t="s">
        <v>6928</v>
      </c>
      <c r="B2300" s="117">
        <v>0.77759999999999996</v>
      </c>
      <c r="C2300" s="117">
        <v>1</v>
      </c>
      <c r="D2300" s="117">
        <v>7.4099999999999999E-3</v>
      </c>
      <c r="E2300" s="117">
        <v>741</v>
      </c>
      <c r="F2300" s="117" t="s">
        <v>4437</v>
      </c>
      <c r="G2300" s="117">
        <v>1.2975000000000001</v>
      </c>
      <c r="H2300" s="117">
        <v>0</v>
      </c>
      <c r="I2300" s="117">
        <v>1</v>
      </c>
      <c r="J2300" s="117">
        <v>0</v>
      </c>
      <c r="K2300" s="117">
        <v>0</v>
      </c>
      <c r="L2300" s="117">
        <v>0.31</v>
      </c>
      <c r="M2300" s="117">
        <v>3.2000000000000001E-2</v>
      </c>
      <c r="N2300" s="117" t="s">
        <v>2968</v>
      </c>
    </row>
    <row r="2301" spans="1:14">
      <c r="A2301" s="212" t="s">
        <v>6929</v>
      </c>
      <c r="B2301" s="117">
        <v>0.77759999999999996</v>
      </c>
      <c r="C2301" s="117">
        <v>1</v>
      </c>
      <c r="D2301" s="117">
        <v>1.1010000000000001E-2</v>
      </c>
      <c r="E2301" s="117">
        <v>1101</v>
      </c>
      <c r="F2301" s="117" t="s">
        <v>4437</v>
      </c>
      <c r="G2301" s="117">
        <v>1.3332999999999999</v>
      </c>
      <c r="H2301" s="117">
        <v>0</v>
      </c>
      <c r="I2301" s="117">
        <v>1</v>
      </c>
      <c r="J2301" s="117">
        <v>0</v>
      </c>
      <c r="K2301" s="117">
        <v>0</v>
      </c>
      <c r="L2301" s="117">
        <v>0.13700000000000001</v>
      </c>
      <c r="M2301" s="117">
        <v>7.0000000000000001E-3</v>
      </c>
      <c r="N2301" s="117" t="s">
        <v>2969</v>
      </c>
    </row>
    <row r="2302" spans="1:14">
      <c r="A2302" s="212" t="s">
        <v>6931</v>
      </c>
      <c r="B2302" s="117">
        <v>0.90419999999999989</v>
      </c>
      <c r="C2302" s="117">
        <v>1</v>
      </c>
      <c r="D2302" s="117">
        <v>6.0569999999999999E-2</v>
      </c>
      <c r="E2302" s="117">
        <v>6057</v>
      </c>
      <c r="F2302" s="117" t="s">
        <v>1646</v>
      </c>
      <c r="G2302" s="117">
        <v>1.7504999999999999</v>
      </c>
      <c r="H2302" s="117">
        <v>4.9599999999999998E-2</v>
      </c>
      <c r="I2302" s="117">
        <v>1</v>
      </c>
      <c r="J2302" s="117">
        <v>1.7793960000000001E-2</v>
      </c>
      <c r="K2302" s="117">
        <v>1.97973E-2</v>
      </c>
      <c r="L2302" s="117">
        <v>0.19800000000000001</v>
      </c>
      <c r="M2302" s="117">
        <v>2.5999999999999999E-2</v>
      </c>
      <c r="N2302" s="117" t="s">
        <v>2970</v>
      </c>
    </row>
    <row r="2303" spans="1:14">
      <c r="A2303" s="212" t="s">
        <v>6932</v>
      </c>
      <c r="B2303" s="117">
        <v>0.90419999999999989</v>
      </c>
      <c r="C2303" s="117">
        <v>1</v>
      </c>
      <c r="D2303" s="117">
        <v>2.1299999999999999E-3</v>
      </c>
      <c r="E2303" s="117">
        <v>213</v>
      </c>
      <c r="F2303" s="117" t="s">
        <v>1646</v>
      </c>
      <c r="G2303" s="117">
        <v>1.3075000000000001</v>
      </c>
      <c r="H2303" s="117">
        <v>0</v>
      </c>
      <c r="I2303" s="117">
        <v>1</v>
      </c>
      <c r="J2303" s="117">
        <v>0</v>
      </c>
      <c r="K2303" s="117">
        <v>0</v>
      </c>
      <c r="L2303" s="117">
        <v>0.249</v>
      </c>
      <c r="M2303" s="117">
        <v>4.5999999999999999E-2</v>
      </c>
      <c r="N2303" s="117" t="s">
        <v>2971</v>
      </c>
    </row>
    <row r="2304" spans="1:14">
      <c r="A2304" s="212" t="s">
        <v>6933</v>
      </c>
      <c r="B2304" s="117">
        <v>0.90419999999999989</v>
      </c>
      <c r="C2304" s="117">
        <v>1</v>
      </c>
      <c r="D2304" s="117">
        <v>5.6009999999999997E-2</v>
      </c>
      <c r="E2304" s="117">
        <v>5601</v>
      </c>
      <c r="F2304" s="117" t="s">
        <v>1646</v>
      </c>
      <c r="G2304" s="117">
        <v>1.9433</v>
      </c>
      <c r="H2304" s="117">
        <v>4.5699999999999998E-2</v>
      </c>
      <c r="I2304" s="117">
        <v>1</v>
      </c>
      <c r="J2304" s="117">
        <v>0</v>
      </c>
      <c r="K2304" s="117">
        <v>0</v>
      </c>
      <c r="L2304" s="117">
        <v>0.246</v>
      </c>
      <c r="M2304" s="117">
        <v>1.9E-2</v>
      </c>
      <c r="N2304" s="117" t="s">
        <v>2972</v>
      </c>
    </row>
    <row r="2305" spans="1:14">
      <c r="A2305" s="212" t="s">
        <v>6934</v>
      </c>
      <c r="B2305" s="117">
        <v>0.77759999999999996</v>
      </c>
      <c r="C2305" s="117">
        <v>1</v>
      </c>
      <c r="D2305" s="117">
        <v>2.5059999999999999E-2</v>
      </c>
      <c r="E2305" s="117">
        <v>2506</v>
      </c>
      <c r="F2305" s="117" t="s">
        <v>4437</v>
      </c>
      <c r="G2305" s="117">
        <v>1.3442000000000001</v>
      </c>
      <c r="H2305" s="117">
        <v>0</v>
      </c>
      <c r="I2305" s="117">
        <v>1</v>
      </c>
      <c r="J2305" s="117">
        <v>5.3296530000000002E-2</v>
      </c>
      <c r="K2305" s="117">
        <v>3.66632E-2</v>
      </c>
      <c r="L2305" s="117">
        <v>8.6999999999999994E-2</v>
      </c>
      <c r="M2305" s="117">
        <v>6.0000000000000001E-3</v>
      </c>
      <c r="N2305" s="117" t="s">
        <v>2973</v>
      </c>
    </row>
    <row r="2306" spans="1:14">
      <c r="A2306" s="212" t="s">
        <v>6935</v>
      </c>
      <c r="B2306" s="117">
        <v>0.77759999999999996</v>
      </c>
      <c r="C2306" s="117">
        <v>1</v>
      </c>
      <c r="D2306" s="117">
        <v>2.98E-3</v>
      </c>
      <c r="E2306" s="117">
        <v>298</v>
      </c>
      <c r="F2306" s="117" t="s">
        <v>4437</v>
      </c>
      <c r="G2306" s="117">
        <v>1.1600999999999999</v>
      </c>
      <c r="H2306" s="117">
        <v>0</v>
      </c>
      <c r="I2306" s="117">
        <v>1</v>
      </c>
      <c r="J2306" s="117">
        <v>0</v>
      </c>
      <c r="K2306" s="117">
        <v>0</v>
      </c>
      <c r="L2306" s="117">
        <v>0.30099999999999999</v>
      </c>
      <c r="M2306" s="117">
        <v>3.4000000000000002E-2</v>
      </c>
      <c r="N2306" s="117" t="s">
        <v>2974</v>
      </c>
    </row>
    <row r="2307" spans="1:14">
      <c r="A2307" s="212" t="s">
        <v>6936</v>
      </c>
      <c r="B2307" s="117">
        <v>0.91099999999999992</v>
      </c>
      <c r="C2307" s="117">
        <v>1</v>
      </c>
      <c r="D2307" s="117">
        <v>1.4080000000000001E-2</v>
      </c>
      <c r="E2307" s="117">
        <v>1408</v>
      </c>
      <c r="F2307" s="117" t="s">
        <v>5019</v>
      </c>
      <c r="G2307" s="117">
        <v>1.738</v>
      </c>
      <c r="H2307" s="117">
        <v>6.6799999999999998E-2</v>
      </c>
      <c r="I2307" s="117">
        <v>1</v>
      </c>
      <c r="J2307" s="117">
        <v>0</v>
      </c>
      <c r="K2307" s="117">
        <v>0</v>
      </c>
      <c r="L2307" s="117">
        <v>0.20799999999999999</v>
      </c>
      <c r="M2307" s="117">
        <v>1.4999999999999999E-2</v>
      </c>
      <c r="N2307" s="117" t="s">
        <v>2975</v>
      </c>
    </row>
    <row r="2308" spans="1:14">
      <c r="A2308" s="212" t="s">
        <v>6937</v>
      </c>
      <c r="B2308" s="117">
        <v>0.77759999999999996</v>
      </c>
      <c r="C2308" s="117">
        <v>1</v>
      </c>
      <c r="D2308" s="117">
        <v>2.3789999999999999E-2</v>
      </c>
      <c r="E2308" s="117">
        <v>2379</v>
      </c>
      <c r="F2308" s="117" t="s">
        <v>4437</v>
      </c>
      <c r="G2308" s="117">
        <v>1.6085</v>
      </c>
      <c r="H2308" s="117">
        <v>0</v>
      </c>
      <c r="I2308" s="117">
        <v>1</v>
      </c>
      <c r="J2308" s="117">
        <v>2.4942039999999999E-2</v>
      </c>
      <c r="K2308" s="117">
        <v>2.4495050000000001E-2</v>
      </c>
      <c r="L2308" s="117">
        <v>0.34499999999999997</v>
      </c>
      <c r="M2308" s="117">
        <v>2.1999999999999999E-2</v>
      </c>
      <c r="N2308" s="117" t="s">
        <v>2976</v>
      </c>
    </row>
    <row r="2309" spans="1:14">
      <c r="A2309" s="212" t="s">
        <v>6938</v>
      </c>
      <c r="B2309" s="117">
        <v>0.77759999999999996</v>
      </c>
      <c r="C2309" s="117">
        <v>1</v>
      </c>
      <c r="D2309" s="117">
        <v>7.3400000000000002E-3</v>
      </c>
      <c r="E2309" s="117">
        <v>734</v>
      </c>
      <c r="F2309" s="117" t="s">
        <v>4437</v>
      </c>
      <c r="G2309" s="117">
        <v>1.3923000000000001</v>
      </c>
      <c r="H2309" s="117">
        <v>0</v>
      </c>
      <c r="I2309" s="117">
        <v>1</v>
      </c>
      <c r="J2309" s="117">
        <v>0</v>
      </c>
      <c r="K2309" s="117">
        <v>0</v>
      </c>
      <c r="L2309" s="117">
        <v>0.308</v>
      </c>
      <c r="M2309" s="117">
        <v>6.5000000000000002E-2</v>
      </c>
      <c r="N2309" s="117" t="s">
        <v>2977</v>
      </c>
    </row>
    <row r="2310" spans="1:14">
      <c r="A2310" s="212" t="s">
        <v>6939</v>
      </c>
      <c r="B2310" s="117">
        <v>0.77759999999999996</v>
      </c>
      <c r="C2310" s="117">
        <v>1</v>
      </c>
      <c r="D2310" s="117">
        <v>1.234E-2</v>
      </c>
      <c r="E2310" s="117">
        <v>1234</v>
      </c>
      <c r="F2310" s="117" t="s">
        <v>4437</v>
      </c>
      <c r="G2310" s="117">
        <v>1.6911</v>
      </c>
      <c r="H2310" s="117">
        <v>0</v>
      </c>
      <c r="I2310" s="117">
        <v>1</v>
      </c>
      <c r="J2310" s="117">
        <v>0</v>
      </c>
      <c r="K2310" s="117">
        <v>0</v>
      </c>
      <c r="L2310" s="117">
        <v>0.33100000000000002</v>
      </c>
      <c r="M2310" s="117">
        <v>4.1000000000000002E-2</v>
      </c>
      <c r="N2310" s="117" t="s">
        <v>2978</v>
      </c>
    </row>
    <row r="2311" spans="1:14">
      <c r="A2311" s="212" t="s">
        <v>6940</v>
      </c>
      <c r="B2311" s="117">
        <v>0.77759999999999996</v>
      </c>
      <c r="C2311" s="117">
        <v>1</v>
      </c>
      <c r="D2311" s="117">
        <v>1.171E-2</v>
      </c>
      <c r="E2311" s="117">
        <v>1171</v>
      </c>
      <c r="F2311" s="117" t="s">
        <v>4437</v>
      </c>
      <c r="G2311" s="117">
        <v>1.4603999999999999</v>
      </c>
      <c r="H2311" s="117">
        <v>0</v>
      </c>
      <c r="I2311" s="117">
        <v>1</v>
      </c>
      <c r="J2311" s="117">
        <v>0</v>
      </c>
      <c r="K2311" s="117">
        <v>0</v>
      </c>
      <c r="L2311" s="117">
        <v>0.36499999999999999</v>
      </c>
      <c r="M2311" s="117">
        <v>2.1999999999999999E-2</v>
      </c>
      <c r="N2311" s="117" t="s">
        <v>2979</v>
      </c>
    </row>
    <row r="2312" spans="1:14">
      <c r="A2312" s="212" t="s">
        <v>6941</v>
      </c>
      <c r="B2312" s="117">
        <v>0.77759999999999996</v>
      </c>
      <c r="C2312" s="117">
        <v>1</v>
      </c>
      <c r="D2312" s="117">
        <v>1.8360000000000001E-2</v>
      </c>
      <c r="E2312" s="117">
        <v>1836</v>
      </c>
      <c r="F2312" s="117" t="s">
        <v>4437</v>
      </c>
      <c r="G2312" s="117">
        <v>1.526</v>
      </c>
      <c r="H2312" s="117">
        <v>0</v>
      </c>
      <c r="I2312" s="117">
        <v>1</v>
      </c>
      <c r="J2312" s="117">
        <v>0</v>
      </c>
      <c r="K2312" s="117">
        <v>0</v>
      </c>
      <c r="L2312" s="117">
        <v>0.26600000000000001</v>
      </c>
      <c r="M2312" s="117">
        <v>2.4E-2</v>
      </c>
      <c r="N2312" s="117" t="s">
        <v>2980</v>
      </c>
    </row>
    <row r="2313" spans="1:14">
      <c r="A2313" s="212" t="s">
        <v>6942</v>
      </c>
      <c r="B2313" s="117">
        <v>0.77759999999999996</v>
      </c>
      <c r="C2313" s="117">
        <v>1</v>
      </c>
      <c r="D2313" s="117">
        <v>3.6839999999999998E-2</v>
      </c>
      <c r="E2313" s="117">
        <v>3684</v>
      </c>
      <c r="F2313" s="117" t="s">
        <v>4437</v>
      </c>
      <c r="G2313" s="117">
        <v>1.5239</v>
      </c>
      <c r="H2313" s="117">
        <v>0</v>
      </c>
      <c r="I2313" s="117">
        <v>1</v>
      </c>
      <c r="J2313" s="117">
        <v>0</v>
      </c>
      <c r="K2313" s="117">
        <v>0</v>
      </c>
      <c r="L2313" s="117">
        <v>0.253</v>
      </c>
      <c r="M2313" s="117">
        <v>4.7E-2</v>
      </c>
      <c r="N2313" s="117" t="s">
        <v>2981</v>
      </c>
    </row>
    <row r="2314" spans="1:14">
      <c r="A2314" s="212" t="s">
        <v>6943</v>
      </c>
      <c r="B2314" s="117">
        <v>0.91099999999999992</v>
      </c>
      <c r="C2314" s="117">
        <v>1</v>
      </c>
      <c r="D2314" s="117">
        <v>2.3519999999999999E-2</v>
      </c>
      <c r="E2314" s="117">
        <v>2352</v>
      </c>
      <c r="F2314" s="117" t="s">
        <v>5019</v>
      </c>
      <c r="G2314" s="117">
        <v>1.6415</v>
      </c>
      <c r="H2314" s="117">
        <v>3.1699999999999999E-2</v>
      </c>
      <c r="I2314" s="117">
        <v>1</v>
      </c>
      <c r="J2314" s="117">
        <v>0</v>
      </c>
      <c r="K2314" s="117">
        <v>0</v>
      </c>
      <c r="L2314" s="117">
        <v>0.182</v>
      </c>
      <c r="M2314" s="117">
        <v>1.7000000000000001E-2</v>
      </c>
      <c r="N2314" s="117" t="s">
        <v>2975</v>
      </c>
    </row>
    <row r="2315" spans="1:14">
      <c r="A2315" s="212" t="s">
        <v>6944</v>
      </c>
      <c r="B2315" s="117">
        <v>0.90419999999999989</v>
      </c>
      <c r="C2315" s="117">
        <v>1</v>
      </c>
      <c r="D2315" s="117">
        <v>8.0299999999999996E-2</v>
      </c>
      <c r="E2315" s="117">
        <v>8030</v>
      </c>
      <c r="F2315" s="117" t="s">
        <v>1646</v>
      </c>
      <c r="G2315" s="117">
        <v>2.1536</v>
      </c>
      <c r="H2315" s="117">
        <v>5.1400000000000001E-2</v>
      </c>
      <c r="I2315" s="117">
        <v>1</v>
      </c>
      <c r="J2315" s="117">
        <v>3.5933779999999999E-2</v>
      </c>
      <c r="K2315" s="117">
        <v>4.9402830000000002E-2</v>
      </c>
      <c r="L2315" s="117">
        <v>0.189</v>
      </c>
      <c r="M2315" s="117">
        <v>1.0999999999999999E-2</v>
      </c>
      <c r="N2315" s="117" t="s">
        <v>2972</v>
      </c>
    </row>
    <row r="2316" spans="1:14">
      <c r="A2316" s="212" t="s">
        <v>6945</v>
      </c>
      <c r="B2316" s="117">
        <v>0.77759999999999996</v>
      </c>
      <c r="C2316" s="117">
        <v>1</v>
      </c>
      <c r="D2316" s="117">
        <v>4.1399999999999996E-3</v>
      </c>
      <c r="E2316" s="117">
        <v>414</v>
      </c>
      <c r="F2316" s="117" t="s">
        <v>4437</v>
      </c>
      <c r="G2316" s="117">
        <v>1.2701</v>
      </c>
      <c r="H2316" s="117">
        <v>0</v>
      </c>
      <c r="I2316" s="117">
        <v>1</v>
      </c>
      <c r="J2316" s="117">
        <v>0</v>
      </c>
      <c r="K2316" s="117">
        <v>0</v>
      </c>
      <c r="L2316" s="117">
        <v>0.308</v>
      </c>
      <c r="M2316" s="117">
        <v>0.02</v>
      </c>
      <c r="N2316" s="117" t="s">
        <v>2982</v>
      </c>
    </row>
    <row r="2317" spans="1:14">
      <c r="A2317" s="212" t="s">
        <v>6946</v>
      </c>
      <c r="B2317" s="117">
        <v>0.77759999999999996</v>
      </c>
      <c r="C2317" s="117">
        <v>1</v>
      </c>
      <c r="D2317" s="117">
        <v>1.6999999999999999E-3</v>
      </c>
      <c r="E2317" s="117">
        <v>170</v>
      </c>
      <c r="F2317" s="117" t="s">
        <v>4437</v>
      </c>
      <c r="G2317" s="117">
        <v>1.1148</v>
      </c>
      <c r="H2317" s="117">
        <v>0</v>
      </c>
      <c r="I2317" s="117">
        <v>1</v>
      </c>
      <c r="J2317" s="117">
        <v>0</v>
      </c>
      <c r="K2317" s="117">
        <v>0</v>
      </c>
      <c r="L2317" s="117">
        <v>0.27500000000000002</v>
      </c>
      <c r="M2317" s="117">
        <v>3.1E-2</v>
      </c>
      <c r="N2317" s="117" t="s">
        <v>2969</v>
      </c>
    </row>
    <row r="2318" spans="1:14">
      <c r="A2318" s="212" t="s">
        <v>6947</v>
      </c>
      <c r="B2318" s="117">
        <v>0.90419999999999989</v>
      </c>
      <c r="C2318" s="117">
        <v>1</v>
      </c>
      <c r="D2318" s="117">
        <v>1.8519999999999998E-2</v>
      </c>
      <c r="E2318" s="117">
        <v>1852</v>
      </c>
      <c r="F2318" s="117" t="s">
        <v>1646</v>
      </c>
      <c r="G2318" s="117">
        <v>1.867</v>
      </c>
      <c r="H2318" s="117">
        <v>5.67E-2</v>
      </c>
      <c r="I2318" s="117">
        <v>1</v>
      </c>
      <c r="J2318" s="117">
        <v>0</v>
      </c>
      <c r="K2318" s="117">
        <v>0</v>
      </c>
      <c r="L2318" s="117">
        <v>0.151</v>
      </c>
      <c r="M2318" s="117">
        <v>1.9E-2</v>
      </c>
      <c r="N2318" s="117" t="s">
        <v>2972</v>
      </c>
    </row>
    <row r="2319" spans="1:14">
      <c r="A2319" s="212" t="s">
        <v>6948</v>
      </c>
      <c r="B2319" s="117">
        <v>0.77759999999999996</v>
      </c>
      <c r="C2319" s="117">
        <v>1</v>
      </c>
      <c r="D2319" s="117">
        <v>2.1059999999999999E-2</v>
      </c>
      <c r="E2319" s="117">
        <v>2106</v>
      </c>
      <c r="F2319" s="117" t="s">
        <v>4437</v>
      </c>
      <c r="G2319" s="117">
        <v>1.5205</v>
      </c>
      <c r="H2319" s="117">
        <v>0</v>
      </c>
      <c r="I2319" s="117">
        <v>1</v>
      </c>
      <c r="J2319" s="117">
        <v>7.8228249999999999E-2</v>
      </c>
      <c r="K2319" s="117">
        <v>4.3106619999999998E-2</v>
      </c>
      <c r="L2319" s="117">
        <v>0.27800000000000002</v>
      </c>
      <c r="M2319" s="117">
        <v>1.2999999999999999E-2</v>
      </c>
      <c r="N2319" s="117" t="s">
        <v>2983</v>
      </c>
    </row>
    <row r="2320" spans="1:14">
      <c r="A2320" s="212" t="s">
        <v>6949</v>
      </c>
      <c r="B2320" s="117">
        <v>0.77759999999999996</v>
      </c>
      <c r="C2320" s="117">
        <v>1</v>
      </c>
      <c r="D2320" s="117">
        <v>2.0300000000000001E-3</v>
      </c>
      <c r="E2320" s="117">
        <v>203</v>
      </c>
      <c r="F2320" s="117" t="s">
        <v>4437</v>
      </c>
      <c r="G2320" s="117">
        <v>0.90200000000000002</v>
      </c>
      <c r="H2320" s="117">
        <v>0</v>
      </c>
      <c r="I2320" s="117">
        <v>1</v>
      </c>
      <c r="J2320" s="117">
        <v>0</v>
      </c>
      <c r="K2320" s="117">
        <v>0</v>
      </c>
      <c r="L2320" s="117">
        <v>1.028</v>
      </c>
      <c r="M2320" s="117">
        <v>4.2000000000000003E-2</v>
      </c>
      <c r="N2320" s="117" t="s">
        <v>2984</v>
      </c>
    </row>
    <row r="2321" spans="1:14">
      <c r="A2321" s="212" t="s">
        <v>6950</v>
      </c>
      <c r="B2321" s="117">
        <v>0.90419999999999989</v>
      </c>
      <c r="C2321" s="117">
        <v>1</v>
      </c>
      <c r="D2321" s="117">
        <v>6.6000000000000003E-2</v>
      </c>
      <c r="E2321" s="117">
        <v>6600</v>
      </c>
      <c r="F2321" s="117" t="s">
        <v>1646</v>
      </c>
      <c r="G2321" s="117">
        <v>1.9801</v>
      </c>
      <c r="H2321" s="117">
        <v>9.9099999999999994E-2</v>
      </c>
      <c r="I2321" s="117">
        <v>1</v>
      </c>
      <c r="J2321" s="117">
        <v>3.9359810000000002E-2</v>
      </c>
      <c r="K2321" s="117">
        <v>5.4575070000000003E-2</v>
      </c>
      <c r="L2321" s="117">
        <v>0.223</v>
      </c>
      <c r="M2321" s="117">
        <v>1.6E-2</v>
      </c>
      <c r="N2321" s="117" t="s">
        <v>2972</v>
      </c>
    </row>
    <row r="2322" spans="1:14">
      <c r="A2322" s="212" t="s">
        <v>6951</v>
      </c>
      <c r="B2322" s="117">
        <v>0.8385999999999999</v>
      </c>
      <c r="C2322" s="117">
        <v>1</v>
      </c>
      <c r="D2322" s="117">
        <v>8.3499999999999998E-3</v>
      </c>
      <c r="E2322" s="117">
        <v>835</v>
      </c>
      <c r="F2322" s="117" t="s">
        <v>1761</v>
      </c>
      <c r="G2322" s="117">
        <v>1.2035</v>
      </c>
      <c r="H2322" s="117">
        <v>0</v>
      </c>
      <c r="I2322" s="117">
        <v>1</v>
      </c>
      <c r="J2322" s="117">
        <v>0</v>
      </c>
      <c r="K2322" s="117">
        <v>0</v>
      </c>
      <c r="L2322" s="117">
        <v>0.21099999999999999</v>
      </c>
      <c r="M2322" s="117">
        <v>1.9E-2</v>
      </c>
      <c r="N2322" s="117" t="s">
        <v>2985</v>
      </c>
    </row>
    <row r="2323" spans="1:14">
      <c r="A2323" s="212" t="s">
        <v>9745</v>
      </c>
      <c r="B2323" s="117">
        <v>0.71739999999999993</v>
      </c>
      <c r="C2323" s="117">
        <v>1</v>
      </c>
      <c r="D2323" s="117">
        <v>4.7699999999999999E-3</v>
      </c>
      <c r="E2323" s="117">
        <v>477</v>
      </c>
      <c r="F2323" s="117" t="s">
        <v>3645</v>
      </c>
      <c r="G2323" s="117">
        <v>0.90600000000000003</v>
      </c>
      <c r="H2323" s="117">
        <v>0</v>
      </c>
      <c r="I2323" s="117">
        <v>1</v>
      </c>
      <c r="J2323" s="117">
        <v>0</v>
      </c>
      <c r="K2323" s="117">
        <v>0</v>
      </c>
      <c r="L2323" s="117">
        <v>0.495</v>
      </c>
      <c r="M2323" s="117">
        <v>7.0999999999999994E-2</v>
      </c>
      <c r="N2323" s="117" t="s">
        <v>2986</v>
      </c>
    </row>
    <row r="2324" spans="1:14">
      <c r="A2324" s="212" t="s">
        <v>6952</v>
      </c>
      <c r="B2324" s="117">
        <v>0.8385999999999999</v>
      </c>
      <c r="C2324" s="117">
        <v>1</v>
      </c>
      <c r="D2324" s="117">
        <v>6.11E-3</v>
      </c>
      <c r="E2324" s="117">
        <v>611</v>
      </c>
      <c r="F2324" s="117" t="s">
        <v>1761</v>
      </c>
      <c r="G2324" s="117">
        <v>1.8943000000000001</v>
      </c>
      <c r="H2324" s="117">
        <v>0</v>
      </c>
      <c r="I2324" s="117">
        <v>1</v>
      </c>
      <c r="J2324" s="117">
        <v>0</v>
      </c>
      <c r="K2324" s="117">
        <v>0</v>
      </c>
      <c r="L2324" s="117">
        <v>0.58599999999999997</v>
      </c>
      <c r="M2324" s="117">
        <v>3.0000000000000001E-3</v>
      </c>
      <c r="N2324" s="117" t="s">
        <v>2987</v>
      </c>
    </row>
    <row r="2325" spans="1:14">
      <c r="A2325" s="212" t="s">
        <v>6953</v>
      </c>
      <c r="B2325" s="117">
        <v>0.77759999999999996</v>
      </c>
      <c r="C2325" s="117">
        <v>1</v>
      </c>
      <c r="D2325" s="117">
        <v>3.091E-2</v>
      </c>
      <c r="E2325" s="117">
        <v>3091</v>
      </c>
      <c r="F2325" s="117" t="s">
        <v>4437</v>
      </c>
      <c r="G2325" s="117">
        <v>1.6930000000000001</v>
      </c>
      <c r="H2325" s="117">
        <v>0</v>
      </c>
      <c r="I2325" s="117">
        <v>1</v>
      </c>
      <c r="J2325" s="117">
        <v>0</v>
      </c>
      <c r="K2325" s="117">
        <v>0</v>
      </c>
      <c r="L2325" s="117">
        <v>0.26500000000000001</v>
      </c>
      <c r="M2325" s="117">
        <v>1.9E-2</v>
      </c>
      <c r="N2325" s="117" t="s">
        <v>2988</v>
      </c>
    </row>
    <row r="2326" spans="1:14">
      <c r="A2326" s="212" t="s">
        <v>6954</v>
      </c>
      <c r="B2326" s="117">
        <v>0.77759999999999996</v>
      </c>
      <c r="C2326" s="117">
        <v>1</v>
      </c>
      <c r="D2326" s="117">
        <v>4.5999999999999999E-3</v>
      </c>
      <c r="E2326" s="117">
        <v>460</v>
      </c>
      <c r="F2326" s="117" t="s">
        <v>4437</v>
      </c>
      <c r="G2326" s="117">
        <v>0.97760000000000002</v>
      </c>
      <c r="H2326" s="117">
        <v>0</v>
      </c>
      <c r="I2326" s="117">
        <v>1</v>
      </c>
      <c r="J2326" s="117">
        <v>0</v>
      </c>
      <c r="K2326" s="117">
        <v>0</v>
      </c>
      <c r="L2326" s="117">
        <v>0.50900000000000001</v>
      </c>
      <c r="M2326" s="117">
        <v>5.0999999999999997E-2</v>
      </c>
      <c r="N2326" s="117" t="s">
        <v>2989</v>
      </c>
    </row>
    <row r="2327" spans="1:14">
      <c r="A2327" s="212" t="s">
        <v>6955</v>
      </c>
      <c r="B2327" s="117">
        <v>0.77759999999999996</v>
      </c>
      <c r="C2327" s="117">
        <v>1</v>
      </c>
      <c r="D2327" s="117">
        <v>1.4829999999999999E-2</v>
      </c>
      <c r="E2327" s="117">
        <v>1483</v>
      </c>
      <c r="F2327" s="117" t="s">
        <v>4437</v>
      </c>
      <c r="G2327" s="117">
        <v>1.6367</v>
      </c>
      <c r="H2327" s="117">
        <v>0</v>
      </c>
      <c r="I2327" s="117">
        <v>1</v>
      </c>
      <c r="J2327" s="117">
        <v>0</v>
      </c>
      <c r="K2327" s="117">
        <v>0</v>
      </c>
      <c r="L2327" s="117">
        <v>0.35399999999999998</v>
      </c>
      <c r="M2327" s="117">
        <v>0.03</v>
      </c>
      <c r="N2327" s="117" t="s">
        <v>2990</v>
      </c>
    </row>
    <row r="2328" spans="1:14">
      <c r="A2328" s="212" t="s">
        <v>6956</v>
      </c>
      <c r="B2328" s="117">
        <v>0.77759999999999996</v>
      </c>
      <c r="C2328" s="117">
        <v>1</v>
      </c>
      <c r="D2328" s="117">
        <v>6.8999999999999997E-4</v>
      </c>
      <c r="E2328" s="117">
        <v>69</v>
      </c>
      <c r="F2328" s="117" t="s">
        <v>4437</v>
      </c>
      <c r="G2328" s="117">
        <v>1.0650999999999999</v>
      </c>
      <c r="H2328" s="117">
        <v>0</v>
      </c>
      <c r="I2328" s="117">
        <v>1</v>
      </c>
      <c r="J2328" s="117">
        <v>0</v>
      </c>
      <c r="K2328" s="117">
        <v>0</v>
      </c>
      <c r="L2328" s="117">
        <v>0.314</v>
      </c>
      <c r="M2328" s="117">
        <v>2.4E-2</v>
      </c>
      <c r="N2328" s="117" t="s">
        <v>2991</v>
      </c>
    </row>
    <row r="2329" spans="1:14">
      <c r="A2329" s="212" t="s">
        <v>6957</v>
      </c>
      <c r="B2329" s="117">
        <v>0.90419999999999989</v>
      </c>
      <c r="C2329" s="117">
        <v>1</v>
      </c>
      <c r="D2329" s="117">
        <v>5.3E-3</v>
      </c>
      <c r="E2329" s="117">
        <v>530</v>
      </c>
      <c r="F2329" s="117" t="s">
        <v>1646</v>
      </c>
      <c r="G2329" s="117">
        <v>1.2392000000000001</v>
      </c>
      <c r="H2329" s="117">
        <v>0</v>
      </c>
      <c r="I2329" s="117">
        <v>1</v>
      </c>
      <c r="J2329" s="117">
        <v>0</v>
      </c>
      <c r="K2329" s="117">
        <v>0</v>
      </c>
      <c r="L2329" s="117">
        <v>0.45200000000000001</v>
      </c>
      <c r="M2329" s="117">
        <v>2.8000000000000001E-2</v>
      </c>
      <c r="N2329" s="117" t="s">
        <v>2992</v>
      </c>
    </row>
    <row r="2330" spans="1:14">
      <c r="A2330" s="212" t="s">
        <v>6958</v>
      </c>
      <c r="B2330" s="117">
        <v>0.73129999999999995</v>
      </c>
      <c r="C2330" s="117">
        <v>1</v>
      </c>
      <c r="D2330" s="117">
        <v>3.5650000000000001E-2</v>
      </c>
      <c r="E2330" s="117">
        <v>3565</v>
      </c>
      <c r="F2330" s="117" t="s">
        <v>1575</v>
      </c>
      <c r="G2330" s="117">
        <v>1.9764999999999999</v>
      </c>
      <c r="H2330" s="117">
        <v>5.91E-2</v>
      </c>
      <c r="I2330" s="117">
        <v>1</v>
      </c>
      <c r="J2330" s="117">
        <v>2.4479359999999999E-2</v>
      </c>
      <c r="K2330" s="117">
        <v>2.7047539999999998E-2</v>
      </c>
      <c r="L2330" s="117">
        <v>0.32400000000000001</v>
      </c>
      <c r="M2330" s="117">
        <v>2.5999999999999999E-2</v>
      </c>
      <c r="N2330" s="117" t="s">
        <v>2993</v>
      </c>
    </row>
    <row r="2331" spans="1:14">
      <c r="A2331" s="212" t="s">
        <v>6959</v>
      </c>
      <c r="B2331" s="117">
        <v>0.8385999999999999</v>
      </c>
      <c r="C2331" s="117">
        <v>1</v>
      </c>
      <c r="D2331" s="117">
        <v>2.5899999999999999E-3</v>
      </c>
      <c r="E2331" s="117">
        <v>259</v>
      </c>
      <c r="F2331" s="117" t="s">
        <v>1761</v>
      </c>
      <c r="G2331" s="117">
        <v>0.96299999999999997</v>
      </c>
      <c r="H2331" s="117">
        <v>0</v>
      </c>
      <c r="I2331" s="117">
        <v>1</v>
      </c>
      <c r="J2331" s="117">
        <v>0</v>
      </c>
      <c r="K2331" s="117">
        <v>0</v>
      </c>
      <c r="L2331" s="117">
        <v>0.22800000000000001</v>
      </c>
      <c r="M2331" s="117">
        <v>1.7000000000000001E-2</v>
      </c>
      <c r="N2331" s="117" t="s">
        <v>2994</v>
      </c>
    </row>
    <row r="2332" spans="1:14">
      <c r="A2332" s="212" t="s">
        <v>6960</v>
      </c>
      <c r="B2332" s="117">
        <v>0.77759999999999996</v>
      </c>
      <c r="C2332" s="117">
        <v>1</v>
      </c>
      <c r="D2332" s="117">
        <v>5.0400000000000002E-3</v>
      </c>
      <c r="E2332" s="117">
        <v>504</v>
      </c>
      <c r="F2332" s="117" t="s">
        <v>4437</v>
      </c>
      <c r="G2332" s="117">
        <v>0.98029999999999995</v>
      </c>
      <c r="H2332" s="117">
        <v>0</v>
      </c>
      <c r="I2332" s="117">
        <v>1</v>
      </c>
      <c r="J2332" s="117">
        <v>0</v>
      </c>
      <c r="K2332" s="117">
        <v>0</v>
      </c>
      <c r="L2332" s="117">
        <v>0.46700000000000003</v>
      </c>
      <c r="M2332" s="117">
        <v>3.4000000000000002E-2</v>
      </c>
      <c r="N2332" s="117" t="s">
        <v>2995</v>
      </c>
    </row>
    <row r="2333" spans="1:14">
      <c r="A2333" s="212" t="s">
        <v>6961</v>
      </c>
      <c r="B2333" s="117">
        <v>0.77759999999999996</v>
      </c>
      <c r="C2333" s="117">
        <v>1</v>
      </c>
      <c r="D2333" s="117">
        <v>7.3999999999999999E-4</v>
      </c>
      <c r="E2333" s="117">
        <v>74</v>
      </c>
      <c r="F2333" s="117" t="s">
        <v>4437</v>
      </c>
      <c r="G2333" s="117">
        <v>0.92379999999999995</v>
      </c>
      <c r="H2333" s="117">
        <v>0</v>
      </c>
      <c r="I2333" s="117">
        <v>1</v>
      </c>
      <c r="J2333" s="117">
        <v>0</v>
      </c>
      <c r="K2333" s="117">
        <v>0</v>
      </c>
      <c r="L2333" s="117">
        <v>0.52500000000000002</v>
      </c>
      <c r="M2333" s="117">
        <v>2.1999999999999999E-2</v>
      </c>
      <c r="N2333" s="117" t="s">
        <v>2996</v>
      </c>
    </row>
    <row r="2334" spans="1:14">
      <c r="A2334" s="212" t="s">
        <v>6962</v>
      </c>
      <c r="B2334" s="117">
        <v>0.8385999999999999</v>
      </c>
      <c r="C2334" s="117">
        <v>1</v>
      </c>
      <c r="D2334" s="117">
        <v>2.4379999999999999E-2</v>
      </c>
      <c r="E2334" s="117">
        <v>2438</v>
      </c>
      <c r="F2334" s="117" t="s">
        <v>1761</v>
      </c>
      <c r="G2334" s="117">
        <v>1.9103000000000001</v>
      </c>
      <c r="H2334" s="117">
        <v>8.2699999999999996E-2</v>
      </c>
      <c r="I2334" s="117">
        <v>1</v>
      </c>
      <c r="J2334" s="117">
        <v>0.45797345</v>
      </c>
      <c r="K2334" s="117">
        <v>0.26954428000000002</v>
      </c>
      <c r="L2334" s="117">
        <v>0.26600000000000001</v>
      </c>
      <c r="M2334" s="117">
        <v>1.7000000000000001E-2</v>
      </c>
      <c r="N2334" s="117" t="s">
        <v>2966</v>
      </c>
    </row>
    <row r="2335" spans="1:14">
      <c r="A2335" s="212" t="s">
        <v>6963</v>
      </c>
      <c r="B2335" s="117">
        <v>0.77759999999999996</v>
      </c>
      <c r="C2335" s="117">
        <v>1</v>
      </c>
      <c r="D2335" s="117">
        <v>1.6299999999999999E-3</v>
      </c>
      <c r="E2335" s="117">
        <v>163</v>
      </c>
      <c r="F2335" s="117" t="s">
        <v>4437</v>
      </c>
      <c r="G2335" s="117">
        <v>1.0345</v>
      </c>
      <c r="H2335" s="117">
        <v>0</v>
      </c>
      <c r="I2335" s="117">
        <v>1</v>
      </c>
      <c r="J2335" s="117">
        <v>0</v>
      </c>
      <c r="K2335" s="117">
        <v>0</v>
      </c>
      <c r="L2335" s="117">
        <v>0.63</v>
      </c>
      <c r="M2335" s="117">
        <v>0.126</v>
      </c>
      <c r="N2335" s="117" t="s">
        <v>2997</v>
      </c>
    </row>
    <row r="2336" spans="1:14">
      <c r="A2336" s="212" t="s">
        <v>6964</v>
      </c>
      <c r="B2336" s="117">
        <v>0.77759999999999996</v>
      </c>
      <c r="C2336" s="117">
        <v>1</v>
      </c>
      <c r="D2336" s="117">
        <v>2.1800000000000001E-3</v>
      </c>
      <c r="E2336" s="117">
        <v>218</v>
      </c>
      <c r="F2336" s="117" t="s">
        <v>4437</v>
      </c>
      <c r="G2336" s="117">
        <v>0.89319999999999999</v>
      </c>
      <c r="H2336" s="117">
        <v>0</v>
      </c>
      <c r="I2336" s="117">
        <v>1</v>
      </c>
      <c r="J2336" s="117">
        <v>0</v>
      </c>
      <c r="K2336" s="117">
        <v>0</v>
      </c>
      <c r="L2336" s="117">
        <v>0.54800000000000004</v>
      </c>
      <c r="M2336" s="117">
        <v>8.8999999999999996E-2</v>
      </c>
      <c r="N2336" s="117" t="s">
        <v>2998</v>
      </c>
    </row>
    <row r="2337" spans="1:14">
      <c r="A2337" s="212" t="s">
        <v>6965</v>
      </c>
      <c r="B2337" s="117">
        <v>0.77759999999999996</v>
      </c>
      <c r="C2337" s="117">
        <v>1</v>
      </c>
      <c r="D2337" s="117">
        <v>1.8280000000000001E-2</v>
      </c>
      <c r="E2337" s="117">
        <v>1828</v>
      </c>
      <c r="F2337" s="117" t="s">
        <v>4437</v>
      </c>
      <c r="G2337" s="117">
        <v>1.6698</v>
      </c>
      <c r="H2337" s="117">
        <v>0</v>
      </c>
      <c r="I2337" s="117">
        <v>1</v>
      </c>
      <c r="J2337" s="117">
        <v>6.549402E-2</v>
      </c>
      <c r="K2337" s="117">
        <v>5.219932E-2</v>
      </c>
      <c r="L2337" s="117">
        <v>0.40600000000000003</v>
      </c>
      <c r="M2337" s="117">
        <v>1.9E-2</v>
      </c>
      <c r="N2337" s="117" t="s">
        <v>1654</v>
      </c>
    </row>
    <row r="2338" spans="1:14">
      <c r="A2338" s="212" t="s">
        <v>6966</v>
      </c>
      <c r="B2338" s="117">
        <v>0.8385999999999999</v>
      </c>
      <c r="C2338" s="117">
        <v>1</v>
      </c>
      <c r="D2338" s="117">
        <v>0.12662000000000001</v>
      </c>
      <c r="E2338" s="117">
        <v>12662</v>
      </c>
      <c r="F2338" s="117" t="s">
        <v>1761</v>
      </c>
      <c r="G2338" s="117">
        <v>1.8821000000000001</v>
      </c>
      <c r="H2338" s="117">
        <v>6.13E-2</v>
      </c>
      <c r="I2338" s="117">
        <v>1</v>
      </c>
      <c r="J2338" s="117">
        <v>1.5814060000000001E-2</v>
      </c>
      <c r="K2338" s="117">
        <v>1.883348E-2</v>
      </c>
      <c r="L2338" s="117">
        <v>0.24099999999999999</v>
      </c>
      <c r="M2338" s="117">
        <v>1.9E-2</v>
      </c>
      <c r="N2338" s="117" t="s">
        <v>2966</v>
      </c>
    </row>
    <row r="2339" spans="1:14">
      <c r="A2339" s="212" t="s">
        <v>6967</v>
      </c>
      <c r="B2339" s="117">
        <v>0.90419999999999989</v>
      </c>
      <c r="C2339" s="117">
        <v>1</v>
      </c>
      <c r="D2339" s="117">
        <v>6.6650000000000001E-2</v>
      </c>
      <c r="E2339" s="117">
        <v>6665</v>
      </c>
      <c r="F2339" s="117" t="s">
        <v>1646</v>
      </c>
      <c r="G2339" s="117">
        <v>2.0596999999999999</v>
      </c>
      <c r="H2339" s="117">
        <v>0.1106</v>
      </c>
      <c r="I2339" s="117">
        <v>1</v>
      </c>
      <c r="J2339" s="117">
        <v>0.16319966999999999</v>
      </c>
      <c r="K2339" s="117">
        <v>0.20728963</v>
      </c>
      <c r="L2339" s="117">
        <v>0.13</v>
      </c>
      <c r="M2339" s="117">
        <v>1.4E-2</v>
      </c>
      <c r="N2339" s="117" t="s">
        <v>2972</v>
      </c>
    </row>
    <row r="2340" spans="1:14">
      <c r="A2340" s="212" t="s">
        <v>6968</v>
      </c>
      <c r="B2340" s="117">
        <v>0.90419999999999989</v>
      </c>
      <c r="C2340" s="117">
        <v>1</v>
      </c>
      <c r="D2340" s="117">
        <v>3.243E-2</v>
      </c>
      <c r="E2340" s="117">
        <v>3243</v>
      </c>
      <c r="F2340" s="117" t="s">
        <v>1646</v>
      </c>
      <c r="G2340" s="117">
        <v>1.486</v>
      </c>
      <c r="H2340" s="117">
        <v>5.7000000000000002E-2</v>
      </c>
      <c r="I2340" s="117">
        <v>1</v>
      </c>
      <c r="J2340" s="117">
        <v>0</v>
      </c>
      <c r="K2340" s="117">
        <v>0</v>
      </c>
      <c r="L2340" s="117">
        <v>9.4E-2</v>
      </c>
      <c r="M2340" s="117">
        <v>1.4E-2</v>
      </c>
      <c r="N2340" s="117" t="s">
        <v>2972</v>
      </c>
    </row>
    <row r="2341" spans="1:14">
      <c r="A2341" s="212" t="s">
        <v>6969</v>
      </c>
      <c r="B2341" s="117">
        <v>0.73129999999999995</v>
      </c>
      <c r="C2341" s="117">
        <v>1</v>
      </c>
      <c r="D2341" s="117">
        <v>1.333E-2</v>
      </c>
      <c r="E2341" s="117">
        <v>1333</v>
      </c>
      <c r="F2341" s="117" t="s">
        <v>1575</v>
      </c>
      <c r="G2341" s="117">
        <v>1.6787000000000001</v>
      </c>
      <c r="H2341" s="117">
        <v>6.8699999999999997E-2</v>
      </c>
      <c r="I2341" s="117">
        <v>1</v>
      </c>
      <c r="J2341" s="117">
        <v>0</v>
      </c>
      <c r="K2341" s="117">
        <v>0</v>
      </c>
      <c r="L2341" s="117">
        <v>0.184</v>
      </c>
      <c r="M2341" s="117">
        <v>0.02</v>
      </c>
      <c r="N2341" s="117" t="s">
        <v>2993</v>
      </c>
    </row>
    <row r="2342" spans="1:14">
      <c r="A2342" s="212" t="s">
        <v>6970</v>
      </c>
      <c r="B2342" s="117">
        <v>0.77759999999999996</v>
      </c>
      <c r="C2342" s="117">
        <v>1</v>
      </c>
      <c r="D2342" s="117">
        <v>6.1199999999999996E-3</v>
      </c>
      <c r="E2342" s="117">
        <v>612</v>
      </c>
      <c r="F2342" s="117" t="s">
        <v>4437</v>
      </c>
      <c r="G2342" s="117">
        <v>0.99119999999999997</v>
      </c>
      <c r="H2342" s="117">
        <v>0</v>
      </c>
      <c r="I2342" s="117">
        <v>1</v>
      </c>
      <c r="J2342" s="117">
        <v>0</v>
      </c>
      <c r="K2342" s="117">
        <v>0</v>
      </c>
      <c r="L2342" s="117">
        <v>0.26200000000000001</v>
      </c>
      <c r="M2342" s="117">
        <v>2.8000000000000001E-2</v>
      </c>
      <c r="N2342" s="117" t="s">
        <v>2990</v>
      </c>
    </row>
    <row r="2343" spans="1:14">
      <c r="A2343" s="212" t="s">
        <v>6971</v>
      </c>
      <c r="B2343" s="117">
        <v>0.77759999999999996</v>
      </c>
      <c r="C2343" s="117">
        <v>1</v>
      </c>
      <c r="D2343" s="117">
        <v>6.62E-3</v>
      </c>
      <c r="E2343" s="117">
        <v>662</v>
      </c>
      <c r="F2343" s="117" t="s">
        <v>4437</v>
      </c>
      <c r="G2343" s="117">
        <v>0.93389999999999995</v>
      </c>
      <c r="H2343" s="117">
        <v>0</v>
      </c>
      <c r="I2343" s="117">
        <v>1</v>
      </c>
      <c r="J2343" s="117">
        <v>0</v>
      </c>
      <c r="K2343" s="117">
        <v>0</v>
      </c>
      <c r="L2343" s="117">
        <v>0.35699999999999998</v>
      </c>
      <c r="M2343" s="117">
        <v>2.4E-2</v>
      </c>
      <c r="N2343" s="117" t="s">
        <v>2999</v>
      </c>
    </row>
    <row r="2344" spans="1:14">
      <c r="A2344" s="212" t="s">
        <v>6972</v>
      </c>
      <c r="B2344" s="117">
        <v>0.77759999999999996</v>
      </c>
      <c r="C2344" s="117">
        <v>1</v>
      </c>
      <c r="D2344" s="117">
        <v>6.2E-4</v>
      </c>
      <c r="E2344" s="117">
        <v>62</v>
      </c>
      <c r="F2344" s="117" t="s">
        <v>4437</v>
      </c>
      <c r="G2344" s="117">
        <v>0.89329999999999998</v>
      </c>
      <c r="H2344" s="117">
        <v>0</v>
      </c>
      <c r="I2344" s="117">
        <v>1</v>
      </c>
      <c r="J2344" s="117">
        <v>0</v>
      </c>
      <c r="K2344" s="117">
        <v>0</v>
      </c>
      <c r="L2344" s="117">
        <v>0.77</v>
      </c>
      <c r="M2344" s="117">
        <v>2.1999999999999999E-2</v>
      </c>
      <c r="N2344" s="117" t="s">
        <v>2977</v>
      </c>
    </row>
    <row r="2345" spans="1:14">
      <c r="A2345" s="212" t="s">
        <v>6973</v>
      </c>
      <c r="B2345" s="117">
        <v>0.90419999999999989</v>
      </c>
      <c r="C2345" s="117">
        <v>1</v>
      </c>
      <c r="D2345" s="117">
        <v>3.5180000000000003E-2</v>
      </c>
      <c r="E2345" s="117">
        <v>3518</v>
      </c>
      <c r="F2345" s="117" t="s">
        <v>1646</v>
      </c>
      <c r="G2345" s="117">
        <v>1.7069000000000001</v>
      </c>
      <c r="H2345" s="117">
        <v>6.5299999999999997E-2</v>
      </c>
      <c r="I2345" s="117">
        <v>1</v>
      </c>
      <c r="J2345" s="117">
        <v>5.3237090000000001E-2</v>
      </c>
      <c r="K2345" s="117">
        <v>6.3917409999999994E-2</v>
      </c>
      <c r="L2345" s="117">
        <v>0.18</v>
      </c>
      <c r="M2345" s="117">
        <v>1.2E-2</v>
      </c>
      <c r="N2345" s="117" t="s">
        <v>2972</v>
      </c>
    </row>
    <row r="2346" spans="1:14">
      <c r="A2346" s="212" t="s">
        <v>6974</v>
      </c>
      <c r="B2346" s="117">
        <v>0.71739999999999993</v>
      </c>
      <c r="C2346" s="117">
        <v>1</v>
      </c>
      <c r="D2346" s="117">
        <v>2.9399999999999999E-3</v>
      </c>
      <c r="E2346" s="117">
        <v>294</v>
      </c>
      <c r="F2346" s="117" t="s">
        <v>3645</v>
      </c>
      <c r="G2346" s="117">
        <v>1.0931</v>
      </c>
      <c r="H2346" s="117">
        <v>0</v>
      </c>
      <c r="I2346" s="117">
        <v>1</v>
      </c>
      <c r="J2346" s="117">
        <v>0</v>
      </c>
      <c r="K2346" s="117">
        <v>0</v>
      </c>
      <c r="L2346" s="117">
        <v>0.48</v>
      </c>
      <c r="M2346" s="117">
        <v>3.3000000000000002E-2</v>
      </c>
      <c r="N2346" s="117" t="s">
        <v>3000</v>
      </c>
    </row>
    <row r="2347" spans="1:14">
      <c r="A2347" s="212" t="s">
        <v>6975</v>
      </c>
      <c r="B2347" s="117">
        <v>0.77759999999999996</v>
      </c>
      <c r="C2347" s="117">
        <v>1</v>
      </c>
      <c r="D2347" s="117">
        <v>8.8100000000000001E-3</v>
      </c>
      <c r="E2347" s="117">
        <v>881</v>
      </c>
      <c r="F2347" s="117" t="s">
        <v>4437</v>
      </c>
      <c r="G2347" s="117">
        <v>1.3456999999999999</v>
      </c>
      <c r="H2347" s="117">
        <v>0</v>
      </c>
      <c r="I2347" s="117">
        <v>1</v>
      </c>
      <c r="J2347" s="117">
        <v>0</v>
      </c>
      <c r="K2347" s="117">
        <v>0</v>
      </c>
      <c r="L2347" s="117">
        <v>0.27800000000000002</v>
      </c>
      <c r="M2347" s="117">
        <v>5.1999999999999998E-2</v>
      </c>
      <c r="N2347" s="117" t="s">
        <v>3001</v>
      </c>
    </row>
    <row r="2348" spans="1:14">
      <c r="A2348" s="212" t="s">
        <v>6976</v>
      </c>
      <c r="B2348" s="117">
        <v>0.8385999999999999</v>
      </c>
      <c r="C2348" s="117">
        <v>1</v>
      </c>
      <c r="D2348" s="117">
        <v>0.10728</v>
      </c>
      <c r="E2348" s="117">
        <v>10728</v>
      </c>
      <c r="F2348" s="117" t="s">
        <v>1761</v>
      </c>
      <c r="G2348" s="117">
        <v>1.8768</v>
      </c>
      <c r="H2348" s="117">
        <v>4.53E-2</v>
      </c>
      <c r="I2348" s="117">
        <v>1</v>
      </c>
      <c r="J2348" s="117">
        <v>3.2956190000000003E-2</v>
      </c>
      <c r="K2348" s="117">
        <v>4.1486799999999997E-2</v>
      </c>
      <c r="L2348" s="117">
        <v>0.27500000000000002</v>
      </c>
      <c r="M2348" s="117">
        <v>1.0999999999999999E-2</v>
      </c>
      <c r="N2348" s="117" t="s">
        <v>2966</v>
      </c>
    </row>
    <row r="2349" spans="1:14">
      <c r="A2349" s="212" t="s">
        <v>6977</v>
      </c>
      <c r="B2349" s="117">
        <v>0.77759999999999996</v>
      </c>
      <c r="C2349" s="117">
        <v>1</v>
      </c>
      <c r="D2349" s="117">
        <v>1.4499999999999999E-3</v>
      </c>
      <c r="E2349" s="117">
        <v>145</v>
      </c>
      <c r="F2349" s="117" t="s">
        <v>4437</v>
      </c>
      <c r="G2349" s="117">
        <v>0.98909999999999998</v>
      </c>
      <c r="H2349" s="117">
        <v>0</v>
      </c>
      <c r="I2349" s="117">
        <v>1</v>
      </c>
      <c r="J2349" s="117">
        <v>0</v>
      </c>
      <c r="K2349" s="117">
        <v>0</v>
      </c>
      <c r="L2349" s="117">
        <v>0.64700000000000002</v>
      </c>
      <c r="M2349" s="117">
        <v>5.7000000000000002E-2</v>
      </c>
      <c r="N2349" s="117" t="s">
        <v>3002</v>
      </c>
    </row>
    <row r="2350" spans="1:14">
      <c r="A2350" s="212" t="s">
        <v>6978</v>
      </c>
      <c r="B2350" s="117">
        <v>0.77759999999999996</v>
      </c>
      <c r="C2350" s="117">
        <v>1</v>
      </c>
      <c r="D2350" s="117">
        <v>1.75E-3</v>
      </c>
      <c r="E2350" s="117">
        <v>175</v>
      </c>
      <c r="F2350" s="117" t="s">
        <v>4437</v>
      </c>
      <c r="G2350" s="117">
        <v>0.96389999999999998</v>
      </c>
      <c r="H2350" s="117">
        <v>0</v>
      </c>
      <c r="I2350" s="117">
        <v>1</v>
      </c>
      <c r="J2350" s="117">
        <v>0</v>
      </c>
      <c r="K2350" s="117">
        <v>0</v>
      </c>
      <c r="L2350" s="117">
        <v>0.69899999999999995</v>
      </c>
      <c r="M2350" s="117">
        <v>7.3999999999999996E-2</v>
      </c>
      <c r="N2350" s="117" t="s">
        <v>3003</v>
      </c>
    </row>
    <row r="2351" spans="1:14">
      <c r="A2351" s="212" t="s">
        <v>6979</v>
      </c>
      <c r="B2351" s="117">
        <v>0.77759999999999996</v>
      </c>
      <c r="C2351" s="117">
        <v>1</v>
      </c>
      <c r="D2351" s="117">
        <v>1.583E-2</v>
      </c>
      <c r="E2351" s="117">
        <v>1583</v>
      </c>
      <c r="F2351" s="117" t="s">
        <v>4437</v>
      </c>
      <c r="G2351" s="117">
        <v>1.6064000000000001</v>
      </c>
      <c r="H2351" s="117">
        <v>0</v>
      </c>
      <c r="I2351" s="117">
        <v>1</v>
      </c>
      <c r="J2351" s="117">
        <v>0</v>
      </c>
      <c r="K2351" s="117">
        <v>0</v>
      </c>
      <c r="L2351" s="117">
        <v>0.41399999999999998</v>
      </c>
      <c r="M2351" s="117">
        <v>3.1E-2</v>
      </c>
      <c r="N2351" s="117" t="s">
        <v>1954</v>
      </c>
    </row>
    <row r="2352" spans="1:14">
      <c r="A2352" s="212" t="s">
        <v>6980</v>
      </c>
      <c r="B2352" s="117">
        <v>0.77759999999999996</v>
      </c>
      <c r="C2352" s="117">
        <v>1</v>
      </c>
      <c r="D2352" s="117">
        <v>3.7299999999999998E-3</v>
      </c>
      <c r="E2352" s="117">
        <v>373</v>
      </c>
      <c r="F2352" s="117" t="s">
        <v>4437</v>
      </c>
      <c r="G2352" s="117">
        <v>1.2527999999999999</v>
      </c>
      <c r="H2352" s="117">
        <v>0</v>
      </c>
      <c r="I2352" s="117">
        <v>1</v>
      </c>
      <c r="J2352" s="117">
        <v>0</v>
      </c>
      <c r="K2352" s="117">
        <v>0</v>
      </c>
      <c r="L2352" s="117">
        <v>0.58599999999999997</v>
      </c>
      <c r="M2352" s="117">
        <v>2.5999999999999999E-2</v>
      </c>
      <c r="N2352" s="117" t="s">
        <v>3004</v>
      </c>
    </row>
    <row r="2353" spans="1:14">
      <c r="A2353" s="212" t="s">
        <v>6981</v>
      </c>
      <c r="B2353" s="117">
        <v>0.77759999999999996</v>
      </c>
      <c r="C2353" s="117">
        <v>1</v>
      </c>
      <c r="D2353" s="117">
        <v>3.5200000000000001E-3</v>
      </c>
      <c r="E2353" s="117">
        <v>352</v>
      </c>
      <c r="F2353" s="117" t="s">
        <v>4437</v>
      </c>
      <c r="G2353" s="117">
        <v>1.1158999999999999</v>
      </c>
      <c r="H2353" s="117">
        <v>0</v>
      </c>
      <c r="I2353" s="117">
        <v>1</v>
      </c>
      <c r="J2353" s="117">
        <v>0</v>
      </c>
      <c r="K2353" s="117">
        <v>0</v>
      </c>
      <c r="L2353" s="117">
        <v>0.375</v>
      </c>
      <c r="M2353" s="117">
        <v>8.3000000000000004E-2</v>
      </c>
      <c r="N2353" s="117" t="s">
        <v>3005</v>
      </c>
    </row>
    <row r="2354" spans="1:14">
      <c r="A2354" s="212" t="s">
        <v>6982</v>
      </c>
      <c r="B2354" s="117">
        <v>0.90419999999999989</v>
      </c>
      <c r="C2354" s="117">
        <v>1</v>
      </c>
      <c r="D2354" s="117">
        <v>3.82E-3</v>
      </c>
      <c r="E2354" s="117">
        <v>382</v>
      </c>
      <c r="F2354" s="117" t="s">
        <v>1646</v>
      </c>
      <c r="G2354" s="117">
        <v>0.96889999999999998</v>
      </c>
      <c r="H2354" s="117">
        <v>0</v>
      </c>
      <c r="I2354" s="117">
        <v>1</v>
      </c>
      <c r="J2354" s="117">
        <v>0</v>
      </c>
      <c r="K2354" s="117">
        <v>0</v>
      </c>
      <c r="L2354" s="117">
        <v>0.63100000000000001</v>
      </c>
      <c r="M2354" s="117">
        <v>3.5999999999999997E-2</v>
      </c>
      <c r="N2354" s="117" t="s">
        <v>3006</v>
      </c>
    </row>
    <row r="2355" spans="1:14">
      <c r="A2355" s="212" t="s">
        <v>6983</v>
      </c>
      <c r="B2355" s="117">
        <v>0.8385999999999999</v>
      </c>
      <c r="C2355" s="117">
        <v>1</v>
      </c>
      <c r="D2355" s="117">
        <v>6.5599999999999999E-3</v>
      </c>
      <c r="E2355" s="117">
        <v>656</v>
      </c>
      <c r="F2355" s="117" t="s">
        <v>1761</v>
      </c>
      <c r="G2355" s="117">
        <v>1.0053000000000001</v>
      </c>
      <c r="H2355" s="117">
        <v>0.11310000000000001</v>
      </c>
      <c r="I2355" s="117">
        <v>1</v>
      </c>
      <c r="J2355" s="117">
        <v>0</v>
      </c>
      <c r="K2355" s="117">
        <v>0</v>
      </c>
      <c r="L2355" s="117">
        <v>0.39800000000000002</v>
      </c>
      <c r="M2355" s="117">
        <v>3.6999999999999998E-2</v>
      </c>
      <c r="N2355" s="117" t="s">
        <v>3007</v>
      </c>
    </row>
    <row r="2356" spans="1:14">
      <c r="A2356" s="212" t="s">
        <v>6984</v>
      </c>
      <c r="B2356" s="117">
        <v>0.77759999999999996</v>
      </c>
      <c r="C2356" s="117">
        <v>1</v>
      </c>
      <c r="D2356" s="117">
        <v>3.3E-4</v>
      </c>
      <c r="E2356" s="117">
        <v>33</v>
      </c>
      <c r="F2356" s="117" t="s">
        <v>4437</v>
      </c>
      <c r="G2356" s="117">
        <v>0.8357</v>
      </c>
      <c r="H2356" s="117">
        <v>0</v>
      </c>
      <c r="I2356" s="117">
        <v>1</v>
      </c>
      <c r="J2356" s="117">
        <v>0</v>
      </c>
      <c r="K2356" s="117">
        <v>0</v>
      </c>
      <c r="L2356" s="117">
        <v>0.33200000000000002</v>
      </c>
      <c r="M2356" s="117">
        <v>2.7E-2</v>
      </c>
      <c r="N2356" s="117" t="s">
        <v>3008</v>
      </c>
    </row>
    <row r="2357" spans="1:14">
      <c r="A2357" s="212" t="s">
        <v>6985</v>
      </c>
      <c r="B2357" s="117">
        <v>1.4447999999999999</v>
      </c>
      <c r="C2357" s="117">
        <v>1</v>
      </c>
      <c r="D2357" s="117">
        <v>5.6999999999999998E-4</v>
      </c>
      <c r="E2357" s="117">
        <v>57</v>
      </c>
      <c r="F2357" s="117" t="s">
        <v>1575</v>
      </c>
      <c r="G2357" s="117">
        <v>0.99360000000000004</v>
      </c>
      <c r="H2357" s="117">
        <v>0</v>
      </c>
      <c r="I2357" s="117">
        <v>1</v>
      </c>
      <c r="J2357" s="117">
        <v>0</v>
      </c>
      <c r="K2357" s="117">
        <v>0</v>
      </c>
      <c r="L2357" s="117">
        <v>0.22800000000000001</v>
      </c>
      <c r="M2357" s="117">
        <v>2.1999999999999999E-2</v>
      </c>
      <c r="N2357" s="117" t="s">
        <v>2993</v>
      </c>
    </row>
    <row r="2358" spans="1:14">
      <c r="A2358" s="212" t="s">
        <v>6986</v>
      </c>
      <c r="B2358" s="117">
        <v>1.4447999999999999</v>
      </c>
      <c r="C2358" s="117">
        <v>1</v>
      </c>
      <c r="D2358" s="117">
        <v>3.7299999999999998E-3</v>
      </c>
      <c r="E2358" s="117">
        <v>373</v>
      </c>
      <c r="F2358" s="117" t="s">
        <v>4437</v>
      </c>
      <c r="G2358" s="117">
        <v>1.19</v>
      </c>
      <c r="H2358" s="117">
        <v>0</v>
      </c>
      <c r="I2358" s="117">
        <v>1</v>
      </c>
      <c r="J2358" s="117">
        <v>0</v>
      </c>
      <c r="K2358" s="117">
        <v>0</v>
      </c>
      <c r="L2358" s="117">
        <v>0.314</v>
      </c>
      <c r="M2358" s="117">
        <v>2.1999999999999999E-2</v>
      </c>
      <c r="N2358" s="117" t="s">
        <v>1654</v>
      </c>
    </row>
    <row r="2359" spans="1:14">
      <c r="A2359" s="212" t="s">
        <v>6987</v>
      </c>
      <c r="B2359" s="117">
        <v>1.4447999999999999</v>
      </c>
      <c r="C2359" s="117">
        <v>1</v>
      </c>
      <c r="D2359" s="117">
        <v>2.14E-3</v>
      </c>
      <c r="E2359" s="117">
        <v>214</v>
      </c>
      <c r="F2359" s="117" t="s">
        <v>4437</v>
      </c>
      <c r="G2359" s="117">
        <v>0.86919999999999997</v>
      </c>
      <c r="H2359" s="117">
        <v>0</v>
      </c>
      <c r="I2359" s="117">
        <v>1</v>
      </c>
      <c r="J2359" s="117">
        <v>0</v>
      </c>
      <c r="K2359" s="117">
        <v>0</v>
      </c>
      <c r="L2359" s="117">
        <v>0.314</v>
      </c>
      <c r="M2359" s="117">
        <v>2.1999999999999999E-2</v>
      </c>
      <c r="N2359" s="117" t="s">
        <v>2996</v>
      </c>
    </row>
    <row r="2360" spans="1:14">
      <c r="A2360" s="212" t="s">
        <v>6988</v>
      </c>
      <c r="B2360" s="117">
        <v>1.4447999999999999</v>
      </c>
      <c r="C2360" s="117">
        <v>1</v>
      </c>
      <c r="D2360" s="117">
        <v>1.4E-3</v>
      </c>
      <c r="E2360" s="117">
        <v>140</v>
      </c>
      <c r="F2360" s="117" t="s">
        <v>1761</v>
      </c>
      <c r="G2360" s="117">
        <v>0.94269999999999998</v>
      </c>
      <c r="H2360" s="117">
        <v>0</v>
      </c>
      <c r="I2360" s="117">
        <v>1</v>
      </c>
      <c r="J2360" s="117">
        <v>0</v>
      </c>
      <c r="K2360" s="117">
        <v>0</v>
      </c>
      <c r="L2360" s="117">
        <v>0.22800000000000001</v>
      </c>
      <c r="M2360" s="117">
        <v>2.1999999999999999E-2</v>
      </c>
      <c r="N2360" s="117" t="s">
        <v>2985</v>
      </c>
    </row>
    <row r="2361" spans="1:14">
      <c r="A2361" s="212" t="s">
        <v>6989</v>
      </c>
      <c r="B2361" s="117">
        <v>0.77759999999999996</v>
      </c>
      <c r="C2361" s="117">
        <v>1</v>
      </c>
      <c r="D2361" s="117">
        <v>8.6899999999999998E-3</v>
      </c>
      <c r="E2361" s="117">
        <v>869</v>
      </c>
      <c r="F2361" s="117" t="s">
        <v>4437</v>
      </c>
      <c r="G2361" s="117">
        <v>0.96819999999999995</v>
      </c>
      <c r="H2361" s="117">
        <v>0</v>
      </c>
      <c r="I2361" s="117">
        <v>1</v>
      </c>
      <c r="J2361" s="117">
        <v>0</v>
      </c>
      <c r="K2361" s="117">
        <v>0</v>
      </c>
      <c r="L2361" s="117">
        <v>0.47099999999999997</v>
      </c>
      <c r="M2361" s="117">
        <v>2.5999999999999999E-2</v>
      </c>
      <c r="N2361" s="117" t="s">
        <v>3009</v>
      </c>
    </row>
    <row r="2362" spans="1:14">
      <c r="A2362" s="212" t="s">
        <v>6990</v>
      </c>
      <c r="B2362" s="117">
        <v>1.4447999999999999</v>
      </c>
      <c r="C2362" s="117">
        <v>1</v>
      </c>
      <c r="D2362" s="117">
        <v>5.5399999999999998E-3</v>
      </c>
      <c r="E2362" s="117">
        <v>554</v>
      </c>
      <c r="F2362" s="117" t="s">
        <v>4437</v>
      </c>
      <c r="G2362" s="117">
        <v>1.2474000000000001</v>
      </c>
      <c r="H2362" s="117">
        <v>0</v>
      </c>
      <c r="I2362" s="117">
        <v>1</v>
      </c>
      <c r="J2362" s="117">
        <v>0</v>
      </c>
      <c r="K2362" s="117">
        <v>0</v>
      </c>
      <c r="L2362" s="117">
        <v>0.314</v>
      </c>
      <c r="M2362" s="117">
        <v>2.1999999999999999E-2</v>
      </c>
      <c r="N2362" s="117" t="s">
        <v>2978</v>
      </c>
    </row>
    <row r="2363" spans="1:14">
      <c r="A2363" s="212" t="s">
        <v>6991</v>
      </c>
      <c r="B2363" s="117">
        <v>0.8385999999999999</v>
      </c>
      <c r="C2363" s="117">
        <v>1</v>
      </c>
      <c r="D2363" s="117">
        <v>1.89E-3</v>
      </c>
      <c r="E2363" s="117">
        <v>189</v>
      </c>
      <c r="F2363" s="117" t="s">
        <v>1761</v>
      </c>
      <c r="G2363" s="117">
        <v>0.9244</v>
      </c>
      <c r="H2363" s="117">
        <v>0</v>
      </c>
      <c r="I2363" s="117">
        <v>1</v>
      </c>
      <c r="J2363" s="117">
        <v>0</v>
      </c>
      <c r="K2363" s="117">
        <v>0</v>
      </c>
      <c r="L2363" s="117">
        <v>0.42599999999999999</v>
      </c>
      <c r="M2363" s="117">
        <v>2.1000000000000001E-2</v>
      </c>
      <c r="N2363" s="117" t="s">
        <v>2994</v>
      </c>
    </row>
    <row r="2364" spans="1:14">
      <c r="A2364" s="212" t="s">
        <v>6992</v>
      </c>
      <c r="B2364" s="117">
        <v>0.8385999999999999</v>
      </c>
      <c r="C2364" s="117">
        <v>1</v>
      </c>
      <c r="D2364" s="117">
        <v>1.42E-3</v>
      </c>
      <c r="E2364" s="117">
        <v>142</v>
      </c>
      <c r="F2364" s="117" t="s">
        <v>1761</v>
      </c>
      <c r="G2364" s="117">
        <v>2.1880000000000002</v>
      </c>
      <c r="H2364" s="117">
        <v>0</v>
      </c>
      <c r="I2364" s="117">
        <v>1</v>
      </c>
      <c r="J2364" s="117">
        <v>0</v>
      </c>
      <c r="K2364" s="117">
        <v>0</v>
      </c>
      <c r="L2364" s="117">
        <v>0.32600000000000001</v>
      </c>
      <c r="M2364" s="117">
        <v>3.5000000000000003E-2</v>
      </c>
      <c r="N2364" s="117" t="s">
        <v>2966</v>
      </c>
    </row>
    <row r="2365" spans="1:14">
      <c r="A2365" s="212" t="s">
        <v>6993</v>
      </c>
      <c r="B2365" s="117">
        <v>0.90419999999999989</v>
      </c>
      <c r="C2365" s="117">
        <v>1</v>
      </c>
      <c r="D2365" s="117">
        <v>1.0499999999999999E-3</v>
      </c>
      <c r="E2365" s="117">
        <v>105</v>
      </c>
      <c r="F2365" s="117" t="s">
        <v>1646</v>
      </c>
      <c r="G2365" s="117">
        <v>2.2534000000000001</v>
      </c>
      <c r="H2365" s="117">
        <v>0</v>
      </c>
      <c r="I2365" s="117">
        <v>1</v>
      </c>
      <c r="J2365" s="117">
        <v>0</v>
      </c>
      <c r="K2365" s="117">
        <v>0</v>
      </c>
      <c r="L2365" s="117">
        <v>0.28100000000000003</v>
      </c>
      <c r="M2365" s="117">
        <v>1.7000000000000001E-2</v>
      </c>
      <c r="N2365" s="117" t="s">
        <v>2972</v>
      </c>
    </row>
    <row r="2366" spans="1:14">
      <c r="A2366" s="212" t="s">
        <v>6994</v>
      </c>
      <c r="B2366" s="117">
        <v>0.90419999999999989</v>
      </c>
      <c r="C2366" s="117">
        <v>1</v>
      </c>
      <c r="D2366" s="117">
        <v>1.2999999999999999E-4</v>
      </c>
      <c r="E2366" s="117">
        <v>13</v>
      </c>
      <c r="F2366" s="117" t="s">
        <v>1646</v>
      </c>
      <c r="G2366" s="117">
        <v>1.1594</v>
      </c>
      <c r="H2366" s="117">
        <v>0</v>
      </c>
      <c r="I2366" s="117">
        <v>1</v>
      </c>
      <c r="J2366" s="117">
        <v>0</v>
      </c>
      <c r="K2366" s="117">
        <v>0</v>
      </c>
      <c r="L2366" s="117">
        <v>0.214</v>
      </c>
      <c r="M2366" s="117">
        <v>3.1E-2</v>
      </c>
      <c r="N2366" s="117" t="s">
        <v>2972</v>
      </c>
    </row>
    <row r="2367" spans="1:14">
      <c r="A2367" s="212" t="s">
        <v>6995</v>
      </c>
      <c r="B2367" s="117">
        <v>0.90419999999999989</v>
      </c>
      <c r="C2367" s="117">
        <v>1</v>
      </c>
      <c r="D2367" s="117">
        <v>3.8999999999999999E-4</v>
      </c>
      <c r="E2367" s="117">
        <v>39</v>
      </c>
      <c r="F2367" s="117" t="s">
        <v>1646</v>
      </c>
      <c r="G2367" s="117">
        <v>1.9401999999999999</v>
      </c>
      <c r="H2367" s="117">
        <v>0</v>
      </c>
      <c r="I2367" s="117">
        <v>1</v>
      </c>
      <c r="J2367" s="117">
        <v>0.52699233000000001</v>
      </c>
      <c r="K2367" s="117">
        <v>0.16979480999999999</v>
      </c>
      <c r="L2367" s="117">
        <v>0.28399999999999997</v>
      </c>
      <c r="M2367" s="117">
        <v>4.1000000000000002E-2</v>
      </c>
      <c r="N2367" s="117" t="s">
        <v>2972</v>
      </c>
    </row>
    <row r="2368" spans="1:14">
      <c r="A2368" s="212" t="s">
        <v>6996</v>
      </c>
      <c r="B2368" s="117">
        <v>0.8385999999999999</v>
      </c>
      <c r="C2368" s="117">
        <v>1</v>
      </c>
      <c r="D2368" s="117">
        <v>2.639E-2</v>
      </c>
      <c r="E2368" s="117">
        <v>2639</v>
      </c>
      <c r="F2368" s="117" t="s">
        <v>1761</v>
      </c>
      <c r="G2368" s="117">
        <v>1.7158</v>
      </c>
      <c r="H2368" s="117">
        <v>5.2699999999999997E-2</v>
      </c>
      <c r="I2368" s="117">
        <v>1</v>
      </c>
      <c r="J2368" s="117">
        <v>0</v>
      </c>
      <c r="K2368" s="117">
        <v>0</v>
      </c>
      <c r="L2368" s="117">
        <v>0.188</v>
      </c>
      <c r="M2368" s="117">
        <v>2.5999999999999999E-2</v>
      </c>
      <c r="N2368" s="117" t="s">
        <v>2966</v>
      </c>
    </row>
    <row r="2369" spans="1:14">
      <c r="A2369" s="212" t="s">
        <v>6997</v>
      </c>
      <c r="B2369" s="117">
        <v>0.90419999999999989</v>
      </c>
      <c r="C2369" s="117">
        <v>1</v>
      </c>
      <c r="D2369" s="117">
        <v>7.7299999999999999E-3</v>
      </c>
      <c r="E2369" s="117">
        <v>773</v>
      </c>
      <c r="F2369" s="117" t="s">
        <v>1646</v>
      </c>
      <c r="G2369" s="117">
        <v>2.5992999999999999</v>
      </c>
      <c r="H2369" s="117">
        <v>0</v>
      </c>
      <c r="I2369" s="117">
        <v>1</v>
      </c>
      <c r="J2369" s="117">
        <v>0</v>
      </c>
      <c r="K2369" s="117">
        <v>0</v>
      </c>
      <c r="L2369" s="117">
        <v>0.23799999999999999</v>
      </c>
      <c r="M2369" s="117">
        <v>1.7999999999999999E-2</v>
      </c>
      <c r="N2369" s="117" t="s">
        <v>2970</v>
      </c>
    </row>
    <row r="2370" spans="1:14">
      <c r="A2370" s="212" t="s">
        <v>6998</v>
      </c>
      <c r="B2370" s="117">
        <v>0.90419999999999989</v>
      </c>
      <c r="C2370" s="117">
        <v>1</v>
      </c>
      <c r="D2370" s="117">
        <v>5.4400000000000004E-3</v>
      </c>
      <c r="E2370" s="117">
        <v>544</v>
      </c>
      <c r="F2370" s="117" t="s">
        <v>1646</v>
      </c>
      <c r="G2370" s="117">
        <v>3.6454</v>
      </c>
      <c r="H2370" s="117">
        <v>0</v>
      </c>
      <c r="I2370" s="117">
        <v>1</v>
      </c>
      <c r="J2370" s="117">
        <v>0</v>
      </c>
      <c r="K2370" s="117">
        <v>0</v>
      </c>
      <c r="L2370" s="117">
        <v>0.249</v>
      </c>
      <c r="M2370" s="117">
        <v>1.4999999999999999E-2</v>
      </c>
      <c r="N2370" s="117" t="s">
        <v>2972</v>
      </c>
    </row>
    <row r="2371" spans="1:14">
      <c r="A2371" s="212" t="s">
        <v>6999</v>
      </c>
      <c r="B2371" s="117">
        <v>0.8385999999999999</v>
      </c>
      <c r="C2371" s="117">
        <v>1</v>
      </c>
      <c r="D2371" s="117">
        <v>1.6459999999999999E-2</v>
      </c>
      <c r="E2371" s="117">
        <v>1646</v>
      </c>
      <c r="F2371" s="117" t="s">
        <v>1761</v>
      </c>
      <c r="G2371" s="117">
        <v>2.2107999999999999</v>
      </c>
      <c r="H2371" s="117">
        <v>0</v>
      </c>
      <c r="I2371" s="117">
        <v>1</v>
      </c>
      <c r="J2371" s="117">
        <v>0</v>
      </c>
      <c r="K2371" s="117">
        <v>0</v>
      </c>
      <c r="L2371" s="117">
        <v>0.33700000000000002</v>
      </c>
      <c r="M2371" s="117">
        <v>3.6999999999999998E-2</v>
      </c>
      <c r="N2371" s="117" t="s">
        <v>2966</v>
      </c>
    </row>
    <row r="2372" spans="1:14">
      <c r="A2372" s="212" t="s">
        <v>7000</v>
      </c>
      <c r="B2372" s="117">
        <v>0.90419999999999989</v>
      </c>
      <c r="C2372" s="117">
        <v>1</v>
      </c>
      <c r="D2372" s="117">
        <v>8.0300000000000007E-3</v>
      </c>
      <c r="E2372" s="117">
        <v>803</v>
      </c>
      <c r="F2372" s="117" t="s">
        <v>1646</v>
      </c>
      <c r="G2372" s="117">
        <v>1.4442999999999999</v>
      </c>
      <c r="H2372" s="117">
        <v>0</v>
      </c>
      <c r="I2372" s="117">
        <v>1</v>
      </c>
      <c r="J2372" s="117">
        <v>0</v>
      </c>
      <c r="K2372" s="117">
        <v>0</v>
      </c>
      <c r="L2372" s="117">
        <v>0.20399999999999999</v>
      </c>
      <c r="M2372" s="117">
        <v>2.5000000000000001E-2</v>
      </c>
      <c r="N2372" s="117" t="s">
        <v>2971</v>
      </c>
    </row>
    <row r="2373" spans="1:14">
      <c r="A2373" s="212" t="s">
        <v>7001</v>
      </c>
      <c r="B2373" s="117">
        <v>0.90419999999999989</v>
      </c>
      <c r="C2373" s="117">
        <v>1</v>
      </c>
      <c r="D2373" s="117">
        <v>2.99E-3</v>
      </c>
      <c r="E2373" s="117">
        <v>299</v>
      </c>
      <c r="F2373" s="117" t="s">
        <v>1646</v>
      </c>
      <c r="G2373" s="117">
        <v>2.1779000000000002</v>
      </c>
      <c r="H2373" s="117">
        <v>0</v>
      </c>
      <c r="I2373" s="117">
        <v>1</v>
      </c>
      <c r="J2373" s="117">
        <v>0</v>
      </c>
      <c r="K2373" s="117">
        <v>0</v>
      </c>
      <c r="L2373" s="117">
        <v>0.376</v>
      </c>
      <c r="M2373" s="117">
        <v>6.7000000000000004E-2</v>
      </c>
      <c r="N2373" s="117" t="s">
        <v>2970</v>
      </c>
    </row>
    <row r="2374" spans="1:14">
      <c r="A2374" s="212" t="s">
        <v>7002</v>
      </c>
      <c r="B2374" s="117">
        <v>0.77759999999999996</v>
      </c>
      <c r="C2374" s="117">
        <v>1</v>
      </c>
      <c r="D2374" s="117">
        <v>2.9E-4</v>
      </c>
      <c r="E2374" s="117">
        <v>29</v>
      </c>
      <c r="F2374" s="117" t="s">
        <v>4437</v>
      </c>
      <c r="G2374" s="117">
        <v>1.0067999999999999</v>
      </c>
      <c r="H2374" s="117">
        <v>0</v>
      </c>
      <c r="I2374" s="117">
        <v>1</v>
      </c>
      <c r="J2374" s="117">
        <v>0</v>
      </c>
      <c r="K2374" s="117">
        <v>0</v>
      </c>
      <c r="L2374" s="117">
        <v>0.91900000000000004</v>
      </c>
      <c r="M2374" s="117">
        <v>2.5999999999999999E-2</v>
      </c>
      <c r="N2374" s="117" t="s">
        <v>3005</v>
      </c>
    </row>
    <row r="2375" spans="1:14">
      <c r="A2375" s="212" t="s">
        <v>7003</v>
      </c>
      <c r="B2375" s="117">
        <v>0.90419999999999989</v>
      </c>
      <c r="C2375" s="117">
        <v>1</v>
      </c>
      <c r="D2375" s="117">
        <v>3.7319999999999999E-2</v>
      </c>
      <c r="E2375" s="117">
        <v>3732</v>
      </c>
      <c r="F2375" s="117" t="s">
        <v>1646</v>
      </c>
      <c r="G2375" s="117">
        <v>2.5495000000000001</v>
      </c>
      <c r="H2375" s="117">
        <v>0</v>
      </c>
      <c r="I2375" s="117">
        <v>1</v>
      </c>
      <c r="J2375" s="117">
        <v>0</v>
      </c>
      <c r="K2375" s="117">
        <v>0</v>
      </c>
      <c r="L2375" s="117">
        <v>0.249</v>
      </c>
      <c r="M2375" s="117">
        <v>2.7E-2</v>
      </c>
      <c r="N2375" s="117" t="s">
        <v>2972</v>
      </c>
    </row>
    <row r="2376" spans="1:14">
      <c r="A2376" s="212" t="s">
        <v>7004</v>
      </c>
      <c r="B2376" s="117">
        <v>0.8385999999999999</v>
      </c>
      <c r="C2376" s="117">
        <v>1</v>
      </c>
      <c r="D2376" s="117">
        <v>5.2900000000000004E-3</v>
      </c>
      <c r="E2376" s="117">
        <v>529</v>
      </c>
      <c r="F2376" s="117" t="s">
        <v>1761</v>
      </c>
      <c r="G2376" s="117">
        <v>3.1573000000000002</v>
      </c>
      <c r="H2376" s="117">
        <v>0</v>
      </c>
      <c r="I2376" s="117">
        <v>1</v>
      </c>
      <c r="J2376" s="117">
        <v>0</v>
      </c>
      <c r="K2376" s="117">
        <v>0</v>
      </c>
      <c r="L2376" s="117">
        <v>0.22800000000000001</v>
      </c>
      <c r="M2376" s="117">
        <v>3.5000000000000003E-2</v>
      </c>
      <c r="N2376" s="117" t="s">
        <v>2966</v>
      </c>
    </row>
    <row r="2377" spans="1:14">
      <c r="A2377" s="212" t="s">
        <v>7005</v>
      </c>
      <c r="B2377" s="117">
        <v>0.8385999999999999</v>
      </c>
      <c r="C2377" s="117">
        <v>1</v>
      </c>
      <c r="D2377" s="117">
        <v>1.4999999999999999E-2</v>
      </c>
      <c r="E2377" s="117">
        <v>1500</v>
      </c>
      <c r="F2377" s="117" t="s">
        <v>1761</v>
      </c>
      <c r="G2377" s="117">
        <v>1.4067000000000001</v>
      </c>
      <c r="H2377" s="117">
        <v>0</v>
      </c>
      <c r="I2377" s="117">
        <v>1</v>
      </c>
      <c r="J2377" s="117">
        <v>0</v>
      </c>
      <c r="K2377" s="117">
        <v>0</v>
      </c>
      <c r="L2377" s="117">
        <v>0.28199999999999997</v>
      </c>
      <c r="M2377" s="117">
        <v>3.3000000000000002E-2</v>
      </c>
      <c r="N2377" s="117" t="s">
        <v>2966</v>
      </c>
    </row>
    <row r="2378" spans="1:14">
      <c r="A2378" s="212" t="s">
        <v>7006</v>
      </c>
      <c r="B2378" s="117">
        <v>0.90419999999999989</v>
      </c>
      <c r="C2378" s="117">
        <v>1</v>
      </c>
      <c r="D2378" s="117">
        <v>1.01E-3</v>
      </c>
      <c r="E2378" s="117">
        <v>101</v>
      </c>
      <c r="F2378" s="117" t="s">
        <v>1646</v>
      </c>
      <c r="G2378" s="117">
        <v>2.9704000000000002</v>
      </c>
      <c r="H2378" s="117">
        <v>0</v>
      </c>
      <c r="I2378" s="117">
        <v>1</v>
      </c>
      <c r="J2378" s="117">
        <v>0</v>
      </c>
      <c r="K2378" s="117">
        <v>0</v>
      </c>
      <c r="L2378" s="117">
        <v>0.27100000000000002</v>
      </c>
      <c r="M2378" s="117">
        <v>3.4000000000000002E-2</v>
      </c>
      <c r="N2378" s="117" t="s">
        <v>2972</v>
      </c>
    </row>
    <row r="2379" spans="1:14">
      <c r="A2379" s="212" t="s">
        <v>7007</v>
      </c>
      <c r="B2379" s="117">
        <v>0.90419999999999989</v>
      </c>
      <c r="C2379" s="117">
        <v>1</v>
      </c>
      <c r="D2379" s="117">
        <v>1.9029999999999998E-2</v>
      </c>
      <c r="E2379" s="117">
        <v>1903</v>
      </c>
      <c r="F2379" s="117" t="s">
        <v>1646</v>
      </c>
      <c r="G2379" s="117">
        <v>2.3426</v>
      </c>
      <c r="H2379" s="117">
        <v>0</v>
      </c>
      <c r="I2379" s="117">
        <v>1</v>
      </c>
      <c r="J2379" s="117">
        <v>0</v>
      </c>
      <c r="K2379" s="117">
        <v>0</v>
      </c>
      <c r="L2379" s="117">
        <v>0.27700000000000002</v>
      </c>
      <c r="M2379" s="117">
        <v>1.4999999999999999E-2</v>
      </c>
      <c r="N2379" s="117" t="s">
        <v>2972</v>
      </c>
    </row>
    <row r="2380" spans="1:14">
      <c r="A2380" s="212" t="s">
        <v>7008</v>
      </c>
      <c r="B2380" s="117">
        <v>0.90419999999999989</v>
      </c>
      <c r="C2380" s="117">
        <v>1</v>
      </c>
      <c r="D2380" s="117">
        <v>5.9999999999999995E-4</v>
      </c>
      <c r="E2380" s="117">
        <v>60</v>
      </c>
      <c r="F2380" s="117" t="s">
        <v>1646</v>
      </c>
      <c r="G2380" s="117">
        <v>2.3330000000000002</v>
      </c>
      <c r="H2380" s="117">
        <v>0</v>
      </c>
      <c r="I2380" s="117">
        <v>1</v>
      </c>
      <c r="J2380" s="117">
        <v>0</v>
      </c>
      <c r="K2380" s="117">
        <v>0</v>
      </c>
      <c r="L2380" s="117">
        <v>0.29599999999999999</v>
      </c>
      <c r="M2380" s="117">
        <v>4.1000000000000002E-2</v>
      </c>
      <c r="N2380" s="117" t="s">
        <v>2972</v>
      </c>
    </row>
    <row r="2381" spans="1:14">
      <c r="A2381" s="212" t="s">
        <v>7009</v>
      </c>
      <c r="B2381" s="117">
        <v>0.8385999999999999</v>
      </c>
      <c r="C2381" s="117">
        <v>1</v>
      </c>
      <c r="D2381" s="117">
        <v>4.45E-3</v>
      </c>
      <c r="E2381" s="117">
        <v>445</v>
      </c>
      <c r="F2381" s="117" t="s">
        <v>1761</v>
      </c>
      <c r="G2381" s="117">
        <v>1.2079</v>
      </c>
      <c r="H2381" s="117">
        <v>0</v>
      </c>
      <c r="I2381" s="117">
        <v>1</v>
      </c>
      <c r="J2381" s="117">
        <v>0</v>
      </c>
      <c r="K2381" s="117">
        <v>0</v>
      </c>
      <c r="L2381" s="117">
        <v>0.30199999999999999</v>
      </c>
      <c r="M2381" s="117">
        <v>3.2000000000000001E-2</v>
      </c>
      <c r="N2381" s="117" t="s">
        <v>2966</v>
      </c>
    </row>
    <row r="2382" spans="1:14">
      <c r="A2382" s="212" t="s">
        <v>7010</v>
      </c>
      <c r="B2382" s="117">
        <v>0.8385999999999999</v>
      </c>
      <c r="C2382" s="117">
        <v>1</v>
      </c>
      <c r="D2382" s="117">
        <v>2.8E-3</v>
      </c>
      <c r="E2382" s="117">
        <v>280</v>
      </c>
      <c r="F2382" s="117" t="s">
        <v>1761</v>
      </c>
      <c r="G2382" s="117">
        <v>1.464</v>
      </c>
      <c r="H2382" s="117">
        <v>0</v>
      </c>
      <c r="I2382" s="117">
        <v>1</v>
      </c>
      <c r="J2382" s="117">
        <v>0</v>
      </c>
      <c r="K2382" s="117">
        <v>0</v>
      </c>
      <c r="L2382" s="117">
        <v>0.23100000000000001</v>
      </c>
      <c r="M2382" s="117">
        <v>3.7999999999999999E-2</v>
      </c>
      <c r="N2382" s="117" t="s">
        <v>2966</v>
      </c>
    </row>
    <row r="2383" spans="1:14">
      <c r="A2383" s="212" t="s">
        <v>7011</v>
      </c>
      <c r="B2383" s="117">
        <v>0.77759999999999996</v>
      </c>
      <c r="C2383" s="117">
        <v>1</v>
      </c>
      <c r="D2383" s="117">
        <v>3.5799999999999998E-3</v>
      </c>
      <c r="E2383" s="117">
        <v>358</v>
      </c>
      <c r="F2383" s="117" t="s">
        <v>4437</v>
      </c>
      <c r="G2383" s="117">
        <v>1.0526</v>
      </c>
      <c r="H2383" s="117">
        <v>0</v>
      </c>
      <c r="I2383" s="117">
        <v>1</v>
      </c>
      <c r="J2383" s="117">
        <v>0</v>
      </c>
      <c r="K2383" s="117">
        <v>0</v>
      </c>
      <c r="L2383" s="117">
        <v>0.314</v>
      </c>
      <c r="M2383" s="117">
        <v>6.0999999999999999E-2</v>
      </c>
      <c r="N2383" s="117" t="s">
        <v>3010</v>
      </c>
    </row>
    <row r="2384" spans="1:14">
      <c r="A2384" s="212" t="s">
        <v>7013</v>
      </c>
      <c r="B2384" s="117">
        <v>0.90419999999999989</v>
      </c>
      <c r="C2384" s="117">
        <v>1</v>
      </c>
      <c r="D2384" s="117">
        <v>2.0119999999999999E-2</v>
      </c>
      <c r="E2384" s="117">
        <v>2012</v>
      </c>
      <c r="F2384" s="117" t="s">
        <v>1646</v>
      </c>
      <c r="G2384" s="117">
        <v>2.5470000000000002</v>
      </c>
      <c r="H2384" s="117">
        <v>0</v>
      </c>
      <c r="I2384" s="117">
        <v>1</v>
      </c>
      <c r="J2384" s="117">
        <v>0</v>
      </c>
      <c r="K2384" s="117">
        <v>0</v>
      </c>
      <c r="L2384" s="117">
        <v>0.23799999999999999</v>
      </c>
      <c r="M2384" s="117">
        <v>3.1E-2</v>
      </c>
      <c r="N2384" s="117" t="s">
        <v>2972</v>
      </c>
    </row>
    <row r="2385" spans="1:14">
      <c r="A2385" s="212" t="s">
        <v>7014</v>
      </c>
      <c r="B2385" s="117">
        <v>0.8385999999999999</v>
      </c>
      <c r="C2385" s="117">
        <v>1</v>
      </c>
      <c r="D2385" s="117">
        <v>1.183E-2</v>
      </c>
      <c r="E2385" s="117">
        <v>1183</v>
      </c>
      <c r="F2385" s="117" t="s">
        <v>1761</v>
      </c>
      <c r="G2385" s="117">
        <v>1.8143</v>
      </c>
      <c r="H2385" s="117">
        <v>0</v>
      </c>
      <c r="I2385" s="117">
        <v>1</v>
      </c>
      <c r="J2385" s="117">
        <v>0</v>
      </c>
      <c r="K2385" s="117">
        <v>0</v>
      </c>
      <c r="L2385" s="117">
        <v>0.26900000000000002</v>
      </c>
      <c r="M2385" s="117">
        <v>4.9000000000000002E-2</v>
      </c>
      <c r="N2385" s="117" t="s">
        <v>2966</v>
      </c>
    </row>
    <row r="2386" spans="1:14">
      <c r="A2386" s="212" t="s">
        <v>7015</v>
      </c>
      <c r="B2386" s="117">
        <v>0.90419999999999989</v>
      </c>
      <c r="C2386" s="117">
        <v>1</v>
      </c>
      <c r="D2386" s="117">
        <v>9.0699999999999999E-3</v>
      </c>
      <c r="E2386" s="117">
        <v>907</v>
      </c>
      <c r="F2386" s="117" t="s">
        <v>1646</v>
      </c>
      <c r="G2386" s="117">
        <v>1.5248999999999999</v>
      </c>
      <c r="H2386" s="117">
        <v>0</v>
      </c>
      <c r="I2386" s="117">
        <v>1</v>
      </c>
      <c r="J2386" s="117">
        <v>0</v>
      </c>
      <c r="K2386" s="117">
        <v>0</v>
      </c>
      <c r="L2386" s="117">
        <v>0.20499999999999999</v>
      </c>
      <c r="M2386" s="117">
        <v>3.4000000000000002E-2</v>
      </c>
      <c r="N2386" s="117" t="s">
        <v>2972</v>
      </c>
    </row>
    <row r="2387" spans="1:14">
      <c r="A2387" s="212" t="s">
        <v>7017</v>
      </c>
      <c r="B2387" s="117">
        <v>1.0646</v>
      </c>
      <c r="C2387" s="117">
        <v>1</v>
      </c>
      <c r="D2387" s="117">
        <v>9.4199999999999996E-3</v>
      </c>
      <c r="E2387" s="117">
        <v>942</v>
      </c>
      <c r="F2387" s="117" t="s">
        <v>4471</v>
      </c>
      <c r="G2387" s="117">
        <v>1.2617</v>
      </c>
      <c r="H2387" s="117">
        <v>0</v>
      </c>
      <c r="I2387" s="117">
        <v>1</v>
      </c>
      <c r="J2387" s="117">
        <v>0</v>
      </c>
      <c r="K2387" s="117">
        <v>0</v>
      </c>
      <c r="L2387" s="117">
        <v>0.41299999999999998</v>
      </c>
      <c r="M2387" s="117">
        <v>2.5999999999999999E-2</v>
      </c>
      <c r="N2387" s="117" t="s">
        <v>3011</v>
      </c>
    </row>
    <row r="2388" spans="1:14">
      <c r="A2388" s="212" t="s">
        <v>7018</v>
      </c>
      <c r="B2388" s="117">
        <v>0.99099999999999999</v>
      </c>
      <c r="C2388" s="117">
        <v>1</v>
      </c>
      <c r="D2388" s="117">
        <v>2.385E-2</v>
      </c>
      <c r="E2388" s="117">
        <v>2385</v>
      </c>
      <c r="F2388" s="117" t="s">
        <v>1882</v>
      </c>
      <c r="G2388" s="117">
        <v>1.4573</v>
      </c>
      <c r="H2388" s="117">
        <v>8.2400000000000001E-2</v>
      </c>
      <c r="I2388" s="117">
        <v>1</v>
      </c>
      <c r="J2388" s="117">
        <v>0</v>
      </c>
      <c r="K2388" s="117">
        <v>0</v>
      </c>
      <c r="L2388" s="117">
        <v>0.27200000000000002</v>
      </c>
      <c r="M2388" s="117">
        <v>0.04</v>
      </c>
      <c r="N2388" s="117" t="s">
        <v>3012</v>
      </c>
    </row>
    <row r="2389" spans="1:14">
      <c r="A2389" s="212" t="s">
        <v>7019</v>
      </c>
      <c r="B2389" s="117">
        <v>1.1822999999999999</v>
      </c>
      <c r="C2389" s="117">
        <v>1</v>
      </c>
      <c r="D2389" s="117">
        <v>5.6149999999999999E-2</v>
      </c>
      <c r="E2389" s="117">
        <v>5615</v>
      </c>
      <c r="F2389" s="117" t="s">
        <v>1674</v>
      </c>
      <c r="G2389" s="117">
        <v>2.1456</v>
      </c>
      <c r="H2389" s="117">
        <v>6.4000000000000001E-2</v>
      </c>
      <c r="I2389" s="117">
        <v>1</v>
      </c>
      <c r="J2389" s="117">
        <v>3.3131109999999998E-2</v>
      </c>
      <c r="K2389" s="117">
        <v>3.7398809999999998E-2</v>
      </c>
      <c r="L2389" s="117">
        <v>0.439</v>
      </c>
      <c r="M2389" s="117">
        <v>2.5999999999999999E-2</v>
      </c>
      <c r="N2389" s="117" t="s">
        <v>3013</v>
      </c>
    </row>
    <row r="2390" spans="1:14">
      <c r="A2390" s="212" t="s">
        <v>7020</v>
      </c>
      <c r="B2390" s="117">
        <v>1.0640999999999998</v>
      </c>
      <c r="C2390" s="117">
        <v>1</v>
      </c>
      <c r="D2390" s="117">
        <v>4.3200000000000001E-3</v>
      </c>
      <c r="E2390" s="117">
        <v>432</v>
      </c>
      <c r="F2390" s="117" t="s">
        <v>1598</v>
      </c>
      <c r="G2390" s="117">
        <v>1.7056</v>
      </c>
      <c r="H2390" s="117">
        <v>0</v>
      </c>
      <c r="I2390" s="117">
        <v>1</v>
      </c>
      <c r="J2390" s="117">
        <v>0</v>
      </c>
      <c r="K2390" s="117">
        <v>0</v>
      </c>
      <c r="L2390" s="117">
        <v>0.46400000000000002</v>
      </c>
      <c r="M2390" s="117">
        <v>5.3999999999999999E-2</v>
      </c>
      <c r="N2390" s="117" t="s">
        <v>3014</v>
      </c>
    </row>
    <row r="2391" spans="1:14">
      <c r="A2391" s="212" t="s">
        <v>7021</v>
      </c>
      <c r="B2391" s="117">
        <v>1.1822999999999999</v>
      </c>
      <c r="C2391" s="117">
        <v>1</v>
      </c>
      <c r="D2391" s="117">
        <v>2.2519999999999998E-2</v>
      </c>
      <c r="E2391" s="117">
        <v>2252</v>
      </c>
      <c r="F2391" s="117" t="s">
        <v>1674</v>
      </c>
      <c r="G2391" s="117">
        <v>2.2446999999999999</v>
      </c>
      <c r="H2391" s="117">
        <v>0.13450000000000001</v>
      </c>
      <c r="I2391" s="117">
        <v>1</v>
      </c>
      <c r="J2391" s="117">
        <v>4.654121E-2</v>
      </c>
      <c r="K2391" s="117">
        <v>5.7767859999999997E-2</v>
      </c>
      <c r="L2391" s="117">
        <v>0.35499999999999998</v>
      </c>
      <c r="M2391" s="117">
        <v>3.3000000000000002E-2</v>
      </c>
      <c r="N2391" s="117" t="s">
        <v>3015</v>
      </c>
    </row>
    <row r="2392" spans="1:14">
      <c r="A2392" s="212" t="s">
        <v>7022</v>
      </c>
      <c r="B2392" s="117">
        <v>1.1822999999999999</v>
      </c>
      <c r="C2392" s="117">
        <v>1</v>
      </c>
      <c r="D2392" s="117">
        <v>5.9720000000000002E-2</v>
      </c>
      <c r="E2392" s="117">
        <v>5972</v>
      </c>
      <c r="F2392" s="117" t="s">
        <v>1674</v>
      </c>
      <c r="G2392" s="117">
        <v>2.4125999999999999</v>
      </c>
      <c r="H2392" s="117">
        <v>9.9299999999999999E-2</v>
      </c>
      <c r="I2392" s="117">
        <v>1</v>
      </c>
      <c r="J2392" s="117">
        <v>0.18449911999999999</v>
      </c>
      <c r="K2392" s="117">
        <v>0.24157287999999999</v>
      </c>
      <c r="L2392" s="117">
        <v>0.41499999999999998</v>
      </c>
      <c r="M2392" s="117">
        <v>2.5000000000000001E-2</v>
      </c>
      <c r="N2392" s="117" t="s">
        <v>3015</v>
      </c>
    </row>
    <row r="2393" spans="1:14">
      <c r="A2393" s="212" t="s">
        <v>7023</v>
      </c>
      <c r="B2393" s="117">
        <v>1.0948</v>
      </c>
      <c r="C2393" s="117">
        <v>1</v>
      </c>
      <c r="D2393" s="117">
        <v>2.5520000000000001E-2</v>
      </c>
      <c r="E2393" s="117">
        <v>2552</v>
      </c>
      <c r="F2393" s="117" t="s">
        <v>1835</v>
      </c>
      <c r="G2393" s="117">
        <v>1.9029</v>
      </c>
      <c r="H2393" s="117">
        <v>5.3499999999999999E-2</v>
      </c>
      <c r="I2393" s="117">
        <v>1</v>
      </c>
      <c r="J2393" s="117">
        <v>0.23146824999999999</v>
      </c>
      <c r="K2393" s="117">
        <v>0.24944330000000001</v>
      </c>
      <c r="L2393" s="117">
        <v>0.35699999999999998</v>
      </c>
      <c r="M2393" s="117">
        <v>1.9E-2</v>
      </c>
      <c r="N2393" s="117" t="s">
        <v>3016</v>
      </c>
    </row>
    <row r="2394" spans="1:14">
      <c r="A2394" s="212" t="s">
        <v>7024</v>
      </c>
      <c r="B2394" s="117">
        <v>1.1822999999999999</v>
      </c>
      <c r="C2394" s="117">
        <v>1</v>
      </c>
      <c r="D2394" s="117">
        <v>2.206E-2</v>
      </c>
      <c r="E2394" s="117">
        <v>2206</v>
      </c>
      <c r="F2394" s="117" t="s">
        <v>1674</v>
      </c>
      <c r="G2394" s="117">
        <v>1.8310999999999999</v>
      </c>
      <c r="H2394" s="117">
        <v>6.3E-2</v>
      </c>
      <c r="I2394" s="117">
        <v>1</v>
      </c>
      <c r="J2394" s="117">
        <v>0.12666024000000001</v>
      </c>
      <c r="K2394" s="117">
        <v>0.13108011</v>
      </c>
      <c r="L2394" s="117">
        <v>0.34</v>
      </c>
      <c r="M2394" s="117">
        <v>1.9E-2</v>
      </c>
      <c r="N2394" s="117" t="s">
        <v>3015</v>
      </c>
    </row>
    <row r="2395" spans="1:14">
      <c r="A2395" s="212" t="s">
        <v>7025</v>
      </c>
      <c r="B2395" s="117">
        <v>1.0640999999999998</v>
      </c>
      <c r="C2395" s="117">
        <v>1</v>
      </c>
      <c r="D2395" s="117">
        <v>5.7599999999999998E-2</v>
      </c>
      <c r="E2395" s="117">
        <v>5760</v>
      </c>
      <c r="F2395" s="117" t="s">
        <v>1598</v>
      </c>
      <c r="G2395" s="117">
        <v>2.0461</v>
      </c>
      <c r="H2395" s="117">
        <v>0</v>
      </c>
      <c r="I2395" s="117">
        <v>1</v>
      </c>
      <c r="J2395" s="117">
        <v>0</v>
      </c>
      <c r="K2395" s="117">
        <v>0</v>
      </c>
      <c r="L2395" s="117">
        <v>0.29099999999999998</v>
      </c>
      <c r="M2395" s="117">
        <v>3.6999999999999998E-2</v>
      </c>
      <c r="N2395" s="117" t="s">
        <v>3014</v>
      </c>
    </row>
    <row r="2396" spans="1:14">
      <c r="A2396" s="212" t="s">
        <v>7026</v>
      </c>
      <c r="B2396" s="117">
        <v>1.1546999999999998</v>
      </c>
      <c r="C2396" s="117">
        <v>1</v>
      </c>
      <c r="D2396" s="117">
        <v>1.8180000000000002E-2</v>
      </c>
      <c r="E2396" s="117">
        <v>1818</v>
      </c>
      <c r="F2396" s="117" t="s">
        <v>1482</v>
      </c>
      <c r="G2396" s="117">
        <v>1.732</v>
      </c>
      <c r="H2396" s="117">
        <v>6.7500000000000004E-2</v>
      </c>
      <c r="I2396" s="117">
        <v>1</v>
      </c>
      <c r="J2396" s="117">
        <v>0</v>
      </c>
      <c r="K2396" s="117">
        <v>0</v>
      </c>
      <c r="L2396" s="117">
        <v>0.25900000000000001</v>
      </c>
      <c r="M2396" s="117">
        <v>1.7000000000000001E-2</v>
      </c>
      <c r="N2396" s="117" t="s">
        <v>3017</v>
      </c>
    </row>
    <row r="2397" spans="1:14">
      <c r="A2397" s="212" t="s">
        <v>7027</v>
      </c>
      <c r="B2397" s="117">
        <v>1.1822999999999999</v>
      </c>
      <c r="C2397" s="117">
        <v>1</v>
      </c>
      <c r="D2397" s="117">
        <v>9.0200000000000002E-3</v>
      </c>
      <c r="E2397" s="117">
        <v>902</v>
      </c>
      <c r="F2397" s="117" t="s">
        <v>1674</v>
      </c>
      <c r="G2397" s="117">
        <v>1.5971</v>
      </c>
      <c r="H2397" s="117">
        <v>7.7799999999999994E-2</v>
      </c>
      <c r="I2397" s="117">
        <v>1</v>
      </c>
      <c r="J2397" s="117">
        <v>0</v>
      </c>
      <c r="K2397" s="117">
        <v>0</v>
      </c>
      <c r="L2397" s="117">
        <v>0.41199999999999998</v>
      </c>
      <c r="M2397" s="117">
        <v>4.2999999999999997E-2</v>
      </c>
      <c r="N2397" s="117" t="s">
        <v>3013</v>
      </c>
    </row>
    <row r="2398" spans="1:14">
      <c r="A2398" s="212" t="s">
        <v>7028</v>
      </c>
      <c r="B2398" s="117">
        <v>1.0731999999999999</v>
      </c>
      <c r="C2398" s="117">
        <v>1</v>
      </c>
      <c r="D2398" s="117">
        <v>6.1599999999999997E-3</v>
      </c>
      <c r="E2398" s="117">
        <v>616</v>
      </c>
      <c r="F2398" s="117" t="s">
        <v>1791</v>
      </c>
      <c r="G2398" s="117">
        <v>1.5823</v>
      </c>
      <c r="H2398" s="117">
        <v>0</v>
      </c>
      <c r="I2398" s="117">
        <v>1</v>
      </c>
      <c r="J2398" s="117">
        <v>3.0524100000000002E-3</v>
      </c>
      <c r="K2398" s="117">
        <v>2.0753099999999999E-3</v>
      </c>
      <c r="L2398" s="117">
        <v>0.40600000000000003</v>
      </c>
      <c r="M2398" s="117">
        <v>3.1E-2</v>
      </c>
      <c r="N2398" s="117" t="s">
        <v>3018</v>
      </c>
    </row>
    <row r="2399" spans="1:14">
      <c r="A2399" s="212" t="s">
        <v>7029</v>
      </c>
      <c r="B2399" s="117">
        <v>1.1822999999999999</v>
      </c>
      <c r="C2399" s="117">
        <v>1</v>
      </c>
      <c r="D2399" s="117">
        <v>1.285E-2</v>
      </c>
      <c r="E2399" s="117">
        <v>1285</v>
      </c>
      <c r="F2399" s="117" t="s">
        <v>1674</v>
      </c>
      <c r="G2399" s="117">
        <v>1.4910000000000001</v>
      </c>
      <c r="H2399" s="117">
        <v>0</v>
      </c>
      <c r="I2399" s="117">
        <v>1</v>
      </c>
      <c r="J2399" s="117">
        <v>0</v>
      </c>
      <c r="K2399" s="117">
        <v>0</v>
      </c>
      <c r="L2399" s="117">
        <v>0.33</v>
      </c>
      <c r="M2399" s="117">
        <v>0.02</v>
      </c>
      <c r="N2399" s="117" t="s">
        <v>3015</v>
      </c>
    </row>
    <row r="2400" spans="1:14">
      <c r="A2400" s="212" t="s">
        <v>7030</v>
      </c>
      <c r="B2400" s="117">
        <v>1.0646</v>
      </c>
      <c r="C2400" s="117">
        <v>1</v>
      </c>
      <c r="D2400" s="117">
        <v>2.504E-2</v>
      </c>
      <c r="E2400" s="117">
        <v>2504</v>
      </c>
      <c r="F2400" s="117" t="s">
        <v>4471</v>
      </c>
      <c r="G2400" s="117">
        <v>1.4982</v>
      </c>
      <c r="H2400" s="117">
        <v>0</v>
      </c>
      <c r="I2400" s="117">
        <v>1</v>
      </c>
      <c r="J2400" s="117">
        <v>0</v>
      </c>
      <c r="K2400" s="117">
        <v>0</v>
      </c>
      <c r="L2400" s="117">
        <v>0.36399999999999999</v>
      </c>
      <c r="M2400" s="117">
        <v>1.7999999999999999E-2</v>
      </c>
      <c r="N2400" s="117" t="s">
        <v>3019</v>
      </c>
    </row>
    <row r="2401" spans="1:14">
      <c r="A2401" s="212" t="s">
        <v>7031</v>
      </c>
      <c r="B2401" s="117">
        <v>1.0647</v>
      </c>
      <c r="C2401" s="117">
        <v>1</v>
      </c>
      <c r="D2401" s="117">
        <v>3.4199999999999999E-3</v>
      </c>
      <c r="E2401" s="117">
        <v>342</v>
      </c>
      <c r="F2401" s="117" t="s">
        <v>4476</v>
      </c>
      <c r="G2401" s="117">
        <v>1.593</v>
      </c>
      <c r="H2401" s="117">
        <v>0</v>
      </c>
      <c r="I2401" s="117">
        <v>1</v>
      </c>
      <c r="J2401" s="117">
        <v>0</v>
      </c>
      <c r="K2401" s="117">
        <v>0</v>
      </c>
      <c r="L2401" s="117">
        <v>0.42699999999999999</v>
      </c>
      <c r="M2401" s="117">
        <v>2.1000000000000001E-2</v>
      </c>
      <c r="N2401" s="117" t="s">
        <v>3020</v>
      </c>
    </row>
    <row r="2402" spans="1:14">
      <c r="A2402" s="212" t="s">
        <v>7032</v>
      </c>
      <c r="B2402" s="117">
        <v>1.1546999999999998</v>
      </c>
      <c r="C2402" s="117">
        <v>1</v>
      </c>
      <c r="D2402" s="117">
        <v>5.1999999999999998E-3</v>
      </c>
      <c r="E2402" s="117">
        <v>520</v>
      </c>
      <c r="F2402" s="117" t="s">
        <v>1482</v>
      </c>
      <c r="G2402" s="117">
        <v>1.1722999999999999</v>
      </c>
      <c r="H2402" s="117">
        <v>0</v>
      </c>
      <c r="I2402" s="117">
        <v>1</v>
      </c>
      <c r="J2402" s="117">
        <v>0</v>
      </c>
      <c r="K2402" s="117">
        <v>0</v>
      </c>
      <c r="L2402" s="117">
        <v>0.36</v>
      </c>
      <c r="M2402" s="117">
        <v>2.3E-2</v>
      </c>
      <c r="N2402" s="117" t="s">
        <v>3017</v>
      </c>
    </row>
    <row r="2403" spans="1:14">
      <c r="A2403" s="212" t="s">
        <v>7033</v>
      </c>
      <c r="B2403" s="117">
        <v>1.1822999999999999</v>
      </c>
      <c r="C2403" s="117">
        <v>1</v>
      </c>
      <c r="D2403" s="117">
        <v>6.8300000000000001E-3</v>
      </c>
      <c r="E2403" s="117">
        <v>683</v>
      </c>
      <c r="F2403" s="117" t="s">
        <v>1674</v>
      </c>
      <c r="G2403" s="117">
        <v>1.4765999999999999</v>
      </c>
      <c r="H2403" s="117">
        <v>0</v>
      </c>
      <c r="I2403" s="117">
        <v>1</v>
      </c>
      <c r="J2403" s="117">
        <v>0</v>
      </c>
      <c r="K2403" s="117">
        <v>0</v>
      </c>
      <c r="L2403" s="117">
        <v>0.48</v>
      </c>
      <c r="M2403" s="117">
        <v>4.2999999999999997E-2</v>
      </c>
      <c r="N2403" s="117" t="s">
        <v>3021</v>
      </c>
    </row>
    <row r="2404" spans="1:14">
      <c r="A2404" s="212" t="s">
        <v>7034</v>
      </c>
      <c r="B2404" s="117">
        <v>1.1822999999999999</v>
      </c>
      <c r="C2404" s="117">
        <v>1</v>
      </c>
      <c r="D2404" s="117">
        <v>7.6299999999999996E-3</v>
      </c>
      <c r="E2404" s="117">
        <v>763</v>
      </c>
      <c r="F2404" s="117" t="s">
        <v>1674</v>
      </c>
      <c r="G2404" s="117">
        <v>1.6281000000000001</v>
      </c>
      <c r="H2404" s="117">
        <v>8.3199999999999996E-2</v>
      </c>
      <c r="I2404" s="117">
        <v>1</v>
      </c>
      <c r="J2404" s="117">
        <v>0</v>
      </c>
      <c r="K2404" s="117">
        <v>0</v>
      </c>
      <c r="L2404" s="117">
        <v>0.505</v>
      </c>
      <c r="M2404" s="117">
        <v>4.1000000000000002E-2</v>
      </c>
      <c r="N2404" s="117" t="s">
        <v>3022</v>
      </c>
    </row>
    <row r="2405" spans="1:14">
      <c r="A2405" s="212" t="s">
        <v>7035</v>
      </c>
      <c r="B2405" s="117">
        <v>1.1602999999999999</v>
      </c>
      <c r="C2405" s="117">
        <v>1</v>
      </c>
      <c r="D2405" s="117">
        <v>9.3500000000000007E-3</v>
      </c>
      <c r="E2405" s="117">
        <v>935</v>
      </c>
      <c r="F2405" s="117" t="s">
        <v>4479</v>
      </c>
      <c r="G2405" s="117">
        <v>1.4585999999999999</v>
      </c>
      <c r="H2405" s="117">
        <v>0</v>
      </c>
      <c r="I2405" s="117">
        <v>1</v>
      </c>
      <c r="J2405" s="117">
        <v>0</v>
      </c>
      <c r="K2405" s="117">
        <v>0</v>
      </c>
      <c r="L2405" s="117">
        <v>0.442</v>
      </c>
      <c r="M2405" s="117">
        <v>3.6999999999999998E-2</v>
      </c>
      <c r="N2405" s="117" t="s">
        <v>3023</v>
      </c>
    </row>
    <row r="2406" spans="1:14">
      <c r="A2406" s="212" t="s">
        <v>7036</v>
      </c>
      <c r="B2406" s="117">
        <v>1.1602999999999999</v>
      </c>
      <c r="C2406" s="117">
        <v>1</v>
      </c>
      <c r="D2406" s="117">
        <v>5.3100000000000001E-2</v>
      </c>
      <c r="E2406" s="117">
        <v>5310</v>
      </c>
      <c r="F2406" s="117" t="s">
        <v>4479</v>
      </c>
      <c r="G2406" s="117">
        <v>2.0044</v>
      </c>
      <c r="H2406" s="117">
        <v>6.7000000000000004E-2</v>
      </c>
      <c r="I2406" s="117">
        <v>1</v>
      </c>
      <c r="J2406" s="117">
        <v>9.881899999999999E-4</v>
      </c>
      <c r="K2406" s="117">
        <v>1.36586E-3</v>
      </c>
      <c r="L2406" s="117">
        <v>0.38200000000000001</v>
      </c>
      <c r="M2406" s="117">
        <v>2.3E-2</v>
      </c>
      <c r="N2406" s="117" t="s">
        <v>3023</v>
      </c>
    </row>
    <row r="2407" spans="1:14">
      <c r="A2407" s="212" t="s">
        <v>7037</v>
      </c>
      <c r="B2407" s="117">
        <v>1.0646</v>
      </c>
      <c r="C2407" s="117">
        <v>1</v>
      </c>
      <c r="D2407" s="117">
        <v>2.0279999999999999E-2</v>
      </c>
      <c r="E2407" s="117">
        <v>2028</v>
      </c>
      <c r="F2407" s="117" t="s">
        <v>4471</v>
      </c>
      <c r="G2407" s="117">
        <v>1.6615</v>
      </c>
      <c r="H2407" s="117">
        <v>0</v>
      </c>
      <c r="I2407" s="117">
        <v>1</v>
      </c>
      <c r="J2407" s="117">
        <v>0.11533517</v>
      </c>
      <c r="K2407" s="117">
        <v>9.1017200000000006E-2</v>
      </c>
      <c r="L2407" s="117">
        <v>0.3</v>
      </c>
      <c r="M2407" s="117">
        <v>0.02</v>
      </c>
      <c r="N2407" s="117" t="s">
        <v>3024</v>
      </c>
    </row>
    <row r="2408" spans="1:14">
      <c r="A2408" s="212" t="s">
        <v>7038</v>
      </c>
      <c r="B2408" s="117">
        <v>1.0647</v>
      </c>
      <c r="C2408" s="117">
        <v>1</v>
      </c>
      <c r="D2408" s="117">
        <v>4.7469999999999998E-2</v>
      </c>
      <c r="E2408" s="117">
        <v>4747</v>
      </c>
      <c r="F2408" s="117" t="s">
        <v>4476</v>
      </c>
      <c r="G2408" s="117">
        <v>1.893</v>
      </c>
      <c r="H2408" s="117">
        <v>6.6400000000000001E-2</v>
      </c>
      <c r="I2408" s="117">
        <v>1</v>
      </c>
      <c r="J2408" s="117">
        <v>0</v>
      </c>
      <c r="K2408" s="117">
        <v>0</v>
      </c>
      <c r="L2408" s="117">
        <v>0.42099999999999999</v>
      </c>
      <c r="M2408" s="117">
        <v>3.1E-2</v>
      </c>
      <c r="N2408" s="117" t="s">
        <v>3020</v>
      </c>
    </row>
    <row r="2409" spans="1:14">
      <c r="A2409" s="212" t="s">
        <v>7039</v>
      </c>
      <c r="B2409" s="117">
        <v>1.0646</v>
      </c>
      <c r="C2409" s="117">
        <v>1</v>
      </c>
      <c r="D2409" s="117">
        <v>7.9600000000000001E-3</v>
      </c>
      <c r="E2409" s="117">
        <v>796</v>
      </c>
      <c r="F2409" s="117" t="s">
        <v>4471</v>
      </c>
      <c r="G2409" s="117">
        <v>1.379</v>
      </c>
      <c r="H2409" s="117">
        <v>0</v>
      </c>
      <c r="I2409" s="117">
        <v>1</v>
      </c>
      <c r="J2409" s="117">
        <v>0</v>
      </c>
      <c r="K2409" s="117">
        <v>0</v>
      </c>
      <c r="L2409" s="117">
        <v>0.37</v>
      </c>
      <c r="M2409" s="117">
        <v>4.2000000000000003E-2</v>
      </c>
      <c r="N2409" s="117" t="s">
        <v>1664</v>
      </c>
    </row>
    <row r="2410" spans="1:14">
      <c r="A2410" s="212" t="s">
        <v>7040</v>
      </c>
      <c r="B2410" s="117">
        <v>1.0647</v>
      </c>
      <c r="C2410" s="117">
        <v>1</v>
      </c>
      <c r="D2410" s="117">
        <v>2.6900000000000001E-3</v>
      </c>
      <c r="E2410" s="117">
        <v>269</v>
      </c>
      <c r="F2410" s="117" t="s">
        <v>4476</v>
      </c>
      <c r="G2410" s="117">
        <v>1.2044999999999999</v>
      </c>
      <c r="H2410" s="117">
        <v>0</v>
      </c>
      <c r="I2410" s="117">
        <v>1</v>
      </c>
      <c r="J2410" s="117">
        <v>0</v>
      </c>
      <c r="K2410" s="117">
        <v>0</v>
      </c>
      <c r="L2410" s="117">
        <v>0.60199999999999998</v>
      </c>
      <c r="M2410" s="117">
        <v>7.9000000000000001E-2</v>
      </c>
      <c r="N2410" s="117" t="s">
        <v>3020</v>
      </c>
    </row>
    <row r="2411" spans="1:14">
      <c r="A2411" s="212" t="s">
        <v>7041</v>
      </c>
      <c r="B2411" s="117">
        <v>1.1822999999999999</v>
      </c>
      <c r="C2411" s="117">
        <v>1</v>
      </c>
      <c r="D2411" s="117">
        <v>1.9109999999999999E-2</v>
      </c>
      <c r="E2411" s="117">
        <v>1911</v>
      </c>
      <c r="F2411" s="117" t="s">
        <v>1674</v>
      </c>
      <c r="G2411" s="117">
        <v>1.8715999999999999</v>
      </c>
      <c r="H2411" s="117">
        <v>8.2600000000000007E-2</v>
      </c>
      <c r="I2411" s="117">
        <v>1</v>
      </c>
      <c r="J2411" s="117">
        <v>0</v>
      </c>
      <c r="K2411" s="117">
        <v>0</v>
      </c>
      <c r="L2411" s="117">
        <v>0.31</v>
      </c>
      <c r="M2411" s="117">
        <v>1.6E-2</v>
      </c>
      <c r="N2411" s="117" t="s">
        <v>3015</v>
      </c>
    </row>
    <row r="2412" spans="1:14">
      <c r="A2412" s="212" t="s">
        <v>7042</v>
      </c>
      <c r="B2412" s="117">
        <v>1.1822999999999999</v>
      </c>
      <c r="C2412" s="117">
        <v>1</v>
      </c>
      <c r="D2412" s="117">
        <v>3.95E-2</v>
      </c>
      <c r="E2412" s="117">
        <v>3950</v>
      </c>
      <c r="F2412" s="117" t="s">
        <v>1674</v>
      </c>
      <c r="G2412" s="117">
        <v>1.929</v>
      </c>
      <c r="H2412" s="117">
        <v>8.43E-2</v>
      </c>
      <c r="I2412" s="117">
        <v>1</v>
      </c>
      <c r="J2412" s="117">
        <v>3.2723019999999998E-2</v>
      </c>
      <c r="K2412" s="117">
        <v>4.4567309999999999E-2</v>
      </c>
      <c r="L2412" s="117">
        <v>0.45200000000000001</v>
      </c>
      <c r="M2412" s="117">
        <v>3.4000000000000002E-2</v>
      </c>
      <c r="N2412" s="117" t="s">
        <v>3015</v>
      </c>
    </row>
    <row r="2413" spans="1:14">
      <c r="A2413" s="212" t="s">
        <v>7043</v>
      </c>
      <c r="B2413" s="117">
        <v>1.1822999999999999</v>
      </c>
      <c r="C2413" s="117">
        <v>1</v>
      </c>
      <c r="D2413" s="117">
        <v>1.0659999999999999E-2</v>
      </c>
      <c r="E2413" s="117">
        <v>1066</v>
      </c>
      <c r="F2413" s="117" t="s">
        <v>1674</v>
      </c>
      <c r="G2413" s="117">
        <v>1.5793999999999999</v>
      </c>
      <c r="H2413" s="117">
        <v>0</v>
      </c>
      <c r="I2413" s="117">
        <v>1</v>
      </c>
      <c r="J2413" s="117">
        <v>0</v>
      </c>
      <c r="K2413" s="117">
        <v>0</v>
      </c>
      <c r="L2413" s="117">
        <v>0.23899999999999999</v>
      </c>
      <c r="M2413" s="117">
        <v>2.8000000000000001E-2</v>
      </c>
      <c r="N2413" s="117" t="s">
        <v>3021</v>
      </c>
    </row>
    <row r="2414" spans="1:14">
      <c r="A2414" s="212" t="s">
        <v>7044</v>
      </c>
      <c r="B2414" s="117">
        <v>1.0640999999999998</v>
      </c>
      <c r="C2414" s="117">
        <v>1</v>
      </c>
      <c r="D2414" s="117">
        <v>2.6800000000000001E-2</v>
      </c>
      <c r="E2414" s="117">
        <v>2680</v>
      </c>
      <c r="F2414" s="117" t="s">
        <v>1598</v>
      </c>
      <c r="G2414" s="117">
        <v>1.8284</v>
      </c>
      <c r="H2414" s="117">
        <v>6.5699999999999995E-2</v>
      </c>
      <c r="I2414" s="117">
        <v>1</v>
      </c>
      <c r="J2414" s="117">
        <v>0</v>
      </c>
      <c r="K2414" s="117">
        <v>0</v>
      </c>
      <c r="L2414" s="117">
        <v>0.34599999999999997</v>
      </c>
      <c r="M2414" s="117">
        <v>2.5999999999999999E-2</v>
      </c>
      <c r="N2414" s="117" t="s">
        <v>3014</v>
      </c>
    </row>
    <row r="2415" spans="1:14">
      <c r="A2415" s="212" t="s">
        <v>7045</v>
      </c>
      <c r="B2415" s="117">
        <v>1.1822999999999999</v>
      </c>
      <c r="C2415" s="117">
        <v>1</v>
      </c>
      <c r="D2415" s="117">
        <v>6.7400000000000003E-3</v>
      </c>
      <c r="E2415" s="117">
        <v>674</v>
      </c>
      <c r="F2415" s="117" t="s">
        <v>1674</v>
      </c>
      <c r="G2415" s="117">
        <v>1.4702999999999999</v>
      </c>
      <c r="H2415" s="117">
        <v>0</v>
      </c>
      <c r="I2415" s="117">
        <v>1</v>
      </c>
      <c r="J2415" s="117">
        <v>0.17077407999999999</v>
      </c>
      <c r="K2415" s="117">
        <v>0.12715978</v>
      </c>
      <c r="L2415" s="117">
        <v>0.47</v>
      </c>
      <c r="M2415" s="117">
        <v>3.5000000000000003E-2</v>
      </c>
      <c r="N2415" s="117" t="s">
        <v>3022</v>
      </c>
    </row>
    <row r="2416" spans="1:14">
      <c r="A2416" s="212" t="s">
        <v>7046</v>
      </c>
      <c r="B2416" s="117">
        <v>1.1822999999999999</v>
      </c>
      <c r="C2416" s="117">
        <v>1</v>
      </c>
      <c r="D2416" s="117">
        <v>2.385E-2</v>
      </c>
      <c r="E2416" s="117">
        <v>2385</v>
      </c>
      <c r="F2416" s="117" t="s">
        <v>1674</v>
      </c>
      <c r="G2416" s="117">
        <v>1.6152</v>
      </c>
      <c r="H2416" s="117">
        <v>3.8600000000000002E-2</v>
      </c>
      <c r="I2416" s="117">
        <v>1</v>
      </c>
      <c r="J2416" s="117">
        <v>0</v>
      </c>
      <c r="K2416" s="117">
        <v>0</v>
      </c>
      <c r="L2416" s="117">
        <v>0.36299999999999999</v>
      </c>
      <c r="M2416" s="117">
        <v>1.7999999999999999E-2</v>
      </c>
      <c r="N2416" s="117" t="s">
        <v>3022</v>
      </c>
    </row>
    <row r="2417" spans="1:14">
      <c r="A2417" s="212" t="s">
        <v>7047</v>
      </c>
      <c r="B2417" s="117">
        <v>1.0646</v>
      </c>
      <c r="C2417" s="117">
        <v>1</v>
      </c>
      <c r="D2417" s="117">
        <v>2.7099999999999999E-2</v>
      </c>
      <c r="E2417" s="117">
        <v>2710</v>
      </c>
      <c r="F2417" s="117" t="s">
        <v>4471</v>
      </c>
      <c r="G2417" s="117">
        <v>1.5731999999999999</v>
      </c>
      <c r="H2417" s="117">
        <v>0</v>
      </c>
      <c r="I2417" s="117">
        <v>1</v>
      </c>
      <c r="J2417" s="117">
        <v>8.8150499999999996E-3</v>
      </c>
      <c r="K2417" s="117">
        <v>8.4900400000000008E-3</v>
      </c>
      <c r="L2417" s="117">
        <v>0.41599999999999998</v>
      </c>
      <c r="M2417" s="117">
        <v>2.5000000000000001E-2</v>
      </c>
      <c r="N2417" s="117" t="s">
        <v>3025</v>
      </c>
    </row>
    <row r="2418" spans="1:14">
      <c r="A2418" s="212" t="s">
        <v>7048</v>
      </c>
      <c r="B2418" s="117">
        <v>1.1822999999999999</v>
      </c>
      <c r="C2418" s="117">
        <v>1</v>
      </c>
      <c r="D2418" s="117">
        <v>7.1999999999999998E-3</v>
      </c>
      <c r="E2418" s="117">
        <v>720</v>
      </c>
      <c r="F2418" s="117" t="s">
        <v>1674</v>
      </c>
      <c r="G2418" s="117">
        <v>2.0072000000000001</v>
      </c>
      <c r="H2418" s="117">
        <v>7.7999999999999996E-3</v>
      </c>
      <c r="I2418" s="117">
        <v>1</v>
      </c>
      <c r="J2418" s="117">
        <v>3.4122850000000003E-2</v>
      </c>
      <c r="K2418" s="117">
        <v>3.9497419999999998E-2</v>
      </c>
      <c r="L2418" s="117">
        <v>0.39400000000000002</v>
      </c>
      <c r="M2418" s="117">
        <v>2.7E-2</v>
      </c>
      <c r="N2418" s="117" t="s">
        <v>3022</v>
      </c>
    </row>
    <row r="2419" spans="1:14">
      <c r="A2419" s="212" t="s">
        <v>7049</v>
      </c>
      <c r="B2419" s="117">
        <v>1.1546999999999998</v>
      </c>
      <c r="C2419" s="117">
        <v>1</v>
      </c>
      <c r="D2419" s="117">
        <v>6.5250000000000002E-2</v>
      </c>
      <c r="E2419" s="117">
        <v>6525</v>
      </c>
      <c r="F2419" s="117" t="s">
        <v>1482</v>
      </c>
      <c r="G2419" s="117">
        <v>2.0154999999999998</v>
      </c>
      <c r="H2419" s="117">
        <v>7.4800000000000005E-2</v>
      </c>
      <c r="I2419" s="117">
        <v>1</v>
      </c>
      <c r="J2419" s="117">
        <v>0</v>
      </c>
      <c r="K2419" s="117">
        <v>0</v>
      </c>
      <c r="L2419" s="117">
        <v>0.40799999999999997</v>
      </c>
      <c r="M2419" s="117">
        <v>2.5000000000000001E-2</v>
      </c>
      <c r="N2419" s="117" t="s">
        <v>3017</v>
      </c>
    </row>
    <row r="2420" spans="1:14">
      <c r="A2420" s="212" t="s">
        <v>7050</v>
      </c>
      <c r="B2420" s="117">
        <v>1.1822999999999999</v>
      </c>
      <c r="C2420" s="117">
        <v>1</v>
      </c>
      <c r="D2420" s="117">
        <v>3.5200000000000001E-3</v>
      </c>
      <c r="E2420" s="117">
        <v>352</v>
      </c>
      <c r="F2420" s="117" t="s">
        <v>1674</v>
      </c>
      <c r="G2420" s="117">
        <v>1.6012999999999999</v>
      </c>
      <c r="H2420" s="117">
        <v>2.8999999999999998E-3</v>
      </c>
      <c r="I2420" s="117">
        <v>1</v>
      </c>
      <c r="J2420" s="117">
        <v>0</v>
      </c>
      <c r="K2420" s="117">
        <v>0</v>
      </c>
      <c r="L2420" s="117">
        <v>0.39400000000000002</v>
      </c>
      <c r="M2420" s="117">
        <v>2.7E-2</v>
      </c>
      <c r="N2420" s="117" t="s">
        <v>3013</v>
      </c>
    </row>
    <row r="2421" spans="1:14">
      <c r="A2421" s="212" t="s">
        <v>7051</v>
      </c>
      <c r="B2421" s="117">
        <v>0.83519999999999994</v>
      </c>
      <c r="C2421" s="117">
        <v>1</v>
      </c>
      <c r="D2421" s="117">
        <v>4.8529999999999997E-2</v>
      </c>
      <c r="E2421" s="117">
        <v>4853</v>
      </c>
      <c r="F2421" s="117" t="s">
        <v>4485</v>
      </c>
      <c r="G2421" s="117">
        <v>1.6609</v>
      </c>
      <c r="H2421" s="117">
        <v>0</v>
      </c>
      <c r="I2421" s="117">
        <v>1</v>
      </c>
      <c r="J2421" s="117">
        <v>4.6423079999999999E-2</v>
      </c>
      <c r="K2421" s="117">
        <v>5.0802100000000003E-2</v>
      </c>
      <c r="L2421" s="117">
        <v>0.158</v>
      </c>
      <c r="M2421" s="117">
        <v>1.4999999999999999E-2</v>
      </c>
      <c r="N2421" s="117" t="s">
        <v>3026</v>
      </c>
    </row>
    <row r="2422" spans="1:14">
      <c r="A2422" s="212" t="s">
        <v>7052</v>
      </c>
      <c r="B2422" s="117">
        <v>0.87669999999999992</v>
      </c>
      <c r="C2422" s="117">
        <v>1</v>
      </c>
      <c r="D2422" s="117">
        <v>1.554E-2</v>
      </c>
      <c r="E2422" s="117">
        <v>1554</v>
      </c>
      <c r="F2422" s="117" t="s">
        <v>1666</v>
      </c>
      <c r="G2422" s="117">
        <v>1.3381000000000001</v>
      </c>
      <c r="H2422" s="117">
        <v>8.8400000000000006E-2</v>
      </c>
      <c r="I2422" s="117">
        <v>1</v>
      </c>
      <c r="J2422" s="117">
        <v>0.1855358</v>
      </c>
      <c r="K2422" s="117">
        <v>0.15186048999999999</v>
      </c>
      <c r="L2422" s="117">
        <v>0.17899999999999999</v>
      </c>
      <c r="M2422" s="117">
        <v>1.0999999999999999E-2</v>
      </c>
      <c r="N2422" s="117" t="s">
        <v>3027</v>
      </c>
    </row>
    <row r="2423" spans="1:14">
      <c r="A2423" s="212" t="s">
        <v>7053</v>
      </c>
      <c r="B2423" s="117">
        <v>0.87959999999999994</v>
      </c>
      <c r="C2423" s="117">
        <v>1</v>
      </c>
      <c r="D2423" s="117">
        <v>5.5599999999999998E-3</v>
      </c>
      <c r="E2423" s="117">
        <v>556</v>
      </c>
      <c r="F2423" s="117" t="s">
        <v>4489</v>
      </c>
      <c r="G2423" s="117">
        <v>1.1535</v>
      </c>
      <c r="H2423" s="117">
        <v>0</v>
      </c>
      <c r="I2423" s="117">
        <v>1</v>
      </c>
      <c r="J2423" s="117">
        <v>0</v>
      </c>
      <c r="K2423" s="117">
        <v>0</v>
      </c>
      <c r="L2423" s="117">
        <v>0.27800000000000002</v>
      </c>
      <c r="M2423" s="117">
        <v>2.5999999999999999E-2</v>
      </c>
      <c r="N2423" s="117" t="s">
        <v>3028</v>
      </c>
    </row>
    <row r="2424" spans="1:14">
      <c r="A2424" s="212" t="s">
        <v>7054</v>
      </c>
      <c r="B2424" s="117">
        <v>0.94249999999999989</v>
      </c>
      <c r="C2424" s="117">
        <v>1</v>
      </c>
      <c r="D2424" s="117">
        <v>2.9989999999999999E-2</v>
      </c>
      <c r="E2424" s="117">
        <v>2999</v>
      </c>
      <c r="F2424" s="117" t="s">
        <v>1517</v>
      </c>
      <c r="G2424" s="117">
        <v>1.9532</v>
      </c>
      <c r="H2424" s="117">
        <v>3.2899999999999999E-2</v>
      </c>
      <c r="I2424" s="117">
        <v>1</v>
      </c>
      <c r="J2424" s="117">
        <v>4.4970599999999998E-3</v>
      </c>
      <c r="K2424" s="117">
        <v>4.2548000000000004E-3</v>
      </c>
      <c r="L2424" s="117">
        <v>0.29599999999999999</v>
      </c>
      <c r="M2424" s="117">
        <v>1.2999999999999999E-2</v>
      </c>
      <c r="N2424" s="117" t="s">
        <v>3029</v>
      </c>
    </row>
    <row r="2425" spans="1:14">
      <c r="A2425" s="212" t="s">
        <v>7055</v>
      </c>
      <c r="B2425" s="117">
        <v>0.87959999999999994</v>
      </c>
      <c r="C2425" s="117">
        <v>1</v>
      </c>
      <c r="D2425" s="117">
        <v>7.8189999999999996E-2</v>
      </c>
      <c r="E2425" s="117">
        <v>7819</v>
      </c>
      <c r="F2425" s="117" t="s">
        <v>4489</v>
      </c>
      <c r="G2425" s="117">
        <v>1.9215</v>
      </c>
      <c r="H2425" s="117">
        <v>6.88E-2</v>
      </c>
      <c r="I2425" s="117">
        <v>1</v>
      </c>
      <c r="J2425" s="117">
        <v>0.25915960999999998</v>
      </c>
      <c r="K2425" s="117">
        <v>0.28210966999999998</v>
      </c>
      <c r="L2425" s="117">
        <v>0.14799999999999999</v>
      </c>
      <c r="M2425" s="117">
        <v>4.0000000000000001E-3</v>
      </c>
      <c r="N2425" s="117" t="s">
        <v>1683</v>
      </c>
    </row>
    <row r="2426" spans="1:14">
      <c r="A2426" s="212" t="s">
        <v>7056</v>
      </c>
      <c r="B2426" s="117">
        <v>0.79799999999999993</v>
      </c>
      <c r="C2426" s="117">
        <v>1</v>
      </c>
      <c r="D2426" s="117">
        <v>3.3500000000000001E-3</v>
      </c>
      <c r="E2426" s="117">
        <v>335</v>
      </c>
      <c r="F2426" s="117" t="s">
        <v>4326</v>
      </c>
      <c r="G2426" s="117">
        <v>1.1423000000000001</v>
      </c>
      <c r="H2426" s="117">
        <v>0</v>
      </c>
      <c r="I2426" s="117">
        <v>1</v>
      </c>
      <c r="J2426" s="117">
        <v>0</v>
      </c>
      <c r="K2426" s="117">
        <v>0</v>
      </c>
      <c r="L2426" s="117">
        <v>0.51400000000000001</v>
      </c>
      <c r="M2426" s="117">
        <v>2.3E-2</v>
      </c>
      <c r="N2426" s="117" t="s">
        <v>3030</v>
      </c>
    </row>
    <row r="2427" spans="1:14">
      <c r="A2427" s="212" t="s">
        <v>7057</v>
      </c>
      <c r="B2427" s="117">
        <v>0.79009999999999991</v>
      </c>
      <c r="C2427" s="117">
        <v>1</v>
      </c>
      <c r="D2427" s="117">
        <v>4.1669999999999999E-2</v>
      </c>
      <c r="E2427" s="117">
        <v>4167</v>
      </c>
      <c r="F2427" s="117" t="s">
        <v>4492</v>
      </c>
      <c r="G2427" s="117">
        <v>1.8231999999999999</v>
      </c>
      <c r="H2427" s="117">
        <v>6.2E-2</v>
      </c>
      <c r="I2427" s="117">
        <v>1</v>
      </c>
      <c r="J2427" s="117">
        <v>6.3601400000000002E-2</v>
      </c>
      <c r="K2427" s="117">
        <v>5.075031E-2</v>
      </c>
      <c r="L2427" s="117">
        <v>0.17199999999999999</v>
      </c>
      <c r="M2427" s="117">
        <v>1.4E-2</v>
      </c>
      <c r="N2427" s="117" t="s">
        <v>3031</v>
      </c>
    </row>
    <row r="2428" spans="1:14">
      <c r="A2428" s="212" t="s">
        <v>7058</v>
      </c>
      <c r="B2428" s="117">
        <v>0.99809999999999999</v>
      </c>
      <c r="C2428" s="117">
        <v>1</v>
      </c>
      <c r="D2428" s="117">
        <v>2.631E-2</v>
      </c>
      <c r="E2428" s="117">
        <v>2631</v>
      </c>
      <c r="F2428" s="117" t="s">
        <v>1620</v>
      </c>
      <c r="G2428" s="117">
        <v>1.4833000000000001</v>
      </c>
      <c r="H2428" s="117">
        <v>2.75E-2</v>
      </c>
      <c r="I2428" s="117">
        <v>1</v>
      </c>
      <c r="J2428" s="117">
        <v>0</v>
      </c>
      <c r="K2428" s="117">
        <v>0</v>
      </c>
      <c r="L2428" s="117">
        <v>0.218</v>
      </c>
      <c r="M2428" s="117">
        <v>0.03</v>
      </c>
      <c r="N2428" s="117" t="s">
        <v>3032</v>
      </c>
    </row>
    <row r="2429" spans="1:14">
      <c r="A2429" s="212" t="s">
        <v>7059</v>
      </c>
      <c r="B2429" s="117">
        <v>0.79799999999999993</v>
      </c>
      <c r="C2429" s="117">
        <v>1</v>
      </c>
      <c r="D2429" s="117">
        <v>2.145E-2</v>
      </c>
      <c r="E2429" s="117">
        <v>2145</v>
      </c>
      <c r="F2429" s="117" t="s">
        <v>4326</v>
      </c>
      <c r="G2429" s="117">
        <v>1.4737</v>
      </c>
      <c r="H2429" s="117">
        <v>0</v>
      </c>
      <c r="I2429" s="117">
        <v>1</v>
      </c>
      <c r="J2429" s="117">
        <v>0</v>
      </c>
      <c r="K2429" s="117">
        <v>0</v>
      </c>
      <c r="L2429" s="117">
        <v>0.36</v>
      </c>
      <c r="M2429" s="117">
        <v>3.1E-2</v>
      </c>
      <c r="N2429" s="117" t="s">
        <v>3033</v>
      </c>
    </row>
    <row r="2430" spans="1:14">
      <c r="A2430" s="212" t="s">
        <v>7060</v>
      </c>
      <c r="B2430" s="117">
        <v>0.79799999999999993</v>
      </c>
      <c r="C2430" s="117">
        <v>1</v>
      </c>
      <c r="D2430" s="117">
        <v>1.6129999999999999E-2</v>
      </c>
      <c r="E2430" s="117">
        <v>1613</v>
      </c>
      <c r="F2430" s="117" t="s">
        <v>4326</v>
      </c>
      <c r="G2430" s="117">
        <v>1.3011999999999999</v>
      </c>
      <c r="H2430" s="117">
        <v>4.3700000000000003E-2</v>
      </c>
      <c r="I2430" s="117">
        <v>1</v>
      </c>
      <c r="J2430" s="117">
        <v>0</v>
      </c>
      <c r="K2430" s="117">
        <v>0</v>
      </c>
      <c r="L2430" s="117">
        <v>0.45200000000000001</v>
      </c>
      <c r="M2430" s="117">
        <v>1.7000000000000001E-2</v>
      </c>
      <c r="N2430" s="117" t="s">
        <v>3030</v>
      </c>
    </row>
    <row r="2431" spans="1:14">
      <c r="A2431" s="212" t="s">
        <v>9746</v>
      </c>
      <c r="B2431" s="117">
        <v>0.96079999999999999</v>
      </c>
      <c r="C2431" s="117">
        <v>1</v>
      </c>
      <c r="D2431" s="117">
        <v>7.3099999999999997E-3</v>
      </c>
      <c r="E2431" s="117">
        <v>731</v>
      </c>
      <c r="F2431" s="117" t="s">
        <v>1356</v>
      </c>
      <c r="G2431" s="117">
        <v>1.214</v>
      </c>
      <c r="H2431" s="117">
        <v>0</v>
      </c>
      <c r="I2431" s="117">
        <v>1</v>
      </c>
      <c r="J2431" s="117">
        <v>0</v>
      </c>
      <c r="K2431" s="117">
        <v>0</v>
      </c>
      <c r="L2431" s="117">
        <v>0.34599999999999997</v>
      </c>
      <c r="M2431" s="117">
        <v>2.1999999999999999E-2</v>
      </c>
      <c r="N2431" s="117" t="s">
        <v>3034</v>
      </c>
    </row>
    <row r="2432" spans="1:14">
      <c r="A2432" s="212" t="s">
        <v>7061</v>
      </c>
      <c r="B2432" s="117">
        <v>1.0893999999999999</v>
      </c>
      <c r="C2432" s="117">
        <v>1</v>
      </c>
      <c r="D2432" s="117">
        <v>5.1000000000000004E-4</v>
      </c>
      <c r="E2432" s="117">
        <v>51</v>
      </c>
      <c r="F2432" s="117" t="s">
        <v>1660</v>
      </c>
      <c r="G2432" s="117">
        <v>0.67659999999999998</v>
      </c>
      <c r="H2432" s="117">
        <v>0</v>
      </c>
      <c r="I2432" s="117">
        <v>1</v>
      </c>
      <c r="J2432" s="117">
        <v>0</v>
      </c>
      <c r="K2432" s="117">
        <v>0</v>
      </c>
      <c r="L2432" s="117">
        <v>0.34899999999999998</v>
      </c>
      <c r="M2432" s="117">
        <v>1.7000000000000001E-2</v>
      </c>
      <c r="N2432" s="117" t="s">
        <v>3035</v>
      </c>
    </row>
    <row r="2433" spans="1:14">
      <c r="A2433" s="212" t="s">
        <v>7062</v>
      </c>
      <c r="B2433" s="117">
        <v>1.0893999999999999</v>
      </c>
      <c r="C2433" s="117">
        <v>1</v>
      </c>
      <c r="D2433" s="117">
        <v>2.6939999999999999E-2</v>
      </c>
      <c r="E2433" s="117">
        <v>2694</v>
      </c>
      <c r="F2433" s="117" t="s">
        <v>1660</v>
      </c>
      <c r="G2433" s="117">
        <v>1.4313</v>
      </c>
      <c r="H2433" s="117">
        <v>3.7900000000000003E-2</v>
      </c>
      <c r="I2433" s="117">
        <v>1</v>
      </c>
      <c r="J2433" s="117">
        <v>0.14105893</v>
      </c>
      <c r="K2433" s="117">
        <v>0.1709427</v>
      </c>
      <c r="L2433" s="117">
        <v>9.2999999999999999E-2</v>
      </c>
      <c r="M2433" s="117">
        <v>5.0000000000000001E-3</v>
      </c>
      <c r="N2433" s="117" t="s">
        <v>3035</v>
      </c>
    </row>
    <row r="2434" spans="1:14">
      <c r="A2434" s="212" t="s">
        <v>7063</v>
      </c>
      <c r="B2434" s="117">
        <v>1.0893999999999999</v>
      </c>
      <c r="C2434" s="117">
        <v>1</v>
      </c>
      <c r="D2434" s="117">
        <v>4.6019999999999998E-2</v>
      </c>
      <c r="E2434" s="117">
        <v>4602</v>
      </c>
      <c r="F2434" s="117" t="s">
        <v>1660</v>
      </c>
      <c r="G2434" s="117">
        <v>2.3717000000000001</v>
      </c>
      <c r="H2434" s="117">
        <v>0.1389</v>
      </c>
      <c r="I2434" s="117">
        <v>1</v>
      </c>
      <c r="J2434" s="117">
        <v>0.26450093000000002</v>
      </c>
      <c r="K2434" s="117">
        <v>0.27259472000000001</v>
      </c>
      <c r="L2434" s="117">
        <v>0.124</v>
      </c>
      <c r="M2434" s="117">
        <v>6.0000000000000001E-3</v>
      </c>
      <c r="N2434" s="117" t="s">
        <v>3035</v>
      </c>
    </row>
    <row r="2435" spans="1:14">
      <c r="A2435" s="212" t="s">
        <v>7064</v>
      </c>
      <c r="B2435" s="117">
        <v>0.87669999999999992</v>
      </c>
      <c r="C2435" s="117">
        <v>1</v>
      </c>
      <c r="D2435" s="117">
        <v>3.3640000000000003E-2</v>
      </c>
      <c r="E2435" s="117">
        <v>3364</v>
      </c>
      <c r="F2435" s="117" t="s">
        <v>1666</v>
      </c>
      <c r="G2435" s="117">
        <v>1.7484</v>
      </c>
      <c r="H2435" s="117">
        <v>8.8099999999999998E-2</v>
      </c>
      <c r="I2435" s="117">
        <v>1</v>
      </c>
      <c r="J2435" s="117">
        <v>0.18811469</v>
      </c>
      <c r="K2435" s="117">
        <v>0.18918360000000001</v>
      </c>
      <c r="L2435" s="117">
        <v>0.17399999999999999</v>
      </c>
      <c r="M2435" s="117">
        <v>8.9999999999999993E-3</v>
      </c>
      <c r="N2435" s="117" t="s">
        <v>3027</v>
      </c>
    </row>
    <row r="2436" spans="1:14">
      <c r="A2436" s="212" t="s">
        <v>7065</v>
      </c>
      <c r="B2436" s="117">
        <v>0.79799999999999993</v>
      </c>
      <c r="C2436" s="117">
        <v>1</v>
      </c>
      <c r="D2436" s="117">
        <v>1.4760000000000001E-2</v>
      </c>
      <c r="E2436" s="117">
        <v>1476</v>
      </c>
      <c r="F2436" s="117" t="s">
        <v>4326</v>
      </c>
      <c r="G2436" s="117">
        <v>1.2673000000000001</v>
      </c>
      <c r="H2436" s="117">
        <v>8.7599999999999997E-2</v>
      </c>
      <c r="I2436" s="117">
        <v>1</v>
      </c>
      <c r="J2436" s="117">
        <v>0</v>
      </c>
      <c r="K2436" s="117">
        <v>0</v>
      </c>
      <c r="L2436" s="117">
        <v>0.41199999999999998</v>
      </c>
      <c r="M2436" s="117">
        <v>4.2999999999999997E-2</v>
      </c>
      <c r="N2436" s="117" t="s">
        <v>3036</v>
      </c>
    </row>
    <row r="2437" spans="1:14">
      <c r="A2437" s="212" t="s">
        <v>7066</v>
      </c>
      <c r="B2437" s="117">
        <v>0.79799999999999993</v>
      </c>
      <c r="C2437" s="117">
        <v>1</v>
      </c>
      <c r="D2437" s="117">
        <v>1.797E-2</v>
      </c>
      <c r="E2437" s="117">
        <v>1797</v>
      </c>
      <c r="F2437" s="117" t="s">
        <v>4326</v>
      </c>
      <c r="G2437" s="117">
        <v>1.3458000000000001</v>
      </c>
      <c r="H2437" s="117">
        <v>0</v>
      </c>
      <c r="I2437" s="117">
        <v>1</v>
      </c>
      <c r="J2437" s="117">
        <v>0</v>
      </c>
      <c r="K2437" s="117">
        <v>0</v>
      </c>
      <c r="L2437" s="117">
        <v>0.40600000000000003</v>
      </c>
      <c r="M2437" s="117">
        <v>2.8000000000000001E-2</v>
      </c>
      <c r="N2437" s="117" t="s">
        <v>3036</v>
      </c>
    </row>
    <row r="2438" spans="1:14">
      <c r="A2438" s="212" t="s">
        <v>7067</v>
      </c>
      <c r="B2438" s="117">
        <v>0.87669999999999992</v>
      </c>
      <c r="C2438" s="117">
        <v>1</v>
      </c>
      <c r="D2438" s="117">
        <v>1.1469999999999999E-2</v>
      </c>
      <c r="E2438" s="117">
        <v>1147</v>
      </c>
      <c r="F2438" s="117" t="s">
        <v>1666</v>
      </c>
      <c r="G2438" s="117">
        <v>1.5147999999999999</v>
      </c>
      <c r="H2438" s="117">
        <v>2.5899999999999999E-2</v>
      </c>
      <c r="I2438" s="117">
        <v>1</v>
      </c>
      <c r="J2438" s="117">
        <v>0</v>
      </c>
      <c r="K2438" s="117">
        <v>0</v>
      </c>
      <c r="L2438" s="117">
        <v>0.28199999999999997</v>
      </c>
      <c r="M2438" s="117">
        <v>2.9000000000000001E-2</v>
      </c>
      <c r="N2438" s="117" t="s">
        <v>3027</v>
      </c>
    </row>
    <row r="2439" spans="1:14">
      <c r="A2439" s="212" t="s">
        <v>7068</v>
      </c>
      <c r="B2439" s="117">
        <v>0.99809999999999999</v>
      </c>
      <c r="C2439" s="117">
        <v>1</v>
      </c>
      <c r="D2439" s="117">
        <v>1.108E-2</v>
      </c>
      <c r="E2439" s="117">
        <v>1108</v>
      </c>
      <c r="F2439" s="117" t="s">
        <v>1620</v>
      </c>
      <c r="G2439" s="117">
        <v>1.4964</v>
      </c>
      <c r="H2439" s="117">
        <v>0</v>
      </c>
      <c r="I2439" s="117">
        <v>1</v>
      </c>
      <c r="J2439" s="117">
        <v>0</v>
      </c>
      <c r="K2439" s="117">
        <v>0</v>
      </c>
      <c r="L2439" s="117">
        <v>0.104</v>
      </c>
      <c r="M2439" s="117">
        <v>1.2E-2</v>
      </c>
      <c r="N2439" s="117" t="s">
        <v>1678</v>
      </c>
    </row>
    <row r="2440" spans="1:14">
      <c r="A2440" s="212" t="s">
        <v>7069</v>
      </c>
      <c r="B2440" s="117">
        <v>0.87669999999999992</v>
      </c>
      <c r="C2440" s="117">
        <v>1</v>
      </c>
      <c r="D2440" s="117">
        <v>2.843E-2</v>
      </c>
      <c r="E2440" s="117">
        <v>2843</v>
      </c>
      <c r="F2440" s="117" t="s">
        <v>1666</v>
      </c>
      <c r="G2440" s="117">
        <v>1.6924999999999999</v>
      </c>
      <c r="H2440" s="117">
        <v>3.4500000000000003E-2</v>
      </c>
      <c r="I2440" s="117">
        <v>1</v>
      </c>
      <c r="J2440" s="117">
        <v>4.881775E-2</v>
      </c>
      <c r="K2440" s="117">
        <v>5.8487339999999999E-2</v>
      </c>
      <c r="L2440" s="117">
        <v>0.37</v>
      </c>
      <c r="M2440" s="117">
        <v>4.2000000000000003E-2</v>
      </c>
      <c r="N2440" s="117" t="s">
        <v>3037</v>
      </c>
    </row>
    <row r="2441" spans="1:14">
      <c r="A2441" s="212" t="s">
        <v>7070</v>
      </c>
      <c r="B2441" s="117">
        <v>0.87669999999999992</v>
      </c>
      <c r="C2441" s="117">
        <v>1</v>
      </c>
      <c r="D2441" s="117">
        <v>1.315E-2</v>
      </c>
      <c r="E2441" s="117">
        <v>1315</v>
      </c>
      <c r="F2441" s="117" t="s">
        <v>1666</v>
      </c>
      <c r="G2441" s="117">
        <v>1.6404000000000001</v>
      </c>
      <c r="H2441" s="117">
        <v>2.7900000000000001E-2</v>
      </c>
      <c r="I2441" s="117">
        <v>1</v>
      </c>
      <c r="J2441" s="117">
        <v>0</v>
      </c>
      <c r="K2441" s="117">
        <v>0</v>
      </c>
      <c r="L2441" s="117">
        <v>0.40600000000000003</v>
      </c>
      <c r="M2441" s="117">
        <v>4.4999999999999998E-2</v>
      </c>
      <c r="N2441" s="117" t="s">
        <v>3027</v>
      </c>
    </row>
    <row r="2442" spans="1:14">
      <c r="A2442" s="212" t="s">
        <v>7071</v>
      </c>
      <c r="B2442" s="117">
        <v>0.79799999999999993</v>
      </c>
      <c r="C2442" s="117">
        <v>1</v>
      </c>
      <c r="D2442" s="117">
        <v>6.8500000000000002E-3</v>
      </c>
      <c r="E2442" s="117">
        <v>685</v>
      </c>
      <c r="F2442" s="117" t="s">
        <v>4326</v>
      </c>
      <c r="G2442" s="117">
        <v>1.5014000000000001</v>
      </c>
      <c r="H2442" s="117">
        <v>0</v>
      </c>
      <c r="I2442" s="117">
        <v>1</v>
      </c>
      <c r="J2442" s="117">
        <v>0</v>
      </c>
      <c r="K2442" s="117">
        <v>0</v>
      </c>
      <c r="L2442" s="117">
        <v>0.36699999999999999</v>
      </c>
      <c r="M2442" s="117">
        <v>2.5000000000000001E-2</v>
      </c>
      <c r="N2442" s="117" t="s">
        <v>3038</v>
      </c>
    </row>
    <row r="2443" spans="1:14">
      <c r="A2443" s="212" t="s">
        <v>7072</v>
      </c>
      <c r="B2443" s="117">
        <v>0.87669999999999992</v>
      </c>
      <c r="C2443" s="117">
        <v>1</v>
      </c>
      <c r="D2443" s="117">
        <v>2.0650000000000002E-2</v>
      </c>
      <c r="E2443" s="117">
        <v>2065</v>
      </c>
      <c r="F2443" s="117" t="s">
        <v>1666</v>
      </c>
      <c r="G2443" s="117">
        <v>1.5390999999999999</v>
      </c>
      <c r="H2443" s="117">
        <v>7.5899999999999995E-2</v>
      </c>
      <c r="I2443" s="117">
        <v>1</v>
      </c>
      <c r="J2443" s="117">
        <v>0</v>
      </c>
      <c r="K2443" s="117">
        <v>0</v>
      </c>
      <c r="L2443" s="117">
        <v>0.48</v>
      </c>
      <c r="M2443" s="117">
        <v>4.7E-2</v>
      </c>
      <c r="N2443" s="117" t="s">
        <v>3039</v>
      </c>
    </row>
    <row r="2444" spans="1:14">
      <c r="A2444" s="212" t="s">
        <v>7073</v>
      </c>
      <c r="B2444" s="117">
        <v>0.87669999999999992</v>
      </c>
      <c r="C2444" s="117">
        <v>1</v>
      </c>
      <c r="D2444" s="117">
        <v>2.6210000000000001E-2</v>
      </c>
      <c r="E2444" s="117">
        <v>2621</v>
      </c>
      <c r="F2444" s="117" t="s">
        <v>1666</v>
      </c>
      <c r="G2444" s="117">
        <v>1.5327</v>
      </c>
      <c r="H2444" s="117">
        <v>3.78E-2</v>
      </c>
      <c r="I2444" s="117">
        <v>1</v>
      </c>
      <c r="J2444" s="117">
        <v>4.232644E-2</v>
      </c>
      <c r="K2444" s="117">
        <v>4.685814E-2</v>
      </c>
      <c r="L2444" s="117">
        <v>0.53100000000000003</v>
      </c>
      <c r="M2444" s="117">
        <v>2.8000000000000001E-2</v>
      </c>
      <c r="N2444" s="117" t="s">
        <v>3040</v>
      </c>
    </row>
    <row r="2445" spans="1:14">
      <c r="A2445" s="212" t="s">
        <v>7075</v>
      </c>
      <c r="B2445" s="117">
        <v>0.95069999999999999</v>
      </c>
      <c r="C2445" s="117">
        <v>1</v>
      </c>
      <c r="D2445" s="117">
        <v>9.2039999999999997E-2</v>
      </c>
      <c r="E2445" s="117">
        <v>9204</v>
      </c>
      <c r="F2445" s="117" t="s">
        <v>1685</v>
      </c>
      <c r="G2445" s="117">
        <v>1.6593</v>
      </c>
      <c r="H2445" s="117">
        <v>6.3799999999999996E-2</v>
      </c>
      <c r="I2445" s="117">
        <v>1</v>
      </c>
      <c r="J2445" s="117">
        <v>5.3891179999999997E-2</v>
      </c>
      <c r="K2445" s="117">
        <v>6.1359879999999999E-2</v>
      </c>
      <c r="L2445" s="117">
        <v>0.30499999999999999</v>
      </c>
      <c r="M2445" s="117">
        <v>3.6999999999999998E-2</v>
      </c>
      <c r="N2445" s="117" t="s">
        <v>3041</v>
      </c>
    </row>
    <row r="2446" spans="1:14">
      <c r="A2446" s="212" t="s">
        <v>7076</v>
      </c>
      <c r="B2446" s="117">
        <v>0.85959999999999992</v>
      </c>
      <c r="C2446" s="117">
        <v>1</v>
      </c>
      <c r="D2446" s="117">
        <v>4.4080000000000001E-2</v>
      </c>
      <c r="E2446" s="117">
        <v>4408</v>
      </c>
      <c r="F2446" s="117" t="s">
        <v>1777</v>
      </c>
      <c r="G2446" s="117">
        <v>1.851</v>
      </c>
      <c r="H2446" s="117">
        <v>0</v>
      </c>
      <c r="I2446" s="117">
        <v>1</v>
      </c>
      <c r="J2446" s="117">
        <v>4.4593819999999999E-2</v>
      </c>
      <c r="K2446" s="117">
        <v>4.3941569999999999E-2</v>
      </c>
      <c r="L2446" s="117">
        <v>0.26700000000000002</v>
      </c>
      <c r="M2446" s="117">
        <v>3.5999999999999997E-2</v>
      </c>
      <c r="N2446" s="117" t="s">
        <v>3042</v>
      </c>
    </row>
    <row r="2447" spans="1:14">
      <c r="A2447" s="212" t="s">
        <v>7077</v>
      </c>
      <c r="B2447" s="117">
        <v>0.97759999999999991</v>
      </c>
      <c r="C2447" s="117">
        <v>1</v>
      </c>
      <c r="D2447" s="117">
        <v>9.8549999999999999E-2</v>
      </c>
      <c r="E2447" s="117">
        <v>9855</v>
      </c>
      <c r="F2447" s="117" t="s">
        <v>4490</v>
      </c>
      <c r="G2447" s="117">
        <v>1.8701000000000001</v>
      </c>
      <c r="H2447" s="117">
        <v>4.8500000000000001E-2</v>
      </c>
      <c r="I2447" s="117">
        <v>1</v>
      </c>
      <c r="J2447" s="117">
        <v>8.8807759999999999E-2</v>
      </c>
      <c r="K2447" s="117">
        <v>0.12057564</v>
      </c>
      <c r="L2447" s="117">
        <v>0.34200000000000003</v>
      </c>
      <c r="M2447" s="117">
        <v>1.7999999999999999E-2</v>
      </c>
      <c r="N2447" s="117" t="s">
        <v>3043</v>
      </c>
    </row>
    <row r="2448" spans="1:14">
      <c r="A2448" s="212" t="s">
        <v>7078</v>
      </c>
      <c r="B2448" s="117">
        <v>0.79799999999999993</v>
      </c>
      <c r="C2448" s="117">
        <v>1</v>
      </c>
      <c r="D2448" s="117">
        <v>1.4619999999999999E-2</v>
      </c>
      <c r="E2448" s="117">
        <v>1462</v>
      </c>
      <c r="F2448" s="117" t="s">
        <v>4326</v>
      </c>
      <c r="G2448" s="117">
        <v>1.3037000000000001</v>
      </c>
      <c r="H2448" s="117">
        <v>0</v>
      </c>
      <c r="I2448" s="117">
        <v>1</v>
      </c>
      <c r="J2448" s="117">
        <v>0</v>
      </c>
      <c r="K2448" s="117">
        <v>0</v>
      </c>
      <c r="L2448" s="117">
        <v>0.38400000000000001</v>
      </c>
      <c r="M2448" s="117">
        <v>2.4E-2</v>
      </c>
      <c r="N2448" s="117" t="s">
        <v>1963</v>
      </c>
    </row>
    <row r="2449" spans="1:14">
      <c r="A2449" s="212" t="s">
        <v>7079</v>
      </c>
      <c r="B2449" s="117">
        <v>0.96079999999999999</v>
      </c>
      <c r="C2449" s="117">
        <v>1</v>
      </c>
      <c r="D2449" s="117">
        <v>9.2850000000000002E-2</v>
      </c>
      <c r="E2449" s="117">
        <v>9285</v>
      </c>
      <c r="F2449" s="117" t="s">
        <v>1356</v>
      </c>
      <c r="G2449" s="117">
        <v>1.9307000000000001</v>
      </c>
      <c r="H2449" s="117">
        <v>5.04E-2</v>
      </c>
      <c r="I2449" s="117">
        <v>1</v>
      </c>
      <c r="J2449" s="117">
        <v>0.15450077000000001</v>
      </c>
      <c r="K2449" s="117">
        <v>0.15680395</v>
      </c>
      <c r="L2449" s="117">
        <v>0.112</v>
      </c>
      <c r="M2449" s="117">
        <v>0.01</v>
      </c>
      <c r="N2449" s="117" t="s">
        <v>3044</v>
      </c>
    </row>
    <row r="2450" spans="1:14">
      <c r="A2450" s="212" t="s">
        <v>7080</v>
      </c>
      <c r="B2450" s="117">
        <v>0.87669999999999992</v>
      </c>
      <c r="C2450" s="117">
        <v>1</v>
      </c>
      <c r="D2450" s="117">
        <v>5.4339999999999999E-2</v>
      </c>
      <c r="E2450" s="117">
        <v>5434</v>
      </c>
      <c r="F2450" s="117" t="s">
        <v>1666</v>
      </c>
      <c r="G2450" s="117">
        <v>2.3767999999999998</v>
      </c>
      <c r="H2450" s="117">
        <v>3.9100000000000003E-2</v>
      </c>
      <c r="I2450" s="117">
        <v>1</v>
      </c>
      <c r="J2450" s="117">
        <v>0.28333839</v>
      </c>
      <c r="K2450" s="117">
        <v>0.28260603000000001</v>
      </c>
      <c r="L2450" s="117">
        <v>0.185</v>
      </c>
      <c r="M2450" s="117">
        <v>1.6E-2</v>
      </c>
      <c r="N2450" s="117" t="s">
        <v>3027</v>
      </c>
    </row>
    <row r="2451" spans="1:14">
      <c r="A2451" s="212" t="s">
        <v>7081</v>
      </c>
      <c r="B2451" s="117">
        <v>0.79799999999999993</v>
      </c>
      <c r="C2451" s="117">
        <v>1</v>
      </c>
      <c r="D2451" s="117">
        <v>7.1999999999999998E-3</v>
      </c>
      <c r="E2451" s="117">
        <v>720</v>
      </c>
      <c r="F2451" s="117" t="s">
        <v>4326</v>
      </c>
      <c r="G2451" s="117">
        <v>1.2236</v>
      </c>
      <c r="H2451" s="117">
        <v>0</v>
      </c>
      <c r="I2451" s="117">
        <v>1</v>
      </c>
      <c r="J2451" s="117">
        <v>0</v>
      </c>
      <c r="K2451" s="117">
        <v>0</v>
      </c>
      <c r="L2451" s="117">
        <v>0.50700000000000001</v>
      </c>
      <c r="M2451" s="117">
        <v>2.5000000000000001E-2</v>
      </c>
      <c r="N2451" s="117" t="s">
        <v>3045</v>
      </c>
    </row>
    <row r="2452" spans="1:14">
      <c r="A2452" s="212" t="s">
        <v>7082</v>
      </c>
      <c r="B2452" s="117">
        <v>0.79799999999999993</v>
      </c>
      <c r="C2452" s="117">
        <v>1</v>
      </c>
      <c r="D2452" s="117">
        <v>6.8799999999999998E-3</v>
      </c>
      <c r="E2452" s="117">
        <v>688</v>
      </c>
      <c r="F2452" s="117" t="s">
        <v>4326</v>
      </c>
      <c r="G2452" s="117">
        <v>1.2039</v>
      </c>
      <c r="H2452" s="117">
        <v>0</v>
      </c>
      <c r="I2452" s="117">
        <v>1</v>
      </c>
      <c r="J2452" s="117">
        <v>0</v>
      </c>
      <c r="K2452" s="117">
        <v>0</v>
      </c>
      <c r="L2452" s="117">
        <v>0.64300000000000002</v>
      </c>
      <c r="M2452" s="117">
        <v>2.3E-2</v>
      </c>
      <c r="N2452" s="117" t="s">
        <v>1959</v>
      </c>
    </row>
    <row r="2453" spans="1:14">
      <c r="A2453" s="212" t="s">
        <v>7083</v>
      </c>
      <c r="B2453" s="117">
        <v>0.99809999999999999</v>
      </c>
      <c r="C2453" s="117">
        <v>1</v>
      </c>
      <c r="D2453" s="117">
        <v>2.7220000000000001E-2</v>
      </c>
      <c r="E2453" s="117">
        <v>2722</v>
      </c>
      <c r="F2453" s="117" t="s">
        <v>1620</v>
      </c>
      <c r="G2453" s="117">
        <v>1.6122000000000001</v>
      </c>
      <c r="H2453" s="117">
        <v>2.7699999999999999E-2</v>
      </c>
      <c r="I2453" s="117">
        <v>1</v>
      </c>
      <c r="J2453" s="117">
        <v>0</v>
      </c>
      <c r="K2453" s="117">
        <v>0</v>
      </c>
      <c r="L2453" s="117">
        <v>0.25</v>
      </c>
      <c r="M2453" s="117">
        <v>2.4E-2</v>
      </c>
      <c r="N2453" s="117" t="s">
        <v>1678</v>
      </c>
    </row>
    <row r="2454" spans="1:14">
      <c r="A2454" s="212" t="s">
        <v>7084</v>
      </c>
      <c r="B2454" s="117">
        <v>0.94249999999999989</v>
      </c>
      <c r="C2454" s="117">
        <v>1</v>
      </c>
      <c r="D2454" s="117">
        <v>1.426E-2</v>
      </c>
      <c r="E2454" s="117">
        <v>1426</v>
      </c>
      <c r="F2454" s="117" t="s">
        <v>1517</v>
      </c>
      <c r="G2454" s="117">
        <v>1.4581</v>
      </c>
      <c r="H2454" s="117">
        <v>3.09E-2</v>
      </c>
      <c r="I2454" s="117">
        <v>1</v>
      </c>
      <c r="J2454" s="117">
        <v>0</v>
      </c>
      <c r="K2454" s="117">
        <v>0</v>
      </c>
      <c r="L2454" s="117">
        <v>0.184</v>
      </c>
      <c r="M2454" s="117">
        <v>1.6E-2</v>
      </c>
      <c r="N2454" s="117" t="s">
        <v>3029</v>
      </c>
    </row>
    <row r="2455" spans="1:14">
      <c r="A2455" s="212" t="s">
        <v>7085</v>
      </c>
      <c r="B2455" s="117">
        <v>0.96139999999999992</v>
      </c>
      <c r="C2455" s="117">
        <v>1</v>
      </c>
      <c r="D2455" s="117">
        <v>1.3010000000000001E-2</v>
      </c>
      <c r="E2455" s="117">
        <v>1301</v>
      </c>
      <c r="F2455" s="117" t="s">
        <v>1568</v>
      </c>
      <c r="G2455" s="117">
        <v>1.8794</v>
      </c>
      <c r="H2455" s="117">
        <v>6.2100000000000002E-2</v>
      </c>
      <c r="I2455" s="117">
        <v>1</v>
      </c>
      <c r="J2455" s="117">
        <v>0</v>
      </c>
      <c r="K2455" s="117">
        <v>0</v>
      </c>
      <c r="L2455" s="117">
        <v>0.182</v>
      </c>
      <c r="M2455" s="117">
        <v>1.7999999999999999E-2</v>
      </c>
      <c r="N2455" s="117" t="s">
        <v>3046</v>
      </c>
    </row>
    <row r="2456" spans="1:14">
      <c r="A2456" s="212" t="s">
        <v>7086</v>
      </c>
      <c r="B2456" s="117">
        <v>1.0468999999999999</v>
      </c>
      <c r="C2456" s="117">
        <v>1</v>
      </c>
      <c r="D2456" s="117">
        <v>4.7099999999999998E-3</v>
      </c>
      <c r="E2456" s="117">
        <v>471</v>
      </c>
      <c r="F2456" s="117" t="s">
        <v>4505</v>
      </c>
      <c r="G2456" s="117">
        <v>1.2968999999999999</v>
      </c>
      <c r="H2456" s="117">
        <v>0</v>
      </c>
      <c r="I2456" s="117">
        <v>1</v>
      </c>
      <c r="J2456" s="117">
        <v>0</v>
      </c>
      <c r="K2456" s="117">
        <v>0</v>
      </c>
      <c r="L2456" s="117">
        <v>0.46700000000000003</v>
      </c>
      <c r="M2456" s="117">
        <v>3.5999999999999997E-2</v>
      </c>
      <c r="N2456" s="117" t="s">
        <v>3047</v>
      </c>
    </row>
    <row r="2457" spans="1:14">
      <c r="A2457" s="212" t="s">
        <v>7087</v>
      </c>
      <c r="B2457" s="117">
        <v>0.79009999999999991</v>
      </c>
      <c r="C2457" s="117">
        <v>1</v>
      </c>
      <c r="D2457" s="117">
        <v>6.7089999999999997E-2</v>
      </c>
      <c r="E2457" s="117">
        <v>6709</v>
      </c>
      <c r="F2457" s="117" t="s">
        <v>4492</v>
      </c>
      <c r="G2457" s="117">
        <v>1.8672</v>
      </c>
      <c r="H2457" s="117">
        <v>6.3700000000000007E-2</v>
      </c>
      <c r="I2457" s="117">
        <v>1</v>
      </c>
      <c r="J2457" s="117">
        <v>4.763452E-2</v>
      </c>
      <c r="K2457" s="117">
        <v>6.023241E-2</v>
      </c>
      <c r="L2457" s="117">
        <v>0.114</v>
      </c>
      <c r="M2457" s="117">
        <v>7.0000000000000001E-3</v>
      </c>
      <c r="N2457" s="117" t="s">
        <v>3031</v>
      </c>
    </row>
    <row r="2458" spans="1:14">
      <c r="A2458" s="212" t="s">
        <v>7088</v>
      </c>
      <c r="B2458" s="117">
        <v>1.0381999999999998</v>
      </c>
      <c r="C2458" s="117">
        <v>1</v>
      </c>
      <c r="D2458" s="117">
        <v>1.984E-2</v>
      </c>
      <c r="E2458" s="117">
        <v>1984</v>
      </c>
      <c r="F2458" s="117" t="s">
        <v>4500</v>
      </c>
      <c r="G2458" s="117">
        <v>1.4349000000000001</v>
      </c>
      <c r="H2458" s="117">
        <v>0</v>
      </c>
      <c r="I2458" s="117">
        <v>1</v>
      </c>
      <c r="J2458" s="117">
        <v>0</v>
      </c>
      <c r="K2458" s="117">
        <v>0</v>
      </c>
      <c r="L2458" s="117">
        <v>0.36599999999999999</v>
      </c>
      <c r="M2458" s="117">
        <v>2.7E-2</v>
      </c>
      <c r="N2458" s="117" t="s">
        <v>3048</v>
      </c>
    </row>
    <row r="2459" spans="1:14">
      <c r="A2459" s="212" t="s">
        <v>7089</v>
      </c>
      <c r="B2459" s="117">
        <v>1.0052999999999999</v>
      </c>
      <c r="C2459" s="117">
        <v>1</v>
      </c>
      <c r="D2459" s="117">
        <v>2.401E-2</v>
      </c>
      <c r="E2459" s="117">
        <v>2401</v>
      </c>
      <c r="F2459" s="117" t="s">
        <v>4507</v>
      </c>
      <c r="G2459" s="117">
        <v>1.6257999999999999</v>
      </c>
      <c r="H2459" s="117">
        <v>4.3700000000000003E-2</v>
      </c>
      <c r="I2459" s="117">
        <v>1</v>
      </c>
      <c r="J2459" s="117">
        <v>3.6606380000000001E-2</v>
      </c>
      <c r="K2459" s="117">
        <v>3.5190249999999999E-2</v>
      </c>
      <c r="L2459" s="117">
        <v>0.40899999999999997</v>
      </c>
      <c r="M2459" s="117">
        <v>0.02</v>
      </c>
      <c r="N2459" s="117" t="s">
        <v>1961</v>
      </c>
    </row>
    <row r="2460" spans="1:14">
      <c r="A2460" s="212" t="s">
        <v>7090</v>
      </c>
      <c r="B2460" s="117">
        <v>0.94249999999999989</v>
      </c>
      <c r="C2460" s="117">
        <v>1</v>
      </c>
      <c r="D2460" s="117">
        <v>9.5799999999999996E-2</v>
      </c>
      <c r="E2460" s="117">
        <v>9580</v>
      </c>
      <c r="F2460" s="117" t="s">
        <v>1517</v>
      </c>
      <c r="G2460" s="117">
        <v>1.9491000000000001</v>
      </c>
      <c r="H2460" s="117">
        <v>4.8099999999999997E-2</v>
      </c>
      <c r="I2460" s="117">
        <v>1</v>
      </c>
      <c r="J2460" s="117">
        <v>7.5038079999999993E-2</v>
      </c>
      <c r="K2460" s="117">
        <v>9.5478030000000005E-2</v>
      </c>
      <c r="L2460" s="117">
        <v>0.307</v>
      </c>
      <c r="M2460" s="117">
        <v>4.1000000000000002E-2</v>
      </c>
      <c r="N2460" s="117" t="s">
        <v>3049</v>
      </c>
    </row>
    <row r="2461" spans="1:14">
      <c r="A2461" s="212" t="s">
        <v>7091</v>
      </c>
      <c r="B2461" s="117">
        <v>0.96139999999999992</v>
      </c>
      <c r="C2461" s="117">
        <v>1</v>
      </c>
      <c r="D2461" s="117">
        <v>5.0299999999999997E-3</v>
      </c>
      <c r="E2461" s="117">
        <v>503</v>
      </c>
      <c r="F2461" s="117" t="s">
        <v>1568</v>
      </c>
      <c r="G2461" s="117">
        <v>1.4551000000000001</v>
      </c>
      <c r="H2461" s="117">
        <v>0</v>
      </c>
      <c r="I2461" s="117">
        <v>1</v>
      </c>
      <c r="J2461" s="117">
        <v>0.12139472</v>
      </c>
      <c r="K2461" s="117">
        <v>9.1513849999999994E-2</v>
      </c>
      <c r="L2461" s="117">
        <v>0.246</v>
      </c>
      <c r="M2461" s="117">
        <v>3.5000000000000003E-2</v>
      </c>
      <c r="N2461" s="117" t="s">
        <v>3046</v>
      </c>
    </row>
    <row r="2462" spans="1:14">
      <c r="A2462" s="212" t="s">
        <v>7092</v>
      </c>
      <c r="B2462" s="117">
        <v>0.99809999999999999</v>
      </c>
      <c r="C2462" s="117">
        <v>1</v>
      </c>
      <c r="D2462" s="117">
        <v>1.349E-2</v>
      </c>
      <c r="E2462" s="117">
        <v>1349</v>
      </c>
      <c r="F2462" s="117" t="s">
        <v>1620</v>
      </c>
      <c r="G2462" s="117">
        <v>1.5739000000000001</v>
      </c>
      <c r="H2462" s="117">
        <v>4.4499999999999998E-2</v>
      </c>
      <c r="I2462" s="117">
        <v>1</v>
      </c>
      <c r="J2462" s="117">
        <v>0</v>
      </c>
      <c r="K2462" s="117">
        <v>0</v>
      </c>
      <c r="L2462" s="117">
        <v>0.13600000000000001</v>
      </c>
      <c r="M2462" s="117">
        <v>1.2999999999999999E-2</v>
      </c>
      <c r="N2462" s="117" t="s">
        <v>1678</v>
      </c>
    </row>
    <row r="2463" spans="1:14">
      <c r="A2463" s="212" t="s">
        <v>7093</v>
      </c>
      <c r="B2463" s="117">
        <v>0.79799999999999993</v>
      </c>
      <c r="C2463" s="117">
        <v>1</v>
      </c>
      <c r="D2463" s="117">
        <v>4.1599999999999996E-3</v>
      </c>
      <c r="E2463" s="117">
        <v>416</v>
      </c>
      <c r="F2463" s="117" t="s">
        <v>4326</v>
      </c>
      <c r="G2463" s="117">
        <v>1.2047000000000001</v>
      </c>
      <c r="H2463" s="117">
        <v>0</v>
      </c>
      <c r="I2463" s="117">
        <v>1</v>
      </c>
      <c r="J2463" s="117">
        <v>0</v>
      </c>
      <c r="K2463" s="117">
        <v>0</v>
      </c>
      <c r="L2463" s="117">
        <v>0.155</v>
      </c>
      <c r="M2463" s="117">
        <v>0.02</v>
      </c>
      <c r="N2463" s="117" t="s">
        <v>3050</v>
      </c>
    </row>
    <row r="2464" spans="1:14">
      <c r="A2464" s="212" t="s">
        <v>7094</v>
      </c>
      <c r="B2464" s="117">
        <v>0.87959999999999994</v>
      </c>
      <c r="C2464" s="117">
        <v>1</v>
      </c>
      <c r="D2464" s="117">
        <v>5.5799999999999999E-3</v>
      </c>
      <c r="E2464" s="117">
        <v>558</v>
      </c>
      <c r="F2464" s="117" t="s">
        <v>4489</v>
      </c>
      <c r="G2464" s="117">
        <v>1.1415999999999999</v>
      </c>
      <c r="H2464" s="117">
        <v>0</v>
      </c>
      <c r="I2464" s="117">
        <v>1</v>
      </c>
      <c r="J2464" s="117">
        <v>0</v>
      </c>
      <c r="K2464" s="117">
        <v>0</v>
      </c>
      <c r="L2464" s="117">
        <v>0.112</v>
      </c>
      <c r="M2464" s="117">
        <v>8.9999999999999993E-3</v>
      </c>
      <c r="N2464" s="117" t="s">
        <v>3028</v>
      </c>
    </row>
    <row r="2465" spans="1:14">
      <c r="A2465" s="212" t="s">
        <v>7095</v>
      </c>
      <c r="B2465" s="117">
        <v>1.0468999999999999</v>
      </c>
      <c r="C2465" s="117">
        <v>1</v>
      </c>
      <c r="D2465" s="117">
        <v>5.815E-2</v>
      </c>
      <c r="E2465" s="117">
        <v>5815</v>
      </c>
      <c r="F2465" s="117" t="s">
        <v>4505</v>
      </c>
      <c r="G2465" s="117">
        <v>1.7097</v>
      </c>
      <c r="H2465" s="117">
        <v>5.7700000000000001E-2</v>
      </c>
      <c r="I2465" s="117">
        <v>1</v>
      </c>
      <c r="J2465" s="117">
        <v>3.5495359999999997E-2</v>
      </c>
      <c r="K2465" s="117">
        <v>3.418943E-2</v>
      </c>
      <c r="L2465" s="117">
        <v>0.28899999999999998</v>
      </c>
      <c r="M2465" s="117">
        <v>3.0000000000000001E-3</v>
      </c>
      <c r="N2465" s="117" t="s">
        <v>3047</v>
      </c>
    </row>
    <row r="2466" spans="1:14">
      <c r="A2466" s="212" t="s">
        <v>7096</v>
      </c>
      <c r="B2466" s="117">
        <v>0.99809999999999999</v>
      </c>
      <c r="C2466" s="117">
        <v>1</v>
      </c>
      <c r="D2466" s="117">
        <v>2.307E-2</v>
      </c>
      <c r="E2466" s="117">
        <v>2307</v>
      </c>
      <c r="F2466" s="117" t="s">
        <v>1620</v>
      </c>
      <c r="G2466" s="117">
        <v>1.5478000000000001</v>
      </c>
      <c r="H2466" s="117">
        <v>6.3399999999999998E-2</v>
      </c>
      <c r="I2466" s="117">
        <v>1</v>
      </c>
      <c r="J2466" s="117">
        <v>0</v>
      </c>
      <c r="K2466" s="117">
        <v>0</v>
      </c>
      <c r="L2466" s="117">
        <v>0.10199999999999999</v>
      </c>
      <c r="M2466" s="117">
        <v>5.0000000000000001E-3</v>
      </c>
      <c r="N2466" s="117" t="s">
        <v>3051</v>
      </c>
    </row>
    <row r="2467" spans="1:14">
      <c r="A2467" s="212" t="s">
        <v>7097</v>
      </c>
      <c r="B2467" s="117">
        <v>0.79799999999999993</v>
      </c>
      <c r="C2467" s="117">
        <v>1</v>
      </c>
      <c r="D2467" s="117">
        <v>5.3109999999999997E-2</v>
      </c>
      <c r="E2467" s="117">
        <v>5311</v>
      </c>
      <c r="F2467" s="117" t="s">
        <v>4326</v>
      </c>
      <c r="G2467" s="117">
        <v>1.7929999999999999</v>
      </c>
      <c r="H2467" s="117">
        <v>0</v>
      </c>
      <c r="I2467" s="117">
        <v>1</v>
      </c>
      <c r="J2467" s="117">
        <v>9.9863480000000004E-2</v>
      </c>
      <c r="K2467" s="117">
        <v>0.12365682</v>
      </c>
      <c r="L2467" s="117">
        <v>0.27800000000000002</v>
      </c>
      <c r="M2467" s="117">
        <v>1.2999999999999999E-2</v>
      </c>
      <c r="N2467" s="117" t="s">
        <v>3052</v>
      </c>
    </row>
    <row r="2468" spans="1:14">
      <c r="A2468" s="212" t="s">
        <v>7098</v>
      </c>
      <c r="B2468" s="117">
        <v>1.0893999999999999</v>
      </c>
      <c r="C2468" s="117">
        <v>1</v>
      </c>
      <c r="D2468" s="117">
        <v>2.053E-2</v>
      </c>
      <c r="E2468" s="117">
        <v>2053</v>
      </c>
      <c r="F2468" s="117" t="s">
        <v>1660</v>
      </c>
      <c r="G2468" s="117">
        <v>1.6673</v>
      </c>
      <c r="H2468" s="117">
        <v>5.74E-2</v>
      </c>
      <c r="I2468" s="117">
        <v>1</v>
      </c>
      <c r="J2468" s="117">
        <v>4.4652780000000003E-2</v>
      </c>
      <c r="K2468" s="117">
        <v>4.784567E-2</v>
      </c>
      <c r="L2468" s="117">
        <v>0.123</v>
      </c>
      <c r="M2468" s="117">
        <v>7.0000000000000001E-3</v>
      </c>
      <c r="N2468" s="117" t="s">
        <v>3035</v>
      </c>
    </row>
    <row r="2469" spans="1:14">
      <c r="A2469" s="212" t="s">
        <v>7099</v>
      </c>
      <c r="B2469" s="117">
        <v>1.0893999999999999</v>
      </c>
      <c r="C2469" s="117">
        <v>1</v>
      </c>
      <c r="D2469" s="117">
        <v>1.6920000000000001E-2</v>
      </c>
      <c r="E2469" s="117">
        <v>1692</v>
      </c>
      <c r="F2469" s="117" t="s">
        <v>1660</v>
      </c>
      <c r="G2469" s="117">
        <v>1.5317000000000001</v>
      </c>
      <c r="H2469" s="117">
        <v>6.8099999999999994E-2</v>
      </c>
      <c r="I2469" s="117">
        <v>1</v>
      </c>
      <c r="J2469" s="117">
        <v>7.2190119999999997E-2</v>
      </c>
      <c r="K2469" s="117">
        <v>6.023241E-2</v>
      </c>
      <c r="L2469" s="117">
        <v>0.115</v>
      </c>
      <c r="M2469" s="117">
        <v>6.0000000000000001E-3</v>
      </c>
      <c r="N2469" s="117" t="s">
        <v>3053</v>
      </c>
    </row>
    <row r="2470" spans="1:14">
      <c r="A2470" s="212" t="s">
        <v>7100</v>
      </c>
      <c r="B2470" s="117">
        <v>0.79799999999999993</v>
      </c>
      <c r="C2470" s="117">
        <v>1</v>
      </c>
      <c r="D2470" s="117">
        <v>3.9500000000000004E-3</v>
      </c>
      <c r="E2470" s="117">
        <v>395</v>
      </c>
      <c r="F2470" s="117" t="s">
        <v>4326</v>
      </c>
      <c r="G2470" s="117">
        <v>1.2438</v>
      </c>
      <c r="H2470" s="117">
        <v>0</v>
      </c>
      <c r="I2470" s="117">
        <v>1</v>
      </c>
      <c r="J2470" s="117">
        <v>0</v>
      </c>
      <c r="K2470" s="117">
        <v>0</v>
      </c>
      <c r="L2470" s="117">
        <v>0.20200000000000001</v>
      </c>
      <c r="M2470" s="117">
        <v>1.7999999999999999E-2</v>
      </c>
      <c r="N2470" s="117" t="s">
        <v>3054</v>
      </c>
    </row>
    <row r="2471" spans="1:14">
      <c r="A2471" s="212" t="s">
        <v>7101</v>
      </c>
      <c r="B2471" s="117">
        <v>0.79799999999999993</v>
      </c>
      <c r="C2471" s="117">
        <v>1</v>
      </c>
      <c r="D2471" s="117">
        <v>2.9049999999999999E-2</v>
      </c>
      <c r="E2471" s="117">
        <v>2905</v>
      </c>
      <c r="F2471" s="117" t="s">
        <v>4326</v>
      </c>
      <c r="G2471" s="117">
        <v>1.5105999999999999</v>
      </c>
      <c r="H2471" s="117">
        <v>0</v>
      </c>
      <c r="I2471" s="117">
        <v>1</v>
      </c>
      <c r="J2471" s="117">
        <v>0</v>
      </c>
      <c r="K2471" s="117">
        <v>0</v>
      </c>
      <c r="L2471" s="117">
        <v>0.36899999999999999</v>
      </c>
      <c r="M2471" s="117">
        <v>2.5000000000000001E-2</v>
      </c>
      <c r="N2471" s="117" t="s">
        <v>3045</v>
      </c>
    </row>
    <row r="2472" spans="1:14">
      <c r="A2472" s="212" t="s">
        <v>7102</v>
      </c>
      <c r="B2472" s="117">
        <v>0.87669999999999992</v>
      </c>
      <c r="C2472" s="117">
        <v>1</v>
      </c>
      <c r="D2472" s="117">
        <v>1.1299999999999999E-2</v>
      </c>
      <c r="E2472" s="117">
        <v>1130</v>
      </c>
      <c r="F2472" s="117" t="s">
        <v>1666</v>
      </c>
      <c r="G2472" s="117">
        <v>2.2505000000000002</v>
      </c>
      <c r="H2472" s="117">
        <v>8.0799999999999997E-2</v>
      </c>
      <c r="I2472" s="117">
        <v>1</v>
      </c>
      <c r="J2472" s="117">
        <v>0.18396440999999999</v>
      </c>
      <c r="K2472" s="117">
        <v>0.15129935</v>
      </c>
      <c r="L2472" s="117">
        <v>0.20499999999999999</v>
      </c>
      <c r="M2472" s="117">
        <v>2.3E-2</v>
      </c>
      <c r="N2472" s="117" t="s">
        <v>3027</v>
      </c>
    </row>
    <row r="2473" spans="1:14">
      <c r="A2473" s="212" t="s">
        <v>7103</v>
      </c>
      <c r="B2473" s="117">
        <v>0.79799999999999993</v>
      </c>
      <c r="C2473" s="117">
        <v>1</v>
      </c>
      <c r="D2473" s="117">
        <v>2.3349999999999999E-2</v>
      </c>
      <c r="E2473" s="117">
        <v>2335</v>
      </c>
      <c r="F2473" s="117" t="s">
        <v>4326</v>
      </c>
      <c r="G2473" s="117">
        <v>1.2842</v>
      </c>
      <c r="H2473" s="117">
        <v>0</v>
      </c>
      <c r="I2473" s="117">
        <v>1</v>
      </c>
      <c r="J2473" s="117">
        <v>0</v>
      </c>
      <c r="K2473" s="117">
        <v>0</v>
      </c>
      <c r="L2473" s="117">
        <v>0.29899999999999999</v>
      </c>
      <c r="M2473" s="117">
        <v>1.4999999999999999E-2</v>
      </c>
      <c r="N2473" s="117" t="s">
        <v>3055</v>
      </c>
    </row>
    <row r="2474" spans="1:14">
      <c r="A2474" s="212" t="s">
        <v>7104</v>
      </c>
      <c r="B2474" s="117">
        <v>0.79799999999999993</v>
      </c>
      <c r="C2474" s="117">
        <v>1</v>
      </c>
      <c r="D2474" s="117">
        <v>8.2699999999999996E-3</v>
      </c>
      <c r="E2474" s="117">
        <v>827</v>
      </c>
      <c r="F2474" s="117" t="s">
        <v>4326</v>
      </c>
      <c r="G2474" s="117">
        <v>1.3023</v>
      </c>
      <c r="H2474" s="117">
        <v>0</v>
      </c>
      <c r="I2474" s="117">
        <v>1</v>
      </c>
      <c r="J2474" s="117">
        <v>9.1823089999999996E-2</v>
      </c>
      <c r="K2474" s="117">
        <v>4.5348890000000003E-2</v>
      </c>
      <c r="L2474" s="117">
        <v>0.44900000000000001</v>
      </c>
      <c r="M2474" s="117">
        <v>2.8000000000000001E-2</v>
      </c>
      <c r="N2474" s="117" t="s">
        <v>3056</v>
      </c>
    </row>
    <row r="2475" spans="1:14">
      <c r="A2475" s="212" t="s">
        <v>7105</v>
      </c>
      <c r="B2475" s="117">
        <v>0.95069999999999999</v>
      </c>
      <c r="C2475" s="117">
        <v>1</v>
      </c>
      <c r="D2475" s="117">
        <v>2.7449999999999999E-2</v>
      </c>
      <c r="E2475" s="117">
        <v>2745</v>
      </c>
      <c r="F2475" s="117" t="s">
        <v>1685</v>
      </c>
      <c r="G2475" s="117">
        <v>1.7567999999999999</v>
      </c>
      <c r="H2475" s="117">
        <v>5.5300000000000002E-2</v>
      </c>
      <c r="I2475" s="117">
        <v>1</v>
      </c>
      <c r="J2475" s="117">
        <v>6.3331299999999993E-2</v>
      </c>
      <c r="K2475" s="117">
        <v>6.3406450000000003E-2</v>
      </c>
      <c r="L2475" s="117">
        <v>0.23100000000000001</v>
      </c>
      <c r="M2475" s="117">
        <v>0.02</v>
      </c>
      <c r="N2475" s="117" t="s">
        <v>3041</v>
      </c>
    </row>
    <row r="2476" spans="1:14">
      <c r="A2476" s="212" t="s">
        <v>7106</v>
      </c>
      <c r="B2476" s="117">
        <v>0.99809999999999999</v>
      </c>
      <c r="C2476" s="117">
        <v>1</v>
      </c>
      <c r="D2476" s="117">
        <v>2.8539999999999999E-2</v>
      </c>
      <c r="E2476" s="117">
        <v>2854</v>
      </c>
      <c r="F2476" s="117" t="s">
        <v>1620</v>
      </c>
      <c r="G2476" s="117">
        <v>1.4470000000000001</v>
      </c>
      <c r="H2476" s="117">
        <v>7.7100000000000002E-2</v>
      </c>
      <c r="I2476" s="117">
        <v>1</v>
      </c>
      <c r="J2476" s="117">
        <v>2.31672E-3</v>
      </c>
      <c r="K2476" s="117">
        <v>2.8387099999999999E-3</v>
      </c>
      <c r="L2476" s="117">
        <v>0.17399999999999999</v>
      </c>
      <c r="M2476" s="117">
        <v>0.01</v>
      </c>
      <c r="N2476" s="117" t="s">
        <v>3032</v>
      </c>
    </row>
    <row r="2477" spans="1:14">
      <c r="A2477" s="212" t="s">
        <v>7107</v>
      </c>
      <c r="B2477" s="117">
        <v>0.96139999999999992</v>
      </c>
      <c r="C2477" s="117">
        <v>1</v>
      </c>
      <c r="D2477" s="117">
        <v>9.8159999999999997E-2</v>
      </c>
      <c r="E2477" s="117">
        <v>9816</v>
      </c>
      <c r="F2477" s="117" t="s">
        <v>1568</v>
      </c>
      <c r="G2477" s="117">
        <v>1.8472999999999999</v>
      </c>
      <c r="H2477" s="117">
        <v>4.48E-2</v>
      </c>
      <c r="I2477" s="117">
        <v>1</v>
      </c>
      <c r="J2477" s="117">
        <v>2.7635489999999999E-2</v>
      </c>
      <c r="K2477" s="117">
        <v>3.2765379999999997E-2</v>
      </c>
      <c r="L2477" s="117">
        <v>0.314</v>
      </c>
      <c r="M2477" s="117">
        <v>1.6E-2</v>
      </c>
      <c r="N2477" s="117" t="s">
        <v>3046</v>
      </c>
    </row>
    <row r="2478" spans="1:14">
      <c r="A2478" s="212" t="s">
        <v>7108</v>
      </c>
      <c r="B2478" s="117">
        <v>0.97759999999999991</v>
      </c>
      <c r="C2478" s="117">
        <v>1</v>
      </c>
      <c r="D2478" s="117">
        <v>1.332E-2</v>
      </c>
      <c r="E2478" s="117">
        <v>1332</v>
      </c>
      <c r="F2478" s="117" t="s">
        <v>4490</v>
      </c>
      <c r="G2478" s="117">
        <v>1.2947</v>
      </c>
      <c r="H2478" s="117">
        <v>6.3500000000000001E-2</v>
      </c>
      <c r="I2478" s="117">
        <v>1</v>
      </c>
      <c r="J2478" s="117">
        <v>0.11583888000000001</v>
      </c>
      <c r="K2478" s="117">
        <v>9.0669390000000002E-2</v>
      </c>
      <c r="L2478" s="117">
        <v>0.27800000000000002</v>
      </c>
      <c r="M2478" s="117">
        <v>1.2E-2</v>
      </c>
      <c r="N2478" s="117" t="s">
        <v>3043</v>
      </c>
    </row>
    <row r="2479" spans="1:14">
      <c r="A2479" s="212" t="s">
        <v>7109</v>
      </c>
      <c r="B2479" s="117">
        <v>0.87669999999999992</v>
      </c>
      <c r="C2479" s="117">
        <v>1</v>
      </c>
      <c r="D2479" s="117">
        <v>2.9219999999999999E-2</v>
      </c>
      <c r="E2479" s="117">
        <v>2922</v>
      </c>
      <c r="F2479" s="117" t="s">
        <v>1666</v>
      </c>
      <c r="G2479" s="117">
        <v>1.4702999999999999</v>
      </c>
      <c r="H2479" s="117">
        <v>2.7400000000000001E-2</v>
      </c>
      <c r="I2479" s="117">
        <v>1</v>
      </c>
      <c r="J2479" s="117">
        <v>0.12557974999999999</v>
      </c>
      <c r="K2479" s="117">
        <v>0.14242036</v>
      </c>
      <c r="L2479" s="117">
        <v>0.156</v>
      </c>
      <c r="M2479" s="117">
        <v>8.9999999999999993E-3</v>
      </c>
      <c r="N2479" s="117" t="s">
        <v>3027</v>
      </c>
    </row>
    <row r="2480" spans="1:14">
      <c r="A2480" s="212" t="s">
        <v>7110</v>
      </c>
      <c r="B2480" s="117">
        <v>0.79799999999999993</v>
      </c>
      <c r="C2480" s="117">
        <v>1</v>
      </c>
      <c r="D2480" s="117">
        <v>3.1900000000000001E-3</v>
      </c>
      <c r="E2480" s="117">
        <v>319</v>
      </c>
      <c r="F2480" s="117" t="s">
        <v>4326</v>
      </c>
      <c r="G2480" s="117">
        <v>1.1392</v>
      </c>
      <c r="H2480" s="117">
        <v>0</v>
      </c>
      <c r="I2480" s="117">
        <v>1</v>
      </c>
      <c r="J2480" s="117">
        <v>0</v>
      </c>
      <c r="K2480" s="117">
        <v>0</v>
      </c>
      <c r="L2480" s="117">
        <v>0.371</v>
      </c>
      <c r="M2480" s="117">
        <v>3.2000000000000001E-2</v>
      </c>
      <c r="N2480" s="117" t="s">
        <v>3057</v>
      </c>
    </row>
    <row r="2481" spans="1:14">
      <c r="A2481" s="212" t="s">
        <v>7111</v>
      </c>
      <c r="B2481" s="117">
        <v>0.87669999999999992</v>
      </c>
      <c r="C2481" s="117">
        <v>1</v>
      </c>
      <c r="D2481" s="117">
        <v>4.1799999999999997E-2</v>
      </c>
      <c r="E2481" s="117">
        <v>4180</v>
      </c>
      <c r="F2481" s="117" t="s">
        <v>1666</v>
      </c>
      <c r="G2481" s="117">
        <v>1.6519999999999999</v>
      </c>
      <c r="H2481" s="117">
        <v>1.4999999999999999E-2</v>
      </c>
      <c r="I2481" s="117">
        <v>1</v>
      </c>
      <c r="J2481" s="117">
        <v>2.144822E-2</v>
      </c>
      <c r="K2481" s="117">
        <v>2.5453050000000001E-2</v>
      </c>
      <c r="L2481" s="117">
        <v>0.16200000000000001</v>
      </c>
      <c r="M2481" s="117">
        <v>1.2999999999999999E-2</v>
      </c>
      <c r="N2481" s="117" t="s">
        <v>3027</v>
      </c>
    </row>
    <row r="2482" spans="1:14">
      <c r="A2482" s="212" t="s">
        <v>7112</v>
      </c>
      <c r="B2482" s="117">
        <v>0.85179999999999989</v>
      </c>
      <c r="C2482" s="117">
        <v>1</v>
      </c>
      <c r="D2482" s="117">
        <v>4.5909999999999999E-2</v>
      </c>
      <c r="E2482" s="117">
        <v>4591</v>
      </c>
      <c r="F2482" s="117" t="s">
        <v>4513</v>
      </c>
      <c r="G2482" s="117">
        <v>1.7016</v>
      </c>
      <c r="H2482" s="117">
        <v>5.8500000000000003E-2</v>
      </c>
      <c r="I2482" s="117">
        <v>1</v>
      </c>
      <c r="J2482" s="117">
        <v>8.5004380000000004E-2</v>
      </c>
      <c r="K2482" s="117">
        <v>8.8530170000000005E-2</v>
      </c>
      <c r="L2482" s="117">
        <v>0.31</v>
      </c>
      <c r="M2482" s="117">
        <v>2.9000000000000001E-2</v>
      </c>
      <c r="N2482" s="117" t="s">
        <v>3058</v>
      </c>
    </row>
    <row r="2483" spans="1:14">
      <c r="A2483" s="212" t="s">
        <v>7113</v>
      </c>
      <c r="B2483" s="117">
        <v>1.0893999999999999</v>
      </c>
      <c r="C2483" s="117">
        <v>1</v>
      </c>
      <c r="D2483" s="117">
        <v>8.9719999999999994E-2</v>
      </c>
      <c r="E2483" s="117">
        <v>8972</v>
      </c>
      <c r="F2483" s="117" t="s">
        <v>1660</v>
      </c>
      <c r="G2483" s="117">
        <v>2.6292</v>
      </c>
      <c r="H2483" s="117">
        <v>6.0999999999999999E-2</v>
      </c>
      <c r="I2483" s="117">
        <v>1</v>
      </c>
      <c r="J2483" s="117">
        <v>0.32990386999999999</v>
      </c>
      <c r="K2483" s="117">
        <v>0.39395799999999997</v>
      </c>
      <c r="L2483" s="117">
        <v>0.16</v>
      </c>
      <c r="M2483" s="117">
        <v>8.0000000000000002E-3</v>
      </c>
      <c r="N2483" s="117" t="s">
        <v>3035</v>
      </c>
    </row>
    <row r="2484" spans="1:14">
      <c r="A2484" s="212" t="s">
        <v>7114</v>
      </c>
      <c r="B2484" s="117">
        <v>0.79799999999999993</v>
      </c>
      <c r="C2484" s="117">
        <v>1</v>
      </c>
      <c r="D2484" s="117">
        <v>2.8400000000000001E-3</v>
      </c>
      <c r="E2484" s="117">
        <v>284</v>
      </c>
      <c r="F2484" s="117" t="s">
        <v>4326</v>
      </c>
      <c r="G2484" s="117">
        <v>1.4285000000000001</v>
      </c>
      <c r="H2484" s="117">
        <v>0</v>
      </c>
      <c r="I2484" s="117">
        <v>1</v>
      </c>
      <c r="J2484" s="117">
        <v>0</v>
      </c>
      <c r="K2484" s="117">
        <v>0</v>
      </c>
      <c r="L2484" s="117">
        <v>0.433</v>
      </c>
      <c r="M2484" s="117">
        <v>2.3E-2</v>
      </c>
      <c r="N2484" s="117" t="s">
        <v>3038</v>
      </c>
    </row>
    <row r="2485" spans="1:14">
      <c r="A2485" s="212" t="s">
        <v>7115</v>
      </c>
      <c r="B2485" s="117">
        <v>0.79799999999999993</v>
      </c>
      <c r="C2485" s="117">
        <v>1</v>
      </c>
      <c r="D2485" s="117">
        <v>2.2759999999999999E-2</v>
      </c>
      <c r="E2485" s="117">
        <v>2276</v>
      </c>
      <c r="F2485" s="117" t="s">
        <v>4326</v>
      </c>
      <c r="G2485" s="117">
        <v>1.4832000000000001</v>
      </c>
      <c r="H2485" s="117">
        <v>0</v>
      </c>
      <c r="I2485" s="117">
        <v>1</v>
      </c>
      <c r="J2485" s="117">
        <v>4.8196389999999999E-2</v>
      </c>
      <c r="K2485" s="117">
        <v>3.850116E-2</v>
      </c>
      <c r="L2485" s="117">
        <v>0.36</v>
      </c>
      <c r="M2485" s="117">
        <v>2.9000000000000001E-2</v>
      </c>
      <c r="N2485" s="117" t="s">
        <v>3059</v>
      </c>
    </row>
    <row r="2486" spans="1:14">
      <c r="A2486" s="212" t="s">
        <v>7116</v>
      </c>
      <c r="B2486" s="117">
        <v>0.87669999999999992</v>
      </c>
      <c r="C2486" s="117">
        <v>1</v>
      </c>
      <c r="D2486" s="117">
        <v>1.455E-2</v>
      </c>
      <c r="E2486" s="117">
        <v>1455</v>
      </c>
      <c r="F2486" s="117" t="s">
        <v>1666</v>
      </c>
      <c r="G2486" s="117">
        <v>1.5829</v>
      </c>
      <c r="H2486" s="117">
        <v>0.1124</v>
      </c>
      <c r="I2486" s="117">
        <v>1</v>
      </c>
      <c r="J2486" s="117">
        <v>9.8746669999999995E-2</v>
      </c>
      <c r="K2486" s="117">
        <v>0.11907978</v>
      </c>
      <c r="L2486" s="117">
        <v>0.154</v>
      </c>
      <c r="M2486" s="117">
        <v>7.0000000000000001E-3</v>
      </c>
      <c r="N2486" s="117" t="s">
        <v>3027</v>
      </c>
    </row>
    <row r="2487" spans="1:14">
      <c r="A2487" s="212" t="s">
        <v>7117</v>
      </c>
      <c r="B2487" s="117">
        <v>1.0893999999999999</v>
      </c>
      <c r="C2487" s="117">
        <v>1</v>
      </c>
      <c r="D2487" s="117">
        <v>7.7509999999999996E-2</v>
      </c>
      <c r="E2487" s="117">
        <v>7751</v>
      </c>
      <c r="F2487" s="117" t="s">
        <v>1660</v>
      </c>
      <c r="G2487" s="117">
        <v>1.7276</v>
      </c>
      <c r="H2487" s="117">
        <v>6.93E-2</v>
      </c>
      <c r="I2487" s="117">
        <v>1</v>
      </c>
      <c r="J2487" s="117">
        <v>7.2553270000000003E-2</v>
      </c>
      <c r="K2487" s="117">
        <v>8.9276939999999999E-2</v>
      </c>
      <c r="L2487" s="117">
        <v>0.17899999999999999</v>
      </c>
      <c r="M2487" s="117">
        <v>1.4999999999999999E-2</v>
      </c>
      <c r="N2487" s="117" t="s">
        <v>3035</v>
      </c>
    </row>
    <row r="2488" spans="1:14">
      <c r="A2488" s="212" t="s">
        <v>7118</v>
      </c>
      <c r="B2488" s="117">
        <v>0.99809999999999999</v>
      </c>
      <c r="C2488" s="117">
        <v>1</v>
      </c>
      <c r="D2488" s="117">
        <v>1.2030000000000001E-2</v>
      </c>
      <c r="E2488" s="117">
        <v>1203</v>
      </c>
      <c r="F2488" s="117" t="s">
        <v>1620</v>
      </c>
      <c r="G2488" s="117">
        <v>1.7033</v>
      </c>
      <c r="H2488" s="117">
        <v>0</v>
      </c>
      <c r="I2488" s="117">
        <v>1</v>
      </c>
      <c r="J2488" s="117">
        <v>0.29614987999999998</v>
      </c>
      <c r="K2488" s="117">
        <v>0.18547941000000001</v>
      </c>
      <c r="L2488" s="117">
        <v>0.219</v>
      </c>
      <c r="M2488" s="117">
        <v>8.0000000000000002E-3</v>
      </c>
      <c r="N2488" s="117" t="s">
        <v>3032</v>
      </c>
    </row>
    <row r="2489" spans="1:14">
      <c r="A2489" s="212" t="s">
        <v>7119</v>
      </c>
      <c r="B2489" s="117">
        <v>0.79799999999999993</v>
      </c>
      <c r="C2489" s="117">
        <v>1</v>
      </c>
      <c r="D2489" s="117">
        <v>4.5399999999999998E-3</v>
      </c>
      <c r="E2489" s="117">
        <v>454</v>
      </c>
      <c r="F2489" s="117" t="s">
        <v>4326</v>
      </c>
      <c r="G2489" s="117">
        <v>1.2256</v>
      </c>
      <c r="H2489" s="117">
        <v>0</v>
      </c>
      <c r="I2489" s="117">
        <v>1</v>
      </c>
      <c r="J2489" s="117">
        <v>0</v>
      </c>
      <c r="K2489" s="117">
        <v>0</v>
      </c>
      <c r="L2489" s="117">
        <v>0.36199999999999999</v>
      </c>
      <c r="M2489" s="117">
        <v>1.6E-2</v>
      </c>
      <c r="N2489" s="117" t="s">
        <v>3060</v>
      </c>
    </row>
    <row r="2490" spans="1:14">
      <c r="A2490" s="212" t="s">
        <v>7120</v>
      </c>
      <c r="B2490" s="117">
        <v>0.79799999999999993</v>
      </c>
      <c r="C2490" s="117">
        <v>1</v>
      </c>
      <c r="D2490" s="117">
        <v>1.056E-2</v>
      </c>
      <c r="E2490" s="117">
        <v>1056</v>
      </c>
      <c r="F2490" s="117" t="s">
        <v>4326</v>
      </c>
      <c r="G2490" s="117">
        <v>1.2828999999999999</v>
      </c>
      <c r="H2490" s="117">
        <v>0</v>
      </c>
      <c r="I2490" s="117">
        <v>1</v>
      </c>
      <c r="J2490" s="117">
        <v>0</v>
      </c>
      <c r="K2490" s="117">
        <v>0</v>
      </c>
      <c r="L2490" s="117">
        <v>0.435</v>
      </c>
      <c r="M2490" s="117">
        <v>0.04</v>
      </c>
      <c r="N2490" s="117" t="s">
        <v>3057</v>
      </c>
    </row>
    <row r="2491" spans="1:14">
      <c r="A2491" s="212" t="s">
        <v>7121</v>
      </c>
      <c r="B2491" s="117">
        <v>0.83519999999999994</v>
      </c>
      <c r="C2491" s="117">
        <v>1</v>
      </c>
      <c r="D2491" s="117">
        <v>2.5659999999999999E-2</v>
      </c>
      <c r="E2491" s="117">
        <v>2566</v>
      </c>
      <c r="F2491" s="117" t="s">
        <v>4485</v>
      </c>
      <c r="G2491" s="117">
        <v>1.5256000000000001</v>
      </c>
      <c r="H2491" s="117">
        <v>6.4699999999999994E-2</v>
      </c>
      <c r="I2491" s="117">
        <v>1</v>
      </c>
      <c r="J2491" s="117">
        <v>3.0016230000000001E-2</v>
      </c>
      <c r="K2491" s="117">
        <v>3.0228419999999999E-2</v>
      </c>
      <c r="L2491" s="117">
        <v>0.122</v>
      </c>
      <c r="M2491" s="117">
        <v>1.2999999999999999E-2</v>
      </c>
      <c r="N2491" s="117" t="s">
        <v>3026</v>
      </c>
    </row>
    <row r="2492" spans="1:14">
      <c r="A2492" s="212" t="s">
        <v>7123</v>
      </c>
      <c r="B2492" s="117">
        <v>0.99809999999999999</v>
      </c>
      <c r="C2492" s="117">
        <v>1</v>
      </c>
      <c r="D2492" s="117">
        <v>2.9430000000000001E-2</v>
      </c>
      <c r="E2492" s="117">
        <v>2943</v>
      </c>
      <c r="F2492" s="117" t="s">
        <v>1620</v>
      </c>
      <c r="G2492" s="117">
        <v>1.5133000000000001</v>
      </c>
      <c r="H2492" s="117">
        <v>4.3499999999999997E-2</v>
      </c>
      <c r="I2492" s="117">
        <v>1</v>
      </c>
      <c r="J2492" s="117">
        <v>0</v>
      </c>
      <c r="K2492" s="117">
        <v>0</v>
      </c>
      <c r="L2492" s="117">
        <v>0.114</v>
      </c>
      <c r="M2492" s="117">
        <v>1.2999999999999999E-2</v>
      </c>
      <c r="N2492" s="117" t="s">
        <v>3032</v>
      </c>
    </row>
    <row r="2493" spans="1:14">
      <c r="A2493" s="212" t="s">
        <v>7124</v>
      </c>
      <c r="B2493" s="117">
        <v>0.79799999999999993</v>
      </c>
      <c r="C2493" s="117">
        <v>1</v>
      </c>
      <c r="D2493" s="117">
        <v>1.636E-2</v>
      </c>
      <c r="E2493" s="117">
        <v>1636</v>
      </c>
      <c r="F2493" s="117" t="s">
        <v>4326</v>
      </c>
      <c r="G2493" s="117">
        <v>1.2352000000000001</v>
      </c>
      <c r="H2493" s="117">
        <v>0</v>
      </c>
      <c r="I2493" s="117">
        <v>1</v>
      </c>
      <c r="J2493" s="117">
        <v>0</v>
      </c>
      <c r="K2493" s="117">
        <v>0</v>
      </c>
      <c r="L2493" s="117">
        <v>0.39600000000000002</v>
      </c>
      <c r="M2493" s="117">
        <v>1.7999999999999999E-2</v>
      </c>
      <c r="N2493" s="117" t="s">
        <v>3061</v>
      </c>
    </row>
    <row r="2494" spans="1:14">
      <c r="A2494" s="212" t="s">
        <v>7125</v>
      </c>
      <c r="B2494" s="117">
        <v>0.99809999999999999</v>
      </c>
      <c r="C2494" s="117">
        <v>1</v>
      </c>
      <c r="D2494" s="117">
        <v>2.3380000000000001E-2</v>
      </c>
      <c r="E2494" s="117">
        <v>2338</v>
      </c>
      <c r="F2494" s="117" t="s">
        <v>1620</v>
      </c>
      <c r="G2494" s="117">
        <v>1.732</v>
      </c>
      <c r="H2494" s="117">
        <v>4.0599999999999997E-2</v>
      </c>
      <c r="I2494" s="117">
        <v>1</v>
      </c>
      <c r="J2494" s="117">
        <v>1.466806E-2</v>
      </c>
      <c r="K2494" s="117">
        <v>1.8083149999999999E-2</v>
      </c>
      <c r="L2494" s="117">
        <v>0.09</v>
      </c>
      <c r="M2494" s="117">
        <v>0.01</v>
      </c>
      <c r="N2494" s="117" t="s">
        <v>3051</v>
      </c>
    </row>
    <row r="2495" spans="1:14">
      <c r="A2495" s="212" t="s">
        <v>7126</v>
      </c>
      <c r="B2495" s="117">
        <v>0.85179999999999989</v>
      </c>
      <c r="C2495" s="117">
        <v>1</v>
      </c>
      <c r="D2495" s="117">
        <v>1.98E-3</v>
      </c>
      <c r="E2495" s="117">
        <v>198</v>
      </c>
      <c r="F2495" s="117" t="s">
        <v>4513</v>
      </c>
      <c r="G2495" s="117">
        <v>1.1706000000000001</v>
      </c>
      <c r="H2495" s="117">
        <v>0</v>
      </c>
      <c r="I2495" s="117">
        <v>1</v>
      </c>
      <c r="J2495" s="117">
        <v>0</v>
      </c>
      <c r="K2495" s="117">
        <v>0</v>
      </c>
      <c r="L2495" s="117">
        <v>0.502</v>
      </c>
      <c r="M2495" s="117">
        <v>2.9000000000000001E-2</v>
      </c>
      <c r="N2495" s="117" t="s">
        <v>3058</v>
      </c>
    </row>
    <row r="2496" spans="1:14">
      <c r="A2496" s="212" t="s">
        <v>9747</v>
      </c>
      <c r="B2496" s="117">
        <v>1.0893999999999999</v>
      </c>
      <c r="C2496" s="117">
        <v>1</v>
      </c>
      <c r="D2496" s="117">
        <v>2.5899999999999999E-3</v>
      </c>
      <c r="E2496" s="117">
        <v>259</v>
      </c>
      <c r="F2496" s="117" t="s">
        <v>1660</v>
      </c>
      <c r="G2496" s="117">
        <v>1.4044000000000001</v>
      </c>
      <c r="H2496" s="117">
        <v>0.19570000000000001</v>
      </c>
      <c r="I2496" s="117">
        <v>1</v>
      </c>
      <c r="J2496" s="117">
        <v>5.0150489999999999E-2</v>
      </c>
      <c r="K2496" s="117">
        <v>4.6754129999999998E-2</v>
      </c>
      <c r="L2496" s="117">
        <v>0.29499999999999998</v>
      </c>
      <c r="M2496" s="117">
        <v>0.01</v>
      </c>
      <c r="N2496" s="117" t="s">
        <v>3035</v>
      </c>
    </row>
    <row r="2497" spans="1:14">
      <c r="A2497" s="212" t="s">
        <v>7127</v>
      </c>
      <c r="B2497" s="117">
        <v>0.96079999999999999</v>
      </c>
      <c r="C2497" s="117">
        <v>1</v>
      </c>
      <c r="D2497" s="117">
        <v>0.14380999999999999</v>
      </c>
      <c r="E2497" s="117">
        <v>14381</v>
      </c>
      <c r="F2497" s="117" t="s">
        <v>1356</v>
      </c>
      <c r="G2497" s="117">
        <v>1.8749</v>
      </c>
      <c r="H2497" s="117">
        <v>5.3400000000000003E-2</v>
      </c>
      <c r="I2497" s="117">
        <v>1</v>
      </c>
      <c r="J2497" s="117">
        <v>8.4575800000000007E-2</v>
      </c>
      <c r="K2497" s="117">
        <v>0.1105444</v>
      </c>
      <c r="L2497" s="117">
        <v>0.151</v>
      </c>
      <c r="M2497" s="117">
        <v>1.0999999999999999E-2</v>
      </c>
      <c r="N2497" s="117" t="s">
        <v>3044</v>
      </c>
    </row>
    <row r="2498" spans="1:14">
      <c r="A2498" s="212" t="s">
        <v>7128</v>
      </c>
      <c r="B2498" s="117">
        <v>0.83519999999999994</v>
      </c>
      <c r="C2498" s="117">
        <v>1</v>
      </c>
      <c r="D2498" s="117">
        <v>6.8559999999999996E-2</v>
      </c>
      <c r="E2498" s="117">
        <v>6856</v>
      </c>
      <c r="F2498" s="117" t="s">
        <v>4485</v>
      </c>
      <c r="G2498" s="117">
        <v>1.5782</v>
      </c>
      <c r="H2498" s="117">
        <v>0</v>
      </c>
      <c r="I2498" s="117">
        <v>1</v>
      </c>
      <c r="J2498" s="117">
        <v>3.202381E-2</v>
      </c>
      <c r="K2498" s="117">
        <v>2.614433E-2</v>
      </c>
      <c r="L2498" s="117">
        <v>0.126</v>
      </c>
      <c r="M2498" s="117">
        <v>1.4E-2</v>
      </c>
      <c r="N2498" s="117" t="s">
        <v>3062</v>
      </c>
    </row>
    <row r="2499" spans="1:14">
      <c r="A2499" s="212" t="s">
        <v>7129</v>
      </c>
      <c r="B2499" s="117">
        <v>1.0972999999999999</v>
      </c>
      <c r="C2499" s="117">
        <v>1</v>
      </c>
      <c r="D2499" s="117">
        <v>1.1129999999999999E-2</v>
      </c>
      <c r="E2499" s="117">
        <v>1113</v>
      </c>
      <c r="F2499" s="117" t="s">
        <v>4520</v>
      </c>
      <c r="G2499" s="117">
        <v>1.339</v>
      </c>
      <c r="H2499" s="117">
        <v>0</v>
      </c>
      <c r="I2499" s="117">
        <v>1</v>
      </c>
      <c r="J2499" s="117">
        <v>0</v>
      </c>
      <c r="K2499" s="117">
        <v>0</v>
      </c>
      <c r="L2499" s="117">
        <v>0.434</v>
      </c>
      <c r="M2499" s="117">
        <v>2.1999999999999999E-2</v>
      </c>
      <c r="N2499" s="117" t="s">
        <v>3063</v>
      </c>
    </row>
    <row r="2500" spans="1:14">
      <c r="A2500" s="212" t="s">
        <v>7130</v>
      </c>
      <c r="B2500" s="117">
        <v>0.99809999999999999</v>
      </c>
      <c r="C2500" s="117">
        <v>1</v>
      </c>
      <c r="D2500" s="117">
        <v>4.3450000000000003E-2</v>
      </c>
      <c r="E2500" s="117">
        <v>4345</v>
      </c>
      <c r="F2500" s="117" t="s">
        <v>1620</v>
      </c>
      <c r="G2500" s="117">
        <v>1.7729999999999999</v>
      </c>
      <c r="H2500" s="117">
        <v>1.54E-2</v>
      </c>
      <c r="I2500" s="117">
        <v>1</v>
      </c>
      <c r="J2500" s="117">
        <v>7.7711100000000005E-2</v>
      </c>
      <c r="K2500" s="117">
        <v>6.7486569999999996E-2</v>
      </c>
      <c r="L2500" s="117">
        <v>0.17399999999999999</v>
      </c>
      <c r="M2500" s="117">
        <v>1.2E-2</v>
      </c>
      <c r="N2500" s="117" t="s">
        <v>3032</v>
      </c>
    </row>
    <row r="2501" spans="1:14">
      <c r="A2501" s="212" t="s">
        <v>7131</v>
      </c>
      <c r="B2501" s="117">
        <v>1.0893999999999999</v>
      </c>
      <c r="C2501" s="117">
        <v>1</v>
      </c>
      <c r="D2501" s="117">
        <v>4.786E-2</v>
      </c>
      <c r="E2501" s="117">
        <v>4786</v>
      </c>
      <c r="F2501" s="117" t="s">
        <v>1660</v>
      </c>
      <c r="G2501" s="117">
        <v>1.7546999999999999</v>
      </c>
      <c r="H2501" s="117">
        <v>0.12429999999999999</v>
      </c>
      <c r="I2501" s="117">
        <v>1</v>
      </c>
      <c r="J2501" s="117">
        <v>0.33411386999999998</v>
      </c>
      <c r="K2501" s="117">
        <v>0.33693336000000002</v>
      </c>
      <c r="L2501" s="117">
        <v>0.16700000000000001</v>
      </c>
      <c r="M2501" s="117">
        <v>1.4E-2</v>
      </c>
      <c r="N2501" s="117" t="s">
        <v>3035</v>
      </c>
    </row>
    <row r="2502" spans="1:14">
      <c r="A2502" s="212" t="s">
        <v>7132</v>
      </c>
      <c r="B2502" s="117">
        <v>0.87669999999999992</v>
      </c>
      <c r="C2502" s="117">
        <v>1</v>
      </c>
      <c r="D2502" s="117">
        <v>2.9059999999999999E-2</v>
      </c>
      <c r="E2502" s="117">
        <v>2906</v>
      </c>
      <c r="F2502" s="117" t="s">
        <v>1666</v>
      </c>
      <c r="G2502" s="117">
        <v>1.536</v>
      </c>
      <c r="H2502" s="117">
        <v>4.4499999999999998E-2</v>
      </c>
      <c r="I2502" s="117">
        <v>1</v>
      </c>
      <c r="J2502" s="117">
        <v>0</v>
      </c>
      <c r="K2502" s="117">
        <v>0</v>
      </c>
      <c r="L2502" s="117">
        <v>0.34699999999999998</v>
      </c>
      <c r="M2502" s="117">
        <v>3.4000000000000002E-2</v>
      </c>
      <c r="N2502" s="117" t="s">
        <v>3064</v>
      </c>
    </row>
    <row r="2503" spans="1:14">
      <c r="A2503" s="212" t="s">
        <v>7133</v>
      </c>
      <c r="B2503" s="117">
        <v>0.79799999999999993</v>
      </c>
      <c r="C2503" s="117">
        <v>1</v>
      </c>
      <c r="D2503" s="117">
        <v>8.9999999999999993E-3</v>
      </c>
      <c r="E2503" s="117">
        <v>900</v>
      </c>
      <c r="F2503" s="117" t="s">
        <v>4326</v>
      </c>
      <c r="G2503" s="117">
        <v>1.2253000000000001</v>
      </c>
      <c r="H2503" s="117">
        <v>0</v>
      </c>
      <c r="I2503" s="117">
        <v>1</v>
      </c>
      <c r="J2503" s="117">
        <v>0</v>
      </c>
      <c r="K2503" s="117">
        <v>0</v>
      </c>
      <c r="L2503" s="117">
        <v>0.43099999999999999</v>
      </c>
      <c r="M2503" s="117">
        <v>8.0000000000000002E-3</v>
      </c>
      <c r="N2503" s="117" t="s">
        <v>1685</v>
      </c>
    </row>
    <row r="2504" spans="1:14">
      <c r="A2504" s="212" t="s">
        <v>7134</v>
      </c>
      <c r="B2504" s="117">
        <v>0.87669999999999992</v>
      </c>
      <c r="C2504" s="117">
        <v>1</v>
      </c>
      <c r="D2504" s="117">
        <v>1.6789999999999999E-2</v>
      </c>
      <c r="E2504" s="117">
        <v>1679</v>
      </c>
      <c r="F2504" s="117" t="s">
        <v>1666</v>
      </c>
      <c r="G2504" s="117">
        <v>1.5176000000000001</v>
      </c>
      <c r="H2504" s="117">
        <v>2.9000000000000001E-2</v>
      </c>
      <c r="I2504" s="117">
        <v>1</v>
      </c>
      <c r="J2504" s="117">
        <v>0</v>
      </c>
      <c r="K2504" s="117">
        <v>0</v>
      </c>
      <c r="L2504" s="117">
        <v>0.30099999999999999</v>
      </c>
      <c r="M2504" s="117">
        <v>2.7E-2</v>
      </c>
      <c r="N2504" s="117" t="s">
        <v>3040</v>
      </c>
    </row>
    <row r="2505" spans="1:14">
      <c r="A2505" s="212" t="s">
        <v>7135</v>
      </c>
      <c r="B2505" s="117">
        <v>0.79799999999999993</v>
      </c>
      <c r="C2505" s="117">
        <v>1</v>
      </c>
      <c r="D2505" s="117">
        <v>3.46E-3</v>
      </c>
      <c r="E2505" s="117">
        <v>346</v>
      </c>
      <c r="F2505" s="117" t="s">
        <v>4326</v>
      </c>
      <c r="G2505" s="117">
        <v>1.0648</v>
      </c>
      <c r="H2505" s="117">
        <v>0</v>
      </c>
      <c r="I2505" s="117">
        <v>1</v>
      </c>
      <c r="J2505" s="117">
        <v>0</v>
      </c>
      <c r="K2505" s="117">
        <v>0</v>
      </c>
      <c r="L2505" s="117">
        <v>0.437</v>
      </c>
      <c r="M2505" s="117">
        <v>1.4999999999999999E-2</v>
      </c>
      <c r="N2505" s="117" t="s">
        <v>3065</v>
      </c>
    </row>
    <row r="2506" spans="1:14">
      <c r="A2506" s="212" t="s">
        <v>7136</v>
      </c>
      <c r="B2506" s="117">
        <v>1.0972999999999999</v>
      </c>
      <c r="C2506" s="117">
        <v>1</v>
      </c>
      <c r="D2506" s="117">
        <v>5.4219999999999997E-2</v>
      </c>
      <c r="E2506" s="117">
        <v>5422</v>
      </c>
      <c r="F2506" s="117" t="s">
        <v>4520</v>
      </c>
      <c r="G2506" s="117">
        <v>1.5913999999999999</v>
      </c>
      <c r="H2506" s="117">
        <v>4.41E-2</v>
      </c>
      <c r="I2506" s="117">
        <v>1</v>
      </c>
      <c r="J2506" s="117">
        <v>1.8077099999999999E-3</v>
      </c>
      <c r="K2506" s="117">
        <v>2.1844E-3</v>
      </c>
      <c r="L2506" s="117">
        <v>0.43099999999999999</v>
      </c>
      <c r="M2506" s="117">
        <v>3.2000000000000001E-2</v>
      </c>
      <c r="N2506" s="117" t="s">
        <v>3063</v>
      </c>
    </row>
    <row r="2507" spans="1:14">
      <c r="A2507" s="212" t="s">
        <v>7137</v>
      </c>
      <c r="B2507" s="117">
        <v>0.99809999999999999</v>
      </c>
      <c r="C2507" s="117">
        <v>1</v>
      </c>
      <c r="D2507" s="117">
        <v>4.4339999999999997E-2</v>
      </c>
      <c r="E2507" s="117">
        <v>4434</v>
      </c>
      <c r="F2507" s="117" t="s">
        <v>1620</v>
      </c>
      <c r="G2507" s="117">
        <v>1.659</v>
      </c>
      <c r="H2507" s="117">
        <v>8.0000000000000002E-3</v>
      </c>
      <c r="I2507" s="117">
        <v>1</v>
      </c>
      <c r="J2507" s="117">
        <v>0</v>
      </c>
      <c r="K2507" s="117">
        <v>0</v>
      </c>
      <c r="L2507" s="117">
        <v>0.17100000000000001</v>
      </c>
      <c r="M2507" s="117">
        <v>1.2E-2</v>
      </c>
      <c r="N2507" s="117" t="s">
        <v>3051</v>
      </c>
    </row>
    <row r="2508" spans="1:14">
      <c r="A2508" s="212" t="s">
        <v>7139</v>
      </c>
      <c r="B2508" s="117">
        <v>1.0893999999999999</v>
      </c>
      <c r="C2508" s="117">
        <v>1</v>
      </c>
      <c r="D2508" s="117">
        <v>3.9120000000000002E-2</v>
      </c>
      <c r="E2508" s="117">
        <v>3912</v>
      </c>
      <c r="F2508" s="117" t="s">
        <v>1660</v>
      </c>
      <c r="G2508" s="117">
        <v>1.4120999999999999</v>
      </c>
      <c r="H2508" s="117">
        <v>0.1096</v>
      </c>
      <c r="I2508" s="117">
        <v>1</v>
      </c>
      <c r="J2508" s="117">
        <v>0.18279559000000001</v>
      </c>
      <c r="K2508" s="117">
        <v>0.19215554000000001</v>
      </c>
      <c r="L2508" s="117">
        <v>0.153</v>
      </c>
      <c r="M2508" s="117">
        <v>8.0000000000000002E-3</v>
      </c>
      <c r="N2508" s="117" t="s">
        <v>3053</v>
      </c>
    </row>
    <row r="2509" spans="1:14">
      <c r="A2509" s="212" t="s">
        <v>7140</v>
      </c>
      <c r="B2509" s="117">
        <v>0.87669999999999992</v>
      </c>
      <c r="C2509" s="117">
        <v>1</v>
      </c>
      <c r="D2509" s="117">
        <v>6.43E-3</v>
      </c>
      <c r="E2509" s="117">
        <v>643</v>
      </c>
      <c r="F2509" s="117" t="s">
        <v>1666</v>
      </c>
      <c r="G2509" s="117">
        <v>1.3467</v>
      </c>
      <c r="H2509" s="117">
        <v>0</v>
      </c>
      <c r="I2509" s="117">
        <v>1</v>
      </c>
      <c r="J2509" s="117">
        <v>0</v>
      </c>
      <c r="K2509" s="117">
        <v>0</v>
      </c>
      <c r="L2509" s="117">
        <v>0.32400000000000001</v>
      </c>
      <c r="M2509" s="117">
        <v>3.5000000000000003E-2</v>
      </c>
      <c r="N2509" s="117" t="s">
        <v>3027</v>
      </c>
    </row>
    <row r="2510" spans="1:14">
      <c r="A2510" s="212" t="s">
        <v>7141</v>
      </c>
      <c r="B2510" s="117">
        <v>0.87669999999999992</v>
      </c>
      <c r="C2510" s="117">
        <v>1</v>
      </c>
      <c r="D2510" s="117">
        <v>6.5399999999999998E-3</v>
      </c>
      <c r="E2510" s="117">
        <v>654</v>
      </c>
      <c r="F2510" s="117" t="s">
        <v>1666</v>
      </c>
      <c r="G2510" s="117">
        <v>1.3885000000000001</v>
      </c>
      <c r="H2510" s="117">
        <v>0</v>
      </c>
      <c r="I2510" s="117">
        <v>1</v>
      </c>
      <c r="J2510" s="117">
        <v>0</v>
      </c>
      <c r="K2510" s="117">
        <v>0</v>
      </c>
      <c r="L2510" s="117">
        <v>0.35499999999999998</v>
      </c>
      <c r="M2510" s="117">
        <v>3.1E-2</v>
      </c>
      <c r="N2510" s="117" t="s">
        <v>3040</v>
      </c>
    </row>
    <row r="2511" spans="1:14">
      <c r="A2511" s="212" t="s">
        <v>7142</v>
      </c>
      <c r="B2511" s="117">
        <v>0.96079999999999999</v>
      </c>
      <c r="C2511" s="117">
        <v>1</v>
      </c>
      <c r="D2511" s="117">
        <v>3.279E-2</v>
      </c>
      <c r="E2511" s="117">
        <v>3279</v>
      </c>
      <c r="F2511" s="117" t="s">
        <v>1356</v>
      </c>
      <c r="G2511" s="117">
        <v>1.613</v>
      </c>
      <c r="H2511" s="117">
        <v>4.1099999999999998E-2</v>
      </c>
      <c r="I2511" s="117">
        <v>1</v>
      </c>
      <c r="J2511" s="117">
        <v>0.13646351000000001</v>
      </c>
      <c r="K2511" s="117">
        <v>7.7461039999999995E-2</v>
      </c>
      <c r="L2511" s="117">
        <v>9.1999999999999998E-2</v>
      </c>
      <c r="M2511" s="117">
        <v>8.9999999999999993E-3</v>
      </c>
      <c r="N2511" s="117" t="s">
        <v>3066</v>
      </c>
    </row>
    <row r="2512" spans="1:14">
      <c r="A2512" s="212" t="s">
        <v>7143</v>
      </c>
      <c r="B2512" s="117">
        <v>0.87669999999999992</v>
      </c>
      <c r="C2512" s="117">
        <v>1</v>
      </c>
      <c r="D2512" s="117">
        <v>9.9500000000000005E-3</v>
      </c>
      <c r="E2512" s="117">
        <v>995</v>
      </c>
      <c r="F2512" s="117" t="s">
        <v>1666</v>
      </c>
      <c r="G2512" s="117">
        <v>1.5111000000000001</v>
      </c>
      <c r="H2512" s="117">
        <v>5.4899999999999997E-2</v>
      </c>
      <c r="I2512" s="117">
        <v>1</v>
      </c>
      <c r="J2512" s="117">
        <v>0</v>
      </c>
      <c r="K2512" s="117">
        <v>0</v>
      </c>
      <c r="L2512" s="117">
        <v>0.39300000000000002</v>
      </c>
      <c r="M2512" s="117">
        <v>1.6E-2</v>
      </c>
      <c r="N2512" s="117" t="s">
        <v>3067</v>
      </c>
    </row>
    <row r="2513" spans="1:14">
      <c r="A2513" s="212" t="s">
        <v>7144</v>
      </c>
      <c r="B2513" s="117">
        <v>0.87669999999999992</v>
      </c>
      <c r="C2513" s="117">
        <v>1</v>
      </c>
      <c r="D2513" s="117">
        <v>0.14057</v>
      </c>
      <c r="E2513" s="117">
        <v>14057</v>
      </c>
      <c r="F2513" s="117" t="s">
        <v>1666</v>
      </c>
      <c r="G2513" s="117">
        <v>2.1783999999999999</v>
      </c>
      <c r="H2513" s="117">
        <v>5.3900000000000003E-2</v>
      </c>
      <c r="I2513" s="117">
        <v>1</v>
      </c>
      <c r="J2513" s="117">
        <v>0.20329876999999999</v>
      </c>
      <c r="K2513" s="117">
        <v>0.25484258999999998</v>
      </c>
      <c r="L2513" s="117">
        <v>8.7999999999999995E-2</v>
      </c>
      <c r="M2513" s="117">
        <v>6.0000000000000001E-3</v>
      </c>
      <c r="N2513" s="117" t="s">
        <v>3027</v>
      </c>
    </row>
    <row r="2514" spans="1:14">
      <c r="A2514" s="212" t="s">
        <v>7145</v>
      </c>
      <c r="B2514" s="117">
        <v>0.87669999999999992</v>
      </c>
      <c r="C2514" s="117">
        <v>1</v>
      </c>
      <c r="D2514" s="117">
        <v>2.2380000000000001E-2</v>
      </c>
      <c r="E2514" s="117">
        <v>2238</v>
      </c>
      <c r="F2514" s="117" t="s">
        <v>1666</v>
      </c>
      <c r="G2514" s="117">
        <v>1.7225999999999999</v>
      </c>
      <c r="H2514" s="117">
        <v>4.1799999999999997E-2</v>
      </c>
      <c r="I2514" s="117">
        <v>1</v>
      </c>
      <c r="J2514" s="117">
        <v>0</v>
      </c>
      <c r="K2514" s="117">
        <v>0</v>
      </c>
      <c r="L2514" s="117">
        <v>0.224</v>
      </c>
      <c r="M2514" s="117">
        <v>2.1999999999999999E-2</v>
      </c>
      <c r="N2514" s="117" t="s">
        <v>3068</v>
      </c>
    </row>
    <row r="2515" spans="1:14">
      <c r="A2515" s="212" t="s">
        <v>7146</v>
      </c>
      <c r="B2515" s="117">
        <v>0.79799999999999993</v>
      </c>
      <c r="C2515" s="117">
        <v>1</v>
      </c>
      <c r="D2515" s="117">
        <v>1.8409999999999999E-2</v>
      </c>
      <c r="E2515" s="117">
        <v>1841</v>
      </c>
      <c r="F2515" s="117" t="s">
        <v>4326</v>
      </c>
      <c r="G2515" s="117">
        <v>1.3526</v>
      </c>
      <c r="H2515" s="117">
        <v>0</v>
      </c>
      <c r="I2515" s="117">
        <v>1</v>
      </c>
      <c r="J2515" s="117">
        <v>0</v>
      </c>
      <c r="K2515" s="117">
        <v>0</v>
      </c>
      <c r="L2515" s="117">
        <v>0.34899999999999998</v>
      </c>
      <c r="M2515" s="117">
        <v>2.5999999999999999E-2</v>
      </c>
      <c r="N2515" s="117" t="s">
        <v>3069</v>
      </c>
    </row>
    <row r="2516" spans="1:14">
      <c r="A2516" s="212" t="s">
        <v>7147</v>
      </c>
      <c r="B2516" s="117">
        <v>1.0893999999999999</v>
      </c>
      <c r="C2516" s="117">
        <v>1</v>
      </c>
      <c r="D2516" s="117">
        <v>0.1153</v>
      </c>
      <c r="E2516" s="117">
        <v>11530</v>
      </c>
      <c r="F2516" s="117" t="s">
        <v>1660</v>
      </c>
      <c r="G2516" s="117">
        <v>2.1743000000000001</v>
      </c>
      <c r="H2516" s="117">
        <v>6.1400000000000003E-2</v>
      </c>
      <c r="I2516" s="117">
        <v>1</v>
      </c>
      <c r="J2516" s="117">
        <v>0.3075386</v>
      </c>
      <c r="K2516" s="117">
        <v>0.31340021000000001</v>
      </c>
      <c r="L2516" s="117">
        <v>0.20200000000000001</v>
      </c>
      <c r="M2516" s="117">
        <v>1.2999999999999999E-2</v>
      </c>
      <c r="N2516" s="117" t="s">
        <v>3035</v>
      </c>
    </row>
    <row r="2517" spans="1:14">
      <c r="A2517" s="212" t="s">
        <v>7148</v>
      </c>
      <c r="B2517" s="117">
        <v>0.79859999999999998</v>
      </c>
      <c r="C2517" s="117">
        <v>1</v>
      </c>
      <c r="D2517" s="117">
        <v>1.882E-2</v>
      </c>
      <c r="E2517" s="117">
        <v>1882</v>
      </c>
      <c r="F2517" s="117" t="s">
        <v>1783</v>
      </c>
      <c r="G2517" s="117">
        <v>1.4087000000000001</v>
      </c>
      <c r="H2517" s="117">
        <v>5.8000000000000003E-2</v>
      </c>
      <c r="I2517" s="117">
        <v>1</v>
      </c>
      <c r="J2517" s="117">
        <v>4.0827389999999998E-2</v>
      </c>
      <c r="K2517" s="117">
        <v>3.4136720000000002E-2</v>
      </c>
      <c r="L2517" s="117">
        <v>0.20399999999999999</v>
      </c>
      <c r="M2517" s="117">
        <v>1.2999999999999999E-2</v>
      </c>
      <c r="N2517" s="117" t="s">
        <v>3070</v>
      </c>
    </row>
    <row r="2518" spans="1:14">
      <c r="A2518" s="212" t="s">
        <v>7149</v>
      </c>
      <c r="B2518" s="117">
        <v>0.99809999999999999</v>
      </c>
      <c r="C2518" s="117">
        <v>1</v>
      </c>
      <c r="D2518" s="117">
        <v>4.3119999999999999E-2</v>
      </c>
      <c r="E2518" s="117">
        <v>4312</v>
      </c>
      <c r="F2518" s="117" t="s">
        <v>1620</v>
      </c>
      <c r="G2518" s="117">
        <v>1.6982999999999999</v>
      </c>
      <c r="H2518" s="117">
        <v>4.0099999999999997E-2</v>
      </c>
      <c r="I2518" s="117">
        <v>1</v>
      </c>
      <c r="J2518" s="117">
        <v>0</v>
      </c>
      <c r="K2518" s="117">
        <v>0</v>
      </c>
      <c r="L2518" s="117">
        <v>0.3</v>
      </c>
      <c r="M2518" s="117">
        <v>1.7000000000000001E-2</v>
      </c>
      <c r="N2518" s="117" t="s">
        <v>3051</v>
      </c>
    </row>
    <row r="2519" spans="1:14">
      <c r="A2519" s="212" t="s">
        <v>7150</v>
      </c>
      <c r="B2519" s="117">
        <v>1.0893999999999999</v>
      </c>
      <c r="C2519" s="117">
        <v>1</v>
      </c>
      <c r="D2519" s="117">
        <v>4.2290000000000001E-2</v>
      </c>
      <c r="E2519" s="117">
        <v>4229</v>
      </c>
      <c r="F2519" s="117" t="s">
        <v>1660</v>
      </c>
      <c r="G2519" s="117">
        <v>1.7633000000000001</v>
      </c>
      <c r="H2519" s="117">
        <v>6.7199999999999996E-2</v>
      </c>
      <c r="I2519" s="117">
        <v>1</v>
      </c>
      <c r="J2519" s="117">
        <v>0.16757366000000001</v>
      </c>
      <c r="K2519" s="117">
        <v>0.15494129000000001</v>
      </c>
      <c r="L2519" s="117">
        <v>0.111</v>
      </c>
      <c r="M2519" s="117">
        <v>6.0000000000000001E-3</v>
      </c>
      <c r="N2519" s="117" t="s">
        <v>3053</v>
      </c>
    </row>
    <row r="2520" spans="1:14">
      <c r="A2520" s="212" t="s">
        <v>7151</v>
      </c>
      <c r="B2520" s="117">
        <v>0.79799999999999993</v>
      </c>
      <c r="C2520" s="117">
        <v>1</v>
      </c>
      <c r="D2520" s="117">
        <v>1.11E-2</v>
      </c>
      <c r="E2520" s="117">
        <v>1110</v>
      </c>
      <c r="F2520" s="117" t="s">
        <v>4326</v>
      </c>
      <c r="G2520" s="117">
        <v>1.3487</v>
      </c>
      <c r="H2520" s="117">
        <v>0</v>
      </c>
      <c r="I2520" s="117">
        <v>1</v>
      </c>
      <c r="J2520" s="117">
        <v>0</v>
      </c>
      <c r="K2520" s="117">
        <v>0</v>
      </c>
      <c r="L2520" s="117">
        <v>0.17499999999999999</v>
      </c>
      <c r="M2520" s="117">
        <v>1.2999999999999999E-2</v>
      </c>
      <c r="N2520" s="117" t="s">
        <v>3036</v>
      </c>
    </row>
    <row r="2521" spans="1:14">
      <c r="A2521" s="212" t="s">
        <v>7152</v>
      </c>
      <c r="B2521" s="117">
        <v>0.87669999999999992</v>
      </c>
      <c r="C2521" s="117">
        <v>1</v>
      </c>
      <c r="D2521" s="117">
        <v>3.14E-3</v>
      </c>
      <c r="E2521" s="117">
        <v>314</v>
      </c>
      <c r="F2521" s="117" t="s">
        <v>1666</v>
      </c>
      <c r="G2521" s="117">
        <v>1.0575000000000001</v>
      </c>
      <c r="H2521" s="117">
        <v>0</v>
      </c>
      <c r="I2521" s="117">
        <v>1</v>
      </c>
      <c r="J2521" s="117">
        <v>0</v>
      </c>
      <c r="K2521" s="117">
        <v>0</v>
      </c>
      <c r="L2521" s="117">
        <v>0.438</v>
      </c>
      <c r="M2521" s="117">
        <v>2.5000000000000001E-2</v>
      </c>
      <c r="N2521" s="117" t="s">
        <v>3039</v>
      </c>
    </row>
    <row r="2522" spans="1:14">
      <c r="A2522" s="212" t="s">
        <v>7153</v>
      </c>
      <c r="B2522" s="117">
        <v>0.83519999999999994</v>
      </c>
      <c r="C2522" s="117">
        <v>1</v>
      </c>
      <c r="D2522" s="117">
        <v>3.4070000000000003E-2</v>
      </c>
      <c r="E2522" s="117">
        <v>3407</v>
      </c>
      <c r="F2522" s="117" t="s">
        <v>4485</v>
      </c>
      <c r="G2522" s="117">
        <v>1.4165000000000001</v>
      </c>
      <c r="H2522" s="117">
        <v>4.4499999999999998E-2</v>
      </c>
      <c r="I2522" s="117">
        <v>1</v>
      </c>
      <c r="J2522" s="117">
        <v>0</v>
      </c>
      <c r="K2522" s="117">
        <v>0</v>
      </c>
      <c r="L2522" s="117">
        <v>0.20200000000000001</v>
      </c>
      <c r="M2522" s="117">
        <v>8.9999999999999993E-3</v>
      </c>
      <c r="N2522" s="117" t="s">
        <v>3062</v>
      </c>
    </row>
    <row r="2523" spans="1:14">
      <c r="A2523" s="212" t="s">
        <v>7154</v>
      </c>
      <c r="B2523" s="117">
        <v>0.83519999999999994</v>
      </c>
      <c r="C2523" s="117">
        <v>1</v>
      </c>
      <c r="D2523" s="117">
        <v>2.31E-3</v>
      </c>
      <c r="E2523" s="117">
        <v>231</v>
      </c>
      <c r="F2523" s="117" t="s">
        <v>4485</v>
      </c>
      <c r="G2523" s="117">
        <v>1.056</v>
      </c>
      <c r="H2523" s="117">
        <v>0</v>
      </c>
      <c r="I2523" s="117">
        <v>1</v>
      </c>
      <c r="J2523" s="117">
        <v>0</v>
      </c>
      <c r="K2523" s="117">
        <v>0</v>
      </c>
      <c r="L2523" s="117">
        <v>0.33600000000000002</v>
      </c>
      <c r="M2523" s="117">
        <v>6.3E-2</v>
      </c>
      <c r="N2523" s="117" t="s">
        <v>3071</v>
      </c>
    </row>
    <row r="2524" spans="1:14">
      <c r="A2524" s="212" t="s">
        <v>7155</v>
      </c>
      <c r="B2524" s="117">
        <v>0.96079999999999999</v>
      </c>
      <c r="C2524" s="117">
        <v>1</v>
      </c>
      <c r="D2524" s="117">
        <v>1.1820000000000001E-2</v>
      </c>
      <c r="E2524" s="117">
        <v>1182</v>
      </c>
      <c r="F2524" s="117" t="s">
        <v>1356</v>
      </c>
      <c r="G2524" s="117">
        <v>1.1887000000000001</v>
      </c>
      <c r="H2524" s="117">
        <v>0</v>
      </c>
      <c r="I2524" s="117">
        <v>1</v>
      </c>
      <c r="J2524" s="117">
        <v>0</v>
      </c>
      <c r="K2524" s="117">
        <v>0</v>
      </c>
      <c r="L2524" s="117">
        <v>0.33</v>
      </c>
      <c r="M2524" s="117">
        <v>2.8000000000000001E-2</v>
      </c>
      <c r="N2524" s="117" t="s">
        <v>3034</v>
      </c>
    </row>
    <row r="2525" spans="1:14">
      <c r="A2525" s="212" t="s">
        <v>7156</v>
      </c>
      <c r="B2525" s="117">
        <v>0.99809999999999999</v>
      </c>
      <c r="C2525" s="117">
        <v>1</v>
      </c>
      <c r="D2525" s="117">
        <v>5.4969999999999998E-2</v>
      </c>
      <c r="E2525" s="117">
        <v>5497</v>
      </c>
      <c r="F2525" s="117" t="s">
        <v>1620</v>
      </c>
      <c r="G2525" s="117">
        <v>2.2738999999999998</v>
      </c>
      <c r="H2525" s="117">
        <v>4.65E-2</v>
      </c>
      <c r="I2525" s="117">
        <v>1</v>
      </c>
      <c r="J2525" s="117">
        <v>0.12050899</v>
      </c>
      <c r="K2525" s="117">
        <v>0.14175957</v>
      </c>
      <c r="L2525" s="117">
        <v>0.16800000000000001</v>
      </c>
      <c r="M2525" s="117">
        <v>1.6E-2</v>
      </c>
      <c r="N2525" s="117" t="s">
        <v>3032</v>
      </c>
    </row>
    <row r="2526" spans="1:14">
      <c r="A2526" s="212" t="s">
        <v>7158</v>
      </c>
      <c r="B2526" s="117">
        <v>0.96079999999999999</v>
      </c>
      <c r="C2526" s="117">
        <v>1</v>
      </c>
      <c r="D2526" s="117">
        <v>9.75E-3</v>
      </c>
      <c r="E2526" s="117">
        <v>975</v>
      </c>
      <c r="F2526" s="117" t="s">
        <v>1356</v>
      </c>
      <c r="G2526" s="117">
        <v>1.6173</v>
      </c>
      <c r="H2526" s="117">
        <v>0.12509999999999999</v>
      </c>
      <c r="I2526" s="117">
        <v>1</v>
      </c>
      <c r="J2526" s="117">
        <v>8.7456649999999997E-2</v>
      </c>
      <c r="K2526" s="117">
        <v>6.4121719999999993E-2</v>
      </c>
      <c r="L2526" s="117">
        <v>0.13300000000000001</v>
      </c>
      <c r="M2526" s="117">
        <v>0.01</v>
      </c>
      <c r="N2526" s="117" t="s">
        <v>3044</v>
      </c>
    </row>
    <row r="2527" spans="1:14">
      <c r="A2527" s="212" t="s">
        <v>7159</v>
      </c>
      <c r="B2527" s="117">
        <v>0.79009999999999991</v>
      </c>
      <c r="C2527" s="117">
        <v>1</v>
      </c>
      <c r="D2527" s="117">
        <v>9.7000000000000003E-3</v>
      </c>
      <c r="E2527" s="117">
        <v>970</v>
      </c>
      <c r="F2527" s="117" t="s">
        <v>4492</v>
      </c>
      <c r="G2527" s="117">
        <v>1.1783999999999999</v>
      </c>
      <c r="H2527" s="117">
        <v>0.1173</v>
      </c>
      <c r="I2527" s="117">
        <v>1</v>
      </c>
      <c r="J2527" s="117">
        <v>0.14865123999999999</v>
      </c>
      <c r="K2527" s="117">
        <v>0.12787804999999999</v>
      </c>
      <c r="L2527" s="117">
        <v>0.32200000000000001</v>
      </c>
      <c r="M2527" s="117">
        <v>0.01</v>
      </c>
      <c r="N2527" s="117" t="s">
        <v>3031</v>
      </c>
    </row>
    <row r="2528" spans="1:14">
      <c r="A2528" s="212" t="s">
        <v>7160</v>
      </c>
      <c r="B2528" s="117">
        <v>0.79799999999999993</v>
      </c>
      <c r="C2528" s="117">
        <v>1</v>
      </c>
      <c r="D2528" s="117">
        <v>4.8900000000000002E-3</v>
      </c>
      <c r="E2528" s="117">
        <v>489</v>
      </c>
      <c r="F2528" s="117" t="s">
        <v>4326</v>
      </c>
      <c r="G2528" s="117">
        <v>1.2303999999999999</v>
      </c>
      <c r="H2528" s="117">
        <v>0</v>
      </c>
      <c r="I2528" s="117">
        <v>1</v>
      </c>
      <c r="J2528" s="117">
        <v>0</v>
      </c>
      <c r="K2528" s="117">
        <v>0</v>
      </c>
      <c r="L2528" s="117">
        <v>0.495</v>
      </c>
      <c r="M2528" s="117">
        <v>3.1E-2</v>
      </c>
      <c r="N2528" s="117" t="s">
        <v>3072</v>
      </c>
    </row>
    <row r="2529" spans="1:14">
      <c r="A2529" s="212" t="s">
        <v>7161</v>
      </c>
      <c r="B2529" s="117">
        <v>0.89159999999999995</v>
      </c>
      <c r="C2529" s="117">
        <v>1</v>
      </c>
      <c r="D2529" s="117">
        <v>5.0500000000000003E-2</v>
      </c>
      <c r="E2529" s="117">
        <v>5050</v>
      </c>
      <c r="F2529" s="117" t="s">
        <v>4486</v>
      </c>
      <c r="G2529" s="117">
        <v>1.5985</v>
      </c>
      <c r="H2529" s="117">
        <v>4.6899999999999997E-2</v>
      </c>
      <c r="I2529" s="117">
        <v>1</v>
      </c>
      <c r="J2529" s="117">
        <v>0</v>
      </c>
      <c r="K2529" s="117">
        <v>0</v>
      </c>
      <c r="L2529" s="117">
        <v>0.24199999999999999</v>
      </c>
      <c r="M2529" s="117">
        <v>1.6E-2</v>
      </c>
      <c r="N2529" s="117" t="s">
        <v>3073</v>
      </c>
    </row>
    <row r="2530" spans="1:14">
      <c r="A2530" s="212" t="s">
        <v>7162</v>
      </c>
      <c r="B2530" s="117">
        <v>0.99809999999999999</v>
      </c>
      <c r="C2530" s="117">
        <v>1</v>
      </c>
      <c r="D2530" s="117">
        <v>4.6780000000000002E-2</v>
      </c>
      <c r="E2530" s="117">
        <v>4678</v>
      </c>
      <c r="F2530" s="117" t="s">
        <v>1620</v>
      </c>
      <c r="G2530" s="117">
        <v>1.6366000000000001</v>
      </c>
      <c r="H2530" s="117">
        <v>1.95E-2</v>
      </c>
      <c r="I2530" s="117">
        <v>1</v>
      </c>
      <c r="J2530" s="117">
        <v>0</v>
      </c>
      <c r="K2530" s="117">
        <v>0</v>
      </c>
      <c r="L2530" s="117">
        <v>0.25700000000000001</v>
      </c>
      <c r="M2530" s="117">
        <v>1.2E-2</v>
      </c>
      <c r="N2530" s="117" t="s">
        <v>1678</v>
      </c>
    </row>
    <row r="2531" spans="1:14">
      <c r="A2531" s="212" t="s">
        <v>7163</v>
      </c>
      <c r="B2531" s="117">
        <v>1.0893999999999999</v>
      </c>
      <c r="C2531" s="117">
        <v>1</v>
      </c>
      <c r="D2531" s="117">
        <v>2.6069999999999999E-2</v>
      </c>
      <c r="E2531" s="117">
        <v>2607</v>
      </c>
      <c r="F2531" s="117" t="s">
        <v>1660</v>
      </c>
      <c r="G2531" s="117">
        <v>1.5376000000000001</v>
      </c>
      <c r="H2531" s="117">
        <v>5.96E-2</v>
      </c>
      <c r="I2531" s="117">
        <v>1</v>
      </c>
      <c r="J2531" s="117">
        <v>0</v>
      </c>
      <c r="K2531" s="117">
        <v>0</v>
      </c>
      <c r="L2531" s="117">
        <v>0.249</v>
      </c>
      <c r="M2531" s="117">
        <v>0.01</v>
      </c>
      <c r="N2531" s="117" t="s">
        <v>3035</v>
      </c>
    </row>
    <row r="2532" spans="1:14">
      <c r="A2532" s="212" t="s">
        <v>7164</v>
      </c>
      <c r="B2532" s="117">
        <v>0.79859999999999998</v>
      </c>
      <c r="C2532" s="117">
        <v>1</v>
      </c>
      <c r="D2532" s="117">
        <v>2.4299999999999999E-2</v>
      </c>
      <c r="E2532" s="117">
        <v>2430</v>
      </c>
      <c r="F2532" s="117" t="s">
        <v>1783</v>
      </c>
      <c r="G2532" s="117">
        <v>1.4569000000000001</v>
      </c>
      <c r="H2532" s="117">
        <v>5.33E-2</v>
      </c>
      <c r="I2532" s="117">
        <v>1</v>
      </c>
      <c r="J2532" s="117">
        <v>0</v>
      </c>
      <c r="K2532" s="117">
        <v>0</v>
      </c>
      <c r="L2532" s="117">
        <v>0.23699999999999999</v>
      </c>
      <c r="M2532" s="117">
        <v>0.02</v>
      </c>
      <c r="N2532" s="117" t="s">
        <v>3070</v>
      </c>
    </row>
    <row r="2533" spans="1:14">
      <c r="A2533" s="212" t="s">
        <v>7165</v>
      </c>
      <c r="B2533" s="117">
        <v>0.87669999999999992</v>
      </c>
      <c r="C2533" s="117">
        <v>1</v>
      </c>
      <c r="D2533" s="117">
        <v>5.4400000000000004E-3</v>
      </c>
      <c r="E2533" s="117">
        <v>544</v>
      </c>
      <c r="F2533" s="117" t="s">
        <v>1666</v>
      </c>
      <c r="G2533" s="117">
        <v>1.2608999999999999</v>
      </c>
      <c r="H2533" s="117">
        <v>0</v>
      </c>
      <c r="I2533" s="117">
        <v>1</v>
      </c>
      <c r="J2533" s="117">
        <v>0</v>
      </c>
      <c r="K2533" s="117">
        <v>0</v>
      </c>
      <c r="L2533" s="117">
        <v>0.39300000000000002</v>
      </c>
      <c r="M2533" s="117">
        <v>2.5999999999999999E-2</v>
      </c>
      <c r="N2533" s="117" t="s">
        <v>3064</v>
      </c>
    </row>
    <row r="2534" spans="1:14">
      <c r="A2534" s="212" t="s">
        <v>7166</v>
      </c>
      <c r="B2534" s="117">
        <v>0.87669999999999992</v>
      </c>
      <c r="C2534" s="117">
        <v>1</v>
      </c>
      <c r="D2534" s="117">
        <v>1.3469999999999999E-2</v>
      </c>
      <c r="E2534" s="117">
        <v>1347</v>
      </c>
      <c r="F2534" s="117" t="s">
        <v>1666</v>
      </c>
      <c r="G2534" s="117">
        <v>1.4194</v>
      </c>
      <c r="H2534" s="117">
        <v>4.5999999999999999E-2</v>
      </c>
      <c r="I2534" s="117">
        <v>1</v>
      </c>
      <c r="J2534" s="117">
        <v>7.3401090000000002E-2</v>
      </c>
      <c r="K2534" s="117">
        <v>8.4737740000000006E-2</v>
      </c>
      <c r="L2534" s="117">
        <v>0.38500000000000001</v>
      </c>
      <c r="M2534" s="117">
        <v>3.2000000000000001E-2</v>
      </c>
      <c r="N2534" s="117" t="s">
        <v>3064</v>
      </c>
    </row>
    <row r="2535" spans="1:14">
      <c r="A2535" s="212" t="s">
        <v>7167</v>
      </c>
      <c r="B2535" s="117">
        <v>0.99809999999999999</v>
      </c>
      <c r="C2535" s="117">
        <v>1</v>
      </c>
      <c r="D2535" s="117">
        <v>1.0880000000000001E-2</v>
      </c>
      <c r="E2535" s="117">
        <v>1088</v>
      </c>
      <c r="F2535" s="117" t="s">
        <v>1620</v>
      </c>
      <c r="G2535" s="117">
        <v>1.2802</v>
      </c>
      <c r="H2535" s="117">
        <v>0</v>
      </c>
      <c r="I2535" s="117">
        <v>1</v>
      </c>
      <c r="J2535" s="117">
        <v>0</v>
      </c>
      <c r="K2535" s="117">
        <v>0</v>
      </c>
      <c r="L2535" s="117">
        <v>9.1999999999999998E-2</v>
      </c>
      <c r="M2535" s="117">
        <v>1.0999999999999999E-2</v>
      </c>
      <c r="N2535" s="117" t="s">
        <v>3051</v>
      </c>
    </row>
    <row r="2536" spans="1:14">
      <c r="A2536" s="212" t="s">
        <v>7168</v>
      </c>
      <c r="B2536" s="117">
        <v>1.0893999999999999</v>
      </c>
      <c r="C2536" s="117">
        <v>1</v>
      </c>
      <c r="D2536" s="117">
        <v>3.712E-2</v>
      </c>
      <c r="E2536" s="117">
        <v>3712</v>
      </c>
      <c r="F2536" s="117" t="s">
        <v>1660</v>
      </c>
      <c r="G2536" s="117">
        <v>1.6767000000000001</v>
      </c>
      <c r="H2536" s="117">
        <v>1.67E-2</v>
      </c>
      <c r="I2536" s="117">
        <v>1</v>
      </c>
      <c r="J2536" s="117">
        <v>0</v>
      </c>
      <c r="K2536" s="117">
        <v>0</v>
      </c>
      <c r="L2536" s="117">
        <v>0.15</v>
      </c>
      <c r="M2536" s="117">
        <v>0.01</v>
      </c>
      <c r="N2536" s="117" t="s">
        <v>3053</v>
      </c>
    </row>
    <row r="2537" spans="1:14">
      <c r="A2537" s="212" t="s">
        <v>7169</v>
      </c>
      <c r="B2537" s="117">
        <v>1.0893999999999999</v>
      </c>
      <c r="C2537" s="117">
        <v>1</v>
      </c>
      <c r="D2537" s="117">
        <v>4.9480000000000003E-2</v>
      </c>
      <c r="E2537" s="117">
        <v>4948</v>
      </c>
      <c r="F2537" s="117" t="s">
        <v>1660</v>
      </c>
      <c r="G2537" s="117">
        <v>2.3405999999999998</v>
      </c>
      <c r="H2537" s="117">
        <v>8.5599999999999996E-2</v>
      </c>
      <c r="I2537" s="117">
        <v>1</v>
      </c>
      <c r="J2537" s="117">
        <v>0.16385636000000001</v>
      </c>
      <c r="K2537" s="117">
        <v>0.22155485</v>
      </c>
      <c r="L2537" s="117">
        <v>0.16</v>
      </c>
      <c r="M2537" s="117">
        <v>8.0000000000000002E-3</v>
      </c>
      <c r="N2537" s="117" t="s">
        <v>3035</v>
      </c>
    </row>
    <row r="2538" spans="1:14">
      <c r="A2538" s="212" t="s">
        <v>7170</v>
      </c>
      <c r="B2538" s="117">
        <v>0.96139999999999992</v>
      </c>
      <c r="C2538" s="117">
        <v>1</v>
      </c>
      <c r="D2538" s="117">
        <v>1.9859999999999999E-2</v>
      </c>
      <c r="E2538" s="117">
        <v>1986</v>
      </c>
      <c r="F2538" s="117" t="s">
        <v>1568</v>
      </c>
      <c r="G2538" s="117">
        <v>1.5703</v>
      </c>
      <c r="H2538" s="117">
        <v>3.3799999999999997E-2</v>
      </c>
      <c r="I2538" s="117">
        <v>1</v>
      </c>
      <c r="J2538" s="117">
        <v>0</v>
      </c>
      <c r="K2538" s="117">
        <v>0</v>
      </c>
      <c r="L2538" s="117">
        <v>0.30599999999999999</v>
      </c>
      <c r="M2538" s="117">
        <v>2.1999999999999999E-2</v>
      </c>
      <c r="N2538" s="117" t="s">
        <v>3046</v>
      </c>
    </row>
    <row r="2539" spans="1:14">
      <c r="A2539" s="212" t="s">
        <v>7171</v>
      </c>
      <c r="B2539" s="117">
        <v>1.0893999999999999</v>
      </c>
      <c r="C2539" s="117">
        <v>1</v>
      </c>
      <c r="D2539" s="117">
        <v>3.7580000000000002E-2</v>
      </c>
      <c r="E2539" s="117">
        <v>3758</v>
      </c>
      <c r="F2539" s="117" t="s">
        <v>1660</v>
      </c>
      <c r="G2539" s="117">
        <v>2.0318000000000001</v>
      </c>
      <c r="H2539" s="117">
        <v>7.8200000000000006E-2</v>
      </c>
      <c r="I2539" s="117">
        <v>1</v>
      </c>
      <c r="J2539" s="117">
        <v>0.17401641000000001</v>
      </c>
      <c r="K2539" s="117">
        <v>0.18651971000000001</v>
      </c>
      <c r="L2539" s="117">
        <v>0.20499999999999999</v>
      </c>
      <c r="M2539" s="117">
        <v>1.0999999999999999E-2</v>
      </c>
      <c r="N2539" s="117" t="s">
        <v>3035</v>
      </c>
    </row>
    <row r="2540" spans="1:14">
      <c r="A2540" s="212" t="s">
        <v>7172</v>
      </c>
      <c r="B2540" s="117">
        <v>0.87669999999999992</v>
      </c>
      <c r="C2540" s="117">
        <v>1</v>
      </c>
      <c r="D2540" s="117">
        <v>3.4599999999999999E-2</v>
      </c>
      <c r="E2540" s="117">
        <v>3460</v>
      </c>
      <c r="F2540" s="117" t="s">
        <v>1666</v>
      </c>
      <c r="G2540" s="117">
        <v>1.5971</v>
      </c>
      <c r="H2540" s="117">
        <v>2.8500000000000001E-2</v>
      </c>
      <c r="I2540" s="117">
        <v>1</v>
      </c>
      <c r="J2540" s="117">
        <v>0</v>
      </c>
      <c r="K2540" s="117">
        <v>0</v>
      </c>
      <c r="L2540" s="117">
        <v>0.309</v>
      </c>
      <c r="M2540" s="117">
        <v>2.1000000000000001E-2</v>
      </c>
      <c r="N2540" s="117" t="s">
        <v>3027</v>
      </c>
    </row>
    <row r="2541" spans="1:14">
      <c r="A2541" s="212" t="s">
        <v>7173</v>
      </c>
      <c r="B2541" s="117">
        <v>0.99809999999999999</v>
      </c>
      <c r="C2541" s="117">
        <v>1</v>
      </c>
      <c r="D2541" s="117">
        <v>9.0230000000000005E-2</v>
      </c>
      <c r="E2541" s="117">
        <v>9023</v>
      </c>
      <c r="F2541" s="117" t="s">
        <v>1620</v>
      </c>
      <c r="G2541" s="117">
        <v>1.7297</v>
      </c>
      <c r="H2541" s="117">
        <v>4.1500000000000002E-2</v>
      </c>
      <c r="I2541" s="117">
        <v>1</v>
      </c>
      <c r="J2541" s="117">
        <v>0.12523040999999999</v>
      </c>
      <c r="K2541" s="117">
        <v>0.14171234999999999</v>
      </c>
      <c r="L2541" s="117">
        <v>0.18</v>
      </c>
      <c r="M2541" s="117">
        <v>1.4999999999999999E-2</v>
      </c>
      <c r="N2541" s="117" t="s">
        <v>3032</v>
      </c>
    </row>
    <row r="2542" spans="1:14">
      <c r="A2542" s="212" t="s">
        <v>7174</v>
      </c>
      <c r="B2542" s="117">
        <v>0.97759999999999991</v>
      </c>
      <c r="C2542" s="117">
        <v>1</v>
      </c>
      <c r="D2542" s="117">
        <v>2.5350000000000001E-2</v>
      </c>
      <c r="E2542" s="117">
        <v>2535</v>
      </c>
      <c r="F2542" s="117" t="s">
        <v>4490</v>
      </c>
      <c r="G2542" s="117">
        <v>1.4057999999999999</v>
      </c>
      <c r="H2542" s="117">
        <v>0</v>
      </c>
      <c r="I2542" s="117">
        <v>1</v>
      </c>
      <c r="J2542" s="117">
        <v>0</v>
      </c>
      <c r="K2542" s="117">
        <v>0</v>
      </c>
      <c r="L2542" s="117">
        <v>0.44</v>
      </c>
      <c r="M2542" s="117">
        <v>4.5999999999999999E-2</v>
      </c>
      <c r="N2542" s="117" t="s">
        <v>3043</v>
      </c>
    </row>
    <row r="2543" spans="1:14">
      <c r="A2543" s="212" t="s">
        <v>7175</v>
      </c>
      <c r="B2543" s="117">
        <v>0.79799999999999993</v>
      </c>
      <c r="C2543" s="117">
        <v>1</v>
      </c>
      <c r="D2543" s="117">
        <v>3.4399999999999999E-3</v>
      </c>
      <c r="E2543" s="117">
        <v>344</v>
      </c>
      <c r="F2543" s="117" t="s">
        <v>4326</v>
      </c>
      <c r="G2543" s="117">
        <v>1.1837</v>
      </c>
      <c r="H2543" s="117">
        <v>0</v>
      </c>
      <c r="I2543" s="117">
        <v>1</v>
      </c>
      <c r="J2543" s="117">
        <v>0</v>
      </c>
      <c r="K2543" s="117">
        <v>0</v>
      </c>
      <c r="L2543" s="117">
        <v>0.379</v>
      </c>
      <c r="M2543" s="117">
        <v>3.1E-2</v>
      </c>
      <c r="N2543" s="117" t="s">
        <v>3052</v>
      </c>
    </row>
    <row r="2544" spans="1:14">
      <c r="A2544" s="212" t="s">
        <v>7176</v>
      </c>
      <c r="B2544" s="117">
        <v>0.83519999999999994</v>
      </c>
      <c r="C2544" s="117">
        <v>1</v>
      </c>
      <c r="D2544" s="117">
        <v>4.5469999999999997E-2</v>
      </c>
      <c r="E2544" s="117">
        <v>4547</v>
      </c>
      <c r="F2544" s="117" t="s">
        <v>4485</v>
      </c>
      <c r="G2544" s="117">
        <v>1.6668000000000001</v>
      </c>
      <c r="H2544" s="117">
        <v>0</v>
      </c>
      <c r="I2544" s="117">
        <v>1</v>
      </c>
      <c r="J2544" s="117">
        <v>2.4161390000000001E-2</v>
      </c>
      <c r="K2544" s="117">
        <v>2.9169319999999999E-2</v>
      </c>
      <c r="L2544" s="117">
        <v>0.158</v>
      </c>
      <c r="M2544" s="117">
        <v>1.2999999999999999E-2</v>
      </c>
      <c r="N2544" s="117" t="s">
        <v>3026</v>
      </c>
    </row>
    <row r="2545" spans="1:14">
      <c r="A2545" s="212" t="s">
        <v>7177</v>
      </c>
      <c r="B2545" s="117">
        <v>0.94249999999999989</v>
      </c>
      <c r="C2545" s="117">
        <v>1</v>
      </c>
      <c r="D2545" s="117">
        <v>6.88E-2</v>
      </c>
      <c r="E2545" s="117">
        <v>6880</v>
      </c>
      <c r="F2545" s="117" t="s">
        <v>1517</v>
      </c>
      <c r="G2545" s="117">
        <v>2.1644999999999999</v>
      </c>
      <c r="H2545" s="117">
        <v>6.7500000000000004E-2</v>
      </c>
      <c r="I2545" s="117">
        <v>1</v>
      </c>
      <c r="J2545" s="117">
        <v>0.21702724000000001</v>
      </c>
      <c r="K2545" s="117">
        <v>0.25772261000000002</v>
      </c>
      <c r="L2545" s="117">
        <v>0.22700000000000001</v>
      </c>
      <c r="M2545" s="117">
        <v>1.7000000000000001E-2</v>
      </c>
      <c r="N2545" s="117" t="s">
        <v>3049</v>
      </c>
    </row>
    <row r="2546" spans="1:14">
      <c r="A2546" s="212" t="s">
        <v>7178</v>
      </c>
      <c r="B2546" s="117">
        <v>0.99809999999999999</v>
      </c>
      <c r="C2546" s="117">
        <v>1</v>
      </c>
      <c r="D2546" s="117">
        <v>7.5420000000000001E-2</v>
      </c>
      <c r="E2546" s="117">
        <v>7542</v>
      </c>
      <c r="F2546" s="117" t="s">
        <v>1620</v>
      </c>
      <c r="G2546" s="117">
        <v>1.6528</v>
      </c>
      <c r="H2546" s="117">
        <v>3.0099999999999998E-2</v>
      </c>
      <c r="I2546" s="117">
        <v>1</v>
      </c>
      <c r="J2546" s="117">
        <v>0</v>
      </c>
      <c r="K2546" s="117">
        <v>0</v>
      </c>
      <c r="L2546" s="117">
        <v>0.24099999999999999</v>
      </c>
      <c r="M2546" s="117">
        <v>1.6E-2</v>
      </c>
      <c r="N2546" s="117" t="s">
        <v>1678</v>
      </c>
    </row>
    <row r="2547" spans="1:14">
      <c r="A2547" s="212" t="s">
        <v>7179</v>
      </c>
      <c r="B2547" s="117">
        <v>0.96079999999999999</v>
      </c>
      <c r="C2547" s="117">
        <v>1</v>
      </c>
      <c r="D2547" s="117">
        <v>4.7690000000000003E-2</v>
      </c>
      <c r="E2547" s="117">
        <v>4769</v>
      </c>
      <c r="F2547" s="117" t="s">
        <v>1356</v>
      </c>
      <c r="G2547" s="117">
        <v>1.4565999999999999</v>
      </c>
      <c r="H2547" s="117">
        <v>2.2800000000000001E-2</v>
      </c>
      <c r="I2547" s="117">
        <v>1</v>
      </c>
      <c r="J2547" s="117">
        <v>0.13684842999999999</v>
      </c>
      <c r="K2547" s="117">
        <v>0.14430598</v>
      </c>
      <c r="L2547" s="117">
        <v>0.14199999999999999</v>
      </c>
      <c r="M2547" s="117">
        <v>1.0999999999999999E-2</v>
      </c>
      <c r="N2547" s="117" t="s">
        <v>3044</v>
      </c>
    </row>
    <row r="2548" spans="1:14">
      <c r="A2548" s="212" t="s">
        <v>7180</v>
      </c>
      <c r="B2548" s="117">
        <v>0.87669999999999992</v>
      </c>
      <c r="C2548" s="117">
        <v>1</v>
      </c>
      <c r="D2548" s="117">
        <v>2.717E-2</v>
      </c>
      <c r="E2548" s="117">
        <v>2717</v>
      </c>
      <c r="F2548" s="117" t="s">
        <v>1666</v>
      </c>
      <c r="G2548" s="117">
        <v>1.5602</v>
      </c>
      <c r="H2548" s="117">
        <v>2.2200000000000001E-2</v>
      </c>
      <c r="I2548" s="117">
        <v>1</v>
      </c>
      <c r="J2548" s="117">
        <v>0</v>
      </c>
      <c r="K2548" s="117">
        <v>0</v>
      </c>
      <c r="L2548" s="117">
        <v>0.29299999999999998</v>
      </c>
      <c r="M2548" s="117">
        <v>0.03</v>
      </c>
      <c r="N2548" s="117" t="s">
        <v>3027</v>
      </c>
    </row>
    <row r="2549" spans="1:14">
      <c r="A2549" s="212" t="s">
        <v>7181</v>
      </c>
      <c r="B2549" s="117">
        <v>0.79859999999999998</v>
      </c>
      <c r="C2549" s="117">
        <v>1</v>
      </c>
      <c r="D2549" s="117">
        <v>6.1700000000000001E-3</v>
      </c>
      <c r="E2549" s="117">
        <v>617</v>
      </c>
      <c r="F2549" s="117" t="s">
        <v>1783</v>
      </c>
      <c r="G2549" s="117">
        <v>1.1756</v>
      </c>
      <c r="H2549" s="117">
        <v>0</v>
      </c>
      <c r="I2549" s="117">
        <v>1</v>
      </c>
      <c r="J2549" s="117">
        <v>0</v>
      </c>
      <c r="K2549" s="117">
        <v>0</v>
      </c>
      <c r="L2549" s="117">
        <v>0.29299999999999998</v>
      </c>
      <c r="M2549" s="117">
        <v>1.4999999999999999E-2</v>
      </c>
      <c r="N2549" s="117" t="s">
        <v>3070</v>
      </c>
    </row>
    <row r="2550" spans="1:14">
      <c r="A2550" s="212" t="s">
        <v>7182</v>
      </c>
      <c r="B2550" s="117">
        <v>0.87669999999999992</v>
      </c>
      <c r="C2550" s="117">
        <v>1</v>
      </c>
      <c r="D2550" s="117">
        <v>2.6669999999999999E-2</v>
      </c>
      <c r="E2550" s="117">
        <v>2667</v>
      </c>
      <c r="F2550" s="117" t="s">
        <v>1666</v>
      </c>
      <c r="G2550" s="117">
        <v>1.6600999999999999</v>
      </c>
      <c r="H2550" s="117">
        <v>2.6800000000000001E-2</v>
      </c>
      <c r="I2550" s="117">
        <v>1</v>
      </c>
      <c r="J2550" s="117">
        <v>6.5343689999999996E-2</v>
      </c>
      <c r="K2550" s="117">
        <v>7.1600200000000003E-2</v>
      </c>
      <c r="L2550" s="117">
        <v>0.27</v>
      </c>
      <c r="M2550" s="117">
        <v>2.5999999999999999E-2</v>
      </c>
      <c r="N2550" s="117" t="s">
        <v>3027</v>
      </c>
    </row>
    <row r="2551" spans="1:14">
      <c r="A2551" s="212" t="s">
        <v>7183</v>
      </c>
      <c r="B2551" s="117">
        <v>1.0196999999999998</v>
      </c>
      <c r="C2551" s="117">
        <v>1</v>
      </c>
      <c r="D2551" s="117">
        <v>4.0509999999999997E-2</v>
      </c>
      <c r="E2551" s="117">
        <v>4051</v>
      </c>
      <c r="F2551" s="117" t="s">
        <v>1745</v>
      </c>
      <c r="G2551" s="117">
        <v>1.6801999999999999</v>
      </c>
      <c r="H2551" s="117">
        <v>2.6100000000000002E-2</v>
      </c>
      <c r="I2551" s="117">
        <v>1</v>
      </c>
      <c r="J2551" s="117">
        <v>0</v>
      </c>
      <c r="K2551" s="117">
        <v>0</v>
      </c>
      <c r="L2551" s="117">
        <v>0.29199999999999998</v>
      </c>
      <c r="M2551" s="117">
        <v>2.8000000000000001E-2</v>
      </c>
      <c r="N2551" s="117" t="s">
        <v>3074</v>
      </c>
    </row>
    <row r="2552" spans="1:14">
      <c r="A2552" s="212" t="s">
        <v>7184</v>
      </c>
      <c r="B2552" s="117">
        <v>0.83519999999999994</v>
      </c>
      <c r="C2552" s="117">
        <v>1</v>
      </c>
      <c r="D2552" s="117">
        <v>5.3449999999999998E-2</v>
      </c>
      <c r="E2552" s="117">
        <v>5345</v>
      </c>
      <c r="F2552" s="117" t="s">
        <v>4485</v>
      </c>
      <c r="G2552" s="117">
        <v>1.7007000000000001</v>
      </c>
      <c r="H2552" s="117">
        <v>6.0400000000000002E-2</v>
      </c>
      <c r="I2552" s="117">
        <v>1</v>
      </c>
      <c r="J2552" s="117">
        <v>7.2583540000000002E-2</v>
      </c>
      <c r="K2552" s="117">
        <v>9.3299709999999994E-2</v>
      </c>
      <c r="L2552" s="117">
        <v>0.14000000000000001</v>
      </c>
      <c r="M2552" s="117">
        <v>1.0999999999999999E-2</v>
      </c>
      <c r="N2552" s="117" t="s">
        <v>3062</v>
      </c>
    </row>
    <row r="2553" spans="1:14">
      <c r="A2553" s="212" t="s">
        <v>7185</v>
      </c>
      <c r="B2553" s="117">
        <v>0.99809999999999999</v>
      </c>
      <c r="C2553" s="117">
        <v>1</v>
      </c>
      <c r="D2553" s="117">
        <v>3.0999999999999999E-3</v>
      </c>
      <c r="E2553" s="117">
        <v>310</v>
      </c>
      <c r="F2553" s="117" t="s">
        <v>1620</v>
      </c>
      <c r="G2553" s="117">
        <v>0.72970000000000002</v>
      </c>
      <c r="H2553" s="117">
        <v>0</v>
      </c>
      <c r="I2553" s="117">
        <v>1</v>
      </c>
      <c r="J2553" s="117">
        <v>0</v>
      </c>
      <c r="K2553" s="117">
        <v>0</v>
      </c>
      <c r="L2553" s="117">
        <v>0.39300000000000002</v>
      </c>
      <c r="M2553" s="117">
        <v>1.0999999999999999E-2</v>
      </c>
      <c r="N2553" s="117" t="s">
        <v>3032</v>
      </c>
    </row>
    <row r="2554" spans="1:14">
      <c r="A2554" s="212" t="s">
        <v>7186</v>
      </c>
      <c r="B2554" s="117">
        <v>0.99809999999999999</v>
      </c>
      <c r="C2554" s="117">
        <v>1</v>
      </c>
      <c r="D2554" s="117">
        <v>5.2199999999999998E-3</v>
      </c>
      <c r="E2554" s="117">
        <v>522</v>
      </c>
      <c r="F2554" s="117" t="s">
        <v>1620</v>
      </c>
      <c r="G2554" s="117">
        <v>0.90769999999999995</v>
      </c>
      <c r="H2554" s="117">
        <v>0</v>
      </c>
      <c r="I2554" s="117">
        <v>1</v>
      </c>
      <c r="J2554" s="117">
        <v>0</v>
      </c>
      <c r="K2554" s="117">
        <v>0</v>
      </c>
      <c r="L2554" s="117">
        <v>0.97599999999999998</v>
      </c>
      <c r="M2554" s="117">
        <v>2.8000000000000001E-2</v>
      </c>
      <c r="N2554" s="117" t="s">
        <v>3032</v>
      </c>
    </row>
    <row r="2555" spans="1:14">
      <c r="A2555" s="212" t="s">
        <v>7187</v>
      </c>
      <c r="B2555" s="117">
        <v>1.0893999999999999</v>
      </c>
      <c r="C2555" s="117">
        <v>1</v>
      </c>
      <c r="D2555" s="117">
        <v>3.959E-2</v>
      </c>
      <c r="E2555" s="117">
        <v>3959</v>
      </c>
      <c r="F2555" s="117" t="s">
        <v>1660</v>
      </c>
      <c r="G2555" s="117">
        <v>1.6907000000000001</v>
      </c>
      <c r="H2555" s="117">
        <v>0.12770000000000001</v>
      </c>
      <c r="I2555" s="117">
        <v>1</v>
      </c>
      <c r="J2555" s="117">
        <v>0.52699233000000001</v>
      </c>
      <c r="K2555" s="117">
        <v>0.40750522</v>
      </c>
      <c r="L2555" s="117">
        <v>9.7000000000000003E-2</v>
      </c>
      <c r="M2555" s="117">
        <v>4.0000000000000001E-3</v>
      </c>
      <c r="N2555" s="117" t="s">
        <v>3035</v>
      </c>
    </row>
    <row r="2556" spans="1:14">
      <c r="A2556" s="212" t="s">
        <v>7188</v>
      </c>
      <c r="B2556" s="117">
        <v>0.99809999999999999</v>
      </c>
      <c r="C2556" s="117">
        <v>1</v>
      </c>
      <c r="D2556" s="117">
        <v>1E-4</v>
      </c>
      <c r="E2556" s="117">
        <v>10</v>
      </c>
      <c r="F2556" s="117" t="s">
        <v>1620</v>
      </c>
      <c r="G2556" s="117">
        <v>1.7170000000000001</v>
      </c>
      <c r="H2556" s="117">
        <v>0</v>
      </c>
      <c r="I2556" s="117">
        <v>1</v>
      </c>
      <c r="J2556" s="117">
        <v>0</v>
      </c>
      <c r="K2556" s="117">
        <v>0</v>
      </c>
      <c r="L2556" s="117">
        <v>0.22</v>
      </c>
      <c r="M2556" s="117">
        <v>1.7000000000000001E-2</v>
      </c>
      <c r="N2556" s="117" t="s">
        <v>1678</v>
      </c>
    </row>
    <row r="2557" spans="1:14">
      <c r="A2557" s="212" t="s">
        <v>7189</v>
      </c>
      <c r="B2557" s="117">
        <v>1.0893999999999999</v>
      </c>
      <c r="C2557" s="117">
        <v>1</v>
      </c>
      <c r="D2557" s="117">
        <v>1.3350000000000001E-2</v>
      </c>
      <c r="E2557" s="117">
        <v>1335</v>
      </c>
      <c r="F2557" s="117" t="s">
        <v>1660</v>
      </c>
      <c r="G2557" s="117">
        <v>1.4830000000000001</v>
      </c>
      <c r="H2557" s="117">
        <v>0</v>
      </c>
      <c r="I2557" s="117">
        <v>1</v>
      </c>
      <c r="J2557" s="117">
        <v>0.20048363</v>
      </c>
      <c r="K2557" s="117">
        <v>0.12859581</v>
      </c>
      <c r="L2557" s="117">
        <v>0.19400000000000001</v>
      </c>
      <c r="M2557" s="117">
        <v>1.2999999999999999E-2</v>
      </c>
      <c r="N2557" s="117" t="s">
        <v>3035</v>
      </c>
    </row>
    <row r="2558" spans="1:14">
      <c r="A2558" s="212" t="s">
        <v>7190</v>
      </c>
      <c r="B2558" s="117">
        <v>0.79859999999999998</v>
      </c>
      <c r="C2558" s="117">
        <v>1</v>
      </c>
      <c r="D2558" s="117">
        <v>3.4000000000000002E-4</v>
      </c>
      <c r="E2558" s="117">
        <v>34</v>
      </c>
      <c r="F2558" s="117" t="s">
        <v>1783</v>
      </c>
      <c r="G2558" s="117">
        <v>2.1034000000000002</v>
      </c>
      <c r="H2558" s="117">
        <v>0</v>
      </c>
      <c r="I2558" s="117">
        <v>1</v>
      </c>
      <c r="J2558" s="117">
        <v>0</v>
      </c>
      <c r="K2558" s="117">
        <v>0</v>
      </c>
      <c r="L2558" s="117">
        <v>0.29599999999999999</v>
      </c>
      <c r="M2558" s="117">
        <v>6.5000000000000002E-2</v>
      </c>
      <c r="N2558" s="117" t="s">
        <v>3070</v>
      </c>
    </row>
    <row r="2559" spans="1:14">
      <c r="A2559" s="212" t="s">
        <v>7191</v>
      </c>
      <c r="B2559" s="117">
        <v>1.0893999999999999</v>
      </c>
      <c r="C2559" s="117">
        <v>1</v>
      </c>
      <c r="D2559" s="117">
        <v>2.2200000000000002E-3</v>
      </c>
      <c r="E2559" s="117">
        <v>222</v>
      </c>
      <c r="F2559" s="117" t="s">
        <v>1660</v>
      </c>
      <c r="G2559" s="117">
        <v>1.9065000000000001</v>
      </c>
      <c r="H2559" s="117">
        <v>0</v>
      </c>
      <c r="I2559" s="117">
        <v>1</v>
      </c>
      <c r="J2559" s="117">
        <v>0</v>
      </c>
      <c r="K2559" s="117">
        <v>0</v>
      </c>
      <c r="L2559" s="117">
        <v>0.32600000000000001</v>
      </c>
      <c r="M2559" s="117">
        <v>0.04</v>
      </c>
      <c r="N2559" s="117" t="s">
        <v>3035</v>
      </c>
    </row>
    <row r="2560" spans="1:14">
      <c r="A2560" s="212" t="s">
        <v>7192</v>
      </c>
      <c r="B2560" s="117">
        <v>0.96079999999999999</v>
      </c>
      <c r="C2560" s="117">
        <v>1</v>
      </c>
      <c r="D2560" s="117">
        <v>5.5900000000000004E-3</v>
      </c>
      <c r="E2560" s="117">
        <v>559</v>
      </c>
      <c r="F2560" s="117" t="s">
        <v>1356</v>
      </c>
      <c r="G2560" s="117">
        <v>2.3208000000000002</v>
      </c>
      <c r="H2560" s="117">
        <v>0</v>
      </c>
      <c r="I2560" s="117">
        <v>1</v>
      </c>
      <c r="J2560" s="117">
        <v>0</v>
      </c>
      <c r="K2560" s="117">
        <v>0</v>
      </c>
      <c r="L2560" s="117">
        <v>0.30299999999999999</v>
      </c>
      <c r="M2560" s="117">
        <v>0.03</v>
      </c>
      <c r="N2560" s="117" t="s">
        <v>3044</v>
      </c>
    </row>
    <row r="2561" spans="1:14">
      <c r="A2561" s="212" t="s">
        <v>7193</v>
      </c>
      <c r="B2561" s="117">
        <v>0.95069999999999999</v>
      </c>
      <c r="C2561" s="117">
        <v>1</v>
      </c>
      <c r="D2561" s="117">
        <v>3.1800000000000001E-3</v>
      </c>
      <c r="E2561" s="117">
        <v>318</v>
      </c>
      <c r="F2561" s="117" t="s">
        <v>1685</v>
      </c>
      <c r="G2561" s="117">
        <v>2.2069000000000001</v>
      </c>
      <c r="H2561" s="117">
        <v>0</v>
      </c>
      <c r="I2561" s="117">
        <v>1</v>
      </c>
      <c r="J2561" s="117">
        <v>0</v>
      </c>
      <c r="K2561" s="117">
        <v>0</v>
      </c>
      <c r="L2561" s="117">
        <v>0.28100000000000003</v>
      </c>
      <c r="M2561" s="117">
        <v>2.9000000000000001E-2</v>
      </c>
      <c r="N2561" s="117" t="s">
        <v>3041</v>
      </c>
    </row>
    <row r="2562" spans="1:14">
      <c r="A2562" s="212" t="s">
        <v>7194</v>
      </c>
      <c r="B2562" s="117">
        <v>0.96079999999999999</v>
      </c>
      <c r="C2562" s="117">
        <v>1</v>
      </c>
      <c r="D2562" s="117">
        <v>5.0600000000000003E-3</v>
      </c>
      <c r="E2562" s="117">
        <v>506</v>
      </c>
      <c r="F2562" s="117" t="s">
        <v>1356</v>
      </c>
      <c r="G2562" s="117">
        <v>2.5331999999999999</v>
      </c>
      <c r="H2562" s="117">
        <v>0</v>
      </c>
      <c r="I2562" s="117">
        <v>1</v>
      </c>
      <c r="J2562" s="117">
        <v>0</v>
      </c>
      <c r="K2562" s="117">
        <v>0</v>
      </c>
      <c r="L2562" s="117">
        <v>0.254</v>
      </c>
      <c r="M2562" s="117">
        <v>4.4999999999999998E-2</v>
      </c>
      <c r="N2562" s="117" t="s">
        <v>3044</v>
      </c>
    </row>
    <row r="2563" spans="1:14">
      <c r="A2563" s="212" t="s">
        <v>7195</v>
      </c>
      <c r="B2563" s="117">
        <v>0.99809999999999999</v>
      </c>
      <c r="C2563" s="117">
        <v>1</v>
      </c>
      <c r="D2563" s="117">
        <v>5.94E-3</v>
      </c>
      <c r="E2563" s="117">
        <v>594</v>
      </c>
      <c r="F2563" s="117" t="s">
        <v>1620</v>
      </c>
      <c r="G2563" s="117">
        <v>2.2858000000000001</v>
      </c>
      <c r="H2563" s="117">
        <v>0</v>
      </c>
      <c r="I2563" s="117">
        <v>1</v>
      </c>
      <c r="J2563" s="117">
        <v>0</v>
      </c>
      <c r="K2563" s="117">
        <v>0</v>
      </c>
      <c r="L2563" s="117">
        <v>0.16</v>
      </c>
      <c r="M2563" s="117">
        <v>0.03</v>
      </c>
      <c r="N2563" s="117" t="s">
        <v>1678</v>
      </c>
    </row>
    <row r="2564" spans="1:14">
      <c r="A2564" s="212" t="s">
        <v>7196</v>
      </c>
      <c r="B2564" s="117">
        <v>0.87669999999999992</v>
      </c>
      <c r="C2564" s="117">
        <v>1</v>
      </c>
      <c r="D2564" s="117">
        <v>1.6800000000000001E-3</v>
      </c>
      <c r="E2564" s="117">
        <v>168</v>
      </c>
      <c r="F2564" s="117" t="s">
        <v>1666</v>
      </c>
      <c r="G2564" s="117">
        <v>2.1644999999999999</v>
      </c>
      <c r="H2564" s="117">
        <v>0</v>
      </c>
      <c r="I2564" s="117">
        <v>1</v>
      </c>
      <c r="J2564" s="117">
        <v>0</v>
      </c>
      <c r="K2564" s="117">
        <v>0</v>
      </c>
      <c r="L2564" s="117">
        <v>0.27500000000000002</v>
      </c>
      <c r="M2564" s="117">
        <v>2.7E-2</v>
      </c>
      <c r="N2564" s="117" t="s">
        <v>3040</v>
      </c>
    </row>
    <row r="2565" spans="1:14">
      <c r="A2565" s="212" t="s">
        <v>7197</v>
      </c>
      <c r="B2565" s="117">
        <v>0.99809999999999999</v>
      </c>
      <c r="C2565" s="117">
        <v>1</v>
      </c>
      <c r="D2565" s="117">
        <v>3.7699999999999999E-3</v>
      </c>
      <c r="E2565" s="117">
        <v>377</v>
      </c>
      <c r="F2565" s="117" t="s">
        <v>1620</v>
      </c>
      <c r="G2565" s="117">
        <v>2.2096</v>
      </c>
      <c r="H2565" s="117">
        <v>0</v>
      </c>
      <c r="I2565" s="117">
        <v>1</v>
      </c>
      <c r="J2565" s="117">
        <v>0</v>
      </c>
      <c r="K2565" s="117">
        <v>0</v>
      </c>
      <c r="L2565" s="117">
        <v>0.27700000000000002</v>
      </c>
      <c r="M2565" s="117">
        <v>3.1E-2</v>
      </c>
      <c r="N2565" s="117" t="s">
        <v>3032</v>
      </c>
    </row>
    <row r="2566" spans="1:14">
      <c r="A2566" s="212" t="s">
        <v>7198</v>
      </c>
      <c r="B2566" s="117">
        <v>0.97759999999999991</v>
      </c>
      <c r="C2566" s="117">
        <v>1</v>
      </c>
      <c r="D2566" s="117">
        <v>5.4900000000000001E-3</v>
      </c>
      <c r="E2566" s="117">
        <v>549</v>
      </c>
      <c r="F2566" s="117" t="s">
        <v>4490</v>
      </c>
      <c r="G2566" s="117">
        <v>2.3567</v>
      </c>
      <c r="H2566" s="117">
        <v>0</v>
      </c>
      <c r="I2566" s="117">
        <v>1</v>
      </c>
      <c r="J2566" s="117">
        <v>0</v>
      </c>
      <c r="K2566" s="117">
        <v>0</v>
      </c>
      <c r="L2566" s="117">
        <v>0.29499999999999998</v>
      </c>
      <c r="M2566" s="117">
        <v>3.5000000000000003E-2</v>
      </c>
      <c r="N2566" s="117" t="s">
        <v>3043</v>
      </c>
    </row>
    <row r="2567" spans="1:14">
      <c r="A2567" s="212" t="s">
        <v>7199</v>
      </c>
      <c r="B2567" s="117">
        <v>0.96079999999999999</v>
      </c>
      <c r="C2567" s="117">
        <v>1</v>
      </c>
      <c r="D2567" s="117">
        <v>3.1519999999999999E-2</v>
      </c>
      <c r="E2567" s="117">
        <v>3152</v>
      </c>
      <c r="F2567" s="117" t="s">
        <v>1356</v>
      </c>
      <c r="G2567" s="117">
        <v>1.4115</v>
      </c>
      <c r="H2567" s="117">
        <v>0</v>
      </c>
      <c r="I2567" s="117">
        <v>1</v>
      </c>
      <c r="J2567" s="117">
        <v>0</v>
      </c>
      <c r="K2567" s="117">
        <v>0</v>
      </c>
      <c r="L2567" s="117">
        <v>0.1</v>
      </c>
      <c r="M2567" s="117">
        <v>3.1E-2</v>
      </c>
      <c r="N2567" s="117" t="s">
        <v>3066</v>
      </c>
    </row>
    <row r="2568" spans="1:14">
      <c r="A2568" s="212" t="s">
        <v>7200</v>
      </c>
      <c r="B2568" s="117">
        <v>0.97759999999999991</v>
      </c>
      <c r="C2568" s="117">
        <v>1</v>
      </c>
      <c r="D2568" s="117">
        <v>2.3900000000000002E-3</v>
      </c>
      <c r="E2568" s="117">
        <v>239</v>
      </c>
      <c r="F2568" s="117" t="s">
        <v>4490</v>
      </c>
      <c r="G2568" s="117">
        <v>2.2890999999999999</v>
      </c>
      <c r="H2568" s="117">
        <v>0</v>
      </c>
      <c r="I2568" s="117">
        <v>1</v>
      </c>
      <c r="J2568" s="117">
        <v>0</v>
      </c>
      <c r="K2568" s="117">
        <v>0</v>
      </c>
      <c r="L2568" s="117">
        <v>0.28799999999999998</v>
      </c>
      <c r="M2568" s="117">
        <v>3.6999999999999998E-2</v>
      </c>
      <c r="N2568" s="117" t="s">
        <v>3043</v>
      </c>
    </row>
    <row r="2569" spans="1:14">
      <c r="A2569" s="212" t="s">
        <v>7201</v>
      </c>
      <c r="B2569" s="117">
        <v>0.87669999999999992</v>
      </c>
      <c r="C2569" s="117">
        <v>1</v>
      </c>
      <c r="D2569" s="117">
        <v>2.3619999999999999E-2</v>
      </c>
      <c r="E2569" s="117">
        <v>2362</v>
      </c>
      <c r="F2569" s="117" t="s">
        <v>1666</v>
      </c>
      <c r="G2569" s="117">
        <v>1.337</v>
      </c>
      <c r="H2569" s="117">
        <v>2.81E-2</v>
      </c>
      <c r="I2569" s="117">
        <v>1</v>
      </c>
      <c r="J2569" s="117">
        <v>0</v>
      </c>
      <c r="K2569" s="117">
        <v>0</v>
      </c>
      <c r="L2569" s="117">
        <v>0.16</v>
      </c>
      <c r="M2569" s="117">
        <v>2.4E-2</v>
      </c>
      <c r="N2569" s="117" t="s">
        <v>3027</v>
      </c>
    </row>
    <row r="2570" spans="1:14">
      <c r="A2570" s="212" t="s">
        <v>7202</v>
      </c>
      <c r="B2570" s="117">
        <v>0.99809999999999999</v>
      </c>
      <c r="C2570" s="117">
        <v>1</v>
      </c>
      <c r="D2570" s="117">
        <v>2.9829999999999999E-2</v>
      </c>
      <c r="E2570" s="117">
        <v>2983</v>
      </c>
      <c r="F2570" s="117" t="s">
        <v>1620</v>
      </c>
      <c r="G2570" s="117">
        <v>1.6456999999999999</v>
      </c>
      <c r="H2570" s="117">
        <v>5.6000000000000001E-2</v>
      </c>
      <c r="I2570" s="117">
        <v>1</v>
      </c>
      <c r="J2570" s="117">
        <v>0</v>
      </c>
      <c r="K2570" s="117">
        <v>0</v>
      </c>
      <c r="L2570" s="117">
        <v>0.151</v>
      </c>
      <c r="M2570" s="117">
        <v>5.0999999999999997E-2</v>
      </c>
      <c r="N2570" s="117" t="s">
        <v>3032</v>
      </c>
    </row>
    <row r="2571" spans="1:14">
      <c r="A2571" s="212" t="s">
        <v>7204</v>
      </c>
      <c r="B2571" s="117">
        <v>0.42409999999999998</v>
      </c>
      <c r="C2571" s="117">
        <v>1</v>
      </c>
      <c r="D2571" s="117">
        <v>5.2399999999999999E-3</v>
      </c>
      <c r="E2571" s="117">
        <v>524</v>
      </c>
      <c r="F2571" s="117" t="s">
        <v>4526</v>
      </c>
      <c r="G2571" s="117">
        <v>2.0036</v>
      </c>
      <c r="H2571" s="117">
        <v>1E-4</v>
      </c>
      <c r="I2571" s="117">
        <v>1</v>
      </c>
      <c r="J2571" s="117">
        <v>0</v>
      </c>
      <c r="K2571" s="117">
        <v>0</v>
      </c>
      <c r="L2571" s="117">
        <v>0.57599999999999996</v>
      </c>
      <c r="M2571" s="117">
        <v>2.8000000000000001E-2</v>
      </c>
      <c r="N2571" s="117" t="s">
        <v>3075</v>
      </c>
    </row>
    <row r="2572" spans="1:14">
      <c r="A2572" s="212" t="s">
        <v>7205</v>
      </c>
      <c r="B2572" s="117">
        <v>0.42009999999999997</v>
      </c>
      <c r="C2572" s="117">
        <v>1</v>
      </c>
      <c r="D2572" s="117">
        <v>4.3400000000000001E-3</v>
      </c>
      <c r="E2572" s="117">
        <v>434</v>
      </c>
      <c r="F2572" s="117" t="s">
        <v>4527</v>
      </c>
      <c r="G2572" s="117">
        <v>1.3009999999999999</v>
      </c>
      <c r="H2572" s="117">
        <v>7.0000000000000007E-2</v>
      </c>
      <c r="I2572" s="117">
        <v>1</v>
      </c>
      <c r="J2572" s="117">
        <v>0</v>
      </c>
      <c r="K2572" s="117">
        <v>0</v>
      </c>
      <c r="L2572" s="117">
        <v>0.59099999999999997</v>
      </c>
      <c r="M2572" s="117">
        <v>5.8000000000000003E-2</v>
      </c>
      <c r="N2572" s="117" t="s">
        <v>3076</v>
      </c>
    </row>
    <row r="2573" spans="1:14">
      <c r="A2573" s="212" t="s">
        <v>7206</v>
      </c>
      <c r="B2573" s="117">
        <v>0.42409999999999998</v>
      </c>
      <c r="C2573" s="117">
        <v>1</v>
      </c>
      <c r="D2573" s="117">
        <v>4.5300000000000002E-3</v>
      </c>
      <c r="E2573" s="117">
        <v>453</v>
      </c>
      <c r="F2573" s="117" t="s">
        <v>4526</v>
      </c>
      <c r="G2573" s="117">
        <v>1.2634000000000001</v>
      </c>
      <c r="H2573" s="117">
        <v>3.5900000000000001E-2</v>
      </c>
      <c r="I2573" s="117">
        <v>1</v>
      </c>
      <c r="J2573" s="117">
        <v>0</v>
      </c>
      <c r="K2573" s="117">
        <v>0</v>
      </c>
      <c r="L2573" s="117">
        <v>0.58399999999999996</v>
      </c>
      <c r="M2573" s="117">
        <v>4.2000000000000003E-2</v>
      </c>
      <c r="N2573" s="117" t="s">
        <v>3075</v>
      </c>
    </row>
    <row r="2574" spans="1:14">
      <c r="A2574" s="212" t="s">
        <v>7207</v>
      </c>
      <c r="B2574" s="117">
        <v>0.42409999999999998</v>
      </c>
      <c r="C2574" s="117">
        <v>1</v>
      </c>
      <c r="D2574" s="117">
        <v>2.0400000000000001E-3</v>
      </c>
      <c r="E2574" s="117">
        <v>204</v>
      </c>
      <c r="F2574" s="117" t="s">
        <v>4526</v>
      </c>
      <c r="G2574" s="117">
        <v>1.4718</v>
      </c>
      <c r="H2574" s="117">
        <v>0</v>
      </c>
      <c r="I2574" s="117">
        <v>1</v>
      </c>
      <c r="J2574" s="117">
        <v>0</v>
      </c>
      <c r="K2574" s="117">
        <v>0</v>
      </c>
      <c r="L2574" s="117">
        <v>0.56999999999999995</v>
      </c>
      <c r="M2574" s="117">
        <v>6.4000000000000001E-2</v>
      </c>
      <c r="N2574" s="117" t="s">
        <v>1695</v>
      </c>
    </row>
    <row r="2575" spans="1:14">
      <c r="A2575" s="212" t="s">
        <v>7208</v>
      </c>
      <c r="B2575" s="117">
        <v>0.42409999999999998</v>
      </c>
      <c r="C2575" s="117">
        <v>1</v>
      </c>
      <c r="D2575" s="117">
        <v>4.28E-3</v>
      </c>
      <c r="E2575" s="117">
        <v>428</v>
      </c>
      <c r="F2575" s="117" t="s">
        <v>4526</v>
      </c>
      <c r="G2575" s="117">
        <v>1.5261</v>
      </c>
      <c r="H2575" s="117">
        <v>5.8599999999999999E-2</v>
      </c>
      <c r="I2575" s="117">
        <v>1</v>
      </c>
      <c r="J2575" s="117">
        <v>0</v>
      </c>
      <c r="K2575" s="117">
        <v>0</v>
      </c>
      <c r="L2575" s="117">
        <v>0.55800000000000005</v>
      </c>
      <c r="M2575" s="117">
        <v>3.9E-2</v>
      </c>
      <c r="N2575" s="117" t="s">
        <v>3075</v>
      </c>
    </row>
    <row r="2576" spans="1:14">
      <c r="A2576" s="212" t="s">
        <v>7209</v>
      </c>
      <c r="B2576" s="117">
        <v>0.42409999999999998</v>
      </c>
      <c r="C2576" s="117">
        <v>1</v>
      </c>
      <c r="D2576" s="117">
        <v>3.8500000000000001E-3</v>
      </c>
      <c r="E2576" s="117">
        <v>385</v>
      </c>
      <c r="F2576" s="117" t="s">
        <v>4526</v>
      </c>
      <c r="G2576" s="117">
        <v>1.3426</v>
      </c>
      <c r="H2576" s="117">
        <v>6.6699999999999995E-2</v>
      </c>
      <c r="I2576" s="117">
        <v>1</v>
      </c>
      <c r="J2576" s="117">
        <v>0</v>
      </c>
      <c r="K2576" s="117">
        <v>0</v>
      </c>
      <c r="L2576" s="117">
        <v>0.54500000000000004</v>
      </c>
      <c r="M2576" s="117">
        <v>1.7999999999999999E-2</v>
      </c>
      <c r="N2576" s="117" t="s">
        <v>1695</v>
      </c>
    </row>
    <row r="2577" spans="1:14">
      <c r="A2577" s="212" t="s">
        <v>7210</v>
      </c>
      <c r="B2577" s="117">
        <v>0.35289999999999999</v>
      </c>
      <c r="C2577" s="117">
        <v>1</v>
      </c>
      <c r="D2577" s="117">
        <v>8.0000000000000004E-4</v>
      </c>
      <c r="E2577" s="117">
        <v>80</v>
      </c>
      <c r="F2577" s="117" t="s">
        <v>4530</v>
      </c>
      <c r="G2577" s="117">
        <v>1.3438000000000001</v>
      </c>
      <c r="H2577" s="117">
        <v>0</v>
      </c>
      <c r="I2577" s="117">
        <v>1</v>
      </c>
      <c r="J2577" s="117">
        <v>0</v>
      </c>
      <c r="K2577" s="117">
        <v>0</v>
      </c>
      <c r="L2577" s="117">
        <v>0.69</v>
      </c>
      <c r="M2577" s="117">
        <v>7.1999999999999995E-2</v>
      </c>
      <c r="N2577" s="117" t="s">
        <v>3077</v>
      </c>
    </row>
    <row r="2578" spans="1:14">
      <c r="A2578" s="212" t="s">
        <v>7211</v>
      </c>
      <c r="B2578" s="117">
        <v>0.33179999999999998</v>
      </c>
      <c r="C2578" s="117">
        <v>1</v>
      </c>
      <c r="D2578" s="117">
        <v>2.0000000000000001E-4</v>
      </c>
      <c r="E2578" s="117">
        <v>20</v>
      </c>
      <c r="F2578" s="117" t="s">
        <v>4532</v>
      </c>
      <c r="G2578" s="117">
        <v>0.85319999999999996</v>
      </c>
      <c r="H2578" s="117">
        <v>0</v>
      </c>
      <c r="I2578" s="117">
        <v>1</v>
      </c>
      <c r="J2578" s="117">
        <v>0</v>
      </c>
      <c r="K2578" s="117">
        <v>0</v>
      </c>
      <c r="L2578" s="117">
        <v>0.48699999999999999</v>
      </c>
      <c r="M2578" s="117">
        <v>8.4000000000000005E-2</v>
      </c>
      <c r="N2578" s="117" t="s">
        <v>3078</v>
      </c>
    </row>
    <row r="2579" spans="1:14">
      <c r="A2579" s="212" t="s">
        <v>7212</v>
      </c>
      <c r="B2579" s="117">
        <v>0.42409999999999998</v>
      </c>
      <c r="C2579" s="117">
        <v>1</v>
      </c>
      <c r="D2579" s="117">
        <v>1.6100000000000001E-3</v>
      </c>
      <c r="E2579" s="117">
        <v>161</v>
      </c>
      <c r="F2579" s="117" t="s">
        <v>4526</v>
      </c>
      <c r="G2579" s="117">
        <v>1.276</v>
      </c>
      <c r="H2579" s="117">
        <v>0</v>
      </c>
      <c r="I2579" s="117">
        <v>1</v>
      </c>
      <c r="J2579" s="117">
        <v>0</v>
      </c>
      <c r="K2579" s="117">
        <v>0</v>
      </c>
      <c r="L2579" s="117">
        <v>0.42599999999999999</v>
      </c>
      <c r="M2579" s="117">
        <v>4.2999999999999997E-2</v>
      </c>
      <c r="N2579" s="117" t="s">
        <v>1695</v>
      </c>
    </row>
    <row r="2580" spans="1:14">
      <c r="A2580" s="212" t="s">
        <v>7213</v>
      </c>
      <c r="B2580" s="117">
        <v>0.42409999999999998</v>
      </c>
      <c r="C2580" s="117">
        <v>1</v>
      </c>
      <c r="D2580" s="117">
        <v>8.8000000000000003E-4</v>
      </c>
      <c r="E2580" s="117">
        <v>88</v>
      </c>
      <c r="F2580" s="117" t="s">
        <v>4526</v>
      </c>
      <c r="G2580" s="117">
        <v>1.7813000000000001</v>
      </c>
      <c r="H2580" s="117">
        <v>0</v>
      </c>
      <c r="I2580" s="117">
        <v>1</v>
      </c>
      <c r="J2580" s="117">
        <v>0</v>
      </c>
      <c r="K2580" s="117">
        <v>0</v>
      </c>
      <c r="L2580" s="117">
        <v>0.81299999999999994</v>
      </c>
      <c r="M2580" s="117">
        <v>7.3999999999999996E-2</v>
      </c>
      <c r="N2580" s="117" t="s">
        <v>3075</v>
      </c>
    </row>
    <row r="2581" spans="1:14">
      <c r="A2581" s="212" t="s">
        <v>7214</v>
      </c>
      <c r="B2581" s="117">
        <v>0.42409999999999998</v>
      </c>
      <c r="C2581" s="117">
        <v>1</v>
      </c>
      <c r="D2581" s="117">
        <v>7.8899999999999994E-3</v>
      </c>
      <c r="E2581" s="117">
        <v>789</v>
      </c>
      <c r="F2581" s="117" t="s">
        <v>4526</v>
      </c>
      <c r="G2581" s="117">
        <v>1.4979</v>
      </c>
      <c r="H2581" s="117">
        <v>6.4600000000000005E-2</v>
      </c>
      <c r="I2581" s="117">
        <v>1</v>
      </c>
      <c r="J2581" s="117">
        <v>0</v>
      </c>
      <c r="K2581" s="117">
        <v>0</v>
      </c>
      <c r="L2581" s="117">
        <v>0.48699999999999999</v>
      </c>
      <c r="M2581" s="117">
        <v>8.4000000000000005E-2</v>
      </c>
      <c r="N2581" s="117" t="s">
        <v>3079</v>
      </c>
    </row>
    <row r="2582" spans="1:14">
      <c r="A2582" s="212" t="s">
        <v>7215</v>
      </c>
      <c r="B2582" s="117">
        <v>0.35019999999999996</v>
      </c>
      <c r="C2582" s="117">
        <v>1</v>
      </c>
      <c r="D2582" s="117">
        <v>4.9100000000000003E-3</v>
      </c>
      <c r="E2582" s="117">
        <v>491</v>
      </c>
      <c r="F2582" s="117" t="s">
        <v>4535</v>
      </c>
      <c r="G2582" s="117">
        <v>1.5315000000000001</v>
      </c>
      <c r="H2582" s="117">
        <v>1.67E-2</v>
      </c>
      <c r="I2582" s="117">
        <v>1</v>
      </c>
      <c r="J2582" s="117">
        <v>5.1900429999999997E-2</v>
      </c>
      <c r="K2582" s="117">
        <v>5.442031E-2</v>
      </c>
      <c r="L2582" s="117">
        <v>0.755</v>
      </c>
      <c r="M2582" s="117">
        <v>4.2999999999999997E-2</v>
      </c>
      <c r="N2582" s="117" t="s">
        <v>3080</v>
      </c>
    </row>
    <row r="2583" spans="1:14">
      <c r="A2583" s="212" t="s">
        <v>7216</v>
      </c>
      <c r="B2583" s="117">
        <v>0.42409999999999998</v>
      </c>
      <c r="C2583" s="117">
        <v>1</v>
      </c>
      <c r="D2583" s="117">
        <v>2.5600000000000002E-3</v>
      </c>
      <c r="E2583" s="117">
        <v>256</v>
      </c>
      <c r="F2583" s="117" t="s">
        <v>4526</v>
      </c>
      <c r="G2583" s="117">
        <v>1.2726</v>
      </c>
      <c r="H2583" s="117">
        <v>0.14269999999999999</v>
      </c>
      <c r="I2583" s="117">
        <v>1</v>
      </c>
      <c r="J2583" s="117">
        <v>0.13092875000000001</v>
      </c>
      <c r="K2583" s="117">
        <v>0.11312241000000001</v>
      </c>
      <c r="L2583" s="117">
        <v>1.1180000000000001</v>
      </c>
      <c r="M2583" s="117">
        <v>8.9999999999999993E-3</v>
      </c>
      <c r="N2583" s="117" t="s">
        <v>3075</v>
      </c>
    </row>
    <row r="2584" spans="1:14">
      <c r="A2584" s="212" t="s">
        <v>7217</v>
      </c>
      <c r="B2584" s="117">
        <v>0.42409999999999998</v>
      </c>
      <c r="C2584" s="117">
        <v>1</v>
      </c>
      <c r="D2584" s="117">
        <v>2.2540000000000001E-2</v>
      </c>
      <c r="E2584" s="117">
        <v>2254</v>
      </c>
      <c r="F2584" s="117" t="s">
        <v>4526</v>
      </c>
      <c r="G2584" s="117">
        <v>1.8865000000000001</v>
      </c>
      <c r="H2584" s="117">
        <v>2.0799999999999999E-2</v>
      </c>
      <c r="I2584" s="117">
        <v>1</v>
      </c>
      <c r="J2584" s="117">
        <v>0</v>
      </c>
      <c r="K2584" s="117">
        <v>0</v>
      </c>
      <c r="L2584" s="117">
        <v>0.46600000000000003</v>
      </c>
      <c r="M2584" s="117">
        <v>3.6999999999999998E-2</v>
      </c>
      <c r="N2584" s="117" t="s">
        <v>3075</v>
      </c>
    </row>
    <row r="2585" spans="1:14">
      <c r="A2585" s="212" t="s">
        <v>7218</v>
      </c>
      <c r="B2585" s="117">
        <v>0.42409999999999998</v>
      </c>
      <c r="C2585" s="117">
        <v>1</v>
      </c>
      <c r="D2585" s="117">
        <v>7.5199999999999998E-3</v>
      </c>
      <c r="E2585" s="117">
        <v>752</v>
      </c>
      <c r="F2585" s="117" t="s">
        <v>4526</v>
      </c>
      <c r="G2585" s="117">
        <v>1.3307</v>
      </c>
      <c r="H2585" s="117">
        <v>6.7500000000000004E-2</v>
      </c>
      <c r="I2585" s="117">
        <v>1</v>
      </c>
      <c r="J2585" s="117">
        <v>0</v>
      </c>
      <c r="K2585" s="117">
        <v>0</v>
      </c>
      <c r="L2585" s="117">
        <v>0.57999999999999996</v>
      </c>
      <c r="M2585" s="117">
        <v>3.5999999999999997E-2</v>
      </c>
      <c r="N2585" s="117" t="s">
        <v>3081</v>
      </c>
    </row>
    <row r="2586" spans="1:14">
      <c r="A2586" s="212" t="s">
        <v>7219</v>
      </c>
      <c r="B2586" s="117">
        <v>0.42409999999999998</v>
      </c>
      <c r="C2586" s="117">
        <v>1</v>
      </c>
      <c r="D2586" s="117">
        <v>8.7899999999999992E-3</v>
      </c>
      <c r="E2586" s="117">
        <v>879</v>
      </c>
      <c r="F2586" s="117" t="s">
        <v>4526</v>
      </c>
      <c r="G2586" s="117">
        <v>1.5707</v>
      </c>
      <c r="H2586" s="117">
        <v>2.7199999999999998E-2</v>
      </c>
      <c r="I2586" s="117">
        <v>1</v>
      </c>
      <c r="J2586" s="117">
        <v>0</v>
      </c>
      <c r="K2586" s="117">
        <v>0</v>
      </c>
      <c r="L2586" s="117">
        <v>0.36399999999999999</v>
      </c>
      <c r="M2586" s="117">
        <v>3.5999999999999997E-2</v>
      </c>
      <c r="N2586" s="117" t="s">
        <v>3075</v>
      </c>
    </row>
    <row r="2587" spans="1:14">
      <c r="A2587" s="212" t="s">
        <v>7220</v>
      </c>
      <c r="B2587" s="117">
        <v>0.44349999999999995</v>
      </c>
      <c r="C2587" s="117">
        <v>1</v>
      </c>
      <c r="D2587" s="117">
        <v>8.0099999999999998E-3</v>
      </c>
      <c r="E2587" s="117">
        <v>801</v>
      </c>
      <c r="F2587" s="117" t="s">
        <v>4538</v>
      </c>
      <c r="G2587" s="117">
        <v>1.7087000000000001</v>
      </c>
      <c r="H2587" s="117">
        <v>4.8899999999999999E-2</v>
      </c>
      <c r="I2587" s="117">
        <v>1</v>
      </c>
      <c r="J2587" s="117">
        <v>3.0248790000000001E-2</v>
      </c>
      <c r="K2587" s="117">
        <v>4.0859020000000003E-2</v>
      </c>
      <c r="L2587" s="117">
        <v>0.441</v>
      </c>
      <c r="M2587" s="117">
        <v>3.4000000000000002E-2</v>
      </c>
      <c r="N2587" s="117" t="s">
        <v>3082</v>
      </c>
    </row>
    <row r="2588" spans="1:14">
      <c r="A2588" s="212" t="s">
        <v>7221</v>
      </c>
      <c r="B2588" s="117">
        <v>0.42009999999999997</v>
      </c>
      <c r="C2588" s="117">
        <v>1</v>
      </c>
      <c r="D2588" s="117">
        <v>7.0099999999999997E-3</v>
      </c>
      <c r="E2588" s="117">
        <v>701</v>
      </c>
      <c r="F2588" s="117" t="s">
        <v>4527</v>
      </c>
      <c r="G2588" s="117">
        <v>1.6393</v>
      </c>
      <c r="H2588" s="117">
        <v>5.4199999999999998E-2</v>
      </c>
      <c r="I2588" s="117">
        <v>1</v>
      </c>
      <c r="J2588" s="117">
        <v>4.6747959999999998E-2</v>
      </c>
      <c r="K2588" s="117">
        <v>5.5606160000000002E-2</v>
      </c>
      <c r="L2588" s="117">
        <v>0.628</v>
      </c>
      <c r="M2588" s="117">
        <v>4.2000000000000003E-2</v>
      </c>
      <c r="N2588" s="117" t="s">
        <v>3076</v>
      </c>
    </row>
    <row r="2589" spans="1:14">
      <c r="A2589" s="212" t="s">
        <v>7222</v>
      </c>
      <c r="B2589" s="117">
        <v>0.35289999999999999</v>
      </c>
      <c r="C2589" s="117">
        <v>1</v>
      </c>
      <c r="D2589" s="117">
        <v>2.7E-4</v>
      </c>
      <c r="E2589" s="117">
        <v>27</v>
      </c>
      <c r="F2589" s="117" t="s">
        <v>4530</v>
      </c>
      <c r="G2589" s="117">
        <v>0.98260000000000003</v>
      </c>
      <c r="H2589" s="117">
        <v>0</v>
      </c>
      <c r="I2589" s="117">
        <v>1</v>
      </c>
      <c r="J2589" s="117">
        <v>0</v>
      </c>
      <c r="K2589" s="117">
        <v>0</v>
      </c>
      <c r="L2589" s="117">
        <v>0.52600000000000002</v>
      </c>
      <c r="M2589" s="117">
        <v>0.121</v>
      </c>
      <c r="N2589" s="117" t="s">
        <v>3083</v>
      </c>
    </row>
    <row r="2590" spans="1:14">
      <c r="A2590" s="212" t="s">
        <v>7223</v>
      </c>
      <c r="B2590" s="117">
        <v>0.42409999999999998</v>
      </c>
      <c r="C2590" s="117">
        <v>1</v>
      </c>
      <c r="D2590" s="117">
        <v>5.0600000000000003E-3</v>
      </c>
      <c r="E2590" s="117">
        <v>506</v>
      </c>
      <c r="F2590" s="117" t="s">
        <v>4526</v>
      </c>
      <c r="G2590" s="117">
        <v>1.5138</v>
      </c>
      <c r="H2590" s="117">
        <v>4.8500000000000001E-2</v>
      </c>
      <c r="I2590" s="117">
        <v>1</v>
      </c>
      <c r="J2590" s="117">
        <v>0</v>
      </c>
      <c r="K2590" s="117">
        <v>0</v>
      </c>
      <c r="L2590" s="117">
        <v>0.498</v>
      </c>
      <c r="M2590" s="117">
        <v>4.1000000000000002E-2</v>
      </c>
      <c r="N2590" s="117" t="s">
        <v>3084</v>
      </c>
    </row>
    <row r="2591" spans="1:14">
      <c r="A2591" s="212" t="s">
        <v>7224</v>
      </c>
      <c r="B2591" s="117">
        <v>0.42009999999999997</v>
      </c>
      <c r="C2591" s="117">
        <v>1</v>
      </c>
      <c r="D2591" s="117">
        <v>1.4420000000000001E-2</v>
      </c>
      <c r="E2591" s="117">
        <v>1442</v>
      </c>
      <c r="F2591" s="117" t="s">
        <v>4527</v>
      </c>
      <c r="G2591" s="117">
        <v>1.8202</v>
      </c>
      <c r="H2591" s="117">
        <v>5.8400000000000001E-2</v>
      </c>
      <c r="I2591" s="117">
        <v>1</v>
      </c>
      <c r="J2591" s="117">
        <v>6.5945139999999999E-2</v>
      </c>
      <c r="K2591" s="117">
        <v>8.5037669999999996E-2</v>
      </c>
      <c r="L2591" s="117">
        <v>0.46</v>
      </c>
      <c r="M2591" s="117">
        <v>3.7999999999999999E-2</v>
      </c>
      <c r="N2591" s="117" t="s">
        <v>3076</v>
      </c>
    </row>
    <row r="2592" spans="1:14">
      <c r="A2592" s="212" t="s">
        <v>7225</v>
      </c>
      <c r="B2592" s="117">
        <v>0.35289999999999999</v>
      </c>
      <c r="C2592" s="117">
        <v>1</v>
      </c>
      <c r="D2592" s="117">
        <v>3.5100000000000001E-3</v>
      </c>
      <c r="E2592" s="117">
        <v>351</v>
      </c>
      <c r="F2592" s="117" t="s">
        <v>4530</v>
      </c>
      <c r="G2592" s="117">
        <v>1.4543999999999999</v>
      </c>
      <c r="H2592" s="117">
        <v>7.2499999999999995E-2</v>
      </c>
      <c r="I2592" s="117">
        <v>1</v>
      </c>
      <c r="J2592" s="117">
        <v>0</v>
      </c>
      <c r="K2592" s="117">
        <v>0</v>
      </c>
      <c r="L2592" s="117">
        <v>0.55800000000000005</v>
      </c>
      <c r="M2592" s="117">
        <v>8.8999999999999996E-2</v>
      </c>
      <c r="N2592" s="117" t="s">
        <v>3077</v>
      </c>
    </row>
    <row r="2593" spans="1:14">
      <c r="A2593" s="212" t="s">
        <v>7226</v>
      </c>
      <c r="B2593" s="117">
        <v>0.42409999999999998</v>
      </c>
      <c r="C2593" s="117">
        <v>1</v>
      </c>
      <c r="D2593" s="117">
        <v>6.5799999999999999E-3</v>
      </c>
      <c r="E2593" s="117">
        <v>658</v>
      </c>
      <c r="F2593" s="117" t="s">
        <v>4526</v>
      </c>
      <c r="G2593" s="117">
        <v>2.0697999999999999</v>
      </c>
      <c r="H2593" s="117">
        <v>6.5799999999999997E-2</v>
      </c>
      <c r="I2593" s="117">
        <v>1</v>
      </c>
      <c r="J2593" s="117">
        <v>0.15482662</v>
      </c>
      <c r="K2593" s="117">
        <v>0.18294215</v>
      </c>
      <c r="L2593" s="117">
        <v>0.92300000000000004</v>
      </c>
      <c r="M2593" s="117">
        <v>1.7000000000000001E-2</v>
      </c>
      <c r="N2593" s="117" t="s">
        <v>3075</v>
      </c>
    </row>
    <row r="2594" spans="1:14">
      <c r="A2594" s="212" t="s">
        <v>7227</v>
      </c>
      <c r="B2594" s="117">
        <v>0.33179999999999998</v>
      </c>
      <c r="C2594" s="117">
        <v>1</v>
      </c>
      <c r="D2594" s="117">
        <v>5.8199999999999997E-3</v>
      </c>
      <c r="E2594" s="117">
        <v>582</v>
      </c>
      <c r="F2594" s="117" t="s">
        <v>4532</v>
      </c>
      <c r="G2594" s="117">
        <v>1.4916</v>
      </c>
      <c r="H2594" s="117">
        <v>6.7400000000000002E-2</v>
      </c>
      <c r="I2594" s="117">
        <v>1</v>
      </c>
      <c r="J2594" s="117">
        <v>0</v>
      </c>
      <c r="K2594" s="117">
        <v>0</v>
      </c>
      <c r="L2594" s="117">
        <v>0.438</v>
      </c>
      <c r="M2594" s="117">
        <v>2.4E-2</v>
      </c>
      <c r="N2594" s="117" t="s">
        <v>3085</v>
      </c>
    </row>
    <row r="2595" spans="1:14">
      <c r="A2595" s="212" t="s">
        <v>7228</v>
      </c>
      <c r="B2595" s="117">
        <v>0.41929999999999995</v>
      </c>
      <c r="C2595" s="117">
        <v>1</v>
      </c>
      <c r="D2595" s="117">
        <v>8.3800000000000003E-3</v>
      </c>
      <c r="E2595" s="117">
        <v>838</v>
      </c>
      <c r="F2595" s="117" t="s">
        <v>4543</v>
      </c>
      <c r="G2595" s="117">
        <v>1.4105000000000001</v>
      </c>
      <c r="H2595" s="117">
        <v>6.1199999999999997E-2</v>
      </c>
      <c r="I2595" s="117">
        <v>1</v>
      </c>
      <c r="J2595" s="117">
        <v>0</v>
      </c>
      <c r="K2595" s="117">
        <v>0</v>
      </c>
      <c r="L2595" s="117">
        <v>0.57499999999999996</v>
      </c>
      <c r="M2595" s="117">
        <v>4.2000000000000003E-2</v>
      </c>
      <c r="N2595" s="117" t="s">
        <v>3086</v>
      </c>
    </row>
    <row r="2596" spans="1:14">
      <c r="A2596" s="212" t="s">
        <v>7229</v>
      </c>
      <c r="B2596" s="117">
        <v>0.42409999999999998</v>
      </c>
      <c r="C2596" s="117">
        <v>1</v>
      </c>
      <c r="D2596" s="117">
        <v>3.9699999999999996E-3</v>
      </c>
      <c r="E2596" s="117">
        <v>397</v>
      </c>
      <c r="F2596" s="117" t="s">
        <v>4526</v>
      </c>
      <c r="G2596" s="117">
        <v>1.3065</v>
      </c>
      <c r="H2596" s="117">
        <v>6.3500000000000001E-2</v>
      </c>
      <c r="I2596" s="117">
        <v>1</v>
      </c>
      <c r="J2596" s="117">
        <v>0</v>
      </c>
      <c r="K2596" s="117">
        <v>0</v>
      </c>
      <c r="L2596" s="117">
        <v>0.36699999999999999</v>
      </c>
      <c r="M2596" s="117">
        <v>3.3000000000000002E-2</v>
      </c>
      <c r="N2596" s="117" t="s">
        <v>3075</v>
      </c>
    </row>
    <row r="2597" spans="1:14">
      <c r="A2597" s="212" t="s">
        <v>7230</v>
      </c>
      <c r="B2597" s="117">
        <v>0.42409999999999998</v>
      </c>
      <c r="C2597" s="117">
        <v>1</v>
      </c>
      <c r="D2597" s="117">
        <v>5.2900000000000004E-3</v>
      </c>
      <c r="E2597" s="117">
        <v>529</v>
      </c>
      <c r="F2597" s="117" t="s">
        <v>4526</v>
      </c>
      <c r="G2597" s="117">
        <v>1.3853</v>
      </c>
      <c r="H2597" s="117">
        <v>6.5600000000000006E-2</v>
      </c>
      <c r="I2597" s="117">
        <v>1</v>
      </c>
      <c r="J2597" s="117">
        <v>0</v>
      </c>
      <c r="K2597" s="117">
        <v>0</v>
      </c>
      <c r="L2597" s="117">
        <v>0.40500000000000003</v>
      </c>
      <c r="M2597" s="117">
        <v>0.05</v>
      </c>
      <c r="N2597" s="117" t="s">
        <v>3084</v>
      </c>
    </row>
    <row r="2598" spans="1:14">
      <c r="A2598" s="212" t="s">
        <v>7231</v>
      </c>
      <c r="B2598" s="117">
        <v>0.35019999999999996</v>
      </c>
      <c r="C2598" s="117">
        <v>1</v>
      </c>
      <c r="D2598" s="117">
        <v>9.1400000000000006E-3</v>
      </c>
      <c r="E2598" s="117">
        <v>914</v>
      </c>
      <c r="F2598" s="117" t="s">
        <v>4535</v>
      </c>
      <c r="G2598" s="117">
        <v>1.8516999999999999</v>
      </c>
      <c r="H2598" s="117">
        <v>5.04E-2</v>
      </c>
      <c r="I2598" s="117">
        <v>1</v>
      </c>
      <c r="J2598" s="117">
        <v>5.7346769999999998E-2</v>
      </c>
      <c r="K2598" s="117">
        <v>4.7014140000000003E-2</v>
      </c>
      <c r="L2598" s="117">
        <v>0.499</v>
      </c>
      <c r="M2598" s="117">
        <v>3.4000000000000002E-2</v>
      </c>
      <c r="N2598" s="117" t="s">
        <v>3080</v>
      </c>
    </row>
    <row r="2599" spans="1:14">
      <c r="A2599" s="212" t="s">
        <v>7232</v>
      </c>
      <c r="B2599" s="117">
        <v>0.42409999999999998</v>
      </c>
      <c r="C2599" s="117">
        <v>1</v>
      </c>
      <c r="D2599" s="117">
        <v>4.7800000000000004E-3</v>
      </c>
      <c r="E2599" s="117">
        <v>478</v>
      </c>
      <c r="F2599" s="117" t="s">
        <v>4526</v>
      </c>
      <c r="G2599" s="117">
        <v>1.51</v>
      </c>
      <c r="H2599" s="117">
        <v>6.4899999999999999E-2</v>
      </c>
      <c r="I2599" s="117">
        <v>1</v>
      </c>
      <c r="J2599" s="117">
        <v>0</v>
      </c>
      <c r="K2599" s="117">
        <v>0</v>
      </c>
      <c r="L2599" s="117">
        <v>0.443</v>
      </c>
      <c r="M2599" s="117">
        <v>3.5999999999999997E-2</v>
      </c>
      <c r="N2599" s="117" t="s">
        <v>3087</v>
      </c>
    </row>
    <row r="2600" spans="1:14">
      <c r="A2600" s="212" t="s">
        <v>7233</v>
      </c>
      <c r="B2600" s="117">
        <v>0.42409999999999998</v>
      </c>
      <c r="C2600" s="117">
        <v>1</v>
      </c>
      <c r="D2600" s="117">
        <v>2.9099999999999998E-3</v>
      </c>
      <c r="E2600" s="117">
        <v>291</v>
      </c>
      <c r="F2600" s="117" t="s">
        <v>4526</v>
      </c>
      <c r="G2600" s="117">
        <v>1.5575000000000001</v>
      </c>
      <c r="H2600" s="117">
        <v>8.43E-2</v>
      </c>
      <c r="I2600" s="117">
        <v>1</v>
      </c>
      <c r="J2600" s="117">
        <v>0.25454872000000001</v>
      </c>
      <c r="K2600" s="117">
        <v>0.14133455</v>
      </c>
      <c r="L2600" s="117">
        <v>0.52600000000000002</v>
      </c>
      <c r="M2600" s="117">
        <v>0.11</v>
      </c>
      <c r="N2600" s="117" t="s">
        <v>3084</v>
      </c>
    </row>
    <row r="2601" spans="1:14">
      <c r="A2601" s="212" t="s">
        <v>7234</v>
      </c>
      <c r="B2601" s="117">
        <v>0.42409999999999998</v>
      </c>
      <c r="C2601" s="117">
        <v>1</v>
      </c>
      <c r="D2601" s="117">
        <v>3.81E-3</v>
      </c>
      <c r="E2601" s="117">
        <v>381</v>
      </c>
      <c r="F2601" s="117" t="s">
        <v>4526</v>
      </c>
      <c r="G2601" s="117">
        <v>1.2262999999999999</v>
      </c>
      <c r="H2601" s="117">
        <v>4.9500000000000002E-2</v>
      </c>
      <c r="I2601" s="117">
        <v>1</v>
      </c>
      <c r="J2601" s="117">
        <v>0</v>
      </c>
      <c r="K2601" s="117">
        <v>0</v>
      </c>
      <c r="L2601" s="117">
        <v>0.63400000000000001</v>
      </c>
      <c r="M2601" s="117">
        <v>3.9E-2</v>
      </c>
      <c r="N2601" s="117" t="s">
        <v>3075</v>
      </c>
    </row>
    <row r="2602" spans="1:14">
      <c r="A2602" s="212" t="s">
        <v>7235</v>
      </c>
      <c r="B2602" s="117">
        <v>0.42409999999999998</v>
      </c>
      <c r="C2602" s="117">
        <v>1</v>
      </c>
      <c r="D2602" s="117">
        <v>1.409E-2</v>
      </c>
      <c r="E2602" s="117">
        <v>1409</v>
      </c>
      <c r="F2602" s="117" t="s">
        <v>4526</v>
      </c>
      <c r="G2602" s="117">
        <v>1.5181</v>
      </c>
      <c r="H2602" s="117">
        <v>3.2000000000000002E-3</v>
      </c>
      <c r="I2602" s="117">
        <v>1</v>
      </c>
      <c r="J2602" s="117">
        <v>0</v>
      </c>
      <c r="K2602" s="117">
        <v>0</v>
      </c>
      <c r="L2602" s="117">
        <v>0.55900000000000005</v>
      </c>
      <c r="M2602" s="117">
        <v>0.04</v>
      </c>
      <c r="N2602" s="117" t="s">
        <v>3084</v>
      </c>
    </row>
    <row r="2603" spans="1:14">
      <c r="A2603" s="212" t="s">
        <v>7236</v>
      </c>
      <c r="B2603" s="117">
        <v>0.42009999999999997</v>
      </c>
      <c r="C2603" s="117">
        <v>1</v>
      </c>
      <c r="D2603" s="117">
        <v>2.65E-3</v>
      </c>
      <c r="E2603" s="117">
        <v>265</v>
      </c>
      <c r="F2603" s="117" t="s">
        <v>4527</v>
      </c>
      <c r="G2603" s="117">
        <v>1.3161</v>
      </c>
      <c r="H2603" s="117">
        <v>0</v>
      </c>
      <c r="I2603" s="117">
        <v>1</v>
      </c>
      <c r="J2603" s="117">
        <v>0</v>
      </c>
      <c r="K2603" s="117">
        <v>0</v>
      </c>
      <c r="L2603" s="117">
        <v>0.503</v>
      </c>
      <c r="M2603" s="117">
        <v>1.2E-2</v>
      </c>
      <c r="N2603" s="117" t="s">
        <v>3088</v>
      </c>
    </row>
    <row r="2604" spans="1:14">
      <c r="A2604" s="212" t="s">
        <v>7237</v>
      </c>
      <c r="B2604" s="117">
        <v>0.33179999999999998</v>
      </c>
      <c r="C2604" s="117">
        <v>1</v>
      </c>
      <c r="D2604" s="117">
        <v>3.6099999999999999E-3</v>
      </c>
      <c r="E2604" s="117">
        <v>361</v>
      </c>
      <c r="F2604" s="117" t="s">
        <v>4532</v>
      </c>
      <c r="G2604" s="117">
        <v>1.3007</v>
      </c>
      <c r="H2604" s="117">
        <v>4.9799999999999997E-2</v>
      </c>
      <c r="I2604" s="117">
        <v>1</v>
      </c>
      <c r="J2604" s="117">
        <v>0</v>
      </c>
      <c r="K2604" s="117">
        <v>0</v>
      </c>
      <c r="L2604" s="117">
        <v>0.51200000000000001</v>
      </c>
      <c r="M2604" s="117">
        <v>3.3000000000000002E-2</v>
      </c>
      <c r="N2604" s="117" t="s">
        <v>3089</v>
      </c>
    </row>
    <row r="2605" spans="1:14">
      <c r="A2605" s="212" t="s">
        <v>7238</v>
      </c>
      <c r="B2605" s="117">
        <v>0.42409999999999998</v>
      </c>
      <c r="C2605" s="117">
        <v>1</v>
      </c>
      <c r="D2605" s="117">
        <v>6.4700000000000001E-3</v>
      </c>
      <c r="E2605" s="117">
        <v>647</v>
      </c>
      <c r="F2605" s="117" t="s">
        <v>4526</v>
      </c>
      <c r="G2605" s="117">
        <v>1.2932999999999999</v>
      </c>
      <c r="H2605" s="117">
        <v>7.2700000000000001E-2</v>
      </c>
      <c r="I2605" s="117">
        <v>1</v>
      </c>
      <c r="J2605" s="117">
        <v>0.11981355</v>
      </c>
      <c r="K2605" s="117">
        <v>0.1176784</v>
      </c>
      <c r="L2605" s="117">
        <v>0.375</v>
      </c>
      <c r="M2605" s="117">
        <v>1.2999999999999999E-2</v>
      </c>
      <c r="N2605" s="117" t="s">
        <v>3090</v>
      </c>
    </row>
    <row r="2606" spans="1:14">
      <c r="A2606" s="212" t="s">
        <v>7239</v>
      </c>
      <c r="B2606" s="117">
        <v>0.42009999999999997</v>
      </c>
      <c r="C2606" s="117">
        <v>1</v>
      </c>
      <c r="D2606" s="117">
        <v>4.6299999999999996E-3</v>
      </c>
      <c r="E2606" s="117">
        <v>463</v>
      </c>
      <c r="F2606" s="117" t="s">
        <v>4527</v>
      </c>
      <c r="G2606" s="117">
        <v>1.3013999999999999</v>
      </c>
      <c r="H2606" s="117">
        <v>5.2600000000000001E-2</v>
      </c>
      <c r="I2606" s="117">
        <v>1</v>
      </c>
      <c r="J2606" s="117">
        <v>0</v>
      </c>
      <c r="K2606" s="117">
        <v>0</v>
      </c>
      <c r="L2606" s="117">
        <v>0.41599999999999998</v>
      </c>
      <c r="M2606" s="117">
        <v>2.3E-2</v>
      </c>
      <c r="N2606" s="117" t="s">
        <v>3076</v>
      </c>
    </row>
    <row r="2607" spans="1:14">
      <c r="A2607" s="212" t="s">
        <v>7240</v>
      </c>
      <c r="B2607" s="117">
        <v>0.42409999999999998</v>
      </c>
      <c r="C2607" s="117">
        <v>1</v>
      </c>
      <c r="D2607" s="117">
        <v>1.197E-2</v>
      </c>
      <c r="E2607" s="117">
        <v>1197</v>
      </c>
      <c r="F2607" s="117" t="s">
        <v>4526</v>
      </c>
      <c r="G2607" s="117">
        <v>1.6749000000000001</v>
      </c>
      <c r="H2607" s="117">
        <v>6.4100000000000004E-2</v>
      </c>
      <c r="I2607" s="117">
        <v>1</v>
      </c>
      <c r="J2607" s="117">
        <v>1.765036E-2</v>
      </c>
      <c r="K2607" s="117">
        <v>2.6463210000000001E-2</v>
      </c>
      <c r="L2607" s="117">
        <v>0.41599999999999998</v>
      </c>
      <c r="M2607" s="117">
        <v>4.1000000000000002E-2</v>
      </c>
      <c r="N2607" s="117" t="s">
        <v>3091</v>
      </c>
    </row>
    <row r="2608" spans="1:14">
      <c r="A2608" s="212" t="s">
        <v>7241</v>
      </c>
      <c r="B2608" s="117">
        <v>0.42409999999999998</v>
      </c>
      <c r="C2608" s="117">
        <v>1</v>
      </c>
      <c r="D2608" s="117">
        <v>1.31E-3</v>
      </c>
      <c r="E2608" s="117">
        <v>131</v>
      </c>
      <c r="F2608" s="117" t="s">
        <v>4526</v>
      </c>
      <c r="G2608" s="117">
        <v>1.2979000000000001</v>
      </c>
      <c r="H2608" s="117">
        <v>5.9400000000000001E-2</v>
      </c>
      <c r="I2608" s="117">
        <v>1</v>
      </c>
      <c r="J2608" s="117">
        <v>0</v>
      </c>
      <c r="K2608" s="117">
        <v>0</v>
      </c>
      <c r="L2608" s="117">
        <v>0.28399999999999997</v>
      </c>
      <c r="M2608" s="117">
        <v>8.9999999999999993E-3</v>
      </c>
      <c r="N2608" s="117" t="s">
        <v>3092</v>
      </c>
    </row>
    <row r="2609" spans="1:14">
      <c r="A2609" s="212" t="s">
        <v>7242</v>
      </c>
      <c r="B2609" s="117">
        <v>0.41929999999999995</v>
      </c>
      <c r="C2609" s="117">
        <v>1</v>
      </c>
      <c r="D2609" s="117">
        <v>6.0099999999999997E-3</v>
      </c>
      <c r="E2609" s="117">
        <v>601</v>
      </c>
      <c r="F2609" s="117" t="s">
        <v>4543</v>
      </c>
      <c r="G2609" s="117">
        <v>1.1225000000000001</v>
      </c>
      <c r="H2609" s="117">
        <v>5.3199999999999997E-2</v>
      </c>
      <c r="I2609" s="117">
        <v>1</v>
      </c>
      <c r="J2609" s="117">
        <v>0</v>
      </c>
      <c r="K2609" s="117">
        <v>0</v>
      </c>
      <c r="L2609" s="117">
        <v>0.54</v>
      </c>
      <c r="M2609" s="117">
        <v>3.6999999999999998E-2</v>
      </c>
      <c r="N2609" s="117" t="s">
        <v>3086</v>
      </c>
    </row>
    <row r="2610" spans="1:14">
      <c r="A2610" s="212" t="s">
        <v>7243</v>
      </c>
      <c r="B2610" s="117">
        <v>0.42409999999999998</v>
      </c>
      <c r="C2610" s="117">
        <v>1</v>
      </c>
      <c r="D2610" s="117">
        <v>1.056E-2</v>
      </c>
      <c r="E2610" s="117">
        <v>1056</v>
      </c>
      <c r="F2610" s="117" t="s">
        <v>4526</v>
      </c>
      <c r="G2610" s="117">
        <v>1.4804999999999999</v>
      </c>
      <c r="H2610" s="117">
        <v>6.4500000000000002E-2</v>
      </c>
      <c r="I2610" s="117">
        <v>1</v>
      </c>
      <c r="J2610" s="117">
        <v>0</v>
      </c>
      <c r="K2610" s="117">
        <v>0</v>
      </c>
      <c r="L2610" s="117">
        <v>0.46300000000000002</v>
      </c>
      <c r="M2610" s="117">
        <v>3.1E-2</v>
      </c>
      <c r="N2610" s="117" t="s">
        <v>3091</v>
      </c>
    </row>
    <row r="2611" spans="1:14">
      <c r="A2611" s="212" t="s">
        <v>7244</v>
      </c>
      <c r="B2611" s="117">
        <v>0.42409999999999998</v>
      </c>
      <c r="C2611" s="117">
        <v>1</v>
      </c>
      <c r="D2611" s="117">
        <v>1.2760000000000001E-2</v>
      </c>
      <c r="E2611" s="117">
        <v>1276</v>
      </c>
      <c r="F2611" s="117" t="s">
        <v>4526</v>
      </c>
      <c r="G2611" s="117">
        <v>1.7010000000000001</v>
      </c>
      <c r="H2611" s="117">
        <v>3.5499999999999997E-2</v>
      </c>
      <c r="I2611" s="117">
        <v>1</v>
      </c>
      <c r="J2611" s="117">
        <v>0</v>
      </c>
      <c r="K2611" s="117">
        <v>0</v>
      </c>
      <c r="L2611" s="117">
        <v>0.63600000000000001</v>
      </c>
      <c r="M2611" s="117">
        <v>9.9000000000000005E-2</v>
      </c>
      <c r="N2611" s="117" t="s">
        <v>3087</v>
      </c>
    </row>
    <row r="2612" spans="1:14">
      <c r="A2612" s="212" t="s">
        <v>7246</v>
      </c>
      <c r="B2612" s="117">
        <v>0.42409999999999998</v>
      </c>
      <c r="C2612" s="117">
        <v>1</v>
      </c>
      <c r="D2612" s="117">
        <v>9.2000000000000003E-4</v>
      </c>
      <c r="E2612" s="117">
        <v>92</v>
      </c>
      <c r="F2612" s="117" t="s">
        <v>4526</v>
      </c>
      <c r="G2612" s="117">
        <v>2.1431</v>
      </c>
      <c r="H2612" s="117">
        <v>0</v>
      </c>
      <c r="I2612" s="117">
        <v>1</v>
      </c>
      <c r="J2612" s="117">
        <v>0</v>
      </c>
      <c r="K2612" s="117">
        <v>0</v>
      </c>
      <c r="L2612" s="117">
        <v>0.435</v>
      </c>
      <c r="M2612" s="117">
        <v>4.2999999999999997E-2</v>
      </c>
      <c r="N2612" s="117" t="s">
        <v>3091</v>
      </c>
    </row>
    <row r="2613" spans="1:14">
      <c r="A2613" s="212" t="s">
        <v>7247</v>
      </c>
      <c r="B2613" s="117">
        <v>0.35019999999999996</v>
      </c>
      <c r="C2613" s="117">
        <v>1</v>
      </c>
      <c r="D2613" s="117">
        <v>5.8500000000000002E-3</v>
      </c>
      <c r="E2613" s="117">
        <v>585</v>
      </c>
      <c r="F2613" s="117" t="s">
        <v>4535</v>
      </c>
      <c r="G2613" s="117">
        <v>1.3095000000000001</v>
      </c>
      <c r="H2613" s="117">
        <v>3.3799999999999997E-2</v>
      </c>
      <c r="I2613" s="117">
        <v>1</v>
      </c>
      <c r="J2613" s="117">
        <v>0</v>
      </c>
      <c r="K2613" s="117">
        <v>0</v>
      </c>
      <c r="L2613" s="117">
        <v>0.48799999999999999</v>
      </c>
      <c r="M2613" s="117">
        <v>5.7000000000000002E-2</v>
      </c>
      <c r="N2613" s="117" t="s">
        <v>3080</v>
      </c>
    </row>
    <row r="2614" spans="1:14">
      <c r="A2614" s="212" t="s">
        <v>7248</v>
      </c>
      <c r="B2614" s="117">
        <v>0.42409999999999998</v>
      </c>
      <c r="C2614" s="117">
        <v>1</v>
      </c>
      <c r="D2614" s="117">
        <v>4.81E-3</v>
      </c>
      <c r="E2614" s="117">
        <v>481</v>
      </c>
      <c r="F2614" s="117" t="s">
        <v>4526</v>
      </c>
      <c r="G2614" s="117">
        <v>2.3273000000000001</v>
      </c>
      <c r="H2614" s="117">
        <v>2.24E-2</v>
      </c>
      <c r="I2614" s="117">
        <v>1</v>
      </c>
      <c r="J2614" s="117">
        <v>4.1852900000000004E-3</v>
      </c>
      <c r="K2614" s="117">
        <v>5.3426100000000002E-3</v>
      </c>
      <c r="L2614" s="117">
        <v>0.754</v>
      </c>
      <c r="M2614" s="117">
        <v>1.2999999999999999E-2</v>
      </c>
      <c r="N2614" s="117" t="s">
        <v>1699</v>
      </c>
    </row>
    <row r="2615" spans="1:14">
      <c r="A2615" s="212" t="s">
        <v>7249</v>
      </c>
      <c r="B2615" s="117">
        <v>0.42409999999999998</v>
      </c>
      <c r="C2615" s="117">
        <v>1</v>
      </c>
      <c r="D2615" s="117">
        <v>2.5600000000000002E-3</v>
      </c>
      <c r="E2615" s="117">
        <v>256</v>
      </c>
      <c r="F2615" s="117" t="s">
        <v>4526</v>
      </c>
      <c r="G2615" s="117">
        <v>1.2918000000000001</v>
      </c>
      <c r="H2615" s="117">
        <v>3.2099999999999997E-2</v>
      </c>
      <c r="I2615" s="117">
        <v>1</v>
      </c>
      <c r="J2615" s="117">
        <v>0</v>
      </c>
      <c r="K2615" s="117">
        <v>0</v>
      </c>
      <c r="L2615" s="117">
        <v>0.621</v>
      </c>
      <c r="M2615" s="117">
        <v>6.5000000000000002E-2</v>
      </c>
      <c r="N2615" s="117" t="s">
        <v>3093</v>
      </c>
    </row>
    <row r="2616" spans="1:14">
      <c r="A2616" s="212" t="s">
        <v>7250</v>
      </c>
      <c r="B2616" s="117">
        <v>0.44349999999999995</v>
      </c>
      <c r="C2616" s="117">
        <v>1</v>
      </c>
      <c r="D2616" s="117">
        <v>2.7200000000000002E-3</v>
      </c>
      <c r="E2616" s="117">
        <v>272</v>
      </c>
      <c r="F2616" s="117" t="s">
        <v>4538</v>
      </c>
      <c r="G2616" s="117">
        <v>1.236</v>
      </c>
      <c r="H2616" s="117">
        <v>0</v>
      </c>
      <c r="I2616" s="117">
        <v>1</v>
      </c>
      <c r="J2616" s="117">
        <v>0</v>
      </c>
      <c r="K2616" s="117">
        <v>0</v>
      </c>
      <c r="L2616" s="117">
        <v>0.52500000000000002</v>
      </c>
      <c r="M2616" s="117">
        <v>3.7999999999999999E-2</v>
      </c>
      <c r="N2616" s="117" t="s">
        <v>3082</v>
      </c>
    </row>
    <row r="2617" spans="1:14">
      <c r="A2617" s="212" t="s">
        <v>7251</v>
      </c>
      <c r="B2617" s="117">
        <v>0.42409999999999998</v>
      </c>
      <c r="C2617" s="117">
        <v>1</v>
      </c>
      <c r="D2617" s="117">
        <v>6.7000000000000002E-4</v>
      </c>
      <c r="E2617" s="117">
        <v>67</v>
      </c>
      <c r="F2617" s="117" t="s">
        <v>4526</v>
      </c>
      <c r="G2617" s="117">
        <v>1.2710999999999999</v>
      </c>
      <c r="H2617" s="117">
        <v>0</v>
      </c>
      <c r="I2617" s="117">
        <v>1</v>
      </c>
      <c r="J2617" s="117">
        <v>0</v>
      </c>
      <c r="K2617" s="117">
        <v>0</v>
      </c>
      <c r="L2617" s="117">
        <v>0.95499999999999996</v>
      </c>
      <c r="M2617" s="117">
        <v>5.0999999999999997E-2</v>
      </c>
      <c r="N2617" s="117" t="s">
        <v>3075</v>
      </c>
    </row>
    <row r="2618" spans="1:14">
      <c r="A2618" s="212" t="s">
        <v>7252</v>
      </c>
      <c r="B2618" s="117">
        <v>0.42409999999999998</v>
      </c>
      <c r="C2618" s="117">
        <v>1</v>
      </c>
      <c r="D2618" s="117">
        <v>1.8E-3</v>
      </c>
      <c r="E2618" s="117">
        <v>180</v>
      </c>
      <c r="F2618" s="117" t="s">
        <v>4526</v>
      </c>
      <c r="G2618" s="117">
        <v>1.4658</v>
      </c>
      <c r="H2618" s="117">
        <v>7.0199999999999999E-2</v>
      </c>
      <c r="I2618" s="117">
        <v>1</v>
      </c>
      <c r="J2618" s="117">
        <v>0</v>
      </c>
      <c r="K2618" s="117">
        <v>0</v>
      </c>
      <c r="L2618" s="117">
        <v>0.33700000000000002</v>
      </c>
      <c r="M2618" s="117">
        <v>3.7999999999999999E-2</v>
      </c>
      <c r="N2618" s="117" t="s">
        <v>3075</v>
      </c>
    </row>
    <row r="2619" spans="1:14">
      <c r="A2619" s="212" t="s">
        <v>7253</v>
      </c>
      <c r="B2619" s="117">
        <v>0.33179999999999998</v>
      </c>
      <c r="C2619" s="117">
        <v>1</v>
      </c>
      <c r="D2619" s="117">
        <v>1.1E-4</v>
      </c>
      <c r="E2619" s="117">
        <v>11</v>
      </c>
      <c r="F2619" s="117" t="s">
        <v>4532</v>
      </c>
      <c r="G2619" s="117">
        <v>0.78010000000000002</v>
      </c>
      <c r="H2619" s="117">
        <v>0</v>
      </c>
      <c r="I2619" s="117">
        <v>1</v>
      </c>
      <c r="J2619" s="117">
        <v>0</v>
      </c>
      <c r="K2619" s="117">
        <v>0</v>
      </c>
      <c r="L2619" s="117">
        <v>0.52900000000000003</v>
      </c>
      <c r="M2619" s="117">
        <v>0.127</v>
      </c>
      <c r="N2619" s="117" t="s">
        <v>3094</v>
      </c>
    </row>
    <row r="2620" spans="1:14">
      <c r="A2620" s="212" t="s">
        <v>7254</v>
      </c>
      <c r="B2620" s="117">
        <v>0.42409999999999998</v>
      </c>
      <c r="C2620" s="117">
        <v>1</v>
      </c>
      <c r="D2620" s="117">
        <v>1.6299999999999999E-3</v>
      </c>
      <c r="E2620" s="117">
        <v>163</v>
      </c>
      <c r="F2620" s="117" t="s">
        <v>4526</v>
      </c>
      <c r="G2620" s="117">
        <v>1.2649999999999999</v>
      </c>
      <c r="H2620" s="117">
        <v>0</v>
      </c>
      <c r="I2620" s="117">
        <v>1</v>
      </c>
      <c r="J2620" s="117">
        <v>0</v>
      </c>
      <c r="K2620" s="117">
        <v>0</v>
      </c>
      <c r="L2620" s="117">
        <v>0.66800000000000004</v>
      </c>
      <c r="M2620" s="117">
        <v>0.03</v>
      </c>
      <c r="N2620" s="117" t="s">
        <v>3093</v>
      </c>
    </row>
    <row r="2621" spans="1:14">
      <c r="A2621" s="212" t="s">
        <v>11068</v>
      </c>
      <c r="B2621" s="117">
        <v>0.42409999999999998</v>
      </c>
      <c r="C2621" s="117">
        <v>1</v>
      </c>
      <c r="D2621" s="117">
        <v>7.7999999999999999E-4</v>
      </c>
      <c r="E2621" s="117">
        <v>78</v>
      </c>
      <c r="F2621" s="117" t="s">
        <v>4526</v>
      </c>
      <c r="G2621" s="117">
        <v>1.2497</v>
      </c>
      <c r="H2621" s="117">
        <v>0</v>
      </c>
      <c r="I2621" s="117">
        <v>1</v>
      </c>
      <c r="J2621" s="117">
        <v>0</v>
      </c>
      <c r="K2621" s="117">
        <v>0</v>
      </c>
      <c r="L2621" s="117">
        <v>0.52600000000000002</v>
      </c>
      <c r="M2621" s="117">
        <v>4.1000000000000002E-2</v>
      </c>
      <c r="N2621" s="117" t="s">
        <v>3090</v>
      </c>
    </row>
    <row r="2622" spans="1:14">
      <c r="A2622" s="212" t="s">
        <v>11069</v>
      </c>
      <c r="B2622" s="117">
        <v>0.42409999999999998</v>
      </c>
      <c r="C2622" s="117">
        <v>1</v>
      </c>
      <c r="D2622" s="117">
        <v>6.9999999999999994E-5</v>
      </c>
      <c r="E2622" s="117">
        <v>7</v>
      </c>
      <c r="F2622" s="117" t="s">
        <v>4526</v>
      </c>
      <c r="G2622" s="117">
        <v>0.9839</v>
      </c>
      <c r="H2622" s="117">
        <v>0</v>
      </c>
      <c r="I2622" s="117">
        <v>1</v>
      </c>
      <c r="J2622" s="117">
        <v>0</v>
      </c>
      <c r="K2622" s="117">
        <v>0</v>
      </c>
      <c r="L2622" s="117">
        <v>0.52600000000000002</v>
      </c>
      <c r="M2622" s="117">
        <v>4.1000000000000002E-2</v>
      </c>
      <c r="N2622" s="117" t="s">
        <v>3075</v>
      </c>
    </row>
    <row r="2623" spans="1:14">
      <c r="A2623" s="212" t="s">
        <v>7255</v>
      </c>
      <c r="B2623" s="117">
        <v>1.0684999999999998</v>
      </c>
      <c r="C2623" s="117">
        <v>1</v>
      </c>
      <c r="D2623" s="117">
        <v>1.2109999999999999E-2</v>
      </c>
      <c r="E2623" s="117">
        <v>1211</v>
      </c>
      <c r="F2623" s="117" t="s">
        <v>4114</v>
      </c>
      <c r="G2623" s="117">
        <v>1.4068000000000001</v>
      </c>
      <c r="H2623" s="117">
        <v>7.6200000000000004E-2</v>
      </c>
      <c r="I2623" s="117">
        <v>1</v>
      </c>
      <c r="J2623" s="117">
        <v>0.52699233000000001</v>
      </c>
      <c r="K2623" s="117">
        <v>0.29841462000000002</v>
      </c>
      <c r="L2623" s="117">
        <v>0.53200000000000003</v>
      </c>
      <c r="M2623" s="117">
        <v>2.5000000000000001E-2</v>
      </c>
      <c r="N2623" s="117" t="s">
        <v>3095</v>
      </c>
    </row>
    <row r="2624" spans="1:14">
      <c r="A2624" s="212" t="s">
        <v>7256</v>
      </c>
      <c r="B2624" s="117">
        <v>1.0684999999999998</v>
      </c>
      <c r="C2624" s="117">
        <v>1</v>
      </c>
      <c r="D2624" s="117">
        <v>2.1610000000000001E-2</v>
      </c>
      <c r="E2624" s="117">
        <v>2161</v>
      </c>
      <c r="F2624" s="117" t="s">
        <v>4114</v>
      </c>
      <c r="G2624" s="117">
        <v>1.5843</v>
      </c>
      <c r="H2624" s="117">
        <v>8.0199999999999994E-2</v>
      </c>
      <c r="I2624" s="117">
        <v>1</v>
      </c>
      <c r="J2624" s="117">
        <v>0.26115105999999999</v>
      </c>
      <c r="K2624" s="117">
        <v>0.20053067999999999</v>
      </c>
      <c r="L2624" s="117">
        <v>0.35499999999999998</v>
      </c>
      <c r="M2624" s="117">
        <v>1.7999999999999999E-2</v>
      </c>
      <c r="N2624" s="117" t="s">
        <v>3095</v>
      </c>
    </row>
    <row r="2625" spans="1:14">
      <c r="A2625" s="212" t="s">
        <v>7257</v>
      </c>
      <c r="B2625" s="117">
        <v>1.0684999999999998</v>
      </c>
      <c r="C2625" s="117">
        <v>1</v>
      </c>
      <c r="D2625" s="117">
        <v>1.422E-2</v>
      </c>
      <c r="E2625" s="117">
        <v>1422</v>
      </c>
      <c r="F2625" s="117" t="s">
        <v>4114</v>
      </c>
      <c r="G2625" s="117">
        <v>1.6133999999999999</v>
      </c>
      <c r="H2625" s="117">
        <v>3.5900000000000001E-2</v>
      </c>
      <c r="I2625" s="117">
        <v>1</v>
      </c>
      <c r="J2625" s="117">
        <v>0</v>
      </c>
      <c r="K2625" s="117">
        <v>0</v>
      </c>
      <c r="L2625" s="117">
        <v>0.37</v>
      </c>
      <c r="M2625" s="117">
        <v>2.1999999999999999E-2</v>
      </c>
      <c r="N2625" s="117" t="s">
        <v>3095</v>
      </c>
    </row>
    <row r="2626" spans="1:14">
      <c r="A2626" s="212" t="s">
        <v>7258</v>
      </c>
      <c r="B2626" s="117">
        <v>1.0684999999999998</v>
      </c>
      <c r="C2626" s="117">
        <v>1</v>
      </c>
      <c r="D2626" s="117">
        <v>1.643E-2</v>
      </c>
      <c r="E2626" s="117">
        <v>1643</v>
      </c>
      <c r="F2626" s="117" t="s">
        <v>4114</v>
      </c>
      <c r="G2626" s="117">
        <v>1.3495999999999999</v>
      </c>
      <c r="H2626" s="117">
        <v>4.0399999999999998E-2</v>
      </c>
      <c r="I2626" s="117">
        <v>1</v>
      </c>
      <c r="J2626" s="117">
        <v>0</v>
      </c>
      <c r="K2626" s="117">
        <v>0</v>
      </c>
      <c r="L2626" s="117">
        <v>0.443</v>
      </c>
      <c r="M2626" s="117">
        <v>3.7999999999999999E-2</v>
      </c>
      <c r="N2626" s="117" t="s">
        <v>3096</v>
      </c>
    </row>
    <row r="2627" spans="1:14">
      <c r="A2627" s="212" t="s">
        <v>7259</v>
      </c>
      <c r="B2627" s="117">
        <v>1.0684999999999998</v>
      </c>
      <c r="C2627" s="117">
        <v>1</v>
      </c>
      <c r="D2627" s="117">
        <v>0.10531</v>
      </c>
      <c r="E2627" s="117">
        <v>10531</v>
      </c>
      <c r="F2627" s="117" t="s">
        <v>4114</v>
      </c>
      <c r="G2627" s="117">
        <v>1.8393999999999999</v>
      </c>
      <c r="H2627" s="117">
        <v>7.9500000000000001E-2</v>
      </c>
      <c r="I2627" s="117">
        <v>1</v>
      </c>
      <c r="J2627" s="117">
        <v>0.24228864999999999</v>
      </c>
      <c r="K2627" s="117">
        <v>0.28153031000000001</v>
      </c>
      <c r="L2627" s="117">
        <v>0.29299999999999998</v>
      </c>
      <c r="M2627" s="117">
        <v>1.4999999999999999E-2</v>
      </c>
      <c r="N2627" s="117" t="s">
        <v>3095</v>
      </c>
    </row>
    <row r="2628" spans="1:14">
      <c r="A2628" s="212" t="s">
        <v>7260</v>
      </c>
      <c r="B2628" s="117">
        <v>1.0684999999999998</v>
      </c>
      <c r="C2628" s="117">
        <v>1</v>
      </c>
      <c r="D2628" s="117">
        <v>2.1000000000000001E-2</v>
      </c>
      <c r="E2628" s="117">
        <v>2100</v>
      </c>
      <c r="F2628" s="117" t="s">
        <v>4114</v>
      </c>
      <c r="G2628" s="117">
        <v>1.5643</v>
      </c>
      <c r="H2628" s="117">
        <v>0</v>
      </c>
      <c r="I2628" s="117">
        <v>1</v>
      </c>
      <c r="J2628" s="117">
        <v>0</v>
      </c>
      <c r="K2628" s="117">
        <v>0</v>
      </c>
      <c r="L2628" s="117">
        <v>0.42099999999999999</v>
      </c>
      <c r="M2628" s="117">
        <v>3.3000000000000002E-2</v>
      </c>
      <c r="N2628" s="117" t="s">
        <v>3097</v>
      </c>
    </row>
    <row r="2629" spans="1:14">
      <c r="A2629" s="212" t="s">
        <v>7261</v>
      </c>
      <c r="B2629" s="117">
        <v>1.0684999999999998</v>
      </c>
      <c r="C2629" s="117">
        <v>1</v>
      </c>
      <c r="D2629" s="117">
        <v>4.7030000000000002E-2</v>
      </c>
      <c r="E2629" s="117">
        <v>4703</v>
      </c>
      <c r="F2629" s="117" t="s">
        <v>4114</v>
      </c>
      <c r="G2629" s="117">
        <v>1.5403</v>
      </c>
      <c r="H2629" s="117">
        <v>5.6300000000000003E-2</v>
      </c>
      <c r="I2629" s="117">
        <v>1</v>
      </c>
      <c r="J2629" s="117">
        <v>5.7018600000000003E-2</v>
      </c>
      <c r="K2629" s="117">
        <v>6.3764150000000006E-2</v>
      </c>
      <c r="L2629" s="117">
        <v>0.313</v>
      </c>
      <c r="M2629" s="117">
        <v>1.4E-2</v>
      </c>
      <c r="N2629" s="117" t="s">
        <v>3098</v>
      </c>
    </row>
    <row r="2630" spans="1:14">
      <c r="A2630" s="212" t="s">
        <v>7262</v>
      </c>
      <c r="B2630" s="117">
        <v>1.0684999999999998</v>
      </c>
      <c r="C2630" s="117">
        <v>1</v>
      </c>
      <c r="D2630" s="117">
        <v>2.81E-3</v>
      </c>
      <c r="E2630" s="117">
        <v>281</v>
      </c>
      <c r="F2630" s="117" t="s">
        <v>4114</v>
      </c>
      <c r="G2630" s="117">
        <v>1.2873000000000001</v>
      </c>
      <c r="H2630" s="117">
        <v>0.1469</v>
      </c>
      <c r="I2630" s="117">
        <v>1</v>
      </c>
      <c r="J2630" s="117">
        <v>7.2371679999999994E-2</v>
      </c>
      <c r="K2630" s="117">
        <v>7.3675749999999998E-2</v>
      </c>
      <c r="L2630" s="117">
        <v>0.36699999999999999</v>
      </c>
      <c r="M2630" s="117">
        <v>2.5000000000000001E-2</v>
      </c>
      <c r="N2630" s="117" t="s">
        <v>3095</v>
      </c>
    </row>
    <row r="2631" spans="1:14">
      <c r="A2631" s="212" t="s">
        <v>7263</v>
      </c>
      <c r="B2631" s="117">
        <v>1.0684999999999998</v>
      </c>
      <c r="C2631" s="117">
        <v>1</v>
      </c>
      <c r="D2631" s="117">
        <v>2.1239999999999998E-2</v>
      </c>
      <c r="E2631" s="117">
        <v>2124</v>
      </c>
      <c r="F2631" s="117" t="s">
        <v>4114</v>
      </c>
      <c r="G2631" s="117">
        <v>1.5775999999999999</v>
      </c>
      <c r="H2631" s="117">
        <v>5.2400000000000002E-2</v>
      </c>
      <c r="I2631" s="117">
        <v>1</v>
      </c>
      <c r="J2631" s="117">
        <v>0</v>
      </c>
      <c r="K2631" s="117">
        <v>0</v>
      </c>
      <c r="L2631" s="117">
        <v>0.28199999999999997</v>
      </c>
      <c r="M2631" s="117">
        <v>8.9999999999999993E-3</v>
      </c>
      <c r="N2631" s="117" t="s">
        <v>3095</v>
      </c>
    </row>
    <row r="2632" spans="1:14">
      <c r="A2632" s="212" t="s">
        <v>7264</v>
      </c>
      <c r="B2632" s="117">
        <v>1.0684999999999998</v>
      </c>
      <c r="C2632" s="117">
        <v>1</v>
      </c>
      <c r="D2632" s="117">
        <v>7.0739999999999997E-2</v>
      </c>
      <c r="E2632" s="117">
        <v>7074</v>
      </c>
      <c r="F2632" s="117" t="s">
        <v>4114</v>
      </c>
      <c r="G2632" s="117">
        <v>1.4862</v>
      </c>
      <c r="H2632" s="117">
        <v>3.7400000000000003E-2</v>
      </c>
      <c r="I2632" s="117">
        <v>1</v>
      </c>
      <c r="J2632" s="117">
        <v>9.7011669999999994E-2</v>
      </c>
      <c r="K2632" s="117">
        <v>0.13740647</v>
      </c>
      <c r="L2632" s="117">
        <v>0.28699999999999998</v>
      </c>
      <c r="M2632" s="117">
        <v>1.2999999999999999E-2</v>
      </c>
      <c r="N2632" s="117" t="s">
        <v>3095</v>
      </c>
    </row>
    <row r="2633" spans="1:14">
      <c r="A2633" s="212" t="s">
        <v>7265</v>
      </c>
      <c r="B2633" s="117">
        <v>1.0684999999999998</v>
      </c>
      <c r="C2633" s="117">
        <v>1</v>
      </c>
      <c r="D2633" s="117">
        <v>1.2800000000000001E-2</v>
      </c>
      <c r="E2633" s="117">
        <v>1280</v>
      </c>
      <c r="F2633" s="117" t="s">
        <v>4114</v>
      </c>
      <c r="G2633" s="117">
        <v>1.4404999999999999</v>
      </c>
      <c r="H2633" s="117">
        <v>0</v>
      </c>
      <c r="I2633" s="117">
        <v>1</v>
      </c>
      <c r="J2633" s="117">
        <v>0</v>
      </c>
      <c r="K2633" s="117">
        <v>0</v>
      </c>
      <c r="L2633" s="117">
        <v>0.39300000000000002</v>
      </c>
      <c r="M2633" s="117">
        <v>0.03</v>
      </c>
      <c r="N2633" s="117" t="s">
        <v>3097</v>
      </c>
    </row>
    <row r="2634" spans="1:14">
      <c r="A2634" s="212" t="s">
        <v>7266</v>
      </c>
      <c r="B2634" s="117">
        <v>0.92749999999999999</v>
      </c>
      <c r="C2634" s="117">
        <v>1</v>
      </c>
      <c r="D2634" s="117">
        <v>4.9709999999999997E-2</v>
      </c>
      <c r="E2634" s="117">
        <v>4971</v>
      </c>
      <c r="F2634" s="117" t="s">
        <v>1436</v>
      </c>
      <c r="G2634" s="117">
        <v>1.5333000000000001</v>
      </c>
      <c r="H2634" s="117">
        <v>5.8900000000000001E-2</v>
      </c>
      <c r="I2634" s="117">
        <v>1</v>
      </c>
      <c r="J2634" s="117">
        <v>0</v>
      </c>
      <c r="K2634" s="117">
        <v>0</v>
      </c>
      <c r="L2634" s="117">
        <v>0.24299999999999999</v>
      </c>
      <c r="M2634" s="117">
        <v>1.9E-2</v>
      </c>
      <c r="N2634" s="117" t="s">
        <v>3099</v>
      </c>
    </row>
    <row r="2635" spans="1:14">
      <c r="A2635" s="212" t="s">
        <v>7267</v>
      </c>
      <c r="B2635" s="117">
        <v>0.89129999999999998</v>
      </c>
      <c r="C2635" s="117">
        <v>1</v>
      </c>
      <c r="D2635" s="117">
        <v>8.8749999999999996E-2</v>
      </c>
      <c r="E2635" s="117">
        <v>8875</v>
      </c>
      <c r="F2635" s="117" t="s">
        <v>1434</v>
      </c>
      <c r="G2635" s="117">
        <v>2.4047999999999998</v>
      </c>
      <c r="H2635" s="117">
        <v>0.1067</v>
      </c>
      <c r="I2635" s="117">
        <v>1</v>
      </c>
      <c r="J2635" s="117">
        <v>0.19845268999999999</v>
      </c>
      <c r="K2635" s="117">
        <v>0.26404894000000001</v>
      </c>
      <c r="L2635" s="117">
        <v>0.32500000000000001</v>
      </c>
      <c r="M2635" s="117">
        <v>2.7E-2</v>
      </c>
      <c r="N2635" s="117" t="s">
        <v>3100</v>
      </c>
    </row>
    <row r="2636" spans="1:14">
      <c r="A2636" s="212" t="s">
        <v>7268</v>
      </c>
      <c r="B2636" s="117">
        <v>0.80879999999999996</v>
      </c>
      <c r="C2636" s="117">
        <v>1</v>
      </c>
      <c r="D2636" s="117">
        <v>8.2400000000000008E-3</v>
      </c>
      <c r="E2636" s="117">
        <v>824</v>
      </c>
      <c r="F2636" s="117" t="s">
        <v>4557</v>
      </c>
      <c r="G2636" s="117">
        <v>1.2922</v>
      </c>
      <c r="H2636" s="117">
        <v>0</v>
      </c>
      <c r="I2636" s="117">
        <v>1</v>
      </c>
      <c r="J2636" s="117">
        <v>0</v>
      </c>
      <c r="K2636" s="117">
        <v>0</v>
      </c>
      <c r="L2636" s="117">
        <v>0.19500000000000001</v>
      </c>
      <c r="M2636" s="117">
        <v>1.7000000000000001E-2</v>
      </c>
      <c r="N2636" s="117" t="s">
        <v>3101</v>
      </c>
    </row>
    <row r="2637" spans="1:14">
      <c r="A2637" s="212" t="s">
        <v>7269</v>
      </c>
      <c r="B2637" s="117">
        <v>0.85199999999999998</v>
      </c>
      <c r="C2637" s="117">
        <v>1</v>
      </c>
      <c r="D2637" s="117">
        <v>9.1670000000000001E-2</v>
      </c>
      <c r="E2637" s="117">
        <v>9167</v>
      </c>
      <c r="F2637" s="117" t="s">
        <v>4559</v>
      </c>
      <c r="G2637" s="117">
        <v>1.7341</v>
      </c>
      <c r="H2637" s="117">
        <v>5.7000000000000002E-2</v>
      </c>
      <c r="I2637" s="117">
        <v>1</v>
      </c>
      <c r="J2637" s="117">
        <v>3.9271830000000001E-2</v>
      </c>
      <c r="K2637" s="117">
        <v>5.9052269999999997E-2</v>
      </c>
      <c r="L2637" s="117">
        <v>0.24299999999999999</v>
      </c>
      <c r="M2637" s="117">
        <v>1.7999999999999999E-2</v>
      </c>
      <c r="N2637" s="117" t="s">
        <v>3102</v>
      </c>
    </row>
    <row r="2638" spans="1:14">
      <c r="A2638" s="212" t="s">
        <v>7270</v>
      </c>
      <c r="B2638" s="117">
        <v>0.80879999999999996</v>
      </c>
      <c r="C2638" s="117">
        <v>1</v>
      </c>
      <c r="D2638" s="117">
        <v>2.613E-2</v>
      </c>
      <c r="E2638" s="117">
        <v>2613</v>
      </c>
      <c r="F2638" s="117" t="s">
        <v>4557</v>
      </c>
      <c r="G2638" s="117">
        <v>1.4435</v>
      </c>
      <c r="H2638" s="117">
        <v>0</v>
      </c>
      <c r="I2638" s="117">
        <v>1</v>
      </c>
      <c r="J2638" s="117">
        <v>2.1160000000000002E-2</v>
      </c>
      <c r="K2638" s="117">
        <v>2.4335289999999999E-2</v>
      </c>
      <c r="L2638" s="117">
        <v>0.32900000000000001</v>
      </c>
      <c r="M2638" s="117">
        <v>3.5000000000000003E-2</v>
      </c>
      <c r="N2638" s="117" t="s">
        <v>3103</v>
      </c>
    </row>
    <row r="2639" spans="1:14">
      <c r="A2639" s="212" t="s">
        <v>7271</v>
      </c>
      <c r="B2639" s="117">
        <v>0.81629999999999991</v>
      </c>
      <c r="C2639" s="117">
        <v>1</v>
      </c>
      <c r="D2639" s="117">
        <v>1.6160000000000001E-2</v>
      </c>
      <c r="E2639" s="117">
        <v>1616</v>
      </c>
      <c r="F2639" s="117" t="s">
        <v>1493</v>
      </c>
      <c r="G2639" s="117">
        <v>1.6435</v>
      </c>
      <c r="H2639" s="117">
        <v>0</v>
      </c>
      <c r="I2639" s="117">
        <v>1</v>
      </c>
      <c r="J2639" s="117">
        <v>0</v>
      </c>
      <c r="K2639" s="117">
        <v>0</v>
      </c>
      <c r="L2639" s="117">
        <v>0.17499999999999999</v>
      </c>
      <c r="M2639" s="117">
        <v>0.02</v>
      </c>
      <c r="N2639" s="117" t="s">
        <v>3104</v>
      </c>
    </row>
    <row r="2640" spans="1:14">
      <c r="A2640" s="212" t="s">
        <v>7272</v>
      </c>
      <c r="B2640" s="117">
        <v>0.92089999999999994</v>
      </c>
      <c r="C2640" s="117">
        <v>1</v>
      </c>
      <c r="D2640" s="117">
        <v>2.5799999999999998E-3</v>
      </c>
      <c r="E2640" s="117">
        <v>258</v>
      </c>
      <c r="F2640" s="117" t="s">
        <v>1515</v>
      </c>
      <c r="G2640" s="117">
        <v>1.1233</v>
      </c>
      <c r="H2640" s="117">
        <v>0</v>
      </c>
      <c r="I2640" s="117">
        <v>1</v>
      </c>
      <c r="J2640" s="117">
        <v>0</v>
      </c>
      <c r="K2640" s="117">
        <v>0</v>
      </c>
      <c r="L2640" s="117">
        <v>0.39800000000000002</v>
      </c>
      <c r="M2640" s="117">
        <v>6.5000000000000002E-2</v>
      </c>
      <c r="N2640" s="117" t="s">
        <v>3105</v>
      </c>
    </row>
    <row r="2641" spans="1:14">
      <c r="A2641" s="212" t="s">
        <v>7273</v>
      </c>
      <c r="B2641" s="117">
        <v>0.92089999999999994</v>
      </c>
      <c r="C2641" s="117">
        <v>1</v>
      </c>
      <c r="D2641" s="117">
        <v>1.013E-2</v>
      </c>
      <c r="E2641" s="117">
        <v>1013</v>
      </c>
      <c r="F2641" s="117" t="s">
        <v>1515</v>
      </c>
      <c r="G2641" s="117">
        <v>1.4878</v>
      </c>
      <c r="H2641" s="117">
        <v>0</v>
      </c>
      <c r="I2641" s="117">
        <v>1</v>
      </c>
      <c r="J2641" s="117">
        <v>0</v>
      </c>
      <c r="K2641" s="117">
        <v>0</v>
      </c>
      <c r="L2641" s="117">
        <v>0.224</v>
      </c>
      <c r="M2641" s="117">
        <v>1.2E-2</v>
      </c>
      <c r="N2641" s="117" t="s">
        <v>3105</v>
      </c>
    </row>
    <row r="2642" spans="1:14">
      <c r="A2642" s="212" t="s">
        <v>7274</v>
      </c>
      <c r="B2642" s="117">
        <v>0.80879999999999996</v>
      </c>
      <c r="C2642" s="117">
        <v>1</v>
      </c>
      <c r="D2642" s="117">
        <v>2.5999999999999998E-4</v>
      </c>
      <c r="E2642" s="117">
        <v>26</v>
      </c>
      <c r="F2642" s="117" t="s">
        <v>4557</v>
      </c>
      <c r="G2642" s="117">
        <v>0.89439999999999997</v>
      </c>
      <c r="H2642" s="117">
        <v>0</v>
      </c>
      <c r="I2642" s="117">
        <v>1</v>
      </c>
      <c r="J2642" s="117">
        <v>0</v>
      </c>
      <c r="K2642" s="117">
        <v>0</v>
      </c>
      <c r="L2642" s="117">
        <v>0.95899999999999996</v>
      </c>
      <c r="M2642" s="117">
        <v>0.02</v>
      </c>
      <c r="N2642" s="117" t="s">
        <v>3106</v>
      </c>
    </row>
    <row r="2643" spans="1:14">
      <c r="A2643" s="212" t="s">
        <v>7275</v>
      </c>
      <c r="B2643" s="117">
        <v>0.83789999999999998</v>
      </c>
      <c r="C2643" s="117">
        <v>1</v>
      </c>
      <c r="D2643" s="117">
        <v>7.0610000000000006E-2</v>
      </c>
      <c r="E2643" s="117">
        <v>7061</v>
      </c>
      <c r="F2643" s="117" t="s">
        <v>1452</v>
      </c>
      <c r="G2643" s="117">
        <v>1.9561999999999999</v>
      </c>
      <c r="H2643" s="117">
        <v>0</v>
      </c>
      <c r="I2643" s="117">
        <v>1</v>
      </c>
      <c r="J2643" s="117">
        <v>9.4970369999999998E-2</v>
      </c>
      <c r="K2643" s="117">
        <v>0.11564532</v>
      </c>
      <c r="L2643" s="117">
        <v>0.221</v>
      </c>
      <c r="M2643" s="117">
        <v>1.0999999999999999E-2</v>
      </c>
      <c r="N2643" s="117" t="s">
        <v>3107</v>
      </c>
    </row>
    <row r="2644" spans="1:14">
      <c r="A2644" s="212" t="s">
        <v>7276</v>
      </c>
      <c r="B2644" s="117">
        <v>0.92749999999999999</v>
      </c>
      <c r="C2644" s="117">
        <v>1</v>
      </c>
      <c r="D2644" s="117">
        <v>4.6800000000000001E-3</v>
      </c>
      <c r="E2644" s="117">
        <v>468</v>
      </c>
      <c r="F2644" s="117" t="s">
        <v>1436</v>
      </c>
      <c r="G2644" s="117">
        <v>1.2421</v>
      </c>
      <c r="H2644" s="117">
        <v>0</v>
      </c>
      <c r="I2644" s="117">
        <v>1</v>
      </c>
      <c r="J2644" s="117">
        <v>0</v>
      </c>
      <c r="K2644" s="117">
        <v>0</v>
      </c>
      <c r="L2644" s="117">
        <v>0.26400000000000001</v>
      </c>
      <c r="M2644" s="117">
        <v>2.1000000000000001E-2</v>
      </c>
      <c r="N2644" s="117" t="s">
        <v>3108</v>
      </c>
    </row>
    <row r="2645" spans="1:14">
      <c r="A2645" s="212" t="s">
        <v>7277</v>
      </c>
      <c r="B2645" s="117">
        <v>0.80879999999999996</v>
      </c>
      <c r="C2645" s="117">
        <v>1</v>
      </c>
      <c r="D2645" s="117">
        <v>1.6109999999999999E-2</v>
      </c>
      <c r="E2645" s="117">
        <v>1611</v>
      </c>
      <c r="F2645" s="117" t="s">
        <v>4557</v>
      </c>
      <c r="G2645" s="117">
        <v>1.5698000000000001</v>
      </c>
      <c r="H2645" s="117">
        <v>0</v>
      </c>
      <c r="I2645" s="117">
        <v>1</v>
      </c>
      <c r="J2645" s="117">
        <v>0</v>
      </c>
      <c r="K2645" s="117">
        <v>0</v>
      </c>
      <c r="L2645" s="117">
        <v>0.27100000000000002</v>
      </c>
      <c r="M2645" s="117">
        <v>2.5000000000000001E-2</v>
      </c>
      <c r="N2645" s="117" t="s">
        <v>3109</v>
      </c>
    </row>
    <row r="2646" spans="1:14">
      <c r="A2646" s="212" t="s">
        <v>7278</v>
      </c>
      <c r="B2646" s="117">
        <v>0.92089999999999994</v>
      </c>
      <c r="C2646" s="117">
        <v>1</v>
      </c>
      <c r="D2646" s="117">
        <v>7.2419999999999998E-2</v>
      </c>
      <c r="E2646" s="117">
        <v>7242</v>
      </c>
      <c r="F2646" s="117" t="s">
        <v>1515</v>
      </c>
      <c r="G2646" s="117">
        <v>1.8576999999999999</v>
      </c>
      <c r="H2646" s="117">
        <v>3.1E-2</v>
      </c>
      <c r="I2646" s="117">
        <v>1</v>
      </c>
      <c r="J2646" s="117">
        <v>0</v>
      </c>
      <c r="K2646" s="117">
        <v>0</v>
      </c>
      <c r="L2646" s="117">
        <v>0.14699999999999999</v>
      </c>
      <c r="M2646" s="117">
        <v>1.2999999999999999E-2</v>
      </c>
      <c r="N2646" s="117" t="s">
        <v>1725</v>
      </c>
    </row>
    <row r="2647" spans="1:14">
      <c r="A2647" s="212" t="s">
        <v>7279</v>
      </c>
      <c r="B2647" s="117">
        <v>0.83789999999999998</v>
      </c>
      <c r="C2647" s="117">
        <v>1</v>
      </c>
      <c r="D2647" s="117">
        <v>4.1410000000000002E-2</v>
      </c>
      <c r="E2647" s="117">
        <v>4141</v>
      </c>
      <c r="F2647" s="117" t="s">
        <v>1452</v>
      </c>
      <c r="G2647" s="117">
        <v>1.909</v>
      </c>
      <c r="H2647" s="117">
        <v>0</v>
      </c>
      <c r="I2647" s="117">
        <v>1</v>
      </c>
      <c r="J2647" s="117">
        <v>0</v>
      </c>
      <c r="K2647" s="117">
        <v>0</v>
      </c>
      <c r="L2647" s="117">
        <v>0.316</v>
      </c>
      <c r="M2647" s="117">
        <v>3.5000000000000003E-2</v>
      </c>
      <c r="N2647" s="117" t="s">
        <v>3107</v>
      </c>
    </row>
    <row r="2648" spans="1:14">
      <c r="A2648" s="212" t="s">
        <v>7280</v>
      </c>
      <c r="B2648" s="117">
        <v>0.92089999999999994</v>
      </c>
      <c r="C2648" s="117">
        <v>1</v>
      </c>
      <c r="D2648" s="117">
        <v>6.7919999999999994E-2</v>
      </c>
      <c r="E2648" s="117">
        <v>6792</v>
      </c>
      <c r="F2648" s="117" t="s">
        <v>1515</v>
      </c>
      <c r="G2648" s="117">
        <v>1.6149</v>
      </c>
      <c r="H2648" s="117">
        <v>4.7399999999999998E-2</v>
      </c>
      <c r="I2648" s="117">
        <v>1</v>
      </c>
      <c r="J2648" s="117">
        <v>3.3918589999999998E-2</v>
      </c>
      <c r="K2648" s="117">
        <v>3.9340189999999997E-2</v>
      </c>
      <c r="L2648" s="117">
        <v>0.16400000000000001</v>
      </c>
      <c r="M2648" s="117">
        <v>1.4999999999999999E-2</v>
      </c>
      <c r="N2648" s="117" t="s">
        <v>3110</v>
      </c>
    </row>
    <row r="2649" spans="1:14">
      <c r="A2649" s="212" t="s">
        <v>7281</v>
      </c>
      <c r="B2649" s="117">
        <v>0.80879999999999996</v>
      </c>
      <c r="C2649" s="117">
        <v>1</v>
      </c>
      <c r="D2649" s="117">
        <v>1.575E-2</v>
      </c>
      <c r="E2649" s="117">
        <v>1575</v>
      </c>
      <c r="F2649" s="117" t="s">
        <v>4557</v>
      </c>
      <c r="G2649" s="117">
        <v>1.4334</v>
      </c>
      <c r="H2649" s="117">
        <v>0</v>
      </c>
      <c r="I2649" s="117">
        <v>1</v>
      </c>
      <c r="J2649" s="117">
        <v>0</v>
      </c>
      <c r="K2649" s="117">
        <v>0</v>
      </c>
      <c r="L2649" s="117">
        <v>0.187</v>
      </c>
      <c r="M2649" s="117">
        <v>1.7999999999999999E-2</v>
      </c>
      <c r="N2649" s="117" t="s">
        <v>1723</v>
      </c>
    </row>
    <row r="2650" spans="1:14">
      <c r="A2650" s="212" t="s">
        <v>7282</v>
      </c>
      <c r="B2650" s="117">
        <v>0.92089999999999994</v>
      </c>
      <c r="C2650" s="117">
        <v>1</v>
      </c>
      <c r="D2650" s="117">
        <v>1.1259999999999999E-2</v>
      </c>
      <c r="E2650" s="117">
        <v>1126</v>
      </c>
      <c r="F2650" s="117" t="s">
        <v>1515</v>
      </c>
      <c r="G2650" s="117">
        <v>1.5367999999999999</v>
      </c>
      <c r="H2650" s="117">
        <v>0</v>
      </c>
      <c r="I2650" s="117">
        <v>1</v>
      </c>
      <c r="J2650" s="117">
        <v>1.8914739999999999E-2</v>
      </c>
      <c r="K2650" s="117">
        <v>1.9743779999999999E-2</v>
      </c>
      <c r="L2650" s="117">
        <v>0.27100000000000002</v>
      </c>
      <c r="M2650" s="117">
        <v>3.3000000000000002E-2</v>
      </c>
      <c r="N2650" s="117" t="s">
        <v>1725</v>
      </c>
    </row>
    <row r="2651" spans="1:14">
      <c r="A2651" s="212" t="s">
        <v>7283</v>
      </c>
      <c r="B2651" s="117">
        <v>0.92749999999999999</v>
      </c>
      <c r="C2651" s="117">
        <v>1</v>
      </c>
      <c r="D2651" s="117">
        <v>2.0070000000000001E-2</v>
      </c>
      <c r="E2651" s="117">
        <v>2007</v>
      </c>
      <c r="F2651" s="117" t="s">
        <v>1436</v>
      </c>
      <c r="G2651" s="117">
        <v>1.3753</v>
      </c>
      <c r="H2651" s="117">
        <v>6.6299999999999998E-2</v>
      </c>
      <c r="I2651" s="117">
        <v>1</v>
      </c>
      <c r="J2651" s="117">
        <v>0</v>
      </c>
      <c r="K2651" s="117">
        <v>0</v>
      </c>
      <c r="L2651" s="117">
        <v>7.8E-2</v>
      </c>
      <c r="M2651" s="117">
        <v>7.0000000000000001E-3</v>
      </c>
      <c r="N2651" s="117" t="s">
        <v>3111</v>
      </c>
    </row>
    <row r="2652" spans="1:14">
      <c r="A2652" s="212" t="s">
        <v>7284</v>
      </c>
      <c r="B2652" s="117">
        <v>0.92089999999999994</v>
      </c>
      <c r="C2652" s="117">
        <v>1</v>
      </c>
      <c r="D2652" s="117">
        <v>6.3800000000000003E-3</v>
      </c>
      <c r="E2652" s="117">
        <v>638</v>
      </c>
      <c r="F2652" s="117" t="s">
        <v>1515</v>
      </c>
      <c r="G2652" s="117">
        <v>1.3834</v>
      </c>
      <c r="H2652" s="117">
        <v>0</v>
      </c>
      <c r="I2652" s="117">
        <v>1</v>
      </c>
      <c r="J2652" s="117">
        <v>1.6358870000000001E-2</v>
      </c>
      <c r="K2652" s="117">
        <v>1.3352879999999999E-2</v>
      </c>
      <c r="L2652" s="117">
        <v>0.26400000000000001</v>
      </c>
      <c r="M2652" s="117">
        <v>2.7E-2</v>
      </c>
      <c r="N2652" s="117" t="s">
        <v>1725</v>
      </c>
    </row>
    <row r="2653" spans="1:14">
      <c r="A2653" s="212" t="s">
        <v>7285</v>
      </c>
      <c r="B2653" s="117">
        <v>0.92089999999999994</v>
      </c>
      <c r="C2653" s="117">
        <v>1</v>
      </c>
      <c r="D2653" s="117">
        <v>1.0279999999999999E-2</v>
      </c>
      <c r="E2653" s="117">
        <v>1028</v>
      </c>
      <c r="F2653" s="117" t="s">
        <v>1515</v>
      </c>
      <c r="G2653" s="117">
        <v>1.5416000000000001</v>
      </c>
      <c r="H2653" s="117">
        <v>0</v>
      </c>
      <c r="I2653" s="117">
        <v>1</v>
      </c>
      <c r="J2653" s="117">
        <v>0</v>
      </c>
      <c r="K2653" s="117">
        <v>0</v>
      </c>
      <c r="L2653" s="117">
        <v>0.34699999999999998</v>
      </c>
      <c r="M2653" s="117">
        <v>4.2999999999999997E-2</v>
      </c>
      <c r="N2653" s="117" t="s">
        <v>3112</v>
      </c>
    </row>
    <row r="2654" spans="1:14">
      <c r="A2654" s="212" t="s">
        <v>7286</v>
      </c>
      <c r="B2654" s="117">
        <v>0.80879999999999996</v>
      </c>
      <c r="C2654" s="117">
        <v>1</v>
      </c>
      <c r="D2654" s="117">
        <v>6.7099999999999998E-3</v>
      </c>
      <c r="E2654" s="117">
        <v>671</v>
      </c>
      <c r="F2654" s="117" t="s">
        <v>4557</v>
      </c>
      <c r="G2654" s="117">
        <v>1.3945000000000001</v>
      </c>
      <c r="H2654" s="117">
        <v>0</v>
      </c>
      <c r="I2654" s="117">
        <v>1</v>
      </c>
      <c r="J2654" s="117">
        <v>0</v>
      </c>
      <c r="K2654" s="117">
        <v>0</v>
      </c>
      <c r="L2654" s="117">
        <v>0.23499999999999999</v>
      </c>
      <c r="M2654" s="117">
        <v>1.9E-2</v>
      </c>
      <c r="N2654" s="117" t="s">
        <v>1721</v>
      </c>
    </row>
    <row r="2655" spans="1:14">
      <c r="A2655" s="212" t="s">
        <v>7287</v>
      </c>
      <c r="B2655" s="117">
        <v>0.83789999999999998</v>
      </c>
      <c r="C2655" s="117">
        <v>1</v>
      </c>
      <c r="D2655" s="117">
        <v>1.7950000000000001E-2</v>
      </c>
      <c r="E2655" s="117">
        <v>1795</v>
      </c>
      <c r="F2655" s="117" t="s">
        <v>1452</v>
      </c>
      <c r="G2655" s="117">
        <v>1.3663000000000001</v>
      </c>
      <c r="H2655" s="117">
        <v>4.7899999999999998E-2</v>
      </c>
      <c r="I2655" s="117">
        <v>1</v>
      </c>
      <c r="J2655" s="117">
        <v>0</v>
      </c>
      <c r="K2655" s="117">
        <v>0</v>
      </c>
      <c r="L2655" s="117">
        <v>0.29299999999999998</v>
      </c>
      <c r="M2655" s="117">
        <v>1.9E-2</v>
      </c>
      <c r="N2655" s="117" t="s">
        <v>3114</v>
      </c>
    </row>
    <row r="2656" spans="1:14">
      <c r="A2656" s="212" t="s">
        <v>7288</v>
      </c>
      <c r="B2656" s="117">
        <v>0.82869999999999999</v>
      </c>
      <c r="C2656" s="117">
        <v>1</v>
      </c>
      <c r="D2656" s="117">
        <v>3.517E-2</v>
      </c>
      <c r="E2656" s="117">
        <v>3517</v>
      </c>
      <c r="F2656" s="117" t="s">
        <v>1939</v>
      </c>
      <c r="G2656" s="117">
        <v>1.5368999999999999</v>
      </c>
      <c r="H2656" s="117">
        <v>6.4899999999999999E-2</v>
      </c>
      <c r="I2656" s="117">
        <v>1</v>
      </c>
      <c r="J2656" s="117">
        <v>0</v>
      </c>
      <c r="K2656" s="117">
        <v>0</v>
      </c>
      <c r="L2656" s="117">
        <v>0.24299999999999999</v>
      </c>
      <c r="M2656" s="117">
        <v>0.02</v>
      </c>
      <c r="N2656" s="117" t="s">
        <v>3115</v>
      </c>
    </row>
    <row r="2657" spans="1:14">
      <c r="A2657" s="212" t="s">
        <v>7289</v>
      </c>
      <c r="B2657" s="117">
        <v>0.81629999999999991</v>
      </c>
      <c r="C2657" s="117">
        <v>1</v>
      </c>
      <c r="D2657" s="117">
        <v>0.10902000000000001</v>
      </c>
      <c r="E2657" s="117">
        <v>10902</v>
      </c>
      <c r="F2657" s="117" t="s">
        <v>1493</v>
      </c>
      <c r="G2657" s="117">
        <v>1.8542000000000001</v>
      </c>
      <c r="H2657" s="117">
        <v>7.2499999999999995E-2</v>
      </c>
      <c r="I2657" s="117">
        <v>1</v>
      </c>
      <c r="J2657" s="117">
        <v>1.435313E-2</v>
      </c>
      <c r="K2657" s="117">
        <v>2.1615140000000001E-2</v>
      </c>
      <c r="L2657" s="117">
        <v>0.185</v>
      </c>
      <c r="M2657" s="117">
        <v>0.02</v>
      </c>
      <c r="N2657" s="117" t="s">
        <v>1978</v>
      </c>
    </row>
    <row r="2658" spans="1:14">
      <c r="A2658" s="212" t="s">
        <v>7290</v>
      </c>
      <c r="B2658" s="117">
        <v>0.80879999999999996</v>
      </c>
      <c r="C2658" s="117">
        <v>1</v>
      </c>
      <c r="D2658" s="117">
        <v>7.3400000000000002E-3</v>
      </c>
      <c r="E2658" s="117">
        <v>734</v>
      </c>
      <c r="F2658" s="117" t="s">
        <v>4557</v>
      </c>
      <c r="G2658" s="117">
        <v>1.4816</v>
      </c>
      <c r="H2658" s="117">
        <v>0</v>
      </c>
      <c r="I2658" s="117">
        <v>1</v>
      </c>
      <c r="J2658" s="117">
        <v>0</v>
      </c>
      <c r="K2658" s="117">
        <v>0</v>
      </c>
      <c r="L2658" s="117">
        <v>0.36899999999999999</v>
      </c>
      <c r="M2658" s="117">
        <v>3.5000000000000003E-2</v>
      </c>
      <c r="N2658" s="117" t="s">
        <v>3116</v>
      </c>
    </row>
    <row r="2659" spans="1:14">
      <c r="A2659" s="212" t="s">
        <v>7292</v>
      </c>
      <c r="B2659" s="117">
        <v>0.80879999999999996</v>
      </c>
      <c r="C2659" s="117">
        <v>1</v>
      </c>
      <c r="D2659" s="117">
        <v>9.8799999999999999E-3</v>
      </c>
      <c r="E2659" s="117">
        <v>988</v>
      </c>
      <c r="F2659" s="117" t="s">
        <v>4557</v>
      </c>
      <c r="G2659" s="117">
        <v>1.3154999999999999</v>
      </c>
      <c r="H2659" s="117">
        <v>0</v>
      </c>
      <c r="I2659" s="117">
        <v>1</v>
      </c>
      <c r="J2659" s="117">
        <v>0</v>
      </c>
      <c r="K2659" s="117">
        <v>0</v>
      </c>
      <c r="L2659" s="117">
        <v>0.17399999999999999</v>
      </c>
      <c r="M2659" s="117">
        <v>0.02</v>
      </c>
      <c r="N2659" s="117" t="s">
        <v>3117</v>
      </c>
    </row>
    <row r="2660" spans="1:14">
      <c r="A2660" s="212" t="s">
        <v>7293</v>
      </c>
      <c r="B2660" s="117">
        <v>0.81629999999999991</v>
      </c>
      <c r="C2660" s="117">
        <v>1</v>
      </c>
      <c r="D2660" s="117">
        <v>7.1000000000000002E-4</v>
      </c>
      <c r="E2660" s="117">
        <v>71</v>
      </c>
      <c r="F2660" s="117" t="s">
        <v>1493</v>
      </c>
      <c r="G2660" s="117">
        <v>1.1604000000000001</v>
      </c>
      <c r="H2660" s="117">
        <v>0</v>
      </c>
      <c r="I2660" s="117">
        <v>1</v>
      </c>
      <c r="J2660" s="117">
        <v>0</v>
      </c>
      <c r="K2660" s="117">
        <v>0</v>
      </c>
      <c r="L2660" s="117">
        <v>0.66500000000000004</v>
      </c>
      <c r="M2660" s="117">
        <v>2.9000000000000001E-2</v>
      </c>
      <c r="N2660" s="117" t="s">
        <v>3104</v>
      </c>
    </row>
    <row r="2661" spans="1:14">
      <c r="A2661" s="212" t="s">
        <v>7294</v>
      </c>
      <c r="B2661" s="117">
        <v>0.89129999999999998</v>
      </c>
      <c r="C2661" s="117">
        <v>1</v>
      </c>
      <c r="D2661" s="117">
        <v>2.6669999999999999E-2</v>
      </c>
      <c r="E2661" s="117">
        <v>2667</v>
      </c>
      <c r="F2661" s="117" t="s">
        <v>1434</v>
      </c>
      <c r="G2661" s="117">
        <v>1.8438000000000001</v>
      </c>
      <c r="H2661" s="117">
        <v>6.2899999999999998E-2</v>
      </c>
      <c r="I2661" s="117">
        <v>1</v>
      </c>
      <c r="J2661" s="117">
        <v>0</v>
      </c>
      <c r="K2661" s="117">
        <v>0</v>
      </c>
      <c r="L2661" s="117">
        <v>0.28199999999999997</v>
      </c>
      <c r="M2661" s="117">
        <v>1.9E-2</v>
      </c>
      <c r="N2661" s="117" t="s">
        <v>3100</v>
      </c>
    </row>
    <row r="2662" spans="1:14">
      <c r="A2662" s="212" t="s">
        <v>7295</v>
      </c>
      <c r="B2662" s="117">
        <v>0.81629999999999991</v>
      </c>
      <c r="C2662" s="117">
        <v>1</v>
      </c>
      <c r="D2662" s="117">
        <v>3.5000000000000001E-3</v>
      </c>
      <c r="E2662" s="117">
        <v>350</v>
      </c>
      <c r="F2662" s="117" t="s">
        <v>1493</v>
      </c>
      <c r="G2662" s="117">
        <v>0.96819999999999995</v>
      </c>
      <c r="H2662" s="117">
        <v>0</v>
      </c>
      <c r="I2662" s="117">
        <v>1</v>
      </c>
      <c r="J2662" s="117">
        <v>0</v>
      </c>
      <c r="K2662" s="117">
        <v>0</v>
      </c>
      <c r="L2662" s="117">
        <v>0.44900000000000001</v>
      </c>
      <c r="M2662" s="117">
        <v>2.1000000000000001E-2</v>
      </c>
      <c r="N2662" s="117" t="s">
        <v>1978</v>
      </c>
    </row>
    <row r="2663" spans="1:14">
      <c r="A2663" s="212" t="s">
        <v>7296</v>
      </c>
      <c r="B2663" s="117">
        <v>0.8052999999999999</v>
      </c>
      <c r="C2663" s="117">
        <v>1</v>
      </c>
      <c r="D2663" s="117">
        <v>3.2890000000000003E-2</v>
      </c>
      <c r="E2663" s="117">
        <v>3289</v>
      </c>
      <c r="F2663" s="117" t="s">
        <v>4576</v>
      </c>
      <c r="G2663" s="117">
        <v>1.4574</v>
      </c>
      <c r="H2663" s="117">
        <v>0</v>
      </c>
      <c r="I2663" s="117">
        <v>1</v>
      </c>
      <c r="J2663" s="117">
        <v>0</v>
      </c>
      <c r="K2663" s="117">
        <v>0</v>
      </c>
      <c r="L2663" s="117">
        <v>0.28799999999999998</v>
      </c>
      <c r="M2663" s="117">
        <v>2.9000000000000001E-2</v>
      </c>
      <c r="N2663" s="117" t="s">
        <v>3119</v>
      </c>
    </row>
    <row r="2664" spans="1:14">
      <c r="A2664" s="212" t="s">
        <v>7297</v>
      </c>
      <c r="B2664" s="117">
        <v>0.80879999999999996</v>
      </c>
      <c r="C2664" s="117">
        <v>1</v>
      </c>
      <c r="D2664" s="117">
        <v>2.928E-2</v>
      </c>
      <c r="E2664" s="117">
        <v>2928</v>
      </c>
      <c r="F2664" s="117" t="s">
        <v>4557</v>
      </c>
      <c r="G2664" s="117">
        <v>1.5463</v>
      </c>
      <c r="H2664" s="117">
        <v>0</v>
      </c>
      <c r="I2664" s="117">
        <v>1</v>
      </c>
      <c r="J2664" s="117">
        <v>0</v>
      </c>
      <c r="K2664" s="117">
        <v>0</v>
      </c>
      <c r="L2664" s="117">
        <v>0.25700000000000001</v>
      </c>
      <c r="M2664" s="117">
        <v>0.02</v>
      </c>
      <c r="N2664" s="117" t="s">
        <v>3120</v>
      </c>
    </row>
    <row r="2665" spans="1:14">
      <c r="A2665" s="212" t="s">
        <v>9751</v>
      </c>
      <c r="B2665" s="117">
        <v>0.80879999999999996</v>
      </c>
      <c r="C2665" s="117">
        <v>1</v>
      </c>
      <c r="D2665" s="117">
        <v>6.0000000000000001E-3</v>
      </c>
      <c r="E2665" s="117">
        <v>600</v>
      </c>
      <c r="F2665" s="117" t="s">
        <v>4557</v>
      </c>
      <c r="G2665" s="117">
        <v>1.3806</v>
      </c>
      <c r="H2665" s="117">
        <v>0</v>
      </c>
      <c r="I2665" s="117">
        <v>1</v>
      </c>
      <c r="J2665" s="117">
        <v>0</v>
      </c>
      <c r="K2665" s="117">
        <v>0</v>
      </c>
      <c r="L2665" s="117">
        <v>0.42199999999999999</v>
      </c>
      <c r="M2665" s="117">
        <v>4.1000000000000002E-2</v>
      </c>
      <c r="N2665" s="117" t="s">
        <v>3121</v>
      </c>
    </row>
    <row r="2666" spans="1:14">
      <c r="A2666" s="212" t="s">
        <v>7298</v>
      </c>
      <c r="B2666" s="117">
        <v>0.68799999999999994</v>
      </c>
      <c r="C2666" s="117">
        <v>1</v>
      </c>
      <c r="D2666" s="117">
        <v>3.6900000000000002E-2</v>
      </c>
      <c r="E2666" s="117">
        <v>3690</v>
      </c>
      <c r="F2666" s="117" t="s">
        <v>1749</v>
      </c>
      <c r="G2666" s="117">
        <v>1.5363</v>
      </c>
      <c r="H2666" s="117">
        <v>7.8899999999999998E-2</v>
      </c>
      <c r="I2666" s="117">
        <v>1</v>
      </c>
      <c r="J2666" s="117">
        <v>0</v>
      </c>
      <c r="K2666" s="117">
        <v>0</v>
      </c>
      <c r="L2666" s="117">
        <v>0.30099999999999999</v>
      </c>
      <c r="M2666" s="117">
        <v>3.2000000000000001E-2</v>
      </c>
      <c r="N2666" s="117" t="s">
        <v>3122</v>
      </c>
    </row>
    <row r="2667" spans="1:14">
      <c r="A2667" s="212" t="s">
        <v>7299</v>
      </c>
      <c r="B2667" s="117">
        <v>0.80879999999999996</v>
      </c>
      <c r="C2667" s="117">
        <v>1</v>
      </c>
      <c r="D2667" s="117">
        <v>4.299E-2</v>
      </c>
      <c r="E2667" s="117">
        <v>4299</v>
      </c>
      <c r="F2667" s="117" t="s">
        <v>4557</v>
      </c>
      <c r="G2667" s="117">
        <v>1.6633</v>
      </c>
      <c r="H2667" s="117">
        <v>0</v>
      </c>
      <c r="I2667" s="117">
        <v>1</v>
      </c>
      <c r="J2667" s="117">
        <v>3.965316E-2</v>
      </c>
      <c r="K2667" s="117">
        <v>3.9078069999999999E-2</v>
      </c>
      <c r="L2667" s="117">
        <v>0.24399999999999999</v>
      </c>
      <c r="M2667" s="117">
        <v>2.7E-2</v>
      </c>
      <c r="N2667" s="117" t="s">
        <v>3123</v>
      </c>
    </row>
    <row r="2668" spans="1:14">
      <c r="A2668" s="212" t="s">
        <v>7300</v>
      </c>
      <c r="B2668" s="117">
        <v>0.80879999999999996</v>
      </c>
      <c r="C2668" s="117">
        <v>1</v>
      </c>
      <c r="D2668" s="117">
        <v>2.9399999999999999E-3</v>
      </c>
      <c r="E2668" s="117">
        <v>294</v>
      </c>
      <c r="F2668" s="117" t="s">
        <v>4557</v>
      </c>
      <c r="G2668" s="117">
        <v>1.1569</v>
      </c>
      <c r="H2668" s="117">
        <v>0</v>
      </c>
      <c r="I2668" s="117">
        <v>1</v>
      </c>
      <c r="J2668" s="117">
        <v>0</v>
      </c>
      <c r="K2668" s="117">
        <v>0</v>
      </c>
      <c r="L2668" s="117">
        <v>0.44</v>
      </c>
      <c r="M2668" s="117">
        <v>1.6E-2</v>
      </c>
      <c r="N2668" s="117" t="s">
        <v>3124</v>
      </c>
    </row>
    <row r="2669" spans="1:14">
      <c r="A2669" s="212" t="s">
        <v>7301</v>
      </c>
      <c r="B2669" s="117">
        <v>0.83789999999999998</v>
      </c>
      <c r="C2669" s="117">
        <v>1</v>
      </c>
      <c r="D2669" s="117">
        <v>8.3430000000000004E-2</v>
      </c>
      <c r="E2669" s="117">
        <v>8343</v>
      </c>
      <c r="F2669" s="117" t="s">
        <v>1452</v>
      </c>
      <c r="G2669" s="117">
        <v>1.8974</v>
      </c>
      <c r="H2669" s="117">
        <v>4.4600000000000001E-2</v>
      </c>
      <c r="I2669" s="117">
        <v>1</v>
      </c>
      <c r="J2669" s="117">
        <v>0</v>
      </c>
      <c r="K2669" s="117">
        <v>0</v>
      </c>
      <c r="L2669" s="117">
        <v>0.187</v>
      </c>
      <c r="M2669" s="117">
        <v>1.6E-2</v>
      </c>
      <c r="N2669" s="117" t="s">
        <v>3125</v>
      </c>
    </row>
    <row r="2670" spans="1:14">
      <c r="A2670" s="212" t="s">
        <v>7302</v>
      </c>
      <c r="B2670" s="117">
        <v>0.92089999999999994</v>
      </c>
      <c r="C2670" s="117">
        <v>1</v>
      </c>
      <c r="D2670" s="117">
        <v>8.5279999999999995E-2</v>
      </c>
      <c r="E2670" s="117">
        <v>8528</v>
      </c>
      <c r="F2670" s="117" t="s">
        <v>1515</v>
      </c>
      <c r="G2670" s="117">
        <v>2.1175999999999999</v>
      </c>
      <c r="H2670" s="117">
        <v>8.2500000000000004E-2</v>
      </c>
      <c r="I2670" s="117">
        <v>1</v>
      </c>
      <c r="J2670" s="117">
        <v>6.7902199999999996E-2</v>
      </c>
      <c r="K2670" s="117">
        <v>8.7633290000000003E-2</v>
      </c>
      <c r="L2670" s="117">
        <v>0.26300000000000001</v>
      </c>
      <c r="M2670" s="117">
        <v>2.9000000000000001E-2</v>
      </c>
      <c r="N2670" s="117" t="s">
        <v>1725</v>
      </c>
    </row>
    <row r="2671" spans="1:14">
      <c r="A2671" s="212" t="s">
        <v>7303</v>
      </c>
      <c r="B2671" s="117">
        <v>0.89129999999999998</v>
      </c>
      <c r="C2671" s="117">
        <v>1</v>
      </c>
      <c r="D2671" s="117">
        <v>8.2470000000000002E-2</v>
      </c>
      <c r="E2671" s="117">
        <v>8247</v>
      </c>
      <c r="F2671" s="117" t="s">
        <v>1434</v>
      </c>
      <c r="G2671" s="117">
        <v>1.6929000000000001</v>
      </c>
      <c r="H2671" s="117">
        <v>5.7200000000000001E-2</v>
      </c>
      <c r="I2671" s="117">
        <v>1</v>
      </c>
      <c r="J2671" s="117">
        <v>2.1563519999999999E-2</v>
      </c>
      <c r="K2671" s="117">
        <v>2.5665799999999999E-2</v>
      </c>
      <c r="L2671" s="117">
        <v>0.107</v>
      </c>
      <c r="M2671" s="117">
        <v>0.01</v>
      </c>
      <c r="N2671" s="117" t="s">
        <v>3100</v>
      </c>
    </row>
    <row r="2672" spans="1:14">
      <c r="A2672" s="212" t="s">
        <v>7304</v>
      </c>
      <c r="B2672" s="117">
        <v>0.8052999999999999</v>
      </c>
      <c r="C2672" s="117">
        <v>1</v>
      </c>
      <c r="D2672" s="117">
        <v>3.0859999999999999E-2</v>
      </c>
      <c r="E2672" s="117">
        <v>3086</v>
      </c>
      <c r="F2672" s="117" t="s">
        <v>4576</v>
      </c>
      <c r="G2672" s="117">
        <v>1.4759</v>
      </c>
      <c r="H2672" s="117">
        <v>0</v>
      </c>
      <c r="I2672" s="117">
        <v>1</v>
      </c>
      <c r="J2672" s="117">
        <v>0</v>
      </c>
      <c r="K2672" s="117">
        <v>0</v>
      </c>
      <c r="L2672" s="117">
        <v>0.20100000000000001</v>
      </c>
      <c r="M2672" s="117">
        <v>1.7000000000000001E-2</v>
      </c>
      <c r="N2672" s="117" t="s">
        <v>3119</v>
      </c>
    </row>
    <row r="2673" spans="1:14">
      <c r="A2673" s="212" t="s">
        <v>7305</v>
      </c>
      <c r="B2673" s="117">
        <v>0.89459999999999995</v>
      </c>
      <c r="C2673" s="117">
        <v>1</v>
      </c>
      <c r="D2673" s="117">
        <v>3.474E-2</v>
      </c>
      <c r="E2673" s="117">
        <v>3474</v>
      </c>
      <c r="F2673" s="117" t="s">
        <v>1377</v>
      </c>
      <c r="G2673" s="117">
        <v>1.6282000000000001</v>
      </c>
      <c r="H2673" s="117">
        <v>6.5799999999999997E-2</v>
      </c>
      <c r="I2673" s="117">
        <v>1</v>
      </c>
      <c r="J2673" s="117">
        <v>9.5555099999999997E-3</v>
      </c>
      <c r="K2673" s="117">
        <v>1.2598120000000001E-2</v>
      </c>
      <c r="L2673" s="117">
        <v>0.187</v>
      </c>
      <c r="M2673" s="117">
        <v>1.6E-2</v>
      </c>
      <c r="N2673" s="117" t="s">
        <v>3126</v>
      </c>
    </row>
    <row r="2674" spans="1:14">
      <c r="A2674" s="212" t="s">
        <v>7306</v>
      </c>
      <c r="B2674" s="117">
        <v>0.85199999999999998</v>
      </c>
      <c r="C2674" s="117">
        <v>1</v>
      </c>
      <c r="D2674" s="117">
        <v>1.8069999999999999E-2</v>
      </c>
      <c r="E2674" s="117">
        <v>1807</v>
      </c>
      <c r="F2674" s="117" t="s">
        <v>4559</v>
      </c>
      <c r="G2674" s="117">
        <v>1.6623000000000001</v>
      </c>
      <c r="H2674" s="117">
        <v>4.82E-2</v>
      </c>
      <c r="I2674" s="117">
        <v>1</v>
      </c>
      <c r="J2674" s="117">
        <v>0</v>
      </c>
      <c r="K2674" s="117">
        <v>0</v>
      </c>
      <c r="L2674" s="117">
        <v>0.122</v>
      </c>
      <c r="M2674" s="117">
        <v>1.2999999999999999E-2</v>
      </c>
      <c r="N2674" s="117" t="s">
        <v>3102</v>
      </c>
    </row>
    <row r="2675" spans="1:14">
      <c r="A2675" s="212" t="s">
        <v>7307</v>
      </c>
      <c r="B2675" s="117">
        <v>0.82869999999999999</v>
      </c>
      <c r="C2675" s="117">
        <v>1</v>
      </c>
      <c r="D2675" s="117">
        <v>8.4220000000000003E-2</v>
      </c>
      <c r="E2675" s="117">
        <v>8422</v>
      </c>
      <c r="F2675" s="117" t="s">
        <v>1939</v>
      </c>
      <c r="G2675" s="117">
        <v>1.7769999999999999</v>
      </c>
      <c r="H2675" s="117">
        <v>4.0899999999999999E-2</v>
      </c>
      <c r="I2675" s="117">
        <v>1</v>
      </c>
      <c r="J2675" s="117">
        <v>2.3756840000000001E-2</v>
      </c>
      <c r="K2675" s="117">
        <v>3.676832E-2</v>
      </c>
      <c r="L2675" s="117">
        <v>0.1</v>
      </c>
      <c r="M2675" s="117">
        <v>0.01</v>
      </c>
      <c r="N2675" s="117" t="s">
        <v>3115</v>
      </c>
    </row>
    <row r="2676" spans="1:14">
      <c r="A2676" s="212" t="s">
        <v>7308</v>
      </c>
      <c r="B2676" s="117">
        <v>0.83789999999999998</v>
      </c>
      <c r="C2676" s="117">
        <v>1</v>
      </c>
      <c r="D2676" s="117">
        <v>3.9759999999999997E-2</v>
      </c>
      <c r="E2676" s="117">
        <v>3976</v>
      </c>
      <c r="F2676" s="117" t="s">
        <v>1452</v>
      </c>
      <c r="G2676" s="117">
        <v>1.8149</v>
      </c>
      <c r="H2676" s="117">
        <v>7.1199999999999999E-2</v>
      </c>
      <c r="I2676" s="117">
        <v>1</v>
      </c>
      <c r="J2676" s="117">
        <v>0</v>
      </c>
      <c r="K2676" s="117">
        <v>0</v>
      </c>
      <c r="L2676" s="117">
        <v>0.20799999999999999</v>
      </c>
      <c r="M2676" s="117">
        <v>1.4999999999999999E-2</v>
      </c>
      <c r="N2676" s="117" t="s">
        <v>3107</v>
      </c>
    </row>
    <row r="2677" spans="1:14">
      <c r="A2677" s="212" t="s">
        <v>7309</v>
      </c>
      <c r="B2677" s="117">
        <v>0.89129999999999998</v>
      </c>
      <c r="C2677" s="117">
        <v>1</v>
      </c>
      <c r="D2677" s="117">
        <v>6.5060000000000007E-2</v>
      </c>
      <c r="E2677" s="117">
        <v>6506</v>
      </c>
      <c r="F2677" s="117" t="s">
        <v>1434</v>
      </c>
      <c r="G2677" s="117">
        <v>2.0911</v>
      </c>
      <c r="H2677" s="117">
        <v>2.4899999999999999E-2</v>
      </c>
      <c r="I2677" s="117">
        <v>1</v>
      </c>
      <c r="J2677" s="117">
        <v>0</v>
      </c>
      <c r="K2677" s="117">
        <v>0</v>
      </c>
      <c r="L2677" s="117">
        <v>0.29799999999999999</v>
      </c>
      <c r="M2677" s="117">
        <v>2.8000000000000001E-2</v>
      </c>
      <c r="N2677" s="117" t="s">
        <v>3100</v>
      </c>
    </row>
    <row r="2678" spans="1:14">
      <c r="A2678" s="212" t="s">
        <v>7310</v>
      </c>
      <c r="B2678" s="117">
        <v>0.89129999999999998</v>
      </c>
      <c r="C2678" s="117">
        <v>1</v>
      </c>
      <c r="D2678" s="117">
        <v>1.7080000000000001E-2</v>
      </c>
      <c r="E2678" s="117">
        <v>1708</v>
      </c>
      <c r="F2678" s="117" t="s">
        <v>1434</v>
      </c>
      <c r="G2678" s="117">
        <v>2.2789999999999999</v>
      </c>
      <c r="H2678" s="117">
        <v>2.58E-2</v>
      </c>
      <c r="I2678" s="117">
        <v>1</v>
      </c>
      <c r="J2678" s="117">
        <v>0</v>
      </c>
      <c r="K2678" s="117">
        <v>0</v>
      </c>
      <c r="L2678" s="117">
        <v>0.17799999999999999</v>
      </c>
      <c r="M2678" s="117">
        <v>1.7999999999999999E-2</v>
      </c>
      <c r="N2678" s="117" t="s">
        <v>3100</v>
      </c>
    </row>
    <row r="2679" spans="1:14">
      <c r="A2679" s="212" t="s">
        <v>7311</v>
      </c>
      <c r="B2679" s="117">
        <v>0.81629999999999991</v>
      </c>
      <c r="C2679" s="117">
        <v>1</v>
      </c>
      <c r="D2679" s="117">
        <v>4.8919999999999998E-2</v>
      </c>
      <c r="E2679" s="117">
        <v>4892</v>
      </c>
      <c r="F2679" s="117" t="s">
        <v>1493</v>
      </c>
      <c r="G2679" s="117">
        <v>1.6087</v>
      </c>
      <c r="H2679" s="117">
        <v>5.9799999999999999E-2</v>
      </c>
      <c r="I2679" s="117">
        <v>1</v>
      </c>
      <c r="J2679" s="117">
        <v>0</v>
      </c>
      <c r="K2679" s="117">
        <v>0</v>
      </c>
      <c r="L2679" s="117">
        <v>9.4E-2</v>
      </c>
      <c r="M2679" s="117">
        <v>7.0000000000000001E-3</v>
      </c>
      <c r="N2679" s="117" t="s">
        <v>1978</v>
      </c>
    </row>
    <row r="2680" spans="1:14">
      <c r="A2680" s="212" t="s">
        <v>7312</v>
      </c>
      <c r="B2680" s="117">
        <v>0.80879999999999996</v>
      </c>
      <c r="C2680" s="117">
        <v>1</v>
      </c>
      <c r="D2680" s="117">
        <v>3.6200000000000003E-2</v>
      </c>
      <c r="E2680" s="117">
        <v>3620</v>
      </c>
      <c r="F2680" s="117" t="s">
        <v>4557</v>
      </c>
      <c r="G2680" s="117">
        <v>1.5402</v>
      </c>
      <c r="H2680" s="117">
        <v>0</v>
      </c>
      <c r="I2680" s="117">
        <v>1</v>
      </c>
      <c r="J2680" s="117">
        <v>0</v>
      </c>
      <c r="K2680" s="117">
        <v>0</v>
      </c>
      <c r="L2680" s="117">
        <v>0.28299999999999997</v>
      </c>
      <c r="M2680" s="117">
        <v>2.1999999999999999E-2</v>
      </c>
      <c r="N2680" s="117" t="s">
        <v>3109</v>
      </c>
    </row>
    <row r="2681" spans="1:14">
      <c r="A2681" s="212" t="s">
        <v>7313</v>
      </c>
      <c r="B2681" s="117">
        <v>0.8052999999999999</v>
      </c>
      <c r="C2681" s="117">
        <v>1</v>
      </c>
      <c r="D2681" s="117">
        <v>1.0959999999999999E-2</v>
      </c>
      <c r="E2681" s="117">
        <v>1096</v>
      </c>
      <c r="F2681" s="117" t="s">
        <v>4576</v>
      </c>
      <c r="G2681" s="117">
        <v>1.2036</v>
      </c>
      <c r="H2681" s="117">
        <v>0</v>
      </c>
      <c r="I2681" s="117">
        <v>1</v>
      </c>
      <c r="J2681" s="117">
        <v>0</v>
      </c>
      <c r="K2681" s="117">
        <v>0</v>
      </c>
      <c r="L2681" s="117">
        <v>0.215</v>
      </c>
      <c r="M2681" s="117">
        <v>0.02</v>
      </c>
      <c r="N2681" s="117" t="s">
        <v>3127</v>
      </c>
    </row>
    <row r="2682" spans="1:14">
      <c r="A2682" s="212" t="s">
        <v>7314</v>
      </c>
      <c r="B2682" s="117">
        <v>0.92089999999999994</v>
      </c>
      <c r="C2682" s="117">
        <v>1</v>
      </c>
      <c r="D2682" s="117">
        <v>5.7800000000000004E-3</v>
      </c>
      <c r="E2682" s="117">
        <v>578</v>
      </c>
      <c r="F2682" s="117" t="s">
        <v>1515</v>
      </c>
      <c r="G2682" s="117">
        <v>2.1726000000000001</v>
      </c>
      <c r="H2682" s="117">
        <v>0</v>
      </c>
      <c r="I2682" s="117">
        <v>1</v>
      </c>
      <c r="J2682" s="117">
        <v>0.24169281000000001</v>
      </c>
      <c r="K2682" s="117">
        <v>3.823882E-2</v>
      </c>
      <c r="L2682" s="117">
        <v>0.28899999999999998</v>
      </c>
      <c r="M2682" s="117">
        <v>3.1E-2</v>
      </c>
      <c r="N2682" s="117" t="s">
        <v>1725</v>
      </c>
    </row>
    <row r="2683" spans="1:14">
      <c r="A2683" s="212" t="s">
        <v>7315</v>
      </c>
      <c r="B2683" s="117">
        <v>0.85199999999999998</v>
      </c>
      <c r="C2683" s="117">
        <v>1</v>
      </c>
      <c r="D2683" s="117">
        <v>1.1650000000000001E-2</v>
      </c>
      <c r="E2683" s="117">
        <v>1165</v>
      </c>
      <c r="F2683" s="117" t="s">
        <v>4559</v>
      </c>
      <c r="G2683" s="117">
        <v>1.4903999999999999</v>
      </c>
      <c r="H2683" s="117">
        <v>0</v>
      </c>
      <c r="I2683" s="117">
        <v>1</v>
      </c>
      <c r="J2683" s="117">
        <v>0</v>
      </c>
      <c r="K2683" s="117">
        <v>0</v>
      </c>
      <c r="L2683" s="117">
        <v>0.39800000000000002</v>
      </c>
      <c r="M2683" s="117">
        <v>4.1000000000000002E-2</v>
      </c>
      <c r="N2683" s="117" t="s">
        <v>3102</v>
      </c>
    </row>
    <row r="2684" spans="1:14">
      <c r="A2684" s="212" t="s">
        <v>7316</v>
      </c>
      <c r="B2684" s="117">
        <v>0.89129999999999998</v>
      </c>
      <c r="C2684" s="117">
        <v>1</v>
      </c>
      <c r="D2684" s="117">
        <v>6.0400000000000002E-3</v>
      </c>
      <c r="E2684" s="117">
        <v>604</v>
      </c>
      <c r="F2684" s="117" t="s">
        <v>1434</v>
      </c>
      <c r="G2684" s="117">
        <v>1.4268000000000001</v>
      </c>
      <c r="H2684" s="117">
        <v>0</v>
      </c>
      <c r="I2684" s="117">
        <v>1</v>
      </c>
      <c r="J2684" s="117">
        <v>0</v>
      </c>
      <c r="K2684" s="117">
        <v>0</v>
      </c>
      <c r="L2684" s="117">
        <v>0.42399999999999999</v>
      </c>
      <c r="M2684" s="117">
        <v>7.6999999999999999E-2</v>
      </c>
      <c r="N2684" s="117" t="s">
        <v>3100</v>
      </c>
    </row>
    <row r="2685" spans="1:14">
      <c r="A2685" s="212" t="s">
        <v>7317</v>
      </c>
      <c r="B2685" s="117">
        <v>0.82869999999999999</v>
      </c>
      <c r="C2685" s="117">
        <v>1</v>
      </c>
      <c r="D2685" s="117">
        <v>2.5860000000000001E-2</v>
      </c>
      <c r="E2685" s="117">
        <v>2586</v>
      </c>
      <c r="F2685" s="117" t="s">
        <v>1939</v>
      </c>
      <c r="G2685" s="117">
        <v>1.4635</v>
      </c>
      <c r="H2685" s="117">
        <v>5.1200000000000002E-2</v>
      </c>
      <c r="I2685" s="117">
        <v>1</v>
      </c>
      <c r="J2685" s="117">
        <v>0</v>
      </c>
      <c r="K2685" s="117">
        <v>0</v>
      </c>
      <c r="L2685" s="117">
        <v>0.22700000000000001</v>
      </c>
      <c r="M2685" s="117">
        <v>0.03</v>
      </c>
      <c r="N2685" s="117" t="s">
        <v>3115</v>
      </c>
    </row>
    <row r="2686" spans="1:14">
      <c r="A2686" s="212" t="s">
        <v>7318</v>
      </c>
      <c r="B2686" s="117">
        <v>0.83789999999999998</v>
      </c>
      <c r="C2686" s="117">
        <v>1</v>
      </c>
      <c r="D2686" s="117">
        <v>1.553E-2</v>
      </c>
      <c r="E2686" s="117">
        <v>1553</v>
      </c>
      <c r="F2686" s="117" t="s">
        <v>1452</v>
      </c>
      <c r="G2686" s="117">
        <v>1.6587000000000001</v>
      </c>
      <c r="H2686" s="117">
        <v>0</v>
      </c>
      <c r="I2686" s="117">
        <v>1</v>
      </c>
      <c r="J2686" s="117">
        <v>0</v>
      </c>
      <c r="K2686" s="117">
        <v>0</v>
      </c>
      <c r="L2686" s="117">
        <v>0.23799999999999999</v>
      </c>
      <c r="M2686" s="117">
        <v>3.5999999999999997E-2</v>
      </c>
      <c r="N2686" s="117" t="s">
        <v>3125</v>
      </c>
    </row>
    <row r="2687" spans="1:14">
      <c r="A2687" s="212" t="s">
        <v>7319</v>
      </c>
      <c r="B2687" s="117">
        <v>0.80879999999999996</v>
      </c>
      <c r="C2687" s="117">
        <v>1</v>
      </c>
      <c r="D2687" s="117">
        <v>7.4999999999999997E-3</v>
      </c>
      <c r="E2687" s="117">
        <v>750</v>
      </c>
      <c r="F2687" s="117" t="s">
        <v>4557</v>
      </c>
      <c r="G2687" s="117">
        <v>1.2638</v>
      </c>
      <c r="H2687" s="117">
        <v>0</v>
      </c>
      <c r="I2687" s="117">
        <v>1</v>
      </c>
      <c r="J2687" s="117">
        <v>0</v>
      </c>
      <c r="K2687" s="117">
        <v>0</v>
      </c>
      <c r="L2687" s="117">
        <v>0.32800000000000001</v>
      </c>
      <c r="M2687" s="117">
        <v>1.2999999999999999E-2</v>
      </c>
      <c r="N2687" s="117" t="s">
        <v>3118</v>
      </c>
    </row>
    <row r="2688" spans="1:14">
      <c r="A2688" s="212" t="s">
        <v>7320</v>
      </c>
      <c r="B2688" s="117">
        <v>0.85199999999999998</v>
      </c>
      <c r="C2688" s="117">
        <v>1</v>
      </c>
      <c r="D2688" s="117">
        <v>3.7200000000000002E-3</v>
      </c>
      <c r="E2688" s="117">
        <v>372</v>
      </c>
      <c r="F2688" s="117" t="s">
        <v>4559</v>
      </c>
      <c r="G2688" s="117">
        <v>0.93310000000000004</v>
      </c>
      <c r="H2688" s="117">
        <v>0</v>
      </c>
      <c r="I2688" s="117">
        <v>1</v>
      </c>
      <c r="J2688" s="117">
        <v>0</v>
      </c>
      <c r="K2688" s="117">
        <v>0</v>
      </c>
      <c r="L2688" s="117">
        <v>0.317</v>
      </c>
      <c r="M2688" s="117">
        <v>5.1999999999999998E-2</v>
      </c>
      <c r="N2688" s="117" t="s">
        <v>3113</v>
      </c>
    </row>
    <row r="2689" spans="1:14">
      <c r="A2689" s="212" t="s">
        <v>7321</v>
      </c>
      <c r="B2689" s="117">
        <v>0.80879999999999996</v>
      </c>
      <c r="C2689" s="117">
        <v>1</v>
      </c>
      <c r="D2689" s="117">
        <v>8.0999999999999996E-4</v>
      </c>
      <c r="E2689" s="117">
        <v>81</v>
      </c>
      <c r="F2689" s="117" t="s">
        <v>4557</v>
      </c>
      <c r="G2689" s="117">
        <v>1.3160000000000001</v>
      </c>
      <c r="H2689" s="117">
        <v>0</v>
      </c>
      <c r="I2689" s="117">
        <v>1</v>
      </c>
      <c r="J2689" s="117">
        <v>0</v>
      </c>
      <c r="K2689" s="117">
        <v>0</v>
      </c>
      <c r="L2689" s="117">
        <v>0.26800000000000002</v>
      </c>
      <c r="M2689" s="117">
        <v>0.02</v>
      </c>
      <c r="N2689" s="117" t="s">
        <v>3121</v>
      </c>
    </row>
    <row r="2690" spans="1:14">
      <c r="A2690" s="212" t="s">
        <v>7322</v>
      </c>
      <c r="B2690" s="117">
        <v>0.77469999999999994</v>
      </c>
      <c r="C2690" s="117">
        <v>1</v>
      </c>
      <c r="D2690" s="117">
        <v>1.4290000000000001E-2</v>
      </c>
      <c r="E2690" s="117">
        <v>1429</v>
      </c>
      <c r="F2690" s="117" t="s">
        <v>4583</v>
      </c>
      <c r="G2690" s="117">
        <v>1.5699000000000001</v>
      </c>
      <c r="H2690" s="117">
        <v>0</v>
      </c>
      <c r="I2690" s="117">
        <v>1</v>
      </c>
      <c r="J2690" s="117">
        <v>0</v>
      </c>
      <c r="K2690" s="117">
        <v>0</v>
      </c>
      <c r="L2690" s="117">
        <v>0.35899999999999999</v>
      </c>
      <c r="M2690" s="117">
        <v>1.6E-2</v>
      </c>
      <c r="N2690" s="117" t="s">
        <v>3128</v>
      </c>
    </row>
    <row r="2691" spans="1:14">
      <c r="A2691" s="212" t="s">
        <v>7323</v>
      </c>
      <c r="B2691" s="117">
        <v>0.77469999999999994</v>
      </c>
      <c r="C2691" s="117">
        <v>1</v>
      </c>
      <c r="D2691" s="117">
        <v>5.7400000000000003E-3</v>
      </c>
      <c r="E2691" s="117">
        <v>574</v>
      </c>
      <c r="F2691" s="117" t="s">
        <v>4583</v>
      </c>
      <c r="G2691" s="117">
        <v>1.0085</v>
      </c>
      <c r="H2691" s="117">
        <v>0</v>
      </c>
      <c r="I2691" s="117">
        <v>1</v>
      </c>
      <c r="J2691" s="117">
        <v>0</v>
      </c>
      <c r="K2691" s="117">
        <v>0</v>
      </c>
      <c r="L2691" s="117">
        <v>0.42199999999999999</v>
      </c>
      <c r="M2691" s="117">
        <v>4.5999999999999999E-2</v>
      </c>
      <c r="N2691" s="117" t="s">
        <v>3129</v>
      </c>
    </row>
    <row r="2692" spans="1:14">
      <c r="A2692" s="212" t="s">
        <v>7324</v>
      </c>
      <c r="B2692" s="117">
        <v>0.77469999999999994</v>
      </c>
      <c r="C2692" s="117">
        <v>1</v>
      </c>
      <c r="D2692" s="117">
        <v>1.4749999999999999E-2</v>
      </c>
      <c r="E2692" s="117">
        <v>1475</v>
      </c>
      <c r="F2692" s="117" t="s">
        <v>4583</v>
      </c>
      <c r="G2692" s="117">
        <v>1.5582</v>
      </c>
      <c r="H2692" s="117">
        <v>0</v>
      </c>
      <c r="I2692" s="117">
        <v>1</v>
      </c>
      <c r="J2692" s="117">
        <v>0</v>
      </c>
      <c r="K2692" s="117">
        <v>0</v>
      </c>
      <c r="L2692" s="117">
        <v>0.29299999999999998</v>
      </c>
      <c r="M2692" s="117">
        <v>2.1999999999999999E-2</v>
      </c>
      <c r="N2692" s="117" t="s">
        <v>3130</v>
      </c>
    </row>
    <row r="2693" spans="1:14">
      <c r="A2693" s="212" t="s">
        <v>7325</v>
      </c>
      <c r="B2693" s="117">
        <v>0.77469999999999994</v>
      </c>
      <c r="C2693" s="117">
        <v>1</v>
      </c>
      <c r="D2693" s="117">
        <v>1.005E-2</v>
      </c>
      <c r="E2693" s="117">
        <v>1005</v>
      </c>
      <c r="F2693" s="117" t="s">
        <v>4583</v>
      </c>
      <c r="G2693" s="117">
        <v>1.4804999999999999</v>
      </c>
      <c r="H2693" s="117">
        <v>0</v>
      </c>
      <c r="I2693" s="117">
        <v>1</v>
      </c>
      <c r="J2693" s="117">
        <v>0</v>
      </c>
      <c r="K2693" s="117">
        <v>0</v>
      </c>
      <c r="L2693" s="117">
        <v>0.30399999999999999</v>
      </c>
      <c r="M2693" s="117">
        <v>0.02</v>
      </c>
      <c r="N2693" s="117" t="s">
        <v>3131</v>
      </c>
    </row>
    <row r="2694" spans="1:14">
      <c r="A2694" s="212" t="s">
        <v>7326</v>
      </c>
      <c r="B2694" s="117">
        <v>0.77469999999999994</v>
      </c>
      <c r="C2694" s="117">
        <v>1</v>
      </c>
      <c r="D2694" s="117">
        <v>1.8939999999999999E-2</v>
      </c>
      <c r="E2694" s="117">
        <v>1894</v>
      </c>
      <c r="F2694" s="117" t="s">
        <v>4583</v>
      </c>
      <c r="G2694" s="117">
        <v>1.8501000000000001</v>
      </c>
      <c r="H2694" s="117">
        <v>0</v>
      </c>
      <c r="I2694" s="117">
        <v>1</v>
      </c>
      <c r="J2694" s="117">
        <v>0</v>
      </c>
      <c r="K2694" s="117">
        <v>0</v>
      </c>
      <c r="L2694" s="117">
        <v>0.311</v>
      </c>
      <c r="M2694" s="117">
        <v>2.5000000000000001E-2</v>
      </c>
      <c r="N2694" s="117" t="s">
        <v>3132</v>
      </c>
    </row>
    <row r="2695" spans="1:14">
      <c r="A2695" s="212" t="s">
        <v>7327</v>
      </c>
      <c r="B2695" s="117">
        <v>0.77469999999999994</v>
      </c>
      <c r="C2695" s="117">
        <v>1</v>
      </c>
      <c r="D2695" s="117">
        <v>6.62E-3</v>
      </c>
      <c r="E2695" s="117">
        <v>662</v>
      </c>
      <c r="F2695" s="117" t="s">
        <v>4583</v>
      </c>
      <c r="G2695" s="117">
        <v>1.4204000000000001</v>
      </c>
      <c r="H2695" s="117">
        <v>0</v>
      </c>
      <c r="I2695" s="117">
        <v>1</v>
      </c>
      <c r="J2695" s="117">
        <v>0</v>
      </c>
      <c r="K2695" s="117">
        <v>0</v>
      </c>
      <c r="L2695" s="117">
        <v>0.30299999999999999</v>
      </c>
      <c r="M2695" s="117">
        <v>2.7E-2</v>
      </c>
      <c r="N2695" s="117" t="s">
        <v>3133</v>
      </c>
    </row>
    <row r="2696" spans="1:14">
      <c r="A2696" s="212" t="s">
        <v>7328</v>
      </c>
      <c r="B2696" s="117">
        <v>0.8294999999999999</v>
      </c>
      <c r="C2696" s="117">
        <v>1</v>
      </c>
      <c r="D2696" s="117">
        <v>7.0529999999999995E-2</v>
      </c>
      <c r="E2696" s="117">
        <v>7053</v>
      </c>
      <c r="F2696" s="117" t="s">
        <v>4589</v>
      </c>
      <c r="G2696" s="117">
        <v>1.7783</v>
      </c>
      <c r="H2696" s="117">
        <v>7.46E-2</v>
      </c>
      <c r="I2696" s="117">
        <v>1</v>
      </c>
      <c r="J2696" s="117">
        <v>1.969139E-2</v>
      </c>
      <c r="K2696" s="117">
        <v>2.497417E-2</v>
      </c>
      <c r="L2696" s="117">
        <v>0.25</v>
      </c>
      <c r="M2696" s="117">
        <v>1.2E-2</v>
      </c>
      <c r="N2696" s="117" t="s">
        <v>3134</v>
      </c>
    </row>
    <row r="2697" spans="1:14">
      <c r="A2697" s="212" t="s">
        <v>7329</v>
      </c>
      <c r="B2697" s="117">
        <v>0.8294999999999999</v>
      </c>
      <c r="C2697" s="117">
        <v>1</v>
      </c>
      <c r="D2697" s="117">
        <v>8.276E-2</v>
      </c>
      <c r="E2697" s="117">
        <v>8276</v>
      </c>
      <c r="F2697" s="117" t="s">
        <v>4589</v>
      </c>
      <c r="G2697" s="117">
        <v>2.0648</v>
      </c>
      <c r="H2697" s="117">
        <v>6.4100000000000004E-2</v>
      </c>
      <c r="I2697" s="117">
        <v>1</v>
      </c>
      <c r="J2697" s="117">
        <v>4.3886580000000001E-2</v>
      </c>
      <c r="K2697" s="117">
        <v>4.7326050000000001E-2</v>
      </c>
      <c r="L2697" s="117">
        <v>0.182</v>
      </c>
      <c r="M2697" s="117">
        <v>1.7999999999999999E-2</v>
      </c>
      <c r="N2697" s="117" t="s">
        <v>3134</v>
      </c>
    </row>
    <row r="2698" spans="1:14">
      <c r="A2698" s="212" t="s">
        <v>7330</v>
      </c>
      <c r="B2698" s="117">
        <v>0.77469999999999994</v>
      </c>
      <c r="C2698" s="117">
        <v>1</v>
      </c>
      <c r="D2698" s="117">
        <v>5.6600000000000001E-3</v>
      </c>
      <c r="E2698" s="117">
        <v>566</v>
      </c>
      <c r="F2698" s="117" t="s">
        <v>4583</v>
      </c>
      <c r="G2698" s="117">
        <v>1.7708999999999999</v>
      </c>
      <c r="H2698" s="117">
        <v>0</v>
      </c>
      <c r="I2698" s="117">
        <v>1</v>
      </c>
      <c r="J2698" s="117">
        <v>0</v>
      </c>
      <c r="K2698" s="117">
        <v>0</v>
      </c>
      <c r="L2698" s="117">
        <v>0.36799999999999999</v>
      </c>
      <c r="M2698" s="117">
        <v>0.03</v>
      </c>
      <c r="N2698" s="117" t="s">
        <v>3135</v>
      </c>
    </row>
    <row r="2699" spans="1:14">
      <c r="A2699" s="212" t="s">
        <v>7331</v>
      </c>
      <c r="B2699" s="117">
        <v>0.93129999999999991</v>
      </c>
      <c r="C2699" s="117">
        <v>1</v>
      </c>
      <c r="D2699" s="117">
        <v>6.0449999999999997E-2</v>
      </c>
      <c r="E2699" s="117">
        <v>6045</v>
      </c>
      <c r="F2699" s="117" t="s">
        <v>4592</v>
      </c>
      <c r="G2699" s="117">
        <v>1.8452</v>
      </c>
      <c r="H2699" s="117">
        <v>5.6300000000000003E-2</v>
      </c>
      <c r="I2699" s="117">
        <v>1</v>
      </c>
      <c r="J2699" s="117">
        <v>1.5986070000000002E-2</v>
      </c>
      <c r="K2699" s="117">
        <v>1.9476139999999999E-2</v>
      </c>
      <c r="L2699" s="117">
        <v>0.30099999999999999</v>
      </c>
      <c r="M2699" s="117">
        <v>0.01</v>
      </c>
      <c r="N2699" s="117" t="s">
        <v>3136</v>
      </c>
    </row>
    <row r="2700" spans="1:14">
      <c r="A2700" s="212" t="s">
        <v>7332</v>
      </c>
      <c r="B2700" s="117">
        <v>1.4447999999999999</v>
      </c>
      <c r="C2700" s="117">
        <v>1</v>
      </c>
      <c r="D2700" s="117">
        <v>2.5600000000000002E-3</v>
      </c>
      <c r="E2700" s="117">
        <v>256</v>
      </c>
      <c r="F2700" s="117" t="s">
        <v>4583</v>
      </c>
      <c r="G2700" s="117">
        <v>0.94679999999999997</v>
      </c>
      <c r="H2700" s="117">
        <v>0</v>
      </c>
      <c r="I2700" s="117">
        <v>1</v>
      </c>
      <c r="J2700" s="117">
        <v>0</v>
      </c>
      <c r="K2700" s="117">
        <v>0</v>
      </c>
      <c r="L2700" s="117">
        <v>0.34</v>
      </c>
      <c r="M2700" s="117">
        <v>1.7999999999999999E-2</v>
      </c>
      <c r="N2700" s="117" t="s">
        <v>3137</v>
      </c>
    </row>
    <row r="2701" spans="1:14">
      <c r="A2701" s="212" t="s">
        <v>7333</v>
      </c>
      <c r="B2701" s="117">
        <v>1.4447999999999999</v>
      </c>
      <c r="C2701" s="117">
        <v>1</v>
      </c>
      <c r="D2701" s="117">
        <v>3.0000000000000001E-5</v>
      </c>
      <c r="E2701" s="117">
        <v>3</v>
      </c>
      <c r="F2701" s="117" t="s">
        <v>4592</v>
      </c>
      <c r="G2701" s="117">
        <v>0.94410000000000005</v>
      </c>
      <c r="H2701" s="117">
        <v>0</v>
      </c>
      <c r="I2701" s="117">
        <v>1</v>
      </c>
      <c r="J2701" s="117">
        <v>0</v>
      </c>
      <c r="K2701" s="117">
        <v>0</v>
      </c>
      <c r="L2701" s="117">
        <v>0.24099999999999999</v>
      </c>
      <c r="M2701" s="117">
        <v>1.7999999999999999E-2</v>
      </c>
      <c r="N2701" s="117" t="s">
        <v>3136</v>
      </c>
    </row>
    <row r="2702" spans="1:14">
      <c r="A2702" s="212" t="s">
        <v>7334</v>
      </c>
      <c r="B2702" s="117">
        <v>1.4447999999999999</v>
      </c>
      <c r="C2702" s="117">
        <v>1</v>
      </c>
      <c r="D2702" s="117">
        <v>5.2999999999999998E-4</v>
      </c>
      <c r="E2702" s="117">
        <v>53</v>
      </c>
      <c r="F2702" s="117" t="s">
        <v>4583</v>
      </c>
      <c r="G2702" s="117">
        <v>0.82979999999999998</v>
      </c>
      <c r="H2702" s="117">
        <v>0</v>
      </c>
      <c r="I2702" s="117">
        <v>1</v>
      </c>
      <c r="J2702" s="117">
        <v>0</v>
      </c>
      <c r="K2702" s="117">
        <v>0</v>
      </c>
      <c r="L2702" s="117">
        <v>0.34</v>
      </c>
      <c r="M2702" s="117">
        <v>1.7999999999999999E-2</v>
      </c>
      <c r="N2702" s="117" t="s">
        <v>3138</v>
      </c>
    </row>
    <row r="2703" spans="1:14">
      <c r="A2703" s="212" t="s">
        <v>7335</v>
      </c>
      <c r="B2703" s="117">
        <v>1.4447999999999999</v>
      </c>
      <c r="C2703" s="117">
        <v>1</v>
      </c>
      <c r="D2703" s="117">
        <v>9.7000000000000005E-4</v>
      </c>
      <c r="E2703" s="117">
        <v>97</v>
      </c>
      <c r="F2703" s="117" t="s">
        <v>4583</v>
      </c>
      <c r="G2703" s="117">
        <v>0.94620000000000004</v>
      </c>
      <c r="H2703" s="117">
        <v>0</v>
      </c>
      <c r="I2703" s="117">
        <v>1</v>
      </c>
      <c r="J2703" s="117">
        <v>0</v>
      </c>
      <c r="K2703" s="117">
        <v>0</v>
      </c>
      <c r="L2703" s="117">
        <v>0.34</v>
      </c>
      <c r="M2703" s="117">
        <v>1.7999999999999999E-2</v>
      </c>
      <c r="N2703" s="117" t="s">
        <v>3139</v>
      </c>
    </row>
    <row r="2704" spans="1:14">
      <c r="A2704" s="212" t="s">
        <v>7336</v>
      </c>
      <c r="B2704" s="117">
        <v>0.84309999999999996</v>
      </c>
      <c r="C2704" s="117">
        <v>1</v>
      </c>
      <c r="D2704" s="117">
        <v>6.2700000000000004E-3</v>
      </c>
      <c r="E2704" s="117">
        <v>627</v>
      </c>
      <c r="F2704" s="117" t="s">
        <v>1735</v>
      </c>
      <c r="G2704" s="117">
        <v>2.5333999999999999</v>
      </c>
      <c r="H2704" s="117">
        <v>0</v>
      </c>
      <c r="I2704" s="117">
        <v>1</v>
      </c>
      <c r="J2704" s="117">
        <v>0</v>
      </c>
      <c r="K2704" s="117">
        <v>0</v>
      </c>
      <c r="L2704" s="117">
        <v>0.251</v>
      </c>
      <c r="M2704" s="117">
        <v>2.3E-2</v>
      </c>
      <c r="N2704" s="117" t="s">
        <v>3140</v>
      </c>
    </row>
    <row r="2705" spans="1:14">
      <c r="A2705" s="212" t="s">
        <v>7337</v>
      </c>
      <c r="B2705" s="117">
        <v>0.8294999999999999</v>
      </c>
      <c r="C2705" s="117">
        <v>1</v>
      </c>
      <c r="D2705" s="117">
        <v>9.5200000000000007E-3</v>
      </c>
      <c r="E2705" s="117">
        <v>952</v>
      </c>
      <c r="F2705" s="117" t="s">
        <v>4589</v>
      </c>
      <c r="G2705" s="117">
        <v>2.2902999999999998</v>
      </c>
      <c r="H2705" s="117">
        <v>0</v>
      </c>
      <c r="I2705" s="117">
        <v>1</v>
      </c>
      <c r="J2705" s="117">
        <v>0</v>
      </c>
      <c r="K2705" s="117">
        <v>0</v>
      </c>
      <c r="L2705" s="117">
        <v>0.26</v>
      </c>
      <c r="M2705" s="117">
        <v>0.02</v>
      </c>
      <c r="N2705" s="117" t="s">
        <v>3134</v>
      </c>
    </row>
    <row r="2706" spans="1:14">
      <c r="A2706" s="212" t="s">
        <v>7338</v>
      </c>
      <c r="B2706" s="117">
        <v>0.93129999999999991</v>
      </c>
      <c r="C2706" s="117">
        <v>1</v>
      </c>
      <c r="D2706" s="117">
        <v>7.79E-3</v>
      </c>
      <c r="E2706" s="117">
        <v>779</v>
      </c>
      <c r="F2706" s="117" t="s">
        <v>4592</v>
      </c>
      <c r="G2706" s="117">
        <v>2.335</v>
      </c>
      <c r="H2706" s="117">
        <v>0</v>
      </c>
      <c r="I2706" s="117">
        <v>1</v>
      </c>
      <c r="J2706" s="117">
        <v>0</v>
      </c>
      <c r="K2706" s="117">
        <v>0</v>
      </c>
      <c r="L2706" s="117">
        <v>0.27300000000000002</v>
      </c>
      <c r="M2706" s="117">
        <v>2.1999999999999999E-2</v>
      </c>
      <c r="N2706" s="117" t="s">
        <v>3136</v>
      </c>
    </row>
    <row r="2707" spans="1:14">
      <c r="A2707" s="212" t="s">
        <v>7340</v>
      </c>
      <c r="B2707" s="117">
        <v>0.93129999999999991</v>
      </c>
      <c r="C2707" s="117">
        <v>1</v>
      </c>
      <c r="D2707" s="117">
        <v>1.1E-4</v>
      </c>
      <c r="E2707" s="117">
        <v>11</v>
      </c>
      <c r="F2707" s="117" t="s">
        <v>4592</v>
      </c>
      <c r="G2707" s="117">
        <v>1.5181</v>
      </c>
      <c r="H2707" s="117">
        <v>0</v>
      </c>
      <c r="I2707" s="117">
        <v>1</v>
      </c>
      <c r="J2707" s="117">
        <v>0</v>
      </c>
      <c r="K2707" s="117">
        <v>0</v>
      </c>
      <c r="L2707" s="117">
        <v>0.34599999999999997</v>
      </c>
      <c r="M2707" s="117">
        <v>7.0000000000000007E-2</v>
      </c>
      <c r="N2707" s="117" t="s">
        <v>3136</v>
      </c>
    </row>
    <row r="2708" spans="1:14">
      <c r="A2708" s="212" t="s">
        <v>7341</v>
      </c>
      <c r="B2708" s="117">
        <v>0.8294999999999999</v>
      </c>
      <c r="C2708" s="117">
        <v>1</v>
      </c>
      <c r="D2708" s="117">
        <v>1.357E-2</v>
      </c>
      <c r="E2708" s="117">
        <v>1357</v>
      </c>
      <c r="F2708" s="117" t="s">
        <v>4589</v>
      </c>
      <c r="G2708" s="117">
        <v>2.8079999999999998</v>
      </c>
      <c r="H2708" s="117">
        <v>0</v>
      </c>
      <c r="I2708" s="117">
        <v>1</v>
      </c>
      <c r="J2708" s="117">
        <v>0</v>
      </c>
      <c r="K2708" s="117">
        <v>0</v>
      </c>
      <c r="L2708" s="117">
        <v>0.24199999999999999</v>
      </c>
      <c r="M2708" s="117">
        <v>2.1999999999999999E-2</v>
      </c>
      <c r="N2708" s="117" t="s">
        <v>3141</v>
      </c>
    </row>
    <row r="2709" spans="1:14">
      <c r="A2709" s="212" t="s">
        <v>7342</v>
      </c>
      <c r="B2709" s="117">
        <v>0.77469999999999994</v>
      </c>
      <c r="C2709" s="117">
        <v>1</v>
      </c>
      <c r="D2709" s="117">
        <v>4.6000000000000001E-4</v>
      </c>
      <c r="E2709" s="117">
        <v>46</v>
      </c>
      <c r="F2709" s="117" t="s">
        <v>4583</v>
      </c>
      <c r="G2709" s="117">
        <v>1.9417</v>
      </c>
      <c r="H2709" s="117">
        <v>0</v>
      </c>
      <c r="I2709" s="117">
        <v>1</v>
      </c>
      <c r="J2709" s="117">
        <v>0</v>
      </c>
      <c r="K2709" s="117">
        <v>0</v>
      </c>
      <c r="L2709" s="117">
        <v>0.65500000000000003</v>
      </c>
      <c r="M2709" s="117">
        <v>8.8999999999999996E-2</v>
      </c>
      <c r="N2709" s="117" t="s">
        <v>3130</v>
      </c>
    </row>
    <row r="2710" spans="1:14">
      <c r="A2710" s="212" t="s">
        <v>7343</v>
      </c>
      <c r="B2710" s="117">
        <v>0.77469999999999994</v>
      </c>
      <c r="C2710" s="117">
        <v>1</v>
      </c>
      <c r="D2710" s="117">
        <v>7.1599999999999997E-3</v>
      </c>
      <c r="E2710" s="117">
        <v>716</v>
      </c>
      <c r="F2710" s="117" t="s">
        <v>4583</v>
      </c>
      <c r="G2710" s="117">
        <v>1.4558</v>
      </c>
      <c r="H2710" s="117">
        <v>0</v>
      </c>
      <c r="I2710" s="117">
        <v>1</v>
      </c>
      <c r="J2710" s="117">
        <v>0</v>
      </c>
      <c r="K2710" s="117">
        <v>0</v>
      </c>
      <c r="L2710" s="117">
        <v>0.46300000000000002</v>
      </c>
      <c r="M2710" s="117">
        <v>7.8E-2</v>
      </c>
      <c r="N2710" s="117" t="s">
        <v>3132</v>
      </c>
    </row>
    <row r="2711" spans="1:14">
      <c r="A2711" s="212" t="s">
        <v>7344</v>
      </c>
      <c r="B2711" s="117">
        <v>0.72889999999999999</v>
      </c>
      <c r="C2711" s="117">
        <v>1</v>
      </c>
      <c r="D2711" s="117">
        <v>2E-3</v>
      </c>
      <c r="E2711" s="117">
        <v>200</v>
      </c>
      <c r="F2711" s="117" t="s">
        <v>4596</v>
      </c>
      <c r="G2711" s="117">
        <v>1.1314</v>
      </c>
      <c r="H2711" s="117">
        <v>0</v>
      </c>
      <c r="I2711" s="117">
        <v>1</v>
      </c>
      <c r="J2711" s="117">
        <v>0</v>
      </c>
      <c r="K2711" s="117">
        <v>0</v>
      </c>
      <c r="L2711" s="117">
        <v>0.308</v>
      </c>
      <c r="M2711" s="117">
        <v>2.4E-2</v>
      </c>
      <c r="N2711" s="117" t="s">
        <v>3142</v>
      </c>
    </row>
    <row r="2712" spans="1:14">
      <c r="A2712" s="212" t="s">
        <v>7345</v>
      </c>
      <c r="B2712" s="117">
        <v>0.75739999999999996</v>
      </c>
      <c r="C2712" s="117">
        <v>1</v>
      </c>
      <c r="D2712" s="117">
        <v>0.12941</v>
      </c>
      <c r="E2712" s="117">
        <v>12941</v>
      </c>
      <c r="F2712" s="117" t="s">
        <v>1540</v>
      </c>
      <c r="G2712" s="117">
        <v>1.8385</v>
      </c>
      <c r="H2712" s="117">
        <v>5.9299999999999999E-2</v>
      </c>
      <c r="I2712" s="117">
        <v>1</v>
      </c>
      <c r="J2712" s="117">
        <v>1.18087E-2</v>
      </c>
      <c r="K2712" s="117">
        <v>1.6258399999999999E-2</v>
      </c>
      <c r="L2712" s="117">
        <v>0.27400000000000002</v>
      </c>
      <c r="M2712" s="117">
        <v>2.4E-2</v>
      </c>
      <c r="N2712" s="117" t="s">
        <v>3143</v>
      </c>
    </row>
    <row r="2713" spans="1:14">
      <c r="A2713" s="212" t="s">
        <v>7346</v>
      </c>
      <c r="B2713" s="117">
        <v>0.88759999999999994</v>
      </c>
      <c r="C2713" s="117">
        <v>1</v>
      </c>
      <c r="D2713" s="117">
        <v>2.7349999999999999E-2</v>
      </c>
      <c r="E2713" s="117">
        <v>2735</v>
      </c>
      <c r="F2713" s="117" t="s">
        <v>1626</v>
      </c>
      <c r="G2713" s="117">
        <v>1.4200999999999999</v>
      </c>
      <c r="H2713" s="117">
        <v>5.3999999999999999E-2</v>
      </c>
      <c r="I2713" s="117">
        <v>1</v>
      </c>
      <c r="J2713" s="117">
        <v>0</v>
      </c>
      <c r="K2713" s="117">
        <v>0</v>
      </c>
      <c r="L2713" s="117">
        <v>0.158</v>
      </c>
      <c r="M2713" s="117">
        <v>1.4E-2</v>
      </c>
      <c r="N2713" s="117" t="s">
        <v>3144</v>
      </c>
    </row>
    <row r="2714" spans="1:14">
      <c r="A2714" s="212" t="s">
        <v>7347</v>
      </c>
      <c r="B2714" s="117">
        <v>0.88759999999999994</v>
      </c>
      <c r="C2714" s="117">
        <v>1</v>
      </c>
      <c r="D2714" s="117">
        <v>4.6289999999999998E-2</v>
      </c>
      <c r="E2714" s="117">
        <v>4629</v>
      </c>
      <c r="F2714" s="117" t="s">
        <v>1626</v>
      </c>
      <c r="G2714" s="117">
        <v>1.6988000000000001</v>
      </c>
      <c r="H2714" s="117">
        <v>7.0000000000000007E-2</v>
      </c>
      <c r="I2714" s="117">
        <v>1</v>
      </c>
      <c r="J2714" s="117">
        <v>0</v>
      </c>
      <c r="K2714" s="117">
        <v>0</v>
      </c>
      <c r="L2714" s="117">
        <v>0.124</v>
      </c>
      <c r="M2714" s="117">
        <v>8.9999999999999993E-3</v>
      </c>
      <c r="N2714" s="117" t="s">
        <v>1743</v>
      </c>
    </row>
    <row r="2715" spans="1:14">
      <c r="A2715" s="212" t="s">
        <v>7348</v>
      </c>
      <c r="B2715" s="117">
        <v>0.7246999999999999</v>
      </c>
      <c r="C2715" s="117">
        <v>1</v>
      </c>
      <c r="D2715" s="117">
        <v>6.8100000000000001E-3</v>
      </c>
      <c r="E2715" s="117">
        <v>681</v>
      </c>
      <c r="F2715" s="117" t="s">
        <v>4598</v>
      </c>
      <c r="G2715" s="117">
        <v>1.0108999999999999</v>
      </c>
      <c r="H2715" s="117">
        <v>0</v>
      </c>
      <c r="I2715" s="117">
        <v>1</v>
      </c>
      <c r="J2715" s="117">
        <v>0</v>
      </c>
      <c r="K2715" s="117">
        <v>0</v>
      </c>
      <c r="L2715" s="117">
        <v>0.40699999999999997</v>
      </c>
      <c r="M2715" s="117">
        <v>3.5999999999999997E-2</v>
      </c>
      <c r="N2715" s="117" t="s">
        <v>3145</v>
      </c>
    </row>
    <row r="2716" spans="1:14">
      <c r="A2716" s="212" t="s">
        <v>7349</v>
      </c>
      <c r="B2716" s="117">
        <v>0.7246999999999999</v>
      </c>
      <c r="C2716" s="117">
        <v>1</v>
      </c>
      <c r="D2716" s="117">
        <v>2.2699999999999999E-3</v>
      </c>
      <c r="E2716" s="117">
        <v>227</v>
      </c>
      <c r="F2716" s="117" t="s">
        <v>4598</v>
      </c>
      <c r="G2716" s="117">
        <v>0.98950000000000005</v>
      </c>
      <c r="H2716" s="117">
        <v>0</v>
      </c>
      <c r="I2716" s="117">
        <v>1</v>
      </c>
      <c r="J2716" s="117">
        <v>0</v>
      </c>
      <c r="K2716" s="117">
        <v>0</v>
      </c>
      <c r="L2716" s="117">
        <v>0.20899999999999999</v>
      </c>
      <c r="M2716" s="117">
        <v>4.8000000000000001E-2</v>
      </c>
      <c r="N2716" s="117" t="s">
        <v>3146</v>
      </c>
    </row>
    <row r="2717" spans="1:14">
      <c r="A2717" s="212" t="s">
        <v>7350</v>
      </c>
      <c r="B2717" s="117">
        <v>0.7246999999999999</v>
      </c>
      <c r="C2717" s="117">
        <v>1</v>
      </c>
      <c r="D2717" s="117">
        <v>2.4580000000000001E-2</v>
      </c>
      <c r="E2717" s="117">
        <v>2458</v>
      </c>
      <c r="F2717" s="117" t="s">
        <v>4598</v>
      </c>
      <c r="G2717" s="117">
        <v>1.3752</v>
      </c>
      <c r="H2717" s="117">
        <v>0</v>
      </c>
      <c r="I2717" s="117">
        <v>1</v>
      </c>
      <c r="J2717" s="117">
        <v>0</v>
      </c>
      <c r="K2717" s="117">
        <v>0</v>
      </c>
      <c r="L2717" s="117">
        <v>0.29599999999999999</v>
      </c>
      <c r="M2717" s="117">
        <v>0.03</v>
      </c>
      <c r="N2717" s="117" t="s">
        <v>3147</v>
      </c>
    </row>
    <row r="2718" spans="1:14">
      <c r="A2718" s="212" t="s">
        <v>7351</v>
      </c>
      <c r="B2718" s="117">
        <v>0.7246999999999999</v>
      </c>
      <c r="C2718" s="117">
        <v>1</v>
      </c>
      <c r="D2718" s="117">
        <v>2.63E-3</v>
      </c>
      <c r="E2718" s="117">
        <v>263</v>
      </c>
      <c r="F2718" s="117" t="s">
        <v>4598</v>
      </c>
      <c r="G2718" s="117">
        <v>1.0513999999999999</v>
      </c>
      <c r="H2718" s="117">
        <v>0</v>
      </c>
      <c r="I2718" s="117">
        <v>1</v>
      </c>
      <c r="J2718" s="117">
        <v>0</v>
      </c>
      <c r="K2718" s="117">
        <v>0</v>
      </c>
      <c r="L2718" s="117">
        <v>0.501</v>
      </c>
      <c r="M2718" s="117">
        <v>3.1E-2</v>
      </c>
      <c r="N2718" s="117" t="s">
        <v>3148</v>
      </c>
    </row>
    <row r="2719" spans="1:14">
      <c r="A2719" s="212" t="s">
        <v>7352</v>
      </c>
      <c r="B2719" s="117">
        <v>0.73599999999999999</v>
      </c>
      <c r="C2719" s="117">
        <v>1</v>
      </c>
      <c r="D2719" s="117">
        <v>3.4770000000000002E-2</v>
      </c>
      <c r="E2719" s="117">
        <v>3477</v>
      </c>
      <c r="F2719" s="117" t="s">
        <v>1558</v>
      </c>
      <c r="G2719" s="117">
        <v>1.6237999999999999</v>
      </c>
      <c r="H2719" s="117">
        <v>0</v>
      </c>
      <c r="I2719" s="117">
        <v>1</v>
      </c>
      <c r="J2719" s="117">
        <v>0</v>
      </c>
      <c r="K2719" s="117">
        <v>0</v>
      </c>
      <c r="L2719" s="117">
        <v>0.17899999999999999</v>
      </c>
      <c r="M2719" s="117">
        <v>1.4999999999999999E-2</v>
      </c>
      <c r="N2719" s="117" t="s">
        <v>3149</v>
      </c>
    </row>
    <row r="2720" spans="1:14">
      <c r="A2720" s="212" t="s">
        <v>7353</v>
      </c>
      <c r="B2720" s="117">
        <v>0.70819999999999994</v>
      </c>
      <c r="C2720" s="117">
        <v>1</v>
      </c>
      <c r="D2720" s="117">
        <v>5.0009999999999999E-2</v>
      </c>
      <c r="E2720" s="117">
        <v>5001</v>
      </c>
      <c r="F2720" s="117" t="s">
        <v>1556</v>
      </c>
      <c r="G2720" s="117">
        <v>1.7250000000000001</v>
      </c>
      <c r="H2720" s="117">
        <v>0</v>
      </c>
      <c r="I2720" s="117">
        <v>1</v>
      </c>
      <c r="J2720" s="117">
        <v>6.1442530000000002E-2</v>
      </c>
      <c r="K2720" s="117">
        <v>6.7282980000000006E-2</v>
      </c>
      <c r="L2720" s="117">
        <v>0.245</v>
      </c>
      <c r="M2720" s="117">
        <v>1.2E-2</v>
      </c>
      <c r="N2720" s="117" t="s">
        <v>3150</v>
      </c>
    </row>
    <row r="2721" spans="1:14">
      <c r="A2721" s="212" t="s">
        <v>7354</v>
      </c>
      <c r="B2721" s="117">
        <v>0.73599999999999999</v>
      </c>
      <c r="C2721" s="117">
        <v>1</v>
      </c>
      <c r="D2721" s="117">
        <v>8.9440000000000006E-2</v>
      </c>
      <c r="E2721" s="117">
        <v>8944</v>
      </c>
      <c r="F2721" s="117" t="s">
        <v>1558</v>
      </c>
      <c r="G2721" s="117">
        <v>1.9739</v>
      </c>
      <c r="H2721" s="117">
        <v>0</v>
      </c>
      <c r="I2721" s="117">
        <v>1</v>
      </c>
      <c r="J2721" s="117">
        <v>0.10990331</v>
      </c>
      <c r="K2721" s="117">
        <v>0.15438183999999999</v>
      </c>
      <c r="L2721" s="117">
        <v>0.19600000000000001</v>
      </c>
      <c r="M2721" s="117">
        <v>1.0999999999999999E-2</v>
      </c>
      <c r="N2721" s="117" t="s">
        <v>3151</v>
      </c>
    </row>
    <row r="2722" spans="1:14">
      <c r="A2722" s="212" t="s">
        <v>7355</v>
      </c>
      <c r="B2722" s="117">
        <v>0.7246999999999999</v>
      </c>
      <c r="C2722" s="117">
        <v>1</v>
      </c>
      <c r="D2722" s="117">
        <v>3.63E-3</v>
      </c>
      <c r="E2722" s="117">
        <v>363</v>
      </c>
      <c r="F2722" s="117" t="s">
        <v>4598</v>
      </c>
      <c r="G2722" s="117">
        <v>1.2983</v>
      </c>
      <c r="H2722" s="117">
        <v>0</v>
      </c>
      <c r="I2722" s="117">
        <v>1</v>
      </c>
      <c r="J2722" s="117">
        <v>0</v>
      </c>
      <c r="K2722" s="117">
        <v>0</v>
      </c>
      <c r="L2722" s="117">
        <v>0.35099999999999998</v>
      </c>
      <c r="M2722" s="117">
        <v>2.5000000000000001E-2</v>
      </c>
      <c r="N2722" s="117" t="s">
        <v>3152</v>
      </c>
    </row>
    <row r="2723" spans="1:14">
      <c r="A2723" s="212" t="s">
        <v>7356</v>
      </c>
      <c r="B2723" s="117">
        <v>0.70819999999999994</v>
      </c>
      <c r="C2723" s="117">
        <v>1</v>
      </c>
      <c r="D2723" s="117">
        <v>4.981E-2</v>
      </c>
      <c r="E2723" s="117">
        <v>4981</v>
      </c>
      <c r="F2723" s="117" t="s">
        <v>1556</v>
      </c>
      <c r="G2723" s="117">
        <v>1.8736999999999999</v>
      </c>
      <c r="H2723" s="117">
        <v>0</v>
      </c>
      <c r="I2723" s="117">
        <v>1</v>
      </c>
      <c r="J2723" s="117">
        <v>5.8600720000000002E-2</v>
      </c>
      <c r="K2723" s="117">
        <v>6.4683340000000006E-2</v>
      </c>
      <c r="L2723" s="117">
        <v>0.255</v>
      </c>
      <c r="M2723" s="117">
        <v>1.6E-2</v>
      </c>
      <c r="N2723" s="117" t="s">
        <v>3150</v>
      </c>
    </row>
    <row r="2724" spans="1:14">
      <c r="A2724" s="212" t="s">
        <v>7357</v>
      </c>
      <c r="B2724" s="117">
        <v>0.72889999999999999</v>
      </c>
      <c r="C2724" s="117">
        <v>1</v>
      </c>
      <c r="D2724" s="117">
        <v>1.047E-2</v>
      </c>
      <c r="E2724" s="117">
        <v>1047</v>
      </c>
      <c r="F2724" s="117" t="s">
        <v>4596</v>
      </c>
      <c r="G2724" s="117">
        <v>1.244</v>
      </c>
      <c r="H2724" s="117">
        <v>5.2900000000000003E-2</v>
      </c>
      <c r="I2724" s="117">
        <v>1</v>
      </c>
      <c r="J2724" s="117">
        <v>0</v>
      </c>
      <c r="K2724" s="117">
        <v>0</v>
      </c>
      <c r="L2724" s="117">
        <v>0.17199999999999999</v>
      </c>
      <c r="M2724" s="117">
        <v>1.2999999999999999E-2</v>
      </c>
      <c r="N2724" s="117" t="s">
        <v>3153</v>
      </c>
    </row>
    <row r="2725" spans="1:14">
      <c r="A2725" s="212" t="s">
        <v>7358</v>
      </c>
      <c r="B2725" s="117">
        <v>0.7246999999999999</v>
      </c>
      <c r="C2725" s="117">
        <v>1</v>
      </c>
      <c r="D2725" s="117">
        <v>6.77E-3</v>
      </c>
      <c r="E2725" s="117">
        <v>677</v>
      </c>
      <c r="F2725" s="117" t="s">
        <v>4598</v>
      </c>
      <c r="G2725" s="117">
        <v>1.2353000000000001</v>
      </c>
      <c r="H2725" s="117">
        <v>0</v>
      </c>
      <c r="I2725" s="117">
        <v>1</v>
      </c>
      <c r="J2725" s="117">
        <v>0</v>
      </c>
      <c r="K2725" s="117">
        <v>0</v>
      </c>
      <c r="L2725" s="117">
        <v>0.191</v>
      </c>
      <c r="M2725" s="117">
        <v>2.7E-2</v>
      </c>
      <c r="N2725" s="117" t="s">
        <v>3154</v>
      </c>
    </row>
    <row r="2726" spans="1:14">
      <c r="A2726" s="212" t="s">
        <v>7359</v>
      </c>
      <c r="B2726" s="117">
        <v>0.7246999999999999</v>
      </c>
      <c r="C2726" s="117">
        <v>1</v>
      </c>
      <c r="D2726" s="117">
        <v>1.213E-2</v>
      </c>
      <c r="E2726" s="117">
        <v>1213</v>
      </c>
      <c r="F2726" s="117" t="s">
        <v>4598</v>
      </c>
      <c r="G2726" s="117">
        <v>1.4416</v>
      </c>
      <c r="H2726" s="117">
        <v>0</v>
      </c>
      <c r="I2726" s="117">
        <v>1</v>
      </c>
      <c r="J2726" s="117">
        <v>0</v>
      </c>
      <c r="K2726" s="117">
        <v>0</v>
      </c>
      <c r="L2726" s="117">
        <v>0.40100000000000002</v>
      </c>
      <c r="M2726" s="117">
        <v>3.4000000000000002E-2</v>
      </c>
      <c r="N2726" s="117" t="s">
        <v>3155</v>
      </c>
    </row>
    <row r="2727" spans="1:14">
      <c r="A2727" s="212" t="s">
        <v>7360</v>
      </c>
      <c r="B2727" s="117">
        <v>0.88759999999999994</v>
      </c>
      <c r="C2727" s="117">
        <v>1</v>
      </c>
      <c r="D2727" s="117">
        <v>2.9839999999999998E-2</v>
      </c>
      <c r="E2727" s="117">
        <v>2984</v>
      </c>
      <c r="F2727" s="117" t="s">
        <v>1626</v>
      </c>
      <c r="G2727" s="117">
        <v>1.6786000000000001</v>
      </c>
      <c r="H2727" s="117">
        <v>2.2499999999999999E-2</v>
      </c>
      <c r="I2727" s="117">
        <v>1</v>
      </c>
      <c r="J2727" s="117">
        <v>0</v>
      </c>
      <c r="K2727" s="117">
        <v>0</v>
      </c>
      <c r="L2727" s="117">
        <v>0.34300000000000003</v>
      </c>
      <c r="M2727" s="117">
        <v>2.7E-2</v>
      </c>
      <c r="N2727" s="117" t="s">
        <v>3156</v>
      </c>
    </row>
    <row r="2728" spans="1:14">
      <c r="A2728" s="212" t="s">
        <v>7361</v>
      </c>
      <c r="B2728" s="117">
        <v>0.70079999999999998</v>
      </c>
      <c r="C2728" s="117">
        <v>1</v>
      </c>
      <c r="D2728" s="117">
        <v>1.6559999999999998E-2</v>
      </c>
      <c r="E2728" s="117">
        <v>1656</v>
      </c>
      <c r="F2728" s="117" t="s">
        <v>1933</v>
      </c>
      <c r="G2728" s="117">
        <v>1.4659</v>
      </c>
      <c r="H2728" s="117">
        <v>7.1900000000000006E-2</v>
      </c>
      <c r="I2728" s="117">
        <v>1</v>
      </c>
      <c r="J2728" s="117">
        <v>0</v>
      </c>
      <c r="K2728" s="117">
        <v>0</v>
      </c>
      <c r="L2728" s="117">
        <v>0.27100000000000002</v>
      </c>
      <c r="M2728" s="117">
        <v>0.03</v>
      </c>
      <c r="N2728" s="117" t="s">
        <v>3157</v>
      </c>
    </row>
    <row r="2729" spans="1:14">
      <c r="A2729" s="212" t="s">
        <v>7362</v>
      </c>
      <c r="B2729" s="117">
        <v>0.73599999999999999</v>
      </c>
      <c r="C2729" s="117">
        <v>1</v>
      </c>
      <c r="D2729" s="117">
        <v>9.4400000000000005E-3</v>
      </c>
      <c r="E2729" s="117">
        <v>944</v>
      </c>
      <c r="F2729" s="117" t="s">
        <v>1558</v>
      </c>
      <c r="G2729" s="117">
        <v>1.4543999999999999</v>
      </c>
      <c r="H2729" s="117">
        <v>0</v>
      </c>
      <c r="I2729" s="117">
        <v>1</v>
      </c>
      <c r="J2729" s="117">
        <v>0</v>
      </c>
      <c r="K2729" s="117">
        <v>0</v>
      </c>
      <c r="L2729" s="117">
        <v>0.28999999999999998</v>
      </c>
      <c r="M2729" s="117">
        <v>5.5E-2</v>
      </c>
      <c r="N2729" s="117" t="s">
        <v>3158</v>
      </c>
    </row>
    <row r="2730" spans="1:14">
      <c r="A2730" s="212" t="s">
        <v>7363</v>
      </c>
      <c r="B2730" s="117">
        <v>0.70819999999999994</v>
      </c>
      <c r="C2730" s="117">
        <v>1</v>
      </c>
      <c r="D2730" s="117">
        <v>2.8600000000000001E-3</v>
      </c>
      <c r="E2730" s="117">
        <v>286</v>
      </c>
      <c r="F2730" s="117" t="s">
        <v>1556</v>
      </c>
      <c r="G2730" s="117">
        <v>1.3956</v>
      </c>
      <c r="H2730" s="117">
        <v>0</v>
      </c>
      <c r="I2730" s="117">
        <v>1</v>
      </c>
      <c r="J2730" s="117">
        <v>0</v>
      </c>
      <c r="K2730" s="117">
        <v>0</v>
      </c>
      <c r="L2730" s="117">
        <v>0.28399999999999997</v>
      </c>
      <c r="M2730" s="117">
        <v>1.4999999999999999E-2</v>
      </c>
      <c r="N2730" s="117" t="s">
        <v>3159</v>
      </c>
    </row>
    <row r="2731" spans="1:14">
      <c r="A2731" s="212" t="s">
        <v>7364</v>
      </c>
      <c r="B2731" s="117">
        <v>0.73599999999999999</v>
      </c>
      <c r="C2731" s="117">
        <v>1</v>
      </c>
      <c r="D2731" s="117">
        <v>8.5299999999999994E-3</v>
      </c>
      <c r="E2731" s="117">
        <v>853</v>
      </c>
      <c r="F2731" s="117" t="s">
        <v>1558</v>
      </c>
      <c r="G2731" s="117">
        <v>1.2175</v>
      </c>
      <c r="H2731" s="117">
        <v>0</v>
      </c>
      <c r="I2731" s="117">
        <v>1</v>
      </c>
      <c r="J2731" s="117">
        <v>0</v>
      </c>
      <c r="K2731" s="117">
        <v>0</v>
      </c>
      <c r="L2731" s="117">
        <v>0.17299999999999999</v>
      </c>
      <c r="M2731" s="117">
        <v>1.2999999999999999E-2</v>
      </c>
      <c r="N2731" s="117" t="s">
        <v>1739</v>
      </c>
    </row>
    <row r="2732" spans="1:14">
      <c r="A2732" s="212" t="s">
        <v>7365</v>
      </c>
      <c r="B2732" s="117">
        <v>0.73599999999999999</v>
      </c>
      <c r="C2732" s="117">
        <v>1</v>
      </c>
      <c r="D2732" s="117">
        <v>3.7949999999999998E-2</v>
      </c>
      <c r="E2732" s="117">
        <v>3795</v>
      </c>
      <c r="F2732" s="117" t="s">
        <v>1558</v>
      </c>
      <c r="G2732" s="117">
        <v>1.7589999999999999</v>
      </c>
      <c r="H2732" s="117">
        <v>4.4200000000000003E-2</v>
      </c>
      <c r="I2732" s="117">
        <v>1</v>
      </c>
      <c r="J2732" s="117">
        <v>0</v>
      </c>
      <c r="K2732" s="117">
        <v>0</v>
      </c>
      <c r="L2732" s="117">
        <v>0.28399999999999997</v>
      </c>
      <c r="M2732" s="117">
        <v>1.7000000000000001E-2</v>
      </c>
      <c r="N2732" s="117" t="s">
        <v>3160</v>
      </c>
    </row>
    <row r="2733" spans="1:14">
      <c r="A2733" s="212" t="s">
        <v>7366</v>
      </c>
      <c r="B2733" s="117">
        <v>0.76999999999999991</v>
      </c>
      <c r="C2733" s="117">
        <v>1</v>
      </c>
      <c r="D2733" s="117">
        <v>2.9850000000000002E-2</v>
      </c>
      <c r="E2733" s="117">
        <v>2985</v>
      </c>
      <c r="F2733" s="117" t="s">
        <v>1446</v>
      </c>
      <c r="G2733" s="117">
        <v>1.6229</v>
      </c>
      <c r="H2733" s="117">
        <v>6.5100000000000005E-2</v>
      </c>
      <c r="I2733" s="117">
        <v>1</v>
      </c>
      <c r="J2733" s="117">
        <v>0</v>
      </c>
      <c r="K2733" s="117">
        <v>0</v>
      </c>
      <c r="L2733" s="117">
        <v>0.13400000000000001</v>
      </c>
      <c r="M2733" s="117">
        <v>1.2999999999999999E-2</v>
      </c>
      <c r="N2733" s="117" t="s">
        <v>3161</v>
      </c>
    </row>
    <row r="2734" spans="1:14">
      <c r="A2734" s="212" t="s">
        <v>7367</v>
      </c>
      <c r="B2734" s="117">
        <v>0.88759999999999994</v>
      </c>
      <c r="C2734" s="117">
        <v>1</v>
      </c>
      <c r="D2734" s="117">
        <v>0.11507000000000001</v>
      </c>
      <c r="E2734" s="117">
        <v>11507</v>
      </c>
      <c r="F2734" s="117" t="s">
        <v>1626</v>
      </c>
      <c r="G2734" s="117">
        <v>2.3643999999999998</v>
      </c>
      <c r="H2734" s="117">
        <v>8.09E-2</v>
      </c>
      <c r="I2734" s="117">
        <v>1</v>
      </c>
      <c r="J2734" s="117">
        <v>0.19190947</v>
      </c>
      <c r="K2734" s="117">
        <v>0.2563259</v>
      </c>
      <c r="L2734" s="117">
        <v>0.221</v>
      </c>
      <c r="M2734" s="117">
        <v>1.4999999999999999E-2</v>
      </c>
      <c r="N2734" s="117" t="s">
        <v>1743</v>
      </c>
    </row>
    <row r="2735" spans="1:14">
      <c r="A2735" s="212" t="s">
        <v>7368</v>
      </c>
      <c r="B2735" s="117">
        <v>0.7246999999999999</v>
      </c>
      <c r="C2735" s="117">
        <v>1</v>
      </c>
      <c r="D2735" s="117">
        <v>3.29E-3</v>
      </c>
      <c r="E2735" s="117">
        <v>329</v>
      </c>
      <c r="F2735" s="117" t="s">
        <v>4598</v>
      </c>
      <c r="G2735" s="117">
        <v>0.88780000000000003</v>
      </c>
      <c r="H2735" s="117">
        <v>0</v>
      </c>
      <c r="I2735" s="117">
        <v>1</v>
      </c>
      <c r="J2735" s="117">
        <v>0</v>
      </c>
      <c r="K2735" s="117">
        <v>0</v>
      </c>
      <c r="L2735" s="117">
        <v>0.38200000000000001</v>
      </c>
      <c r="M2735" s="117">
        <v>1.2999999999999999E-2</v>
      </c>
      <c r="N2735" s="117" t="s">
        <v>3162</v>
      </c>
    </row>
    <row r="2736" spans="1:14">
      <c r="A2736" s="212" t="s">
        <v>7369</v>
      </c>
      <c r="B2736" s="117">
        <v>0.88759999999999994</v>
      </c>
      <c r="C2736" s="117">
        <v>1</v>
      </c>
      <c r="D2736" s="117">
        <v>2.145E-2</v>
      </c>
      <c r="E2736" s="117">
        <v>2145</v>
      </c>
      <c r="F2736" s="117" t="s">
        <v>1626</v>
      </c>
      <c r="G2736" s="117">
        <v>1.2798</v>
      </c>
      <c r="H2736" s="117">
        <v>5.0099999999999999E-2</v>
      </c>
      <c r="I2736" s="117">
        <v>1</v>
      </c>
      <c r="J2736" s="117">
        <v>0</v>
      </c>
      <c r="K2736" s="117">
        <v>0</v>
      </c>
      <c r="L2736" s="117">
        <v>0.16800000000000001</v>
      </c>
      <c r="M2736" s="117">
        <v>1.2E-2</v>
      </c>
      <c r="N2736" s="117" t="s">
        <v>3163</v>
      </c>
    </row>
    <row r="2737" spans="1:14">
      <c r="A2737" s="212" t="s">
        <v>7371</v>
      </c>
      <c r="B2737" s="117">
        <v>0.88229999999999997</v>
      </c>
      <c r="C2737" s="117">
        <v>1</v>
      </c>
      <c r="D2737" s="117">
        <v>0.12884999999999999</v>
      </c>
      <c r="E2737" s="117">
        <v>12885</v>
      </c>
      <c r="F2737" s="117" t="s">
        <v>1600</v>
      </c>
      <c r="G2737" s="117">
        <v>2.0438999999999998</v>
      </c>
      <c r="H2737" s="117">
        <v>5.6000000000000001E-2</v>
      </c>
      <c r="I2737" s="117">
        <v>1</v>
      </c>
      <c r="J2737" s="117">
        <v>2.9987159999999999E-2</v>
      </c>
      <c r="K2737" s="117">
        <v>3.8710990000000001E-2</v>
      </c>
      <c r="L2737" s="117">
        <v>0.189</v>
      </c>
      <c r="M2737" s="117">
        <v>1.7000000000000001E-2</v>
      </c>
      <c r="N2737" s="117" t="s">
        <v>3165</v>
      </c>
    </row>
    <row r="2738" spans="1:14">
      <c r="A2738" s="212" t="s">
        <v>7372</v>
      </c>
      <c r="B2738" s="117">
        <v>0.88229999999999997</v>
      </c>
      <c r="C2738" s="117">
        <v>1</v>
      </c>
      <c r="D2738" s="117">
        <v>0.18789</v>
      </c>
      <c r="E2738" s="117">
        <v>18789</v>
      </c>
      <c r="F2738" s="117" t="s">
        <v>1600</v>
      </c>
      <c r="G2738" s="117">
        <v>1.9128000000000001</v>
      </c>
      <c r="H2738" s="117">
        <v>8.7599999999999997E-2</v>
      </c>
      <c r="I2738" s="117">
        <v>1</v>
      </c>
      <c r="J2738" s="117">
        <v>6.5854899999999994E-2</v>
      </c>
      <c r="K2738" s="117">
        <v>8.8231299999999999E-2</v>
      </c>
      <c r="L2738" s="117">
        <v>0.22800000000000001</v>
      </c>
      <c r="M2738" s="117">
        <v>1.7999999999999999E-2</v>
      </c>
      <c r="N2738" s="117" t="s">
        <v>3165</v>
      </c>
    </row>
    <row r="2739" spans="1:14">
      <c r="A2739" s="212" t="s">
        <v>7373</v>
      </c>
      <c r="B2739" s="117">
        <v>0.7246999999999999</v>
      </c>
      <c r="C2739" s="117">
        <v>1</v>
      </c>
      <c r="D2739" s="117">
        <v>5.96E-3</v>
      </c>
      <c r="E2739" s="117">
        <v>596</v>
      </c>
      <c r="F2739" s="117" t="s">
        <v>4598</v>
      </c>
      <c r="G2739" s="117">
        <v>1.4334</v>
      </c>
      <c r="H2739" s="117">
        <v>0</v>
      </c>
      <c r="I2739" s="117">
        <v>1</v>
      </c>
      <c r="J2739" s="117">
        <v>0</v>
      </c>
      <c r="K2739" s="117">
        <v>0</v>
      </c>
      <c r="L2739" s="117">
        <v>0.26400000000000001</v>
      </c>
      <c r="M2739" s="117">
        <v>1.7999999999999999E-2</v>
      </c>
      <c r="N2739" s="117" t="s">
        <v>3155</v>
      </c>
    </row>
    <row r="2740" spans="1:14">
      <c r="A2740" s="212" t="s">
        <v>9753</v>
      </c>
      <c r="B2740" s="117">
        <v>0.7246999999999999</v>
      </c>
      <c r="C2740" s="117">
        <v>1</v>
      </c>
      <c r="D2740" s="117">
        <v>7.6000000000000004E-4</v>
      </c>
      <c r="E2740" s="117">
        <v>76</v>
      </c>
      <c r="F2740" s="117" t="s">
        <v>4598</v>
      </c>
      <c r="G2740" s="117">
        <v>0.90200000000000002</v>
      </c>
      <c r="H2740" s="117">
        <v>0</v>
      </c>
      <c r="I2740" s="117">
        <v>1</v>
      </c>
      <c r="J2740" s="117">
        <v>0</v>
      </c>
      <c r="K2740" s="117">
        <v>0</v>
      </c>
      <c r="L2740" s="117">
        <v>0.248</v>
      </c>
      <c r="M2740" s="117">
        <v>4.7E-2</v>
      </c>
      <c r="N2740" s="117" t="s">
        <v>3166</v>
      </c>
    </row>
    <row r="2741" spans="1:14">
      <c r="A2741" s="212" t="s">
        <v>7374</v>
      </c>
      <c r="B2741" s="117">
        <v>0.88759999999999994</v>
      </c>
      <c r="C2741" s="117">
        <v>1</v>
      </c>
      <c r="D2741" s="117">
        <v>5.7329999999999999E-2</v>
      </c>
      <c r="E2741" s="117">
        <v>5733</v>
      </c>
      <c r="F2741" s="117" t="s">
        <v>1626</v>
      </c>
      <c r="G2741" s="117">
        <v>1.4786999999999999</v>
      </c>
      <c r="H2741" s="117">
        <v>4.19E-2</v>
      </c>
      <c r="I2741" s="117">
        <v>1</v>
      </c>
      <c r="J2741" s="117">
        <v>2.3410219999999999E-2</v>
      </c>
      <c r="K2741" s="117">
        <v>3.2290220000000001E-2</v>
      </c>
      <c r="L2741" s="117">
        <v>0.21199999999999999</v>
      </c>
      <c r="M2741" s="117">
        <v>2.5000000000000001E-2</v>
      </c>
      <c r="N2741" s="117" t="s">
        <v>3167</v>
      </c>
    </row>
    <row r="2742" spans="1:14">
      <c r="A2742" s="212" t="s">
        <v>7375</v>
      </c>
      <c r="B2742" s="117">
        <v>0.70079999999999998</v>
      </c>
      <c r="C2742" s="117">
        <v>1</v>
      </c>
      <c r="D2742" s="117">
        <v>7.1199999999999996E-3</v>
      </c>
      <c r="E2742" s="117">
        <v>712</v>
      </c>
      <c r="F2742" s="117" t="s">
        <v>1933</v>
      </c>
      <c r="G2742" s="117">
        <v>1.3053999999999999</v>
      </c>
      <c r="H2742" s="117">
        <v>0</v>
      </c>
      <c r="I2742" s="117">
        <v>1</v>
      </c>
      <c r="J2742" s="117">
        <v>0</v>
      </c>
      <c r="K2742" s="117">
        <v>0</v>
      </c>
      <c r="L2742" s="117">
        <v>0.22</v>
      </c>
      <c r="M2742" s="117">
        <v>3.1E-2</v>
      </c>
      <c r="N2742" s="117" t="s">
        <v>3169</v>
      </c>
    </row>
    <row r="2743" spans="1:14">
      <c r="A2743" s="212" t="s">
        <v>7376</v>
      </c>
      <c r="B2743" s="117">
        <v>0.7246999999999999</v>
      </c>
      <c r="C2743" s="117">
        <v>1</v>
      </c>
      <c r="D2743" s="117">
        <v>5.3699999999999998E-3</v>
      </c>
      <c r="E2743" s="117">
        <v>537</v>
      </c>
      <c r="F2743" s="117" t="s">
        <v>4598</v>
      </c>
      <c r="G2743" s="117">
        <v>1.3546</v>
      </c>
      <c r="H2743" s="117">
        <v>0</v>
      </c>
      <c r="I2743" s="117">
        <v>1</v>
      </c>
      <c r="J2743" s="117">
        <v>0</v>
      </c>
      <c r="K2743" s="117">
        <v>0</v>
      </c>
      <c r="L2743" s="117">
        <v>0.39600000000000002</v>
      </c>
      <c r="M2743" s="117">
        <v>1.7999999999999999E-2</v>
      </c>
      <c r="N2743" s="117" t="s">
        <v>3170</v>
      </c>
    </row>
    <row r="2744" spans="1:14">
      <c r="A2744" s="212" t="s">
        <v>7377</v>
      </c>
      <c r="B2744" s="117">
        <v>0.7246999999999999</v>
      </c>
      <c r="C2744" s="117">
        <v>1</v>
      </c>
      <c r="D2744" s="117">
        <v>1.4749999999999999E-2</v>
      </c>
      <c r="E2744" s="117">
        <v>1475</v>
      </c>
      <c r="F2744" s="117" t="s">
        <v>4598</v>
      </c>
      <c r="G2744" s="117">
        <v>1.3645</v>
      </c>
      <c r="H2744" s="117">
        <v>0</v>
      </c>
      <c r="I2744" s="117">
        <v>1</v>
      </c>
      <c r="J2744" s="117">
        <v>0</v>
      </c>
      <c r="K2744" s="117">
        <v>0</v>
      </c>
      <c r="L2744" s="117">
        <v>0.16800000000000001</v>
      </c>
      <c r="M2744" s="117">
        <v>1.2999999999999999E-2</v>
      </c>
      <c r="N2744" s="117" t="s">
        <v>3171</v>
      </c>
    </row>
    <row r="2745" spans="1:14">
      <c r="A2745" s="212" t="s">
        <v>7378</v>
      </c>
      <c r="B2745" s="117">
        <v>0.7246999999999999</v>
      </c>
      <c r="C2745" s="117">
        <v>1</v>
      </c>
      <c r="D2745" s="117">
        <v>6.2820000000000001E-2</v>
      </c>
      <c r="E2745" s="117">
        <v>6282</v>
      </c>
      <c r="F2745" s="117" t="s">
        <v>4598</v>
      </c>
      <c r="G2745" s="117">
        <v>1.7262999999999999</v>
      </c>
      <c r="H2745" s="117">
        <v>0</v>
      </c>
      <c r="I2745" s="117">
        <v>1</v>
      </c>
      <c r="J2745" s="117">
        <v>0</v>
      </c>
      <c r="K2745" s="117">
        <v>0</v>
      </c>
      <c r="L2745" s="117">
        <v>0.38900000000000001</v>
      </c>
      <c r="M2745" s="117">
        <v>3.5999999999999997E-2</v>
      </c>
      <c r="N2745" s="117" t="s">
        <v>1747</v>
      </c>
    </row>
    <row r="2746" spans="1:14">
      <c r="A2746" s="212" t="s">
        <v>7379</v>
      </c>
      <c r="B2746" s="117">
        <v>0.7246999999999999</v>
      </c>
      <c r="C2746" s="117">
        <v>1</v>
      </c>
      <c r="D2746" s="117">
        <v>3.49E-3</v>
      </c>
      <c r="E2746" s="117">
        <v>349</v>
      </c>
      <c r="F2746" s="117" t="s">
        <v>4598</v>
      </c>
      <c r="G2746" s="117">
        <v>1.2138</v>
      </c>
      <c r="H2746" s="117">
        <v>0</v>
      </c>
      <c r="I2746" s="117">
        <v>1</v>
      </c>
      <c r="J2746" s="117">
        <v>0</v>
      </c>
      <c r="K2746" s="117">
        <v>0</v>
      </c>
      <c r="L2746" s="117">
        <v>0.36099999999999999</v>
      </c>
      <c r="M2746" s="117">
        <v>3.2000000000000001E-2</v>
      </c>
      <c r="N2746" s="117" t="s">
        <v>3164</v>
      </c>
    </row>
    <row r="2747" spans="1:14">
      <c r="A2747" s="212" t="s">
        <v>7380</v>
      </c>
      <c r="B2747" s="117">
        <v>0.7246999999999999</v>
      </c>
      <c r="C2747" s="117">
        <v>1</v>
      </c>
      <c r="D2747" s="117">
        <v>6.1199999999999996E-3</v>
      </c>
      <c r="E2747" s="117">
        <v>612</v>
      </c>
      <c r="F2747" s="117" t="s">
        <v>4598</v>
      </c>
      <c r="G2747" s="117">
        <v>1.1761999999999999</v>
      </c>
      <c r="H2747" s="117">
        <v>0</v>
      </c>
      <c r="I2747" s="117">
        <v>1</v>
      </c>
      <c r="J2747" s="117">
        <v>0</v>
      </c>
      <c r="K2747" s="117">
        <v>0</v>
      </c>
      <c r="L2747" s="117">
        <v>0.159</v>
      </c>
      <c r="M2747" s="117">
        <v>1.6E-2</v>
      </c>
      <c r="N2747" s="117" t="s">
        <v>3172</v>
      </c>
    </row>
    <row r="2748" spans="1:14">
      <c r="A2748" s="212" t="s">
        <v>7381</v>
      </c>
      <c r="B2748" s="117">
        <v>0.72889999999999999</v>
      </c>
      <c r="C2748" s="117">
        <v>1</v>
      </c>
      <c r="D2748" s="117">
        <v>7.3719999999999994E-2</v>
      </c>
      <c r="E2748" s="117">
        <v>7372</v>
      </c>
      <c r="F2748" s="117" t="s">
        <v>4596</v>
      </c>
      <c r="G2748" s="117">
        <v>1.7511000000000001</v>
      </c>
      <c r="H2748" s="117">
        <v>0</v>
      </c>
      <c r="I2748" s="117">
        <v>1</v>
      </c>
      <c r="J2748" s="117">
        <v>5.0891640000000002E-2</v>
      </c>
      <c r="K2748" s="117">
        <v>7.4787629999999994E-2</v>
      </c>
      <c r="L2748" s="117">
        <v>0.14399999999999999</v>
      </c>
      <c r="M2748" s="117">
        <v>1.2999999999999999E-2</v>
      </c>
      <c r="N2748" s="117" t="s">
        <v>3173</v>
      </c>
    </row>
    <row r="2749" spans="1:14">
      <c r="A2749" s="212" t="s">
        <v>7382</v>
      </c>
      <c r="B2749" s="117">
        <v>0.88759999999999994</v>
      </c>
      <c r="C2749" s="117">
        <v>1</v>
      </c>
      <c r="D2749" s="117">
        <v>1.0619999999999999E-2</v>
      </c>
      <c r="E2749" s="117">
        <v>1062</v>
      </c>
      <c r="F2749" s="117" t="s">
        <v>1626</v>
      </c>
      <c r="G2749" s="117">
        <v>1.6177999999999999</v>
      </c>
      <c r="H2749" s="117">
        <v>4.8000000000000001E-2</v>
      </c>
      <c r="I2749" s="117">
        <v>1</v>
      </c>
      <c r="J2749" s="117">
        <v>0</v>
      </c>
      <c r="K2749" s="117">
        <v>0</v>
      </c>
      <c r="L2749" s="117">
        <v>0.27700000000000002</v>
      </c>
      <c r="M2749" s="117">
        <v>2.5999999999999999E-2</v>
      </c>
      <c r="N2749" s="117" t="s">
        <v>3175</v>
      </c>
    </row>
    <row r="2750" spans="1:14">
      <c r="A2750" s="212" t="s">
        <v>7383</v>
      </c>
      <c r="B2750" s="117">
        <v>0.70079999999999998</v>
      </c>
      <c r="C2750" s="117">
        <v>1</v>
      </c>
      <c r="D2750" s="117">
        <v>5.4900000000000001E-3</v>
      </c>
      <c r="E2750" s="117">
        <v>549</v>
      </c>
      <c r="F2750" s="117" t="s">
        <v>1933</v>
      </c>
      <c r="G2750" s="117">
        <v>1.3887</v>
      </c>
      <c r="H2750" s="117">
        <v>4.19E-2</v>
      </c>
      <c r="I2750" s="117">
        <v>1</v>
      </c>
      <c r="J2750" s="117">
        <v>0</v>
      </c>
      <c r="K2750" s="117">
        <v>0</v>
      </c>
      <c r="L2750" s="117">
        <v>0.111</v>
      </c>
      <c r="M2750" s="117">
        <v>1.7999999999999999E-2</v>
      </c>
      <c r="N2750" s="117" t="s">
        <v>3157</v>
      </c>
    </row>
    <row r="2751" spans="1:14">
      <c r="A2751" s="212" t="s">
        <v>7384</v>
      </c>
      <c r="B2751" s="117">
        <v>0.7246999999999999</v>
      </c>
      <c r="C2751" s="117">
        <v>1</v>
      </c>
      <c r="D2751" s="117">
        <v>8.94E-3</v>
      </c>
      <c r="E2751" s="117">
        <v>894</v>
      </c>
      <c r="F2751" s="117" t="s">
        <v>4598</v>
      </c>
      <c r="G2751" s="117">
        <v>1.2559</v>
      </c>
      <c r="H2751" s="117">
        <v>0</v>
      </c>
      <c r="I2751" s="117">
        <v>1</v>
      </c>
      <c r="J2751" s="117">
        <v>0</v>
      </c>
      <c r="K2751" s="117">
        <v>0</v>
      </c>
      <c r="L2751" s="117">
        <v>0.17599999999999999</v>
      </c>
      <c r="M2751" s="117">
        <v>1.7999999999999999E-2</v>
      </c>
      <c r="N2751" s="117" t="s">
        <v>3168</v>
      </c>
    </row>
    <row r="2752" spans="1:14">
      <c r="A2752" s="212" t="s">
        <v>7385</v>
      </c>
      <c r="B2752" s="117">
        <v>0.7246999999999999</v>
      </c>
      <c r="C2752" s="117">
        <v>1</v>
      </c>
      <c r="D2752" s="117">
        <v>2.7100000000000002E-3</v>
      </c>
      <c r="E2752" s="117">
        <v>271</v>
      </c>
      <c r="F2752" s="117" t="s">
        <v>4598</v>
      </c>
      <c r="G2752" s="117">
        <v>1.0203</v>
      </c>
      <c r="H2752" s="117">
        <v>0</v>
      </c>
      <c r="I2752" s="117">
        <v>1</v>
      </c>
      <c r="J2752" s="117">
        <v>0</v>
      </c>
      <c r="K2752" s="117">
        <v>0</v>
      </c>
      <c r="L2752" s="117">
        <v>0.73399999999999999</v>
      </c>
      <c r="M2752" s="117">
        <v>2.5000000000000001E-2</v>
      </c>
      <c r="N2752" s="117" t="s">
        <v>3176</v>
      </c>
    </row>
    <row r="2753" spans="1:14">
      <c r="A2753" s="212" t="s">
        <v>7386</v>
      </c>
      <c r="B2753" s="117">
        <v>0.7246999999999999</v>
      </c>
      <c r="C2753" s="117">
        <v>1</v>
      </c>
      <c r="D2753" s="117">
        <v>2.0400000000000001E-2</v>
      </c>
      <c r="E2753" s="117">
        <v>2040</v>
      </c>
      <c r="F2753" s="117" t="s">
        <v>4598</v>
      </c>
      <c r="G2753" s="117">
        <v>1.2399</v>
      </c>
      <c r="H2753" s="117">
        <v>0</v>
      </c>
      <c r="I2753" s="117">
        <v>1</v>
      </c>
      <c r="J2753" s="117">
        <v>0</v>
      </c>
      <c r="K2753" s="117">
        <v>0</v>
      </c>
      <c r="L2753" s="117">
        <v>0.10299999999999999</v>
      </c>
      <c r="M2753" s="117">
        <v>1.2E-2</v>
      </c>
      <c r="N2753" s="117" t="s">
        <v>1989</v>
      </c>
    </row>
    <row r="2754" spans="1:14">
      <c r="A2754" s="212" t="s">
        <v>7387</v>
      </c>
      <c r="B2754" s="117">
        <v>0.88759999999999994</v>
      </c>
      <c r="C2754" s="117">
        <v>1</v>
      </c>
      <c r="D2754" s="117">
        <v>4.6989999999999997E-2</v>
      </c>
      <c r="E2754" s="117">
        <v>4699</v>
      </c>
      <c r="F2754" s="117" t="s">
        <v>1626</v>
      </c>
      <c r="G2754" s="117">
        <v>1.7783</v>
      </c>
      <c r="H2754" s="117">
        <v>5.5E-2</v>
      </c>
      <c r="I2754" s="117">
        <v>1</v>
      </c>
      <c r="J2754" s="117">
        <v>0</v>
      </c>
      <c r="K2754" s="117">
        <v>0</v>
      </c>
      <c r="L2754" s="117">
        <v>0.29099999999999998</v>
      </c>
      <c r="M2754" s="117">
        <v>3.1E-2</v>
      </c>
      <c r="N2754" s="117" t="s">
        <v>3177</v>
      </c>
    </row>
    <row r="2755" spans="1:14">
      <c r="A2755" s="212" t="s">
        <v>7388</v>
      </c>
      <c r="B2755" s="117">
        <v>0.7246999999999999</v>
      </c>
      <c r="C2755" s="117">
        <v>1</v>
      </c>
      <c r="D2755" s="117">
        <v>1.388E-2</v>
      </c>
      <c r="E2755" s="117">
        <v>1388</v>
      </c>
      <c r="F2755" s="117" t="s">
        <v>4598</v>
      </c>
      <c r="G2755" s="117">
        <v>1.5206</v>
      </c>
      <c r="H2755" s="117">
        <v>0</v>
      </c>
      <c r="I2755" s="117">
        <v>1</v>
      </c>
      <c r="J2755" s="117">
        <v>0</v>
      </c>
      <c r="K2755" s="117">
        <v>0</v>
      </c>
      <c r="L2755" s="117">
        <v>0.218</v>
      </c>
      <c r="M2755" s="117">
        <v>2.7E-2</v>
      </c>
      <c r="N2755" s="117" t="s">
        <v>3178</v>
      </c>
    </row>
    <row r="2756" spans="1:14">
      <c r="A2756" s="212" t="s">
        <v>7389</v>
      </c>
      <c r="B2756" s="117">
        <v>0.88759999999999994</v>
      </c>
      <c r="C2756" s="117">
        <v>1</v>
      </c>
      <c r="D2756" s="117">
        <v>7.9759999999999998E-2</v>
      </c>
      <c r="E2756" s="117">
        <v>7976</v>
      </c>
      <c r="F2756" s="117" t="s">
        <v>1626</v>
      </c>
      <c r="G2756" s="117">
        <v>2.1493000000000002</v>
      </c>
      <c r="H2756" s="117">
        <v>2.2599999999999999E-2</v>
      </c>
      <c r="I2756" s="117">
        <v>1</v>
      </c>
      <c r="J2756" s="117">
        <v>1.300865E-2</v>
      </c>
      <c r="K2756" s="117">
        <v>1.684915E-2</v>
      </c>
      <c r="L2756" s="117">
        <v>0.20100000000000001</v>
      </c>
      <c r="M2756" s="117">
        <v>1.4999999999999999E-2</v>
      </c>
      <c r="N2756" s="117" t="s">
        <v>1743</v>
      </c>
    </row>
    <row r="2757" spans="1:14">
      <c r="A2757" s="212" t="s">
        <v>7390</v>
      </c>
      <c r="B2757" s="117">
        <v>0.7246999999999999</v>
      </c>
      <c r="C2757" s="117">
        <v>1</v>
      </c>
      <c r="D2757" s="117">
        <v>6.5399999999999998E-3</v>
      </c>
      <c r="E2757" s="117">
        <v>654</v>
      </c>
      <c r="F2757" s="117" t="s">
        <v>4598</v>
      </c>
      <c r="G2757" s="117">
        <v>1.0784</v>
      </c>
      <c r="H2757" s="117">
        <v>0</v>
      </c>
      <c r="I2757" s="117">
        <v>1</v>
      </c>
      <c r="J2757" s="117">
        <v>0</v>
      </c>
      <c r="K2757" s="117">
        <v>0</v>
      </c>
      <c r="L2757" s="117">
        <v>0.17199999999999999</v>
      </c>
      <c r="M2757" s="117">
        <v>1.4999999999999999E-2</v>
      </c>
      <c r="N2757" s="117" t="s">
        <v>3179</v>
      </c>
    </row>
    <row r="2758" spans="1:14">
      <c r="A2758" s="212" t="s">
        <v>7391</v>
      </c>
      <c r="B2758" s="117">
        <v>0.7246999999999999</v>
      </c>
      <c r="C2758" s="117">
        <v>1</v>
      </c>
      <c r="D2758" s="117">
        <v>6.5799999999999999E-3</v>
      </c>
      <c r="E2758" s="117">
        <v>658</v>
      </c>
      <c r="F2758" s="117" t="s">
        <v>4598</v>
      </c>
      <c r="G2758" s="117">
        <v>1.3593</v>
      </c>
      <c r="H2758" s="117">
        <v>0</v>
      </c>
      <c r="I2758" s="117">
        <v>1</v>
      </c>
      <c r="J2758" s="117">
        <v>0</v>
      </c>
      <c r="K2758" s="117">
        <v>0</v>
      </c>
      <c r="L2758" s="117">
        <v>0.28299999999999997</v>
      </c>
      <c r="M2758" s="117">
        <v>2.1000000000000001E-2</v>
      </c>
      <c r="N2758" s="117" t="s">
        <v>3180</v>
      </c>
    </row>
    <row r="2759" spans="1:14">
      <c r="A2759" s="212" t="s">
        <v>7392</v>
      </c>
      <c r="B2759" s="117">
        <v>0.87059999999999993</v>
      </c>
      <c r="C2759" s="117">
        <v>1</v>
      </c>
      <c r="D2759" s="117">
        <v>0.11172</v>
      </c>
      <c r="E2759" s="117">
        <v>11172</v>
      </c>
      <c r="F2759" s="117" t="s">
        <v>1440</v>
      </c>
      <c r="G2759" s="117">
        <v>1.9327000000000001</v>
      </c>
      <c r="H2759" s="117">
        <v>1.3599999999999999E-2</v>
      </c>
      <c r="I2759" s="117">
        <v>1</v>
      </c>
      <c r="J2759" s="117">
        <v>0</v>
      </c>
      <c r="K2759" s="117">
        <v>0</v>
      </c>
      <c r="L2759" s="117">
        <v>0.23400000000000001</v>
      </c>
      <c r="M2759" s="117">
        <v>1.2E-2</v>
      </c>
      <c r="N2759" s="117" t="s">
        <v>3181</v>
      </c>
    </row>
    <row r="2760" spans="1:14">
      <c r="A2760" s="212" t="s">
        <v>7393</v>
      </c>
      <c r="B2760" s="117">
        <v>0.7246999999999999</v>
      </c>
      <c r="C2760" s="117">
        <v>1</v>
      </c>
      <c r="D2760" s="117">
        <v>5.7299999999999999E-3</v>
      </c>
      <c r="E2760" s="117">
        <v>573</v>
      </c>
      <c r="F2760" s="117" t="s">
        <v>4598</v>
      </c>
      <c r="G2760" s="117">
        <v>1.3662000000000001</v>
      </c>
      <c r="H2760" s="117">
        <v>0</v>
      </c>
      <c r="I2760" s="117">
        <v>1</v>
      </c>
      <c r="J2760" s="117">
        <v>0</v>
      </c>
      <c r="K2760" s="117">
        <v>0</v>
      </c>
      <c r="L2760" s="117">
        <v>0.36</v>
      </c>
      <c r="M2760" s="117">
        <v>3.1E-2</v>
      </c>
      <c r="N2760" s="117" t="s">
        <v>3182</v>
      </c>
    </row>
    <row r="2761" spans="1:14">
      <c r="A2761" s="212" t="s">
        <v>7394</v>
      </c>
      <c r="B2761" s="117">
        <v>0.87059999999999993</v>
      </c>
      <c r="C2761" s="117">
        <v>1</v>
      </c>
      <c r="D2761" s="117">
        <v>8.8709999999999997E-2</v>
      </c>
      <c r="E2761" s="117">
        <v>8871</v>
      </c>
      <c r="F2761" s="117" t="s">
        <v>1440</v>
      </c>
      <c r="G2761" s="117">
        <v>1.9346000000000001</v>
      </c>
      <c r="H2761" s="117">
        <v>8.5400000000000004E-2</v>
      </c>
      <c r="I2761" s="117">
        <v>1</v>
      </c>
      <c r="J2761" s="117">
        <v>9.2007980000000003E-2</v>
      </c>
      <c r="K2761" s="117">
        <v>0.12586559</v>
      </c>
      <c r="L2761" s="117">
        <v>0.29299999999999998</v>
      </c>
      <c r="M2761" s="117">
        <v>1.0999999999999999E-2</v>
      </c>
      <c r="N2761" s="117" t="s">
        <v>3181</v>
      </c>
    </row>
    <row r="2762" spans="1:14">
      <c r="A2762" s="212" t="s">
        <v>7395</v>
      </c>
      <c r="B2762" s="117">
        <v>0.7246999999999999</v>
      </c>
      <c r="C2762" s="117">
        <v>1</v>
      </c>
      <c r="D2762" s="117">
        <v>4.8799999999999998E-3</v>
      </c>
      <c r="E2762" s="117">
        <v>488</v>
      </c>
      <c r="F2762" s="117" t="s">
        <v>4598</v>
      </c>
      <c r="G2762" s="117">
        <v>1.1826000000000001</v>
      </c>
      <c r="H2762" s="117">
        <v>0</v>
      </c>
      <c r="I2762" s="117">
        <v>1</v>
      </c>
      <c r="J2762" s="117">
        <v>0</v>
      </c>
      <c r="K2762" s="117">
        <v>0</v>
      </c>
      <c r="L2762" s="117">
        <v>0.32100000000000001</v>
      </c>
      <c r="M2762" s="117">
        <v>1.7999999999999999E-2</v>
      </c>
      <c r="N2762" s="117" t="s">
        <v>3183</v>
      </c>
    </row>
    <row r="2763" spans="1:14">
      <c r="A2763" s="212" t="s">
        <v>7396</v>
      </c>
      <c r="B2763" s="117">
        <v>0.73599999999999999</v>
      </c>
      <c r="C2763" s="117">
        <v>1</v>
      </c>
      <c r="D2763" s="117">
        <v>7.8100000000000001E-3</v>
      </c>
      <c r="E2763" s="117">
        <v>781</v>
      </c>
      <c r="F2763" s="117" t="s">
        <v>1558</v>
      </c>
      <c r="G2763" s="117">
        <v>1.5133000000000001</v>
      </c>
      <c r="H2763" s="117">
        <v>0</v>
      </c>
      <c r="I2763" s="117">
        <v>1</v>
      </c>
      <c r="J2763" s="117">
        <v>0</v>
      </c>
      <c r="K2763" s="117">
        <v>0</v>
      </c>
      <c r="L2763" s="117">
        <v>0.28399999999999997</v>
      </c>
      <c r="M2763" s="117">
        <v>2.9000000000000001E-2</v>
      </c>
      <c r="N2763" s="117" t="s">
        <v>3184</v>
      </c>
    </row>
    <row r="2764" spans="1:14">
      <c r="A2764" s="212" t="s">
        <v>7397</v>
      </c>
      <c r="B2764" s="117">
        <v>0.88759999999999994</v>
      </c>
      <c r="C2764" s="117">
        <v>1</v>
      </c>
      <c r="D2764" s="117">
        <v>2.7799999999999999E-3</v>
      </c>
      <c r="E2764" s="117">
        <v>278</v>
      </c>
      <c r="F2764" s="117" t="s">
        <v>1626</v>
      </c>
      <c r="G2764" s="117">
        <v>1.5537000000000001</v>
      </c>
      <c r="H2764" s="117">
        <v>0.115</v>
      </c>
      <c r="I2764" s="117">
        <v>1</v>
      </c>
      <c r="J2764" s="117">
        <v>0.39711164999999998</v>
      </c>
      <c r="K2764" s="117">
        <v>0.19959347</v>
      </c>
      <c r="L2764" s="117">
        <v>0.36199999999999999</v>
      </c>
      <c r="M2764" s="117">
        <v>0.03</v>
      </c>
      <c r="N2764" s="117" t="s">
        <v>1743</v>
      </c>
    </row>
    <row r="2765" spans="1:14">
      <c r="A2765" s="212" t="s">
        <v>7399</v>
      </c>
      <c r="B2765" s="117">
        <v>0.73599999999999999</v>
      </c>
      <c r="C2765" s="117">
        <v>1</v>
      </c>
      <c r="D2765" s="117">
        <v>6.1539999999999997E-2</v>
      </c>
      <c r="E2765" s="117">
        <v>6154</v>
      </c>
      <c r="F2765" s="117" t="s">
        <v>1558</v>
      </c>
      <c r="G2765" s="117">
        <v>1.8701000000000001</v>
      </c>
      <c r="H2765" s="117">
        <v>4.7699999999999999E-2</v>
      </c>
      <c r="I2765" s="117">
        <v>1</v>
      </c>
      <c r="J2765" s="117">
        <v>0</v>
      </c>
      <c r="K2765" s="117">
        <v>0</v>
      </c>
      <c r="L2765" s="117">
        <v>0.185</v>
      </c>
      <c r="M2765" s="117">
        <v>1.0999999999999999E-2</v>
      </c>
      <c r="N2765" s="117" t="s">
        <v>3151</v>
      </c>
    </row>
    <row r="2766" spans="1:14">
      <c r="A2766" s="212" t="s">
        <v>7400</v>
      </c>
      <c r="B2766" s="117">
        <v>0.73599999999999999</v>
      </c>
      <c r="C2766" s="117">
        <v>1</v>
      </c>
      <c r="D2766" s="117">
        <v>4.4350000000000001E-2</v>
      </c>
      <c r="E2766" s="117">
        <v>4435</v>
      </c>
      <c r="F2766" s="117" t="s">
        <v>1558</v>
      </c>
      <c r="G2766" s="117">
        <v>1.8889</v>
      </c>
      <c r="H2766" s="117">
        <v>0</v>
      </c>
      <c r="I2766" s="117">
        <v>1</v>
      </c>
      <c r="J2766" s="117">
        <v>0</v>
      </c>
      <c r="K2766" s="117">
        <v>0</v>
      </c>
      <c r="L2766" s="117">
        <v>0.26700000000000002</v>
      </c>
      <c r="M2766" s="117">
        <v>1.4E-2</v>
      </c>
      <c r="N2766" s="117" t="s">
        <v>3151</v>
      </c>
    </row>
    <row r="2767" spans="1:14">
      <c r="A2767" s="212" t="s">
        <v>7401</v>
      </c>
      <c r="B2767" s="117">
        <v>0.7246999999999999</v>
      </c>
      <c r="C2767" s="117">
        <v>1</v>
      </c>
      <c r="D2767" s="117">
        <v>1.0840000000000001E-2</v>
      </c>
      <c r="E2767" s="117">
        <v>1084</v>
      </c>
      <c r="F2767" s="117" t="s">
        <v>4598</v>
      </c>
      <c r="G2767" s="117">
        <v>1.4031</v>
      </c>
      <c r="H2767" s="117">
        <v>0</v>
      </c>
      <c r="I2767" s="117">
        <v>1</v>
      </c>
      <c r="J2767" s="117">
        <v>0</v>
      </c>
      <c r="K2767" s="117">
        <v>0</v>
      </c>
      <c r="L2767" s="117">
        <v>0.28399999999999997</v>
      </c>
      <c r="M2767" s="117">
        <v>2.1000000000000001E-2</v>
      </c>
      <c r="N2767" s="117" t="s">
        <v>3185</v>
      </c>
    </row>
    <row r="2768" spans="1:14">
      <c r="A2768" s="212" t="s">
        <v>7402</v>
      </c>
      <c r="B2768" s="117">
        <v>0.88229999999999997</v>
      </c>
      <c r="C2768" s="117">
        <v>1</v>
      </c>
      <c r="D2768" s="117">
        <v>3.1199999999999999E-3</v>
      </c>
      <c r="E2768" s="117">
        <v>312</v>
      </c>
      <c r="F2768" s="117" t="s">
        <v>1600</v>
      </c>
      <c r="G2768" s="117">
        <v>1.1951000000000001</v>
      </c>
      <c r="H2768" s="117">
        <v>0.11509999999999999</v>
      </c>
      <c r="I2768" s="117">
        <v>1</v>
      </c>
      <c r="J2768" s="117">
        <v>0</v>
      </c>
      <c r="K2768" s="117">
        <v>0</v>
      </c>
      <c r="L2768" s="117">
        <v>0.23400000000000001</v>
      </c>
      <c r="M2768" s="117">
        <v>2.8000000000000001E-2</v>
      </c>
      <c r="N2768" s="117" t="s">
        <v>3186</v>
      </c>
    </row>
    <row r="2769" spans="1:14">
      <c r="A2769" s="212" t="s">
        <v>7403</v>
      </c>
      <c r="B2769" s="117">
        <v>0.7246999999999999</v>
      </c>
      <c r="C2769" s="117">
        <v>1</v>
      </c>
      <c r="D2769" s="117">
        <v>1.5599999999999999E-2</v>
      </c>
      <c r="E2769" s="117">
        <v>1560</v>
      </c>
      <c r="F2769" s="117" t="s">
        <v>4598</v>
      </c>
      <c r="G2769" s="117">
        <v>1.5129999999999999</v>
      </c>
      <c r="H2769" s="117">
        <v>0</v>
      </c>
      <c r="I2769" s="117">
        <v>1</v>
      </c>
      <c r="J2769" s="117">
        <v>0</v>
      </c>
      <c r="K2769" s="117">
        <v>0</v>
      </c>
      <c r="L2769" s="117">
        <v>0.28399999999999997</v>
      </c>
      <c r="M2769" s="117">
        <v>3.5999999999999997E-2</v>
      </c>
      <c r="N2769" s="117" t="s">
        <v>3187</v>
      </c>
    </row>
    <row r="2770" spans="1:14">
      <c r="A2770" s="212" t="s">
        <v>7404</v>
      </c>
      <c r="B2770" s="117">
        <v>0.88759999999999994</v>
      </c>
      <c r="C2770" s="117">
        <v>1</v>
      </c>
      <c r="D2770" s="117">
        <v>5.0310000000000001E-2</v>
      </c>
      <c r="E2770" s="117">
        <v>5031</v>
      </c>
      <c r="F2770" s="117" t="s">
        <v>1626</v>
      </c>
      <c r="G2770" s="117">
        <v>2.0028000000000001</v>
      </c>
      <c r="H2770" s="117">
        <v>5.45E-2</v>
      </c>
      <c r="I2770" s="117">
        <v>1</v>
      </c>
      <c r="J2770" s="117">
        <v>1.894349E-2</v>
      </c>
      <c r="K2770" s="117">
        <v>2.4920950000000001E-2</v>
      </c>
      <c r="L2770" s="117">
        <v>0.222</v>
      </c>
      <c r="M2770" s="117">
        <v>0.02</v>
      </c>
      <c r="N2770" s="117" t="s">
        <v>1743</v>
      </c>
    </row>
    <row r="2771" spans="1:14">
      <c r="A2771" s="212" t="s">
        <v>7405</v>
      </c>
      <c r="B2771" s="117">
        <v>0.7246999999999999</v>
      </c>
      <c r="C2771" s="117">
        <v>1</v>
      </c>
      <c r="D2771" s="117">
        <v>5.5900000000000004E-3</v>
      </c>
      <c r="E2771" s="117">
        <v>559</v>
      </c>
      <c r="F2771" s="117" t="s">
        <v>4598</v>
      </c>
      <c r="G2771" s="117">
        <v>1.3562000000000001</v>
      </c>
      <c r="H2771" s="117">
        <v>0</v>
      </c>
      <c r="I2771" s="117">
        <v>1</v>
      </c>
      <c r="J2771" s="117">
        <v>0</v>
      </c>
      <c r="K2771" s="117">
        <v>0</v>
      </c>
      <c r="L2771" s="117">
        <v>0.185</v>
      </c>
      <c r="M2771" s="117">
        <v>3.2000000000000001E-2</v>
      </c>
      <c r="N2771" s="117" t="s">
        <v>3188</v>
      </c>
    </row>
    <row r="2772" spans="1:14">
      <c r="A2772" s="212" t="s">
        <v>7407</v>
      </c>
      <c r="B2772" s="117">
        <v>0.7246999999999999</v>
      </c>
      <c r="C2772" s="117">
        <v>1</v>
      </c>
      <c r="D2772" s="117">
        <v>2.0639999999999999E-2</v>
      </c>
      <c r="E2772" s="117">
        <v>2064</v>
      </c>
      <c r="F2772" s="117" t="s">
        <v>4598</v>
      </c>
      <c r="G2772" s="117">
        <v>1.4365000000000001</v>
      </c>
      <c r="H2772" s="117">
        <v>0</v>
      </c>
      <c r="I2772" s="117">
        <v>1</v>
      </c>
      <c r="J2772" s="117">
        <v>0</v>
      </c>
      <c r="K2772" s="117">
        <v>0</v>
      </c>
      <c r="L2772" s="117">
        <v>0.11899999999999999</v>
      </c>
      <c r="M2772" s="117">
        <v>1.2999999999999999E-2</v>
      </c>
      <c r="N2772" s="117" t="s">
        <v>3145</v>
      </c>
    </row>
    <row r="2773" spans="1:14">
      <c r="A2773" s="212" t="s">
        <v>7408</v>
      </c>
      <c r="B2773" s="117">
        <v>0.7246999999999999</v>
      </c>
      <c r="C2773" s="117">
        <v>1</v>
      </c>
      <c r="D2773" s="117">
        <v>3.14E-3</v>
      </c>
      <c r="E2773" s="117">
        <v>314</v>
      </c>
      <c r="F2773" s="117" t="s">
        <v>4598</v>
      </c>
      <c r="G2773" s="117">
        <v>1.3247</v>
      </c>
      <c r="H2773" s="117">
        <v>0</v>
      </c>
      <c r="I2773" s="117">
        <v>1</v>
      </c>
      <c r="J2773" s="117">
        <v>0</v>
      </c>
      <c r="K2773" s="117">
        <v>0</v>
      </c>
      <c r="L2773" s="117">
        <v>0.39900000000000002</v>
      </c>
      <c r="M2773" s="117">
        <v>3.1E-2</v>
      </c>
      <c r="N2773" s="117" t="s">
        <v>3189</v>
      </c>
    </row>
    <row r="2774" spans="1:14">
      <c r="A2774" s="212" t="s">
        <v>7409</v>
      </c>
      <c r="B2774" s="117">
        <v>0.88759999999999994</v>
      </c>
      <c r="C2774" s="117">
        <v>1</v>
      </c>
      <c r="D2774" s="117">
        <v>3.5909999999999997E-2</v>
      </c>
      <c r="E2774" s="117">
        <v>3591</v>
      </c>
      <c r="F2774" s="117" t="s">
        <v>1626</v>
      </c>
      <c r="G2774" s="117">
        <v>1.5649</v>
      </c>
      <c r="H2774" s="117">
        <v>3.9E-2</v>
      </c>
      <c r="I2774" s="117">
        <v>1</v>
      </c>
      <c r="J2774" s="117">
        <v>0</v>
      </c>
      <c r="K2774" s="117">
        <v>0</v>
      </c>
      <c r="L2774" s="117">
        <v>0.14199999999999999</v>
      </c>
      <c r="M2774" s="117">
        <v>1.4999999999999999E-2</v>
      </c>
      <c r="N2774" s="117" t="s">
        <v>1743</v>
      </c>
    </row>
    <row r="2775" spans="1:14">
      <c r="A2775" s="212" t="s">
        <v>7410</v>
      </c>
      <c r="B2775" s="117">
        <v>0.7246999999999999</v>
      </c>
      <c r="C2775" s="117">
        <v>1</v>
      </c>
      <c r="D2775" s="117">
        <v>9.4400000000000005E-3</v>
      </c>
      <c r="E2775" s="117">
        <v>944</v>
      </c>
      <c r="F2775" s="117" t="s">
        <v>4598</v>
      </c>
      <c r="G2775" s="117">
        <v>1.3275999999999999</v>
      </c>
      <c r="H2775" s="117">
        <v>0</v>
      </c>
      <c r="I2775" s="117">
        <v>1</v>
      </c>
      <c r="J2775" s="117">
        <v>0</v>
      </c>
      <c r="K2775" s="117">
        <v>0</v>
      </c>
      <c r="L2775" s="117">
        <v>0.21299999999999999</v>
      </c>
      <c r="M2775" s="117">
        <v>1.7999999999999999E-2</v>
      </c>
      <c r="N2775" s="117" t="s">
        <v>3190</v>
      </c>
    </row>
    <row r="2776" spans="1:14">
      <c r="A2776" s="212" t="s">
        <v>7411</v>
      </c>
      <c r="B2776" s="117">
        <v>0.88229999999999997</v>
      </c>
      <c r="C2776" s="117">
        <v>1</v>
      </c>
      <c r="D2776" s="117">
        <v>1.2120000000000001E-2</v>
      </c>
      <c r="E2776" s="117">
        <v>1212</v>
      </c>
      <c r="F2776" s="117" t="s">
        <v>1600</v>
      </c>
      <c r="G2776" s="117">
        <v>2.5910000000000002</v>
      </c>
      <c r="H2776" s="117">
        <v>0.14749999999999999</v>
      </c>
      <c r="I2776" s="117">
        <v>1</v>
      </c>
      <c r="J2776" s="117">
        <v>0.18949015999999999</v>
      </c>
      <c r="K2776" s="117">
        <v>0.24161580999999999</v>
      </c>
      <c r="L2776" s="117">
        <v>0.20200000000000001</v>
      </c>
      <c r="M2776" s="117">
        <v>1.7999999999999999E-2</v>
      </c>
      <c r="N2776" s="117" t="s">
        <v>3165</v>
      </c>
    </row>
    <row r="2777" spans="1:14">
      <c r="A2777" s="212" t="s">
        <v>7412</v>
      </c>
      <c r="B2777" s="117">
        <v>0.7246999999999999</v>
      </c>
      <c r="C2777" s="117">
        <v>1</v>
      </c>
      <c r="D2777" s="117">
        <v>5.5799999999999999E-3</v>
      </c>
      <c r="E2777" s="117">
        <v>558</v>
      </c>
      <c r="F2777" s="117" t="s">
        <v>4598</v>
      </c>
      <c r="G2777" s="117">
        <v>1.1870000000000001</v>
      </c>
      <c r="H2777" s="117">
        <v>0</v>
      </c>
      <c r="I2777" s="117">
        <v>1</v>
      </c>
      <c r="J2777" s="117">
        <v>0</v>
      </c>
      <c r="K2777" s="117">
        <v>0</v>
      </c>
      <c r="L2777" s="117">
        <v>0.184</v>
      </c>
      <c r="M2777" s="117">
        <v>8.0000000000000002E-3</v>
      </c>
      <c r="N2777" s="117" t="s">
        <v>1741</v>
      </c>
    </row>
    <row r="2778" spans="1:14">
      <c r="A2778" s="212" t="s">
        <v>7413</v>
      </c>
      <c r="B2778" s="117">
        <v>0.87059999999999993</v>
      </c>
      <c r="C2778" s="117">
        <v>1</v>
      </c>
      <c r="D2778" s="117">
        <v>4.709E-2</v>
      </c>
      <c r="E2778" s="117">
        <v>4709</v>
      </c>
      <c r="F2778" s="117" t="s">
        <v>1440</v>
      </c>
      <c r="G2778" s="117">
        <v>1.7468999999999999</v>
      </c>
      <c r="H2778" s="117">
        <v>0.1142</v>
      </c>
      <c r="I2778" s="117">
        <v>1</v>
      </c>
      <c r="J2778" s="117">
        <v>0</v>
      </c>
      <c r="K2778" s="117">
        <v>0</v>
      </c>
      <c r="L2778" s="117">
        <v>0.14099999999999999</v>
      </c>
      <c r="M2778" s="117">
        <v>1.0999999999999999E-2</v>
      </c>
      <c r="N2778" s="117" t="s">
        <v>3181</v>
      </c>
    </row>
    <row r="2779" spans="1:14">
      <c r="A2779" s="212" t="s">
        <v>7414</v>
      </c>
      <c r="B2779" s="117">
        <v>0.88229999999999997</v>
      </c>
      <c r="C2779" s="117">
        <v>1</v>
      </c>
      <c r="D2779" s="117">
        <v>2.5400000000000002E-3</v>
      </c>
      <c r="E2779" s="117">
        <v>254</v>
      </c>
      <c r="F2779" s="117" t="s">
        <v>1600</v>
      </c>
      <c r="G2779" s="117">
        <v>1.2949999999999999</v>
      </c>
      <c r="H2779" s="117">
        <v>7.9699999999999993E-2</v>
      </c>
      <c r="I2779" s="117">
        <v>1</v>
      </c>
      <c r="J2779" s="117">
        <v>0</v>
      </c>
      <c r="K2779" s="117">
        <v>0</v>
      </c>
      <c r="L2779" s="117">
        <v>0.47199999999999998</v>
      </c>
      <c r="M2779" s="117">
        <v>3.1E-2</v>
      </c>
      <c r="N2779" s="117" t="s">
        <v>3165</v>
      </c>
    </row>
    <row r="2780" spans="1:14">
      <c r="A2780" s="212" t="s">
        <v>7415</v>
      </c>
      <c r="B2780" s="117">
        <v>0.88759999999999994</v>
      </c>
      <c r="C2780" s="117">
        <v>1</v>
      </c>
      <c r="D2780" s="117">
        <v>7.9909999999999995E-2</v>
      </c>
      <c r="E2780" s="117">
        <v>7991</v>
      </c>
      <c r="F2780" s="117" t="s">
        <v>1626</v>
      </c>
      <c r="G2780" s="117">
        <v>2.0699000000000001</v>
      </c>
      <c r="H2780" s="117">
        <v>6.4199999999999993E-2</v>
      </c>
      <c r="I2780" s="117">
        <v>1</v>
      </c>
      <c r="J2780" s="117">
        <v>0</v>
      </c>
      <c r="K2780" s="117">
        <v>0</v>
      </c>
      <c r="L2780" s="117">
        <v>0.14599999999999999</v>
      </c>
      <c r="M2780" s="117">
        <v>1.4999999999999999E-2</v>
      </c>
      <c r="N2780" s="117" t="s">
        <v>1743</v>
      </c>
    </row>
    <row r="2781" spans="1:14">
      <c r="A2781" s="212" t="s">
        <v>7417</v>
      </c>
      <c r="B2781" s="117">
        <v>0.73599999999999999</v>
      </c>
      <c r="C2781" s="117">
        <v>1</v>
      </c>
      <c r="D2781" s="117">
        <v>6.8540000000000004E-2</v>
      </c>
      <c r="E2781" s="117">
        <v>6854</v>
      </c>
      <c r="F2781" s="117" t="s">
        <v>1558</v>
      </c>
      <c r="G2781" s="117">
        <v>1.8754999999999999</v>
      </c>
      <c r="H2781" s="117">
        <v>4.4499999999999998E-2</v>
      </c>
      <c r="I2781" s="117">
        <v>1</v>
      </c>
      <c r="J2781" s="117">
        <v>0</v>
      </c>
      <c r="K2781" s="117">
        <v>0</v>
      </c>
      <c r="L2781" s="117">
        <v>0.252</v>
      </c>
      <c r="M2781" s="117">
        <v>1.6E-2</v>
      </c>
      <c r="N2781" s="117" t="s">
        <v>3151</v>
      </c>
    </row>
    <row r="2782" spans="1:14">
      <c r="A2782" s="212" t="s">
        <v>7419</v>
      </c>
      <c r="B2782" s="117">
        <v>0.7246999999999999</v>
      </c>
      <c r="C2782" s="117">
        <v>1</v>
      </c>
      <c r="D2782" s="117">
        <v>7.62E-3</v>
      </c>
      <c r="E2782" s="117">
        <v>762</v>
      </c>
      <c r="F2782" s="117" t="s">
        <v>4598</v>
      </c>
      <c r="G2782" s="117">
        <v>1.2952999999999999</v>
      </c>
      <c r="H2782" s="117">
        <v>0</v>
      </c>
      <c r="I2782" s="117">
        <v>1</v>
      </c>
      <c r="J2782" s="117">
        <v>0</v>
      </c>
      <c r="K2782" s="117">
        <v>0</v>
      </c>
      <c r="L2782" s="117">
        <v>0.185</v>
      </c>
      <c r="M2782" s="117">
        <v>2.1000000000000001E-2</v>
      </c>
      <c r="N2782" s="117" t="s">
        <v>3193</v>
      </c>
    </row>
    <row r="2783" spans="1:14">
      <c r="A2783" s="212" t="s">
        <v>7420</v>
      </c>
      <c r="B2783" s="117">
        <v>0.70819999999999994</v>
      </c>
      <c r="C2783" s="117">
        <v>1</v>
      </c>
      <c r="D2783" s="117">
        <v>1.4409999999999999E-2</v>
      </c>
      <c r="E2783" s="117">
        <v>1441</v>
      </c>
      <c r="F2783" s="117" t="s">
        <v>1556</v>
      </c>
      <c r="G2783" s="117">
        <v>1.6819999999999999</v>
      </c>
      <c r="H2783" s="117">
        <v>6.4899999999999999E-2</v>
      </c>
      <c r="I2783" s="117">
        <v>1</v>
      </c>
      <c r="J2783" s="117">
        <v>7.9897900000000001E-3</v>
      </c>
      <c r="K2783" s="117">
        <v>6.2662400000000002E-3</v>
      </c>
      <c r="L2783" s="117">
        <v>0.14899999999999999</v>
      </c>
      <c r="M2783" s="117">
        <v>1.2E-2</v>
      </c>
      <c r="N2783" s="117" t="s">
        <v>3150</v>
      </c>
    </row>
    <row r="2784" spans="1:14">
      <c r="A2784" s="212" t="s">
        <v>7421</v>
      </c>
      <c r="B2784" s="117">
        <v>0.73599999999999999</v>
      </c>
      <c r="C2784" s="117">
        <v>1</v>
      </c>
      <c r="D2784" s="117">
        <v>4.4099999999999999E-3</v>
      </c>
      <c r="E2784" s="117">
        <v>441</v>
      </c>
      <c r="F2784" s="117" t="s">
        <v>1558</v>
      </c>
      <c r="G2784" s="117">
        <v>1.21</v>
      </c>
      <c r="H2784" s="117">
        <v>0</v>
      </c>
      <c r="I2784" s="117">
        <v>1</v>
      </c>
      <c r="J2784" s="117">
        <v>0</v>
      </c>
      <c r="K2784" s="117">
        <v>0</v>
      </c>
      <c r="L2784" s="117">
        <v>0.44800000000000001</v>
      </c>
      <c r="M2784" s="117">
        <v>3.1E-2</v>
      </c>
      <c r="N2784" s="117" t="s">
        <v>1739</v>
      </c>
    </row>
    <row r="2785" spans="1:14">
      <c r="A2785" s="212" t="s">
        <v>7422</v>
      </c>
      <c r="B2785" s="117">
        <v>0.7246999999999999</v>
      </c>
      <c r="C2785" s="117">
        <v>1</v>
      </c>
      <c r="D2785" s="117">
        <v>1.6100000000000001E-3</v>
      </c>
      <c r="E2785" s="117">
        <v>161</v>
      </c>
      <c r="F2785" s="117" t="s">
        <v>4598</v>
      </c>
      <c r="G2785" s="117">
        <v>1.0823</v>
      </c>
      <c r="H2785" s="117">
        <v>0</v>
      </c>
      <c r="I2785" s="117">
        <v>1</v>
      </c>
      <c r="J2785" s="117">
        <v>0</v>
      </c>
      <c r="K2785" s="117">
        <v>0</v>
      </c>
      <c r="L2785" s="117">
        <v>0.443</v>
      </c>
      <c r="M2785" s="117">
        <v>3.6999999999999998E-2</v>
      </c>
      <c r="N2785" s="117" t="s">
        <v>3194</v>
      </c>
    </row>
    <row r="2786" spans="1:14">
      <c r="A2786" s="212" t="s">
        <v>7423</v>
      </c>
      <c r="B2786" s="117">
        <v>0.7246999999999999</v>
      </c>
      <c r="C2786" s="117">
        <v>1</v>
      </c>
      <c r="D2786" s="117">
        <v>2.4599999999999999E-3</v>
      </c>
      <c r="E2786" s="117">
        <v>246</v>
      </c>
      <c r="F2786" s="117" t="s">
        <v>4598</v>
      </c>
      <c r="G2786" s="117">
        <v>1.1718</v>
      </c>
      <c r="H2786" s="117">
        <v>0</v>
      </c>
      <c r="I2786" s="117">
        <v>1</v>
      </c>
      <c r="J2786" s="117">
        <v>0</v>
      </c>
      <c r="K2786" s="117">
        <v>0</v>
      </c>
      <c r="L2786" s="117">
        <v>0.126</v>
      </c>
      <c r="M2786" s="117">
        <v>1.7999999999999999E-2</v>
      </c>
      <c r="N2786" s="117" t="s">
        <v>3152</v>
      </c>
    </row>
    <row r="2787" spans="1:14">
      <c r="A2787" s="212" t="s">
        <v>7424</v>
      </c>
      <c r="B2787" s="117">
        <v>0.88229999999999997</v>
      </c>
      <c r="C2787" s="117">
        <v>1</v>
      </c>
      <c r="D2787" s="117">
        <v>4.3920000000000001E-2</v>
      </c>
      <c r="E2787" s="117">
        <v>4392</v>
      </c>
      <c r="F2787" s="117" t="s">
        <v>1600</v>
      </c>
      <c r="G2787" s="117">
        <v>1.8704000000000001</v>
      </c>
      <c r="H2787" s="117">
        <v>7.7700000000000005E-2</v>
      </c>
      <c r="I2787" s="117">
        <v>1</v>
      </c>
      <c r="J2787" s="117">
        <v>2.4826350000000001E-2</v>
      </c>
      <c r="K2787" s="117">
        <v>2.5453050000000001E-2</v>
      </c>
      <c r="L2787" s="117">
        <v>0.13700000000000001</v>
      </c>
      <c r="M2787" s="117">
        <v>8.9999999999999993E-3</v>
      </c>
      <c r="N2787" s="117" t="s">
        <v>3165</v>
      </c>
    </row>
    <row r="2788" spans="1:14">
      <c r="A2788" s="212" t="s">
        <v>7425</v>
      </c>
      <c r="B2788" s="117">
        <v>0.72889999999999999</v>
      </c>
      <c r="C2788" s="117">
        <v>1</v>
      </c>
      <c r="D2788" s="117">
        <v>1.128E-2</v>
      </c>
      <c r="E2788" s="117">
        <v>1128</v>
      </c>
      <c r="F2788" s="117" t="s">
        <v>4596</v>
      </c>
      <c r="G2788" s="117">
        <v>1.296</v>
      </c>
      <c r="H2788" s="117">
        <v>0</v>
      </c>
      <c r="I2788" s="117">
        <v>1</v>
      </c>
      <c r="J2788" s="117">
        <v>0</v>
      </c>
      <c r="K2788" s="117">
        <v>0</v>
      </c>
      <c r="L2788" s="117">
        <v>0.158</v>
      </c>
      <c r="M2788" s="117">
        <v>0.03</v>
      </c>
      <c r="N2788" s="117" t="s">
        <v>3173</v>
      </c>
    </row>
    <row r="2789" spans="1:14">
      <c r="A2789" s="212" t="s">
        <v>7426</v>
      </c>
      <c r="B2789" s="117">
        <v>0.79589999999999994</v>
      </c>
      <c r="C2789" s="117">
        <v>1</v>
      </c>
      <c r="D2789" s="117">
        <v>2.8899999999999999E-2</v>
      </c>
      <c r="E2789" s="117">
        <v>2890</v>
      </c>
      <c r="F2789" s="117" t="s">
        <v>4618</v>
      </c>
      <c r="G2789" s="117">
        <v>1.5291999999999999</v>
      </c>
      <c r="H2789" s="117">
        <v>6.3100000000000003E-2</v>
      </c>
      <c r="I2789" s="117">
        <v>1</v>
      </c>
      <c r="J2789" s="117">
        <v>0</v>
      </c>
      <c r="K2789" s="117">
        <v>0</v>
      </c>
      <c r="L2789" s="117">
        <v>0.11799999999999999</v>
      </c>
      <c r="M2789" s="117">
        <v>1.0999999999999999E-2</v>
      </c>
      <c r="N2789" s="117" t="s">
        <v>3195</v>
      </c>
    </row>
    <row r="2790" spans="1:14">
      <c r="A2790" s="212" t="s">
        <v>7427</v>
      </c>
      <c r="B2790" s="117">
        <v>0.7246999999999999</v>
      </c>
      <c r="C2790" s="117">
        <v>1</v>
      </c>
      <c r="D2790" s="117">
        <v>9.1000000000000004E-3</v>
      </c>
      <c r="E2790" s="117">
        <v>910</v>
      </c>
      <c r="F2790" s="117" t="s">
        <v>4598</v>
      </c>
      <c r="G2790" s="117">
        <v>1.1684000000000001</v>
      </c>
      <c r="H2790" s="117">
        <v>0</v>
      </c>
      <c r="I2790" s="117">
        <v>1</v>
      </c>
      <c r="J2790" s="117">
        <v>0</v>
      </c>
      <c r="K2790" s="117">
        <v>0</v>
      </c>
      <c r="L2790" s="117">
        <v>0.19800000000000001</v>
      </c>
      <c r="M2790" s="117">
        <v>1.4E-2</v>
      </c>
      <c r="N2790" s="117" t="s">
        <v>3196</v>
      </c>
    </row>
    <row r="2791" spans="1:14">
      <c r="A2791" s="212" t="s">
        <v>7428</v>
      </c>
      <c r="B2791" s="117">
        <v>0.75739999999999996</v>
      </c>
      <c r="C2791" s="117">
        <v>1</v>
      </c>
      <c r="D2791" s="117">
        <v>2.0789999999999999E-2</v>
      </c>
      <c r="E2791" s="117">
        <v>2079</v>
      </c>
      <c r="F2791" s="117" t="s">
        <v>1540</v>
      </c>
      <c r="G2791" s="117">
        <v>1.7761</v>
      </c>
      <c r="H2791" s="117">
        <v>0</v>
      </c>
      <c r="I2791" s="117">
        <v>1</v>
      </c>
      <c r="J2791" s="117">
        <v>0</v>
      </c>
      <c r="K2791" s="117">
        <v>0</v>
      </c>
      <c r="L2791" s="117">
        <v>9.2999999999999999E-2</v>
      </c>
      <c r="M2791" s="117">
        <v>7.0000000000000001E-3</v>
      </c>
      <c r="N2791" s="117" t="s">
        <v>3143</v>
      </c>
    </row>
    <row r="2792" spans="1:14">
      <c r="A2792" s="212" t="s">
        <v>7429</v>
      </c>
      <c r="B2792" s="117">
        <v>0.7246999999999999</v>
      </c>
      <c r="C2792" s="117">
        <v>1</v>
      </c>
      <c r="D2792" s="117">
        <v>3.7299999999999998E-3</v>
      </c>
      <c r="E2792" s="117">
        <v>373</v>
      </c>
      <c r="F2792" s="117" t="s">
        <v>4598</v>
      </c>
      <c r="G2792" s="117">
        <v>1.3631</v>
      </c>
      <c r="H2792" s="117">
        <v>0</v>
      </c>
      <c r="I2792" s="117">
        <v>1</v>
      </c>
      <c r="J2792" s="117">
        <v>0</v>
      </c>
      <c r="K2792" s="117">
        <v>0</v>
      </c>
      <c r="L2792" s="117">
        <v>0.23499999999999999</v>
      </c>
      <c r="M2792" s="117">
        <v>1.7999999999999999E-2</v>
      </c>
      <c r="N2792" s="117" t="s">
        <v>3197</v>
      </c>
    </row>
    <row r="2793" spans="1:14">
      <c r="A2793" s="212" t="s">
        <v>7430</v>
      </c>
      <c r="B2793" s="117">
        <v>0.88759999999999994</v>
      </c>
      <c r="C2793" s="117">
        <v>1</v>
      </c>
      <c r="D2793" s="117">
        <v>1.508E-2</v>
      </c>
      <c r="E2793" s="117">
        <v>1508</v>
      </c>
      <c r="F2793" s="117" t="s">
        <v>1626</v>
      </c>
      <c r="G2793" s="117">
        <v>1.5202</v>
      </c>
      <c r="H2793" s="117">
        <v>6.5000000000000002E-2</v>
      </c>
      <c r="I2793" s="117">
        <v>1</v>
      </c>
      <c r="J2793" s="117">
        <v>0</v>
      </c>
      <c r="K2793" s="117">
        <v>0</v>
      </c>
      <c r="L2793" s="117">
        <v>0.129</v>
      </c>
      <c r="M2793" s="117">
        <v>1.4E-2</v>
      </c>
      <c r="N2793" s="117" t="s">
        <v>1749</v>
      </c>
    </row>
    <row r="2794" spans="1:14">
      <c r="A2794" s="212" t="s">
        <v>7431</v>
      </c>
      <c r="B2794" s="117">
        <v>0.88759999999999994</v>
      </c>
      <c r="C2794" s="117">
        <v>1</v>
      </c>
      <c r="D2794" s="117">
        <v>1.8669999999999999E-2</v>
      </c>
      <c r="E2794" s="117">
        <v>1867</v>
      </c>
      <c r="F2794" s="117" t="s">
        <v>1626</v>
      </c>
      <c r="G2794" s="117">
        <v>1.423</v>
      </c>
      <c r="H2794" s="117">
        <v>0</v>
      </c>
      <c r="I2794" s="117">
        <v>1</v>
      </c>
      <c r="J2794" s="117">
        <v>0</v>
      </c>
      <c r="K2794" s="117">
        <v>0</v>
      </c>
      <c r="L2794" s="117">
        <v>0.14399999999999999</v>
      </c>
      <c r="M2794" s="117">
        <v>1.2999999999999999E-2</v>
      </c>
      <c r="N2794" s="117" t="s">
        <v>3144</v>
      </c>
    </row>
    <row r="2795" spans="1:14">
      <c r="A2795" s="212" t="s">
        <v>7432</v>
      </c>
      <c r="B2795" s="117">
        <v>0.88759999999999994</v>
      </c>
      <c r="C2795" s="117">
        <v>1</v>
      </c>
      <c r="D2795" s="117">
        <v>1.3100000000000001E-2</v>
      </c>
      <c r="E2795" s="117">
        <v>1310</v>
      </c>
      <c r="F2795" s="117" t="s">
        <v>1626</v>
      </c>
      <c r="G2795" s="117">
        <v>1.6929000000000001</v>
      </c>
      <c r="H2795" s="117">
        <v>0</v>
      </c>
      <c r="I2795" s="117">
        <v>1</v>
      </c>
      <c r="J2795" s="117">
        <v>0</v>
      </c>
      <c r="K2795" s="117">
        <v>0</v>
      </c>
      <c r="L2795" s="117">
        <v>0.17399999999999999</v>
      </c>
      <c r="M2795" s="117">
        <v>1.7999999999999999E-2</v>
      </c>
      <c r="N2795" s="117" t="s">
        <v>1743</v>
      </c>
    </row>
    <row r="2796" spans="1:14">
      <c r="A2796" s="212" t="s">
        <v>7433</v>
      </c>
      <c r="B2796" s="117">
        <v>0.88759999999999994</v>
      </c>
      <c r="C2796" s="117">
        <v>1</v>
      </c>
      <c r="D2796" s="117">
        <v>2.0799999999999998E-3</v>
      </c>
      <c r="E2796" s="117">
        <v>208</v>
      </c>
      <c r="F2796" s="117" t="s">
        <v>1626</v>
      </c>
      <c r="G2796" s="117">
        <v>1.1214999999999999</v>
      </c>
      <c r="H2796" s="117">
        <v>0</v>
      </c>
      <c r="I2796" s="117">
        <v>1</v>
      </c>
      <c r="J2796" s="117">
        <v>0</v>
      </c>
      <c r="K2796" s="117">
        <v>0</v>
      </c>
      <c r="L2796" s="117">
        <v>0.55200000000000005</v>
      </c>
      <c r="M2796" s="117">
        <v>1.6E-2</v>
      </c>
      <c r="N2796" s="117" t="s">
        <v>3198</v>
      </c>
    </row>
    <row r="2797" spans="1:14">
      <c r="A2797" s="212" t="s">
        <v>7434</v>
      </c>
      <c r="B2797" s="117">
        <v>0.88759999999999994</v>
      </c>
      <c r="C2797" s="117">
        <v>1</v>
      </c>
      <c r="D2797" s="117">
        <v>6.4200000000000004E-3</v>
      </c>
      <c r="E2797" s="117">
        <v>642</v>
      </c>
      <c r="F2797" s="117" t="s">
        <v>1626</v>
      </c>
      <c r="G2797" s="117">
        <v>2.8816999999999999</v>
      </c>
      <c r="H2797" s="117">
        <v>0</v>
      </c>
      <c r="I2797" s="117">
        <v>1</v>
      </c>
      <c r="J2797" s="117">
        <v>0</v>
      </c>
      <c r="K2797" s="117">
        <v>0</v>
      </c>
      <c r="L2797" s="117">
        <v>0.221</v>
      </c>
      <c r="M2797" s="117">
        <v>2.1999999999999999E-2</v>
      </c>
      <c r="N2797" s="117" t="s">
        <v>1743</v>
      </c>
    </row>
    <row r="2798" spans="1:14">
      <c r="A2798" s="212" t="s">
        <v>7435</v>
      </c>
      <c r="B2798" s="117">
        <v>0.88759999999999994</v>
      </c>
      <c r="C2798" s="117">
        <v>1</v>
      </c>
      <c r="D2798" s="117">
        <v>1.374E-2</v>
      </c>
      <c r="E2798" s="117">
        <v>1374</v>
      </c>
      <c r="F2798" s="117" t="s">
        <v>1626</v>
      </c>
      <c r="G2798" s="117">
        <v>1.5606</v>
      </c>
      <c r="H2798" s="117">
        <v>6.7400000000000002E-2</v>
      </c>
      <c r="I2798" s="117">
        <v>1</v>
      </c>
      <c r="J2798" s="117">
        <v>0</v>
      </c>
      <c r="K2798" s="117">
        <v>0</v>
      </c>
      <c r="L2798" s="117">
        <v>0.17199999999999999</v>
      </c>
      <c r="M2798" s="117">
        <v>1.7999999999999999E-2</v>
      </c>
      <c r="N2798" s="117" t="s">
        <v>3167</v>
      </c>
    </row>
    <row r="2799" spans="1:14">
      <c r="A2799" s="212" t="s">
        <v>7436</v>
      </c>
      <c r="B2799" s="117">
        <v>0.88229999999999997</v>
      </c>
      <c r="C2799" s="117">
        <v>1</v>
      </c>
      <c r="D2799" s="117">
        <v>2.5780000000000001E-2</v>
      </c>
      <c r="E2799" s="117">
        <v>2578</v>
      </c>
      <c r="F2799" s="117" t="s">
        <v>1600</v>
      </c>
      <c r="G2799" s="117">
        <v>1.7929999999999999</v>
      </c>
      <c r="H2799" s="117">
        <v>4.3499999999999997E-2</v>
      </c>
      <c r="I2799" s="117">
        <v>1</v>
      </c>
      <c r="J2799" s="117">
        <v>0</v>
      </c>
      <c r="K2799" s="117">
        <v>0</v>
      </c>
      <c r="L2799" s="117">
        <v>0.13700000000000001</v>
      </c>
      <c r="M2799" s="117">
        <v>1.6E-2</v>
      </c>
      <c r="N2799" s="117" t="s">
        <v>3165</v>
      </c>
    </row>
    <row r="2800" spans="1:14">
      <c r="A2800" s="212" t="s">
        <v>7437</v>
      </c>
      <c r="B2800" s="117">
        <v>0.88759999999999994</v>
      </c>
      <c r="C2800" s="117">
        <v>1</v>
      </c>
      <c r="D2800" s="117">
        <v>1.06E-3</v>
      </c>
      <c r="E2800" s="117">
        <v>106</v>
      </c>
      <c r="F2800" s="117" t="s">
        <v>1626</v>
      </c>
      <c r="G2800" s="117">
        <v>1.0094000000000001</v>
      </c>
      <c r="H2800" s="117">
        <v>0</v>
      </c>
      <c r="I2800" s="117">
        <v>1</v>
      </c>
      <c r="J2800" s="117">
        <v>0</v>
      </c>
      <c r="K2800" s="117">
        <v>0</v>
      </c>
      <c r="L2800" s="117">
        <v>0.496</v>
      </c>
      <c r="M2800" s="117">
        <v>9.8000000000000004E-2</v>
      </c>
      <c r="N2800" s="117" t="s">
        <v>3167</v>
      </c>
    </row>
    <row r="2801" spans="1:14">
      <c r="A2801" s="212" t="s">
        <v>7438</v>
      </c>
      <c r="B2801" s="117">
        <v>0.7246999999999999</v>
      </c>
      <c r="C2801" s="117">
        <v>1</v>
      </c>
      <c r="D2801" s="117">
        <v>1.7799999999999999E-3</v>
      </c>
      <c r="E2801" s="117">
        <v>178</v>
      </c>
      <c r="F2801" s="117" t="s">
        <v>4598</v>
      </c>
      <c r="G2801" s="117">
        <v>0.93389999999999995</v>
      </c>
      <c r="H2801" s="117">
        <v>0</v>
      </c>
      <c r="I2801" s="117">
        <v>1</v>
      </c>
      <c r="J2801" s="117">
        <v>0</v>
      </c>
      <c r="K2801" s="117">
        <v>0</v>
      </c>
      <c r="L2801" s="117">
        <v>0.52300000000000002</v>
      </c>
      <c r="M2801" s="117">
        <v>3.2000000000000001E-2</v>
      </c>
      <c r="N2801" s="117" t="s">
        <v>3199</v>
      </c>
    </row>
    <row r="2802" spans="1:14">
      <c r="A2802" s="212" t="s">
        <v>7440</v>
      </c>
      <c r="B2802" s="117">
        <v>0.79129999999999989</v>
      </c>
      <c r="C2802" s="117">
        <v>1</v>
      </c>
      <c r="D2802" s="117">
        <v>2.6349999999999998E-2</v>
      </c>
      <c r="E2802" s="117">
        <v>2635</v>
      </c>
      <c r="F2802" s="117" t="s">
        <v>4622</v>
      </c>
      <c r="G2802" s="117">
        <v>1.5605</v>
      </c>
      <c r="H2802" s="117">
        <v>0.1258</v>
      </c>
      <c r="I2802" s="117">
        <v>1</v>
      </c>
      <c r="J2802" s="117">
        <v>4.2136300000000003E-3</v>
      </c>
      <c r="K2802" s="117">
        <v>3.1657E-3</v>
      </c>
      <c r="L2802" s="117">
        <v>0.11799999999999999</v>
      </c>
      <c r="M2802" s="117">
        <v>8.9999999999999993E-3</v>
      </c>
      <c r="N2802" s="117" t="s">
        <v>3200</v>
      </c>
    </row>
    <row r="2803" spans="1:14">
      <c r="A2803" s="212" t="s">
        <v>7442</v>
      </c>
      <c r="B2803" s="117">
        <v>0.79229999999999989</v>
      </c>
      <c r="C2803" s="117">
        <v>1</v>
      </c>
      <c r="D2803" s="117">
        <v>2.393E-2</v>
      </c>
      <c r="E2803" s="117">
        <v>2393</v>
      </c>
      <c r="F2803" s="117" t="s">
        <v>4443</v>
      </c>
      <c r="G2803" s="117">
        <v>1.6117999999999999</v>
      </c>
      <c r="H2803" s="117">
        <v>0</v>
      </c>
      <c r="I2803" s="117">
        <v>1</v>
      </c>
      <c r="J2803" s="117">
        <v>0</v>
      </c>
      <c r="K2803" s="117">
        <v>0</v>
      </c>
      <c r="L2803" s="117">
        <v>0.318</v>
      </c>
      <c r="M2803" s="117">
        <v>3.1E-2</v>
      </c>
      <c r="N2803" s="117" t="s">
        <v>3202</v>
      </c>
    </row>
    <row r="2804" spans="1:14">
      <c r="A2804" s="212" t="s">
        <v>7443</v>
      </c>
      <c r="B2804" s="117">
        <v>0.9103</v>
      </c>
      <c r="C2804" s="117">
        <v>1</v>
      </c>
      <c r="D2804" s="117">
        <v>6.4170000000000005E-2</v>
      </c>
      <c r="E2804" s="117">
        <v>6417</v>
      </c>
      <c r="F2804" s="117" t="s">
        <v>4624</v>
      </c>
      <c r="G2804" s="117">
        <v>1.6681999999999999</v>
      </c>
      <c r="H2804" s="117">
        <v>4.8500000000000001E-2</v>
      </c>
      <c r="I2804" s="117">
        <v>1</v>
      </c>
      <c r="J2804" s="117">
        <v>2.911555E-2</v>
      </c>
      <c r="K2804" s="117">
        <v>3.4347519999999999E-2</v>
      </c>
      <c r="L2804" s="117">
        <v>0.24199999999999999</v>
      </c>
      <c r="M2804" s="117">
        <v>2.9000000000000001E-2</v>
      </c>
      <c r="N2804" s="117" t="s">
        <v>3203</v>
      </c>
    </row>
    <row r="2805" spans="1:14">
      <c r="A2805" s="212" t="s">
        <v>7444</v>
      </c>
      <c r="B2805" s="117">
        <v>0.88469999999999993</v>
      </c>
      <c r="C2805" s="117">
        <v>1</v>
      </c>
      <c r="D2805" s="117">
        <v>5.5359999999999999E-2</v>
      </c>
      <c r="E2805" s="117">
        <v>5536</v>
      </c>
      <c r="F2805" s="117" t="s">
        <v>1450</v>
      </c>
      <c r="G2805" s="117">
        <v>1.7766</v>
      </c>
      <c r="H2805" s="117">
        <v>5.3100000000000001E-2</v>
      </c>
      <c r="I2805" s="117">
        <v>1</v>
      </c>
      <c r="J2805" s="117">
        <v>4.8314709999999997E-2</v>
      </c>
      <c r="K2805" s="117">
        <v>5.7510770000000003E-2</v>
      </c>
      <c r="L2805" s="117">
        <v>0.13500000000000001</v>
      </c>
      <c r="M2805" s="117">
        <v>1.0999999999999999E-2</v>
      </c>
      <c r="N2805" s="117" t="s">
        <v>3204</v>
      </c>
    </row>
    <row r="2806" spans="1:14">
      <c r="A2806" s="212" t="s">
        <v>7445</v>
      </c>
      <c r="B2806" s="117">
        <v>0.98219999999999996</v>
      </c>
      <c r="C2806" s="117">
        <v>1</v>
      </c>
      <c r="D2806" s="117">
        <v>3.6639999999999999E-2</v>
      </c>
      <c r="E2806" s="117">
        <v>3664</v>
      </c>
      <c r="F2806" s="117" t="s">
        <v>1460</v>
      </c>
      <c r="G2806" s="117">
        <v>1.7911999999999999</v>
      </c>
      <c r="H2806" s="117">
        <v>0.11890000000000001</v>
      </c>
      <c r="I2806" s="117">
        <v>1</v>
      </c>
      <c r="J2806" s="117">
        <v>0.25476115999999999</v>
      </c>
      <c r="K2806" s="117">
        <v>0.28417636000000002</v>
      </c>
      <c r="L2806" s="117">
        <v>0.22500000000000001</v>
      </c>
      <c r="M2806" s="117">
        <v>1.2E-2</v>
      </c>
      <c r="N2806" s="117" t="s">
        <v>3205</v>
      </c>
    </row>
    <row r="2807" spans="1:14">
      <c r="A2807" s="212" t="s">
        <v>7446</v>
      </c>
      <c r="B2807" s="117">
        <v>0.97849999999999993</v>
      </c>
      <c r="C2807" s="117">
        <v>1</v>
      </c>
      <c r="D2807" s="117">
        <v>4.6809999999999997E-2</v>
      </c>
      <c r="E2807" s="117">
        <v>4681</v>
      </c>
      <c r="F2807" s="117" t="s">
        <v>1524</v>
      </c>
      <c r="G2807" s="117">
        <v>1.7648999999999999</v>
      </c>
      <c r="H2807" s="117">
        <v>0.11890000000000001</v>
      </c>
      <c r="I2807" s="117">
        <v>1</v>
      </c>
      <c r="J2807" s="117">
        <v>0.41392889999999999</v>
      </c>
      <c r="K2807" s="117">
        <v>0.40817299000000001</v>
      </c>
      <c r="L2807" s="117">
        <v>0.24299999999999999</v>
      </c>
      <c r="M2807" s="117">
        <v>2.1000000000000001E-2</v>
      </c>
      <c r="N2807" s="117" t="s">
        <v>3206</v>
      </c>
    </row>
    <row r="2808" spans="1:14">
      <c r="A2808" s="212" t="s">
        <v>7447</v>
      </c>
      <c r="B2808" s="117">
        <v>0.98219999999999996</v>
      </c>
      <c r="C2808" s="117">
        <v>1</v>
      </c>
      <c r="D2808" s="117">
        <v>0.12028999999999999</v>
      </c>
      <c r="E2808" s="117">
        <v>12029</v>
      </c>
      <c r="F2808" s="117" t="s">
        <v>1460</v>
      </c>
      <c r="G2808" s="117">
        <v>2.2052</v>
      </c>
      <c r="H2808" s="117">
        <v>5.3900000000000003E-2</v>
      </c>
      <c r="I2808" s="117">
        <v>1</v>
      </c>
      <c r="J2808" s="117">
        <v>5.6929109999999998E-2</v>
      </c>
      <c r="K2808" s="117">
        <v>8.1281809999999996E-2</v>
      </c>
      <c r="L2808" s="117">
        <v>0.28899999999999998</v>
      </c>
      <c r="M2808" s="117">
        <v>1.4E-2</v>
      </c>
      <c r="N2808" s="117" t="s">
        <v>3205</v>
      </c>
    </row>
    <row r="2809" spans="1:14">
      <c r="A2809" s="212" t="s">
        <v>7448</v>
      </c>
      <c r="B2809" s="117">
        <v>0.82309999999999994</v>
      </c>
      <c r="C2809" s="117">
        <v>1</v>
      </c>
      <c r="D2809" s="117">
        <v>2.9950000000000001E-2</v>
      </c>
      <c r="E2809" s="117">
        <v>2995</v>
      </c>
      <c r="F2809" s="117" t="s">
        <v>4628</v>
      </c>
      <c r="G2809" s="117">
        <v>1.6093</v>
      </c>
      <c r="H2809" s="117">
        <v>3.7199999999999997E-2</v>
      </c>
      <c r="I2809" s="117">
        <v>1</v>
      </c>
      <c r="J2809" s="117">
        <v>0</v>
      </c>
      <c r="K2809" s="117">
        <v>0</v>
      </c>
      <c r="L2809" s="117">
        <v>0.27700000000000002</v>
      </c>
      <c r="M2809" s="117">
        <v>1.6E-2</v>
      </c>
      <c r="N2809" s="117" t="s">
        <v>3207</v>
      </c>
    </row>
    <row r="2810" spans="1:14">
      <c r="A2810" s="212" t="s">
        <v>7449</v>
      </c>
      <c r="B2810" s="117">
        <v>0.79129999999999989</v>
      </c>
      <c r="C2810" s="117">
        <v>1</v>
      </c>
      <c r="D2810" s="117">
        <v>1.5169999999999999E-2</v>
      </c>
      <c r="E2810" s="117">
        <v>1517</v>
      </c>
      <c r="F2810" s="117" t="s">
        <v>4622</v>
      </c>
      <c r="G2810" s="117">
        <v>1.7410000000000001</v>
      </c>
      <c r="H2810" s="117">
        <v>0.11890000000000001</v>
      </c>
      <c r="I2810" s="117">
        <v>1</v>
      </c>
      <c r="J2810" s="117">
        <v>0.24099219999999999</v>
      </c>
      <c r="K2810" s="117">
        <v>0.26782730999999999</v>
      </c>
      <c r="L2810" s="117">
        <v>0.27200000000000002</v>
      </c>
      <c r="M2810" s="117">
        <v>3.9E-2</v>
      </c>
      <c r="N2810" s="117" t="s">
        <v>3200</v>
      </c>
    </row>
    <row r="2811" spans="1:14">
      <c r="A2811" s="212" t="s">
        <v>7450</v>
      </c>
      <c r="B2811" s="117">
        <v>0.85759999999999992</v>
      </c>
      <c r="C2811" s="117">
        <v>1</v>
      </c>
      <c r="D2811" s="117">
        <v>2.3630000000000002E-2</v>
      </c>
      <c r="E2811" s="117">
        <v>2363</v>
      </c>
      <c r="F2811" s="117" t="s">
        <v>1813</v>
      </c>
      <c r="G2811" s="117">
        <v>1.7562</v>
      </c>
      <c r="H2811" s="117">
        <v>0.16139999999999999</v>
      </c>
      <c r="I2811" s="117">
        <v>1</v>
      </c>
      <c r="J2811" s="117">
        <v>0</v>
      </c>
      <c r="K2811" s="117">
        <v>0</v>
      </c>
      <c r="L2811" s="117">
        <v>0.10199999999999999</v>
      </c>
      <c r="M2811" s="117">
        <v>1.2E-2</v>
      </c>
      <c r="N2811" s="117" t="s">
        <v>3208</v>
      </c>
    </row>
    <row r="2812" spans="1:14">
      <c r="A2812" s="212" t="s">
        <v>7451</v>
      </c>
      <c r="B2812" s="117">
        <v>0.79299999999999993</v>
      </c>
      <c r="C2812" s="117">
        <v>1</v>
      </c>
      <c r="D2812" s="117">
        <v>4.0559999999999999E-2</v>
      </c>
      <c r="E2812" s="117">
        <v>4056</v>
      </c>
      <c r="F2812" s="117" t="s">
        <v>4630</v>
      </c>
      <c r="G2812" s="117">
        <v>1.9113</v>
      </c>
      <c r="H2812" s="117">
        <v>0</v>
      </c>
      <c r="I2812" s="117">
        <v>1</v>
      </c>
      <c r="J2812" s="117">
        <v>0</v>
      </c>
      <c r="K2812" s="117">
        <v>0</v>
      </c>
      <c r="L2812" s="117">
        <v>0.10100000000000001</v>
      </c>
      <c r="M2812" s="117">
        <v>1.2999999999999999E-2</v>
      </c>
      <c r="N2812" s="117" t="s">
        <v>3209</v>
      </c>
    </row>
    <row r="2813" spans="1:14">
      <c r="A2813" s="212" t="s">
        <v>7452</v>
      </c>
      <c r="B2813" s="117">
        <v>0.79229999999999989</v>
      </c>
      <c r="C2813" s="117">
        <v>1</v>
      </c>
      <c r="D2813" s="117">
        <v>1.4500000000000001E-2</v>
      </c>
      <c r="E2813" s="117">
        <v>1450</v>
      </c>
      <c r="F2813" s="117" t="s">
        <v>4443</v>
      </c>
      <c r="G2813" s="117">
        <v>1.4247000000000001</v>
      </c>
      <c r="H2813" s="117">
        <v>6.5600000000000006E-2</v>
      </c>
      <c r="I2813" s="117">
        <v>1</v>
      </c>
      <c r="J2813" s="117">
        <v>0</v>
      </c>
      <c r="K2813" s="117">
        <v>0</v>
      </c>
      <c r="L2813" s="117">
        <v>0.20899999999999999</v>
      </c>
      <c r="M2813" s="117">
        <v>1.7000000000000001E-2</v>
      </c>
      <c r="N2813" s="117" t="s">
        <v>3210</v>
      </c>
    </row>
    <row r="2814" spans="1:14">
      <c r="A2814" s="212" t="s">
        <v>7453</v>
      </c>
      <c r="B2814" s="117">
        <v>0.85759999999999992</v>
      </c>
      <c r="C2814" s="117">
        <v>1</v>
      </c>
      <c r="D2814" s="117">
        <v>4.2639999999999997E-2</v>
      </c>
      <c r="E2814" s="117">
        <v>4264</v>
      </c>
      <c r="F2814" s="117" t="s">
        <v>1813</v>
      </c>
      <c r="G2814" s="117">
        <v>1.7674000000000001</v>
      </c>
      <c r="H2814" s="117">
        <v>0.1153</v>
      </c>
      <c r="I2814" s="117">
        <v>1</v>
      </c>
      <c r="J2814" s="117">
        <v>2.9754659999999999E-2</v>
      </c>
      <c r="K2814" s="117">
        <v>2.2682810000000001E-2</v>
      </c>
      <c r="L2814" s="117">
        <v>0.151</v>
      </c>
      <c r="M2814" s="117">
        <v>1.9E-2</v>
      </c>
      <c r="N2814" s="117" t="s">
        <v>3208</v>
      </c>
    </row>
    <row r="2815" spans="1:14">
      <c r="A2815" s="212" t="s">
        <v>7454</v>
      </c>
      <c r="B2815" s="117">
        <v>0.83969999999999989</v>
      </c>
      <c r="C2815" s="117">
        <v>1</v>
      </c>
      <c r="D2815" s="117">
        <v>4.6969999999999998E-2</v>
      </c>
      <c r="E2815" s="117">
        <v>4697</v>
      </c>
      <c r="F2815" s="117" t="s">
        <v>1390</v>
      </c>
      <c r="G2815" s="117">
        <v>1.8687</v>
      </c>
      <c r="H2815" s="117">
        <v>0</v>
      </c>
      <c r="I2815" s="117">
        <v>1</v>
      </c>
      <c r="J2815" s="117">
        <v>0</v>
      </c>
      <c r="K2815" s="117">
        <v>0</v>
      </c>
      <c r="L2815" s="117">
        <v>0.215</v>
      </c>
      <c r="M2815" s="117">
        <v>1.7999999999999999E-2</v>
      </c>
      <c r="N2815" s="117" t="s">
        <v>3211</v>
      </c>
    </row>
    <row r="2816" spans="1:14">
      <c r="A2816" s="212" t="s">
        <v>7455</v>
      </c>
      <c r="B2816" s="117">
        <v>0.97849999999999993</v>
      </c>
      <c r="C2816" s="117">
        <v>1</v>
      </c>
      <c r="D2816" s="117">
        <v>1.3010000000000001E-2</v>
      </c>
      <c r="E2816" s="117">
        <v>1301</v>
      </c>
      <c r="F2816" s="117" t="s">
        <v>1524</v>
      </c>
      <c r="G2816" s="117">
        <v>1.9537</v>
      </c>
      <c r="H2816" s="117">
        <v>0.13850000000000001</v>
      </c>
      <c r="I2816" s="117">
        <v>1</v>
      </c>
      <c r="J2816" s="117">
        <v>6.7359879999999997E-2</v>
      </c>
      <c r="K2816" s="117">
        <v>7.9775399999999996E-2</v>
      </c>
      <c r="L2816" s="117">
        <v>0.151</v>
      </c>
      <c r="M2816" s="117">
        <v>1.4E-2</v>
      </c>
      <c r="N2816" s="117" t="s">
        <v>3212</v>
      </c>
    </row>
    <row r="2817" spans="1:14">
      <c r="A2817" s="212" t="s">
        <v>7456</v>
      </c>
      <c r="B2817" s="117">
        <v>0.79269999999999996</v>
      </c>
      <c r="C2817" s="117">
        <v>1</v>
      </c>
      <c r="D2817" s="117">
        <v>5.0430000000000003E-2</v>
      </c>
      <c r="E2817" s="117">
        <v>5043</v>
      </c>
      <c r="F2817" s="117" t="s">
        <v>1585</v>
      </c>
      <c r="G2817" s="117">
        <v>1.7637</v>
      </c>
      <c r="H2817" s="117">
        <v>7.5999999999999998E-2</v>
      </c>
      <c r="I2817" s="117">
        <v>1</v>
      </c>
      <c r="J2817" s="117">
        <v>7.2008600000000006E-2</v>
      </c>
      <c r="K2817" s="117">
        <v>7.2309419999999999E-2</v>
      </c>
      <c r="L2817" s="117">
        <v>0.161</v>
      </c>
      <c r="M2817" s="117">
        <v>1.0999999999999999E-2</v>
      </c>
      <c r="N2817" s="117" t="s">
        <v>3213</v>
      </c>
    </row>
    <row r="2818" spans="1:14">
      <c r="A2818" s="212" t="s">
        <v>7457</v>
      </c>
      <c r="B2818" s="117">
        <v>0.95</v>
      </c>
      <c r="C2818" s="117">
        <v>1</v>
      </c>
      <c r="D2818" s="117">
        <v>2.5309999999999999E-2</v>
      </c>
      <c r="E2818" s="117">
        <v>2531</v>
      </c>
      <c r="F2818" s="117" t="s">
        <v>1499</v>
      </c>
      <c r="G2818" s="117">
        <v>1.9738</v>
      </c>
      <c r="H2818" s="117">
        <v>0.11890000000000001</v>
      </c>
      <c r="I2818" s="117">
        <v>1</v>
      </c>
      <c r="J2818" s="117">
        <v>0.11826617</v>
      </c>
      <c r="K2818" s="117">
        <v>0.16611298999999999</v>
      </c>
      <c r="L2818" s="117">
        <v>0.28899999999999998</v>
      </c>
      <c r="M2818" s="117">
        <v>1.9E-2</v>
      </c>
      <c r="N2818" s="117" t="s">
        <v>3214</v>
      </c>
    </row>
    <row r="2819" spans="1:14">
      <c r="A2819" s="212" t="s">
        <v>7458</v>
      </c>
      <c r="B2819" s="117">
        <v>0.87339999999999995</v>
      </c>
      <c r="C2819" s="117">
        <v>1</v>
      </c>
      <c r="D2819" s="117">
        <v>8.0170000000000005E-2</v>
      </c>
      <c r="E2819" s="117">
        <v>8017</v>
      </c>
      <c r="F2819" s="117" t="s">
        <v>1920</v>
      </c>
      <c r="G2819" s="117">
        <v>1.9866999999999999</v>
      </c>
      <c r="H2819" s="117">
        <v>4.6699999999999998E-2</v>
      </c>
      <c r="I2819" s="117">
        <v>1</v>
      </c>
      <c r="J2819" s="117">
        <v>6.4264999999999999E-3</v>
      </c>
      <c r="K2819" s="117">
        <v>8.1107499999999999E-3</v>
      </c>
      <c r="L2819" s="117">
        <v>0.12</v>
      </c>
      <c r="M2819" s="117">
        <v>8.9999999999999993E-3</v>
      </c>
      <c r="N2819" s="117" t="s">
        <v>3215</v>
      </c>
    </row>
    <row r="2820" spans="1:14">
      <c r="A2820" s="212" t="s">
        <v>7459</v>
      </c>
      <c r="B2820" s="117">
        <v>0.8589</v>
      </c>
      <c r="C2820" s="117">
        <v>1</v>
      </c>
      <c r="D2820" s="117">
        <v>6.8129999999999996E-2</v>
      </c>
      <c r="E2820" s="117">
        <v>6813</v>
      </c>
      <c r="F2820" s="117" t="s">
        <v>4636</v>
      </c>
      <c r="G2820" s="117">
        <v>1.6207</v>
      </c>
      <c r="H2820" s="117">
        <v>3.9399999999999998E-2</v>
      </c>
      <c r="I2820" s="117">
        <v>1</v>
      </c>
      <c r="J2820" s="117">
        <v>9.5555099999999997E-3</v>
      </c>
      <c r="K2820" s="117">
        <v>1.426856E-2</v>
      </c>
      <c r="L2820" s="117">
        <v>0.215</v>
      </c>
      <c r="M2820" s="117">
        <v>1.4E-2</v>
      </c>
      <c r="N2820" s="117" t="s">
        <v>1759</v>
      </c>
    </row>
    <row r="2821" spans="1:14">
      <c r="A2821" s="212" t="s">
        <v>7460</v>
      </c>
      <c r="B2821" s="117">
        <v>0.98219999999999996</v>
      </c>
      <c r="C2821" s="117">
        <v>1</v>
      </c>
      <c r="D2821" s="117">
        <v>7.0029999999999995E-2</v>
      </c>
      <c r="E2821" s="117">
        <v>7003</v>
      </c>
      <c r="F2821" s="117" t="s">
        <v>1460</v>
      </c>
      <c r="G2821" s="117">
        <v>1.9608000000000001</v>
      </c>
      <c r="H2821" s="117">
        <v>0</v>
      </c>
      <c r="I2821" s="117">
        <v>1</v>
      </c>
      <c r="J2821" s="117">
        <v>4.5301540000000001E-2</v>
      </c>
      <c r="K2821" s="117">
        <v>5.8692809999999998E-2</v>
      </c>
      <c r="L2821" s="117">
        <v>0.375</v>
      </c>
      <c r="M2821" s="117">
        <v>4.5999999999999999E-2</v>
      </c>
      <c r="N2821" s="117" t="s">
        <v>3205</v>
      </c>
    </row>
    <row r="2822" spans="1:14">
      <c r="A2822" s="212" t="s">
        <v>7461</v>
      </c>
      <c r="B2822" s="117">
        <v>0.90989999999999993</v>
      </c>
      <c r="C2822" s="117">
        <v>1</v>
      </c>
      <c r="D2822" s="117">
        <v>6.8729999999999999E-2</v>
      </c>
      <c r="E2822" s="117">
        <v>6873</v>
      </c>
      <c r="F2822" s="117" t="s">
        <v>1458</v>
      </c>
      <c r="G2822" s="117">
        <v>1.8633</v>
      </c>
      <c r="H2822" s="117">
        <v>6.93E-2</v>
      </c>
      <c r="I2822" s="117">
        <v>1</v>
      </c>
      <c r="J2822" s="117">
        <v>2.9754659999999999E-2</v>
      </c>
      <c r="K2822" s="117">
        <v>2.4708020000000001E-2</v>
      </c>
      <c r="L2822" s="117">
        <v>0.17699999999999999</v>
      </c>
      <c r="M2822" s="117">
        <v>1.7999999999999999E-2</v>
      </c>
      <c r="N2822" s="117" t="s">
        <v>3216</v>
      </c>
    </row>
    <row r="2823" spans="1:14">
      <c r="A2823" s="212" t="s">
        <v>7462</v>
      </c>
      <c r="B2823" s="117">
        <v>0.98219999999999996</v>
      </c>
      <c r="C2823" s="117">
        <v>1</v>
      </c>
      <c r="D2823" s="117">
        <v>3.7440000000000001E-2</v>
      </c>
      <c r="E2823" s="117">
        <v>3744</v>
      </c>
      <c r="F2823" s="117" t="s">
        <v>1460</v>
      </c>
      <c r="G2823" s="117">
        <v>2.1932</v>
      </c>
      <c r="H2823" s="117">
        <v>9.5399999999999999E-2</v>
      </c>
      <c r="I2823" s="117">
        <v>1</v>
      </c>
      <c r="J2823" s="117">
        <v>4.9617189999999999E-2</v>
      </c>
      <c r="K2823" s="117">
        <v>5.4729800000000002E-2</v>
      </c>
      <c r="L2823" s="117">
        <v>0.24</v>
      </c>
      <c r="M2823" s="117">
        <v>2.1000000000000001E-2</v>
      </c>
      <c r="N2823" s="117" t="s">
        <v>3205</v>
      </c>
    </row>
    <row r="2824" spans="1:14">
      <c r="A2824" s="212" t="s">
        <v>7464</v>
      </c>
      <c r="B2824" s="117">
        <v>0.93399999999999994</v>
      </c>
      <c r="C2824" s="117">
        <v>1</v>
      </c>
      <c r="D2824" s="117">
        <v>0.12916</v>
      </c>
      <c r="E2824" s="117">
        <v>12916</v>
      </c>
      <c r="F2824" s="117" t="s">
        <v>1554</v>
      </c>
      <c r="G2824" s="117">
        <v>1.8611</v>
      </c>
      <c r="H2824" s="117">
        <v>6.08E-2</v>
      </c>
      <c r="I2824" s="117">
        <v>1</v>
      </c>
      <c r="J2824" s="117">
        <v>0.12339018</v>
      </c>
      <c r="K2824" s="117">
        <v>0.14628213000000001</v>
      </c>
      <c r="L2824" s="117">
        <v>0.22800000000000001</v>
      </c>
      <c r="M2824" s="117">
        <v>1.4999999999999999E-2</v>
      </c>
      <c r="N2824" s="117" t="s">
        <v>3217</v>
      </c>
    </row>
    <row r="2825" spans="1:14">
      <c r="A2825" s="212" t="s">
        <v>7465</v>
      </c>
      <c r="B2825" s="117">
        <v>0.79229999999999989</v>
      </c>
      <c r="C2825" s="117">
        <v>1</v>
      </c>
      <c r="D2825" s="117">
        <v>3.9300000000000003E-3</v>
      </c>
      <c r="E2825" s="117">
        <v>393</v>
      </c>
      <c r="F2825" s="117" t="s">
        <v>4443</v>
      </c>
      <c r="G2825" s="117">
        <v>1.2191000000000001</v>
      </c>
      <c r="H2825" s="117">
        <v>0</v>
      </c>
      <c r="I2825" s="117">
        <v>1</v>
      </c>
      <c r="J2825" s="117">
        <v>0</v>
      </c>
      <c r="K2825" s="117">
        <v>0</v>
      </c>
      <c r="L2825" s="117">
        <v>0.69399999999999995</v>
      </c>
      <c r="M2825" s="117">
        <v>5.8999999999999997E-2</v>
      </c>
      <c r="N2825" s="117" t="s">
        <v>3218</v>
      </c>
    </row>
    <row r="2826" spans="1:14">
      <c r="A2826" s="212" t="s">
        <v>7466</v>
      </c>
      <c r="B2826" s="117">
        <v>0.98299999999999998</v>
      </c>
      <c r="C2826" s="117">
        <v>1</v>
      </c>
      <c r="D2826" s="117">
        <v>5.1319999999999998E-2</v>
      </c>
      <c r="E2826" s="117">
        <v>5132</v>
      </c>
      <c r="F2826" s="117" t="s">
        <v>1379</v>
      </c>
      <c r="G2826" s="117">
        <v>1.9387000000000001</v>
      </c>
      <c r="H2826" s="117">
        <v>5.9799999999999999E-2</v>
      </c>
      <c r="I2826" s="117">
        <v>1</v>
      </c>
      <c r="J2826" s="117">
        <v>0</v>
      </c>
      <c r="K2826" s="117">
        <v>0</v>
      </c>
      <c r="L2826" s="117">
        <v>0.16400000000000001</v>
      </c>
      <c r="M2826" s="117">
        <v>0.01</v>
      </c>
      <c r="N2826" s="117" t="s">
        <v>1999</v>
      </c>
    </row>
    <row r="2827" spans="1:14">
      <c r="A2827" s="212" t="s">
        <v>7467</v>
      </c>
      <c r="B2827" s="117">
        <v>0.8627999999999999</v>
      </c>
      <c r="C2827" s="117">
        <v>1</v>
      </c>
      <c r="D2827" s="117">
        <v>0.14324000000000001</v>
      </c>
      <c r="E2827" s="117">
        <v>14324</v>
      </c>
      <c r="F2827" s="117" t="s">
        <v>1715</v>
      </c>
      <c r="G2827" s="117">
        <v>1.7710999999999999</v>
      </c>
      <c r="H2827" s="117">
        <v>8.1799999999999998E-2</v>
      </c>
      <c r="I2827" s="117">
        <v>1</v>
      </c>
      <c r="J2827" s="117">
        <v>0</v>
      </c>
      <c r="K2827" s="117">
        <v>0</v>
      </c>
      <c r="L2827" s="117">
        <v>0.13</v>
      </c>
      <c r="M2827" s="117">
        <v>1.2E-2</v>
      </c>
      <c r="N2827" s="117" t="s">
        <v>3219</v>
      </c>
    </row>
    <row r="2828" spans="1:14">
      <c r="A2828" s="212" t="s">
        <v>7468</v>
      </c>
      <c r="B2828" s="117">
        <v>0.95</v>
      </c>
      <c r="C2828" s="117">
        <v>1</v>
      </c>
      <c r="D2828" s="117">
        <v>3.6900000000000002E-2</v>
      </c>
      <c r="E2828" s="117">
        <v>3690</v>
      </c>
      <c r="F2828" s="117" t="s">
        <v>1499</v>
      </c>
      <c r="G2828" s="117">
        <v>1.5904</v>
      </c>
      <c r="H2828" s="117">
        <v>5.4899999999999997E-2</v>
      </c>
      <c r="I2828" s="117">
        <v>1</v>
      </c>
      <c r="J2828" s="117">
        <v>0</v>
      </c>
      <c r="K2828" s="117">
        <v>0</v>
      </c>
      <c r="L2828" s="117">
        <v>0.21</v>
      </c>
      <c r="M2828" s="117">
        <v>1.6E-2</v>
      </c>
      <c r="N2828" s="117" t="s">
        <v>3214</v>
      </c>
    </row>
    <row r="2829" spans="1:14">
      <c r="A2829" s="212" t="s">
        <v>7469</v>
      </c>
      <c r="B2829" s="117">
        <v>0.97849999999999993</v>
      </c>
      <c r="C2829" s="117">
        <v>1</v>
      </c>
      <c r="D2829" s="117">
        <v>6.9580000000000003E-2</v>
      </c>
      <c r="E2829" s="117">
        <v>6958</v>
      </c>
      <c r="F2829" s="117" t="s">
        <v>1524</v>
      </c>
      <c r="G2829" s="117">
        <v>2.8401000000000001</v>
      </c>
      <c r="H2829" s="117">
        <v>9.6000000000000002E-2</v>
      </c>
      <c r="I2829" s="117">
        <v>1</v>
      </c>
      <c r="J2829" s="117">
        <v>0.16540104999999999</v>
      </c>
      <c r="K2829" s="117">
        <v>0.20502664000000001</v>
      </c>
      <c r="L2829" s="117">
        <v>0.223</v>
      </c>
      <c r="M2829" s="117">
        <v>2.1999999999999999E-2</v>
      </c>
      <c r="N2829" s="117" t="s">
        <v>3212</v>
      </c>
    </row>
    <row r="2830" spans="1:14">
      <c r="A2830" s="212" t="s">
        <v>7470</v>
      </c>
      <c r="B2830" s="117">
        <v>0.97849999999999993</v>
      </c>
      <c r="C2830" s="117">
        <v>1</v>
      </c>
      <c r="D2830" s="117">
        <v>1.477E-2</v>
      </c>
      <c r="E2830" s="117">
        <v>1477</v>
      </c>
      <c r="F2830" s="117" t="s">
        <v>1524</v>
      </c>
      <c r="G2830" s="117">
        <v>1.3073999999999999</v>
      </c>
      <c r="H2830" s="117">
        <v>0</v>
      </c>
      <c r="I2830" s="117">
        <v>1</v>
      </c>
      <c r="J2830" s="117">
        <v>0</v>
      </c>
      <c r="K2830" s="117">
        <v>0</v>
      </c>
      <c r="L2830" s="117">
        <v>0.26900000000000002</v>
      </c>
      <c r="M2830" s="117">
        <v>2.4E-2</v>
      </c>
      <c r="N2830" s="117" t="s">
        <v>3220</v>
      </c>
    </row>
    <row r="2831" spans="1:14">
      <c r="A2831" s="212" t="s">
        <v>7473</v>
      </c>
      <c r="B2831" s="117">
        <v>0.85839999999999994</v>
      </c>
      <c r="C2831" s="117">
        <v>1</v>
      </c>
      <c r="D2831" s="117">
        <v>2.8E-3</v>
      </c>
      <c r="E2831" s="117">
        <v>280</v>
      </c>
      <c r="F2831" s="117" t="s">
        <v>4643</v>
      </c>
      <c r="G2831" s="117">
        <v>0.8649</v>
      </c>
      <c r="H2831" s="117">
        <v>0</v>
      </c>
      <c r="I2831" s="117">
        <v>1</v>
      </c>
      <c r="J2831" s="117">
        <v>0</v>
      </c>
      <c r="K2831" s="117">
        <v>0</v>
      </c>
      <c r="L2831" s="117">
        <v>0.54100000000000004</v>
      </c>
      <c r="M2831" s="117">
        <v>3.2000000000000001E-2</v>
      </c>
      <c r="N2831" s="117" t="s">
        <v>3221</v>
      </c>
    </row>
    <row r="2832" spans="1:14">
      <c r="A2832" s="212" t="s">
        <v>7474</v>
      </c>
      <c r="B2832" s="117">
        <v>0.98219999999999996</v>
      </c>
      <c r="C2832" s="117">
        <v>1</v>
      </c>
      <c r="D2832" s="117">
        <v>3.295E-2</v>
      </c>
      <c r="E2832" s="117">
        <v>3295</v>
      </c>
      <c r="F2832" s="117" t="s">
        <v>1460</v>
      </c>
      <c r="G2832" s="117">
        <v>1.5316000000000001</v>
      </c>
      <c r="H2832" s="117">
        <v>6.9400000000000003E-2</v>
      </c>
      <c r="I2832" s="117">
        <v>1</v>
      </c>
      <c r="J2832" s="117">
        <v>0</v>
      </c>
      <c r="K2832" s="117">
        <v>0</v>
      </c>
      <c r="L2832" s="117">
        <v>0.26100000000000001</v>
      </c>
      <c r="M2832" s="117">
        <v>1.9E-2</v>
      </c>
      <c r="N2832" s="117" t="s">
        <v>3205</v>
      </c>
    </row>
    <row r="2833" spans="1:14">
      <c r="A2833" s="212" t="s">
        <v>7475</v>
      </c>
      <c r="B2833" s="117">
        <v>0.79229999999999989</v>
      </c>
      <c r="C2833" s="117">
        <v>1</v>
      </c>
      <c r="D2833" s="117">
        <v>9.8700000000000003E-3</v>
      </c>
      <c r="E2833" s="117">
        <v>987</v>
      </c>
      <c r="F2833" s="117" t="s">
        <v>4443</v>
      </c>
      <c r="G2833" s="117">
        <v>1.2967</v>
      </c>
      <c r="H2833" s="117">
        <v>0</v>
      </c>
      <c r="I2833" s="117">
        <v>1</v>
      </c>
      <c r="J2833" s="117">
        <v>0</v>
      </c>
      <c r="K2833" s="117">
        <v>0</v>
      </c>
      <c r="L2833" s="117">
        <v>0.39800000000000002</v>
      </c>
      <c r="M2833" s="117">
        <v>3.6999999999999998E-2</v>
      </c>
      <c r="N2833" s="117" t="s">
        <v>3222</v>
      </c>
    </row>
    <row r="2834" spans="1:14">
      <c r="A2834" s="212" t="s">
        <v>7476</v>
      </c>
      <c r="B2834" s="117">
        <v>0.79229999999999989</v>
      </c>
      <c r="C2834" s="117">
        <v>1</v>
      </c>
      <c r="D2834" s="117">
        <v>4.4600000000000004E-3</v>
      </c>
      <c r="E2834" s="117">
        <v>446</v>
      </c>
      <c r="F2834" s="117" t="s">
        <v>4443</v>
      </c>
      <c r="G2834" s="117">
        <v>1.0956999999999999</v>
      </c>
      <c r="H2834" s="117">
        <v>0</v>
      </c>
      <c r="I2834" s="117">
        <v>1</v>
      </c>
      <c r="J2834" s="117">
        <v>0</v>
      </c>
      <c r="K2834" s="117">
        <v>0</v>
      </c>
      <c r="L2834" s="117">
        <v>0.245</v>
      </c>
      <c r="M2834" s="117">
        <v>2.1999999999999999E-2</v>
      </c>
      <c r="N2834" s="117" t="s">
        <v>3223</v>
      </c>
    </row>
    <row r="2835" spans="1:14">
      <c r="A2835" s="212" t="s">
        <v>7477</v>
      </c>
      <c r="B2835" s="117">
        <v>0.7881999999999999</v>
      </c>
      <c r="C2835" s="117">
        <v>1</v>
      </c>
      <c r="D2835" s="117">
        <v>8.2989999999999994E-2</v>
      </c>
      <c r="E2835" s="117">
        <v>8299</v>
      </c>
      <c r="F2835" s="117" t="s">
        <v>1765</v>
      </c>
      <c r="G2835" s="117">
        <v>1.9124000000000001</v>
      </c>
      <c r="H2835" s="117">
        <v>4.1599999999999998E-2</v>
      </c>
      <c r="I2835" s="117">
        <v>1</v>
      </c>
      <c r="J2835" s="117">
        <v>0</v>
      </c>
      <c r="K2835" s="117">
        <v>0</v>
      </c>
      <c r="L2835" s="117">
        <v>9.7000000000000003E-2</v>
      </c>
      <c r="M2835" s="117">
        <v>8.9999999999999993E-3</v>
      </c>
      <c r="N2835" s="117" t="s">
        <v>3224</v>
      </c>
    </row>
    <row r="2836" spans="1:14">
      <c r="A2836" s="212" t="s">
        <v>7478</v>
      </c>
      <c r="B2836" s="117">
        <v>0.79229999999999989</v>
      </c>
      <c r="C2836" s="117">
        <v>1</v>
      </c>
      <c r="D2836" s="117">
        <v>3.5699999999999998E-3</v>
      </c>
      <c r="E2836" s="117">
        <v>357</v>
      </c>
      <c r="F2836" s="117" t="s">
        <v>4443</v>
      </c>
      <c r="G2836" s="117">
        <v>1.2585</v>
      </c>
      <c r="H2836" s="117">
        <v>0</v>
      </c>
      <c r="I2836" s="117">
        <v>1</v>
      </c>
      <c r="J2836" s="117">
        <v>0</v>
      </c>
      <c r="K2836" s="117">
        <v>0</v>
      </c>
      <c r="L2836" s="117">
        <v>0.499</v>
      </c>
      <c r="M2836" s="117">
        <v>7.5999999999999998E-2</v>
      </c>
      <c r="N2836" s="117" t="s">
        <v>3225</v>
      </c>
    </row>
    <row r="2837" spans="1:14">
      <c r="A2837" s="212" t="s">
        <v>7479</v>
      </c>
      <c r="B2837" s="117">
        <v>0.95</v>
      </c>
      <c r="C2837" s="117">
        <v>1</v>
      </c>
      <c r="D2837" s="117">
        <v>2.103E-2</v>
      </c>
      <c r="E2837" s="117">
        <v>2103</v>
      </c>
      <c r="F2837" s="117" t="s">
        <v>1499</v>
      </c>
      <c r="G2837" s="117">
        <v>1.6202000000000001</v>
      </c>
      <c r="H2837" s="117">
        <v>1.9300000000000001E-2</v>
      </c>
      <c r="I2837" s="117">
        <v>1</v>
      </c>
      <c r="J2837" s="117">
        <v>0</v>
      </c>
      <c r="K2837" s="117">
        <v>0</v>
      </c>
      <c r="L2837" s="117">
        <v>0.11700000000000001</v>
      </c>
      <c r="M2837" s="117">
        <v>8.0000000000000002E-3</v>
      </c>
      <c r="N2837" s="117" t="s">
        <v>3214</v>
      </c>
    </row>
    <row r="2838" spans="1:14">
      <c r="A2838" s="212" t="s">
        <v>7480</v>
      </c>
      <c r="B2838" s="117">
        <v>0.79229999999999989</v>
      </c>
      <c r="C2838" s="117">
        <v>1</v>
      </c>
      <c r="D2838" s="117">
        <v>3.7000000000000002E-3</v>
      </c>
      <c r="E2838" s="117">
        <v>370</v>
      </c>
      <c r="F2838" s="117" t="s">
        <v>4443</v>
      </c>
      <c r="G2838" s="117">
        <v>1.204</v>
      </c>
      <c r="H2838" s="117">
        <v>0</v>
      </c>
      <c r="I2838" s="117">
        <v>1</v>
      </c>
      <c r="J2838" s="117">
        <v>0</v>
      </c>
      <c r="K2838" s="117">
        <v>0</v>
      </c>
      <c r="L2838" s="117">
        <v>0.29699999999999999</v>
      </c>
      <c r="M2838" s="117">
        <v>5.6000000000000001E-2</v>
      </c>
      <c r="N2838" s="117" t="s">
        <v>3226</v>
      </c>
    </row>
    <row r="2839" spans="1:14">
      <c r="A2839" s="212" t="s">
        <v>7481</v>
      </c>
      <c r="B2839" s="117">
        <v>0.79229999999999989</v>
      </c>
      <c r="C2839" s="117">
        <v>1</v>
      </c>
      <c r="D2839" s="117">
        <v>1.2370000000000001E-2</v>
      </c>
      <c r="E2839" s="117">
        <v>1237</v>
      </c>
      <c r="F2839" s="117" t="s">
        <v>4443</v>
      </c>
      <c r="G2839" s="117">
        <v>1.4771000000000001</v>
      </c>
      <c r="H2839" s="117">
        <v>0</v>
      </c>
      <c r="I2839" s="117">
        <v>1</v>
      </c>
      <c r="J2839" s="117">
        <v>0</v>
      </c>
      <c r="K2839" s="117">
        <v>0</v>
      </c>
      <c r="L2839" s="117">
        <v>0.125</v>
      </c>
      <c r="M2839" s="117">
        <v>2.1999999999999999E-2</v>
      </c>
      <c r="N2839" s="117" t="s">
        <v>3227</v>
      </c>
    </row>
    <row r="2840" spans="1:14">
      <c r="A2840" s="212" t="s">
        <v>7482</v>
      </c>
      <c r="B2840" s="117">
        <v>0.97849999999999993</v>
      </c>
      <c r="C2840" s="117">
        <v>1</v>
      </c>
      <c r="D2840" s="117">
        <v>3.8390000000000001E-2</v>
      </c>
      <c r="E2840" s="117">
        <v>3839</v>
      </c>
      <c r="F2840" s="117" t="s">
        <v>1524</v>
      </c>
      <c r="G2840" s="117">
        <v>1.5723</v>
      </c>
      <c r="H2840" s="117">
        <v>0.1012</v>
      </c>
      <c r="I2840" s="117">
        <v>1</v>
      </c>
      <c r="J2840" s="117">
        <v>0</v>
      </c>
      <c r="K2840" s="117">
        <v>0</v>
      </c>
      <c r="L2840" s="117">
        <v>0.107</v>
      </c>
      <c r="M2840" s="117">
        <v>0.01</v>
      </c>
      <c r="N2840" s="117" t="s">
        <v>3212</v>
      </c>
    </row>
    <row r="2841" spans="1:14">
      <c r="A2841" s="212" t="s">
        <v>7483</v>
      </c>
      <c r="B2841" s="117">
        <v>0.79229999999999989</v>
      </c>
      <c r="C2841" s="117">
        <v>1</v>
      </c>
      <c r="D2841" s="117">
        <v>9.4400000000000005E-3</v>
      </c>
      <c r="E2841" s="117">
        <v>944</v>
      </c>
      <c r="F2841" s="117" t="s">
        <v>4443</v>
      </c>
      <c r="G2841" s="117">
        <v>1.5590999999999999</v>
      </c>
      <c r="H2841" s="117">
        <v>0</v>
      </c>
      <c r="I2841" s="117">
        <v>1</v>
      </c>
      <c r="J2841" s="117">
        <v>0</v>
      </c>
      <c r="K2841" s="117">
        <v>0</v>
      </c>
      <c r="L2841" s="117">
        <v>0.28999999999999998</v>
      </c>
      <c r="M2841" s="117">
        <v>2.7E-2</v>
      </c>
      <c r="N2841" s="117" t="s">
        <v>3228</v>
      </c>
    </row>
    <row r="2842" spans="1:14">
      <c r="A2842" s="212" t="s">
        <v>7484</v>
      </c>
      <c r="B2842" s="117">
        <v>0.8589</v>
      </c>
      <c r="C2842" s="117">
        <v>1</v>
      </c>
      <c r="D2842" s="117">
        <v>3.7859999999999998E-2</v>
      </c>
      <c r="E2842" s="117">
        <v>3786</v>
      </c>
      <c r="F2842" s="117" t="s">
        <v>4636</v>
      </c>
      <c r="G2842" s="117">
        <v>1.6874</v>
      </c>
      <c r="H2842" s="117">
        <v>0</v>
      </c>
      <c r="I2842" s="117">
        <v>1</v>
      </c>
      <c r="J2842" s="117">
        <v>3.3626860000000001E-2</v>
      </c>
      <c r="K2842" s="117">
        <v>3.6978530000000003E-2</v>
      </c>
      <c r="L2842" s="117">
        <v>0.246</v>
      </c>
      <c r="M2842" s="117">
        <v>2.5999999999999999E-2</v>
      </c>
      <c r="N2842" s="117" t="s">
        <v>1759</v>
      </c>
    </row>
    <row r="2843" spans="1:14">
      <c r="A2843" s="212" t="s">
        <v>7485</v>
      </c>
      <c r="B2843" s="117">
        <v>0.7881999999999999</v>
      </c>
      <c r="C2843" s="117">
        <v>1</v>
      </c>
      <c r="D2843" s="117">
        <v>9.6439999999999998E-2</v>
      </c>
      <c r="E2843" s="117">
        <v>9644</v>
      </c>
      <c r="F2843" s="117" t="s">
        <v>1765</v>
      </c>
      <c r="G2843" s="117">
        <v>1.8956999999999999</v>
      </c>
      <c r="H2843" s="117">
        <v>4.8000000000000001E-2</v>
      </c>
      <c r="I2843" s="117">
        <v>1</v>
      </c>
      <c r="J2843" s="117">
        <v>2.5147400000000001E-3</v>
      </c>
      <c r="K2843" s="117">
        <v>3.3836199999999999E-3</v>
      </c>
      <c r="L2843" s="117">
        <v>0.14899999999999999</v>
      </c>
      <c r="M2843" s="117">
        <v>8.9999999999999993E-3</v>
      </c>
      <c r="N2843" s="117" t="s">
        <v>3224</v>
      </c>
    </row>
    <row r="2844" spans="1:14">
      <c r="A2844" s="212" t="s">
        <v>7486</v>
      </c>
      <c r="B2844" s="117">
        <v>0.8627999999999999</v>
      </c>
      <c r="C2844" s="117">
        <v>1</v>
      </c>
      <c r="D2844" s="117">
        <v>1.554E-2</v>
      </c>
      <c r="E2844" s="117">
        <v>1554</v>
      </c>
      <c r="F2844" s="117" t="s">
        <v>1715</v>
      </c>
      <c r="G2844" s="117">
        <v>1.5739000000000001</v>
      </c>
      <c r="H2844" s="117">
        <v>6.3500000000000001E-2</v>
      </c>
      <c r="I2844" s="117">
        <v>1</v>
      </c>
      <c r="J2844" s="117">
        <v>0</v>
      </c>
      <c r="K2844" s="117">
        <v>0</v>
      </c>
      <c r="L2844" s="117">
        <v>0.36499999999999999</v>
      </c>
      <c r="M2844" s="117">
        <v>0.04</v>
      </c>
      <c r="N2844" s="117" t="s">
        <v>3229</v>
      </c>
    </row>
    <row r="2845" spans="1:14">
      <c r="A2845" s="212" t="s">
        <v>7487</v>
      </c>
      <c r="B2845" s="117">
        <v>0.79129999999999989</v>
      </c>
      <c r="C2845" s="117">
        <v>1</v>
      </c>
      <c r="D2845" s="117">
        <v>5.6910000000000002E-2</v>
      </c>
      <c r="E2845" s="117">
        <v>5691</v>
      </c>
      <c r="F2845" s="117" t="s">
        <v>4622</v>
      </c>
      <c r="G2845" s="117">
        <v>1.7561</v>
      </c>
      <c r="H2845" s="117">
        <v>0.107</v>
      </c>
      <c r="I2845" s="117">
        <v>1</v>
      </c>
      <c r="J2845" s="117">
        <v>0</v>
      </c>
      <c r="K2845" s="117">
        <v>0</v>
      </c>
      <c r="L2845" s="117">
        <v>8.8999999999999996E-2</v>
      </c>
      <c r="M2845" s="117">
        <v>8.0000000000000002E-3</v>
      </c>
      <c r="N2845" s="117" t="s">
        <v>3200</v>
      </c>
    </row>
    <row r="2846" spans="1:14">
      <c r="A2846" s="212" t="s">
        <v>7488</v>
      </c>
      <c r="B2846" s="117">
        <v>0.8627999999999999</v>
      </c>
      <c r="C2846" s="117">
        <v>1</v>
      </c>
      <c r="D2846" s="117">
        <v>4.6499999999999996E-3</v>
      </c>
      <c r="E2846" s="117">
        <v>465</v>
      </c>
      <c r="F2846" s="117" t="s">
        <v>1715</v>
      </c>
      <c r="G2846" s="117">
        <v>1.1694</v>
      </c>
      <c r="H2846" s="117">
        <v>0</v>
      </c>
      <c r="I2846" s="117">
        <v>1</v>
      </c>
      <c r="J2846" s="117">
        <v>0</v>
      </c>
      <c r="K2846" s="117">
        <v>0</v>
      </c>
      <c r="L2846" s="117">
        <v>0.36099999999999999</v>
      </c>
      <c r="M2846" s="117">
        <v>4.7E-2</v>
      </c>
      <c r="N2846" s="117" t="s">
        <v>3230</v>
      </c>
    </row>
    <row r="2847" spans="1:14">
      <c r="A2847" s="212" t="s">
        <v>7489</v>
      </c>
      <c r="B2847" s="117">
        <v>0.83449999999999991</v>
      </c>
      <c r="C2847" s="117">
        <v>1</v>
      </c>
      <c r="D2847" s="117">
        <v>4.0669999999999998E-2</v>
      </c>
      <c r="E2847" s="117">
        <v>4067</v>
      </c>
      <c r="F2847" s="117" t="s">
        <v>4650</v>
      </c>
      <c r="G2847" s="117">
        <v>1.7827999999999999</v>
      </c>
      <c r="H2847" s="117">
        <v>0</v>
      </c>
      <c r="I2847" s="117">
        <v>1</v>
      </c>
      <c r="J2847" s="117">
        <v>1.3122999999999999E-2</v>
      </c>
      <c r="K2847" s="117">
        <v>1.211258E-2</v>
      </c>
      <c r="L2847" s="117">
        <v>0.10100000000000001</v>
      </c>
      <c r="M2847" s="117">
        <v>8.9999999999999993E-3</v>
      </c>
      <c r="N2847" s="117" t="s">
        <v>3231</v>
      </c>
    </row>
    <row r="2848" spans="1:14">
      <c r="A2848" s="212" t="s">
        <v>7490</v>
      </c>
      <c r="B2848" s="117">
        <v>0.98299999999999998</v>
      </c>
      <c r="C2848" s="117">
        <v>1</v>
      </c>
      <c r="D2848" s="117">
        <v>1.9859999999999999E-2</v>
      </c>
      <c r="E2848" s="117">
        <v>1986</v>
      </c>
      <c r="F2848" s="117" t="s">
        <v>1379</v>
      </c>
      <c r="G2848" s="117">
        <v>1.9569000000000001</v>
      </c>
      <c r="H2848" s="117">
        <v>8.3199999999999996E-2</v>
      </c>
      <c r="I2848" s="117">
        <v>1</v>
      </c>
      <c r="J2848" s="117">
        <v>0.11087470000000001</v>
      </c>
      <c r="K2848" s="117">
        <v>0.15912751</v>
      </c>
      <c r="L2848" s="117">
        <v>0.21099999999999999</v>
      </c>
      <c r="M2848" s="117">
        <v>8.9999999999999993E-3</v>
      </c>
      <c r="N2848" s="117" t="s">
        <v>1999</v>
      </c>
    </row>
    <row r="2849" spans="1:14">
      <c r="A2849" s="212" t="s">
        <v>7491</v>
      </c>
      <c r="B2849" s="117">
        <v>0.83449999999999991</v>
      </c>
      <c r="C2849" s="117">
        <v>1</v>
      </c>
      <c r="D2849" s="117">
        <v>2.2800000000000001E-2</v>
      </c>
      <c r="E2849" s="117">
        <v>2280</v>
      </c>
      <c r="F2849" s="117" t="s">
        <v>4650</v>
      </c>
      <c r="G2849" s="117">
        <v>1.6782999999999999</v>
      </c>
      <c r="H2849" s="117">
        <v>0.1527</v>
      </c>
      <c r="I2849" s="117">
        <v>1</v>
      </c>
      <c r="J2849" s="117">
        <v>0</v>
      </c>
      <c r="K2849" s="117">
        <v>0</v>
      </c>
      <c r="L2849" s="117">
        <v>0.28499999999999998</v>
      </c>
      <c r="M2849" s="117">
        <v>1.7000000000000001E-2</v>
      </c>
      <c r="N2849" s="117" t="s">
        <v>3231</v>
      </c>
    </row>
    <row r="2850" spans="1:14">
      <c r="A2850" s="212" t="s">
        <v>7492</v>
      </c>
      <c r="B2850" s="117">
        <v>0.8627999999999999</v>
      </c>
      <c r="C2850" s="117">
        <v>1</v>
      </c>
      <c r="D2850" s="117">
        <v>1.7610000000000001E-2</v>
      </c>
      <c r="E2850" s="117">
        <v>1761</v>
      </c>
      <c r="F2850" s="117" t="s">
        <v>1715</v>
      </c>
      <c r="G2850" s="117">
        <v>1.7014</v>
      </c>
      <c r="H2850" s="117">
        <v>0.1183</v>
      </c>
      <c r="I2850" s="117">
        <v>1</v>
      </c>
      <c r="J2850" s="117">
        <v>0</v>
      </c>
      <c r="K2850" s="117">
        <v>0</v>
      </c>
      <c r="L2850" s="117">
        <v>0.17199999999999999</v>
      </c>
      <c r="M2850" s="117">
        <v>1.7000000000000001E-2</v>
      </c>
      <c r="N2850" s="117" t="s">
        <v>3219</v>
      </c>
    </row>
    <row r="2851" spans="1:14">
      <c r="A2851" s="212" t="s">
        <v>7493</v>
      </c>
      <c r="B2851" s="117">
        <v>0.91199999999999992</v>
      </c>
      <c r="C2851" s="117">
        <v>1</v>
      </c>
      <c r="D2851" s="117">
        <v>4.2880000000000001E-2</v>
      </c>
      <c r="E2851" s="117">
        <v>4288</v>
      </c>
      <c r="F2851" s="117" t="s">
        <v>1644</v>
      </c>
      <c r="G2851" s="117">
        <v>1.7508999999999999</v>
      </c>
      <c r="H2851" s="117">
        <v>6.9199999999999998E-2</v>
      </c>
      <c r="I2851" s="117">
        <v>1</v>
      </c>
      <c r="J2851" s="117">
        <v>5.8989149999999997E-2</v>
      </c>
      <c r="K2851" s="117">
        <v>5.3542859999999998E-2</v>
      </c>
      <c r="L2851" s="117">
        <v>0.25800000000000001</v>
      </c>
      <c r="M2851" s="117">
        <v>1.7000000000000001E-2</v>
      </c>
      <c r="N2851" s="117" t="s">
        <v>3232</v>
      </c>
    </row>
    <row r="2852" spans="1:14">
      <c r="A2852" s="212" t="s">
        <v>7494</v>
      </c>
      <c r="B2852" s="117">
        <v>0.89749999999999996</v>
      </c>
      <c r="C2852" s="117">
        <v>1</v>
      </c>
      <c r="D2852" s="117">
        <v>3.3739999999999999E-2</v>
      </c>
      <c r="E2852" s="117">
        <v>3374</v>
      </c>
      <c r="F2852" s="117" t="s">
        <v>1604</v>
      </c>
      <c r="G2852" s="117">
        <v>1.6769000000000001</v>
      </c>
      <c r="H2852" s="117">
        <v>4.87E-2</v>
      </c>
      <c r="I2852" s="117">
        <v>1</v>
      </c>
      <c r="J2852" s="117">
        <v>2.609964E-2</v>
      </c>
      <c r="K2852" s="117">
        <v>2.3216190000000001E-2</v>
      </c>
      <c r="L2852" s="117">
        <v>0.31</v>
      </c>
      <c r="M2852" s="117">
        <v>3.5000000000000003E-2</v>
      </c>
      <c r="N2852" s="117" t="s">
        <v>3233</v>
      </c>
    </row>
    <row r="2853" spans="1:14">
      <c r="A2853" s="212" t="s">
        <v>7495</v>
      </c>
      <c r="B2853" s="117">
        <v>0.95</v>
      </c>
      <c r="C2853" s="117">
        <v>1</v>
      </c>
      <c r="D2853" s="117">
        <v>0.10909000000000001</v>
      </c>
      <c r="E2853" s="117">
        <v>10909</v>
      </c>
      <c r="F2853" s="117" t="s">
        <v>1499</v>
      </c>
      <c r="G2853" s="117">
        <v>1.7744</v>
      </c>
      <c r="H2853" s="117">
        <v>5.6300000000000003E-2</v>
      </c>
      <c r="I2853" s="117">
        <v>1</v>
      </c>
      <c r="J2853" s="117">
        <v>1.6663699999999999E-3</v>
      </c>
      <c r="K2853" s="117">
        <v>2.6206599999999999E-3</v>
      </c>
      <c r="L2853" s="117">
        <v>0.217</v>
      </c>
      <c r="M2853" s="117">
        <v>1.7000000000000001E-2</v>
      </c>
      <c r="N2853" s="117" t="s">
        <v>3214</v>
      </c>
    </row>
    <row r="2854" spans="1:14">
      <c r="A2854" s="212" t="s">
        <v>7496</v>
      </c>
      <c r="B2854" s="117">
        <v>0.95</v>
      </c>
      <c r="C2854" s="117">
        <v>1</v>
      </c>
      <c r="D2854" s="117">
        <v>4.1480000000000003E-2</v>
      </c>
      <c r="E2854" s="117">
        <v>4148</v>
      </c>
      <c r="F2854" s="117" t="s">
        <v>1499</v>
      </c>
      <c r="G2854" s="117">
        <v>1.7168000000000001</v>
      </c>
      <c r="H2854" s="117">
        <v>8.1699999999999995E-2</v>
      </c>
      <c r="I2854" s="117">
        <v>1</v>
      </c>
      <c r="J2854" s="117">
        <v>0</v>
      </c>
      <c r="K2854" s="117">
        <v>0</v>
      </c>
      <c r="L2854" s="117">
        <v>0.311</v>
      </c>
      <c r="M2854" s="117">
        <v>1.2999999999999999E-2</v>
      </c>
      <c r="N2854" s="117" t="s">
        <v>3214</v>
      </c>
    </row>
    <row r="2855" spans="1:14">
      <c r="A2855" s="212" t="s">
        <v>7497</v>
      </c>
      <c r="B2855" s="117">
        <v>0.98299999999999998</v>
      </c>
      <c r="C2855" s="117">
        <v>1</v>
      </c>
      <c r="D2855" s="117">
        <v>9.3000000000000005E-4</v>
      </c>
      <c r="E2855" s="117">
        <v>93</v>
      </c>
      <c r="F2855" s="117" t="s">
        <v>1379</v>
      </c>
      <c r="G2855" s="117">
        <v>1.0044999999999999</v>
      </c>
      <c r="H2855" s="117">
        <v>0</v>
      </c>
      <c r="I2855" s="117">
        <v>1</v>
      </c>
      <c r="J2855" s="117">
        <v>0</v>
      </c>
      <c r="K2855" s="117">
        <v>0</v>
      </c>
      <c r="L2855" s="117">
        <v>0.76700000000000002</v>
      </c>
      <c r="M2855" s="117">
        <v>0.11899999999999999</v>
      </c>
      <c r="N2855" s="117" t="s">
        <v>3234</v>
      </c>
    </row>
    <row r="2856" spans="1:14">
      <c r="A2856" s="212" t="s">
        <v>7498</v>
      </c>
      <c r="B2856" s="117">
        <v>0.79229999999999989</v>
      </c>
      <c r="C2856" s="117">
        <v>1</v>
      </c>
      <c r="D2856" s="117">
        <v>1.39E-3</v>
      </c>
      <c r="E2856" s="117">
        <v>139</v>
      </c>
      <c r="F2856" s="117" t="s">
        <v>4443</v>
      </c>
      <c r="G2856" s="117">
        <v>1.0321</v>
      </c>
      <c r="H2856" s="117">
        <v>0</v>
      </c>
      <c r="I2856" s="117">
        <v>1</v>
      </c>
      <c r="J2856" s="117">
        <v>0</v>
      </c>
      <c r="K2856" s="117">
        <v>0</v>
      </c>
      <c r="L2856" s="117">
        <v>0.71799999999999997</v>
      </c>
      <c r="M2856" s="117">
        <v>7.5999999999999998E-2</v>
      </c>
      <c r="N2856" s="117" t="s">
        <v>3235</v>
      </c>
    </row>
    <row r="2857" spans="1:14">
      <c r="A2857" s="212" t="s">
        <v>7499</v>
      </c>
      <c r="B2857" s="117">
        <v>0.82309999999999994</v>
      </c>
      <c r="C2857" s="117">
        <v>1</v>
      </c>
      <c r="D2857" s="117">
        <v>3.5029999999999999E-2</v>
      </c>
      <c r="E2857" s="117">
        <v>3503</v>
      </c>
      <c r="F2857" s="117" t="s">
        <v>4628</v>
      </c>
      <c r="G2857" s="117">
        <v>1.5737000000000001</v>
      </c>
      <c r="H2857" s="117">
        <v>6.4600000000000005E-2</v>
      </c>
      <c r="I2857" s="117">
        <v>1</v>
      </c>
      <c r="J2857" s="117">
        <v>0</v>
      </c>
      <c r="K2857" s="117">
        <v>0</v>
      </c>
      <c r="L2857" s="117">
        <v>0.10299999999999999</v>
      </c>
      <c r="M2857" s="117">
        <v>8.9999999999999993E-3</v>
      </c>
      <c r="N2857" s="117" t="s">
        <v>3207</v>
      </c>
    </row>
    <row r="2858" spans="1:14">
      <c r="A2858" s="212" t="s">
        <v>7500</v>
      </c>
      <c r="B2858" s="117">
        <v>0.95</v>
      </c>
      <c r="C2858" s="117">
        <v>1</v>
      </c>
      <c r="D2858" s="117">
        <v>1.3129999999999999E-2</v>
      </c>
      <c r="E2858" s="117">
        <v>1313</v>
      </c>
      <c r="F2858" s="117" t="s">
        <v>1499</v>
      </c>
      <c r="G2858" s="117">
        <v>1.3596999999999999</v>
      </c>
      <c r="H2858" s="117">
        <v>5.0500000000000003E-2</v>
      </c>
      <c r="I2858" s="117">
        <v>1</v>
      </c>
      <c r="J2858" s="117">
        <v>0</v>
      </c>
      <c r="K2858" s="117">
        <v>0</v>
      </c>
      <c r="L2858" s="117">
        <v>0.22900000000000001</v>
      </c>
      <c r="M2858" s="117">
        <v>1.7000000000000001E-2</v>
      </c>
      <c r="N2858" s="117" t="s">
        <v>3236</v>
      </c>
    </row>
    <row r="2859" spans="1:14">
      <c r="A2859" s="212" t="s">
        <v>7501</v>
      </c>
      <c r="B2859" s="117">
        <v>0.93399999999999994</v>
      </c>
      <c r="C2859" s="117">
        <v>1</v>
      </c>
      <c r="D2859" s="117">
        <v>1.857E-2</v>
      </c>
      <c r="E2859" s="117">
        <v>1857</v>
      </c>
      <c r="F2859" s="117" t="s">
        <v>1554</v>
      </c>
      <c r="G2859" s="117">
        <v>1.5436000000000001</v>
      </c>
      <c r="H2859" s="117">
        <v>8.1299999999999997E-2</v>
      </c>
      <c r="I2859" s="117">
        <v>1</v>
      </c>
      <c r="J2859" s="117">
        <v>0</v>
      </c>
      <c r="K2859" s="117">
        <v>0</v>
      </c>
      <c r="L2859" s="117">
        <v>0.217</v>
      </c>
      <c r="M2859" s="117">
        <v>2.3E-2</v>
      </c>
      <c r="N2859" s="117" t="s">
        <v>3217</v>
      </c>
    </row>
    <row r="2860" spans="1:14">
      <c r="A2860" s="212" t="s">
        <v>7502</v>
      </c>
      <c r="B2860" s="117">
        <v>0.79229999999999989</v>
      </c>
      <c r="C2860" s="117">
        <v>1</v>
      </c>
      <c r="D2860" s="117">
        <v>8.0199999999999994E-3</v>
      </c>
      <c r="E2860" s="117">
        <v>802</v>
      </c>
      <c r="F2860" s="117" t="s">
        <v>4443</v>
      </c>
      <c r="G2860" s="117">
        <v>1.3058000000000001</v>
      </c>
      <c r="H2860" s="117">
        <v>0</v>
      </c>
      <c r="I2860" s="117">
        <v>1</v>
      </c>
      <c r="J2860" s="117">
        <v>0</v>
      </c>
      <c r="K2860" s="117">
        <v>0</v>
      </c>
      <c r="L2860" s="117">
        <v>0.34300000000000003</v>
      </c>
      <c r="M2860" s="117">
        <v>3.9E-2</v>
      </c>
      <c r="N2860" s="117" t="s">
        <v>3237</v>
      </c>
    </row>
    <row r="2861" spans="1:14">
      <c r="A2861" s="212" t="s">
        <v>7503</v>
      </c>
      <c r="B2861" s="117">
        <v>0.79229999999999989</v>
      </c>
      <c r="C2861" s="117">
        <v>1</v>
      </c>
      <c r="D2861" s="117">
        <v>1.5499999999999999E-3</v>
      </c>
      <c r="E2861" s="117">
        <v>155</v>
      </c>
      <c r="F2861" s="117" t="s">
        <v>4443</v>
      </c>
      <c r="G2861" s="117">
        <v>1.0021</v>
      </c>
      <c r="H2861" s="117">
        <v>0</v>
      </c>
      <c r="I2861" s="117">
        <v>1</v>
      </c>
      <c r="J2861" s="117">
        <v>0</v>
      </c>
      <c r="K2861" s="117">
        <v>0</v>
      </c>
      <c r="L2861" s="117">
        <v>0.60499999999999998</v>
      </c>
      <c r="M2861" s="117">
        <v>2.1000000000000001E-2</v>
      </c>
      <c r="N2861" s="117" t="s">
        <v>3238</v>
      </c>
    </row>
    <row r="2862" spans="1:14">
      <c r="A2862" s="212" t="s">
        <v>7504</v>
      </c>
      <c r="B2862" s="117">
        <v>0.87339999999999995</v>
      </c>
      <c r="C2862" s="117">
        <v>1</v>
      </c>
      <c r="D2862" s="117">
        <v>4.9399999999999999E-3</v>
      </c>
      <c r="E2862" s="117">
        <v>494</v>
      </c>
      <c r="F2862" s="117" t="s">
        <v>1920</v>
      </c>
      <c r="G2862" s="117">
        <v>2.3359000000000001</v>
      </c>
      <c r="H2862" s="117">
        <v>0</v>
      </c>
      <c r="I2862" s="117">
        <v>1</v>
      </c>
      <c r="J2862" s="117">
        <v>0</v>
      </c>
      <c r="K2862" s="117">
        <v>0</v>
      </c>
      <c r="L2862" s="117">
        <v>0.316</v>
      </c>
      <c r="M2862" s="117">
        <v>1.4999999999999999E-2</v>
      </c>
      <c r="N2862" s="117" t="s">
        <v>3215</v>
      </c>
    </row>
    <row r="2863" spans="1:14">
      <c r="A2863" s="212" t="s">
        <v>7505</v>
      </c>
      <c r="B2863" s="117">
        <v>0.79229999999999989</v>
      </c>
      <c r="C2863" s="117">
        <v>1</v>
      </c>
      <c r="D2863" s="117">
        <v>8.3599999999999994E-3</v>
      </c>
      <c r="E2863" s="117">
        <v>836</v>
      </c>
      <c r="F2863" s="117" t="s">
        <v>4443</v>
      </c>
      <c r="G2863" s="117">
        <v>1.17</v>
      </c>
      <c r="H2863" s="117">
        <v>0</v>
      </c>
      <c r="I2863" s="117">
        <v>1</v>
      </c>
      <c r="J2863" s="117">
        <v>0</v>
      </c>
      <c r="K2863" s="117">
        <v>0</v>
      </c>
      <c r="L2863" s="117">
        <v>0.188</v>
      </c>
      <c r="M2863" s="117">
        <v>1.2E-2</v>
      </c>
      <c r="N2863" s="117" t="s">
        <v>3239</v>
      </c>
    </row>
    <row r="2864" spans="1:14">
      <c r="A2864" s="212" t="s">
        <v>7506</v>
      </c>
      <c r="B2864" s="117">
        <v>0.8627999999999999</v>
      </c>
      <c r="C2864" s="117">
        <v>1</v>
      </c>
      <c r="D2864" s="117">
        <v>5.4900000000000001E-3</v>
      </c>
      <c r="E2864" s="117">
        <v>549</v>
      </c>
      <c r="F2864" s="117" t="s">
        <v>1715</v>
      </c>
      <c r="G2864" s="117">
        <v>1.2343999999999999</v>
      </c>
      <c r="H2864" s="117">
        <v>0</v>
      </c>
      <c r="I2864" s="117">
        <v>1</v>
      </c>
      <c r="J2864" s="117">
        <v>0</v>
      </c>
      <c r="K2864" s="117">
        <v>0</v>
      </c>
      <c r="L2864" s="117">
        <v>0.182</v>
      </c>
      <c r="M2864" s="117">
        <v>2.7E-2</v>
      </c>
      <c r="N2864" s="117" t="s">
        <v>1751</v>
      </c>
    </row>
    <row r="2865" spans="1:14">
      <c r="A2865" s="212" t="s">
        <v>7507</v>
      </c>
      <c r="B2865" s="117">
        <v>0.83449999999999991</v>
      </c>
      <c r="C2865" s="117">
        <v>1</v>
      </c>
      <c r="D2865" s="117">
        <v>2.3820000000000001E-2</v>
      </c>
      <c r="E2865" s="117">
        <v>2382</v>
      </c>
      <c r="F2865" s="117" t="s">
        <v>4650</v>
      </c>
      <c r="G2865" s="117">
        <v>1.6035999999999999</v>
      </c>
      <c r="H2865" s="117">
        <v>0.16619999999999999</v>
      </c>
      <c r="I2865" s="117">
        <v>1</v>
      </c>
      <c r="J2865" s="117">
        <v>0</v>
      </c>
      <c r="K2865" s="117">
        <v>0</v>
      </c>
      <c r="L2865" s="117">
        <v>0.223</v>
      </c>
      <c r="M2865" s="117">
        <v>0.02</v>
      </c>
      <c r="N2865" s="117" t="s">
        <v>3231</v>
      </c>
    </row>
    <row r="2866" spans="1:14">
      <c r="A2866" s="212" t="s">
        <v>7509</v>
      </c>
      <c r="B2866" s="117">
        <v>0.79229999999999989</v>
      </c>
      <c r="C2866" s="117">
        <v>1</v>
      </c>
      <c r="D2866" s="117">
        <v>2.64E-3</v>
      </c>
      <c r="E2866" s="117">
        <v>264</v>
      </c>
      <c r="F2866" s="117" t="s">
        <v>4443</v>
      </c>
      <c r="G2866" s="117">
        <v>1.1773</v>
      </c>
      <c r="H2866" s="117">
        <v>0</v>
      </c>
      <c r="I2866" s="117">
        <v>1</v>
      </c>
      <c r="J2866" s="117">
        <v>0</v>
      </c>
      <c r="K2866" s="117">
        <v>0</v>
      </c>
      <c r="L2866" s="117">
        <v>0.40400000000000003</v>
      </c>
      <c r="M2866" s="117">
        <v>2.4E-2</v>
      </c>
      <c r="N2866" s="117" t="s">
        <v>3240</v>
      </c>
    </row>
    <row r="2867" spans="1:14">
      <c r="A2867" s="212" t="s">
        <v>7510</v>
      </c>
      <c r="B2867" s="117">
        <v>0.97849999999999993</v>
      </c>
      <c r="C2867" s="117">
        <v>1</v>
      </c>
      <c r="D2867" s="117">
        <v>0.14959</v>
      </c>
      <c r="E2867" s="117">
        <v>14959</v>
      </c>
      <c r="F2867" s="117" t="s">
        <v>1524</v>
      </c>
      <c r="G2867" s="117">
        <v>1.8428</v>
      </c>
      <c r="H2867" s="117">
        <v>7.8799999999999995E-2</v>
      </c>
      <c r="I2867" s="117">
        <v>1</v>
      </c>
      <c r="J2867" s="117">
        <v>1.406692E-2</v>
      </c>
      <c r="K2867" s="117">
        <v>1.8940619999999998E-2</v>
      </c>
      <c r="L2867" s="117">
        <v>0.245</v>
      </c>
      <c r="M2867" s="117">
        <v>2.7E-2</v>
      </c>
      <c r="N2867" s="117" t="s">
        <v>3212</v>
      </c>
    </row>
    <row r="2868" spans="1:14">
      <c r="A2868" s="212" t="s">
        <v>7511</v>
      </c>
      <c r="B2868" s="117">
        <v>0.79229999999999989</v>
      </c>
      <c r="C2868" s="117">
        <v>1</v>
      </c>
      <c r="D2868" s="117">
        <v>4.3099999999999996E-3</v>
      </c>
      <c r="E2868" s="117">
        <v>431</v>
      </c>
      <c r="F2868" s="117" t="s">
        <v>4443</v>
      </c>
      <c r="G2868" s="117">
        <v>1.3015000000000001</v>
      </c>
      <c r="H2868" s="117">
        <v>0</v>
      </c>
      <c r="I2868" s="117">
        <v>1</v>
      </c>
      <c r="J2868" s="117">
        <v>0</v>
      </c>
      <c r="K2868" s="117">
        <v>0</v>
      </c>
      <c r="L2868" s="117">
        <v>0.433</v>
      </c>
      <c r="M2868" s="117">
        <v>1.2999999999999999E-2</v>
      </c>
      <c r="N2868" s="117" t="s">
        <v>3241</v>
      </c>
    </row>
    <row r="2869" spans="1:14">
      <c r="A2869" s="212" t="s">
        <v>7513</v>
      </c>
      <c r="B2869" s="117">
        <v>0.79229999999999989</v>
      </c>
      <c r="C2869" s="117">
        <v>1</v>
      </c>
      <c r="D2869" s="117">
        <v>3.9500000000000004E-3</v>
      </c>
      <c r="E2869" s="117">
        <v>395</v>
      </c>
      <c r="F2869" s="117" t="s">
        <v>4443</v>
      </c>
      <c r="G2869" s="117">
        <v>1.1835</v>
      </c>
      <c r="H2869" s="117">
        <v>0</v>
      </c>
      <c r="I2869" s="117">
        <v>1</v>
      </c>
      <c r="J2869" s="117">
        <v>0</v>
      </c>
      <c r="K2869" s="117">
        <v>0</v>
      </c>
      <c r="L2869" s="117">
        <v>0.28799999999999998</v>
      </c>
      <c r="M2869" s="117">
        <v>7.3999999999999996E-2</v>
      </c>
      <c r="N2869" s="117" t="s">
        <v>3243</v>
      </c>
    </row>
    <row r="2870" spans="1:14">
      <c r="A2870" s="212" t="s">
        <v>7514</v>
      </c>
      <c r="B2870" s="117">
        <v>0.97849999999999993</v>
      </c>
      <c r="C2870" s="117">
        <v>1</v>
      </c>
      <c r="D2870" s="117">
        <v>7.7289999999999998E-2</v>
      </c>
      <c r="E2870" s="117">
        <v>7729</v>
      </c>
      <c r="F2870" s="117" t="s">
        <v>1524</v>
      </c>
      <c r="G2870" s="117">
        <v>2.6453000000000002</v>
      </c>
      <c r="H2870" s="117">
        <v>3.5400000000000001E-2</v>
      </c>
      <c r="I2870" s="117">
        <v>1</v>
      </c>
      <c r="J2870" s="117">
        <v>6.1172980000000002E-2</v>
      </c>
      <c r="K2870" s="117">
        <v>8.2785890000000001E-2</v>
      </c>
      <c r="L2870" s="117">
        <v>0.255</v>
      </c>
      <c r="M2870" s="117">
        <v>1.4999999999999999E-2</v>
      </c>
      <c r="N2870" s="117" t="s">
        <v>3212</v>
      </c>
    </row>
    <row r="2871" spans="1:14">
      <c r="A2871" s="212" t="s">
        <v>7515</v>
      </c>
      <c r="B2871" s="117">
        <v>0.79229999999999989</v>
      </c>
      <c r="C2871" s="117">
        <v>1</v>
      </c>
      <c r="D2871" s="117">
        <v>4.3899999999999998E-3</v>
      </c>
      <c r="E2871" s="117">
        <v>439</v>
      </c>
      <c r="F2871" s="117" t="s">
        <v>4443</v>
      </c>
      <c r="G2871" s="117">
        <v>1.3170999999999999</v>
      </c>
      <c r="H2871" s="117">
        <v>0</v>
      </c>
      <c r="I2871" s="117">
        <v>1</v>
      </c>
      <c r="J2871" s="117">
        <v>0</v>
      </c>
      <c r="K2871" s="117">
        <v>0</v>
      </c>
      <c r="L2871" s="117">
        <v>0.13200000000000001</v>
      </c>
      <c r="M2871" s="117">
        <v>2.1000000000000001E-2</v>
      </c>
      <c r="N2871" s="117" t="s">
        <v>3244</v>
      </c>
    </row>
    <row r="2872" spans="1:14">
      <c r="A2872" s="212" t="s">
        <v>7516</v>
      </c>
      <c r="B2872" s="117">
        <v>0.79229999999999989</v>
      </c>
      <c r="C2872" s="117">
        <v>1</v>
      </c>
      <c r="D2872" s="117">
        <v>3.8179999999999999E-2</v>
      </c>
      <c r="E2872" s="117">
        <v>3818</v>
      </c>
      <c r="F2872" s="117" t="s">
        <v>4443</v>
      </c>
      <c r="G2872" s="117">
        <v>1.6362000000000001</v>
      </c>
      <c r="H2872" s="117">
        <v>0</v>
      </c>
      <c r="I2872" s="117">
        <v>1</v>
      </c>
      <c r="J2872" s="117">
        <v>0</v>
      </c>
      <c r="K2872" s="117">
        <v>0</v>
      </c>
      <c r="L2872" s="117">
        <v>0.217</v>
      </c>
      <c r="M2872" s="117">
        <v>1.9E-2</v>
      </c>
      <c r="N2872" s="117" t="s">
        <v>3245</v>
      </c>
    </row>
    <row r="2873" spans="1:14">
      <c r="A2873" s="212" t="s">
        <v>7517</v>
      </c>
      <c r="B2873" s="117">
        <v>0.82529999999999992</v>
      </c>
      <c r="C2873" s="117">
        <v>1</v>
      </c>
      <c r="D2873" s="117">
        <v>2.794E-2</v>
      </c>
      <c r="E2873" s="117">
        <v>2794</v>
      </c>
      <c r="F2873" s="117" t="s">
        <v>1993</v>
      </c>
      <c r="G2873" s="117">
        <v>1.7499</v>
      </c>
      <c r="H2873" s="117">
        <v>0</v>
      </c>
      <c r="I2873" s="117">
        <v>1</v>
      </c>
      <c r="J2873" s="117">
        <v>4.2120560000000001E-2</v>
      </c>
      <c r="K2873" s="117">
        <v>2.5665799999999999E-2</v>
      </c>
      <c r="L2873" s="117">
        <v>0.19800000000000001</v>
      </c>
      <c r="M2873" s="117">
        <v>1.4E-2</v>
      </c>
      <c r="N2873" s="117" t="s">
        <v>3246</v>
      </c>
    </row>
    <row r="2874" spans="1:14">
      <c r="A2874" s="212" t="s">
        <v>7518</v>
      </c>
      <c r="B2874" s="117">
        <v>0.95</v>
      </c>
      <c r="C2874" s="117">
        <v>1</v>
      </c>
      <c r="D2874" s="117">
        <v>1.9630000000000002E-2</v>
      </c>
      <c r="E2874" s="117">
        <v>1963</v>
      </c>
      <c r="F2874" s="117" t="s">
        <v>1499</v>
      </c>
      <c r="G2874" s="117">
        <v>1.3924000000000001</v>
      </c>
      <c r="H2874" s="117">
        <v>0</v>
      </c>
      <c r="I2874" s="117">
        <v>1</v>
      </c>
      <c r="J2874" s="117">
        <v>5.2642809999999998E-2</v>
      </c>
      <c r="K2874" s="117">
        <v>6.3661960000000004E-2</v>
      </c>
      <c r="L2874" s="117">
        <v>0.17699999999999999</v>
      </c>
      <c r="M2874" s="117">
        <v>2.9000000000000001E-2</v>
      </c>
      <c r="N2874" s="117" t="s">
        <v>3247</v>
      </c>
    </row>
    <row r="2875" spans="1:14">
      <c r="A2875" s="212" t="s">
        <v>7519</v>
      </c>
      <c r="B2875" s="117">
        <v>0.8194999999999999</v>
      </c>
      <c r="C2875" s="117">
        <v>1</v>
      </c>
      <c r="D2875" s="117">
        <v>3.4810000000000001E-2</v>
      </c>
      <c r="E2875" s="117">
        <v>3481</v>
      </c>
      <c r="F2875" s="117" t="s">
        <v>1358</v>
      </c>
      <c r="G2875" s="117">
        <v>1.9056</v>
      </c>
      <c r="H2875" s="117">
        <v>0</v>
      </c>
      <c r="I2875" s="117">
        <v>1</v>
      </c>
      <c r="J2875" s="117">
        <v>8.2130019999999998E-2</v>
      </c>
      <c r="K2875" s="117">
        <v>7.5898240000000006E-2</v>
      </c>
      <c r="L2875" s="117">
        <v>0.158</v>
      </c>
      <c r="M2875" s="117">
        <v>1.6E-2</v>
      </c>
      <c r="N2875" s="117" t="s">
        <v>3248</v>
      </c>
    </row>
    <row r="2876" spans="1:14">
      <c r="A2876" s="212" t="s">
        <v>7520</v>
      </c>
      <c r="B2876" s="117">
        <v>0.79229999999999989</v>
      </c>
      <c r="C2876" s="117">
        <v>1</v>
      </c>
      <c r="D2876" s="117">
        <v>3.1700000000000001E-3</v>
      </c>
      <c r="E2876" s="117">
        <v>317</v>
      </c>
      <c r="F2876" s="117" t="s">
        <v>4443</v>
      </c>
      <c r="G2876" s="117">
        <v>1.0228999999999999</v>
      </c>
      <c r="H2876" s="117">
        <v>0</v>
      </c>
      <c r="I2876" s="117">
        <v>1</v>
      </c>
      <c r="J2876" s="117">
        <v>0</v>
      </c>
      <c r="K2876" s="117">
        <v>0</v>
      </c>
      <c r="L2876" s="117">
        <v>0.21199999999999999</v>
      </c>
      <c r="M2876" s="117">
        <v>1.7999999999999999E-2</v>
      </c>
      <c r="N2876" s="117" t="s">
        <v>3249</v>
      </c>
    </row>
    <row r="2877" spans="1:14">
      <c r="A2877" s="212" t="s">
        <v>7521</v>
      </c>
      <c r="B2877" s="117">
        <v>0.79229999999999989</v>
      </c>
      <c r="C2877" s="117">
        <v>1</v>
      </c>
      <c r="D2877" s="117">
        <v>2.8170000000000001E-2</v>
      </c>
      <c r="E2877" s="117">
        <v>2817</v>
      </c>
      <c r="F2877" s="117" t="s">
        <v>4443</v>
      </c>
      <c r="G2877" s="117">
        <v>1.6789000000000001</v>
      </c>
      <c r="H2877" s="117">
        <v>0</v>
      </c>
      <c r="I2877" s="117">
        <v>1</v>
      </c>
      <c r="J2877" s="117">
        <v>0</v>
      </c>
      <c r="K2877" s="117">
        <v>0</v>
      </c>
      <c r="L2877" s="117">
        <v>0.16500000000000001</v>
      </c>
      <c r="M2877" s="117">
        <v>2.5000000000000001E-2</v>
      </c>
      <c r="N2877" s="117" t="s">
        <v>3250</v>
      </c>
    </row>
    <row r="2878" spans="1:14">
      <c r="A2878" s="212" t="s">
        <v>7522</v>
      </c>
      <c r="B2878" s="117">
        <v>0.8627999999999999</v>
      </c>
      <c r="C2878" s="117">
        <v>1</v>
      </c>
      <c r="D2878" s="117">
        <v>4.113E-2</v>
      </c>
      <c r="E2878" s="117">
        <v>4113</v>
      </c>
      <c r="F2878" s="117" t="s">
        <v>1715</v>
      </c>
      <c r="G2878" s="117">
        <v>2.1749000000000001</v>
      </c>
      <c r="H2878" s="117">
        <v>0.1123</v>
      </c>
      <c r="I2878" s="117">
        <v>1</v>
      </c>
      <c r="J2878" s="117">
        <v>0.23913748000000001</v>
      </c>
      <c r="K2878" s="117">
        <v>0.26181779999999999</v>
      </c>
      <c r="L2878" s="117">
        <v>0.27800000000000002</v>
      </c>
      <c r="M2878" s="117">
        <v>3.3000000000000002E-2</v>
      </c>
      <c r="N2878" s="117" t="s">
        <v>3219</v>
      </c>
    </row>
    <row r="2879" spans="1:14">
      <c r="A2879" s="212" t="s">
        <v>9757</v>
      </c>
      <c r="B2879" s="117">
        <v>0.79229999999999989</v>
      </c>
      <c r="C2879" s="117">
        <v>1</v>
      </c>
      <c r="D2879" s="117">
        <v>7.2999999999999996E-4</v>
      </c>
      <c r="E2879" s="117">
        <v>73</v>
      </c>
      <c r="F2879" s="117" t="s">
        <v>4443</v>
      </c>
      <c r="G2879" s="117">
        <v>1.1201000000000001</v>
      </c>
      <c r="H2879" s="117">
        <v>0</v>
      </c>
      <c r="I2879" s="117">
        <v>1</v>
      </c>
      <c r="J2879" s="117">
        <v>0</v>
      </c>
      <c r="K2879" s="117">
        <v>0</v>
      </c>
      <c r="L2879" s="117">
        <v>0.26200000000000001</v>
      </c>
      <c r="M2879" s="117">
        <v>0.08</v>
      </c>
      <c r="N2879" s="117" t="s">
        <v>3251</v>
      </c>
    </row>
    <row r="2880" spans="1:14">
      <c r="A2880" s="212" t="s">
        <v>7523</v>
      </c>
      <c r="B2880" s="117">
        <v>0.79229999999999989</v>
      </c>
      <c r="C2880" s="117">
        <v>1</v>
      </c>
      <c r="D2880" s="117">
        <v>1.47E-3</v>
      </c>
      <c r="E2880" s="117">
        <v>147</v>
      </c>
      <c r="F2880" s="117" t="s">
        <v>4443</v>
      </c>
      <c r="G2880" s="117">
        <v>1.0118</v>
      </c>
      <c r="H2880" s="117">
        <v>0</v>
      </c>
      <c r="I2880" s="117">
        <v>1</v>
      </c>
      <c r="J2880" s="117">
        <v>0</v>
      </c>
      <c r="K2880" s="117">
        <v>0</v>
      </c>
      <c r="L2880" s="117">
        <v>0.69799999999999995</v>
      </c>
      <c r="M2880" s="117">
        <v>4.7E-2</v>
      </c>
      <c r="N2880" s="117" t="s">
        <v>3252</v>
      </c>
    </row>
    <row r="2881" spans="1:14">
      <c r="A2881" s="212" t="s">
        <v>7525</v>
      </c>
      <c r="B2881" s="117">
        <v>0.97849999999999993</v>
      </c>
      <c r="C2881" s="117">
        <v>1</v>
      </c>
      <c r="D2881" s="117">
        <v>5.0139999999999997E-2</v>
      </c>
      <c r="E2881" s="117">
        <v>5014</v>
      </c>
      <c r="F2881" s="117" t="s">
        <v>1524</v>
      </c>
      <c r="G2881" s="117">
        <v>1.6093999999999999</v>
      </c>
      <c r="H2881" s="117">
        <v>5.2600000000000001E-2</v>
      </c>
      <c r="I2881" s="117">
        <v>1</v>
      </c>
      <c r="J2881" s="117">
        <v>2.679484E-2</v>
      </c>
      <c r="K2881" s="117">
        <v>3.7713900000000002E-2</v>
      </c>
      <c r="L2881" s="117">
        <v>0.106</v>
      </c>
      <c r="M2881" s="117">
        <v>1.0999999999999999E-2</v>
      </c>
      <c r="N2881" s="117" t="s">
        <v>3253</v>
      </c>
    </row>
    <row r="2882" spans="1:14">
      <c r="A2882" s="212" t="s">
        <v>7526</v>
      </c>
      <c r="B2882" s="117">
        <v>0.85839999999999994</v>
      </c>
      <c r="C2882" s="117">
        <v>1</v>
      </c>
      <c r="D2882" s="117">
        <v>6.318E-2</v>
      </c>
      <c r="E2882" s="117">
        <v>6318</v>
      </c>
      <c r="F2882" s="117" t="s">
        <v>4643</v>
      </c>
      <c r="G2882" s="117">
        <v>1.8232999999999999</v>
      </c>
      <c r="H2882" s="117">
        <v>4.8800000000000003E-2</v>
      </c>
      <c r="I2882" s="117">
        <v>1</v>
      </c>
      <c r="J2882" s="117">
        <v>0</v>
      </c>
      <c r="K2882" s="117">
        <v>0</v>
      </c>
      <c r="L2882" s="117">
        <v>0.16800000000000001</v>
      </c>
      <c r="M2882" s="117">
        <v>1.2E-2</v>
      </c>
      <c r="N2882" s="117" t="s">
        <v>3254</v>
      </c>
    </row>
    <row r="2883" spans="1:14">
      <c r="A2883" s="212" t="s">
        <v>7527</v>
      </c>
      <c r="B2883" s="117">
        <v>0.8194999999999999</v>
      </c>
      <c r="C2883" s="117">
        <v>1</v>
      </c>
      <c r="D2883" s="117">
        <v>8.0060000000000006E-2</v>
      </c>
      <c r="E2883" s="117">
        <v>8006</v>
      </c>
      <c r="F2883" s="117" t="s">
        <v>1358</v>
      </c>
      <c r="G2883" s="117">
        <v>1.7067000000000001</v>
      </c>
      <c r="H2883" s="117">
        <v>3.2599999999999997E-2</v>
      </c>
      <c r="I2883" s="117">
        <v>1</v>
      </c>
      <c r="J2883" s="117">
        <v>1.0125459999999999E-2</v>
      </c>
      <c r="K2883" s="117">
        <v>1.1464810000000001E-2</v>
      </c>
      <c r="L2883" s="117">
        <v>0.20699999999999999</v>
      </c>
      <c r="M2883" s="117">
        <v>4.2000000000000003E-2</v>
      </c>
      <c r="N2883" s="117" t="s">
        <v>3248</v>
      </c>
    </row>
    <row r="2884" spans="1:14">
      <c r="A2884" s="212" t="s">
        <v>7529</v>
      </c>
      <c r="B2884" s="117">
        <v>0.79229999999999989</v>
      </c>
      <c r="C2884" s="117">
        <v>1</v>
      </c>
      <c r="D2884" s="117">
        <v>2.4099999999999998E-3</v>
      </c>
      <c r="E2884" s="117">
        <v>241</v>
      </c>
      <c r="F2884" s="117" t="s">
        <v>4443</v>
      </c>
      <c r="G2884" s="117">
        <v>1.2505999999999999</v>
      </c>
      <c r="H2884" s="117">
        <v>0</v>
      </c>
      <c r="I2884" s="117">
        <v>1</v>
      </c>
      <c r="J2884" s="117">
        <v>0</v>
      </c>
      <c r="K2884" s="117">
        <v>0</v>
      </c>
      <c r="L2884" s="117">
        <v>0.63</v>
      </c>
      <c r="M2884" s="117">
        <v>4.9000000000000002E-2</v>
      </c>
      <c r="N2884" s="117" t="s">
        <v>3255</v>
      </c>
    </row>
    <row r="2885" spans="1:14">
      <c r="A2885" s="212" t="s">
        <v>7530</v>
      </c>
      <c r="B2885" s="117">
        <v>0.79229999999999989</v>
      </c>
      <c r="C2885" s="117">
        <v>1</v>
      </c>
      <c r="D2885" s="117">
        <v>1.0529999999999999E-2</v>
      </c>
      <c r="E2885" s="117">
        <v>1053</v>
      </c>
      <c r="F2885" s="117" t="s">
        <v>4443</v>
      </c>
      <c r="G2885" s="117">
        <v>1.4537</v>
      </c>
      <c r="H2885" s="117">
        <v>0</v>
      </c>
      <c r="I2885" s="117">
        <v>1</v>
      </c>
      <c r="J2885" s="117">
        <v>0</v>
      </c>
      <c r="K2885" s="117">
        <v>0</v>
      </c>
      <c r="L2885" s="117">
        <v>0.45500000000000002</v>
      </c>
      <c r="M2885" s="117">
        <v>0.05</v>
      </c>
      <c r="N2885" s="117" t="s">
        <v>3256</v>
      </c>
    </row>
    <row r="2886" spans="1:14">
      <c r="A2886" s="212" t="s">
        <v>7531</v>
      </c>
      <c r="B2886" s="117">
        <v>0.8627999999999999</v>
      </c>
      <c r="C2886" s="117">
        <v>1</v>
      </c>
      <c r="D2886" s="117">
        <v>6.4949999999999994E-2</v>
      </c>
      <c r="E2886" s="117">
        <v>6495</v>
      </c>
      <c r="F2886" s="117" t="s">
        <v>1715</v>
      </c>
      <c r="G2886" s="117">
        <v>1.7533000000000001</v>
      </c>
      <c r="H2886" s="117">
        <v>5.0900000000000001E-2</v>
      </c>
      <c r="I2886" s="117">
        <v>1</v>
      </c>
      <c r="J2886" s="117">
        <v>4.0944880000000003E-2</v>
      </c>
      <c r="K2886" s="117">
        <v>3.892077E-2</v>
      </c>
      <c r="L2886" s="117">
        <v>0.23</v>
      </c>
      <c r="M2886" s="117">
        <v>1.9E-2</v>
      </c>
      <c r="N2886" s="117" t="s">
        <v>3219</v>
      </c>
    </row>
    <row r="2887" spans="1:14">
      <c r="A2887" s="212" t="s">
        <v>7532</v>
      </c>
      <c r="B2887" s="117">
        <v>0.79229999999999989</v>
      </c>
      <c r="C2887" s="117">
        <v>1</v>
      </c>
      <c r="D2887" s="117">
        <v>7.2999999999999996E-4</v>
      </c>
      <c r="E2887" s="117">
        <v>73</v>
      </c>
      <c r="F2887" s="117" t="s">
        <v>4443</v>
      </c>
      <c r="G2887" s="117">
        <v>0.86580000000000001</v>
      </c>
      <c r="H2887" s="117">
        <v>0</v>
      </c>
      <c r="I2887" s="117">
        <v>1</v>
      </c>
      <c r="J2887" s="117">
        <v>0</v>
      </c>
      <c r="K2887" s="117">
        <v>0</v>
      </c>
      <c r="L2887" s="117">
        <v>0.93300000000000005</v>
      </c>
      <c r="M2887" s="117">
        <v>0.02</v>
      </c>
      <c r="N2887" s="117" t="s">
        <v>3257</v>
      </c>
    </row>
    <row r="2888" spans="1:14">
      <c r="A2888" s="212" t="s">
        <v>7533</v>
      </c>
      <c r="B2888" s="117">
        <v>0.85839999999999994</v>
      </c>
      <c r="C2888" s="117">
        <v>1</v>
      </c>
      <c r="D2888" s="117">
        <v>6.2E-4</v>
      </c>
      <c r="E2888" s="117">
        <v>62</v>
      </c>
      <c r="F2888" s="117" t="s">
        <v>4643</v>
      </c>
      <c r="G2888" s="117">
        <v>0.94030000000000002</v>
      </c>
      <c r="H2888" s="117">
        <v>0</v>
      </c>
      <c r="I2888" s="117">
        <v>1</v>
      </c>
      <c r="J2888" s="117">
        <v>0</v>
      </c>
      <c r="K2888" s="117">
        <v>0</v>
      </c>
      <c r="L2888" s="117">
        <v>1.0149999999999999</v>
      </c>
      <c r="M2888" s="117">
        <v>0.13100000000000001</v>
      </c>
      <c r="N2888" s="117" t="s">
        <v>3221</v>
      </c>
    </row>
    <row r="2889" spans="1:14">
      <c r="A2889" s="212" t="s">
        <v>7534</v>
      </c>
      <c r="B2889" s="117">
        <v>0.97849999999999993</v>
      </c>
      <c r="C2889" s="117">
        <v>1</v>
      </c>
      <c r="D2889" s="117">
        <v>5.0000000000000001E-4</v>
      </c>
      <c r="E2889" s="117">
        <v>50</v>
      </c>
      <c r="F2889" s="117" t="s">
        <v>1524</v>
      </c>
      <c r="G2889" s="117">
        <v>0.9304</v>
      </c>
      <c r="H2889" s="117">
        <v>0</v>
      </c>
      <c r="I2889" s="117">
        <v>1</v>
      </c>
      <c r="J2889" s="117">
        <v>0</v>
      </c>
      <c r="K2889" s="117">
        <v>0</v>
      </c>
      <c r="L2889" s="117">
        <v>0.2</v>
      </c>
      <c r="M2889" s="117">
        <v>2.1000000000000001E-2</v>
      </c>
      <c r="N2889" s="117" t="s">
        <v>3258</v>
      </c>
    </row>
    <row r="2890" spans="1:14">
      <c r="A2890" s="212" t="s">
        <v>7536</v>
      </c>
      <c r="B2890" s="117">
        <v>0.95</v>
      </c>
      <c r="C2890" s="117">
        <v>1</v>
      </c>
      <c r="D2890" s="117">
        <v>1.7520000000000001E-2</v>
      </c>
      <c r="E2890" s="117">
        <v>1752</v>
      </c>
      <c r="F2890" s="117" t="s">
        <v>1499</v>
      </c>
      <c r="G2890" s="117">
        <v>1.6988000000000001</v>
      </c>
      <c r="H2890" s="117">
        <v>3.7600000000000001E-2</v>
      </c>
      <c r="I2890" s="117">
        <v>1</v>
      </c>
      <c r="J2890" s="117">
        <v>0</v>
      </c>
      <c r="K2890" s="117">
        <v>0</v>
      </c>
      <c r="L2890" s="117">
        <v>0.28799999999999998</v>
      </c>
      <c r="M2890" s="117">
        <v>4.4999999999999998E-2</v>
      </c>
      <c r="N2890" s="117" t="s">
        <v>3259</v>
      </c>
    </row>
    <row r="2891" spans="1:14">
      <c r="A2891" s="212" t="s">
        <v>7537</v>
      </c>
      <c r="B2891" s="117">
        <v>0.98299999999999998</v>
      </c>
      <c r="C2891" s="117">
        <v>1</v>
      </c>
      <c r="D2891" s="117">
        <v>1.2959999999999999E-2</v>
      </c>
      <c r="E2891" s="117">
        <v>1296</v>
      </c>
      <c r="F2891" s="117" t="s">
        <v>1379</v>
      </c>
      <c r="G2891" s="117">
        <v>1.5333000000000001</v>
      </c>
      <c r="H2891" s="117">
        <v>6.0100000000000001E-2</v>
      </c>
      <c r="I2891" s="117">
        <v>1</v>
      </c>
      <c r="J2891" s="117">
        <v>0</v>
      </c>
      <c r="K2891" s="117">
        <v>0</v>
      </c>
      <c r="L2891" s="117">
        <v>0.23200000000000001</v>
      </c>
      <c r="M2891" s="117">
        <v>2.1000000000000001E-2</v>
      </c>
      <c r="N2891" s="117" t="s">
        <v>3260</v>
      </c>
    </row>
    <row r="2892" spans="1:14">
      <c r="A2892" s="212" t="s">
        <v>7538</v>
      </c>
      <c r="B2892" s="117">
        <v>0.98219999999999996</v>
      </c>
      <c r="C2892" s="117">
        <v>1</v>
      </c>
      <c r="D2892" s="117">
        <v>3.1060000000000001E-2</v>
      </c>
      <c r="E2892" s="117">
        <v>3106</v>
      </c>
      <c r="F2892" s="117" t="s">
        <v>1460</v>
      </c>
      <c r="G2892" s="117">
        <v>1.5192000000000001</v>
      </c>
      <c r="H2892" s="117">
        <v>0</v>
      </c>
      <c r="I2892" s="117">
        <v>1</v>
      </c>
      <c r="J2892" s="117">
        <v>4.165013E-2</v>
      </c>
      <c r="K2892" s="117">
        <v>5.1682069999999997E-2</v>
      </c>
      <c r="L2892" s="117">
        <v>0.28000000000000003</v>
      </c>
      <c r="M2892" s="117">
        <v>1.4E-2</v>
      </c>
      <c r="N2892" s="117" t="s">
        <v>3205</v>
      </c>
    </row>
    <row r="2893" spans="1:14">
      <c r="A2893" s="212" t="s">
        <v>7540</v>
      </c>
      <c r="B2893" s="117">
        <v>0.97849999999999993</v>
      </c>
      <c r="C2893" s="117">
        <v>1</v>
      </c>
      <c r="D2893" s="117">
        <v>1.77E-2</v>
      </c>
      <c r="E2893" s="117">
        <v>1770</v>
      </c>
      <c r="F2893" s="117" t="s">
        <v>1524</v>
      </c>
      <c r="G2893" s="117">
        <v>1.7789999999999999</v>
      </c>
      <c r="H2893" s="117">
        <v>0.11890000000000001</v>
      </c>
      <c r="I2893" s="117">
        <v>1</v>
      </c>
      <c r="J2893" s="117">
        <v>0.32690486000000002</v>
      </c>
      <c r="K2893" s="117">
        <v>0.35620154999999998</v>
      </c>
      <c r="L2893" s="117">
        <v>0.40200000000000002</v>
      </c>
      <c r="M2893" s="117">
        <v>2.5000000000000001E-2</v>
      </c>
      <c r="N2893" s="117" t="s">
        <v>3212</v>
      </c>
    </row>
    <row r="2894" spans="1:14">
      <c r="A2894" s="212" t="s">
        <v>7541</v>
      </c>
      <c r="B2894" s="117">
        <v>0.98219999999999996</v>
      </c>
      <c r="C2894" s="117">
        <v>1</v>
      </c>
      <c r="D2894" s="117">
        <v>7.7999999999999996E-3</v>
      </c>
      <c r="E2894" s="117">
        <v>780</v>
      </c>
      <c r="F2894" s="117" t="s">
        <v>1460</v>
      </c>
      <c r="G2894" s="117">
        <v>1.1382000000000001</v>
      </c>
      <c r="H2894" s="117">
        <v>0</v>
      </c>
      <c r="I2894" s="117">
        <v>1</v>
      </c>
      <c r="J2894" s="117">
        <v>0</v>
      </c>
      <c r="K2894" s="117">
        <v>0</v>
      </c>
      <c r="L2894" s="117">
        <v>0.24199999999999999</v>
      </c>
      <c r="M2894" s="117">
        <v>1.7000000000000001E-2</v>
      </c>
      <c r="N2894" s="117" t="s">
        <v>3262</v>
      </c>
    </row>
    <row r="2895" spans="1:14">
      <c r="A2895" s="212" t="s">
        <v>7542</v>
      </c>
      <c r="B2895" s="117">
        <v>0.79229999999999989</v>
      </c>
      <c r="C2895" s="117">
        <v>1</v>
      </c>
      <c r="D2895" s="117">
        <v>8.7000000000000001E-4</v>
      </c>
      <c r="E2895" s="117">
        <v>87</v>
      </c>
      <c r="F2895" s="117" t="s">
        <v>4443</v>
      </c>
      <c r="G2895" s="117">
        <v>1.0317000000000001</v>
      </c>
      <c r="H2895" s="117">
        <v>0</v>
      </c>
      <c r="I2895" s="117">
        <v>1</v>
      </c>
      <c r="J2895" s="117">
        <v>0</v>
      </c>
      <c r="K2895" s="117">
        <v>0</v>
      </c>
      <c r="L2895" s="117">
        <v>0.73599999999999999</v>
      </c>
      <c r="M2895" s="117">
        <v>3.1E-2</v>
      </c>
      <c r="N2895" s="117" t="s">
        <v>3263</v>
      </c>
    </row>
    <row r="2896" spans="1:14">
      <c r="A2896" s="212" t="s">
        <v>7543</v>
      </c>
      <c r="B2896" s="117">
        <v>0.88469999999999993</v>
      </c>
      <c r="C2896" s="117">
        <v>1</v>
      </c>
      <c r="D2896" s="117">
        <v>1.306E-2</v>
      </c>
      <c r="E2896" s="117">
        <v>1306</v>
      </c>
      <c r="F2896" s="117" t="s">
        <v>1450</v>
      </c>
      <c r="G2896" s="117">
        <v>1.6638999999999999</v>
      </c>
      <c r="H2896" s="117">
        <v>7.5800000000000006E-2</v>
      </c>
      <c r="I2896" s="117">
        <v>1</v>
      </c>
      <c r="J2896" s="117">
        <v>5.17762E-3</v>
      </c>
      <c r="K2896" s="117">
        <v>3.32914E-3</v>
      </c>
      <c r="L2896" s="117">
        <v>0.11799999999999999</v>
      </c>
      <c r="M2896" s="117">
        <v>1.7000000000000001E-2</v>
      </c>
      <c r="N2896" s="117" t="s">
        <v>3204</v>
      </c>
    </row>
    <row r="2897" spans="1:14">
      <c r="A2897" s="212" t="s">
        <v>7544</v>
      </c>
      <c r="B2897" s="117">
        <v>0.85839999999999994</v>
      </c>
      <c r="C2897" s="117">
        <v>1</v>
      </c>
      <c r="D2897" s="117">
        <v>6.2E-4</v>
      </c>
      <c r="E2897" s="117">
        <v>62</v>
      </c>
      <c r="F2897" s="117" t="s">
        <v>4643</v>
      </c>
      <c r="G2897" s="117">
        <v>0.89729999999999999</v>
      </c>
      <c r="H2897" s="117">
        <v>0</v>
      </c>
      <c r="I2897" s="117">
        <v>1</v>
      </c>
      <c r="J2897" s="117">
        <v>0</v>
      </c>
      <c r="K2897" s="117">
        <v>0</v>
      </c>
      <c r="L2897" s="117">
        <v>0.2</v>
      </c>
      <c r="M2897" s="117">
        <v>2.1000000000000001E-2</v>
      </c>
      <c r="N2897" s="117" t="s">
        <v>3221</v>
      </c>
    </row>
    <row r="2898" spans="1:14">
      <c r="A2898" s="212" t="s">
        <v>7545</v>
      </c>
      <c r="B2898" s="117">
        <v>0.89289999999999992</v>
      </c>
      <c r="C2898" s="117">
        <v>1</v>
      </c>
      <c r="D2898" s="117">
        <v>6.1859999999999998E-2</v>
      </c>
      <c r="E2898" s="117">
        <v>6186</v>
      </c>
      <c r="F2898" s="117" t="s">
        <v>1731</v>
      </c>
      <c r="G2898" s="117">
        <v>1.7897000000000001</v>
      </c>
      <c r="H2898" s="117">
        <v>4.0399999999999998E-2</v>
      </c>
      <c r="I2898" s="117">
        <v>1</v>
      </c>
      <c r="J2898" s="117">
        <v>1.0724259999999999E-2</v>
      </c>
      <c r="K2898" s="117">
        <v>9.7893000000000008E-3</v>
      </c>
      <c r="L2898" s="117">
        <v>0.16500000000000001</v>
      </c>
      <c r="M2898" s="117">
        <v>0.02</v>
      </c>
      <c r="N2898" s="117" t="s">
        <v>3265</v>
      </c>
    </row>
    <row r="2899" spans="1:14">
      <c r="A2899" s="212" t="s">
        <v>7546</v>
      </c>
      <c r="B2899" s="117">
        <v>0.97849999999999993</v>
      </c>
      <c r="C2899" s="117">
        <v>1</v>
      </c>
      <c r="D2899" s="117">
        <v>1.6240000000000001E-2</v>
      </c>
      <c r="E2899" s="117">
        <v>1624</v>
      </c>
      <c r="F2899" s="117" t="s">
        <v>1524</v>
      </c>
      <c r="G2899" s="117">
        <v>1.5634999999999999</v>
      </c>
      <c r="H2899" s="117">
        <v>7.1900000000000006E-2</v>
      </c>
      <c r="I2899" s="117">
        <v>1</v>
      </c>
      <c r="J2899" s="117">
        <v>1.6381E-3</v>
      </c>
      <c r="K2899" s="117">
        <v>1.6933600000000001E-3</v>
      </c>
      <c r="L2899" s="117">
        <v>0.29699999999999999</v>
      </c>
      <c r="M2899" s="117">
        <v>2.8000000000000001E-2</v>
      </c>
      <c r="N2899" s="117" t="s">
        <v>3266</v>
      </c>
    </row>
    <row r="2900" spans="1:14">
      <c r="A2900" s="212" t="s">
        <v>7547</v>
      </c>
      <c r="B2900" s="117">
        <v>0.80509999999999993</v>
      </c>
      <c r="C2900" s="117">
        <v>1</v>
      </c>
      <c r="D2900" s="117">
        <v>1.6039999999999999E-2</v>
      </c>
      <c r="E2900" s="117">
        <v>1604</v>
      </c>
      <c r="F2900" s="117" t="s">
        <v>4677</v>
      </c>
      <c r="G2900" s="117">
        <v>1.6659999999999999</v>
      </c>
      <c r="H2900" s="117">
        <v>6.3E-2</v>
      </c>
      <c r="I2900" s="117">
        <v>1</v>
      </c>
      <c r="J2900" s="117">
        <v>0</v>
      </c>
      <c r="K2900" s="117">
        <v>0</v>
      </c>
      <c r="L2900" s="117">
        <v>0.13100000000000001</v>
      </c>
      <c r="M2900" s="117">
        <v>1.2999999999999999E-2</v>
      </c>
      <c r="N2900" s="117" t="s">
        <v>3267</v>
      </c>
    </row>
    <row r="2901" spans="1:14">
      <c r="A2901" s="212" t="s">
        <v>7548</v>
      </c>
      <c r="B2901" s="117">
        <v>0.83969999999999989</v>
      </c>
      <c r="C2901" s="117">
        <v>1</v>
      </c>
      <c r="D2901" s="117">
        <v>4.666E-2</v>
      </c>
      <c r="E2901" s="117">
        <v>4666</v>
      </c>
      <c r="F2901" s="117" t="s">
        <v>1390</v>
      </c>
      <c r="G2901" s="117">
        <v>1.5482</v>
      </c>
      <c r="H2901" s="117">
        <v>0</v>
      </c>
      <c r="I2901" s="117">
        <v>1</v>
      </c>
      <c r="J2901" s="117">
        <v>0</v>
      </c>
      <c r="K2901" s="117">
        <v>0</v>
      </c>
      <c r="L2901" s="117">
        <v>0.17199999999999999</v>
      </c>
      <c r="M2901" s="117">
        <v>1.6E-2</v>
      </c>
      <c r="N2901" s="117" t="s">
        <v>3211</v>
      </c>
    </row>
    <row r="2902" spans="1:14">
      <c r="A2902" s="212" t="s">
        <v>7549</v>
      </c>
      <c r="B2902" s="117">
        <v>0.79229999999999989</v>
      </c>
      <c r="C2902" s="117">
        <v>1</v>
      </c>
      <c r="D2902" s="117">
        <v>1.422E-2</v>
      </c>
      <c r="E2902" s="117">
        <v>1422</v>
      </c>
      <c r="F2902" s="117" t="s">
        <v>4443</v>
      </c>
      <c r="G2902" s="117">
        <v>1.4532</v>
      </c>
      <c r="H2902" s="117">
        <v>0</v>
      </c>
      <c r="I2902" s="117">
        <v>1</v>
      </c>
      <c r="J2902" s="117">
        <v>0</v>
      </c>
      <c r="K2902" s="117">
        <v>0</v>
      </c>
      <c r="L2902" s="117">
        <v>0.23599999999999999</v>
      </c>
      <c r="M2902" s="117">
        <v>1.7000000000000001E-2</v>
      </c>
      <c r="N2902" s="117" t="s">
        <v>3268</v>
      </c>
    </row>
    <row r="2903" spans="1:14">
      <c r="A2903" s="212" t="s">
        <v>7550</v>
      </c>
      <c r="B2903" s="117">
        <v>0.8589</v>
      </c>
      <c r="C2903" s="117">
        <v>1</v>
      </c>
      <c r="D2903" s="117">
        <v>1.9E-3</v>
      </c>
      <c r="E2903" s="117">
        <v>190</v>
      </c>
      <c r="F2903" s="117" t="s">
        <v>4636</v>
      </c>
      <c r="G2903" s="117">
        <v>1.0669999999999999</v>
      </c>
      <c r="H2903" s="117">
        <v>0</v>
      </c>
      <c r="I2903" s="117">
        <v>1</v>
      </c>
      <c r="J2903" s="117">
        <v>0</v>
      </c>
      <c r="K2903" s="117">
        <v>0</v>
      </c>
      <c r="L2903" s="117">
        <v>0.39700000000000002</v>
      </c>
      <c r="M2903" s="117">
        <v>0.02</v>
      </c>
      <c r="N2903" s="117" t="s">
        <v>1993</v>
      </c>
    </row>
    <row r="2904" spans="1:14">
      <c r="A2904" s="212" t="s">
        <v>7551</v>
      </c>
      <c r="B2904" s="117">
        <v>0.79229999999999989</v>
      </c>
      <c r="C2904" s="117">
        <v>1</v>
      </c>
      <c r="D2904" s="117">
        <v>9.2499999999999995E-3</v>
      </c>
      <c r="E2904" s="117">
        <v>925</v>
      </c>
      <c r="F2904" s="117" t="s">
        <v>4443</v>
      </c>
      <c r="G2904" s="117">
        <v>1.2873000000000001</v>
      </c>
      <c r="H2904" s="117">
        <v>0</v>
      </c>
      <c r="I2904" s="117">
        <v>1</v>
      </c>
      <c r="J2904" s="117">
        <v>0</v>
      </c>
      <c r="K2904" s="117">
        <v>0</v>
      </c>
      <c r="L2904" s="117">
        <v>0.27200000000000002</v>
      </c>
      <c r="M2904" s="117">
        <v>1.9E-2</v>
      </c>
      <c r="N2904" s="117" t="s">
        <v>3269</v>
      </c>
    </row>
    <row r="2905" spans="1:14">
      <c r="A2905" s="212" t="s">
        <v>7552</v>
      </c>
      <c r="B2905" s="117">
        <v>0.98219999999999996</v>
      </c>
      <c r="C2905" s="117">
        <v>1</v>
      </c>
      <c r="D2905" s="117">
        <v>2.4160000000000001E-2</v>
      </c>
      <c r="E2905" s="117">
        <v>2416</v>
      </c>
      <c r="F2905" s="117" t="s">
        <v>1460</v>
      </c>
      <c r="G2905" s="117">
        <v>1.3720000000000001</v>
      </c>
      <c r="H2905" s="117">
        <v>6.9599999999999995E-2</v>
      </c>
      <c r="I2905" s="117">
        <v>1</v>
      </c>
      <c r="J2905" s="117">
        <v>2.6331319999999998E-2</v>
      </c>
      <c r="K2905" s="117">
        <v>2.2095739999999999E-2</v>
      </c>
      <c r="L2905" s="117">
        <v>0.31</v>
      </c>
      <c r="M2905" s="117">
        <v>2.5999999999999999E-2</v>
      </c>
      <c r="N2905" s="117" t="s">
        <v>3270</v>
      </c>
    </row>
    <row r="2906" spans="1:14">
      <c r="A2906" s="212" t="s">
        <v>7553</v>
      </c>
      <c r="B2906" s="117">
        <v>0.97849999999999993</v>
      </c>
      <c r="C2906" s="117">
        <v>1</v>
      </c>
      <c r="D2906" s="117">
        <v>0.14133000000000001</v>
      </c>
      <c r="E2906" s="117">
        <v>14133</v>
      </c>
      <c r="F2906" s="117" t="s">
        <v>1524</v>
      </c>
      <c r="G2906" s="117">
        <v>2.3494000000000002</v>
      </c>
      <c r="H2906" s="117">
        <v>3.39E-2</v>
      </c>
      <c r="I2906" s="117">
        <v>1</v>
      </c>
      <c r="J2906" s="117">
        <v>0.10004971999999999</v>
      </c>
      <c r="K2906" s="117">
        <v>0.12538583</v>
      </c>
      <c r="L2906" s="117">
        <v>0.19500000000000001</v>
      </c>
      <c r="M2906" s="117">
        <v>1.4999999999999999E-2</v>
      </c>
      <c r="N2906" s="117" t="s">
        <v>3212</v>
      </c>
    </row>
    <row r="2907" spans="1:14">
      <c r="A2907" s="212" t="s">
        <v>7554</v>
      </c>
      <c r="B2907" s="117">
        <v>0.79229999999999989</v>
      </c>
      <c r="C2907" s="117">
        <v>1</v>
      </c>
      <c r="D2907" s="117">
        <v>2.33E-3</v>
      </c>
      <c r="E2907" s="117">
        <v>233</v>
      </c>
      <c r="F2907" s="117" t="s">
        <v>4443</v>
      </c>
      <c r="G2907" s="117">
        <v>1.2062999999999999</v>
      </c>
      <c r="H2907" s="117">
        <v>0</v>
      </c>
      <c r="I2907" s="117">
        <v>1</v>
      </c>
      <c r="J2907" s="117">
        <v>0</v>
      </c>
      <c r="K2907" s="117">
        <v>0</v>
      </c>
      <c r="L2907" s="117">
        <v>0.56599999999999995</v>
      </c>
      <c r="M2907" s="117">
        <v>3.4000000000000002E-2</v>
      </c>
      <c r="N2907" s="117" t="s">
        <v>3271</v>
      </c>
    </row>
    <row r="2908" spans="1:14">
      <c r="A2908" s="212" t="s">
        <v>7555</v>
      </c>
      <c r="B2908" s="117">
        <v>0.79229999999999989</v>
      </c>
      <c r="C2908" s="117">
        <v>1</v>
      </c>
      <c r="D2908" s="117">
        <v>5.3699999999999998E-3</v>
      </c>
      <c r="E2908" s="117">
        <v>537</v>
      </c>
      <c r="F2908" s="117" t="s">
        <v>4443</v>
      </c>
      <c r="G2908" s="117">
        <v>1.2371000000000001</v>
      </c>
      <c r="H2908" s="117">
        <v>0</v>
      </c>
      <c r="I2908" s="117">
        <v>1</v>
      </c>
      <c r="J2908" s="117">
        <v>0</v>
      </c>
      <c r="K2908" s="117">
        <v>0</v>
      </c>
      <c r="L2908" s="117">
        <v>0.56999999999999995</v>
      </c>
      <c r="M2908" s="117">
        <v>3.1E-2</v>
      </c>
      <c r="N2908" s="117" t="s">
        <v>3272</v>
      </c>
    </row>
    <row r="2909" spans="1:14">
      <c r="A2909" s="212" t="s">
        <v>7556</v>
      </c>
      <c r="B2909" s="117">
        <v>0.98219999999999996</v>
      </c>
      <c r="C2909" s="117">
        <v>1</v>
      </c>
      <c r="D2909" s="117">
        <v>2.2450000000000001E-2</v>
      </c>
      <c r="E2909" s="117">
        <v>2245</v>
      </c>
      <c r="F2909" s="117" t="s">
        <v>1460</v>
      </c>
      <c r="G2909" s="117">
        <v>1.4036999999999999</v>
      </c>
      <c r="H2909" s="117">
        <v>0</v>
      </c>
      <c r="I2909" s="117">
        <v>1</v>
      </c>
      <c r="J2909" s="117">
        <v>0</v>
      </c>
      <c r="K2909" s="117">
        <v>0</v>
      </c>
      <c r="L2909" s="117">
        <v>0.26600000000000001</v>
      </c>
      <c r="M2909" s="117">
        <v>4.7E-2</v>
      </c>
      <c r="N2909" s="117" t="s">
        <v>3273</v>
      </c>
    </row>
    <row r="2910" spans="1:14">
      <c r="A2910" s="212" t="s">
        <v>7558</v>
      </c>
      <c r="B2910" s="117">
        <v>0.98219999999999996</v>
      </c>
      <c r="C2910" s="117">
        <v>1</v>
      </c>
      <c r="D2910" s="117">
        <v>8.5699999999999995E-3</v>
      </c>
      <c r="E2910" s="117">
        <v>857</v>
      </c>
      <c r="F2910" s="117" t="s">
        <v>1460</v>
      </c>
      <c r="G2910" s="117">
        <v>2.1314000000000002</v>
      </c>
      <c r="H2910" s="117">
        <v>8.2199999999999995E-2</v>
      </c>
      <c r="I2910" s="117">
        <v>1</v>
      </c>
      <c r="J2910" s="117">
        <v>0</v>
      </c>
      <c r="K2910" s="117">
        <v>0</v>
      </c>
      <c r="L2910" s="117">
        <v>0.13</v>
      </c>
      <c r="M2910" s="117">
        <v>1.4999999999999999E-2</v>
      </c>
      <c r="N2910" s="117" t="s">
        <v>3205</v>
      </c>
    </row>
    <row r="2911" spans="1:14">
      <c r="A2911" s="212" t="s">
        <v>7559</v>
      </c>
      <c r="B2911" s="117">
        <v>0.8627999999999999</v>
      </c>
      <c r="C2911" s="117">
        <v>1</v>
      </c>
      <c r="D2911" s="117">
        <v>0.21288000000000001</v>
      </c>
      <c r="E2911" s="117">
        <v>21288</v>
      </c>
      <c r="F2911" s="117" t="s">
        <v>1715</v>
      </c>
      <c r="G2911" s="117">
        <v>1.8703000000000001</v>
      </c>
      <c r="H2911" s="117">
        <v>7.3400000000000007E-2</v>
      </c>
      <c r="I2911" s="117">
        <v>1</v>
      </c>
      <c r="J2911" s="117">
        <v>2.1470199999999999E-3</v>
      </c>
      <c r="K2911" s="117">
        <v>3.0567099999999998E-3</v>
      </c>
      <c r="L2911" s="117">
        <v>0.14599999999999999</v>
      </c>
      <c r="M2911" s="117">
        <v>1.2E-2</v>
      </c>
      <c r="N2911" s="117" t="s">
        <v>3219</v>
      </c>
    </row>
    <row r="2912" spans="1:14">
      <c r="A2912" s="212" t="s">
        <v>7560</v>
      </c>
      <c r="B2912" s="117">
        <v>0.79229999999999989</v>
      </c>
      <c r="C2912" s="117">
        <v>1</v>
      </c>
      <c r="D2912" s="117">
        <v>1.7430000000000001E-2</v>
      </c>
      <c r="E2912" s="117">
        <v>1743</v>
      </c>
      <c r="F2912" s="117" t="s">
        <v>4443</v>
      </c>
      <c r="G2912" s="117">
        <v>1.2484999999999999</v>
      </c>
      <c r="H2912" s="117">
        <v>6.1600000000000002E-2</v>
      </c>
      <c r="I2912" s="117">
        <v>1</v>
      </c>
      <c r="J2912" s="117">
        <v>0</v>
      </c>
      <c r="K2912" s="117">
        <v>0</v>
      </c>
      <c r="L2912" s="117">
        <v>0.13</v>
      </c>
      <c r="M2912" s="117">
        <v>2.1000000000000001E-2</v>
      </c>
      <c r="N2912" s="117" t="s">
        <v>3275</v>
      </c>
    </row>
    <row r="2913" spans="1:14">
      <c r="A2913" s="212" t="s">
        <v>7561</v>
      </c>
      <c r="B2913" s="117">
        <v>0.79229999999999989</v>
      </c>
      <c r="C2913" s="117">
        <v>1</v>
      </c>
      <c r="D2913" s="117">
        <v>5.9500000000000004E-3</v>
      </c>
      <c r="E2913" s="117">
        <v>595</v>
      </c>
      <c r="F2913" s="117" t="s">
        <v>4443</v>
      </c>
      <c r="G2913" s="117">
        <v>1.359</v>
      </c>
      <c r="H2913" s="117">
        <v>0</v>
      </c>
      <c r="I2913" s="117">
        <v>1</v>
      </c>
      <c r="J2913" s="117">
        <v>0</v>
      </c>
      <c r="K2913" s="117">
        <v>0</v>
      </c>
      <c r="L2913" s="117">
        <v>0.23699999999999999</v>
      </c>
      <c r="M2913" s="117">
        <v>3.1E-2</v>
      </c>
      <c r="N2913" s="117" t="s">
        <v>3276</v>
      </c>
    </row>
    <row r="2914" spans="1:14">
      <c r="A2914" s="212" t="s">
        <v>7562</v>
      </c>
      <c r="B2914" s="117">
        <v>0.79229999999999989</v>
      </c>
      <c r="C2914" s="117">
        <v>1</v>
      </c>
      <c r="D2914" s="117">
        <v>2.0300000000000001E-3</v>
      </c>
      <c r="E2914" s="117">
        <v>203</v>
      </c>
      <c r="F2914" s="117" t="s">
        <v>4443</v>
      </c>
      <c r="G2914" s="117">
        <v>0.99939999999999996</v>
      </c>
      <c r="H2914" s="117">
        <v>0</v>
      </c>
      <c r="I2914" s="117">
        <v>1</v>
      </c>
      <c r="J2914" s="117">
        <v>0</v>
      </c>
      <c r="K2914" s="117">
        <v>0</v>
      </c>
      <c r="L2914" s="117">
        <v>0.71199999999999997</v>
      </c>
      <c r="M2914" s="117">
        <v>4.8000000000000001E-2</v>
      </c>
      <c r="N2914" s="117" t="s">
        <v>3277</v>
      </c>
    </row>
    <row r="2915" spans="1:14">
      <c r="A2915" s="212" t="s">
        <v>7563</v>
      </c>
      <c r="B2915" s="117">
        <v>0.79229999999999989</v>
      </c>
      <c r="C2915" s="117">
        <v>1</v>
      </c>
      <c r="D2915" s="117">
        <v>2.14E-3</v>
      </c>
      <c r="E2915" s="117">
        <v>214</v>
      </c>
      <c r="F2915" s="117" t="s">
        <v>4443</v>
      </c>
      <c r="G2915" s="117">
        <v>1.1626000000000001</v>
      </c>
      <c r="H2915" s="117">
        <v>0</v>
      </c>
      <c r="I2915" s="117">
        <v>1</v>
      </c>
      <c r="J2915" s="117">
        <v>0</v>
      </c>
      <c r="K2915" s="117">
        <v>0</v>
      </c>
      <c r="L2915" s="117">
        <v>0.32700000000000001</v>
      </c>
      <c r="M2915" s="117">
        <v>6.3E-2</v>
      </c>
      <c r="N2915" s="117" t="s">
        <v>3278</v>
      </c>
    </row>
    <row r="2916" spans="1:14">
      <c r="A2916" s="212" t="s">
        <v>7564</v>
      </c>
      <c r="B2916" s="117">
        <v>0.98219999999999996</v>
      </c>
      <c r="C2916" s="117">
        <v>1</v>
      </c>
      <c r="D2916" s="117">
        <v>3.3169999999999998E-2</v>
      </c>
      <c r="E2916" s="117">
        <v>3317</v>
      </c>
      <c r="F2916" s="117" t="s">
        <v>1460</v>
      </c>
      <c r="G2916" s="117">
        <v>1.5398000000000001</v>
      </c>
      <c r="H2916" s="117">
        <v>6.3E-2</v>
      </c>
      <c r="I2916" s="117">
        <v>1</v>
      </c>
      <c r="J2916" s="117">
        <v>0</v>
      </c>
      <c r="K2916" s="117">
        <v>0</v>
      </c>
      <c r="L2916" s="117">
        <v>0.104</v>
      </c>
      <c r="M2916" s="117">
        <v>0.01</v>
      </c>
      <c r="N2916" s="117" t="s">
        <v>3279</v>
      </c>
    </row>
    <row r="2917" spans="1:14">
      <c r="A2917" s="212" t="s">
        <v>7565</v>
      </c>
      <c r="B2917" s="117">
        <v>0.79229999999999989</v>
      </c>
      <c r="C2917" s="117">
        <v>1</v>
      </c>
      <c r="D2917" s="117">
        <v>3.49E-3</v>
      </c>
      <c r="E2917" s="117">
        <v>349</v>
      </c>
      <c r="F2917" s="117" t="s">
        <v>4443</v>
      </c>
      <c r="G2917" s="117">
        <v>1.1363000000000001</v>
      </c>
      <c r="H2917" s="117">
        <v>0</v>
      </c>
      <c r="I2917" s="117">
        <v>1</v>
      </c>
      <c r="J2917" s="117">
        <v>0</v>
      </c>
      <c r="K2917" s="117">
        <v>0</v>
      </c>
      <c r="L2917" s="117">
        <v>0.42099999999999999</v>
      </c>
      <c r="M2917" s="117">
        <v>3.9E-2</v>
      </c>
      <c r="N2917" s="117" t="s">
        <v>3280</v>
      </c>
    </row>
    <row r="2918" spans="1:14">
      <c r="A2918" s="212" t="s">
        <v>7566</v>
      </c>
      <c r="B2918" s="117">
        <v>0.95</v>
      </c>
      <c r="C2918" s="117">
        <v>1</v>
      </c>
      <c r="D2918" s="117">
        <v>5.4299999999999999E-3</v>
      </c>
      <c r="E2918" s="117">
        <v>543</v>
      </c>
      <c r="F2918" s="117" t="s">
        <v>1499</v>
      </c>
      <c r="G2918" s="117">
        <v>1.2353000000000001</v>
      </c>
      <c r="H2918" s="117">
        <v>0</v>
      </c>
      <c r="I2918" s="117">
        <v>1</v>
      </c>
      <c r="J2918" s="117">
        <v>0</v>
      </c>
      <c r="K2918" s="117">
        <v>0</v>
      </c>
      <c r="L2918" s="117">
        <v>0.27700000000000002</v>
      </c>
      <c r="M2918" s="117">
        <v>1.9E-2</v>
      </c>
      <c r="N2918" s="117" t="s">
        <v>3214</v>
      </c>
    </row>
    <row r="2919" spans="1:14">
      <c r="A2919" s="212" t="s">
        <v>7567</v>
      </c>
      <c r="B2919" s="117">
        <v>0.98219999999999996</v>
      </c>
      <c r="C2919" s="117">
        <v>1</v>
      </c>
      <c r="D2919" s="117">
        <v>3.8800000000000002E-3</v>
      </c>
      <c r="E2919" s="117">
        <v>388</v>
      </c>
      <c r="F2919" s="117" t="s">
        <v>1460</v>
      </c>
      <c r="G2919" s="117">
        <v>2.2961</v>
      </c>
      <c r="H2919" s="117">
        <v>0</v>
      </c>
      <c r="I2919" s="117">
        <v>1</v>
      </c>
      <c r="J2919" s="117">
        <v>0</v>
      </c>
      <c r="K2919" s="117">
        <v>0</v>
      </c>
      <c r="L2919" s="117">
        <v>0.41599999999999998</v>
      </c>
      <c r="M2919" s="117">
        <v>8.3000000000000004E-2</v>
      </c>
      <c r="N2919" s="117" t="s">
        <v>3205</v>
      </c>
    </row>
    <row r="2920" spans="1:14">
      <c r="A2920" s="212" t="s">
        <v>7568</v>
      </c>
      <c r="B2920" s="117">
        <v>0.97849999999999993</v>
      </c>
      <c r="C2920" s="117">
        <v>1</v>
      </c>
      <c r="D2920" s="117">
        <v>3.465E-2</v>
      </c>
      <c r="E2920" s="117">
        <v>3465</v>
      </c>
      <c r="F2920" s="117" t="s">
        <v>1524</v>
      </c>
      <c r="G2920" s="117">
        <v>1.7157</v>
      </c>
      <c r="H2920" s="117">
        <v>5.8900000000000001E-2</v>
      </c>
      <c r="I2920" s="117">
        <v>1</v>
      </c>
      <c r="J2920" s="117">
        <v>3.7835729999999998E-2</v>
      </c>
      <c r="K2920" s="117">
        <v>5.7150729999999997E-2</v>
      </c>
      <c r="L2920" s="117">
        <v>0.18</v>
      </c>
      <c r="M2920" s="117">
        <v>1.2999999999999999E-2</v>
      </c>
      <c r="N2920" s="117" t="s">
        <v>3212</v>
      </c>
    </row>
    <row r="2921" spans="1:14">
      <c r="A2921" s="212" t="s">
        <v>7569</v>
      </c>
      <c r="B2921" s="117">
        <v>0.98299999999999998</v>
      </c>
      <c r="C2921" s="117">
        <v>1</v>
      </c>
      <c r="D2921" s="117">
        <v>8.4760000000000002E-2</v>
      </c>
      <c r="E2921" s="117">
        <v>8476</v>
      </c>
      <c r="F2921" s="117" t="s">
        <v>1379</v>
      </c>
      <c r="G2921" s="117">
        <v>2.0735000000000001</v>
      </c>
      <c r="H2921" s="117">
        <v>8.7400000000000005E-2</v>
      </c>
      <c r="I2921" s="117">
        <v>1</v>
      </c>
      <c r="J2921" s="117">
        <v>0</v>
      </c>
      <c r="K2921" s="117">
        <v>0</v>
      </c>
      <c r="L2921" s="117">
        <v>0.14399999999999999</v>
      </c>
      <c r="M2921" s="117">
        <v>1.4E-2</v>
      </c>
      <c r="N2921" s="117" t="s">
        <v>1999</v>
      </c>
    </row>
    <row r="2922" spans="1:14">
      <c r="A2922" s="212" t="s">
        <v>7572</v>
      </c>
      <c r="B2922" s="117">
        <v>0.79229999999999989</v>
      </c>
      <c r="C2922" s="117">
        <v>1</v>
      </c>
      <c r="D2922" s="117">
        <v>1.01E-2</v>
      </c>
      <c r="E2922" s="117">
        <v>1010</v>
      </c>
      <c r="F2922" s="117" t="s">
        <v>4443</v>
      </c>
      <c r="G2922" s="117">
        <v>1.4855</v>
      </c>
      <c r="H2922" s="117">
        <v>0</v>
      </c>
      <c r="I2922" s="117">
        <v>1</v>
      </c>
      <c r="J2922" s="117">
        <v>0</v>
      </c>
      <c r="K2922" s="117">
        <v>0</v>
      </c>
      <c r="L2922" s="117">
        <v>0.14599999999999999</v>
      </c>
      <c r="M2922" s="117">
        <v>1.7000000000000001E-2</v>
      </c>
      <c r="N2922" s="117" t="s">
        <v>1997</v>
      </c>
    </row>
    <row r="2923" spans="1:14">
      <c r="A2923" s="212" t="s">
        <v>7573</v>
      </c>
      <c r="B2923" s="117">
        <v>0.95</v>
      </c>
      <c r="C2923" s="117">
        <v>1</v>
      </c>
      <c r="D2923" s="117">
        <v>2.2899999999999999E-3</v>
      </c>
      <c r="E2923" s="117">
        <v>229</v>
      </c>
      <c r="F2923" s="117" t="s">
        <v>1499</v>
      </c>
      <c r="G2923" s="117">
        <v>1.0319</v>
      </c>
      <c r="H2923" s="117">
        <v>0</v>
      </c>
      <c r="I2923" s="117">
        <v>1</v>
      </c>
      <c r="J2923" s="117">
        <v>0</v>
      </c>
      <c r="K2923" s="117">
        <v>0</v>
      </c>
      <c r="L2923" s="117">
        <v>0.501</v>
      </c>
      <c r="M2923" s="117">
        <v>7.0000000000000007E-2</v>
      </c>
      <c r="N2923" s="117" t="s">
        <v>3281</v>
      </c>
    </row>
    <row r="2924" spans="1:14">
      <c r="A2924" s="212" t="s">
        <v>7574</v>
      </c>
      <c r="B2924" s="117">
        <v>0.79229999999999989</v>
      </c>
      <c r="C2924" s="117">
        <v>1</v>
      </c>
      <c r="D2924" s="117">
        <v>2.7200000000000002E-3</v>
      </c>
      <c r="E2924" s="117">
        <v>272</v>
      </c>
      <c r="F2924" s="117" t="s">
        <v>4443</v>
      </c>
      <c r="G2924" s="117">
        <v>1.0172000000000001</v>
      </c>
      <c r="H2924" s="117">
        <v>0</v>
      </c>
      <c r="I2924" s="117">
        <v>1</v>
      </c>
      <c r="J2924" s="117">
        <v>0</v>
      </c>
      <c r="K2924" s="117">
        <v>0</v>
      </c>
      <c r="L2924" s="117">
        <v>0.59699999999999998</v>
      </c>
      <c r="M2924" s="117">
        <v>5.2999999999999999E-2</v>
      </c>
      <c r="N2924" s="117" t="s">
        <v>3282</v>
      </c>
    </row>
    <row r="2925" spans="1:14">
      <c r="A2925" s="212" t="s">
        <v>7575</v>
      </c>
      <c r="B2925" s="117">
        <v>0.98219999999999996</v>
      </c>
      <c r="C2925" s="117">
        <v>1</v>
      </c>
      <c r="D2925" s="117">
        <v>7.2470000000000007E-2</v>
      </c>
      <c r="E2925" s="117">
        <v>7247</v>
      </c>
      <c r="F2925" s="117" t="s">
        <v>1460</v>
      </c>
      <c r="G2925" s="117">
        <v>1.8856999999999999</v>
      </c>
      <c r="H2925" s="117">
        <v>5.5399999999999998E-2</v>
      </c>
      <c r="I2925" s="117">
        <v>1</v>
      </c>
      <c r="J2925" s="117">
        <v>2.638925E-2</v>
      </c>
      <c r="K2925" s="117">
        <v>3.0175489999999999E-2</v>
      </c>
      <c r="L2925" s="117">
        <v>0.23499999999999999</v>
      </c>
      <c r="M2925" s="117">
        <v>2.1999999999999999E-2</v>
      </c>
      <c r="N2925" s="117" t="s">
        <v>3205</v>
      </c>
    </row>
    <row r="2926" spans="1:14">
      <c r="A2926" s="212" t="s">
        <v>7576</v>
      </c>
      <c r="B2926" s="117">
        <v>0.79229999999999989</v>
      </c>
      <c r="C2926" s="117">
        <v>1</v>
      </c>
      <c r="D2926" s="117">
        <v>7.8200000000000006E-3</v>
      </c>
      <c r="E2926" s="117">
        <v>782</v>
      </c>
      <c r="F2926" s="117" t="s">
        <v>4443</v>
      </c>
      <c r="G2926" s="117">
        <v>1.4037999999999999</v>
      </c>
      <c r="H2926" s="117">
        <v>0</v>
      </c>
      <c r="I2926" s="117">
        <v>1</v>
      </c>
      <c r="J2926" s="117">
        <v>0</v>
      </c>
      <c r="K2926" s="117">
        <v>0</v>
      </c>
      <c r="L2926" s="117">
        <v>0.40600000000000003</v>
      </c>
      <c r="M2926" s="117">
        <v>3.3000000000000002E-2</v>
      </c>
      <c r="N2926" s="117" t="s">
        <v>3283</v>
      </c>
    </row>
    <row r="2927" spans="1:14">
      <c r="A2927" s="212" t="s">
        <v>7577</v>
      </c>
      <c r="B2927" s="117">
        <v>0.89289999999999992</v>
      </c>
      <c r="C2927" s="117">
        <v>1</v>
      </c>
      <c r="D2927" s="117">
        <v>2.034E-2</v>
      </c>
      <c r="E2927" s="117">
        <v>2034</v>
      </c>
      <c r="F2927" s="117" t="s">
        <v>1731</v>
      </c>
      <c r="G2927" s="117">
        <v>1.6071</v>
      </c>
      <c r="H2927" s="117">
        <v>3.6900000000000002E-2</v>
      </c>
      <c r="I2927" s="117">
        <v>1</v>
      </c>
      <c r="J2927" s="117">
        <v>0</v>
      </c>
      <c r="K2927" s="117">
        <v>0</v>
      </c>
      <c r="L2927" s="117">
        <v>0.23799999999999999</v>
      </c>
      <c r="M2927" s="117">
        <v>2.9000000000000001E-2</v>
      </c>
      <c r="N2927" s="117" t="s">
        <v>3265</v>
      </c>
    </row>
    <row r="2928" spans="1:14">
      <c r="A2928" s="212" t="s">
        <v>7578</v>
      </c>
      <c r="B2928" s="117">
        <v>0.79269999999999996</v>
      </c>
      <c r="C2928" s="117">
        <v>1</v>
      </c>
      <c r="D2928" s="117">
        <v>4.7499999999999999E-3</v>
      </c>
      <c r="E2928" s="117">
        <v>475</v>
      </c>
      <c r="F2928" s="117" t="s">
        <v>1585</v>
      </c>
      <c r="G2928" s="117">
        <v>1.0477000000000001</v>
      </c>
      <c r="H2928" s="117">
        <v>0</v>
      </c>
      <c r="I2928" s="117">
        <v>1</v>
      </c>
      <c r="J2928" s="117">
        <v>0</v>
      </c>
      <c r="K2928" s="117">
        <v>0</v>
      </c>
      <c r="L2928" s="117">
        <v>0.19900000000000001</v>
      </c>
      <c r="M2928" s="117">
        <v>1.6E-2</v>
      </c>
      <c r="N2928" s="117" t="s">
        <v>3284</v>
      </c>
    </row>
    <row r="2929" spans="1:14">
      <c r="A2929" s="212" t="s">
        <v>7579</v>
      </c>
      <c r="B2929" s="117">
        <v>0.79229999999999989</v>
      </c>
      <c r="C2929" s="117">
        <v>1</v>
      </c>
      <c r="D2929" s="117">
        <v>1.8710000000000001E-2</v>
      </c>
      <c r="E2929" s="117">
        <v>1871</v>
      </c>
      <c r="F2929" s="117" t="s">
        <v>4443</v>
      </c>
      <c r="G2929" s="117">
        <v>1.7128000000000001</v>
      </c>
      <c r="H2929" s="117">
        <v>0</v>
      </c>
      <c r="I2929" s="117">
        <v>1</v>
      </c>
      <c r="J2929" s="117">
        <v>0</v>
      </c>
      <c r="K2929" s="117">
        <v>0</v>
      </c>
      <c r="L2929" s="117">
        <v>0.111</v>
      </c>
      <c r="M2929" s="117">
        <v>1.4E-2</v>
      </c>
      <c r="N2929" s="117" t="s">
        <v>3250</v>
      </c>
    </row>
    <row r="2930" spans="1:14">
      <c r="A2930" s="212" t="s">
        <v>7580</v>
      </c>
      <c r="B2930" s="117">
        <v>0.79269999999999996</v>
      </c>
      <c r="C2930" s="117">
        <v>1</v>
      </c>
      <c r="D2930" s="117">
        <v>2.0000000000000002E-5</v>
      </c>
      <c r="E2930" s="117">
        <v>2</v>
      </c>
      <c r="F2930" s="117" t="s">
        <v>1585</v>
      </c>
      <c r="G2930" s="117">
        <v>0.87619999999999998</v>
      </c>
      <c r="H2930" s="117">
        <v>0</v>
      </c>
      <c r="I2930" s="117">
        <v>1</v>
      </c>
      <c r="J2930" s="117">
        <v>0</v>
      </c>
      <c r="K2930" s="117">
        <v>0</v>
      </c>
      <c r="L2930" s="117">
        <v>0.2</v>
      </c>
      <c r="M2930" s="117">
        <v>2.1000000000000001E-2</v>
      </c>
      <c r="N2930" s="117" t="s">
        <v>3213</v>
      </c>
    </row>
    <row r="2931" spans="1:14">
      <c r="A2931" s="212" t="s">
        <v>7581</v>
      </c>
      <c r="B2931" s="117">
        <v>0.79229999999999989</v>
      </c>
      <c r="C2931" s="117">
        <v>1</v>
      </c>
      <c r="D2931" s="117">
        <v>1.1000000000000001E-3</v>
      </c>
      <c r="E2931" s="117">
        <v>110</v>
      </c>
      <c r="F2931" s="117" t="s">
        <v>4443</v>
      </c>
      <c r="G2931" s="117">
        <v>1.0214000000000001</v>
      </c>
      <c r="H2931" s="117">
        <v>0</v>
      </c>
      <c r="I2931" s="117">
        <v>1</v>
      </c>
      <c r="J2931" s="117">
        <v>0</v>
      </c>
      <c r="K2931" s="117">
        <v>0</v>
      </c>
      <c r="L2931" s="117">
        <v>0.628</v>
      </c>
      <c r="M2931" s="117">
        <v>0.104</v>
      </c>
      <c r="N2931" s="117" t="s">
        <v>3285</v>
      </c>
    </row>
    <row r="2932" spans="1:14">
      <c r="A2932" s="212" t="s">
        <v>7582</v>
      </c>
      <c r="B2932" s="117">
        <v>0.79229999999999989</v>
      </c>
      <c r="C2932" s="117">
        <v>1</v>
      </c>
      <c r="D2932" s="117">
        <v>3.6999999999999999E-4</v>
      </c>
      <c r="E2932" s="117">
        <v>37</v>
      </c>
      <c r="F2932" s="117" t="s">
        <v>4443</v>
      </c>
      <c r="G2932" s="117">
        <v>0.92849999999999999</v>
      </c>
      <c r="H2932" s="117">
        <v>0</v>
      </c>
      <c r="I2932" s="117">
        <v>1</v>
      </c>
      <c r="J2932" s="117">
        <v>0</v>
      </c>
      <c r="K2932" s="117">
        <v>0</v>
      </c>
      <c r="L2932" s="117">
        <v>0.32</v>
      </c>
      <c r="M2932" s="117">
        <v>3.3000000000000002E-2</v>
      </c>
      <c r="N2932" s="117" t="s">
        <v>3286</v>
      </c>
    </row>
    <row r="2933" spans="1:14">
      <c r="A2933" s="212" t="s">
        <v>7583</v>
      </c>
      <c r="B2933" s="117">
        <v>0.79229999999999989</v>
      </c>
      <c r="C2933" s="117">
        <v>1</v>
      </c>
      <c r="D2933" s="117">
        <v>1.4300000000000001E-3</v>
      </c>
      <c r="E2933" s="117">
        <v>143</v>
      </c>
      <c r="F2933" s="117" t="s">
        <v>4443</v>
      </c>
      <c r="G2933" s="117">
        <v>0.93020000000000003</v>
      </c>
      <c r="H2933" s="117">
        <v>0</v>
      </c>
      <c r="I2933" s="117">
        <v>1</v>
      </c>
      <c r="J2933" s="117">
        <v>0</v>
      </c>
      <c r="K2933" s="117">
        <v>0</v>
      </c>
      <c r="L2933" s="117">
        <v>0.755</v>
      </c>
      <c r="M2933" s="117">
        <v>5.3999999999999999E-2</v>
      </c>
      <c r="N2933" s="117" t="s">
        <v>3287</v>
      </c>
    </row>
    <row r="2934" spans="1:14">
      <c r="A2934" s="212" t="s">
        <v>7584</v>
      </c>
      <c r="B2934" s="117">
        <v>0.79229999999999989</v>
      </c>
      <c r="C2934" s="117">
        <v>1</v>
      </c>
      <c r="D2934" s="117">
        <v>1.5599999999999999E-2</v>
      </c>
      <c r="E2934" s="117">
        <v>1560</v>
      </c>
      <c r="F2934" s="117" t="s">
        <v>4443</v>
      </c>
      <c r="G2934" s="117">
        <v>1.6184000000000001</v>
      </c>
      <c r="H2934" s="117">
        <v>0</v>
      </c>
      <c r="I2934" s="117">
        <v>1</v>
      </c>
      <c r="J2934" s="117">
        <v>0</v>
      </c>
      <c r="K2934" s="117">
        <v>0</v>
      </c>
      <c r="L2934" s="117">
        <v>0.24</v>
      </c>
      <c r="M2934" s="117">
        <v>3.9E-2</v>
      </c>
      <c r="N2934" s="117" t="s">
        <v>3288</v>
      </c>
    </row>
    <row r="2935" spans="1:14">
      <c r="A2935" s="212" t="s">
        <v>7585</v>
      </c>
      <c r="B2935" s="117">
        <v>0.83969999999999989</v>
      </c>
      <c r="C2935" s="117">
        <v>1</v>
      </c>
      <c r="D2935" s="117">
        <v>2.5420000000000002E-2</v>
      </c>
      <c r="E2935" s="117">
        <v>2542</v>
      </c>
      <c r="F2935" s="117" t="s">
        <v>1390</v>
      </c>
      <c r="G2935" s="117">
        <v>1.6637999999999999</v>
      </c>
      <c r="H2935" s="117">
        <v>7.3499999999999996E-2</v>
      </c>
      <c r="I2935" s="117">
        <v>1</v>
      </c>
      <c r="J2935" s="117">
        <v>0</v>
      </c>
      <c r="K2935" s="117">
        <v>0</v>
      </c>
      <c r="L2935" s="117">
        <v>0.13500000000000001</v>
      </c>
      <c r="M2935" s="117">
        <v>1.9E-2</v>
      </c>
      <c r="N2935" s="117" t="s">
        <v>3211</v>
      </c>
    </row>
    <row r="2936" spans="1:14">
      <c r="A2936" s="212" t="s">
        <v>7586</v>
      </c>
      <c r="B2936" s="117">
        <v>0.98219999999999996</v>
      </c>
      <c r="C2936" s="117">
        <v>1</v>
      </c>
      <c r="D2936" s="117">
        <v>2.051E-2</v>
      </c>
      <c r="E2936" s="117">
        <v>2051</v>
      </c>
      <c r="F2936" s="117" t="s">
        <v>1460</v>
      </c>
      <c r="G2936" s="117">
        <v>1.8160000000000001</v>
      </c>
      <c r="H2936" s="117">
        <v>2.3599999999999999E-2</v>
      </c>
      <c r="I2936" s="117">
        <v>1</v>
      </c>
      <c r="J2936" s="117">
        <v>0</v>
      </c>
      <c r="K2936" s="117">
        <v>0</v>
      </c>
      <c r="L2936" s="117">
        <v>0.25600000000000001</v>
      </c>
      <c r="M2936" s="117">
        <v>3.1E-2</v>
      </c>
      <c r="N2936" s="117" t="s">
        <v>3205</v>
      </c>
    </row>
    <row r="2937" spans="1:14">
      <c r="A2937" s="212" t="s">
        <v>7587</v>
      </c>
      <c r="B2937" s="117">
        <v>0.79229999999999989</v>
      </c>
      <c r="C2937" s="117">
        <v>1</v>
      </c>
      <c r="D2937" s="117">
        <v>6.7000000000000002E-3</v>
      </c>
      <c r="E2937" s="117">
        <v>670</v>
      </c>
      <c r="F2937" s="117" t="s">
        <v>4443</v>
      </c>
      <c r="G2937" s="117">
        <v>1.5351999999999999</v>
      </c>
      <c r="H2937" s="117">
        <v>0</v>
      </c>
      <c r="I2937" s="117">
        <v>1</v>
      </c>
      <c r="J2937" s="117">
        <v>0</v>
      </c>
      <c r="K2937" s="117">
        <v>0</v>
      </c>
      <c r="L2937" s="117">
        <v>0.2</v>
      </c>
      <c r="M2937" s="117">
        <v>8.0000000000000002E-3</v>
      </c>
      <c r="N2937" s="117" t="s">
        <v>3289</v>
      </c>
    </row>
    <row r="2938" spans="1:14">
      <c r="A2938" s="212" t="s">
        <v>7588</v>
      </c>
      <c r="B2938" s="117">
        <v>0.85839999999999994</v>
      </c>
      <c r="C2938" s="117">
        <v>1</v>
      </c>
      <c r="D2938" s="117">
        <v>1.9779999999999999E-2</v>
      </c>
      <c r="E2938" s="117">
        <v>1978</v>
      </c>
      <c r="F2938" s="117" t="s">
        <v>4643</v>
      </c>
      <c r="G2938" s="117">
        <v>1.8091999999999999</v>
      </c>
      <c r="H2938" s="117">
        <v>5.6099999999999997E-2</v>
      </c>
      <c r="I2938" s="117">
        <v>1</v>
      </c>
      <c r="J2938" s="117">
        <v>0</v>
      </c>
      <c r="K2938" s="117">
        <v>0</v>
      </c>
      <c r="L2938" s="117">
        <v>0.112</v>
      </c>
      <c r="M2938" s="117">
        <v>0.01</v>
      </c>
      <c r="N2938" s="117" t="s">
        <v>3254</v>
      </c>
    </row>
    <row r="2939" spans="1:14">
      <c r="A2939" s="212" t="s">
        <v>7589</v>
      </c>
      <c r="B2939" s="117">
        <v>0.95</v>
      </c>
      <c r="C2939" s="117">
        <v>1</v>
      </c>
      <c r="D2939" s="117">
        <v>3.7690000000000001E-2</v>
      </c>
      <c r="E2939" s="117">
        <v>3769</v>
      </c>
      <c r="F2939" s="117" t="s">
        <v>1499</v>
      </c>
      <c r="G2939" s="117">
        <v>1.5683</v>
      </c>
      <c r="H2939" s="117">
        <v>7.6E-3</v>
      </c>
      <c r="I2939" s="117">
        <v>1</v>
      </c>
      <c r="J2939" s="117">
        <v>0</v>
      </c>
      <c r="K2939" s="117">
        <v>0</v>
      </c>
      <c r="L2939" s="117">
        <v>0.27300000000000002</v>
      </c>
      <c r="M2939" s="117">
        <v>2.3E-2</v>
      </c>
      <c r="N2939" s="117" t="s">
        <v>3214</v>
      </c>
    </row>
    <row r="2940" spans="1:14">
      <c r="A2940" s="212" t="s">
        <v>7590</v>
      </c>
      <c r="B2940" s="117">
        <v>0.79229999999999989</v>
      </c>
      <c r="C2940" s="117">
        <v>1</v>
      </c>
      <c r="D2940" s="117">
        <v>5.9100000000000003E-3</v>
      </c>
      <c r="E2940" s="117">
        <v>591</v>
      </c>
      <c r="F2940" s="117" t="s">
        <v>4443</v>
      </c>
      <c r="G2940" s="117">
        <v>1.2463</v>
      </c>
      <c r="H2940" s="117">
        <v>0</v>
      </c>
      <c r="I2940" s="117">
        <v>1</v>
      </c>
      <c r="J2940" s="117">
        <v>0</v>
      </c>
      <c r="K2940" s="117">
        <v>0</v>
      </c>
      <c r="L2940" s="117">
        <v>0.44</v>
      </c>
      <c r="M2940" s="117">
        <v>3.2000000000000001E-2</v>
      </c>
      <c r="N2940" s="117" t="s">
        <v>3290</v>
      </c>
    </row>
    <row r="2941" spans="1:14">
      <c r="A2941" s="212" t="s">
        <v>7591</v>
      </c>
      <c r="B2941" s="117">
        <v>0.80509999999999993</v>
      </c>
      <c r="C2941" s="117">
        <v>1</v>
      </c>
      <c r="D2941" s="117">
        <v>5.2359999999999997E-2</v>
      </c>
      <c r="E2941" s="117">
        <v>5236</v>
      </c>
      <c r="F2941" s="117" t="s">
        <v>4677</v>
      </c>
      <c r="G2941" s="117">
        <v>1.7206999999999999</v>
      </c>
      <c r="H2941" s="117">
        <v>5.6599999999999998E-2</v>
      </c>
      <c r="I2941" s="117">
        <v>1</v>
      </c>
      <c r="J2941" s="117">
        <v>0</v>
      </c>
      <c r="K2941" s="117">
        <v>0</v>
      </c>
      <c r="L2941" s="117">
        <v>0.21299999999999999</v>
      </c>
      <c r="M2941" s="117">
        <v>1.2999999999999999E-2</v>
      </c>
      <c r="N2941" s="117" t="s">
        <v>3267</v>
      </c>
    </row>
    <row r="2942" spans="1:14">
      <c r="A2942" s="212" t="s">
        <v>7592</v>
      </c>
      <c r="B2942" s="117">
        <v>0.79229999999999989</v>
      </c>
      <c r="C2942" s="117">
        <v>1</v>
      </c>
      <c r="D2942" s="117">
        <v>4.6299999999999996E-3</v>
      </c>
      <c r="E2942" s="117">
        <v>463</v>
      </c>
      <c r="F2942" s="117" t="s">
        <v>4443</v>
      </c>
      <c r="G2942" s="117">
        <v>1.1623000000000001</v>
      </c>
      <c r="H2942" s="117">
        <v>0</v>
      </c>
      <c r="I2942" s="117">
        <v>1</v>
      </c>
      <c r="J2942" s="117">
        <v>0</v>
      </c>
      <c r="K2942" s="117">
        <v>0</v>
      </c>
      <c r="L2942" s="117">
        <v>0.36</v>
      </c>
      <c r="M2942" s="117">
        <v>2.9000000000000001E-2</v>
      </c>
      <c r="N2942" s="117" t="s">
        <v>3291</v>
      </c>
    </row>
    <row r="2943" spans="1:14">
      <c r="A2943" s="212" t="s">
        <v>7593</v>
      </c>
      <c r="B2943" s="117">
        <v>0.79229999999999989</v>
      </c>
      <c r="C2943" s="117">
        <v>1</v>
      </c>
      <c r="D2943" s="117">
        <v>7.1000000000000002E-4</v>
      </c>
      <c r="E2943" s="117">
        <v>71</v>
      </c>
      <c r="F2943" s="117" t="s">
        <v>4443</v>
      </c>
      <c r="G2943" s="117">
        <v>0.88859999999999995</v>
      </c>
      <c r="H2943" s="117">
        <v>0</v>
      </c>
      <c r="I2943" s="117">
        <v>1</v>
      </c>
      <c r="J2943" s="117">
        <v>0</v>
      </c>
      <c r="K2943" s="117">
        <v>0</v>
      </c>
      <c r="L2943" s="117">
        <v>0.3</v>
      </c>
      <c r="M2943" s="117">
        <v>2.1000000000000001E-2</v>
      </c>
      <c r="N2943" s="117" t="s">
        <v>3292</v>
      </c>
    </row>
    <row r="2944" spans="1:14">
      <c r="A2944" s="212" t="s">
        <v>7594</v>
      </c>
      <c r="B2944" s="117">
        <v>0.79229999999999989</v>
      </c>
      <c r="C2944" s="117">
        <v>1</v>
      </c>
      <c r="D2944" s="117">
        <v>2.4599999999999999E-3</v>
      </c>
      <c r="E2944" s="117">
        <v>246</v>
      </c>
      <c r="F2944" s="117" t="s">
        <v>4443</v>
      </c>
      <c r="G2944" s="117">
        <v>1.0895999999999999</v>
      </c>
      <c r="H2944" s="117">
        <v>0</v>
      </c>
      <c r="I2944" s="117">
        <v>1</v>
      </c>
      <c r="J2944" s="117">
        <v>0</v>
      </c>
      <c r="K2944" s="117">
        <v>0</v>
      </c>
      <c r="L2944" s="117">
        <v>0.26600000000000001</v>
      </c>
      <c r="M2944" s="117">
        <v>0.01</v>
      </c>
      <c r="N2944" s="117" t="s">
        <v>3293</v>
      </c>
    </row>
    <row r="2945" spans="1:14">
      <c r="A2945" s="212" t="s">
        <v>7595</v>
      </c>
      <c r="B2945" s="117">
        <v>0.79229999999999989</v>
      </c>
      <c r="C2945" s="117">
        <v>1</v>
      </c>
      <c r="D2945" s="117">
        <v>2.1299999999999999E-3</v>
      </c>
      <c r="E2945" s="117">
        <v>213</v>
      </c>
      <c r="F2945" s="117" t="s">
        <v>4443</v>
      </c>
      <c r="G2945" s="117">
        <v>1.173</v>
      </c>
      <c r="H2945" s="117">
        <v>0</v>
      </c>
      <c r="I2945" s="117">
        <v>1</v>
      </c>
      <c r="J2945" s="117">
        <v>0</v>
      </c>
      <c r="K2945" s="117">
        <v>0</v>
      </c>
      <c r="L2945" s="117">
        <v>0.65100000000000002</v>
      </c>
      <c r="M2945" s="117">
        <v>0.06</v>
      </c>
      <c r="N2945" s="117" t="s">
        <v>3294</v>
      </c>
    </row>
    <row r="2946" spans="1:14">
      <c r="A2946" s="212" t="s">
        <v>7596</v>
      </c>
      <c r="B2946" s="117">
        <v>0.79229999999999989</v>
      </c>
      <c r="C2946" s="117">
        <v>1</v>
      </c>
      <c r="D2946" s="117">
        <v>1.41E-3</v>
      </c>
      <c r="E2946" s="117">
        <v>141</v>
      </c>
      <c r="F2946" s="117" t="s">
        <v>4443</v>
      </c>
      <c r="G2946" s="117">
        <v>1.177</v>
      </c>
      <c r="H2946" s="117">
        <v>0</v>
      </c>
      <c r="I2946" s="117">
        <v>1</v>
      </c>
      <c r="J2946" s="117">
        <v>0</v>
      </c>
      <c r="K2946" s="117">
        <v>0</v>
      </c>
      <c r="L2946" s="117">
        <v>1.077</v>
      </c>
      <c r="M2946" s="117">
        <v>9.1999999999999998E-2</v>
      </c>
      <c r="N2946" s="117" t="s">
        <v>3295</v>
      </c>
    </row>
    <row r="2947" spans="1:14">
      <c r="A2947" s="212" t="s">
        <v>7597</v>
      </c>
      <c r="B2947" s="117">
        <v>0.79229999999999989</v>
      </c>
      <c r="C2947" s="117">
        <v>1</v>
      </c>
      <c r="D2947" s="117">
        <v>1.235E-2</v>
      </c>
      <c r="E2947" s="117">
        <v>1235</v>
      </c>
      <c r="F2947" s="117" t="s">
        <v>4443</v>
      </c>
      <c r="G2947" s="117">
        <v>1.5113000000000001</v>
      </c>
      <c r="H2947" s="117">
        <v>0</v>
      </c>
      <c r="I2947" s="117">
        <v>1</v>
      </c>
      <c r="J2947" s="117">
        <v>0</v>
      </c>
      <c r="K2947" s="117">
        <v>0</v>
      </c>
      <c r="L2947" s="117">
        <v>0.18</v>
      </c>
      <c r="M2947" s="117">
        <v>1.4999999999999999E-2</v>
      </c>
      <c r="N2947" s="117" t="s">
        <v>1755</v>
      </c>
    </row>
    <row r="2948" spans="1:14">
      <c r="A2948" s="212" t="s">
        <v>7598</v>
      </c>
      <c r="B2948" s="117">
        <v>0.95</v>
      </c>
      <c r="C2948" s="117">
        <v>1</v>
      </c>
      <c r="D2948" s="117">
        <v>1.1429999999999999E-2</v>
      </c>
      <c r="E2948" s="117">
        <v>1143</v>
      </c>
      <c r="F2948" s="117" t="s">
        <v>1499</v>
      </c>
      <c r="G2948" s="117">
        <v>1.6671</v>
      </c>
      <c r="H2948" s="117">
        <v>0</v>
      </c>
      <c r="I2948" s="117">
        <v>1</v>
      </c>
      <c r="J2948" s="117">
        <v>0</v>
      </c>
      <c r="K2948" s="117">
        <v>0</v>
      </c>
      <c r="L2948" s="117">
        <v>0.11</v>
      </c>
      <c r="M2948" s="117">
        <v>1.2999999999999999E-2</v>
      </c>
      <c r="N2948" s="117" t="s">
        <v>3296</v>
      </c>
    </row>
    <row r="2949" spans="1:14">
      <c r="A2949" s="212" t="s">
        <v>7599</v>
      </c>
      <c r="B2949" s="117">
        <v>0.79229999999999989</v>
      </c>
      <c r="C2949" s="117">
        <v>1</v>
      </c>
      <c r="D2949" s="117">
        <v>3.7100000000000002E-3</v>
      </c>
      <c r="E2949" s="117">
        <v>371</v>
      </c>
      <c r="F2949" s="117" t="s">
        <v>4443</v>
      </c>
      <c r="G2949" s="117">
        <v>1.2497</v>
      </c>
      <c r="H2949" s="117">
        <v>0</v>
      </c>
      <c r="I2949" s="117">
        <v>1</v>
      </c>
      <c r="J2949" s="117">
        <v>0</v>
      </c>
      <c r="K2949" s="117">
        <v>0</v>
      </c>
      <c r="L2949" s="117">
        <v>0.51500000000000001</v>
      </c>
      <c r="M2949" s="117">
        <v>2.5999999999999999E-2</v>
      </c>
      <c r="N2949" s="117" t="s">
        <v>3297</v>
      </c>
    </row>
    <row r="2950" spans="1:14">
      <c r="A2950" s="212" t="s">
        <v>7600</v>
      </c>
      <c r="B2950" s="117">
        <v>0.79229999999999989</v>
      </c>
      <c r="C2950" s="117">
        <v>1</v>
      </c>
      <c r="D2950" s="117">
        <v>1.1979999999999999E-2</v>
      </c>
      <c r="E2950" s="117">
        <v>1198</v>
      </c>
      <c r="F2950" s="117" t="s">
        <v>4443</v>
      </c>
      <c r="G2950" s="117">
        <v>1.7837000000000001</v>
      </c>
      <c r="H2950" s="117">
        <v>0</v>
      </c>
      <c r="I2950" s="117">
        <v>1</v>
      </c>
      <c r="J2950" s="117">
        <v>0</v>
      </c>
      <c r="K2950" s="117">
        <v>0</v>
      </c>
      <c r="L2950" s="117">
        <v>0.36599999999999999</v>
      </c>
      <c r="M2950" s="117">
        <v>2.7E-2</v>
      </c>
      <c r="N2950" s="117" t="s">
        <v>3298</v>
      </c>
    </row>
    <row r="2951" spans="1:14">
      <c r="A2951" s="212" t="s">
        <v>7601</v>
      </c>
      <c r="B2951" s="117">
        <v>0.90989999999999993</v>
      </c>
      <c r="C2951" s="117">
        <v>1</v>
      </c>
      <c r="D2951" s="117">
        <v>2.7299999999999998E-3</v>
      </c>
      <c r="E2951" s="117">
        <v>273</v>
      </c>
      <c r="F2951" s="117" t="s">
        <v>1458</v>
      </c>
      <c r="G2951" s="117">
        <v>1.2668999999999999</v>
      </c>
      <c r="H2951" s="117">
        <v>0</v>
      </c>
      <c r="I2951" s="117">
        <v>1</v>
      </c>
      <c r="J2951" s="117">
        <v>0</v>
      </c>
      <c r="K2951" s="117">
        <v>0</v>
      </c>
      <c r="L2951" s="117">
        <v>0.20100000000000001</v>
      </c>
      <c r="M2951" s="117">
        <v>3.6999999999999998E-2</v>
      </c>
      <c r="N2951" s="117" t="s">
        <v>3299</v>
      </c>
    </row>
    <row r="2952" spans="1:14">
      <c r="A2952" s="212" t="s">
        <v>7602</v>
      </c>
      <c r="B2952" s="117">
        <v>0.97849999999999993</v>
      </c>
      <c r="C2952" s="117">
        <v>1</v>
      </c>
      <c r="D2952" s="117">
        <v>5.1709999999999999E-2</v>
      </c>
      <c r="E2952" s="117">
        <v>5171</v>
      </c>
      <c r="F2952" s="117" t="s">
        <v>1524</v>
      </c>
      <c r="G2952" s="117">
        <v>1.8804000000000001</v>
      </c>
      <c r="H2952" s="117">
        <v>4.7399999999999998E-2</v>
      </c>
      <c r="I2952" s="117">
        <v>1</v>
      </c>
      <c r="J2952" s="117">
        <v>0</v>
      </c>
      <c r="K2952" s="117">
        <v>0</v>
      </c>
      <c r="L2952" s="117">
        <v>0.247</v>
      </c>
      <c r="M2952" s="117">
        <v>6.3E-2</v>
      </c>
      <c r="N2952" s="117" t="s">
        <v>3212</v>
      </c>
    </row>
    <row r="2953" spans="1:14">
      <c r="A2953" s="212" t="s">
        <v>7604</v>
      </c>
      <c r="B2953" s="117">
        <v>0.97849999999999993</v>
      </c>
      <c r="C2953" s="117">
        <v>1</v>
      </c>
      <c r="D2953" s="117">
        <v>8.7919999999999998E-2</v>
      </c>
      <c r="E2953" s="117">
        <v>8792</v>
      </c>
      <c r="F2953" s="117" t="s">
        <v>1524</v>
      </c>
      <c r="G2953" s="117">
        <v>1.5772999999999999</v>
      </c>
      <c r="H2953" s="117">
        <v>5.57E-2</v>
      </c>
      <c r="I2953" s="117">
        <v>1</v>
      </c>
      <c r="J2953" s="117">
        <v>0</v>
      </c>
      <c r="K2953" s="117">
        <v>0</v>
      </c>
      <c r="L2953" s="117">
        <v>0.107</v>
      </c>
      <c r="M2953" s="117">
        <v>1.2E-2</v>
      </c>
      <c r="N2953" s="117" t="s">
        <v>3212</v>
      </c>
    </row>
    <row r="2954" spans="1:14">
      <c r="A2954" s="212" t="s">
        <v>7605</v>
      </c>
      <c r="B2954" s="117">
        <v>0.79229999999999989</v>
      </c>
      <c r="C2954" s="117">
        <v>1</v>
      </c>
      <c r="D2954" s="117">
        <v>1.1800000000000001E-3</v>
      </c>
      <c r="E2954" s="117">
        <v>118</v>
      </c>
      <c r="F2954" s="117" t="s">
        <v>4443</v>
      </c>
      <c r="G2954" s="117">
        <v>1.1267</v>
      </c>
      <c r="H2954" s="117">
        <v>0</v>
      </c>
      <c r="I2954" s="117">
        <v>1</v>
      </c>
      <c r="J2954" s="117">
        <v>0</v>
      </c>
      <c r="K2954" s="117">
        <v>0</v>
      </c>
      <c r="L2954" s="117">
        <v>0.46899999999999997</v>
      </c>
      <c r="M2954" s="117">
        <v>2.4E-2</v>
      </c>
      <c r="N2954" s="117" t="s">
        <v>3301</v>
      </c>
    </row>
    <row r="2955" spans="1:14">
      <c r="A2955" s="212" t="s">
        <v>7607</v>
      </c>
      <c r="B2955" s="117">
        <v>0.98219999999999996</v>
      </c>
      <c r="C2955" s="117">
        <v>1</v>
      </c>
      <c r="D2955" s="117">
        <v>3.8339999999999999E-2</v>
      </c>
      <c r="E2955" s="117">
        <v>3834</v>
      </c>
      <c r="F2955" s="117" t="s">
        <v>1460</v>
      </c>
      <c r="G2955" s="117">
        <v>1.6075999999999999</v>
      </c>
      <c r="H2955" s="117">
        <v>2.6499999999999999E-2</v>
      </c>
      <c r="I2955" s="117">
        <v>1</v>
      </c>
      <c r="J2955" s="117">
        <v>0</v>
      </c>
      <c r="K2955" s="117">
        <v>0</v>
      </c>
      <c r="L2955" s="117">
        <v>0.105</v>
      </c>
      <c r="M2955" s="117">
        <v>8.9999999999999993E-3</v>
      </c>
      <c r="N2955" s="117" t="s">
        <v>3302</v>
      </c>
    </row>
    <row r="2956" spans="1:14">
      <c r="A2956" s="212" t="s">
        <v>7608</v>
      </c>
      <c r="B2956" s="117">
        <v>0.97849999999999993</v>
      </c>
      <c r="C2956" s="117">
        <v>1</v>
      </c>
      <c r="D2956" s="117">
        <v>3.0450000000000001E-2</v>
      </c>
      <c r="E2956" s="117">
        <v>3045</v>
      </c>
      <c r="F2956" s="117" t="s">
        <v>1524</v>
      </c>
      <c r="G2956" s="117">
        <v>1.6176999999999999</v>
      </c>
      <c r="H2956" s="117">
        <v>0.1061</v>
      </c>
      <c r="I2956" s="117">
        <v>1</v>
      </c>
      <c r="J2956" s="117">
        <v>2.11874E-3</v>
      </c>
      <c r="K2956" s="117">
        <v>2.5661400000000002E-3</v>
      </c>
      <c r="L2956" s="117">
        <v>0.13900000000000001</v>
      </c>
      <c r="M2956" s="117">
        <v>1.0999999999999999E-2</v>
      </c>
      <c r="N2956" s="117" t="s">
        <v>3212</v>
      </c>
    </row>
    <row r="2957" spans="1:14">
      <c r="A2957" s="212" t="s">
        <v>7609</v>
      </c>
      <c r="B2957" s="117">
        <v>0.95</v>
      </c>
      <c r="C2957" s="117">
        <v>1</v>
      </c>
      <c r="D2957" s="117">
        <v>3.2169999999999997E-2</v>
      </c>
      <c r="E2957" s="117">
        <v>3217</v>
      </c>
      <c r="F2957" s="117" t="s">
        <v>1499</v>
      </c>
      <c r="G2957" s="117">
        <v>1.5747</v>
      </c>
      <c r="H2957" s="117">
        <v>4.19E-2</v>
      </c>
      <c r="I2957" s="117">
        <v>1</v>
      </c>
      <c r="J2957" s="117">
        <v>0</v>
      </c>
      <c r="K2957" s="117">
        <v>0</v>
      </c>
      <c r="L2957" s="117">
        <v>0.22600000000000001</v>
      </c>
      <c r="M2957" s="117">
        <v>0.02</v>
      </c>
      <c r="N2957" s="117" t="s">
        <v>3214</v>
      </c>
    </row>
    <row r="2958" spans="1:14">
      <c r="A2958" s="212" t="s">
        <v>7610</v>
      </c>
      <c r="B2958" s="117">
        <v>0.79229999999999989</v>
      </c>
      <c r="C2958" s="117">
        <v>1</v>
      </c>
      <c r="D2958" s="117">
        <v>3.81E-3</v>
      </c>
      <c r="E2958" s="117">
        <v>381</v>
      </c>
      <c r="F2958" s="117" t="s">
        <v>4443</v>
      </c>
      <c r="G2958" s="117">
        <v>1.1599999999999999</v>
      </c>
      <c r="H2958" s="117">
        <v>0</v>
      </c>
      <c r="I2958" s="117">
        <v>1</v>
      </c>
      <c r="J2958" s="117">
        <v>0</v>
      </c>
      <c r="K2958" s="117">
        <v>0</v>
      </c>
      <c r="L2958" s="117">
        <v>0.52500000000000002</v>
      </c>
      <c r="M2958" s="117">
        <v>1.9E-2</v>
      </c>
      <c r="N2958" s="117" t="s">
        <v>3286</v>
      </c>
    </row>
    <row r="2959" spans="1:14">
      <c r="A2959" s="212" t="s">
        <v>7611</v>
      </c>
      <c r="B2959" s="117">
        <v>0.79299999999999993</v>
      </c>
      <c r="C2959" s="117">
        <v>1</v>
      </c>
      <c r="D2959" s="117">
        <v>2.0140000000000002E-2</v>
      </c>
      <c r="E2959" s="117">
        <v>2014</v>
      </c>
      <c r="F2959" s="117" t="s">
        <v>4630</v>
      </c>
      <c r="G2959" s="117">
        <v>1.7622</v>
      </c>
      <c r="H2959" s="117">
        <v>0.1273</v>
      </c>
      <c r="I2959" s="117">
        <v>1</v>
      </c>
      <c r="J2959" s="117">
        <v>0</v>
      </c>
      <c r="K2959" s="117">
        <v>0</v>
      </c>
      <c r="L2959" s="117">
        <v>0.11899999999999999</v>
      </c>
      <c r="M2959" s="117">
        <v>1.0999999999999999E-2</v>
      </c>
      <c r="N2959" s="117" t="s">
        <v>3209</v>
      </c>
    </row>
    <row r="2960" spans="1:14">
      <c r="A2960" s="212" t="s">
        <v>7612</v>
      </c>
      <c r="B2960" s="117">
        <v>0.97849999999999993</v>
      </c>
      <c r="C2960" s="117">
        <v>1</v>
      </c>
      <c r="D2960" s="117">
        <v>2.7709999999999999E-2</v>
      </c>
      <c r="E2960" s="117">
        <v>2771</v>
      </c>
      <c r="F2960" s="117" t="s">
        <v>1524</v>
      </c>
      <c r="G2960" s="117">
        <v>1.7905</v>
      </c>
      <c r="H2960" s="117">
        <v>9.9699999999999997E-2</v>
      </c>
      <c r="I2960" s="117">
        <v>1</v>
      </c>
      <c r="J2960" s="117">
        <v>1.641623E-2</v>
      </c>
      <c r="K2960" s="117">
        <v>2.7472280000000002E-2</v>
      </c>
      <c r="L2960" s="117">
        <v>0.11899999999999999</v>
      </c>
      <c r="M2960" s="117">
        <v>1.2999999999999999E-2</v>
      </c>
      <c r="N2960" s="117" t="s">
        <v>3212</v>
      </c>
    </row>
    <row r="2961" spans="1:14">
      <c r="A2961" s="212" t="s">
        <v>7613</v>
      </c>
      <c r="B2961" s="117">
        <v>0.98219999999999996</v>
      </c>
      <c r="C2961" s="117">
        <v>1</v>
      </c>
      <c r="D2961" s="117">
        <v>5.3539999999999997E-2</v>
      </c>
      <c r="E2961" s="117">
        <v>5354</v>
      </c>
      <c r="F2961" s="117" t="s">
        <v>1460</v>
      </c>
      <c r="G2961" s="117">
        <v>1.9884999999999999</v>
      </c>
      <c r="H2961" s="117">
        <v>7.1199999999999999E-2</v>
      </c>
      <c r="I2961" s="117">
        <v>1</v>
      </c>
      <c r="J2961" s="117">
        <v>6.2102999999999995E-4</v>
      </c>
      <c r="K2961" s="117">
        <v>7.6513000000000004E-4</v>
      </c>
      <c r="L2961" s="117">
        <v>9.8000000000000004E-2</v>
      </c>
      <c r="M2961" s="117">
        <v>1.4999999999999999E-2</v>
      </c>
      <c r="N2961" s="117" t="s">
        <v>3205</v>
      </c>
    </row>
    <row r="2962" spans="1:14">
      <c r="A2962" s="212" t="s">
        <v>7614</v>
      </c>
      <c r="B2962" s="117">
        <v>0.98219999999999996</v>
      </c>
      <c r="C2962" s="117">
        <v>1</v>
      </c>
      <c r="D2962" s="117">
        <v>5.4879999999999998E-2</v>
      </c>
      <c r="E2962" s="117">
        <v>5488</v>
      </c>
      <c r="F2962" s="117" t="s">
        <v>1460</v>
      </c>
      <c r="G2962" s="117">
        <v>1.7741</v>
      </c>
      <c r="H2962" s="117">
        <v>4.1500000000000002E-2</v>
      </c>
      <c r="I2962" s="117">
        <v>1</v>
      </c>
      <c r="J2962" s="117">
        <v>0</v>
      </c>
      <c r="K2962" s="117">
        <v>0</v>
      </c>
      <c r="L2962" s="117">
        <v>0.107</v>
      </c>
      <c r="M2962" s="117">
        <v>1.2E-2</v>
      </c>
      <c r="N2962" s="117" t="s">
        <v>3279</v>
      </c>
    </row>
    <row r="2963" spans="1:14">
      <c r="A2963" s="212" t="s">
        <v>7615</v>
      </c>
      <c r="B2963" s="117">
        <v>0.79229999999999989</v>
      </c>
      <c r="C2963" s="117">
        <v>1</v>
      </c>
      <c r="D2963" s="117">
        <v>9.2399999999999999E-3</v>
      </c>
      <c r="E2963" s="117">
        <v>924</v>
      </c>
      <c r="F2963" s="117" t="s">
        <v>4443</v>
      </c>
      <c r="G2963" s="117">
        <v>1.1120000000000001</v>
      </c>
      <c r="H2963" s="117">
        <v>0</v>
      </c>
      <c r="I2963" s="117">
        <v>1</v>
      </c>
      <c r="J2963" s="117">
        <v>0</v>
      </c>
      <c r="K2963" s="117">
        <v>0</v>
      </c>
      <c r="L2963" s="117">
        <v>0.189</v>
      </c>
      <c r="M2963" s="117">
        <v>2.3E-2</v>
      </c>
      <c r="N2963" s="117" t="s">
        <v>3303</v>
      </c>
    </row>
    <row r="2964" spans="1:14">
      <c r="A2964" s="212" t="s">
        <v>7616</v>
      </c>
      <c r="B2964" s="117">
        <v>0.79229999999999989</v>
      </c>
      <c r="C2964" s="117">
        <v>1</v>
      </c>
      <c r="D2964" s="117">
        <v>6.0800000000000003E-3</v>
      </c>
      <c r="E2964" s="117">
        <v>608</v>
      </c>
      <c r="F2964" s="117" t="s">
        <v>4443</v>
      </c>
      <c r="G2964" s="117">
        <v>1.0432999999999999</v>
      </c>
      <c r="H2964" s="117">
        <v>0</v>
      </c>
      <c r="I2964" s="117">
        <v>1</v>
      </c>
      <c r="J2964" s="117">
        <v>0</v>
      </c>
      <c r="K2964" s="117">
        <v>0</v>
      </c>
      <c r="L2964" s="117">
        <v>0.56499999999999995</v>
      </c>
      <c r="M2964" s="117">
        <v>0.04</v>
      </c>
      <c r="N2964" s="117" t="s">
        <v>3304</v>
      </c>
    </row>
    <row r="2965" spans="1:14">
      <c r="A2965" s="212" t="s">
        <v>7617</v>
      </c>
      <c r="B2965" s="117">
        <v>0.79229999999999989</v>
      </c>
      <c r="C2965" s="117">
        <v>1</v>
      </c>
      <c r="D2965" s="117">
        <v>1.627E-2</v>
      </c>
      <c r="E2965" s="117">
        <v>1627</v>
      </c>
      <c r="F2965" s="117" t="s">
        <v>4443</v>
      </c>
      <c r="G2965" s="117">
        <v>1.6817</v>
      </c>
      <c r="H2965" s="117">
        <v>0</v>
      </c>
      <c r="I2965" s="117">
        <v>1</v>
      </c>
      <c r="J2965" s="117">
        <v>0</v>
      </c>
      <c r="K2965" s="117">
        <v>0</v>
      </c>
      <c r="L2965" s="117">
        <v>0.14399999999999999</v>
      </c>
      <c r="M2965" s="117">
        <v>1.4999999999999999E-2</v>
      </c>
      <c r="N2965" s="117" t="s">
        <v>3288</v>
      </c>
    </row>
    <row r="2966" spans="1:14">
      <c r="A2966" s="212" t="s">
        <v>7618</v>
      </c>
      <c r="B2966" s="117">
        <v>0.79229999999999989</v>
      </c>
      <c r="C2966" s="117">
        <v>1</v>
      </c>
      <c r="D2966" s="117">
        <v>2.0799999999999998E-3</v>
      </c>
      <c r="E2966" s="117">
        <v>208</v>
      </c>
      <c r="F2966" s="117" t="s">
        <v>4443</v>
      </c>
      <c r="G2966" s="117">
        <v>1.1017999999999999</v>
      </c>
      <c r="H2966" s="117">
        <v>0</v>
      </c>
      <c r="I2966" s="117">
        <v>1</v>
      </c>
      <c r="J2966" s="117">
        <v>0</v>
      </c>
      <c r="K2966" s="117">
        <v>0</v>
      </c>
      <c r="L2966" s="117">
        <v>0.27800000000000002</v>
      </c>
      <c r="M2966" s="117">
        <v>3.1E-2</v>
      </c>
      <c r="N2966" s="117" t="s">
        <v>1995</v>
      </c>
    </row>
    <row r="2967" spans="1:14">
      <c r="A2967" s="212" t="s">
        <v>7619</v>
      </c>
      <c r="B2967" s="117">
        <v>0.97849999999999993</v>
      </c>
      <c r="C2967" s="117">
        <v>1</v>
      </c>
      <c r="D2967" s="117">
        <v>1.204E-2</v>
      </c>
      <c r="E2967" s="117">
        <v>1204</v>
      </c>
      <c r="F2967" s="117" t="s">
        <v>1524</v>
      </c>
      <c r="G2967" s="117">
        <v>1.6044</v>
      </c>
      <c r="H2967" s="117">
        <v>8.6800000000000002E-2</v>
      </c>
      <c r="I2967" s="117">
        <v>1</v>
      </c>
      <c r="J2967" s="117">
        <v>0</v>
      </c>
      <c r="K2967" s="117">
        <v>0</v>
      </c>
      <c r="L2967" s="117">
        <v>0.13300000000000001</v>
      </c>
      <c r="M2967" s="117">
        <v>1.4999999999999999E-2</v>
      </c>
      <c r="N2967" s="117" t="s">
        <v>3212</v>
      </c>
    </row>
    <row r="2968" spans="1:14">
      <c r="A2968" s="212" t="s">
        <v>7620</v>
      </c>
      <c r="B2968" s="117">
        <v>0.91199999999999992</v>
      </c>
      <c r="C2968" s="117">
        <v>1</v>
      </c>
      <c r="D2968" s="117">
        <v>1.048E-2</v>
      </c>
      <c r="E2968" s="117">
        <v>1048</v>
      </c>
      <c r="F2968" s="117" t="s">
        <v>1644</v>
      </c>
      <c r="G2968" s="117">
        <v>1.7856000000000001</v>
      </c>
      <c r="H2968" s="117">
        <v>0.1106</v>
      </c>
      <c r="I2968" s="117">
        <v>1</v>
      </c>
      <c r="J2968" s="117">
        <v>0</v>
      </c>
      <c r="K2968" s="117">
        <v>0</v>
      </c>
      <c r="L2968" s="117">
        <v>0.16800000000000001</v>
      </c>
      <c r="M2968" s="117">
        <v>2.1000000000000001E-2</v>
      </c>
      <c r="N2968" s="117" t="s">
        <v>3232</v>
      </c>
    </row>
    <row r="2969" spans="1:14">
      <c r="A2969" s="212" t="s">
        <v>7621</v>
      </c>
      <c r="B2969" s="117">
        <v>0.85759999999999992</v>
      </c>
      <c r="C2969" s="117">
        <v>1</v>
      </c>
      <c r="D2969" s="117">
        <v>2.674E-2</v>
      </c>
      <c r="E2969" s="117">
        <v>2674</v>
      </c>
      <c r="F2969" s="117" t="s">
        <v>1813</v>
      </c>
      <c r="G2969" s="117">
        <v>1.8221000000000001</v>
      </c>
      <c r="H2969" s="117">
        <v>0.1255</v>
      </c>
      <c r="I2969" s="117">
        <v>1</v>
      </c>
      <c r="J2969" s="117">
        <v>0</v>
      </c>
      <c r="K2969" s="117">
        <v>0</v>
      </c>
      <c r="L2969" s="117">
        <v>9.1999999999999998E-2</v>
      </c>
      <c r="M2969" s="117">
        <v>7.0000000000000001E-3</v>
      </c>
      <c r="N2969" s="117" t="s">
        <v>3208</v>
      </c>
    </row>
    <row r="2970" spans="1:14">
      <c r="A2970" s="212" t="s">
        <v>7622</v>
      </c>
      <c r="B2970" s="117">
        <v>0.79129999999999989</v>
      </c>
      <c r="C2970" s="117">
        <v>1</v>
      </c>
      <c r="D2970" s="117">
        <v>2.81E-2</v>
      </c>
      <c r="E2970" s="117">
        <v>2810</v>
      </c>
      <c r="F2970" s="117" t="s">
        <v>4622</v>
      </c>
      <c r="G2970" s="117">
        <v>1.7871999999999999</v>
      </c>
      <c r="H2970" s="117">
        <v>7.3800000000000004E-2</v>
      </c>
      <c r="I2970" s="117">
        <v>1</v>
      </c>
      <c r="J2970" s="117">
        <v>0</v>
      </c>
      <c r="K2970" s="117">
        <v>0</v>
      </c>
      <c r="L2970" s="117">
        <v>0.106</v>
      </c>
      <c r="M2970" s="117">
        <v>7.0000000000000001E-3</v>
      </c>
      <c r="N2970" s="117" t="s">
        <v>3200</v>
      </c>
    </row>
    <row r="2971" spans="1:14">
      <c r="A2971" s="212" t="s">
        <v>7623</v>
      </c>
      <c r="B2971" s="117">
        <v>0.98219999999999996</v>
      </c>
      <c r="C2971" s="117">
        <v>1</v>
      </c>
      <c r="D2971" s="117">
        <v>1.6840000000000001E-2</v>
      </c>
      <c r="E2971" s="117">
        <v>1684</v>
      </c>
      <c r="F2971" s="117" t="s">
        <v>1460</v>
      </c>
      <c r="G2971" s="117">
        <v>1.4656</v>
      </c>
      <c r="H2971" s="117">
        <v>6.8699999999999997E-2</v>
      </c>
      <c r="I2971" s="117">
        <v>1</v>
      </c>
      <c r="J2971" s="117">
        <v>0</v>
      </c>
      <c r="K2971" s="117">
        <v>0</v>
      </c>
      <c r="L2971" s="117">
        <v>0.129</v>
      </c>
      <c r="M2971" s="117">
        <v>1.2999999999999999E-2</v>
      </c>
      <c r="N2971" s="117" t="s">
        <v>3302</v>
      </c>
    </row>
    <row r="2972" spans="1:14">
      <c r="A2972" s="212" t="s">
        <v>7624</v>
      </c>
      <c r="B2972" s="117">
        <v>0.97849999999999993</v>
      </c>
      <c r="C2972" s="117">
        <v>1</v>
      </c>
      <c r="D2972" s="117">
        <v>2.802E-2</v>
      </c>
      <c r="E2972" s="117">
        <v>2802</v>
      </c>
      <c r="F2972" s="117" t="s">
        <v>1524</v>
      </c>
      <c r="G2972" s="117">
        <v>1.7149000000000001</v>
      </c>
      <c r="H2972" s="117">
        <v>3.7400000000000003E-2</v>
      </c>
      <c r="I2972" s="117">
        <v>1</v>
      </c>
      <c r="J2972" s="117">
        <v>0</v>
      </c>
      <c r="K2972" s="117">
        <v>0</v>
      </c>
      <c r="L2972" s="117">
        <v>0.14799999999999999</v>
      </c>
      <c r="M2972" s="117">
        <v>1.7999999999999999E-2</v>
      </c>
      <c r="N2972" s="117" t="s">
        <v>3212</v>
      </c>
    </row>
    <row r="2973" spans="1:14">
      <c r="A2973" s="212" t="s">
        <v>7625</v>
      </c>
      <c r="B2973" s="117">
        <v>0.95</v>
      </c>
      <c r="C2973" s="117">
        <v>1</v>
      </c>
      <c r="D2973" s="117">
        <v>3.9640000000000002E-2</v>
      </c>
      <c r="E2973" s="117">
        <v>3964</v>
      </c>
      <c r="F2973" s="117" t="s">
        <v>1499</v>
      </c>
      <c r="G2973" s="117">
        <v>2.0038</v>
      </c>
      <c r="H2973" s="117">
        <v>3.7900000000000003E-2</v>
      </c>
      <c r="I2973" s="117">
        <v>1</v>
      </c>
      <c r="J2973" s="117">
        <v>0.11247464</v>
      </c>
      <c r="K2973" s="117">
        <v>0.11389937</v>
      </c>
      <c r="L2973" s="117">
        <v>0.11899999999999999</v>
      </c>
      <c r="M2973" s="117">
        <v>1.2999999999999999E-2</v>
      </c>
      <c r="N2973" s="117" t="s">
        <v>3214</v>
      </c>
    </row>
    <row r="2974" spans="1:14">
      <c r="A2974" s="212" t="s">
        <v>7626</v>
      </c>
      <c r="B2974" s="117">
        <v>0.97849999999999993</v>
      </c>
      <c r="C2974" s="117">
        <v>1</v>
      </c>
      <c r="D2974" s="117">
        <v>1.2600000000000001E-3</v>
      </c>
      <c r="E2974" s="117">
        <v>126</v>
      </c>
      <c r="F2974" s="117" t="s">
        <v>1524</v>
      </c>
      <c r="G2974" s="117">
        <v>1.2077</v>
      </c>
      <c r="H2974" s="117">
        <v>0.12670000000000001</v>
      </c>
      <c r="I2974" s="117">
        <v>1</v>
      </c>
      <c r="J2974" s="117">
        <v>0</v>
      </c>
      <c r="K2974" s="117">
        <v>0</v>
      </c>
      <c r="L2974" s="117">
        <v>0.154</v>
      </c>
      <c r="M2974" s="117">
        <v>2.5999999999999999E-2</v>
      </c>
      <c r="N2974" s="117" t="s">
        <v>3212</v>
      </c>
    </row>
    <row r="2975" spans="1:14">
      <c r="A2975" s="212" t="s">
        <v>7627</v>
      </c>
      <c r="B2975" s="117">
        <v>0.95</v>
      </c>
      <c r="C2975" s="117">
        <v>1</v>
      </c>
      <c r="D2975" s="117">
        <v>3.4610000000000002E-2</v>
      </c>
      <c r="E2975" s="117">
        <v>3461</v>
      </c>
      <c r="F2975" s="117" t="s">
        <v>1499</v>
      </c>
      <c r="G2975" s="117">
        <v>1.6704000000000001</v>
      </c>
      <c r="H2975" s="117">
        <v>8.6300000000000002E-2</v>
      </c>
      <c r="I2975" s="117">
        <v>1</v>
      </c>
      <c r="J2975" s="117">
        <v>0</v>
      </c>
      <c r="K2975" s="117">
        <v>0</v>
      </c>
      <c r="L2975" s="117">
        <v>9.1999999999999998E-2</v>
      </c>
      <c r="M2975" s="117">
        <v>8.0000000000000002E-3</v>
      </c>
      <c r="N2975" s="117" t="s">
        <v>3214</v>
      </c>
    </row>
    <row r="2976" spans="1:14">
      <c r="A2976" s="212" t="s">
        <v>7628</v>
      </c>
      <c r="B2976" s="117">
        <v>0.95</v>
      </c>
      <c r="C2976" s="117">
        <v>1</v>
      </c>
      <c r="D2976" s="117">
        <v>2.879E-2</v>
      </c>
      <c r="E2976" s="117">
        <v>2879</v>
      </c>
      <c r="F2976" s="117" t="s">
        <v>1499</v>
      </c>
      <c r="G2976" s="117">
        <v>1.6571</v>
      </c>
      <c r="H2976" s="117">
        <v>4.82E-2</v>
      </c>
      <c r="I2976" s="117">
        <v>1</v>
      </c>
      <c r="J2976" s="117">
        <v>0</v>
      </c>
      <c r="K2976" s="117">
        <v>0</v>
      </c>
      <c r="L2976" s="117">
        <v>0.184</v>
      </c>
      <c r="M2976" s="117">
        <v>8.9999999999999993E-3</v>
      </c>
      <c r="N2976" s="117" t="s">
        <v>3214</v>
      </c>
    </row>
    <row r="2977" spans="1:14">
      <c r="A2977" s="212" t="s">
        <v>7629</v>
      </c>
      <c r="B2977" s="117">
        <v>0.98219999999999996</v>
      </c>
      <c r="C2977" s="117">
        <v>1</v>
      </c>
      <c r="D2977" s="117">
        <v>1.8859999999999998E-2</v>
      </c>
      <c r="E2977" s="117">
        <v>1886</v>
      </c>
      <c r="F2977" s="117" t="s">
        <v>1460</v>
      </c>
      <c r="G2977" s="117">
        <v>1.5552999999999999</v>
      </c>
      <c r="H2977" s="117">
        <v>7.1199999999999999E-2</v>
      </c>
      <c r="I2977" s="117">
        <v>1</v>
      </c>
      <c r="J2977" s="117">
        <v>0</v>
      </c>
      <c r="K2977" s="117">
        <v>0</v>
      </c>
      <c r="L2977" s="117">
        <v>0.127</v>
      </c>
      <c r="M2977" s="117">
        <v>1.0999999999999999E-2</v>
      </c>
      <c r="N2977" s="117" t="s">
        <v>3205</v>
      </c>
    </row>
    <row r="2978" spans="1:14">
      <c r="A2978" s="212" t="s">
        <v>7630</v>
      </c>
      <c r="B2978" s="117">
        <v>0.97849999999999993</v>
      </c>
      <c r="C2978" s="117">
        <v>1</v>
      </c>
      <c r="D2978" s="117">
        <v>3.1199999999999999E-2</v>
      </c>
      <c r="E2978" s="117">
        <v>3120</v>
      </c>
      <c r="F2978" s="117" t="s">
        <v>1524</v>
      </c>
      <c r="G2978" s="117">
        <v>1.6752</v>
      </c>
      <c r="H2978" s="117">
        <v>6.6000000000000003E-2</v>
      </c>
      <c r="I2978" s="117">
        <v>1</v>
      </c>
      <c r="J2978" s="117">
        <v>0</v>
      </c>
      <c r="K2978" s="117">
        <v>0</v>
      </c>
      <c r="L2978" s="117">
        <v>0.247</v>
      </c>
      <c r="M2978" s="117">
        <v>2.3E-2</v>
      </c>
      <c r="N2978" s="117" t="s">
        <v>3212</v>
      </c>
    </row>
    <row r="2979" spans="1:14">
      <c r="A2979" s="212" t="s">
        <v>7631</v>
      </c>
      <c r="B2979" s="117">
        <v>0.87339999999999995</v>
      </c>
      <c r="C2979" s="117">
        <v>1</v>
      </c>
      <c r="D2979" s="117">
        <v>5.3249999999999999E-2</v>
      </c>
      <c r="E2979" s="117">
        <v>5325</v>
      </c>
      <c r="F2979" s="117" t="s">
        <v>1920</v>
      </c>
      <c r="G2979" s="117">
        <v>1.976</v>
      </c>
      <c r="H2979" s="117">
        <v>8.4400000000000003E-2</v>
      </c>
      <c r="I2979" s="117">
        <v>1</v>
      </c>
      <c r="J2979" s="117">
        <v>0.14260560999999999</v>
      </c>
      <c r="K2979" s="117">
        <v>0.16278808</v>
      </c>
      <c r="L2979" s="117">
        <v>0.219</v>
      </c>
      <c r="M2979" s="117">
        <v>1.4E-2</v>
      </c>
      <c r="N2979" s="117" t="s">
        <v>3215</v>
      </c>
    </row>
    <row r="2980" spans="1:14">
      <c r="A2980" s="212" t="s">
        <v>7632</v>
      </c>
      <c r="B2980" s="117">
        <v>0.98219999999999996</v>
      </c>
      <c r="C2980" s="117">
        <v>1</v>
      </c>
      <c r="D2980" s="117">
        <v>1.324E-2</v>
      </c>
      <c r="E2980" s="117">
        <v>1324</v>
      </c>
      <c r="F2980" s="117" t="s">
        <v>1460</v>
      </c>
      <c r="G2980" s="117">
        <v>1.8120000000000001</v>
      </c>
      <c r="H2980" s="117">
        <v>6.1699999999999998E-2</v>
      </c>
      <c r="I2980" s="117">
        <v>1</v>
      </c>
      <c r="J2980" s="117">
        <v>0</v>
      </c>
      <c r="K2980" s="117">
        <v>0</v>
      </c>
      <c r="L2980" s="117">
        <v>0.13500000000000001</v>
      </c>
      <c r="M2980" s="117">
        <v>8.9999999999999993E-3</v>
      </c>
      <c r="N2980" s="117" t="s">
        <v>3205</v>
      </c>
    </row>
    <row r="2981" spans="1:14">
      <c r="A2981" s="212" t="s">
        <v>7633</v>
      </c>
      <c r="B2981" s="117">
        <v>0.7881999999999999</v>
      </c>
      <c r="C2981" s="117">
        <v>1</v>
      </c>
      <c r="D2981" s="117">
        <v>6.7200000000000003E-3</v>
      </c>
      <c r="E2981" s="117">
        <v>672</v>
      </c>
      <c r="F2981" s="117" t="s">
        <v>1765</v>
      </c>
      <c r="G2981" s="117">
        <v>1.5065999999999999</v>
      </c>
      <c r="H2981" s="117">
        <v>0.11890000000000001</v>
      </c>
      <c r="I2981" s="117">
        <v>1</v>
      </c>
      <c r="J2981" s="117">
        <v>0.24991943999999999</v>
      </c>
      <c r="K2981" s="117">
        <v>7.8669219999999998E-2</v>
      </c>
      <c r="L2981" s="117">
        <v>0.32800000000000001</v>
      </c>
      <c r="M2981" s="117">
        <v>2.7E-2</v>
      </c>
      <c r="N2981" s="117" t="s">
        <v>3224</v>
      </c>
    </row>
    <row r="2982" spans="1:14">
      <c r="A2982" s="212" t="s">
        <v>7634</v>
      </c>
      <c r="B2982" s="117">
        <v>0.79229999999999989</v>
      </c>
      <c r="C2982" s="117">
        <v>1</v>
      </c>
      <c r="D2982" s="117">
        <v>2.3500000000000001E-3</v>
      </c>
      <c r="E2982" s="117">
        <v>235</v>
      </c>
      <c r="F2982" s="117" t="s">
        <v>4443</v>
      </c>
      <c r="G2982" s="117">
        <v>1.1218999999999999</v>
      </c>
      <c r="H2982" s="117">
        <v>0</v>
      </c>
      <c r="I2982" s="117">
        <v>1</v>
      </c>
      <c r="J2982" s="117">
        <v>0</v>
      </c>
      <c r="K2982" s="117">
        <v>0</v>
      </c>
      <c r="L2982" s="117">
        <v>0.63500000000000001</v>
      </c>
      <c r="M2982" s="117">
        <v>0.115</v>
      </c>
      <c r="N2982" s="117" t="s">
        <v>3251</v>
      </c>
    </row>
    <row r="2983" spans="1:14">
      <c r="A2983" s="212" t="s">
        <v>7635</v>
      </c>
      <c r="B2983" s="117">
        <v>0.8627999999999999</v>
      </c>
      <c r="C2983" s="117">
        <v>1</v>
      </c>
      <c r="D2983" s="117">
        <v>1.248E-2</v>
      </c>
      <c r="E2983" s="117">
        <v>1248</v>
      </c>
      <c r="F2983" s="117" t="s">
        <v>1715</v>
      </c>
      <c r="G2983" s="117">
        <v>1.9539</v>
      </c>
      <c r="H2983" s="117">
        <v>0.15559999999999999</v>
      </c>
      <c r="I2983" s="117">
        <v>1</v>
      </c>
      <c r="J2983" s="117">
        <v>0</v>
      </c>
      <c r="K2983" s="117">
        <v>0</v>
      </c>
      <c r="L2983" s="117">
        <v>0.156</v>
      </c>
      <c r="M2983" s="117">
        <v>1.7999999999999999E-2</v>
      </c>
      <c r="N2983" s="117" t="s">
        <v>3219</v>
      </c>
    </row>
    <row r="2984" spans="1:14">
      <c r="A2984" s="212" t="s">
        <v>7636</v>
      </c>
      <c r="B2984" s="117">
        <v>0.79229999999999989</v>
      </c>
      <c r="C2984" s="117">
        <v>1</v>
      </c>
      <c r="D2984" s="117">
        <v>7.6000000000000004E-4</v>
      </c>
      <c r="E2984" s="117">
        <v>76</v>
      </c>
      <c r="F2984" s="117" t="s">
        <v>4443</v>
      </c>
      <c r="G2984" s="117">
        <v>1.0012000000000001</v>
      </c>
      <c r="H2984" s="117">
        <v>0</v>
      </c>
      <c r="I2984" s="117">
        <v>1</v>
      </c>
      <c r="J2984" s="117">
        <v>0</v>
      </c>
      <c r="K2984" s="117">
        <v>0</v>
      </c>
      <c r="L2984" s="117">
        <v>0.96099999999999997</v>
      </c>
      <c r="M2984" s="117">
        <v>8.1000000000000003E-2</v>
      </c>
      <c r="N2984" s="117" t="s">
        <v>3305</v>
      </c>
    </row>
    <row r="2985" spans="1:14">
      <c r="A2985" s="212" t="s">
        <v>7637</v>
      </c>
      <c r="B2985" s="117">
        <v>0.79269999999999996</v>
      </c>
      <c r="C2985" s="117">
        <v>1</v>
      </c>
      <c r="D2985" s="117">
        <v>3.4000000000000002E-2</v>
      </c>
      <c r="E2985" s="117">
        <v>3400</v>
      </c>
      <c r="F2985" s="117" t="s">
        <v>1585</v>
      </c>
      <c r="G2985" s="117">
        <v>1.8802000000000001</v>
      </c>
      <c r="H2985" s="117">
        <v>6.4899999999999999E-2</v>
      </c>
      <c r="I2985" s="117">
        <v>1</v>
      </c>
      <c r="J2985" s="117">
        <v>0</v>
      </c>
      <c r="K2985" s="117">
        <v>0</v>
      </c>
      <c r="L2985" s="117">
        <v>0.111</v>
      </c>
      <c r="M2985" s="117">
        <v>1.6E-2</v>
      </c>
      <c r="N2985" s="117" t="s">
        <v>3213</v>
      </c>
    </row>
    <row r="2986" spans="1:14">
      <c r="A2986" s="212" t="s">
        <v>7638</v>
      </c>
      <c r="B2986" s="117">
        <v>0.97849999999999993</v>
      </c>
      <c r="C2986" s="117">
        <v>1</v>
      </c>
      <c r="D2986" s="117">
        <v>1.6230000000000001E-2</v>
      </c>
      <c r="E2986" s="117">
        <v>1623</v>
      </c>
      <c r="F2986" s="117" t="s">
        <v>1524</v>
      </c>
      <c r="G2986" s="117">
        <v>1.4856</v>
      </c>
      <c r="H2986" s="117">
        <v>3.32E-2</v>
      </c>
      <c r="I2986" s="117">
        <v>1</v>
      </c>
      <c r="J2986" s="117">
        <v>0</v>
      </c>
      <c r="K2986" s="117">
        <v>0</v>
      </c>
      <c r="L2986" s="117">
        <v>0.20599999999999999</v>
      </c>
      <c r="M2986" s="117">
        <v>1.2E-2</v>
      </c>
      <c r="N2986" s="117" t="s">
        <v>3212</v>
      </c>
    </row>
    <row r="2987" spans="1:14">
      <c r="A2987" s="212" t="s">
        <v>7639</v>
      </c>
      <c r="B2987" s="117">
        <v>0.83449999999999991</v>
      </c>
      <c r="C2987" s="117">
        <v>1</v>
      </c>
      <c r="D2987" s="117">
        <v>3.5159999999999997E-2</v>
      </c>
      <c r="E2987" s="117">
        <v>3516</v>
      </c>
      <c r="F2987" s="117" t="s">
        <v>4650</v>
      </c>
      <c r="G2987" s="117">
        <v>1.6020000000000001</v>
      </c>
      <c r="H2987" s="117">
        <v>0.151</v>
      </c>
      <c r="I2987" s="117">
        <v>1</v>
      </c>
      <c r="J2987" s="117">
        <v>0</v>
      </c>
      <c r="K2987" s="117">
        <v>0</v>
      </c>
      <c r="L2987" s="117">
        <v>0.10299999999999999</v>
      </c>
      <c r="M2987" s="117">
        <v>8.9999999999999993E-3</v>
      </c>
      <c r="N2987" s="117" t="s">
        <v>3231</v>
      </c>
    </row>
    <row r="2988" spans="1:14">
      <c r="A2988" s="212" t="s">
        <v>7640</v>
      </c>
      <c r="B2988" s="117">
        <v>0.98299999999999998</v>
      </c>
      <c r="C2988" s="117">
        <v>1</v>
      </c>
      <c r="D2988" s="117">
        <v>6.4070000000000002E-2</v>
      </c>
      <c r="E2988" s="117">
        <v>6407</v>
      </c>
      <c r="F2988" s="117" t="s">
        <v>1379</v>
      </c>
      <c r="G2988" s="117">
        <v>1.7199</v>
      </c>
      <c r="H2988" s="117">
        <v>4.53E-2</v>
      </c>
      <c r="I2988" s="117">
        <v>1</v>
      </c>
      <c r="J2988" s="117">
        <v>0</v>
      </c>
      <c r="K2988" s="117">
        <v>0</v>
      </c>
      <c r="L2988" s="117">
        <v>0.128</v>
      </c>
      <c r="M2988" s="117">
        <v>1.7000000000000001E-2</v>
      </c>
      <c r="N2988" s="117" t="s">
        <v>1999</v>
      </c>
    </row>
    <row r="2989" spans="1:14">
      <c r="A2989" s="212" t="s">
        <v>7641</v>
      </c>
      <c r="B2989" s="117">
        <v>0.97849999999999993</v>
      </c>
      <c r="C2989" s="117">
        <v>1</v>
      </c>
      <c r="D2989" s="117">
        <v>9.5999999999999992E-3</v>
      </c>
      <c r="E2989" s="117">
        <v>960</v>
      </c>
      <c r="F2989" s="117" t="s">
        <v>1524</v>
      </c>
      <c r="G2989" s="117">
        <v>1.4261999999999999</v>
      </c>
      <c r="H2989" s="117">
        <v>0.1221</v>
      </c>
      <c r="I2989" s="117">
        <v>1</v>
      </c>
      <c r="J2989" s="117">
        <v>0</v>
      </c>
      <c r="K2989" s="117">
        <v>0</v>
      </c>
      <c r="L2989" s="117">
        <v>0.153</v>
      </c>
      <c r="M2989" s="117">
        <v>1.4E-2</v>
      </c>
      <c r="N2989" s="117" t="s">
        <v>3212</v>
      </c>
    </row>
    <row r="2990" spans="1:14">
      <c r="A2990" s="212" t="s">
        <v>7642</v>
      </c>
      <c r="B2990" s="117">
        <v>0.98299999999999998</v>
      </c>
      <c r="C2990" s="117">
        <v>1</v>
      </c>
      <c r="D2990" s="117">
        <v>2.9559999999999999E-2</v>
      </c>
      <c r="E2990" s="117">
        <v>2956</v>
      </c>
      <c r="F2990" s="117" t="s">
        <v>1379</v>
      </c>
      <c r="G2990" s="117">
        <v>1.7125999999999999</v>
      </c>
      <c r="H2990" s="117">
        <v>4.4499999999999998E-2</v>
      </c>
      <c r="I2990" s="117">
        <v>1</v>
      </c>
      <c r="J2990" s="117">
        <v>0</v>
      </c>
      <c r="K2990" s="117">
        <v>0</v>
      </c>
      <c r="L2990" s="117">
        <v>0.128</v>
      </c>
      <c r="M2990" s="117">
        <v>1.7999999999999999E-2</v>
      </c>
      <c r="N2990" s="117" t="s">
        <v>3306</v>
      </c>
    </row>
    <row r="2991" spans="1:14">
      <c r="A2991" s="212" t="s">
        <v>7643</v>
      </c>
      <c r="B2991" s="117">
        <v>0.98219999999999996</v>
      </c>
      <c r="C2991" s="117">
        <v>1</v>
      </c>
      <c r="D2991" s="117">
        <v>3.5220000000000001E-2</v>
      </c>
      <c r="E2991" s="117">
        <v>3522</v>
      </c>
      <c r="F2991" s="117" t="s">
        <v>1460</v>
      </c>
      <c r="G2991" s="117">
        <v>1.8243</v>
      </c>
      <c r="H2991" s="117">
        <v>7.0000000000000007E-2</v>
      </c>
      <c r="I2991" s="117">
        <v>1</v>
      </c>
      <c r="J2991" s="117">
        <v>2.0238269999999999E-2</v>
      </c>
      <c r="K2991" s="117">
        <v>2.385584E-2</v>
      </c>
      <c r="L2991" s="117">
        <v>0.218</v>
      </c>
      <c r="M2991" s="117">
        <v>2.1000000000000001E-2</v>
      </c>
      <c r="N2991" s="117" t="s">
        <v>3205</v>
      </c>
    </row>
    <row r="2992" spans="1:14">
      <c r="A2992" s="212" t="s">
        <v>7644</v>
      </c>
      <c r="B2992" s="117">
        <v>0.98219999999999996</v>
      </c>
      <c r="C2992" s="117">
        <v>1</v>
      </c>
      <c r="D2992" s="117">
        <v>1.6389999999999998E-2</v>
      </c>
      <c r="E2992" s="117">
        <v>1639</v>
      </c>
      <c r="F2992" s="117" t="s">
        <v>1460</v>
      </c>
      <c r="G2992" s="117">
        <v>1.6194999999999999</v>
      </c>
      <c r="H2992" s="117">
        <v>8.1799999999999998E-2</v>
      </c>
      <c r="I2992" s="117">
        <v>1</v>
      </c>
      <c r="J2992" s="117">
        <v>0</v>
      </c>
      <c r="K2992" s="117">
        <v>0</v>
      </c>
      <c r="L2992" s="117">
        <v>0.307</v>
      </c>
      <c r="M2992" s="117">
        <v>3.1E-2</v>
      </c>
      <c r="N2992" s="117" t="s">
        <v>3302</v>
      </c>
    </row>
    <row r="2993" spans="1:14">
      <c r="A2993" s="212" t="s">
        <v>7645</v>
      </c>
      <c r="B2993" s="117">
        <v>0.98219999999999996</v>
      </c>
      <c r="C2993" s="117">
        <v>1</v>
      </c>
      <c r="D2993" s="117">
        <v>1.9060000000000001E-2</v>
      </c>
      <c r="E2993" s="117">
        <v>1906</v>
      </c>
      <c r="F2993" s="117" t="s">
        <v>1460</v>
      </c>
      <c r="G2993" s="117">
        <v>1.4000999999999999</v>
      </c>
      <c r="H2993" s="117">
        <v>7.2099999999999997E-2</v>
      </c>
      <c r="I2993" s="117">
        <v>1</v>
      </c>
      <c r="J2993" s="117">
        <v>0</v>
      </c>
      <c r="K2993" s="117">
        <v>0</v>
      </c>
      <c r="L2993" s="117">
        <v>0.129</v>
      </c>
      <c r="M2993" s="117">
        <v>1.4999999999999999E-2</v>
      </c>
      <c r="N2993" s="117" t="s">
        <v>3307</v>
      </c>
    </row>
    <row r="2994" spans="1:14">
      <c r="A2994" s="212" t="s">
        <v>7646</v>
      </c>
      <c r="B2994" s="117">
        <v>0.98219999999999996</v>
      </c>
      <c r="C2994" s="117">
        <v>1</v>
      </c>
      <c r="D2994" s="117">
        <v>3.1850000000000003E-2</v>
      </c>
      <c r="E2994" s="117">
        <v>3185</v>
      </c>
      <c r="F2994" s="117" t="s">
        <v>1460</v>
      </c>
      <c r="G2994" s="117">
        <v>1.5949</v>
      </c>
      <c r="H2994" s="117">
        <v>5.4899999999999997E-2</v>
      </c>
      <c r="I2994" s="117">
        <v>1</v>
      </c>
      <c r="J2994" s="117">
        <v>0</v>
      </c>
      <c r="K2994" s="117">
        <v>0</v>
      </c>
      <c r="L2994" s="117">
        <v>0.20799999999999999</v>
      </c>
      <c r="M2994" s="117">
        <v>1.6E-2</v>
      </c>
      <c r="N2994" s="117" t="s">
        <v>3302</v>
      </c>
    </row>
    <row r="2995" spans="1:14">
      <c r="A2995" s="212" t="s">
        <v>7647</v>
      </c>
      <c r="B2995" s="117">
        <v>0.79229999999999989</v>
      </c>
      <c r="C2995" s="117">
        <v>1</v>
      </c>
      <c r="D2995" s="117">
        <v>5.0000000000000001E-4</v>
      </c>
      <c r="E2995" s="117">
        <v>50</v>
      </c>
      <c r="F2995" s="117" t="s">
        <v>4443</v>
      </c>
      <c r="G2995" s="117">
        <v>1.0013000000000001</v>
      </c>
      <c r="H2995" s="117">
        <v>0</v>
      </c>
      <c r="I2995" s="117">
        <v>1</v>
      </c>
      <c r="J2995" s="117">
        <v>0</v>
      </c>
      <c r="K2995" s="117">
        <v>0</v>
      </c>
      <c r="L2995" s="117">
        <v>0.3</v>
      </c>
      <c r="M2995" s="117">
        <v>4.2000000000000003E-2</v>
      </c>
      <c r="N2995" s="117" t="s">
        <v>3308</v>
      </c>
    </row>
    <row r="2996" spans="1:14">
      <c r="A2996" s="212" t="s">
        <v>7648</v>
      </c>
      <c r="B2996" s="117">
        <v>0.79229999999999989</v>
      </c>
      <c r="C2996" s="117">
        <v>1</v>
      </c>
      <c r="D2996" s="117">
        <v>1.2659999999999999E-2</v>
      </c>
      <c r="E2996" s="117">
        <v>1266</v>
      </c>
      <c r="F2996" s="117" t="s">
        <v>4443</v>
      </c>
      <c r="G2996" s="117">
        <v>1.3711</v>
      </c>
      <c r="H2996" s="117">
        <v>0</v>
      </c>
      <c r="I2996" s="117">
        <v>1</v>
      </c>
      <c r="J2996" s="117">
        <v>0</v>
      </c>
      <c r="K2996" s="117">
        <v>0</v>
      </c>
      <c r="L2996" s="117">
        <v>0.154</v>
      </c>
      <c r="M2996" s="117">
        <v>1.2E-2</v>
      </c>
      <c r="N2996" s="117" t="s">
        <v>3309</v>
      </c>
    </row>
    <row r="2997" spans="1:14">
      <c r="A2997" s="212" t="s">
        <v>7649</v>
      </c>
      <c r="B2997" s="117">
        <v>0.79229999999999989</v>
      </c>
      <c r="C2997" s="117">
        <v>1</v>
      </c>
      <c r="D2997" s="117">
        <v>4.6000000000000001E-4</v>
      </c>
      <c r="E2997" s="117">
        <v>46</v>
      </c>
      <c r="F2997" s="117" t="s">
        <v>4443</v>
      </c>
      <c r="G2997" s="117">
        <v>0.92569999999999997</v>
      </c>
      <c r="H2997" s="117">
        <v>0</v>
      </c>
      <c r="I2997" s="117">
        <v>1</v>
      </c>
      <c r="J2997" s="117">
        <v>0</v>
      </c>
      <c r="K2997" s="117">
        <v>0</v>
      </c>
      <c r="L2997" s="117">
        <v>0.28899999999999998</v>
      </c>
      <c r="M2997" s="117">
        <v>0.14799999999999999</v>
      </c>
      <c r="N2997" s="117" t="s">
        <v>3310</v>
      </c>
    </row>
    <row r="2998" spans="1:14">
      <c r="A2998" s="212" t="s">
        <v>7650</v>
      </c>
      <c r="B2998" s="117">
        <v>0.79229999999999989</v>
      </c>
      <c r="C2998" s="117">
        <v>1</v>
      </c>
      <c r="D2998" s="117">
        <v>5.8700000000000002E-3</v>
      </c>
      <c r="E2998" s="117">
        <v>587</v>
      </c>
      <c r="F2998" s="117" t="s">
        <v>4443</v>
      </c>
      <c r="G2998" s="117">
        <v>0.98329999999999995</v>
      </c>
      <c r="H2998" s="117">
        <v>0</v>
      </c>
      <c r="I2998" s="117">
        <v>1</v>
      </c>
      <c r="J2998" s="117">
        <v>0</v>
      </c>
      <c r="K2998" s="117">
        <v>0</v>
      </c>
      <c r="L2998" s="117">
        <v>0.36199999999999999</v>
      </c>
      <c r="M2998" s="117">
        <v>2.5999999999999999E-2</v>
      </c>
      <c r="N2998" s="117" t="s">
        <v>3311</v>
      </c>
    </row>
    <row r="2999" spans="1:14">
      <c r="A2999" s="212" t="s">
        <v>7651</v>
      </c>
      <c r="B2999" s="117">
        <v>0.79229999999999989</v>
      </c>
      <c r="C2999" s="117">
        <v>1</v>
      </c>
      <c r="D2999" s="117">
        <v>2.0300000000000001E-3</v>
      </c>
      <c r="E2999" s="117">
        <v>203</v>
      </c>
      <c r="F2999" s="117" t="s">
        <v>4443</v>
      </c>
      <c r="G2999" s="117">
        <v>1.1034999999999999</v>
      </c>
      <c r="H2999" s="117">
        <v>0</v>
      </c>
      <c r="I2999" s="117">
        <v>1</v>
      </c>
      <c r="J2999" s="117">
        <v>0</v>
      </c>
      <c r="K2999" s="117">
        <v>0</v>
      </c>
      <c r="L2999" s="117">
        <v>0.38</v>
      </c>
      <c r="M2999" s="117">
        <v>1.9E-2</v>
      </c>
      <c r="N2999" s="117" t="s">
        <v>3312</v>
      </c>
    </row>
    <row r="3000" spans="1:14">
      <c r="A3000" s="212" t="s">
        <v>7652</v>
      </c>
      <c r="B3000" s="117">
        <v>0.98219999999999996</v>
      </c>
      <c r="C3000" s="117">
        <v>1</v>
      </c>
      <c r="D3000" s="117">
        <v>1.7299999999999999E-2</v>
      </c>
      <c r="E3000" s="117">
        <v>1730</v>
      </c>
      <c r="F3000" s="117" t="s">
        <v>1460</v>
      </c>
      <c r="G3000" s="117">
        <v>2.3946000000000001</v>
      </c>
      <c r="H3000" s="117">
        <v>0</v>
      </c>
      <c r="I3000" s="117">
        <v>1</v>
      </c>
      <c r="J3000" s="117">
        <v>0.11760366</v>
      </c>
      <c r="K3000" s="117">
        <v>0.13778573999999999</v>
      </c>
      <c r="L3000" s="117">
        <v>0.39</v>
      </c>
      <c r="M3000" s="117">
        <v>1.9E-2</v>
      </c>
      <c r="N3000" s="117" t="s">
        <v>3205</v>
      </c>
    </row>
    <row r="3001" spans="1:14">
      <c r="A3001" s="212" t="s">
        <v>7654</v>
      </c>
      <c r="B3001" s="117">
        <v>0.98219999999999996</v>
      </c>
      <c r="C3001" s="117">
        <v>1</v>
      </c>
      <c r="D3001" s="117">
        <v>4.0399999999999998E-2</v>
      </c>
      <c r="E3001" s="117">
        <v>4040</v>
      </c>
      <c r="F3001" s="117" t="s">
        <v>1460</v>
      </c>
      <c r="G3001" s="117">
        <v>1.7625999999999999</v>
      </c>
      <c r="H3001" s="117">
        <v>4.2299999999999997E-2</v>
      </c>
      <c r="I3001" s="117">
        <v>1</v>
      </c>
      <c r="J3001" s="117">
        <v>0</v>
      </c>
      <c r="K3001" s="117">
        <v>0</v>
      </c>
      <c r="L3001" s="117">
        <v>0.245</v>
      </c>
      <c r="M3001" s="117">
        <v>2.5000000000000001E-2</v>
      </c>
      <c r="N3001" s="117" t="s">
        <v>3279</v>
      </c>
    </row>
    <row r="3002" spans="1:14">
      <c r="A3002" s="212" t="s">
        <v>7655</v>
      </c>
      <c r="B3002" s="117">
        <v>0.97849999999999993</v>
      </c>
      <c r="C3002" s="117">
        <v>1</v>
      </c>
      <c r="D3002" s="117">
        <v>2.0899999999999998E-3</v>
      </c>
      <c r="E3002" s="117">
        <v>209</v>
      </c>
      <c r="F3002" s="117" t="s">
        <v>1524</v>
      </c>
      <c r="G3002" s="117">
        <v>2.1061999999999999</v>
      </c>
      <c r="H3002" s="117">
        <v>0</v>
      </c>
      <c r="I3002" s="117">
        <v>1</v>
      </c>
      <c r="J3002" s="117">
        <v>0</v>
      </c>
      <c r="K3002" s="117">
        <v>0</v>
      </c>
      <c r="L3002" s="117">
        <v>0.28799999999999998</v>
      </c>
      <c r="M3002" s="117">
        <v>4.4999999999999998E-2</v>
      </c>
      <c r="N3002" s="117" t="s">
        <v>3212</v>
      </c>
    </row>
    <row r="3003" spans="1:14">
      <c r="A3003" s="212" t="s">
        <v>7656</v>
      </c>
      <c r="B3003" s="117">
        <v>0.97849999999999993</v>
      </c>
      <c r="C3003" s="117">
        <v>1</v>
      </c>
      <c r="D3003" s="117">
        <v>4.6679999999999999E-2</v>
      </c>
      <c r="E3003" s="117">
        <v>4668</v>
      </c>
      <c r="F3003" s="117" t="s">
        <v>1524</v>
      </c>
      <c r="G3003" s="117">
        <v>1.6264000000000001</v>
      </c>
      <c r="H3003" s="117">
        <v>5.9400000000000001E-2</v>
      </c>
      <c r="I3003" s="117">
        <v>1</v>
      </c>
      <c r="J3003" s="117">
        <v>7.3357600000000002E-3</v>
      </c>
      <c r="K3003" s="117">
        <v>1.0600409999999999E-2</v>
      </c>
      <c r="L3003" s="117">
        <v>0.09</v>
      </c>
      <c r="M3003" s="117">
        <v>0.01</v>
      </c>
      <c r="N3003" s="117" t="s">
        <v>3212</v>
      </c>
    </row>
    <row r="3004" spans="1:14">
      <c r="A3004" s="212" t="s">
        <v>7657</v>
      </c>
      <c r="B3004" s="117">
        <v>0.95</v>
      </c>
      <c r="C3004" s="117">
        <v>1</v>
      </c>
      <c r="D3004" s="117">
        <v>4.036E-2</v>
      </c>
      <c r="E3004" s="117">
        <v>4036</v>
      </c>
      <c r="F3004" s="117" t="s">
        <v>1499</v>
      </c>
      <c r="G3004" s="117">
        <v>1.6597</v>
      </c>
      <c r="H3004" s="117">
        <v>4.8300000000000003E-2</v>
      </c>
      <c r="I3004" s="117">
        <v>1</v>
      </c>
      <c r="J3004" s="117">
        <v>0</v>
      </c>
      <c r="K3004" s="117">
        <v>0</v>
      </c>
      <c r="L3004" s="117">
        <v>0.22800000000000001</v>
      </c>
      <c r="M3004" s="117">
        <v>1.7999999999999999E-2</v>
      </c>
      <c r="N3004" s="117" t="s">
        <v>3214</v>
      </c>
    </row>
    <row r="3005" spans="1:14">
      <c r="A3005" s="212" t="s">
        <v>7658</v>
      </c>
      <c r="B3005" s="117">
        <v>0.8627999999999999</v>
      </c>
      <c r="C3005" s="117">
        <v>1</v>
      </c>
      <c r="D3005" s="117">
        <v>2.14E-3</v>
      </c>
      <c r="E3005" s="117">
        <v>214</v>
      </c>
      <c r="F3005" s="117" t="s">
        <v>1715</v>
      </c>
      <c r="G3005" s="117">
        <v>2.1903999999999999</v>
      </c>
      <c r="H3005" s="117">
        <v>0</v>
      </c>
      <c r="I3005" s="117">
        <v>1</v>
      </c>
      <c r="J3005" s="117">
        <v>0</v>
      </c>
      <c r="K3005" s="117">
        <v>0</v>
      </c>
      <c r="L3005" s="117">
        <v>0.25</v>
      </c>
      <c r="M3005" s="117">
        <v>3.4000000000000002E-2</v>
      </c>
      <c r="N3005" s="117" t="s">
        <v>3219</v>
      </c>
    </row>
    <row r="3006" spans="1:14">
      <c r="A3006" s="212" t="s">
        <v>7659</v>
      </c>
      <c r="B3006" s="117">
        <v>0.90989999999999993</v>
      </c>
      <c r="C3006" s="117">
        <v>1</v>
      </c>
      <c r="D3006" s="117">
        <v>4.1349999999999998E-2</v>
      </c>
      <c r="E3006" s="117">
        <v>4135</v>
      </c>
      <c r="F3006" s="117" t="s">
        <v>1458</v>
      </c>
      <c r="G3006" s="117">
        <v>1.7285999999999999</v>
      </c>
      <c r="H3006" s="117">
        <v>8.9099999999999999E-2</v>
      </c>
      <c r="I3006" s="117">
        <v>1</v>
      </c>
      <c r="J3006" s="117">
        <v>2.332358E-2</v>
      </c>
      <c r="K3006" s="117">
        <v>2.476126E-2</v>
      </c>
      <c r="L3006" s="117">
        <v>0.104</v>
      </c>
      <c r="M3006" s="117">
        <v>8.9999999999999993E-3</v>
      </c>
      <c r="N3006" s="117" t="s">
        <v>3216</v>
      </c>
    </row>
    <row r="3007" spans="1:14">
      <c r="A3007" s="212" t="s">
        <v>7660</v>
      </c>
      <c r="B3007" s="117">
        <v>0.97849999999999993</v>
      </c>
      <c r="C3007" s="117">
        <v>1</v>
      </c>
      <c r="D3007" s="117">
        <v>4.8000000000000001E-4</v>
      </c>
      <c r="E3007" s="117">
        <v>48</v>
      </c>
      <c r="F3007" s="117" t="s">
        <v>1524</v>
      </c>
      <c r="G3007" s="117">
        <v>2.7968999999999999</v>
      </c>
      <c r="H3007" s="117">
        <v>0</v>
      </c>
      <c r="I3007" s="117">
        <v>1</v>
      </c>
      <c r="J3007" s="117">
        <v>0</v>
      </c>
      <c r="K3007" s="117">
        <v>0</v>
      </c>
      <c r="L3007" s="117">
        <v>0.26600000000000001</v>
      </c>
      <c r="M3007" s="117">
        <v>1.7999999999999999E-2</v>
      </c>
      <c r="N3007" s="117" t="s">
        <v>3212</v>
      </c>
    </row>
    <row r="3008" spans="1:14">
      <c r="A3008" s="212" t="s">
        <v>7661</v>
      </c>
      <c r="B3008" s="117">
        <v>0.82529999999999992</v>
      </c>
      <c r="C3008" s="117">
        <v>1</v>
      </c>
      <c r="D3008" s="117">
        <v>5.2019999999999997E-2</v>
      </c>
      <c r="E3008" s="117">
        <v>5202</v>
      </c>
      <c r="F3008" s="117" t="s">
        <v>1993</v>
      </c>
      <c r="G3008" s="117">
        <v>1.7299</v>
      </c>
      <c r="H3008" s="117">
        <v>0</v>
      </c>
      <c r="I3008" s="117">
        <v>1</v>
      </c>
      <c r="J3008" s="117">
        <v>1.192292E-2</v>
      </c>
      <c r="K3008" s="117">
        <v>7.8397299999999996E-3</v>
      </c>
      <c r="L3008" s="117">
        <v>0.214</v>
      </c>
      <c r="M3008" s="117">
        <v>1.2E-2</v>
      </c>
      <c r="N3008" s="117" t="s">
        <v>3246</v>
      </c>
    </row>
    <row r="3009" spans="1:14">
      <c r="A3009" s="212" t="s">
        <v>7662</v>
      </c>
      <c r="B3009" s="117">
        <v>0.97849999999999993</v>
      </c>
      <c r="C3009" s="117">
        <v>1</v>
      </c>
      <c r="D3009" s="117">
        <v>3.0300000000000001E-3</v>
      </c>
      <c r="E3009" s="117">
        <v>303</v>
      </c>
      <c r="F3009" s="117" t="s">
        <v>1524</v>
      </c>
      <c r="G3009" s="117">
        <v>1.4018999999999999</v>
      </c>
      <c r="H3009" s="117">
        <v>0.15529999999999999</v>
      </c>
      <c r="I3009" s="117">
        <v>1</v>
      </c>
      <c r="J3009" s="117">
        <v>0</v>
      </c>
      <c r="K3009" s="117">
        <v>0</v>
      </c>
      <c r="L3009" s="117">
        <v>0.42199999999999999</v>
      </c>
      <c r="M3009" s="117">
        <v>9.7000000000000003E-2</v>
      </c>
      <c r="N3009" s="117" t="s">
        <v>3212</v>
      </c>
    </row>
    <row r="3010" spans="1:14">
      <c r="A3010" s="212" t="s">
        <v>7663</v>
      </c>
      <c r="B3010" s="117">
        <v>0.97849999999999993</v>
      </c>
      <c r="C3010" s="117">
        <v>1</v>
      </c>
      <c r="D3010" s="117">
        <v>1.3299999999999999E-2</v>
      </c>
      <c r="E3010" s="117">
        <v>1330</v>
      </c>
      <c r="F3010" s="117" t="s">
        <v>1524</v>
      </c>
      <c r="G3010" s="117">
        <v>2.3389000000000002</v>
      </c>
      <c r="H3010" s="117">
        <v>0</v>
      </c>
      <c r="I3010" s="117">
        <v>1</v>
      </c>
      <c r="J3010" s="117">
        <v>0</v>
      </c>
      <c r="K3010" s="117">
        <v>0</v>
      </c>
      <c r="L3010" s="117">
        <v>0.124</v>
      </c>
      <c r="M3010" s="117">
        <v>0.01</v>
      </c>
      <c r="N3010" s="117" t="s">
        <v>3212</v>
      </c>
    </row>
    <row r="3011" spans="1:14">
      <c r="A3011" s="212" t="s">
        <v>7664</v>
      </c>
      <c r="B3011" s="117">
        <v>0.98299999999999998</v>
      </c>
      <c r="C3011" s="117">
        <v>1</v>
      </c>
      <c r="D3011" s="117">
        <v>1.33E-3</v>
      </c>
      <c r="E3011" s="117">
        <v>133</v>
      </c>
      <c r="F3011" s="117" t="s">
        <v>1379</v>
      </c>
      <c r="G3011" s="117">
        <v>3.1916000000000002</v>
      </c>
      <c r="H3011" s="117">
        <v>0</v>
      </c>
      <c r="I3011" s="117">
        <v>1</v>
      </c>
      <c r="J3011" s="117">
        <v>0</v>
      </c>
      <c r="K3011" s="117">
        <v>0</v>
      </c>
      <c r="L3011" s="117">
        <v>0.17699999999999999</v>
      </c>
      <c r="M3011" s="117">
        <v>2.3E-2</v>
      </c>
      <c r="N3011" s="117" t="s">
        <v>1999</v>
      </c>
    </row>
    <row r="3012" spans="1:14">
      <c r="A3012" s="212" t="s">
        <v>7665</v>
      </c>
      <c r="B3012" s="117">
        <v>0.98299999999999998</v>
      </c>
      <c r="C3012" s="117">
        <v>1</v>
      </c>
      <c r="D3012" s="117">
        <v>4.9099999999999998E-2</v>
      </c>
      <c r="E3012" s="117">
        <v>4910</v>
      </c>
      <c r="F3012" s="117" t="s">
        <v>1379</v>
      </c>
      <c r="G3012" s="117">
        <v>1.6226</v>
      </c>
      <c r="H3012" s="117">
        <v>6.2199999999999998E-2</v>
      </c>
      <c r="I3012" s="117">
        <v>1</v>
      </c>
      <c r="J3012" s="117">
        <v>0</v>
      </c>
      <c r="K3012" s="117">
        <v>0</v>
      </c>
      <c r="L3012" s="117">
        <v>0.13100000000000001</v>
      </c>
      <c r="M3012" s="117">
        <v>1.2999999999999999E-2</v>
      </c>
      <c r="N3012" s="117" t="s">
        <v>1999</v>
      </c>
    </row>
    <row r="3013" spans="1:14">
      <c r="A3013" s="212" t="s">
        <v>7666</v>
      </c>
      <c r="B3013" s="117">
        <v>0.97849999999999993</v>
      </c>
      <c r="C3013" s="117">
        <v>1</v>
      </c>
      <c r="D3013" s="117">
        <v>5.4460000000000001E-2</v>
      </c>
      <c r="E3013" s="117">
        <v>5446</v>
      </c>
      <c r="F3013" s="117" t="s">
        <v>1524</v>
      </c>
      <c r="G3013" s="117">
        <v>1.8006</v>
      </c>
      <c r="H3013" s="117">
        <v>4.5900000000000003E-2</v>
      </c>
      <c r="I3013" s="117">
        <v>1</v>
      </c>
      <c r="J3013" s="117">
        <v>0</v>
      </c>
      <c r="K3013" s="117">
        <v>0</v>
      </c>
      <c r="L3013" s="117">
        <v>0.20200000000000001</v>
      </c>
      <c r="M3013" s="117">
        <v>2.1000000000000001E-2</v>
      </c>
      <c r="N3013" s="117" t="s">
        <v>3266</v>
      </c>
    </row>
    <row r="3014" spans="1:14">
      <c r="A3014" s="212" t="s">
        <v>7667</v>
      </c>
      <c r="B3014" s="117">
        <v>0.98219999999999996</v>
      </c>
      <c r="C3014" s="117">
        <v>1</v>
      </c>
      <c r="D3014" s="117">
        <v>7.5599999999999999E-3</v>
      </c>
      <c r="E3014" s="117">
        <v>756</v>
      </c>
      <c r="F3014" s="117" t="s">
        <v>1460</v>
      </c>
      <c r="G3014" s="117">
        <v>1.3672</v>
      </c>
      <c r="H3014" s="117">
        <v>0</v>
      </c>
      <c r="I3014" s="117">
        <v>1</v>
      </c>
      <c r="J3014" s="117">
        <v>0</v>
      </c>
      <c r="K3014" s="117">
        <v>0</v>
      </c>
      <c r="L3014" s="117">
        <v>0.11600000000000001</v>
      </c>
      <c r="M3014" s="117">
        <v>1.4E-2</v>
      </c>
      <c r="N3014" s="117" t="s">
        <v>3205</v>
      </c>
    </row>
    <row r="3015" spans="1:14">
      <c r="A3015" s="212" t="s">
        <v>7668</v>
      </c>
      <c r="B3015" s="117">
        <v>0.83449999999999991</v>
      </c>
      <c r="C3015" s="117">
        <v>1</v>
      </c>
      <c r="D3015" s="117">
        <v>2.0799999999999998E-3</v>
      </c>
      <c r="E3015" s="117">
        <v>208</v>
      </c>
      <c r="F3015" s="117" t="s">
        <v>4650</v>
      </c>
      <c r="G3015" s="117">
        <v>2.2709000000000001</v>
      </c>
      <c r="H3015" s="117">
        <v>0</v>
      </c>
      <c r="I3015" s="117">
        <v>1</v>
      </c>
      <c r="J3015" s="117">
        <v>0</v>
      </c>
      <c r="K3015" s="117">
        <v>0</v>
      </c>
      <c r="L3015" s="117">
        <v>0.186</v>
      </c>
      <c r="M3015" s="117">
        <v>2.1000000000000001E-2</v>
      </c>
      <c r="N3015" s="117" t="s">
        <v>3231</v>
      </c>
    </row>
    <row r="3016" spans="1:14">
      <c r="A3016" s="212" t="s">
        <v>7669</v>
      </c>
      <c r="B3016" s="117">
        <v>0.9103</v>
      </c>
      <c r="C3016" s="117">
        <v>1</v>
      </c>
      <c r="D3016" s="117">
        <v>6.8199999999999997E-3</v>
      </c>
      <c r="E3016" s="117">
        <v>682</v>
      </c>
      <c r="F3016" s="117" t="s">
        <v>4624</v>
      </c>
      <c r="G3016" s="117">
        <v>2.2429000000000001</v>
      </c>
      <c r="H3016" s="117">
        <v>0</v>
      </c>
      <c r="I3016" s="117">
        <v>1</v>
      </c>
      <c r="J3016" s="117">
        <v>0</v>
      </c>
      <c r="K3016" s="117">
        <v>0</v>
      </c>
      <c r="L3016" s="117">
        <v>0.51600000000000001</v>
      </c>
      <c r="M3016" s="117">
        <v>3.9E-2</v>
      </c>
      <c r="N3016" s="117" t="s">
        <v>3203</v>
      </c>
    </row>
    <row r="3017" spans="1:14">
      <c r="A3017" s="212" t="s">
        <v>7670</v>
      </c>
      <c r="B3017" s="117">
        <v>0.79229999999999989</v>
      </c>
      <c r="C3017" s="117">
        <v>1</v>
      </c>
      <c r="D3017" s="117">
        <v>8.3899999999999999E-3</v>
      </c>
      <c r="E3017" s="117">
        <v>839</v>
      </c>
      <c r="F3017" s="117" t="s">
        <v>4443</v>
      </c>
      <c r="G3017" s="117">
        <v>1.3003</v>
      </c>
      <c r="H3017" s="117">
        <v>0</v>
      </c>
      <c r="I3017" s="117">
        <v>1</v>
      </c>
      <c r="J3017" s="117">
        <v>0</v>
      </c>
      <c r="K3017" s="117">
        <v>0</v>
      </c>
      <c r="L3017" s="117">
        <v>0.183</v>
      </c>
      <c r="M3017" s="117">
        <v>0.01</v>
      </c>
      <c r="N3017" s="117" t="s">
        <v>3315</v>
      </c>
    </row>
    <row r="3018" spans="1:14">
      <c r="A3018" s="212" t="s">
        <v>7671</v>
      </c>
      <c r="B3018" s="117">
        <v>0.97849999999999993</v>
      </c>
      <c r="C3018" s="117">
        <v>1</v>
      </c>
      <c r="D3018" s="117">
        <v>1.8000000000000001E-4</v>
      </c>
      <c r="E3018" s="117">
        <v>18</v>
      </c>
      <c r="F3018" s="117" t="s">
        <v>1524</v>
      </c>
      <c r="G3018" s="117">
        <v>2.5179</v>
      </c>
      <c r="H3018" s="117">
        <v>0</v>
      </c>
      <c r="I3018" s="117">
        <v>1</v>
      </c>
      <c r="J3018" s="117">
        <v>0</v>
      </c>
      <c r="K3018" s="117">
        <v>0</v>
      </c>
      <c r="L3018" s="117">
        <v>0.45900000000000002</v>
      </c>
      <c r="M3018" s="117">
        <v>5.1999999999999998E-2</v>
      </c>
      <c r="N3018" s="117" t="s">
        <v>3212</v>
      </c>
    </row>
    <row r="3019" spans="1:14">
      <c r="A3019" s="212" t="s">
        <v>7673</v>
      </c>
      <c r="B3019" s="117">
        <v>0.98219999999999996</v>
      </c>
      <c r="C3019" s="117">
        <v>1</v>
      </c>
      <c r="D3019" s="117">
        <v>3.8300000000000001E-3</v>
      </c>
      <c r="E3019" s="117">
        <v>383</v>
      </c>
      <c r="F3019" s="117" t="s">
        <v>1460</v>
      </c>
      <c r="G3019" s="117">
        <v>1.3813</v>
      </c>
      <c r="H3019" s="117">
        <v>0</v>
      </c>
      <c r="I3019" s="117">
        <v>1</v>
      </c>
      <c r="J3019" s="117">
        <v>0</v>
      </c>
      <c r="K3019" s="117">
        <v>0</v>
      </c>
      <c r="L3019" s="117">
        <v>0.19600000000000001</v>
      </c>
      <c r="M3019" s="117">
        <v>2.1999999999999999E-2</v>
      </c>
      <c r="N3019" s="117" t="s">
        <v>3273</v>
      </c>
    </row>
    <row r="3020" spans="1:14">
      <c r="A3020" s="212" t="s">
        <v>7674</v>
      </c>
      <c r="B3020" s="117">
        <v>0.88469999999999993</v>
      </c>
      <c r="C3020" s="117">
        <v>1</v>
      </c>
      <c r="D3020" s="117">
        <v>1.07E-3</v>
      </c>
      <c r="E3020" s="117">
        <v>107</v>
      </c>
      <c r="F3020" s="117" t="s">
        <v>1450</v>
      </c>
      <c r="G3020" s="117">
        <v>2.3441999999999998</v>
      </c>
      <c r="H3020" s="117">
        <v>0</v>
      </c>
      <c r="I3020" s="117">
        <v>1</v>
      </c>
      <c r="J3020" s="117">
        <v>0</v>
      </c>
      <c r="K3020" s="117">
        <v>0</v>
      </c>
      <c r="L3020" s="117">
        <v>0.372</v>
      </c>
      <c r="M3020" s="117">
        <v>4.9000000000000002E-2</v>
      </c>
      <c r="N3020" s="117" t="s">
        <v>3204</v>
      </c>
    </row>
    <row r="3021" spans="1:14">
      <c r="A3021" s="212" t="s">
        <v>7675</v>
      </c>
      <c r="B3021" s="117">
        <v>0.98219999999999996</v>
      </c>
      <c r="C3021" s="117">
        <v>1</v>
      </c>
      <c r="D3021" s="117">
        <v>8.6599999999999993E-3</v>
      </c>
      <c r="E3021" s="117">
        <v>866</v>
      </c>
      <c r="F3021" s="117" t="s">
        <v>1460</v>
      </c>
      <c r="G3021" s="117">
        <v>1.5368999999999999</v>
      </c>
      <c r="H3021" s="117">
        <v>0</v>
      </c>
      <c r="I3021" s="117">
        <v>1</v>
      </c>
      <c r="J3021" s="117">
        <v>0</v>
      </c>
      <c r="K3021" s="117">
        <v>0</v>
      </c>
      <c r="L3021" s="117">
        <v>0.246</v>
      </c>
      <c r="M3021" s="117">
        <v>2.5000000000000001E-2</v>
      </c>
      <c r="N3021" s="117" t="s">
        <v>3279</v>
      </c>
    </row>
    <row r="3022" spans="1:14">
      <c r="A3022" s="212" t="s">
        <v>7676</v>
      </c>
      <c r="B3022" s="117">
        <v>0.97849999999999993</v>
      </c>
      <c r="C3022" s="117">
        <v>1</v>
      </c>
      <c r="D3022" s="117">
        <v>4.3569999999999998E-2</v>
      </c>
      <c r="E3022" s="117">
        <v>4357</v>
      </c>
      <c r="F3022" s="117" t="s">
        <v>1524</v>
      </c>
      <c r="G3022" s="117">
        <v>1.6901999999999999</v>
      </c>
      <c r="H3022" s="117">
        <v>5.6399999999999999E-2</v>
      </c>
      <c r="I3022" s="117">
        <v>1</v>
      </c>
      <c r="J3022" s="117">
        <v>0</v>
      </c>
      <c r="K3022" s="117">
        <v>0</v>
      </c>
      <c r="L3022" s="117">
        <v>0.19400000000000001</v>
      </c>
      <c r="M3022" s="117">
        <v>2.1000000000000001E-2</v>
      </c>
      <c r="N3022" s="117" t="s">
        <v>3212</v>
      </c>
    </row>
    <row r="3023" spans="1:14">
      <c r="A3023" s="212" t="s">
        <v>7677</v>
      </c>
      <c r="B3023" s="117">
        <v>0.79129999999999989</v>
      </c>
      <c r="C3023" s="117">
        <v>1</v>
      </c>
      <c r="D3023" s="117">
        <v>2.3800000000000002E-3</v>
      </c>
      <c r="E3023" s="117">
        <v>238</v>
      </c>
      <c r="F3023" s="117" t="s">
        <v>4622</v>
      </c>
      <c r="G3023" s="117">
        <v>2.2084999999999999</v>
      </c>
      <c r="H3023" s="117">
        <v>0</v>
      </c>
      <c r="I3023" s="117">
        <v>1</v>
      </c>
      <c r="J3023" s="117">
        <v>0</v>
      </c>
      <c r="K3023" s="117">
        <v>0</v>
      </c>
      <c r="L3023" s="117">
        <v>0.27800000000000002</v>
      </c>
      <c r="M3023" s="117">
        <v>5.3999999999999999E-2</v>
      </c>
      <c r="N3023" s="117" t="s">
        <v>3200</v>
      </c>
    </row>
    <row r="3024" spans="1:14">
      <c r="A3024" s="212" t="s">
        <v>7678</v>
      </c>
      <c r="B3024" s="117">
        <v>0.97849999999999993</v>
      </c>
      <c r="C3024" s="117">
        <v>1</v>
      </c>
      <c r="D3024" s="117">
        <v>2.2890000000000001E-2</v>
      </c>
      <c r="E3024" s="117">
        <v>2289</v>
      </c>
      <c r="F3024" s="117" t="s">
        <v>1524</v>
      </c>
      <c r="G3024" s="117">
        <v>1.6912</v>
      </c>
      <c r="H3024" s="117">
        <v>3.8100000000000002E-2</v>
      </c>
      <c r="I3024" s="117">
        <v>1</v>
      </c>
      <c r="J3024" s="117">
        <v>0</v>
      </c>
      <c r="K3024" s="117">
        <v>0</v>
      </c>
      <c r="L3024" s="117">
        <v>0.224</v>
      </c>
      <c r="M3024" s="117">
        <v>2.3E-2</v>
      </c>
      <c r="N3024" s="117" t="s">
        <v>3212</v>
      </c>
    </row>
    <row r="3025" spans="1:14">
      <c r="A3025" s="212" t="s">
        <v>7679</v>
      </c>
      <c r="B3025" s="117">
        <v>0.97849999999999993</v>
      </c>
      <c r="C3025" s="117">
        <v>1</v>
      </c>
      <c r="D3025" s="117">
        <v>1.2529999999999999E-2</v>
      </c>
      <c r="E3025" s="117">
        <v>1253</v>
      </c>
      <c r="F3025" s="117" t="s">
        <v>1524</v>
      </c>
      <c r="G3025" s="117">
        <v>1.6462000000000001</v>
      </c>
      <c r="H3025" s="117">
        <v>0</v>
      </c>
      <c r="I3025" s="117">
        <v>1</v>
      </c>
      <c r="J3025" s="117">
        <v>0</v>
      </c>
      <c r="K3025" s="117">
        <v>0</v>
      </c>
      <c r="L3025" s="117">
        <v>0.26500000000000001</v>
      </c>
      <c r="M3025" s="117">
        <v>3.3000000000000002E-2</v>
      </c>
      <c r="N3025" s="117" t="s">
        <v>3212</v>
      </c>
    </row>
    <row r="3026" spans="1:14">
      <c r="A3026" s="212" t="s">
        <v>7680</v>
      </c>
      <c r="B3026" s="117">
        <v>0.98219999999999996</v>
      </c>
      <c r="C3026" s="117">
        <v>1</v>
      </c>
      <c r="D3026" s="117">
        <v>1.11E-2</v>
      </c>
      <c r="E3026" s="117">
        <v>1110</v>
      </c>
      <c r="F3026" s="117" t="s">
        <v>1460</v>
      </c>
      <c r="G3026" s="117">
        <v>2.8807999999999998</v>
      </c>
      <c r="H3026" s="117">
        <v>0</v>
      </c>
      <c r="I3026" s="117">
        <v>1</v>
      </c>
      <c r="J3026" s="117">
        <v>4.7545829999999997E-2</v>
      </c>
      <c r="K3026" s="117">
        <v>4.3993730000000002E-2</v>
      </c>
      <c r="L3026" s="117">
        <v>0.26800000000000002</v>
      </c>
      <c r="M3026" s="117">
        <v>1.7999999999999999E-2</v>
      </c>
      <c r="N3026" s="117" t="s">
        <v>3205</v>
      </c>
    </row>
    <row r="3027" spans="1:14">
      <c r="A3027" s="212" t="s">
        <v>7681</v>
      </c>
      <c r="B3027" s="117">
        <v>0.98219999999999996</v>
      </c>
      <c r="C3027" s="117">
        <v>1</v>
      </c>
      <c r="D3027" s="117">
        <v>8.1899999999999994E-3</v>
      </c>
      <c r="E3027" s="117">
        <v>819</v>
      </c>
      <c r="F3027" s="117" t="s">
        <v>1460</v>
      </c>
      <c r="G3027" s="117">
        <v>2.1576</v>
      </c>
      <c r="H3027" s="117">
        <v>0</v>
      </c>
      <c r="I3027" s="117">
        <v>1</v>
      </c>
      <c r="J3027" s="117">
        <v>0</v>
      </c>
      <c r="K3027" s="117">
        <v>0</v>
      </c>
      <c r="L3027" s="117">
        <v>0.32600000000000001</v>
      </c>
      <c r="M3027" s="117">
        <v>3.6999999999999998E-2</v>
      </c>
      <c r="N3027" s="117" t="s">
        <v>3279</v>
      </c>
    </row>
    <row r="3028" spans="1:14">
      <c r="A3028" s="212" t="s">
        <v>7682</v>
      </c>
      <c r="B3028" s="117">
        <v>0.85759999999999992</v>
      </c>
      <c r="C3028" s="117">
        <v>1</v>
      </c>
      <c r="D3028" s="117">
        <v>1.7610000000000001E-2</v>
      </c>
      <c r="E3028" s="117">
        <v>1761</v>
      </c>
      <c r="F3028" s="117" t="s">
        <v>1813</v>
      </c>
      <c r="G3028" s="117">
        <v>1.8291999999999999</v>
      </c>
      <c r="H3028" s="117">
        <v>9.9599999999999994E-2</v>
      </c>
      <c r="I3028" s="117">
        <v>1</v>
      </c>
      <c r="J3028" s="117">
        <v>0</v>
      </c>
      <c r="K3028" s="117">
        <v>0</v>
      </c>
      <c r="L3028" s="117">
        <v>0.188</v>
      </c>
      <c r="M3028" s="117">
        <v>3.2000000000000001E-2</v>
      </c>
      <c r="N3028" s="117" t="s">
        <v>3208</v>
      </c>
    </row>
    <row r="3029" spans="1:14">
      <c r="A3029" s="212" t="s">
        <v>7683</v>
      </c>
      <c r="B3029" s="117">
        <v>0.8627999999999999</v>
      </c>
      <c r="C3029" s="117">
        <v>1</v>
      </c>
      <c r="D3029" s="117">
        <v>4.2700000000000004E-3</v>
      </c>
      <c r="E3029" s="117">
        <v>427</v>
      </c>
      <c r="F3029" s="117" t="s">
        <v>1715</v>
      </c>
      <c r="G3029" s="117">
        <v>2.8296000000000001</v>
      </c>
      <c r="H3029" s="117">
        <v>0</v>
      </c>
      <c r="I3029" s="117">
        <v>1</v>
      </c>
      <c r="J3029" s="117">
        <v>0</v>
      </c>
      <c r="K3029" s="117">
        <v>0</v>
      </c>
      <c r="L3029" s="117">
        <v>0.26100000000000001</v>
      </c>
      <c r="M3029" s="117">
        <v>4.5999999999999999E-2</v>
      </c>
      <c r="N3029" s="117" t="s">
        <v>3219</v>
      </c>
    </row>
    <row r="3030" spans="1:14">
      <c r="A3030" s="212" t="s">
        <v>7684</v>
      </c>
      <c r="B3030" s="117">
        <v>0.97849999999999993</v>
      </c>
      <c r="C3030" s="117">
        <v>1</v>
      </c>
      <c r="D3030" s="117">
        <v>9.6000000000000002E-4</v>
      </c>
      <c r="E3030" s="117">
        <v>96</v>
      </c>
      <c r="F3030" s="117" t="s">
        <v>1524</v>
      </c>
      <c r="G3030" s="117">
        <v>2.1231</v>
      </c>
      <c r="H3030" s="117">
        <v>0</v>
      </c>
      <c r="I3030" s="117">
        <v>1</v>
      </c>
      <c r="J3030" s="117">
        <v>0</v>
      </c>
      <c r="K3030" s="117">
        <v>0</v>
      </c>
      <c r="L3030" s="117">
        <v>0.34300000000000003</v>
      </c>
      <c r="M3030" s="117">
        <v>5.7000000000000002E-2</v>
      </c>
      <c r="N3030" s="117" t="s">
        <v>3212</v>
      </c>
    </row>
    <row r="3031" spans="1:14">
      <c r="A3031" s="212" t="s">
        <v>7685</v>
      </c>
      <c r="B3031" s="117">
        <v>0.97849999999999993</v>
      </c>
      <c r="C3031" s="117">
        <v>1</v>
      </c>
      <c r="D3031" s="117">
        <v>3.2059999999999998E-2</v>
      </c>
      <c r="E3031" s="117">
        <v>3206</v>
      </c>
      <c r="F3031" s="117" t="s">
        <v>1524</v>
      </c>
      <c r="G3031" s="117">
        <v>1.8286</v>
      </c>
      <c r="H3031" s="117">
        <v>2.9899999999999999E-2</v>
      </c>
      <c r="I3031" s="117">
        <v>1</v>
      </c>
      <c r="J3031" s="117">
        <v>0</v>
      </c>
      <c r="K3031" s="117">
        <v>0</v>
      </c>
      <c r="L3031" s="117">
        <v>0.221</v>
      </c>
      <c r="M3031" s="117">
        <v>1.7999999999999999E-2</v>
      </c>
      <c r="N3031" s="117" t="s">
        <v>3212</v>
      </c>
    </row>
    <row r="3032" spans="1:14">
      <c r="A3032" s="212" t="s">
        <v>7686</v>
      </c>
      <c r="B3032" s="117">
        <v>0.7881999999999999</v>
      </c>
      <c r="C3032" s="117">
        <v>1</v>
      </c>
      <c r="D3032" s="117">
        <v>1.306E-2</v>
      </c>
      <c r="E3032" s="117">
        <v>1306</v>
      </c>
      <c r="F3032" s="117" t="s">
        <v>1765</v>
      </c>
      <c r="G3032" s="117">
        <v>2.718</v>
      </c>
      <c r="H3032" s="117">
        <v>0</v>
      </c>
      <c r="I3032" s="117">
        <v>1</v>
      </c>
      <c r="J3032" s="117">
        <v>0</v>
      </c>
      <c r="K3032" s="117">
        <v>0</v>
      </c>
      <c r="L3032" s="117">
        <v>0.17699999999999999</v>
      </c>
      <c r="M3032" s="117">
        <v>1.7999999999999999E-2</v>
      </c>
      <c r="N3032" s="117" t="s">
        <v>3224</v>
      </c>
    </row>
    <row r="3033" spans="1:14">
      <c r="A3033" s="212" t="s">
        <v>7687</v>
      </c>
      <c r="B3033" s="117">
        <v>0.98299999999999998</v>
      </c>
      <c r="C3033" s="117">
        <v>1</v>
      </c>
      <c r="D3033" s="117">
        <v>3.5E-4</v>
      </c>
      <c r="E3033" s="117">
        <v>35</v>
      </c>
      <c r="F3033" s="117" t="s">
        <v>1379</v>
      </c>
      <c r="G3033" s="117">
        <v>1.5354000000000001</v>
      </c>
      <c r="H3033" s="117">
        <v>0</v>
      </c>
      <c r="I3033" s="117">
        <v>1</v>
      </c>
      <c r="J3033" s="117">
        <v>0</v>
      </c>
      <c r="K3033" s="117">
        <v>0</v>
      </c>
      <c r="L3033" s="117">
        <v>0.23300000000000001</v>
      </c>
      <c r="M3033" s="117">
        <v>0.02</v>
      </c>
      <c r="N3033" s="117" t="s">
        <v>1999</v>
      </c>
    </row>
    <row r="3034" spans="1:14">
      <c r="A3034" s="212" t="s">
        <v>7688</v>
      </c>
      <c r="B3034" s="117">
        <v>0.98299999999999998</v>
      </c>
      <c r="C3034" s="117">
        <v>1</v>
      </c>
      <c r="D3034" s="117">
        <v>1.0149999999999999E-2</v>
      </c>
      <c r="E3034" s="117">
        <v>1015</v>
      </c>
      <c r="F3034" s="117" t="s">
        <v>1379</v>
      </c>
      <c r="G3034" s="117">
        <v>1.4565999999999999</v>
      </c>
      <c r="H3034" s="117">
        <v>6.6699999999999995E-2</v>
      </c>
      <c r="I3034" s="117">
        <v>1</v>
      </c>
      <c r="J3034" s="117">
        <v>0</v>
      </c>
      <c r="K3034" s="117">
        <v>0</v>
      </c>
      <c r="L3034" s="117">
        <v>0.16300000000000001</v>
      </c>
      <c r="M3034" s="117">
        <v>1.0999999999999999E-2</v>
      </c>
      <c r="N3034" s="117" t="s">
        <v>1999</v>
      </c>
    </row>
    <row r="3035" spans="1:14">
      <c r="A3035" s="212" t="s">
        <v>7689</v>
      </c>
      <c r="B3035" s="117">
        <v>0.83449999999999991</v>
      </c>
      <c r="C3035" s="117">
        <v>1</v>
      </c>
      <c r="D3035" s="117">
        <v>5.4100000000000002E-2</v>
      </c>
      <c r="E3035" s="117">
        <v>5410</v>
      </c>
      <c r="F3035" s="117" t="s">
        <v>4650</v>
      </c>
      <c r="G3035" s="117">
        <v>1.9302999999999999</v>
      </c>
      <c r="H3035" s="117">
        <v>0.1666</v>
      </c>
      <c r="I3035" s="117">
        <v>1</v>
      </c>
      <c r="J3035" s="117">
        <v>9.6979600000000003E-3</v>
      </c>
      <c r="K3035" s="117">
        <v>1.598975E-2</v>
      </c>
      <c r="L3035" s="117">
        <v>0.19400000000000001</v>
      </c>
      <c r="M3035" s="117">
        <v>1.0999999999999999E-2</v>
      </c>
      <c r="N3035" s="117" t="s">
        <v>3231</v>
      </c>
    </row>
    <row r="3036" spans="1:14">
      <c r="A3036" s="212" t="s">
        <v>7690</v>
      </c>
      <c r="B3036" s="117">
        <v>0.98299999999999998</v>
      </c>
      <c r="C3036" s="117">
        <v>1</v>
      </c>
      <c r="D3036" s="117">
        <v>3.5100000000000001E-3</v>
      </c>
      <c r="E3036" s="117">
        <v>351</v>
      </c>
      <c r="F3036" s="117" t="s">
        <v>1379</v>
      </c>
      <c r="G3036" s="117">
        <v>2.4064000000000001</v>
      </c>
      <c r="H3036" s="117">
        <v>0</v>
      </c>
      <c r="I3036" s="117">
        <v>1</v>
      </c>
      <c r="J3036" s="117">
        <v>0</v>
      </c>
      <c r="K3036" s="117">
        <v>0</v>
      </c>
      <c r="L3036" s="117">
        <v>0.26500000000000001</v>
      </c>
      <c r="M3036" s="117">
        <v>4.5999999999999999E-2</v>
      </c>
      <c r="N3036" s="117" t="s">
        <v>1999</v>
      </c>
    </row>
    <row r="3037" spans="1:14">
      <c r="A3037" s="212" t="s">
        <v>7691</v>
      </c>
      <c r="B3037" s="117">
        <v>0.95</v>
      </c>
      <c r="C3037" s="117">
        <v>1</v>
      </c>
      <c r="D3037" s="117">
        <v>5.3499999999999997E-3</v>
      </c>
      <c r="E3037" s="117">
        <v>535</v>
      </c>
      <c r="F3037" s="117" t="s">
        <v>1499</v>
      </c>
      <c r="G3037" s="117">
        <v>1.8937999999999999</v>
      </c>
      <c r="H3037" s="117">
        <v>0</v>
      </c>
      <c r="I3037" s="117">
        <v>1</v>
      </c>
      <c r="J3037" s="117">
        <v>0</v>
      </c>
      <c r="K3037" s="117">
        <v>0</v>
      </c>
      <c r="L3037" s="117">
        <v>0.26500000000000001</v>
      </c>
      <c r="M3037" s="117">
        <v>2.4E-2</v>
      </c>
      <c r="N3037" s="117" t="s">
        <v>3214</v>
      </c>
    </row>
    <row r="3038" spans="1:14">
      <c r="A3038" s="212" t="s">
        <v>7692</v>
      </c>
      <c r="B3038" s="117">
        <v>0.98219999999999996</v>
      </c>
      <c r="C3038" s="117">
        <v>1</v>
      </c>
      <c r="D3038" s="117">
        <v>1.8400000000000001E-3</v>
      </c>
      <c r="E3038" s="117">
        <v>184</v>
      </c>
      <c r="F3038" s="117" t="s">
        <v>1460</v>
      </c>
      <c r="G3038" s="117">
        <v>2.4842</v>
      </c>
      <c r="H3038" s="117">
        <v>0</v>
      </c>
      <c r="I3038" s="117">
        <v>1</v>
      </c>
      <c r="J3038" s="117">
        <v>0</v>
      </c>
      <c r="K3038" s="117">
        <v>0</v>
      </c>
      <c r="L3038" s="117">
        <v>0.376</v>
      </c>
      <c r="M3038" s="117">
        <v>3.5999999999999997E-2</v>
      </c>
      <c r="N3038" s="117" t="s">
        <v>3205</v>
      </c>
    </row>
    <row r="3039" spans="1:14">
      <c r="A3039" s="212" t="s">
        <v>7693</v>
      </c>
      <c r="B3039" s="117">
        <v>0.8194999999999999</v>
      </c>
      <c r="C3039" s="117">
        <v>1</v>
      </c>
      <c r="D3039" s="117">
        <v>8.2799999999999992E-3</v>
      </c>
      <c r="E3039" s="117">
        <v>828</v>
      </c>
      <c r="F3039" s="117" t="s">
        <v>1358</v>
      </c>
      <c r="G3039" s="117">
        <v>2.2934000000000001</v>
      </c>
      <c r="H3039" s="117">
        <v>0</v>
      </c>
      <c r="I3039" s="117">
        <v>1</v>
      </c>
      <c r="J3039" s="117">
        <v>0</v>
      </c>
      <c r="K3039" s="117">
        <v>0</v>
      </c>
      <c r="L3039" s="117">
        <v>0.30299999999999999</v>
      </c>
      <c r="M3039" s="117">
        <v>5.3999999999999999E-2</v>
      </c>
      <c r="N3039" s="117" t="s">
        <v>3248</v>
      </c>
    </row>
    <row r="3040" spans="1:14">
      <c r="A3040" s="212" t="s">
        <v>7694</v>
      </c>
      <c r="B3040" s="117">
        <v>0.87339999999999995</v>
      </c>
      <c r="C3040" s="117">
        <v>1</v>
      </c>
      <c r="D3040" s="117">
        <v>1.8679999999999999E-2</v>
      </c>
      <c r="E3040" s="117">
        <v>1868</v>
      </c>
      <c r="F3040" s="117" t="s">
        <v>1920</v>
      </c>
      <c r="G3040" s="117">
        <v>2.1625999999999999</v>
      </c>
      <c r="H3040" s="117">
        <v>0</v>
      </c>
      <c r="I3040" s="117">
        <v>1</v>
      </c>
      <c r="J3040" s="117">
        <v>0</v>
      </c>
      <c r="K3040" s="117">
        <v>0</v>
      </c>
      <c r="L3040" s="117">
        <v>0.26900000000000002</v>
      </c>
      <c r="M3040" s="117">
        <v>3.4000000000000002E-2</v>
      </c>
      <c r="N3040" s="117" t="s">
        <v>3215</v>
      </c>
    </row>
    <row r="3041" spans="1:14">
      <c r="A3041" s="212" t="s">
        <v>7695</v>
      </c>
      <c r="B3041" s="117">
        <v>0.79129999999999989</v>
      </c>
      <c r="C3041" s="117">
        <v>1</v>
      </c>
      <c r="D3041" s="117">
        <v>2.0200000000000001E-3</v>
      </c>
      <c r="E3041" s="117">
        <v>202</v>
      </c>
      <c r="F3041" s="117" t="s">
        <v>4622</v>
      </c>
      <c r="G3041" s="117">
        <v>3.1709999999999998</v>
      </c>
      <c r="H3041" s="117">
        <v>0</v>
      </c>
      <c r="I3041" s="117">
        <v>1</v>
      </c>
      <c r="J3041" s="117">
        <v>0</v>
      </c>
      <c r="K3041" s="117">
        <v>0</v>
      </c>
      <c r="L3041" s="117">
        <v>0.122</v>
      </c>
      <c r="M3041" s="117">
        <v>3.2000000000000001E-2</v>
      </c>
      <c r="N3041" s="117" t="s">
        <v>3200</v>
      </c>
    </row>
    <row r="3042" spans="1:14">
      <c r="A3042" s="212" t="s">
        <v>7696</v>
      </c>
      <c r="B3042" s="117">
        <v>0.95</v>
      </c>
      <c r="C3042" s="117">
        <v>1</v>
      </c>
      <c r="D3042" s="117">
        <v>4.5799999999999999E-3</v>
      </c>
      <c r="E3042" s="117">
        <v>458</v>
      </c>
      <c r="F3042" s="117" t="s">
        <v>1499</v>
      </c>
      <c r="G3042" s="117">
        <v>2.4956</v>
      </c>
      <c r="H3042" s="117">
        <v>0</v>
      </c>
      <c r="I3042" s="117">
        <v>1</v>
      </c>
      <c r="J3042" s="117">
        <v>0</v>
      </c>
      <c r="K3042" s="117">
        <v>0</v>
      </c>
      <c r="L3042" s="117">
        <v>0.39100000000000001</v>
      </c>
      <c r="M3042" s="117">
        <v>7.5999999999999998E-2</v>
      </c>
      <c r="N3042" s="117" t="s">
        <v>3214</v>
      </c>
    </row>
    <row r="3043" spans="1:14">
      <c r="A3043" s="212" t="s">
        <v>7697</v>
      </c>
      <c r="B3043" s="117">
        <v>0.98219999999999996</v>
      </c>
      <c r="C3043" s="117">
        <v>1</v>
      </c>
      <c r="D3043" s="117">
        <v>2.14E-3</v>
      </c>
      <c r="E3043" s="117">
        <v>214</v>
      </c>
      <c r="F3043" s="117" t="s">
        <v>1460</v>
      </c>
      <c r="G3043" s="117">
        <v>2.6175000000000002</v>
      </c>
      <c r="H3043" s="117">
        <v>0</v>
      </c>
      <c r="I3043" s="117">
        <v>1</v>
      </c>
      <c r="J3043" s="117">
        <v>0</v>
      </c>
      <c r="K3043" s="117">
        <v>0</v>
      </c>
      <c r="L3043" s="117">
        <v>0.35599999999999998</v>
      </c>
      <c r="M3043" s="117">
        <v>2.7E-2</v>
      </c>
      <c r="N3043" s="117" t="s">
        <v>3302</v>
      </c>
    </row>
    <row r="3044" spans="1:14">
      <c r="A3044" s="212" t="s">
        <v>7698</v>
      </c>
      <c r="B3044" s="117">
        <v>0.98219999999999996</v>
      </c>
      <c r="C3044" s="117">
        <v>1</v>
      </c>
      <c r="D3044" s="117">
        <v>8.3999999999999995E-3</v>
      </c>
      <c r="E3044" s="117">
        <v>840</v>
      </c>
      <c r="F3044" s="117" t="s">
        <v>1460</v>
      </c>
      <c r="G3044" s="117">
        <v>1.9473</v>
      </c>
      <c r="H3044" s="117">
        <v>2.9899999999999999E-2</v>
      </c>
      <c r="I3044" s="117">
        <v>1</v>
      </c>
      <c r="J3044" s="117">
        <v>0</v>
      </c>
      <c r="K3044" s="117">
        <v>0</v>
      </c>
      <c r="L3044" s="117">
        <v>0.185</v>
      </c>
      <c r="M3044" s="117">
        <v>1.4999999999999999E-2</v>
      </c>
      <c r="N3044" s="117" t="s">
        <v>3279</v>
      </c>
    </row>
    <row r="3045" spans="1:14">
      <c r="A3045" s="212" t="s">
        <v>7699</v>
      </c>
      <c r="B3045" s="117">
        <v>0.95</v>
      </c>
      <c r="C3045" s="117">
        <v>1</v>
      </c>
      <c r="D3045" s="117">
        <v>3.7000000000000002E-3</v>
      </c>
      <c r="E3045" s="117">
        <v>370</v>
      </c>
      <c r="F3045" s="117" t="s">
        <v>1499</v>
      </c>
      <c r="G3045" s="117">
        <v>2.3925999999999998</v>
      </c>
      <c r="H3045" s="117">
        <v>0</v>
      </c>
      <c r="I3045" s="117">
        <v>1</v>
      </c>
      <c r="J3045" s="117">
        <v>0</v>
      </c>
      <c r="K3045" s="117">
        <v>0</v>
      </c>
      <c r="L3045" s="117">
        <v>0.44800000000000001</v>
      </c>
      <c r="M3045" s="117">
        <v>3.5999999999999997E-2</v>
      </c>
      <c r="N3045" s="117" t="s">
        <v>3214</v>
      </c>
    </row>
    <row r="3046" spans="1:14">
      <c r="A3046" s="212" t="s">
        <v>7700</v>
      </c>
      <c r="B3046" s="117">
        <v>0.98219999999999996</v>
      </c>
      <c r="C3046" s="117">
        <v>1</v>
      </c>
      <c r="D3046" s="117">
        <v>1.82E-3</v>
      </c>
      <c r="E3046" s="117">
        <v>182</v>
      </c>
      <c r="F3046" s="117" t="s">
        <v>1460</v>
      </c>
      <c r="G3046" s="117">
        <v>2.3820000000000001</v>
      </c>
      <c r="H3046" s="117">
        <v>0</v>
      </c>
      <c r="I3046" s="117">
        <v>1</v>
      </c>
      <c r="J3046" s="117">
        <v>0</v>
      </c>
      <c r="K3046" s="117">
        <v>0</v>
      </c>
      <c r="L3046" s="117">
        <v>0.379</v>
      </c>
      <c r="M3046" s="117">
        <v>0.05</v>
      </c>
      <c r="N3046" s="117" t="s">
        <v>3205</v>
      </c>
    </row>
    <row r="3047" spans="1:14">
      <c r="A3047" s="212" t="s">
        <v>7701</v>
      </c>
      <c r="B3047" s="117">
        <v>0.98219999999999996</v>
      </c>
      <c r="C3047" s="117">
        <v>1</v>
      </c>
      <c r="D3047" s="117">
        <v>3.2680000000000001E-2</v>
      </c>
      <c r="E3047" s="117">
        <v>3268</v>
      </c>
      <c r="F3047" s="117" t="s">
        <v>1460</v>
      </c>
      <c r="G3047" s="117">
        <v>1.7773000000000001</v>
      </c>
      <c r="H3047" s="117">
        <v>5.7999999999999996E-3</v>
      </c>
      <c r="I3047" s="117">
        <v>1</v>
      </c>
      <c r="J3047" s="117">
        <v>0</v>
      </c>
      <c r="K3047" s="117">
        <v>0</v>
      </c>
      <c r="L3047" s="117">
        <v>0.34200000000000003</v>
      </c>
      <c r="M3047" s="117">
        <v>0.02</v>
      </c>
      <c r="N3047" s="117" t="s">
        <v>3279</v>
      </c>
    </row>
    <row r="3048" spans="1:14">
      <c r="A3048" s="212" t="s">
        <v>7702</v>
      </c>
      <c r="B3048" s="117">
        <v>0.98219999999999996</v>
      </c>
      <c r="C3048" s="117">
        <v>1</v>
      </c>
      <c r="D3048" s="117">
        <v>8.4999999999999995E-4</v>
      </c>
      <c r="E3048" s="117">
        <v>85</v>
      </c>
      <c r="F3048" s="117" t="s">
        <v>1460</v>
      </c>
      <c r="G3048" s="117">
        <v>2.8481000000000001</v>
      </c>
      <c r="H3048" s="117">
        <v>0</v>
      </c>
      <c r="I3048" s="117">
        <v>1</v>
      </c>
      <c r="J3048" s="117">
        <v>0</v>
      </c>
      <c r="K3048" s="117">
        <v>0</v>
      </c>
      <c r="L3048" s="117">
        <v>0.30599999999999999</v>
      </c>
      <c r="M3048" s="117">
        <v>3.1E-2</v>
      </c>
      <c r="N3048" s="117" t="s">
        <v>3279</v>
      </c>
    </row>
    <row r="3049" spans="1:14">
      <c r="A3049" s="212" t="s">
        <v>7703</v>
      </c>
      <c r="B3049" s="117">
        <v>0.98219999999999996</v>
      </c>
      <c r="C3049" s="117">
        <v>1</v>
      </c>
      <c r="D3049" s="117">
        <v>2.3600000000000001E-3</v>
      </c>
      <c r="E3049" s="117">
        <v>236</v>
      </c>
      <c r="F3049" s="117" t="s">
        <v>1460</v>
      </c>
      <c r="G3049" s="117">
        <v>2.8355999999999999</v>
      </c>
      <c r="H3049" s="117">
        <v>0</v>
      </c>
      <c r="I3049" s="117">
        <v>1</v>
      </c>
      <c r="J3049" s="117">
        <v>0</v>
      </c>
      <c r="K3049" s="117">
        <v>0</v>
      </c>
      <c r="L3049" s="117">
        <v>0.46500000000000002</v>
      </c>
      <c r="M3049" s="117">
        <v>5.8000000000000003E-2</v>
      </c>
      <c r="N3049" s="117" t="s">
        <v>3302</v>
      </c>
    </row>
    <row r="3050" spans="1:14">
      <c r="A3050" s="212" t="s">
        <v>7704</v>
      </c>
      <c r="B3050" s="117">
        <v>0.98219999999999996</v>
      </c>
      <c r="C3050" s="117">
        <v>1</v>
      </c>
      <c r="D3050" s="117">
        <v>2.7899999999999999E-3</v>
      </c>
      <c r="E3050" s="117">
        <v>279</v>
      </c>
      <c r="F3050" s="117" t="s">
        <v>1460</v>
      </c>
      <c r="G3050" s="117">
        <v>2.6095999999999999</v>
      </c>
      <c r="H3050" s="117">
        <v>0</v>
      </c>
      <c r="I3050" s="117">
        <v>1</v>
      </c>
      <c r="J3050" s="117">
        <v>0</v>
      </c>
      <c r="K3050" s="117">
        <v>0</v>
      </c>
      <c r="L3050" s="117">
        <v>0.23799999999999999</v>
      </c>
      <c r="M3050" s="117">
        <v>3.2000000000000001E-2</v>
      </c>
      <c r="N3050" s="117" t="s">
        <v>3205</v>
      </c>
    </row>
    <row r="3051" spans="1:14">
      <c r="A3051" s="212" t="s">
        <v>7705</v>
      </c>
      <c r="B3051" s="117">
        <v>0.95129999999999992</v>
      </c>
      <c r="C3051" s="117">
        <v>1</v>
      </c>
      <c r="D3051" s="117">
        <v>3.9600000000000003E-2</v>
      </c>
      <c r="E3051" s="117">
        <v>3960</v>
      </c>
      <c r="F3051" s="117" t="s">
        <v>1680</v>
      </c>
      <c r="G3051" s="117">
        <v>2.0575999999999999</v>
      </c>
      <c r="H3051" s="117">
        <v>6.3600000000000004E-2</v>
      </c>
      <c r="I3051" s="117">
        <v>1</v>
      </c>
      <c r="J3051" s="117">
        <v>2.5347049999999999E-2</v>
      </c>
      <c r="K3051" s="117">
        <v>2.8533289999999999E-2</v>
      </c>
      <c r="L3051" s="117">
        <v>0.32700000000000001</v>
      </c>
      <c r="M3051" s="117">
        <v>2.1999999999999999E-2</v>
      </c>
      <c r="N3051" s="117" t="s">
        <v>3317</v>
      </c>
    </row>
    <row r="3052" spans="1:14">
      <c r="A3052" s="212" t="s">
        <v>7706</v>
      </c>
      <c r="B3052" s="117">
        <v>0.97619999999999996</v>
      </c>
      <c r="C3052" s="117">
        <v>1</v>
      </c>
      <c r="D3052" s="117">
        <v>7.5900000000000004E-3</v>
      </c>
      <c r="E3052" s="117">
        <v>759</v>
      </c>
      <c r="F3052" s="117" t="s">
        <v>1713</v>
      </c>
      <c r="G3052" s="117">
        <v>2.1457999999999999</v>
      </c>
      <c r="H3052" s="117">
        <v>4.9299999999999997E-2</v>
      </c>
      <c r="I3052" s="117">
        <v>1</v>
      </c>
      <c r="J3052" s="117">
        <v>0.10730667000000001</v>
      </c>
      <c r="K3052" s="117">
        <v>4.2270929999999998E-2</v>
      </c>
      <c r="L3052" s="117">
        <v>0.30199999999999999</v>
      </c>
      <c r="M3052" s="117">
        <v>3.5999999999999997E-2</v>
      </c>
      <c r="N3052" s="117" t="s">
        <v>3318</v>
      </c>
    </row>
    <row r="3053" spans="1:14">
      <c r="A3053" s="212" t="s">
        <v>7707</v>
      </c>
      <c r="B3053" s="117">
        <v>0.91799999999999993</v>
      </c>
      <c r="C3053" s="117">
        <v>1</v>
      </c>
      <c r="D3053" s="117">
        <v>3.5889999999999998E-2</v>
      </c>
      <c r="E3053" s="117">
        <v>3589</v>
      </c>
      <c r="F3053" s="117" t="s">
        <v>4716</v>
      </c>
      <c r="G3053" s="117">
        <v>2.0577999999999999</v>
      </c>
      <c r="H3053" s="117">
        <v>5.6500000000000002E-2</v>
      </c>
      <c r="I3053" s="117">
        <v>1</v>
      </c>
      <c r="J3053" s="117">
        <v>3.8450959999999999E-2</v>
      </c>
      <c r="K3053" s="117">
        <v>2.672886E-2</v>
      </c>
      <c r="L3053" s="117">
        <v>0.313</v>
      </c>
      <c r="M3053" s="117">
        <v>0.02</v>
      </c>
      <c r="N3053" s="117" t="s">
        <v>3319</v>
      </c>
    </row>
    <row r="3054" spans="1:14">
      <c r="A3054" s="212" t="s">
        <v>7708</v>
      </c>
      <c r="B3054" s="117">
        <v>0.91799999999999993</v>
      </c>
      <c r="C3054" s="117">
        <v>1</v>
      </c>
      <c r="D3054" s="117">
        <v>1.7440000000000001E-2</v>
      </c>
      <c r="E3054" s="117">
        <v>1744</v>
      </c>
      <c r="F3054" s="117" t="s">
        <v>4716</v>
      </c>
      <c r="G3054" s="117">
        <v>1.73</v>
      </c>
      <c r="H3054" s="117">
        <v>5.1499999999999997E-2</v>
      </c>
      <c r="I3054" s="117">
        <v>1</v>
      </c>
      <c r="J3054" s="117">
        <v>0</v>
      </c>
      <c r="K3054" s="117">
        <v>0</v>
      </c>
      <c r="L3054" s="117">
        <v>0.191</v>
      </c>
      <c r="M3054" s="117">
        <v>2.1999999999999999E-2</v>
      </c>
      <c r="N3054" s="117" t="s">
        <v>3319</v>
      </c>
    </row>
    <row r="3055" spans="1:14">
      <c r="A3055" s="212" t="s">
        <v>7709</v>
      </c>
      <c r="B3055" s="117">
        <v>0.97619999999999996</v>
      </c>
      <c r="C3055" s="117">
        <v>1</v>
      </c>
      <c r="D3055" s="117">
        <v>1.278E-2</v>
      </c>
      <c r="E3055" s="117">
        <v>1278</v>
      </c>
      <c r="F3055" s="117" t="s">
        <v>1713</v>
      </c>
      <c r="G3055" s="117">
        <v>1.8673</v>
      </c>
      <c r="H3055" s="117">
        <v>5.1799999999999999E-2</v>
      </c>
      <c r="I3055" s="117">
        <v>1</v>
      </c>
      <c r="J3055" s="117">
        <v>5.0925199999999997E-3</v>
      </c>
      <c r="K3055" s="117">
        <v>4.0915099999999996E-3</v>
      </c>
      <c r="L3055" s="117">
        <v>0.32400000000000001</v>
      </c>
      <c r="M3055" s="117">
        <v>0.02</v>
      </c>
      <c r="N3055" s="117" t="s">
        <v>3318</v>
      </c>
    </row>
    <row r="3056" spans="1:14">
      <c r="A3056" s="212" t="s">
        <v>7710</v>
      </c>
      <c r="B3056" s="117">
        <v>0.90129999999999999</v>
      </c>
      <c r="C3056" s="117">
        <v>1</v>
      </c>
      <c r="D3056" s="117">
        <v>8.0099999999999998E-3</v>
      </c>
      <c r="E3056" s="117">
        <v>801</v>
      </c>
      <c r="F3056" s="117" t="s">
        <v>4718</v>
      </c>
      <c r="G3056" s="117">
        <v>1.5702</v>
      </c>
      <c r="H3056" s="117">
        <v>0</v>
      </c>
      <c r="I3056" s="117">
        <v>1</v>
      </c>
      <c r="J3056" s="117">
        <v>0</v>
      </c>
      <c r="K3056" s="117">
        <v>0</v>
      </c>
      <c r="L3056" s="117">
        <v>0.49399999999999999</v>
      </c>
      <c r="M3056" s="117">
        <v>3.5000000000000003E-2</v>
      </c>
      <c r="N3056" s="117" t="s">
        <v>3320</v>
      </c>
    </row>
    <row r="3057" spans="1:14">
      <c r="A3057" s="212" t="s">
        <v>7711</v>
      </c>
      <c r="B3057" s="117">
        <v>0.97619999999999996</v>
      </c>
      <c r="C3057" s="117">
        <v>1</v>
      </c>
      <c r="D3057" s="117">
        <v>6.1310000000000003E-2</v>
      </c>
      <c r="E3057" s="117">
        <v>6131</v>
      </c>
      <c r="F3057" s="117" t="s">
        <v>1713</v>
      </c>
      <c r="G3057" s="117">
        <v>2.4289999999999998</v>
      </c>
      <c r="H3057" s="117">
        <v>6.5299999999999997E-2</v>
      </c>
      <c r="I3057" s="117">
        <v>1</v>
      </c>
      <c r="J3057" s="117">
        <v>0.24190307</v>
      </c>
      <c r="K3057" s="117">
        <v>0.26110118999999998</v>
      </c>
      <c r="L3057" s="117">
        <v>0.41599999999999998</v>
      </c>
      <c r="M3057" s="117">
        <v>2.5000000000000001E-2</v>
      </c>
      <c r="N3057" s="117" t="s">
        <v>3318</v>
      </c>
    </row>
    <row r="3058" spans="1:14">
      <c r="A3058" s="212" t="s">
        <v>7712</v>
      </c>
      <c r="B3058" s="117">
        <v>0.97619999999999996</v>
      </c>
      <c r="C3058" s="117">
        <v>1</v>
      </c>
      <c r="D3058" s="117">
        <v>6.1339999999999999E-2</v>
      </c>
      <c r="E3058" s="117">
        <v>6134</v>
      </c>
      <c r="F3058" s="117" t="s">
        <v>1713</v>
      </c>
      <c r="G3058" s="117">
        <v>2.2574000000000001</v>
      </c>
      <c r="H3058" s="117">
        <v>3.7600000000000001E-2</v>
      </c>
      <c r="I3058" s="117">
        <v>1</v>
      </c>
      <c r="J3058" s="117">
        <v>6.8203600000000003E-2</v>
      </c>
      <c r="K3058" s="117">
        <v>7.9574370000000005E-2</v>
      </c>
      <c r="L3058" s="117">
        <v>0.28299999999999997</v>
      </c>
      <c r="M3058" s="117">
        <v>1.9E-2</v>
      </c>
      <c r="N3058" s="117" t="s">
        <v>3318</v>
      </c>
    </row>
    <row r="3059" spans="1:14">
      <c r="A3059" s="212" t="s">
        <v>7713</v>
      </c>
      <c r="B3059" s="117">
        <v>0.90129999999999999</v>
      </c>
      <c r="C3059" s="117">
        <v>1</v>
      </c>
      <c r="D3059" s="117">
        <v>7.3099999999999997E-3</v>
      </c>
      <c r="E3059" s="117">
        <v>731</v>
      </c>
      <c r="F3059" s="117" t="s">
        <v>4718</v>
      </c>
      <c r="G3059" s="117">
        <v>1.4791000000000001</v>
      </c>
      <c r="H3059" s="117">
        <v>0</v>
      </c>
      <c r="I3059" s="117">
        <v>1</v>
      </c>
      <c r="J3059" s="117">
        <v>0</v>
      </c>
      <c r="K3059" s="117">
        <v>0</v>
      </c>
      <c r="L3059" s="117">
        <v>0.27700000000000002</v>
      </c>
      <c r="M3059" s="117">
        <v>3.3000000000000002E-2</v>
      </c>
      <c r="N3059" s="117" t="s">
        <v>3321</v>
      </c>
    </row>
    <row r="3060" spans="1:14">
      <c r="A3060" s="212" t="s">
        <v>7714</v>
      </c>
      <c r="B3060" s="117">
        <v>0.95129999999999992</v>
      </c>
      <c r="C3060" s="117">
        <v>1</v>
      </c>
      <c r="D3060" s="117">
        <v>8.0199999999999994E-3</v>
      </c>
      <c r="E3060" s="117">
        <v>802</v>
      </c>
      <c r="F3060" s="117" t="s">
        <v>1680</v>
      </c>
      <c r="G3060" s="117">
        <v>1.7682</v>
      </c>
      <c r="H3060" s="117">
        <v>3.7900000000000003E-2</v>
      </c>
      <c r="I3060" s="117">
        <v>1</v>
      </c>
      <c r="J3060" s="117">
        <v>0</v>
      </c>
      <c r="K3060" s="117">
        <v>0</v>
      </c>
      <c r="L3060" s="117">
        <v>0.253</v>
      </c>
      <c r="M3060" s="117">
        <v>2.4E-2</v>
      </c>
      <c r="N3060" s="117" t="s">
        <v>3317</v>
      </c>
    </row>
    <row r="3061" spans="1:14">
      <c r="A3061" s="212" t="s">
        <v>7715</v>
      </c>
      <c r="B3061" s="117">
        <v>0.97619999999999996</v>
      </c>
      <c r="C3061" s="117">
        <v>1</v>
      </c>
      <c r="D3061" s="117">
        <v>4.64E-3</v>
      </c>
      <c r="E3061" s="117">
        <v>464</v>
      </c>
      <c r="F3061" s="117" t="s">
        <v>1713</v>
      </c>
      <c r="G3061" s="117">
        <v>1.2722</v>
      </c>
      <c r="H3061" s="117">
        <v>0</v>
      </c>
      <c r="I3061" s="117">
        <v>1</v>
      </c>
      <c r="J3061" s="117">
        <v>0</v>
      </c>
      <c r="K3061" s="117">
        <v>0</v>
      </c>
      <c r="L3061" s="117">
        <v>0.29299999999999998</v>
      </c>
      <c r="M3061" s="117">
        <v>2.5999999999999999E-2</v>
      </c>
      <c r="N3061" s="117" t="s">
        <v>1763</v>
      </c>
    </row>
    <row r="3062" spans="1:14">
      <c r="A3062" s="212" t="s">
        <v>7716</v>
      </c>
      <c r="B3062" s="117">
        <v>0.88249999999999995</v>
      </c>
      <c r="C3062" s="117">
        <v>1</v>
      </c>
      <c r="D3062" s="117">
        <v>9.6399999999999993E-3</v>
      </c>
      <c r="E3062" s="117">
        <v>964</v>
      </c>
      <c r="F3062" s="117" t="s">
        <v>4722</v>
      </c>
      <c r="G3062" s="117">
        <v>1.6392</v>
      </c>
      <c r="H3062" s="117">
        <v>5.8599999999999999E-2</v>
      </c>
      <c r="I3062" s="117">
        <v>1</v>
      </c>
      <c r="J3062" s="117">
        <v>0</v>
      </c>
      <c r="K3062" s="117">
        <v>0</v>
      </c>
      <c r="L3062" s="117">
        <v>0.44</v>
      </c>
      <c r="M3062" s="117">
        <v>3.2000000000000001E-2</v>
      </c>
      <c r="N3062" s="117" t="s">
        <v>3322</v>
      </c>
    </row>
    <row r="3063" spans="1:14">
      <c r="A3063" s="212" t="s">
        <v>7717</v>
      </c>
      <c r="B3063" s="117">
        <v>0.91799999999999993</v>
      </c>
      <c r="C3063" s="117">
        <v>1</v>
      </c>
      <c r="D3063" s="117">
        <v>2.7100000000000002E-3</v>
      </c>
      <c r="E3063" s="117">
        <v>271</v>
      </c>
      <c r="F3063" s="117" t="s">
        <v>4716</v>
      </c>
      <c r="G3063" s="117">
        <v>1.4504999999999999</v>
      </c>
      <c r="H3063" s="117">
        <v>0</v>
      </c>
      <c r="I3063" s="117">
        <v>1</v>
      </c>
      <c r="J3063" s="117">
        <v>0</v>
      </c>
      <c r="K3063" s="117">
        <v>0</v>
      </c>
      <c r="L3063" s="117">
        <v>0.23400000000000001</v>
      </c>
      <c r="M3063" s="117">
        <v>2.1999999999999999E-2</v>
      </c>
      <c r="N3063" s="117" t="s">
        <v>3323</v>
      </c>
    </row>
    <row r="3064" spans="1:14">
      <c r="A3064" s="212" t="s">
        <v>7718</v>
      </c>
      <c r="B3064" s="117">
        <v>0.90129999999999999</v>
      </c>
      <c r="C3064" s="117">
        <v>1</v>
      </c>
      <c r="D3064" s="117">
        <v>3.64E-3</v>
      </c>
      <c r="E3064" s="117">
        <v>364</v>
      </c>
      <c r="F3064" s="117" t="s">
        <v>4718</v>
      </c>
      <c r="G3064" s="117">
        <v>1.1271</v>
      </c>
      <c r="H3064" s="117">
        <v>0</v>
      </c>
      <c r="I3064" s="117">
        <v>1</v>
      </c>
      <c r="J3064" s="117">
        <v>0</v>
      </c>
      <c r="K3064" s="117">
        <v>0</v>
      </c>
      <c r="L3064" s="117">
        <v>0.61399999999999999</v>
      </c>
      <c r="M3064" s="117">
        <v>5.7000000000000002E-2</v>
      </c>
      <c r="N3064" s="117" t="s">
        <v>2001</v>
      </c>
    </row>
    <row r="3065" spans="1:14">
      <c r="A3065" s="212" t="s">
        <v>7719</v>
      </c>
      <c r="B3065" s="117">
        <v>0.95789999999999997</v>
      </c>
      <c r="C3065" s="117">
        <v>1</v>
      </c>
      <c r="D3065" s="117">
        <v>6.1219999999999997E-2</v>
      </c>
      <c r="E3065" s="117">
        <v>6122</v>
      </c>
      <c r="F3065" s="117" t="s">
        <v>4719</v>
      </c>
      <c r="G3065" s="117">
        <v>2.0280999999999998</v>
      </c>
      <c r="H3065" s="117">
        <v>3.7400000000000003E-2</v>
      </c>
      <c r="I3065" s="117">
        <v>1</v>
      </c>
      <c r="J3065" s="117">
        <v>0</v>
      </c>
      <c r="K3065" s="117">
        <v>0</v>
      </c>
      <c r="L3065" s="117">
        <v>0.35499999999999998</v>
      </c>
      <c r="M3065" s="117">
        <v>2.4E-2</v>
      </c>
      <c r="N3065" s="117" t="s">
        <v>3324</v>
      </c>
    </row>
    <row r="3066" spans="1:14">
      <c r="A3066" s="212" t="s">
        <v>7720</v>
      </c>
      <c r="B3066" s="117">
        <v>0.95129999999999992</v>
      </c>
      <c r="C3066" s="117">
        <v>1</v>
      </c>
      <c r="D3066" s="117">
        <v>8.3999999999999995E-3</v>
      </c>
      <c r="E3066" s="117">
        <v>840</v>
      </c>
      <c r="F3066" s="117" t="s">
        <v>1680</v>
      </c>
      <c r="G3066" s="117">
        <v>1.5750999999999999</v>
      </c>
      <c r="H3066" s="117">
        <v>0</v>
      </c>
      <c r="I3066" s="117">
        <v>1</v>
      </c>
      <c r="J3066" s="117">
        <v>0</v>
      </c>
      <c r="K3066" s="117">
        <v>0</v>
      </c>
      <c r="L3066" s="117">
        <v>0.371</v>
      </c>
      <c r="M3066" s="117">
        <v>2.5999999999999999E-2</v>
      </c>
      <c r="N3066" s="117" t="s">
        <v>3317</v>
      </c>
    </row>
    <row r="3067" spans="1:14">
      <c r="A3067" s="212" t="s">
        <v>7721</v>
      </c>
      <c r="B3067" s="117">
        <v>0.90129999999999999</v>
      </c>
      <c r="C3067" s="117">
        <v>1</v>
      </c>
      <c r="D3067" s="117">
        <v>3.5599999999999998E-3</v>
      </c>
      <c r="E3067" s="117">
        <v>356</v>
      </c>
      <c r="F3067" s="117" t="s">
        <v>4718</v>
      </c>
      <c r="G3067" s="117">
        <v>1.3089999999999999</v>
      </c>
      <c r="H3067" s="117">
        <v>0</v>
      </c>
      <c r="I3067" s="117">
        <v>1</v>
      </c>
      <c r="J3067" s="117">
        <v>0</v>
      </c>
      <c r="K3067" s="117">
        <v>0</v>
      </c>
      <c r="L3067" s="117">
        <v>0.49299999999999999</v>
      </c>
      <c r="M3067" s="117">
        <v>5.5E-2</v>
      </c>
      <c r="N3067" s="117" t="s">
        <v>3325</v>
      </c>
    </row>
    <row r="3068" spans="1:14">
      <c r="A3068" s="212" t="s">
        <v>7722</v>
      </c>
      <c r="B3068" s="117">
        <v>0.90129999999999999</v>
      </c>
      <c r="C3068" s="117">
        <v>1</v>
      </c>
      <c r="D3068" s="117">
        <v>3.3500000000000001E-3</v>
      </c>
      <c r="E3068" s="117">
        <v>335</v>
      </c>
      <c r="F3068" s="117" t="s">
        <v>4718</v>
      </c>
      <c r="G3068" s="117">
        <v>1.3222</v>
      </c>
      <c r="H3068" s="117">
        <v>0</v>
      </c>
      <c r="I3068" s="117">
        <v>1</v>
      </c>
      <c r="J3068" s="117">
        <v>0</v>
      </c>
      <c r="K3068" s="117">
        <v>0</v>
      </c>
      <c r="L3068" s="117">
        <v>0.29099999999999998</v>
      </c>
      <c r="M3068" s="117">
        <v>3.1E-2</v>
      </c>
      <c r="N3068" s="117" t="s">
        <v>3326</v>
      </c>
    </row>
    <row r="3069" spans="1:14">
      <c r="A3069" s="212" t="s">
        <v>7725</v>
      </c>
      <c r="B3069" s="117">
        <v>0.91799999999999993</v>
      </c>
      <c r="C3069" s="117">
        <v>1</v>
      </c>
      <c r="D3069" s="117">
        <v>1E-3</v>
      </c>
      <c r="E3069" s="117">
        <v>100</v>
      </c>
      <c r="F3069" s="117" t="s">
        <v>4716</v>
      </c>
      <c r="G3069" s="117">
        <v>1.3603000000000001</v>
      </c>
      <c r="H3069" s="117">
        <v>0</v>
      </c>
      <c r="I3069" s="117">
        <v>1</v>
      </c>
      <c r="J3069" s="117">
        <v>0</v>
      </c>
      <c r="K3069" s="117">
        <v>0</v>
      </c>
      <c r="L3069" s="117">
        <v>0.66400000000000003</v>
      </c>
      <c r="M3069" s="117">
        <v>0.12</v>
      </c>
      <c r="N3069" s="117" t="s">
        <v>3323</v>
      </c>
    </row>
    <row r="3070" spans="1:14">
      <c r="A3070" s="212" t="s">
        <v>7726</v>
      </c>
      <c r="B3070" s="117">
        <v>0.91799999999999993</v>
      </c>
      <c r="C3070" s="117">
        <v>1</v>
      </c>
      <c r="D3070" s="117">
        <v>1.197E-2</v>
      </c>
      <c r="E3070" s="117">
        <v>1197</v>
      </c>
      <c r="F3070" s="117" t="s">
        <v>4716</v>
      </c>
      <c r="G3070" s="117">
        <v>1.6845000000000001</v>
      </c>
      <c r="H3070" s="117">
        <v>4.3499999999999997E-2</v>
      </c>
      <c r="I3070" s="117">
        <v>1</v>
      </c>
      <c r="J3070" s="117">
        <v>0</v>
      </c>
      <c r="K3070" s="117">
        <v>0</v>
      </c>
      <c r="L3070" s="117">
        <v>0.29699999999999999</v>
      </c>
      <c r="M3070" s="117">
        <v>4.1000000000000002E-2</v>
      </c>
      <c r="N3070" s="117" t="s">
        <v>3327</v>
      </c>
    </row>
    <row r="3071" spans="1:14">
      <c r="A3071" s="212" t="s">
        <v>7727</v>
      </c>
      <c r="B3071" s="117">
        <v>0.91799999999999993</v>
      </c>
      <c r="C3071" s="117">
        <v>1</v>
      </c>
      <c r="D3071" s="117">
        <v>1.171E-2</v>
      </c>
      <c r="E3071" s="117">
        <v>1171</v>
      </c>
      <c r="F3071" s="117" t="s">
        <v>4716</v>
      </c>
      <c r="G3071" s="117">
        <v>1.8812</v>
      </c>
      <c r="H3071" s="117">
        <v>0</v>
      </c>
      <c r="I3071" s="117">
        <v>1</v>
      </c>
      <c r="J3071" s="117">
        <v>0</v>
      </c>
      <c r="K3071" s="117">
        <v>0</v>
      </c>
      <c r="L3071" s="117">
        <v>0.19800000000000001</v>
      </c>
      <c r="M3071" s="117">
        <v>2.1000000000000001E-2</v>
      </c>
      <c r="N3071" s="117" t="s">
        <v>3327</v>
      </c>
    </row>
    <row r="3072" spans="1:14">
      <c r="A3072" s="212" t="s">
        <v>7728</v>
      </c>
      <c r="B3072" s="117">
        <v>0.95129999999999992</v>
      </c>
      <c r="C3072" s="117">
        <v>1</v>
      </c>
      <c r="D3072" s="117">
        <v>6.9999999999999994E-5</v>
      </c>
      <c r="E3072" s="117">
        <v>7</v>
      </c>
      <c r="F3072" s="117" t="s">
        <v>1680</v>
      </c>
      <c r="G3072" s="117">
        <v>1.2233000000000001</v>
      </c>
      <c r="H3072" s="117">
        <v>0</v>
      </c>
      <c r="I3072" s="117">
        <v>1</v>
      </c>
      <c r="J3072" s="117">
        <v>0</v>
      </c>
      <c r="K3072" s="117">
        <v>0</v>
      </c>
      <c r="L3072" s="117">
        <v>0.4</v>
      </c>
      <c r="M3072" s="117">
        <v>2.1999999999999999E-2</v>
      </c>
      <c r="N3072" s="117" t="s">
        <v>3317</v>
      </c>
    </row>
    <row r="3073" spans="1:14">
      <c r="A3073" s="212" t="s">
        <v>7729</v>
      </c>
      <c r="B3073" s="117">
        <v>0.97619999999999996</v>
      </c>
      <c r="C3073" s="117">
        <v>1</v>
      </c>
      <c r="D3073" s="117">
        <v>6.4400000000000004E-3</v>
      </c>
      <c r="E3073" s="117">
        <v>644</v>
      </c>
      <c r="F3073" s="117" t="s">
        <v>1713</v>
      </c>
      <c r="G3073" s="117">
        <v>1.6514</v>
      </c>
      <c r="H3073" s="117">
        <v>0</v>
      </c>
      <c r="I3073" s="117">
        <v>1</v>
      </c>
      <c r="J3073" s="117">
        <v>0</v>
      </c>
      <c r="K3073" s="117">
        <v>0</v>
      </c>
      <c r="L3073" s="117">
        <v>0.38500000000000001</v>
      </c>
      <c r="M3073" s="117">
        <v>2.4E-2</v>
      </c>
      <c r="N3073" s="117" t="s">
        <v>3318</v>
      </c>
    </row>
    <row r="3074" spans="1:14">
      <c r="A3074" s="212" t="s">
        <v>7730</v>
      </c>
      <c r="B3074" s="117">
        <v>0.97619999999999996</v>
      </c>
      <c r="C3074" s="117">
        <v>1</v>
      </c>
      <c r="D3074" s="117">
        <v>3.6459999999999999E-2</v>
      </c>
      <c r="E3074" s="117">
        <v>3646</v>
      </c>
      <c r="F3074" s="117" t="s">
        <v>1713</v>
      </c>
      <c r="G3074" s="117">
        <v>1.9045000000000001</v>
      </c>
      <c r="H3074" s="117">
        <v>4.1500000000000002E-2</v>
      </c>
      <c r="I3074" s="117">
        <v>1</v>
      </c>
      <c r="J3074" s="117">
        <v>2.9958100000000001E-2</v>
      </c>
      <c r="K3074" s="117">
        <v>3.3451300000000003E-2</v>
      </c>
      <c r="L3074" s="117">
        <v>0.186</v>
      </c>
      <c r="M3074" s="117">
        <v>1.9E-2</v>
      </c>
      <c r="N3074" s="117" t="s">
        <v>3318</v>
      </c>
    </row>
    <row r="3075" spans="1:14">
      <c r="A3075" s="212" t="s">
        <v>7731</v>
      </c>
      <c r="B3075" s="117">
        <v>0.97619999999999996</v>
      </c>
      <c r="C3075" s="117">
        <v>1</v>
      </c>
      <c r="D3075" s="117">
        <v>5.4799999999999996E-3</v>
      </c>
      <c r="E3075" s="117">
        <v>548</v>
      </c>
      <c r="F3075" s="117" t="s">
        <v>1713</v>
      </c>
      <c r="G3075" s="117">
        <v>2.4554999999999998</v>
      </c>
      <c r="H3075" s="117">
        <v>0</v>
      </c>
      <c r="I3075" s="117">
        <v>1</v>
      </c>
      <c r="J3075" s="117">
        <v>0</v>
      </c>
      <c r="K3075" s="117">
        <v>0</v>
      </c>
      <c r="L3075" s="117">
        <v>0.33600000000000002</v>
      </c>
      <c r="M3075" s="117">
        <v>0.02</v>
      </c>
      <c r="N3075" s="117" t="s">
        <v>3318</v>
      </c>
    </row>
    <row r="3076" spans="1:14">
      <c r="A3076" s="212" t="s">
        <v>7732</v>
      </c>
      <c r="B3076" s="117">
        <v>0.97619999999999996</v>
      </c>
      <c r="C3076" s="117">
        <v>1</v>
      </c>
      <c r="D3076" s="117">
        <v>1.6709999999999999E-2</v>
      </c>
      <c r="E3076" s="117">
        <v>1671</v>
      </c>
      <c r="F3076" s="117" t="s">
        <v>1713</v>
      </c>
      <c r="G3076" s="117">
        <v>1.7608999999999999</v>
      </c>
      <c r="H3076" s="117">
        <v>6.0900000000000003E-2</v>
      </c>
      <c r="I3076" s="117">
        <v>1</v>
      </c>
      <c r="J3076" s="117">
        <v>0</v>
      </c>
      <c r="K3076" s="117">
        <v>0</v>
      </c>
      <c r="L3076" s="117">
        <v>0.27400000000000002</v>
      </c>
      <c r="M3076" s="117">
        <v>4.5999999999999999E-2</v>
      </c>
      <c r="N3076" s="117" t="s">
        <v>3318</v>
      </c>
    </row>
    <row r="3077" spans="1:14">
      <c r="A3077" s="212" t="s">
        <v>7733</v>
      </c>
      <c r="B3077" s="117">
        <v>0.95129999999999992</v>
      </c>
      <c r="C3077" s="117">
        <v>1</v>
      </c>
      <c r="D3077" s="117">
        <v>6.96E-3</v>
      </c>
      <c r="E3077" s="117">
        <v>696</v>
      </c>
      <c r="F3077" s="117" t="s">
        <v>1680</v>
      </c>
      <c r="G3077" s="117">
        <v>1.9372</v>
      </c>
      <c r="H3077" s="117">
        <v>4.82E-2</v>
      </c>
      <c r="I3077" s="117">
        <v>1</v>
      </c>
      <c r="J3077" s="117">
        <v>0</v>
      </c>
      <c r="K3077" s="117">
        <v>0</v>
      </c>
      <c r="L3077" s="117">
        <v>0.25700000000000001</v>
      </c>
      <c r="M3077" s="117">
        <v>3.4000000000000002E-2</v>
      </c>
      <c r="N3077" s="117" t="s">
        <v>3317</v>
      </c>
    </row>
    <row r="3078" spans="1:14">
      <c r="A3078" s="212" t="s">
        <v>7734</v>
      </c>
      <c r="B3078" s="117">
        <v>0.88249999999999995</v>
      </c>
      <c r="C3078" s="117">
        <v>1</v>
      </c>
      <c r="D3078" s="117">
        <v>2.0500000000000002E-3</v>
      </c>
      <c r="E3078" s="117">
        <v>205</v>
      </c>
      <c r="F3078" s="117" t="s">
        <v>4722</v>
      </c>
      <c r="G3078" s="117">
        <v>2.4302000000000001</v>
      </c>
      <c r="H3078" s="117">
        <v>0</v>
      </c>
      <c r="I3078" s="117">
        <v>1</v>
      </c>
      <c r="J3078" s="117">
        <v>0</v>
      </c>
      <c r="K3078" s="117">
        <v>0</v>
      </c>
      <c r="L3078" s="117">
        <v>0.432</v>
      </c>
      <c r="M3078" s="117">
        <v>6.7000000000000004E-2</v>
      </c>
      <c r="N3078" s="117" t="s">
        <v>3322</v>
      </c>
    </row>
    <row r="3079" spans="1:14">
      <c r="A3079" s="212" t="s">
        <v>7735</v>
      </c>
      <c r="B3079" s="117">
        <v>0.90129999999999999</v>
      </c>
      <c r="C3079" s="117">
        <v>1</v>
      </c>
      <c r="D3079" s="117">
        <v>4.0699999999999998E-3</v>
      </c>
      <c r="E3079" s="117">
        <v>407</v>
      </c>
      <c r="F3079" s="117" t="s">
        <v>4718</v>
      </c>
      <c r="G3079" s="117">
        <v>1.764</v>
      </c>
      <c r="H3079" s="117">
        <v>0</v>
      </c>
      <c r="I3079" s="117">
        <v>1</v>
      </c>
      <c r="J3079" s="117">
        <v>0</v>
      </c>
      <c r="K3079" s="117">
        <v>0</v>
      </c>
      <c r="L3079" s="117">
        <v>0.46</v>
      </c>
      <c r="M3079" s="117">
        <v>6.7000000000000004E-2</v>
      </c>
      <c r="N3079" s="117" t="s">
        <v>3328</v>
      </c>
    </row>
    <row r="3080" spans="1:14">
      <c r="A3080" s="212" t="s">
        <v>7736</v>
      </c>
      <c r="B3080" s="117">
        <v>0.97619999999999996</v>
      </c>
      <c r="C3080" s="117">
        <v>1</v>
      </c>
      <c r="D3080" s="117">
        <v>4.4900000000000001E-3</v>
      </c>
      <c r="E3080" s="117">
        <v>449</v>
      </c>
      <c r="F3080" s="117" t="s">
        <v>1713</v>
      </c>
      <c r="G3080" s="117">
        <v>1.4838</v>
      </c>
      <c r="H3080" s="117">
        <v>0</v>
      </c>
      <c r="I3080" s="117">
        <v>1</v>
      </c>
      <c r="J3080" s="117">
        <v>0</v>
      </c>
      <c r="K3080" s="117">
        <v>0</v>
      </c>
      <c r="L3080" s="117">
        <v>0.377</v>
      </c>
      <c r="M3080" s="117">
        <v>6.2E-2</v>
      </c>
      <c r="N3080" s="117" t="s">
        <v>3318</v>
      </c>
    </row>
    <row r="3081" spans="1:14">
      <c r="A3081" s="212" t="s">
        <v>7737</v>
      </c>
      <c r="B3081" s="117">
        <v>0.97619999999999996</v>
      </c>
      <c r="C3081" s="117">
        <v>1</v>
      </c>
      <c r="D3081" s="117">
        <v>3.1700000000000001E-3</v>
      </c>
      <c r="E3081" s="117">
        <v>317</v>
      </c>
      <c r="F3081" s="117" t="s">
        <v>1713</v>
      </c>
      <c r="G3081" s="117">
        <v>1.5456000000000001</v>
      </c>
      <c r="H3081" s="117">
        <v>0</v>
      </c>
      <c r="I3081" s="117">
        <v>1</v>
      </c>
      <c r="J3081" s="117">
        <v>2.8220000000000001E-5</v>
      </c>
      <c r="K3081" s="117">
        <v>3.8265E-4</v>
      </c>
      <c r="L3081" s="117">
        <v>0.26700000000000002</v>
      </c>
      <c r="M3081" s="117">
        <v>9.8000000000000004E-2</v>
      </c>
      <c r="N3081" s="117" t="s">
        <v>3318</v>
      </c>
    </row>
    <row r="3082" spans="1:14">
      <c r="A3082" s="212" t="s">
        <v>7738</v>
      </c>
      <c r="B3082" s="117">
        <v>0.98239999999999994</v>
      </c>
      <c r="C3082" s="117">
        <v>1</v>
      </c>
      <c r="D3082" s="117">
        <v>2.2190000000000001E-2</v>
      </c>
      <c r="E3082" s="117">
        <v>2219</v>
      </c>
      <c r="F3082" s="117" t="s">
        <v>4728</v>
      </c>
      <c r="G3082" s="117">
        <v>1.3431999999999999</v>
      </c>
      <c r="H3082" s="117">
        <v>0</v>
      </c>
      <c r="I3082" s="117">
        <v>1</v>
      </c>
      <c r="J3082" s="117">
        <v>0</v>
      </c>
      <c r="K3082" s="117">
        <v>0</v>
      </c>
      <c r="L3082" s="117">
        <v>0.52900000000000003</v>
      </c>
      <c r="M3082" s="117">
        <v>3.5000000000000003E-2</v>
      </c>
      <c r="N3082" s="117" t="s">
        <v>3329</v>
      </c>
    </row>
    <row r="3083" spans="1:14">
      <c r="A3083" s="212" t="s">
        <v>7739</v>
      </c>
      <c r="B3083" s="117">
        <v>1.0308999999999999</v>
      </c>
      <c r="C3083" s="117">
        <v>1</v>
      </c>
      <c r="D3083" s="117">
        <v>7.7600000000000002E-2</v>
      </c>
      <c r="E3083" s="117">
        <v>7760</v>
      </c>
      <c r="F3083" s="117" t="s">
        <v>1417</v>
      </c>
      <c r="G3083" s="117">
        <v>1.9754</v>
      </c>
      <c r="H3083" s="117">
        <v>6.8599999999999994E-2</v>
      </c>
      <c r="I3083" s="117">
        <v>1</v>
      </c>
      <c r="J3083" s="117">
        <v>0.26968574000000001</v>
      </c>
      <c r="K3083" s="117">
        <v>0.27209386000000002</v>
      </c>
      <c r="L3083" s="117">
        <v>0.40200000000000002</v>
      </c>
      <c r="M3083" s="117">
        <v>3.1E-2</v>
      </c>
      <c r="N3083" s="117" t="s">
        <v>3330</v>
      </c>
    </row>
    <row r="3084" spans="1:14">
      <c r="A3084" s="212" t="s">
        <v>7740</v>
      </c>
      <c r="B3084" s="117">
        <v>0.98239999999999994</v>
      </c>
      <c r="C3084" s="117">
        <v>1</v>
      </c>
      <c r="D3084" s="117">
        <v>3.3329999999999999E-2</v>
      </c>
      <c r="E3084" s="117">
        <v>3333</v>
      </c>
      <c r="F3084" s="117" t="s">
        <v>4728</v>
      </c>
      <c r="G3084" s="117">
        <v>1.4569000000000001</v>
      </c>
      <c r="H3084" s="117">
        <v>0</v>
      </c>
      <c r="I3084" s="117">
        <v>1</v>
      </c>
      <c r="J3084" s="117">
        <v>0</v>
      </c>
      <c r="K3084" s="117">
        <v>0</v>
      </c>
      <c r="L3084" s="117">
        <v>0.51300000000000001</v>
      </c>
      <c r="M3084" s="117">
        <v>3.9E-2</v>
      </c>
      <c r="N3084" s="117" t="s">
        <v>3331</v>
      </c>
    </row>
    <row r="3085" spans="1:14">
      <c r="A3085" s="212" t="s">
        <v>7741</v>
      </c>
      <c r="B3085" s="117">
        <v>0.98239999999999994</v>
      </c>
      <c r="C3085" s="117">
        <v>1</v>
      </c>
      <c r="D3085" s="117">
        <v>7.4400000000000004E-3</v>
      </c>
      <c r="E3085" s="117">
        <v>744</v>
      </c>
      <c r="F3085" s="117" t="s">
        <v>4728</v>
      </c>
      <c r="G3085" s="117">
        <v>1.3814</v>
      </c>
      <c r="H3085" s="117">
        <v>0</v>
      </c>
      <c r="I3085" s="117">
        <v>1</v>
      </c>
      <c r="J3085" s="117">
        <v>0</v>
      </c>
      <c r="K3085" s="117">
        <v>0</v>
      </c>
      <c r="L3085" s="117">
        <v>0.56899999999999995</v>
      </c>
      <c r="M3085" s="117">
        <v>4.2999999999999997E-2</v>
      </c>
      <c r="N3085" s="117" t="s">
        <v>3332</v>
      </c>
    </row>
    <row r="3086" spans="1:14">
      <c r="A3086" s="212" t="s">
        <v>7742</v>
      </c>
      <c r="B3086" s="117">
        <v>0.98239999999999994</v>
      </c>
      <c r="C3086" s="117">
        <v>1</v>
      </c>
      <c r="D3086" s="117">
        <v>1.8249999999999999E-2</v>
      </c>
      <c r="E3086" s="117">
        <v>1825</v>
      </c>
      <c r="F3086" s="117" t="s">
        <v>4728</v>
      </c>
      <c r="G3086" s="117">
        <v>1.3468</v>
      </c>
      <c r="H3086" s="117">
        <v>0</v>
      </c>
      <c r="I3086" s="117">
        <v>1</v>
      </c>
      <c r="J3086" s="117">
        <v>9.3560999999999991E-3</v>
      </c>
      <c r="K3086" s="117">
        <v>8.3816900000000007E-3</v>
      </c>
      <c r="L3086" s="117">
        <v>0.51200000000000001</v>
      </c>
      <c r="M3086" s="117">
        <v>0.03</v>
      </c>
      <c r="N3086" s="117" t="s">
        <v>3333</v>
      </c>
    </row>
    <row r="3087" spans="1:14">
      <c r="A3087" s="212" t="s">
        <v>7743</v>
      </c>
      <c r="B3087" s="117">
        <v>1.0308999999999999</v>
      </c>
      <c r="C3087" s="117">
        <v>1</v>
      </c>
      <c r="D3087" s="117">
        <v>1.3650000000000001E-2</v>
      </c>
      <c r="E3087" s="117">
        <v>1365</v>
      </c>
      <c r="F3087" s="117" t="s">
        <v>1417</v>
      </c>
      <c r="G3087" s="117">
        <v>1.3898999999999999</v>
      </c>
      <c r="H3087" s="117">
        <v>0</v>
      </c>
      <c r="I3087" s="117">
        <v>1</v>
      </c>
      <c r="J3087" s="117">
        <v>0</v>
      </c>
      <c r="K3087" s="117">
        <v>0</v>
      </c>
      <c r="L3087" s="117">
        <v>0.56599999999999995</v>
      </c>
      <c r="M3087" s="117">
        <v>0.03</v>
      </c>
      <c r="N3087" s="117" t="s">
        <v>3334</v>
      </c>
    </row>
    <row r="3088" spans="1:14">
      <c r="A3088" s="212" t="s">
        <v>7746</v>
      </c>
      <c r="B3088" s="117">
        <v>0.76769999999999994</v>
      </c>
      <c r="C3088" s="117">
        <v>1</v>
      </c>
      <c r="D3088" s="117">
        <v>1.1140000000000001E-2</v>
      </c>
      <c r="E3088" s="117">
        <v>1114</v>
      </c>
      <c r="F3088" s="117" t="s">
        <v>4014</v>
      </c>
      <c r="G3088" s="117">
        <v>1.3696999999999999</v>
      </c>
      <c r="H3088" s="117">
        <v>0</v>
      </c>
      <c r="I3088" s="117">
        <v>1</v>
      </c>
      <c r="J3088" s="117">
        <v>0.23063449</v>
      </c>
      <c r="K3088" s="117">
        <v>0.14708091000000001</v>
      </c>
      <c r="L3088" s="117">
        <v>0.17799999999999999</v>
      </c>
      <c r="M3088" s="117">
        <v>2.1000000000000001E-2</v>
      </c>
      <c r="N3088" s="117" t="s">
        <v>3335</v>
      </c>
    </row>
    <row r="3089" spans="1:14">
      <c r="A3089" s="212" t="s">
        <v>7747</v>
      </c>
      <c r="B3089" s="117">
        <v>0.76769999999999994</v>
      </c>
      <c r="C3089" s="117">
        <v>1</v>
      </c>
      <c r="D3089" s="117">
        <v>6.8799999999999998E-3</v>
      </c>
      <c r="E3089" s="117">
        <v>688</v>
      </c>
      <c r="F3089" s="117" t="s">
        <v>4014</v>
      </c>
      <c r="G3089" s="117">
        <v>1.0842000000000001</v>
      </c>
      <c r="H3089" s="117">
        <v>0</v>
      </c>
      <c r="I3089" s="117">
        <v>1</v>
      </c>
      <c r="J3089" s="117">
        <v>0</v>
      </c>
      <c r="K3089" s="117">
        <v>0</v>
      </c>
      <c r="L3089" s="117">
        <v>0.192</v>
      </c>
      <c r="M3089" s="117">
        <v>3.5000000000000003E-2</v>
      </c>
      <c r="N3089" s="117" t="s">
        <v>3336</v>
      </c>
    </row>
    <row r="3090" spans="1:14">
      <c r="A3090" s="212" t="s">
        <v>7748</v>
      </c>
      <c r="B3090" s="117">
        <v>0.8982</v>
      </c>
      <c r="C3090" s="117">
        <v>1</v>
      </c>
      <c r="D3090" s="117">
        <v>6.0990000000000003E-2</v>
      </c>
      <c r="E3090" s="117">
        <v>6099</v>
      </c>
      <c r="F3090" s="117" t="s">
        <v>4733</v>
      </c>
      <c r="G3090" s="117">
        <v>1.5770999999999999</v>
      </c>
      <c r="H3090" s="117">
        <v>0</v>
      </c>
      <c r="I3090" s="117">
        <v>1</v>
      </c>
      <c r="J3090" s="117">
        <v>0</v>
      </c>
      <c r="K3090" s="117">
        <v>0</v>
      </c>
      <c r="L3090" s="117">
        <v>0.35899999999999999</v>
      </c>
      <c r="M3090" s="117">
        <v>4.5999999999999999E-2</v>
      </c>
      <c r="N3090" s="117" t="s">
        <v>3337</v>
      </c>
    </row>
    <row r="3091" spans="1:14">
      <c r="A3091" s="212" t="s">
        <v>7749</v>
      </c>
      <c r="B3091" s="117">
        <v>0.90269999999999995</v>
      </c>
      <c r="C3091" s="117">
        <v>1</v>
      </c>
      <c r="D3091" s="117">
        <v>9.5729999999999996E-2</v>
      </c>
      <c r="E3091" s="117">
        <v>9573</v>
      </c>
      <c r="F3091" s="117" t="s">
        <v>2021</v>
      </c>
      <c r="G3091" s="117">
        <v>1.7625</v>
      </c>
      <c r="H3091" s="117">
        <v>0</v>
      </c>
      <c r="I3091" s="117">
        <v>1</v>
      </c>
      <c r="J3091" s="117">
        <v>8.98587E-3</v>
      </c>
      <c r="K3091" s="117">
        <v>1.0978679999999999E-2</v>
      </c>
      <c r="L3091" s="117">
        <v>0.32500000000000001</v>
      </c>
      <c r="M3091" s="117">
        <v>2.9000000000000001E-2</v>
      </c>
      <c r="N3091" s="117" t="s">
        <v>3338</v>
      </c>
    </row>
    <row r="3092" spans="1:14">
      <c r="A3092" s="212" t="s">
        <v>7750</v>
      </c>
      <c r="B3092" s="117">
        <v>0.9030999999999999</v>
      </c>
      <c r="C3092" s="117">
        <v>1</v>
      </c>
      <c r="D3092" s="117">
        <v>8.3409999999999998E-2</v>
      </c>
      <c r="E3092" s="117">
        <v>8341</v>
      </c>
      <c r="F3092" s="117" t="s">
        <v>1767</v>
      </c>
      <c r="G3092" s="117">
        <v>2.3351000000000002</v>
      </c>
      <c r="H3092" s="117">
        <v>6.8699999999999997E-2</v>
      </c>
      <c r="I3092" s="117">
        <v>1</v>
      </c>
      <c r="J3092" s="117">
        <v>7.2401939999999998E-2</v>
      </c>
      <c r="K3092" s="117">
        <v>0.10453556</v>
      </c>
      <c r="L3092" s="117">
        <v>0.23799999999999999</v>
      </c>
      <c r="M3092" s="117">
        <v>1.6E-2</v>
      </c>
      <c r="N3092" s="117" t="s">
        <v>3339</v>
      </c>
    </row>
    <row r="3093" spans="1:14">
      <c r="A3093" s="212" t="s">
        <v>7751</v>
      </c>
      <c r="B3093" s="117">
        <v>0.96869999999999989</v>
      </c>
      <c r="C3093" s="117">
        <v>1</v>
      </c>
      <c r="D3093" s="117">
        <v>0.1022</v>
      </c>
      <c r="E3093" s="117">
        <v>10220</v>
      </c>
      <c r="F3093" s="117" t="s">
        <v>1438</v>
      </c>
      <c r="G3093" s="117">
        <v>2.3582999999999998</v>
      </c>
      <c r="H3093" s="117">
        <v>8.2600000000000007E-2</v>
      </c>
      <c r="I3093" s="117">
        <v>1</v>
      </c>
      <c r="J3093" s="117">
        <v>0.39959772999999998</v>
      </c>
      <c r="K3093" s="117">
        <v>0.42562544000000002</v>
      </c>
      <c r="L3093" s="117">
        <v>0.251</v>
      </c>
      <c r="M3093" s="117">
        <v>2.5000000000000001E-2</v>
      </c>
      <c r="N3093" s="117" t="s">
        <v>3340</v>
      </c>
    </row>
    <row r="3094" spans="1:14">
      <c r="A3094" s="212" t="s">
        <v>7752</v>
      </c>
      <c r="B3094" s="117">
        <v>0.9030999999999999</v>
      </c>
      <c r="C3094" s="117">
        <v>1</v>
      </c>
      <c r="D3094" s="117">
        <v>2.0140000000000002E-2</v>
      </c>
      <c r="E3094" s="117">
        <v>2014</v>
      </c>
      <c r="F3094" s="117" t="s">
        <v>1767</v>
      </c>
      <c r="G3094" s="117">
        <v>1.8678999999999999</v>
      </c>
      <c r="H3094" s="117">
        <v>4.7E-2</v>
      </c>
      <c r="I3094" s="117">
        <v>1</v>
      </c>
      <c r="J3094" s="117">
        <v>4.3062059999999999E-2</v>
      </c>
      <c r="K3094" s="117">
        <v>4.6962139999999999E-2</v>
      </c>
      <c r="L3094" s="117">
        <v>0.26200000000000001</v>
      </c>
      <c r="M3094" s="117">
        <v>2.5999999999999999E-2</v>
      </c>
      <c r="N3094" s="117" t="s">
        <v>3339</v>
      </c>
    </row>
    <row r="3095" spans="1:14">
      <c r="A3095" s="212" t="s">
        <v>7754</v>
      </c>
      <c r="B3095" s="117">
        <v>0.76769999999999994</v>
      </c>
      <c r="C3095" s="117">
        <v>1</v>
      </c>
      <c r="D3095" s="117">
        <v>2.0760000000000001E-2</v>
      </c>
      <c r="E3095" s="117">
        <v>2076</v>
      </c>
      <c r="F3095" s="117" t="s">
        <v>4014</v>
      </c>
      <c r="G3095" s="117">
        <v>1.4603999999999999</v>
      </c>
      <c r="H3095" s="117">
        <v>0</v>
      </c>
      <c r="I3095" s="117">
        <v>1</v>
      </c>
      <c r="J3095" s="117">
        <v>0</v>
      </c>
      <c r="K3095" s="117">
        <v>0</v>
      </c>
      <c r="L3095" s="117">
        <v>0.35699999999999998</v>
      </c>
      <c r="M3095" s="117">
        <v>3.5999999999999997E-2</v>
      </c>
      <c r="N3095" s="117" t="s">
        <v>3342</v>
      </c>
    </row>
    <row r="3096" spans="1:14">
      <c r="A3096" s="212" t="s">
        <v>7755</v>
      </c>
      <c r="B3096" s="117">
        <v>0.9030999999999999</v>
      </c>
      <c r="C3096" s="117">
        <v>1</v>
      </c>
      <c r="D3096" s="117">
        <v>3.909E-2</v>
      </c>
      <c r="E3096" s="117">
        <v>3909</v>
      </c>
      <c r="F3096" s="117" t="s">
        <v>1767</v>
      </c>
      <c r="G3096" s="117">
        <v>1.7977000000000001</v>
      </c>
      <c r="H3096" s="117">
        <v>6.5699999999999995E-2</v>
      </c>
      <c r="I3096" s="117">
        <v>1</v>
      </c>
      <c r="J3096" s="117">
        <v>2.952221E-2</v>
      </c>
      <c r="K3096" s="117">
        <v>3.7713900000000002E-2</v>
      </c>
      <c r="L3096" s="117">
        <v>0.27</v>
      </c>
      <c r="M3096" s="117">
        <v>2.1000000000000001E-2</v>
      </c>
      <c r="N3096" s="117" t="s">
        <v>3343</v>
      </c>
    </row>
    <row r="3097" spans="1:14">
      <c r="A3097" s="212" t="s">
        <v>7756</v>
      </c>
      <c r="B3097" s="117">
        <v>0.86359999999999992</v>
      </c>
      <c r="C3097" s="117">
        <v>1</v>
      </c>
      <c r="D3097" s="117">
        <v>4.9349999999999998E-2</v>
      </c>
      <c r="E3097" s="117">
        <v>4935</v>
      </c>
      <c r="F3097" s="117" t="s">
        <v>4739</v>
      </c>
      <c r="G3097" s="117">
        <v>1.5794999999999999</v>
      </c>
      <c r="H3097" s="117">
        <v>0</v>
      </c>
      <c r="I3097" s="117">
        <v>1</v>
      </c>
      <c r="J3097" s="117">
        <v>0</v>
      </c>
      <c r="K3097" s="117">
        <v>0</v>
      </c>
      <c r="L3097" s="117">
        <v>0.28699999999999998</v>
      </c>
      <c r="M3097" s="117">
        <v>2.1999999999999999E-2</v>
      </c>
      <c r="N3097" s="117" t="s">
        <v>3344</v>
      </c>
    </row>
    <row r="3098" spans="1:14">
      <c r="A3098" s="212" t="s">
        <v>7757</v>
      </c>
      <c r="B3098" s="117">
        <v>1.0267999999999999</v>
      </c>
      <c r="C3098" s="117">
        <v>1</v>
      </c>
      <c r="D3098" s="117">
        <v>1.677E-2</v>
      </c>
      <c r="E3098" s="117">
        <v>1677</v>
      </c>
      <c r="F3098" s="117" t="s">
        <v>1771</v>
      </c>
      <c r="G3098" s="117">
        <v>1.5249999999999999</v>
      </c>
      <c r="H3098" s="117">
        <v>0</v>
      </c>
      <c r="I3098" s="117">
        <v>1</v>
      </c>
      <c r="J3098" s="117">
        <v>0</v>
      </c>
      <c r="K3098" s="117">
        <v>0</v>
      </c>
      <c r="L3098" s="117">
        <v>0.316</v>
      </c>
      <c r="M3098" s="117">
        <v>2.7E-2</v>
      </c>
      <c r="N3098" s="117" t="s">
        <v>3345</v>
      </c>
    </row>
    <row r="3099" spans="1:14">
      <c r="A3099" s="212" t="s">
        <v>7758</v>
      </c>
      <c r="B3099" s="117">
        <v>0.90599999999999992</v>
      </c>
      <c r="C3099" s="117">
        <v>1</v>
      </c>
      <c r="D3099" s="117">
        <v>1.626E-2</v>
      </c>
      <c r="E3099" s="117">
        <v>1626</v>
      </c>
      <c r="F3099" s="117" t="s">
        <v>1689</v>
      </c>
      <c r="G3099" s="117">
        <v>1.3045</v>
      </c>
      <c r="H3099" s="117">
        <v>0.04</v>
      </c>
      <c r="I3099" s="117">
        <v>1</v>
      </c>
      <c r="J3099" s="117">
        <v>0</v>
      </c>
      <c r="K3099" s="117">
        <v>0</v>
      </c>
      <c r="L3099" s="117">
        <v>0.13400000000000001</v>
      </c>
      <c r="M3099" s="117">
        <v>1.4E-2</v>
      </c>
      <c r="N3099" s="117" t="s">
        <v>3346</v>
      </c>
    </row>
    <row r="3100" spans="1:14">
      <c r="A3100" s="212" t="s">
        <v>7759</v>
      </c>
      <c r="B3100" s="117">
        <v>0.874</v>
      </c>
      <c r="C3100" s="117">
        <v>1</v>
      </c>
      <c r="D3100" s="117">
        <v>0.12043</v>
      </c>
      <c r="E3100" s="117">
        <v>12043</v>
      </c>
      <c r="F3100" s="117" t="s">
        <v>1591</v>
      </c>
      <c r="G3100" s="117">
        <v>1.7564</v>
      </c>
      <c r="H3100" s="117">
        <v>0</v>
      </c>
      <c r="I3100" s="117">
        <v>1</v>
      </c>
      <c r="J3100" s="117">
        <v>1.6043419999999999E-2</v>
      </c>
      <c r="K3100" s="117">
        <v>1.6312119999999999E-2</v>
      </c>
      <c r="L3100" s="117">
        <v>0.35</v>
      </c>
      <c r="M3100" s="117">
        <v>0.03</v>
      </c>
      <c r="N3100" s="117" t="s">
        <v>3347</v>
      </c>
    </row>
    <row r="3101" spans="1:14">
      <c r="A3101" s="212" t="s">
        <v>7760</v>
      </c>
      <c r="B3101" s="117">
        <v>1.0267999999999999</v>
      </c>
      <c r="C3101" s="117">
        <v>1</v>
      </c>
      <c r="D3101" s="117">
        <v>9.0399999999999994E-2</v>
      </c>
      <c r="E3101" s="117">
        <v>9040</v>
      </c>
      <c r="F3101" s="117" t="s">
        <v>1771</v>
      </c>
      <c r="G3101" s="117">
        <v>1.7456</v>
      </c>
      <c r="H3101" s="117">
        <v>4.2299999999999997E-2</v>
      </c>
      <c r="I3101" s="117">
        <v>1</v>
      </c>
      <c r="J3101" s="117">
        <v>0</v>
      </c>
      <c r="K3101" s="117">
        <v>0</v>
      </c>
      <c r="L3101" s="117">
        <v>0.28899999999999998</v>
      </c>
      <c r="M3101" s="117">
        <v>4.1000000000000002E-2</v>
      </c>
      <c r="N3101" s="117" t="s">
        <v>3348</v>
      </c>
    </row>
    <row r="3102" spans="1:14">
      <c r="A3102" s="212" t="s">
        <v>7761</v>
      </c>
      <c r="B3102" s="117">
        <v>1.0267999999999999</v>
      </c>
      <c r="C3102" s="117">
        <v>1</v>
      </c>
      <c r="D3102" s="117">
        <v>2.2100000000000002E-2</v>
      </c>
      <c r="E3102" s="117">
        <v>2210</v>
      </c>
      <c r="F3102" s="117" t="s">
        <v>1771</v>
      </c>
      <c r="G3102" s="117">
        <v>1.4631000000000001</v>
      </c>
      <c r="H3102" s="117">
        <v>0</v>
      </c>
      <c r="I3102" s="117">
        <v>1</v>
      </c>
      <c r="J3102" s="117">
        <v>0</v>
      </c>
      <c r="K3102" s="117">
        <v>0</v>
      </c>
      <c r="L3102" s="117">
        <v>0.313</v>
      </c>
      <c r="M3102" s="117">
        <v>0.03</v>
      </c>
      <c r="N3102" s="117" t="s">
        <v>3349</v>
      </c>
    </row>
    <row r="3103" spans="1:14">
      <c r="A3103" s="212" t="s">
        <v>7762</v>
      </c>
      <c r="B3103" s="117">
        <v>0.9040999999999999</v>
      </c>
      <c r="C3103" s="117">
        <v>1</v>
      </c>
      <c r="D3103" s="117">
        <v>0.12562000000000001</v>
      </c>
      <c r="E3103" s="117">
        <v>12562</v>
      </c>
      <c r="F3103" s="117" t="s">
        <v>1693</v>
      </c>
      <c r="G3103" s="117">
        <v>2.0937999999999999</v>
      </c>
      <c r="H3103" s="117">
        <v>6.6600000000000006E-2</v>
      </c>
      <c r="I3103" s="117">
        <v>1</v>
      </c>
      <c r="J3103" s="117">
        <v>7.5948589999999996E-2</v>
      </c>
      <c r="K3103" s="117">
        <v>8.3336809999999997E-2</v>
      </c>
      <c r="L3103" s="117">
        <v>0.251</v>
      </c>
      <c r="M3103" s="117">
        <v>1.4999999999999999E-2</v>
      </c>
      <c r="N3103" s="117" t="s">
        <v>3350</v>
      </c>
    </row>
    <row r="3104" spans="1:14">
      <c r="A3104" s="212" t="s">
        <v>7763</v>
      </c>
      <c r="B3104" s="117">
        <v>0.90599999999999992</v>
      </c>
      <c r="C3104" s="117">
        <v>1</v>
      </c>
      <c r="D3104" s="117">
        <v>8.0850000000000005E-2</v>
      </c>
      <c r="E3104" s="117">
        <v>8085</v>
      </c>
      <c r="F3104" s="117" t="s">
        <v>1689</v>
      </c>
      <c r="G3104" s="117">
        <v>2.3182</v>
      </c>
      <c r="H3104" s="117">
        <v>7.8200000000000006E-2</v>
      </c>
      <c r="I3104" s="117">
        <v>1</v>
      </c>
      <c r="J3104" s="117">
        <v>0.23136399999999999</v>
      </c>
      <c r="K3104" s="117">
        <v>0.28401116999999998</v>
      </c>
      <c r="L3104" s="117">
        <v>0.25</v>
      </c>
      <c r="M3104" s="117">
        <v>2.3E-2</v>
      </c>
      <c r="N3104" s="117" t="s">
        <v>3351</v>
      </c>
    </row>
    <row r="3105" spans="1:14">
      <c r="A3105" s="212" t="s">
        <v>7764</v>
      </c>
      <c r="B3105" s="117">
        <v>1.0267999999999999</v>
      </c>
      <c r="C3105" s="117">
        <v>1</v>
      </c>
      <c r="D3105" s="117">
        <v>7.9100000000000004E-3</v>
      </c>
      <c r="E3105" s="117">
        <v>791</v>
      </c>
      <c r="F3105" s="117" t="s">
        <v>1771</v>
      </c>
      <c r="G3105" s="117">
        <v>1.1929000000000001</v>
      </c>
      <c r="H3105" s="117">
        <v>0</v>
      </c>
      <c r="I3105" s="117">
        <v>1</v>
      </c>
      <c r="J3105" s="117">
        <v>0.14154205</v>
      </c>
      <c r="K3105" s="117">
        <v>9.1910989999999998E-2</v>
      </c>
      <c r="L3105" s="117">
        <v>0.436</v>
      </c>
      <c r="M3105" s="117">
        <v>3.6999999999999998E-2</v>
      </c>
      <c r="N3105" s="117" t="s">
        <v>3352</v>
      </c>
    </row>
    <row r="3106" spans="1:14">
      <c r="A3106" s="212" t="s">
        <v>7765</v>
      </c>
      <c r="B3106" s="117">
        <v>0.76769999999999994</v>
      </c>
      <c r="C3106" s="117">
        <v>1</v>
      </c>
      <c r="D3106" s="117">
        <v>1.261E-2</v>
      </c>
      <c r="E3106" s="117">
        <v>1261</v>
      </c>
      <c r="F3106" s="117" t="s">
        <v>4014</v>
      </c>
      <c r="G3106" s="117">
        <v>1.4083000000000001</v>
      </c>
      <c r="H3106" s="117">
        <v>0</v>
      </c>
      <c r="I3106" s="117">
        <v>1</v>
      </c>
      <c r="J3106" s="117">
        <v>0</v>
      </c>
      <c r="K3106" s="117">
        <v>0</v>
      </c>
      <c r="L3106" s="117">
        <v>0.35599999999999998</v>
      </c>
      <c r="M3106" s="117">
        <v>2.1999999999999999E-2</v>
      </c>
      <c r="N3106" s="117" t="s">
        <v>3353</v>
      </c>
    </row>
    <row r="3107" spans="1:14">
      <c r="A3107" s="212" t="s">
        <v>7766</v>
      </c>
      <c r="B3107" s="117">
        <v>0.76769999999999994</v>
      </c>
      <c r="C3107" s="117">
        <v>1</v>
      </c>
      <c r="D3107" s="117">
        <v>7.6E-3</v>
      </c>
      <c r="E3107" s="117">
        <v>760</v>
      </c>
      <c r="F3107" s="117" t="s">
        <v>4014</v>
      </c>
      <c r="G3107" s="117">
        <v>1.3572</v>
      </c>
      <c r="H3107" s="117">
        <v>0</v>
      </c>
      <c r="I3107" s="117">
        <v>1</v>
      </c>
      <c r="J3107" s="117">
        <v>0</v>
      </c>
      <c r="K3107" s="117">
        <v>0</v>
      </c>
      <c r="L3107" s="117">
        <v>0.188</v>
      </c>
      <c r="M3107" s="117">
        <v>3.1E-2</v>
      </c>
      <c r="N3107" s="117" t="s">
        <v>3354</v>
      </c>
    </row>
    <row r="3108" spans="1:14">
      <c r="A3108" s="212" t="s">
        <v>7767</v>
      </c>
      <c r="B3108" s="117">
        <v>1.0267999999999999</v>
      </c>
      <c r="C3108" s="117">
        <v>1</v>
      </c>
      <c r="D3108" s="117">
        <v>5.6129999999999999E-2</v>
      </c>
      <c r="E3108" s="117">
        <v>5613</v>
      </c>
      <c r="F3108" s="117" t="s">
        <v>1771</v>
      </c>
      <c r="G3108" s="117">
        <v>1.6045</v>
      </c>
      <c r="H3108" s="117">
        <v>4.6800000000000001E-2</v>
      </c>
      <c r="I3108" s="117">
        <v>1</v>
      </c>
      <c r="J3108" s="117">
        <v>0</v>
      </c>
      <c r="K3108" s="117">
        <v>0</v>
      </c>
      <c r="L3108" s="117">
        <v>0.34300000000000003</v>
      </c>
      <c r="M3108" s="117">
        <v>2.9000000000000001E-2</v>
      </c>
      <c r="N3108" s="117" t="s">
        <v>3355</v>
      </c>
    </row>
    <row r="3109" spans="1:14">
      <c r="A3109" s="212" t="s">
        <v>7768</v>
      </c>
      <c r="B3109" s="117">
        <v>0.9030999999999999</v>
      </c>
      <c r="C3109" s="117">
        <v>1</v>
      </c>
      <c r="D3109" s="117">
        <v>2.827E-2</v>
      </c>
      <c r="E3109" s="117">
        <v>2827</v>
      </c>
      <c r="F3109" s="117" t="s">
        <v>1767</v>
      </c>
      <c r="G3109" s="117">
        <v>2.0331000000000001</v>
      </c>
      <c r="H3109" s="117">
        <v>4.3900000000000002E-2</v>
      </c>
      <c r="I3109" s="117">
        <v>1</v>
      </c>
      <c r="J3109" s="117">
        <v>0</v>
      </c>
      <c r="K3109" s="117">
        <v>0</v>
      </c>
      <c r="L3109" s="117">
        <v>0.24099999999999999</v>
      </c>
      <c r="M3109" s="117">
        <v>1.4E-2</v>
      </c>
      <c r="N3109" s="117" t="s">
        <v>3356</v>
      </c>
    </row>
    <row r="3110" spans="1:14">
      <c r="A3110" s="212" t="s">
        <v>7769</v>
      </c>
      <c r="B3110" s="117">
        <v>0.82499999999999996</v>
      </c>
      <c r="C3110" s="117">
        <v>1</v>
      </c>
      <c r="D3110" s="117">
        <v>2.4830000000000001E-2</v>
      </c>
      <c r="E3110" s="117">
        <v>2483</v>
      </c>
      <c r="F3110" s="117" t="s">
        <v>1396</v>
      </c>
      <c r="G3110" s="117">
        <v>1.5834999999999999</v>
      </c>
      <c r="H3110" s="117">
        <v>4.8099999999999997E-2</v>
      </c>
      <c r="I3110" s="117">
        <v>1</v>
      </c>
      <c r="J3110" s="117">
        <v>0</v>
      </c>
      <c r="K3110" s="117">
        <v>0</v>
      </c>
      <c r="L3110" s="117">
        <v>0.28599999999999998</v>
      </c>
      <c r="M3110" s="117">
        <v>1.7999999999999999E-2</v>
      </c>
      <c r="N3110" s="117" t="s">
        <v>3357</v>
      </c>
    </row>
    <row r="3111" spans="1:14">
      <c r="A3111" s="212" t="s">
        <v>7770</v>
      </c>
      <c r="B3111" s="117">
        <v>1.0267999999999999</v>
      </c>
      <c r="C3111" s="117">
        <v>1</v>
      </c>
      <c r="D3111" s="117">
        <v>3.9600000000000003E-2</v>
      </c>
      <c r="E3111" s="117">
        <v>3960</v>
      </c>
      <c r="F3111" s="117" t="s">
        <v>1771</v>
      </c>
      <c r="G3111" s="117">
        <v>1.44</v>
      </c>
      <c r="H3111" s="117">
        <v>3.1399999999999997E-2</v>
      </c>
      <c r="I3111" s="117">
        <v>1</v>
      </c>
      <c r="J3111" s="117">
        <v>8.1871999999999999E-4</v>
      </c>
      <c r="K3111" s="117">
        <v>8.7438000000000001E-4</v>
      </c>
      <c r="L3111" s="117">
        <v>0.40300000000000002</v>
      </c>
      <c r="M3111" s="117">
        <v>0.04</v>
      </c>
      <c r="N3111" s="117" t="s">
        <v>3358</v>
      </c>
    </row>
    <row r="3112" spans="1:14">
      <c r="A3112" s="212" t="s">
        <v>7771</v>
      </c>
      <c r="B3112" s="117">
        <v>0.9030999999999999</v>
      </c>
      <c r="C3112" s="117">
        <v>1</v>
      </c>
      <c r="D3112" s="117">
        <v>3.737E-2</v>
      </c>
      <c r="E3112" s="117">
        <v>3737</v>
      </c>
      <c r="F3112" s="117" t="s">
        <v>1767</v>
      </c>
      <c r="G3112" s="117">
        <v>1.5601</v>
      </c>
      <c r="H3112" s="117">
        <v>5.04E-2</v>
      </c>
      <c r="I3112" s="117">
        <v>1</v>
      </c>
      <c r="J3112" s="117">
        <v>3.4487699999999999E-3</v>
      </c>
      <c r="K3112" s="117">
        <v>3.5470300000000001E-3</v>
      </c>
      <c r="L3112" s="117">
        <v>0.27200000000000002</v>
      </c>
      <c r="M3112" s="117">
        <v>2.5000000000000001E-2</v>
      </c>
      <c r="N3112" s="117" t="s">
        <v>3359</v>
      </c>
    </row>
    <row r="3113" spans="1:14">
      <c r="A3113" s="212" t="s">
        <v>7772</v>
      </c>
      <c r="B3113" s="117">
        <v>1.0267999999999999</v>
      </c>
      <c r="C3113" s="117">
        <v>1</v>
      </c>
      <c r="D3113" s="117">
        <v>1.7819999999999999E-2</v>
      </c>
      <c r="E3113" s="117">
        <v>1782</v>
      </c>
      <c r="F3113" s="117" t="s">
        <v>1771</v>
      </c>
      <c r="G3113" s="117">
        <v>1.6791</v>
      </c>
      <c r="H3113" s="117">
        <v>3.9800000000000002E-2</v>
      </c>
      <c r="I3113" s="117">
        <v>1</v>
      </c>
      <c r="J3113" s="117">
        <v>0</v>
      </c>
      <c r="K3113" s="117">
        <v>0</v>
      </c>
      <c r="L3113" s="117">
        <v>0.40600000000000003</v>
      </c>
      <c r="M3113" s="117">
        <v>4.9000000000000002E-2</v>
      </c>
      <c r="N3113" s="117" t="s">
        <v>3360</v>
      </c>
    </row>
    <row r="3114" spans="1:14">
      <c r="A3114" s="212" t="s">
        <v>7773</v>
      </c>
      <c r="B3114" s="117">
        <v>0.9030999999999999</v>
      </c>
      <c r="C3114" s="117">
        <v>1</v>
      </c>
      <c r="D3114" s="117">
        <v>6.5180000000000002E-2</v>
      </c>
      <c r="E3114" s="117">
        <v>6518</v>
      </c>
      <c r="F3114" s="117" t="s">
        <v>1767</v>
      </c>
      <c r="G3114" s="117">
        <v>1.6823999999999999</v>
      </c>
      <c r="H3114" s="117">
        <v>4.1700000000000001E-2</v>
      </c>
      <c r="I3114" s="117">
        <v>1</v>
      </c>
      <c r="J3114" s="117">
        <v>1.644491E-2</v>
      </c>
      <c r="K3114" s="117">
        <v>2.0011350000000001E-2</v>
      </c>
      <c r="L3114" s="117">
        <v>0.25</v>
      </c>
      <c r="M3114" s="117">
        <v>2.9000000000000001E-2</v>
      </c>
      <c r="N3114" s="117" t="s">
        <v>3339</v>
      </c>
    </row>
    <row r="3115" spans="1:14">
      <c r="A3115" s="212" t="s">
        <v>7774</v>
      </c>
      <c r="B3115" s="117">
        <v>0.9040999999999999</v>
      </c>
      <c r="C3115" s="117">
        <v>1</v>
      </c>
      <c r="D3115" s="117">
        <v>7.1360000000000007E-2</v>
      </c>
      <c r="E3115" s="117">
        <v>7136</v>
      </c>
      <c r="F3115" s="117" t="s">
        <v>1693</v>
      </c>
      <c r="G3115" s="117">
        <v>1.5742</v>
      </c>
      <c r="H3115" s="117">
        <v>4.2000000000000003E-2</v>
      </c>
      <c r="I3115" s="117">
        <v>1</v>
      </c>
      <c r="J3115" s="117">
        <v>0</v>
      </c>
      <c r="K3115" s="117">
        <v>0</v>
      </c>
      <c r="L3115" s="117">
        <v>0.16</v>
      </c>
      <c r="M3115" s="117">
        <v>1.2E-2</v>
      </c>
      <c r="N3115" s="117" t="s">
        <v>3361</v>
      </c>
    </row>
    <row r="3116" spans="1:14">
      <c r="A3116" s="212" t="s">
        <v>7775</v>
      </c>
      <c r="B3116" s="117">
        <v>1.0267999999999999</v>
      </c>
      <c r="C3116" s="117">
        <v>1</v>
      </c>
      <c r="D3116" s="117">
        <v>6.9989999999999997E-2</v>
      </c>
      <c r="E3116" s="117">
        <v>6999</v>
      </c>
      <c r="F3116" s="117" t="s">
        <v>1771</v>
      </c>
      <c r="G3116" s="117">
        <v>1.8301000000000001</v>
      </c>
      <c r="H3116" s="117">
        <v>3.3099999999999997E-2</v>
      </c>
      <c r="I3116" s="117">
        <v>1</v>
      </c>
      <c r="J3116" s="117">
        <v>4.3062059999999999E-2</v>
      </c>
      <c r="K3116" s="117">
        <v>6.2741790000000006E-2</v>
      </c>
      <c r="L3116" s="117">
        <v>0.32300000000000001</v>
      </c>
      <c r="M3116" s="117">
        <v>3.2000000000000001E-2</v>
      </c>
      <c r="N3116" s="117" t="s">
        <v>3362</v>
      </c>
    </row>
    <row r="3117" spans="1:14">
      <c r="A3117" s="212" t="s">
        <v>7776</v>
      </c>
      <c r="B3117" s="117">
        <v>0.9030999999999999</v>
      </c>
      <c r="C3117" s="117">
        <v>1</v>
      </c>
      <c r="D3117" s="117">
        <v>7.0169999999999996E-2</v>
      </c>
      <c r="E3117" s="117">
        <v>7017</v>
      </c>
      <c r="F3117" s="117" t="s">
        <v>1767</v>
      </c>
      <c r="G3117" s="117">
        <v>1.7564</v>
      </c>
      <c r="H3117" s="117">
        <v>5.4699999999999999E-2</v>
      </c>
      <c r="I3117" s="117">
        <v>1</v>
      </c>
      <c r="J3117" s="117">
        <v>6.2041779999999998E-2</v>
      </c>
      <c r="K3117" s="117">
        <v>7.5746869999999994E-2</v>
      </c>
      <c r="L3117" s="117">
        <v>0.28299999999999997</v>
      </c>
      <c r="M3117" s="117">
        <v>3.5000000000000003E-2</v>
      </c>
      <c r="N3117" s="117" t="s">
        <v>3356</v>
      </c>
    </row>
    <row r="3118" spans="1:14">
      <c r="A3118" s="212" t="s">
        <v>7777</v>
      </c>
      <c r="B3118" s="117">
        <v>0.70819999999999994</v>
      </c>
      <c r="C3118" s="117">
        <v>1</v>
      </c>
      <c r="D3118" s="117">
        <v>3.5929999999999997E-2</v>
      </c>
      <c r="E3118" s="117">
        <v>3593</v>
      </c>
      <c r="F3118" s="117" t="s">
        <v>1556</v>
      </c>
      <c r="G3118" s="117">
        <v>1.4911000000000001</v>
      </c>
      <c r="H3118" s="117">
        <v>5.28E-2</v>
      </c>
      <c r="I3118" s="117">
        <v>1</v>
      </c>
      <c r="J3118" s="117">
        <v>1.974894E-2</v>
      </c>
      <c r="K3118" s="117">
        <v>2.4068949999999999E-2</v>
      </c>
      <c r="L3118" s="117">
        <v>0.14499999999999999</v>
      </c>
      <c r="M3118" s="117">
        <v>3.2000000000000001E-2</v>
      </c>
      <c r="N3118" s="117" t="s">
        <v>3363</v>
      </c>
    </row>
    <row r="3119" spans="1:14">
      <c r="A3119" s="212" t="s">
        <v>7778</v>
      </c>
      <c r="B3119" s="117">
        <v>0.9030999999999999</v>
      </c>
      <c r="C3119" s="117">
        <v>1</v>
      </c>
      <c r="D3119" s="117">
        <v>5.9229999999999998E-2</v>
      </c>
      <c r="E3119" s="117">
        <v>5923</v>
      </c>
      <c r="F3119" s="117" t="s">
        <v>1767</v>
      </c>
      <c r="G3119" s="117">
        <v>1.6966000000000001</v>
      </c>
      <c r="H3119" s="117">
        <v>2.2800000000000001E-2</v>
      </c>
      <c r="I3119" s="117">
        <v>1</v>
      </c>
      <c r="J3119" s="117">
        <v>3.50541E-3</v>
      </c>
      <c r="K3119" s="117">
        <v>4.7988600000000003E-3</v>
      </c>
      <c r="L3119" s="117">
        <v>0.23899999999999999</v>
      </c>
      <c r="M3119" s="117">
        <v>1.9E-2</v>
      </c>
      <c r="N3119" s="117" t="s">
        <v>3364</v>
      </c>
    </row>
    <row r="3120" spans="1:14">
      <c r="A3120" s="212" t="s">
        <v>7779</v>
      </c>
      <c r="B3120" s="117">
        <v>0.90599999999999992</v>
      </c>
      <c r="C3120" s="117">
        <v>1</v>
      </c>
      <c r="D3120" s="117">
        <v>6.6820000000000004E-2</v>
      </c>
      <c r="E3120" s="117">
        <v>6682</v>
      </c>
      <c r="F3120" s="117" t="s">
        <v>1689</v>
      </c>
      <c r="G3120" s="117">
        <v>1.9843</v>
      </c>
      <c r="H3120" s="117">
        <v>4.3099999999999999E-2</v>
      </c>
      <c r="I3120" s="117">
        <v>1</v>
      </c>
      <c r="J3120" s="117">
        <v>1.1237799999999999E-2</v>
      </c>
      <c r="K3120" s="117">
        <v>9.8433900000000005E-3</v>
      </c>
      <c r="L3120" s="117">
        <v>0.219</v>
      </c>
      <c r="M3120" s="117">
        <v>1.7999999999999999E-2</v>
      </c>
      <c r="N3120" s="117" t="s">
        <v>3351</v>
      </c>
    </row>
    <row r="3121" spans="1:14">
      <c r="A3121" s="212" t="s">
        <v>7780</v>
      </c>
      <c r="B3121" s="117">
        <v>0.76769999999999994</v>
      </c>
      <c r="C3121" s="117">
        <v>1</v>
      </c>
      <c r="D3121" s="117">
        <v>1.567E-2</v>
      </c>
      <c r="E3121" s="117">
        <v>1567</v>
      </c>
      <c r="F3121" s="117" t="s">
        <v>4014</v>
      </c>
      <c r="G3121" s="117">
        <v>1.2504</v>
      </c>
      <c r="H3121" s="117">
        <v>0</v>
      </c>
      <c r="I3121" s="117">
        <v>1</v>
      </c>
      <c r="J3121" s="117">
        <v>0</v>
      </c>
      <c r="K3121" s="117">
        <v>0</v>
      </c>
      <c r="L3121" s="117">
        <v>0.157</v>
      </c>
      <c r="M3121" s="117">
        <v>1.7999999999999999E-2</v>
      </c>
      <c r="N3121" s="117" t="s">
        <v>3365</v>
      </c>
    </row>
    <row r="3122" spans="1:14">
      <c r="A3122" s="212" t="s">
        <v>7781</v>
      </c>
      <c r="B3122" s="117">
        <v>1.0267999999999999</v>
      </c>
      <c r="C3122" s="117">
        <v>1</v>
      </c>
      <c r="D3122" s="117">
        <v>0.12675</v>
      </c>
      <c r="E3122" s="117">
        <v>12675</v>
      </c>
      <c r="F3122" s="117" t="s">
        <v>1771</v>
      </c>
      <c r="G3122" s="117">
        <v>2.1981999999999999</v>
      </c>
      <c r="H3122" s="117">
        <v>6.5500000000000003E-2</v>
      </c>
      <c r="I3122" s="117">
        <v>1</v>
      </c>
      <c r="J3122" s="117">
        <v>6.8505090000000005E-2</v>
      </c>
      <c r="K3122" s="117">
        <v>8.1632969999999999E-2</v>
      </c>
      <c r="L3122" s="117">
        <v>0.36699999999999999</v>
      </c>
      <c r="M3122" s="117">
        <v>3.5999999999999997E-2</v>
      </c>
      <c r="N3122" s="117" t="s">
        <v>3366</v>
      </c>
    </row>
    <row r="3123" spans="1:14">
      <c r="A3123" s="212" t="s">
        <v>7782</v>
      </c>
      <c r="B3123" s="117">
        <v>0.9030999999999999</v>
      </c>
      <c r="C3123" s="117">
        <v>1</v>
      </c>
      <c r="D3123" s="117">
        <v>3.388E-2</v>
      </c>
      <c r="E3123" s="117">
        <v>3388</v>
      </c>
      <c r="F3123" s="117" t="s">
        <v>1767</v>
      </c>
      <c r="G3123" s="117">
        <v>1.4764999999999999</v>
      </c>
      <c r="H3123" s="117">
        <v>2.6599999999999999E-2</v>
      </c>
      <c r="I3123" s="117">
        <v>1</v>
      </c>
      <c r="J3123" s="117">
        <v>0</v>
      </c>
      <c r="K3123" s="117">
        <v>0</v>
      </c>
      <c r="L3123" s="117">
        <v>0.27300000000000002</v>
      </c>
      <c r="M3123" s="117">
        <v>3.4000000000000002E-2</v>
      </c>
      <c r="N3123" s="117" t="s">
        <v>3367</v>
      </c>
    </row>
    <row r="3124" spans="1:14">
      <c r="A3124" s="212" t="s">
        <v>7783</v>
      </c>
      <c r="B3124" s="117">
        <v>0.90599999999999992</v>
      </c>
      <c r="C3124" s="117">
        <v>1</v>
      </c>
      <c r="D3124" s="117">
        <v>5.0750000000000003E-2</v>
      </c>
      <c r="E3124" s="117">
        <v>5075</v>
      </c>
      <c r="F3124" s="117" t="s">
        <v>1689</v>
      </c>
      <c r="G3124" s="117">
        <v>1.5454000000000001</v>
      </c>
      <c r="H3124" s="117">
        <v>5.8599999999999999E-2</v>
      </c>
      <c r="I3124" s="117">
        <v>1</v>
      </c>
      <c r="J3124" s="117">
        <v>0</v>
      </c>
      <c r="K3124" s="117">
        <v>0</v>
      </c>
      <c r="L3124" s="117">
        <v>0.107</v>
      </c>
      <c r="M3124" s="117">
        <v>0.01</v>
      </c>
      <c r="N3124" s="117" t="s">
        <v>3368</v>
      </c>
    </row>
    <row r="3125" spans="1:14">
      <c r="A3125" s="212" t="s">
        <v>7784</v>
      </c>
      <c r="B3125" s="117">
        <v>0.90599999999999992</v>
      </c>
      <c r="C3125" s="117">
        <v>1</v>
      </c>
      <c r="D3125" s="117">
        <v>6.003E-2</v>
      </c>
      <c r="E3125" s="117">
        <v>6003</v>
      </c>
      <c r="F3125" s="117" t="s">
        <v>1689</v>
      </c>
      <c r="G3125" s="117">
        <v>1.7650999999999999</v>
      </c>
      <c r="H3125" s="117">
        <v>3.2199999999999999E-2</v>
      </c>
      <c r="I3125" s="117">
        <v>1</v>
      </c>
      <c r="J3125" s="117">
        <v>0</v>
      </c>
      <c r="K3125" s="117">
        <v>0</v>
      </c>
      <c r="L3125" s="117">
        <v>0.22</v>
      </c>
      <c r="M3125" s="117">
        <v>2.4E-2</v>
      </c>
      <c r="N3125" s="117" t="s">
        <v>3351</v>
      </c>
    </row>
    <row r="3126" spans="1:14">
      <c r="A3126" s="212" t="s">
        <v>7785</v>
      </c>
      <c r="B3126" s="117">
        <v>0.76769999999999994</v>
      </c>
      <c r="C3126" s="117">
        <v>1</v>
      </c>
      <c r="D3126" s="117">
        <v>3.8019999999999998E-2</v>
      </c>
      <c r="E3126" s="117">
        <v>3802</v>
      </c>
      <c r="F3126" s="117" t="s">
        <v>4014</v>
      </c>
      <c r="G3126" s="117">
        <v>1.5306</v>
      </c>
      <c r="H3126" s="117">
        <v>0</v>
      </c>
      <c r="I3126" s="117">
        <v>1</v>
      </c>
      <c r="J3126" s="117">
        <v>0.20567811999999999</v>
      </c>
      <c r="K3126" s="117">
        <v>0.12057564</v>
      </c>
      <c r="L3126" s="117">
        <v>0.18</v>
      </c>
      <c r="M3126" s="117">
        <v>2.1999999999999999E-2</v>
      </c>
      <c r="N3126" s="117" t="s">
        <v>3369</v>
      </c>
    </row>
    <row r="3127" spans="1:14">
      <c r="A3127" s="212" t="s">
        <v>7786</v>
      </c>
      <c r="B3127" s="117">
        <v>0.96869999999999989</v>
      </c>
      <c r="C3127" s="117">
        <v>1</v>
      </c>
      <c r="D3127" s="117">
        <v>4.3459999999999999E-2</v>
      </c>
      <c r="E3127" s="117">
        <v>4346</v>
      </c>
      <c r="F3127" s="117" t="s">
        <v>1438</v>
      </c>
      <c r="G3127" s="117">
        <v>1.6308</v>
      </c>
      <c r="H3127" s="117">
        <v>2.1100000000000001E-2</v>
      </c>
      <c r="I3127" s="117">
        <v>1</v>
      </c>
      <c r="J3127" s="117">
        <v>0</v>
      </c>
      <c r="K3127" s="117">
        <v>0</v>
      </c>
      <c r="L3127" s="117">
        <v>0.36699999999999999</v>
      </c>
      <c r="M3127" s="117">
        <v>4.2000000000000003E-2</v>
      </c>
      <c r="N3127" s="117" t="s">
        <v>3340</v>
      </c>
    </row>
    <row r="3128" spans="1:14">
      <c r="A3128" s="212" t="s">
        <v>7787</v>
      </c>
      <c r="B3128" s="117">
        <v>0.76769999999999994</v>
      </c>
      <c r="C3128" s="117">
        <v>1</v>
      </c>
      <c r="D3128" s="117">
        <v>2.7310000000000001E-2</v>
      </c>
      <c r="E3128" s="117">
        <v>2731</v>
      </c>
      <c r="F3128" s="117" t="s">
        <v>4014</v>
      </c>
      <c r="G3128" s="117">
        <v>1.536</v>
      </c>
      <c r="H3128" s="117">
        <v>0</v>
      </c>
      <c r="I3128" s="117">
        <v>1</v>
      </c>
      <c r="J3128" s="117">
        <v>0</v>
      </c>
      <c r="K3128" s="117">
        <v>0</v>
      </c>
      <c r="L3128" s="117">
        <v>0.19700000000000001</v>
      </c>
      <c r="M3128" s="117">
        <v>2.9000000000000001E-2</v>
      </c>
      <c r="N3128" s="117" t="s">
        <v>3370</v>
      </c>
    </row>
    <row r="3129" spans="1:14">
      <c r="A3129" s="212" t="s">
        <v>7788</v>
      </c>
      <c r="B3129" s="117">
        <v>0.76769999999999994</v>
      </c>
      <c r="C3129" s="117">
        <v>1</v>
      </c>
      <c r="D3129" s="117">
        <v>9.4400000000000005E-3</v>
      </c>
      <c r="E3129" s="117">
        <v>944</v>
      </c>
      <c r="F3129" s="117" t="s">
        <v>4014</v>
      </c>
      <c r="G3129" s="117">
        <v>1.6114999999999999</v>
      </c>
      <c r="H3129" s="117">
        <v>0</v>
      </c>
      <c r="I3129" s="117">
        <v>1</v>
      </c>
      <c r="J3129" s="117">
        <v>0</v>
      </c>
      <c r="K3129" s="117">
        <v>0</v>
      </c>
      <c r="L3129" s="117">
        <v>0.51200000000000001</v>
      </c>
      <c r="M3129" s="117">
        <v>2.3E-2</v>
      </c>
      <c r="N3129" s="117" t="s">
        <v>3371</v>
      </c>
    </row>
    <row r="3130" spans="1:14">
      <c r="A3130" s="212" t="s">
        <v>7789</v>
      </c>
      <c r="B3130" s="117">
        <v>0.874</v>
      </c>
      <c r="C3130" s="117">
        <v>1</v>
      </c>
      <c r="D3130" s="117">
        <v>8.6300000000000005E-3</v>
      </c>
      <c r="E3130" s="117">
        <v>863</v>
      </c>
      <c r="F3130" s="117" t="s">
        <v>1591</v>
      </c>
      <c r="G3130" s="117">
        <v>1.214</v>
      </c>
      <c r="H3130" s="117">
        <v>0</v>
      </c>
      <c r="I3130" s="117">
        <v>1</v>
      </c>
      <c r="J3130" s="117">
        <v>0</v>
      </c>
      <c r="K3130" s="117">
        <v>0</v>
      </c>
      <c r="L3130" s="117">
        <v>0.51200000000000001</v>
      </c>
      <c r="M3130" s="117">
        <v>5.2999999999999999E-2</v>
      </c>
      <c r="N3130" s="117" t="s">
        <v>4763</v>
      </c>
    </row>
    <row r="3131" spans="1:14">
      <c r="A3131" s="212" t="s">
        <v>7790</v>
      </c>
      <c r="B3131" s="117">
        <v>0.9040999999999999</v>
      </c>
      <c r="C3131" s="117">
        <v>1</v>
      </c>
      <c r="D3131" s="117">
        <v>6.3800000000000003E-3</v>
      </c>
      <c r="E3131" s="117">
        <v>638</v>
      </c>
      <c r="F3131" s="117" t="s">
        <v>1693</v>
      </c>
      <c r="G3131" s="117">
        <v>1.274</v>
      </c>
      <c r="H3131" s="117">
        <v>0</v>
      </c>
      <c r="I3131" s="117">
        <v>1</v>
      </c>
      <c r="J3131" s="117">
        <v>0</v>
      </c>
      <c r="K3131" s="117">
        <v>0</v>
      </c>
      <c r="L3131" s="117">
        <v>0.315</v>
      </c>
      <c r="M3131" s="117">
        <v>1.4E-2</v>
      </c>
      <c r="N3131" s="117" t="s">
        <v>3372</v>
      </c>
    </row>
    <row r="3132" spans="1:14">
      <c r="A3132" s="212" t="s">
        <v>7791</v>
      </c>
      <c r="B3132" s="117">
        <v>0.76769999999999994</v>
      </c>
      <c r="C3132" s="117">
        <v>1</v>
      </c>
      <c r="D3132" s="117">
        <v>1.685E-2</v>
      </c>
      <c r="E3132" s="117">
        <v>1685</v>
      </c>
      <c r="F3132" s="117" t="s">
        <v>4014</v>
      </c>
      <c r="G3132" s="117">
        <v>1.3315999999999999</v>
      </c>
      <c r="H3132" s="117">
        <v>0</v>
      </c>
      <c r="I3132" s="117">
        <v>1</v>
      </c>
      <c r="J3132" s="117">
        <v>0</v>
      </c>
      <c r="K3132" s="117">
        <v>0</v>
      </c>
      <c r="L3132" s="117">
        <v>0.41</v>
      </c>
      <c r="M3132" s="117">
        <v>6.0999999999999999E-2</v>
      </c>
      <c r="N3132" s="117" t="s">
        <v>3373</v>
      </c>
    </row>
    <row r="3133" spans="1:14">
      <c r="A3133" s="212" t="s">
        <v>7792</v>
      </c>
      <c r="B3133" s="117">
        <v>0.76769999999999994</v>
      </c>
      <c r="C3133" s="117">
        <v>1</v>
      </c>
      <c r="D3133" s="117">
        <v>7.1300000000000001E-3</v>
      </c>
      <c r="E3133" s="117">
        <v>713</v>
      </c>
      <c r="F3133" s="117" t="s">
        <v>4014</v>
      </c>
      <c r="G3133" s="117">
        <v>1.2593000000000001</v>
      </c>
      <c r="H3133" s="117">
        <v>0</v>
      </c>
      <c r="I3133" s="117">
        <v>1</v>
      </c>
      <c r="J3133" s="117">
        <v>0</v>
      </c>
      <c r="K3133" s="117">
        <v>0</v>
      </c>
      <c r="L3133" s="117">
        <v>0.19700000000000001</v>
      </c>
      <c r="M3133" s="117">
        <v>1.4999999999999999E-2</v>
      </c>
      <c r="N3133" s="117" t="s">
        <v>3374</v>
      </c>
    </row>
    <row r="3134" spans="1:14">
      <c r="A3134" s="212" t="s">
        <v>7793</v>
      </c>
      <c r="B3134" s="117">
        <v>0.9030999999999999</v>
      </c>
      <c r="C3134" s="117">
        <v>1</v>
      </c>
      <c r="D3134" s="117">
        <v>3.6970000000000003E-2</v>
      </c>
      <c r="E3134" s="117">
        <v>3697</v>
      </c>
      <c r="F3134" s="117" t="s">
        <v>1767</v>
      </c>
      <c r="G3134" s="117">
        <v>1.7254</v>
      </c>
      <c r="H3134" s="117">
        <v>3.4799999999999998E-2</v>
      </c>
      <c r="I3134" s="117">
        <v>1</v>
      </c>
      <c r="J3134" s="117">
        <v>0</v>
      </c>
      <c r="K3134" s="117">
        <v>0</v>
      </c>
      <c r="L3134" s="117">
        <v>0.28100000000000003</v>
      </c>
      <c r="M3134" s="117">
        <v>3.1E-2</v>
      </c>
      <c r="N3134" s="117" t="s">
        <v>3375</v>
      </c>
    </row>
    <row r="3135" spans="1:14">
      <c r="A3135" s="212" t="s">
        <v>7794</v>
      </c>
      <c r="B3135" s="117">
        <v>0.90599999999999992</v>
      </c>
      <c r="C3135" s="117">
        <v>1</v>
      </c>
      <c r="D3135" s="117">
        <v>5.1200000000000004E-3</v>
      </c>
      <c r="E3135" s="117">
        <v>512</v>
      </c>
      <c r="F3135" s="117" t="s">
        <v>1689</v>
      </c>
      <c r="G3135" s="117">
        <v>1.0618000000000001</v>
      </c>
      <c r="H3135" s="117">
        <v>0.1022</v>
      </c>
      <c r="I3135" s="117">
        <v>1</v>
      </c>
      <c r="J3135" s="117">
        <v>0</v>
      </c>
      <c r="K3135" s="117">
        <v>0</v>
      </c>
      <c r="L3135" s="117">
        <v>0.59299999999999997</v>
      </c>
      <c r="M3135" s="117">
        <v>0.04</v>
      </c>
      <c r="N3135" s="117" t="s">
        <v>3351</v>
      </c>
    </row>
    <row r="3136" spans="1:14">
      <c r="A3136" s="212" t="s">
        <v>7795</v>
      </c>
      <c r="B3136" s="117">
        <v>0.76769999999999994</v>
      </c>
      <c r="C3136" s="117">
        <v>1</v>
      </c>
      <c r="D3136" s="117">
        <v>5.7000000000000002E-3</v>
      </c>
      <c r="E3136" s="117">
        <v>570</v>
      </c>
      <c r="F3136" s="117" t="s">
        <v>4014</v>
      </c>
      <c r="G3136" s="117">
        <v>1.1919</v>
      </c>
      <c r="H3136" s="117">
        <v>0</v>
      </c>
      <c r="I3136" s="117">
        <v>1</v>
      </c>
      <c r="J3136" s="117">
        <v>0</v>
      </c>
      <c r="K3136" s="117">
        <v>0</v>
      </c>
      <c r="L3136" s="117">
        <v>0.13900000000000001</v>
      </c>
      <c r="M3136" s="117">
        <v>0.02</v>
      </c>
      <c r="N3136" s="117" t="s">
        <v>3376</v>
      </c>
    </row>
    <row r="3137" spans="1:14">
      <c r="A3137" s="212" t="s">
        <v>7796</v>
      </c>
      <c r="B3137" s="117">
        <v>0.76769999999999994</v>
      </c>
      <c r="C3137" s="117">
        <v>1</v>
      </c>
      <c r="D3137" s="117">
        <v>1.4970000000000001E-2</v>
      </c>
      <c r="E3137" s="117">
        <v>1497</v>
      </c>
      <c r="F3137" s="117" t="s">
        <v>4014</v>
      </c>
      <c r="G3137" s="117">
        <v>1.3528</v>
      </c>
      <c r="H3137" s="117">
        <v>0</v>
      </c>
      <c r="I3137" s="117">
        <v>1</v>
      </c>
      <c r="J3137" s="117">
        <v>0</v>
      </c>
      <c r="K3137" s="117">
        <v>0</v>
      </c>
      <c r="L3137" s="117">
        <v>0.29099999999999998</v>
      </c>
      <c r="M3137" s="117">
        <v>1.4999999999999999E-2</v>
      </c>
      <c r="N3137" s="117" t="s">
        <v>3377</v>
      </c>
    </row>
    <row r="3138" spans="1:14">
      <c r="A3138" s="212" t="s">
        <v>7797</v>
      </c>
      <c r="B3138" s="117">
        <v>1.0267999999999999</v>
      </c>
      <c r="C3138" s="117">
        <v>1</v>
      </c>
      <c r="D3138" s="117">
        <v>3.4189999999999998E-2</v>
      </c>
      <c r="E3138" s="117">
        <v>3419</v>
      </c>
      <c r="F3138" s="117" t="s">
        <v>1771</v>
      </c>
      <c r="G3138" s="117">
        <v>1.6091</v>
      </c>
      <c r="H3138" s="117">
        <v>4.3999999999999997E-2</v>
      </c>
      <c r="I3138" s="117">
        <v>1</v>
      </c>
      <c r="J3138" s="117">
        <v>0</v>
      </c>
      <c r="K3138" s="117">
        <v>0</v>
      </c>
      <c r="L3138" s="117">
        <v>0.379</v>
      </c>
      <c r="M3138" s="117">
        <v>3.5999999999999997E-2</v>
      </c>
      <c r="N3138" s="117" t="s">
        <v>3378</v>
      </c>
    </row>
    <row r="3139" spans="1:14">
      <c r="A3139" s="212" t="s">
        <v>7799</v>
      </c>
      <c r="B3139" s="117">
        <v>1.0267999999999999</v>
      </c>
      <c r="C3139" s="117">
        <v>1</v>
      </c>
      <c r="D3139" s="117">
        <v>4.0779999999999997E-2</v>
      </c>
      <c r="E3139" s="117">
        <v>4078</v>
      </c>
      <c r="F3139" s="117" t="s">
        <v>1771</v>
      </c>
      <c r="G3139" s="117">
        <v>1.8580000000000001</v>
      </c>
      <c r="H3139" s="117">
        <v>3.0800000000000001E-2</v>
      </c>
      <c r="I3139" s="117">
        <v>1</v>
      </c>
      <c r="J3139" s="117">
        <v>0</v>
      </c>
      <c r="K3139" s="117">
        <v>0</v>
      </c>
      <c r="L3139" s="117">
        <v>0.22</v>
      </c>
      <c r="M3139" s="117">
        <v>2.5999999999999999E-2</v>
      </c>
      <c r="N3139" s="117" t="s">
        <v>3380</v>
      </c>
    </row>
    <row r="3140" spans="1:14">
      <c r="A3140" s="212" t="s">
        <v>7801</v>
      </c>
      <c r="B3140" s="117">
        <v>0.82499999999999996</v>
      </c>
      <c r="C3140" s="117">
        <v>1</v>
      </c>
      <c r="D3140" s="117">
        <v>1.968E-2</v>
      </c>
      <c r="E3140" s="117">
        <v>1968</v>
      </c>
      <c r="F3140" s="117" t="s">
        <v>1396</v>
      </c>
      <c r="G3140" s="117">
        <v>1.5699000000000001</v>
      </c>
      <c r="H3140" s="117">
        <v>0</v>
      </c>
      <c r="I3140" s="117">
        <v>1</v>
      </c>
      <c r="J3140" s="117">
        <v>0.26115105999999999</v>
      </c>
      <c r="K3140" s="117">
        <v>0.19197565999999999</v>
      </c>
      <c r="L3140" s="117">
        <v>0.19600000000000001</v>
      </c>
      <c r="M3140" s="117">
        <v>1.9E-2</v>
      </c>
      <c r="N3140" s="117" t="s">
        <v>3381</v>
      </c>
    </row>
    <row r="3141" spans="1:14">
      <c r="A3141" s="212" t="s">
        <v>7802</v>
      </c>
      <c r="B3141" s="117">
        <v>0.76769999999999994</v>
      </c>
      <c r="C3141" s="117">
        <v>1</v>
      </c>
      <c r="D3141" s="117">
        <v>8.94E-3</v>
      </c>
      <c r="E3141" s="117">
        <v>894</v>
      </c>
      <c r="F3141" s="117" t="s">
        <v>4014</v>
      </c>
      <c r="G3141" s="117">
        <v>1.3682000000000001</v>
      </c>
      <c r="H3141" s="117">
        <v>0</v>
      </c>
      <c r="I3141" s="117">
        <v>1</v>
      </c>
      <c r="J3141" s="117">
        <v>0</v>
      </c>
      <c r="K3141" s="117">
        <v>0</v>
      </c>
      <c r="L3141" s="117">
        <v>0.22700000000000001</v>
      </c>
      <c r="M3141" s="117">
        <v>2.1999999999999999E-2</v>
      </c>
      <c r="N3141" s="117" t="s">
        <v>3382</v>
      </c>
    </row>
    <row r="3142" spans="1:14">
      <c r="A3142" s="212" t="s">
        <v>7803</v>
      </c>
      <c r="B3142" s="117">
        <v>0.90599999999999992</v>
      </c>
      <c r="C3142" s="117">
        <v>1</v>
      </c>
      <c r="D3142" s="117">
        <v>0.10959000000000001</v>
      </c>
      <c r="E3142" s="117">
        <v>10959</v>
      </c>
      <c r="F3142" s="117" t="s">
        <v>1689</v>
      </c>
      <c r="G3142" s="117">
        <v>1.6426000000000001</v>
      </c>
      <c r="H3142" s="117">
        <v>4.7300000000000002E-2</v>
      </c>
      <c r="I3142" s="117">
        <v>1</v>
      </c>
      <c r="J3142" s="117">
        <v>5.2059799999999998E-3</v>
      </c>
      <c r="K3142" s="117">
        <v>5.7773800000000004E-3</v>
      </c>
      <c r="L3142" s="117">
        <v>9.7000000000000003E-2</v>
      </c>
      <c r="M3142" s="117">
        <v>8.0000000000000002E-3</v>
      </c>
      <c r="N3142" s="117" t="s">
        <v>3351</v>
      </c>
    </row>
    <row r="3143" spans="1:14">
      <c r="A3143" s="212" t="s">
        <v>7804</v>
      </c>
      <c r="B3143" s="117">
        <v>1.0267999999999999</v>
      </c>
      <c r="C3143" s="117">
        <v>1</v>
      </c>
      <c r="D3143" s="117">
        <v>3.3709999999999997E-2</v>
      </c>
      <c r="E3143" s="117">
        <v>3371</v>
      </c>
      <c r="F3143" s="117" t="s">
        <v>1771</v>
      </c>
      <c r="G3143" s="117">
        <v>1.5368999999999999</v>
      </c>
      <c r="H3143" s="117">
        <v>5.3999999999999999E-2</v>
      </c>
      <c r="I3143" s="117">
        <v>1</v>
      </c>
      <c r="J3143" s="117">
        <v>0</v>
      </c>
      <c r="K3143" s="117">
        <v>0</v>
      </c>
      <c r="L3143" s="117">
        <v>0.315</v>
      </c>
      <c r="M3143" s="117">
        <v>7.0000000000000007E-2</v>
      </c>
      <c r="N3143" s="117" t="s">
        <v>3360</v>
      </c>
    </row>
    <row r="3144" spans="1:14">
      <c r="A3144" s="212" t="s">
        <v>7805</v>
      </c>
      <c r="B3144" s="117">
        <v>0.76769999999999994</v>
      </c>
      <c r="C3144" s="117">
        <v>1</v>
      </c>
      <c r="D3144" s="117">
        <v>8.9999999999999993E-3</v>
      </c>
      <c r="E3144" s="117">
        <v>900</v>
      </c>
      <c r="F3144" s="117" t="s">
        <v>4014</v>
      </c>
      <c r="G3144" s="117">
        <v>1.3603000000000001</v>
      </c>
      <c r="H3144" s="117">
        <v>0</v>
      </c>
      <c r="I3144" s="117">
        <v>1</v>
      </c>
      <c r="J3144" s="117">
        <v>0.32653046000000002</v>
      </c>
      <c r="K3144" s="117">
        <v>6.1615940000000001E-2</v>
      </c>
      <c r="L3144" s="117">
        <v>0.26500000000000001</v>
      </c>
      <c r="M3144" s="117">
        <v>2.4E-2</v>
      </c>
      <c r="N3144" s="117" t="s">
        <v>3383</v>
      </c>
    </row>
    <row r="3145" spans="1:14">
      <c r="A3145" s="212" t="s">
        <v>7806</v>
      </c>
      <c r="B3145" s="117">
        <v>0.76769999999999994</v>
      </c>
      <c r="C3145" s="117">
        <v>1</v>
      </c>
      <c r="D3145" s="117">
        <v>1.4999999999999999E-2</v>
      </c>
      <c r="E3145" s="117">
        <v>1500</v>
      </c>
      <c r="F3145" s="117" t="s">
        <v>4014</v>
      </c>
      <c r="G3145" s="117">
        <v>1.2662</v>
      </c>
      <c r="H3145" s="117">
        <v>0</v>
      </c>
      <c r="I3145" s="117">
        <v>1</v>
      </c>
      <c r="J3145" s="117">
        <v>0</v>
      </c>
      <c r="K3145" s="117">
        <v>0</v>
      </c>
      <c r="L3145" s="117">
        <v>0.23100000000000001</v>
      </c>
      <c r="M3145" s="117">
        <v>3.5000000000000003E-2</v>
      </c>
      <c r="N3145" s="117" t="s">
        <v>3384</v>
      </c>
    </row>
    <row r="3146" spans="1:14">
      <c r="A3146" s="212" t="s">
        <v>7807</v>
      </c>
      <c r="B3146" s="117">
        <v>0.82499999999999996</v>
      </c>
      <c r="C3146" s="117">
        <v>1</v>
      </c>
      <c r="D3146" s="117">
        <v>1.175E-2</v>
      </c>
      <c r="E3146" s="117">
        <v>1175</v>
      </c>
      <c r="F3146" s="117" t="s">
        <v>1396</v>
      </c>
      <c r="G3146" s="117">
        <v>1.2375</v>
      </c>
      <c r="H3146" s="117">
        <v>0</v>
      </c>
      <c r="I3146" s="117">
        <v>1</v>
      </c>
      <c r="J3146" s="117">
        <v>0</v>
      </c>
      <c r="K3146" s="117">
        <v>0</v>
      </c>
      <c r="L3146" s="117">
        <v>0.26800000000000002</v>
      </c>
      <c r="M3146" s="117">
        <v>3.2000000000000001E-2</v>
      </c>
      <c r="N3146" s="117" t="s">
        <v>3385</v>
      </c>
    </row>
    <row r="3147" spans="1:14">
      <c r="A3147" s="212" t="s">
        <v>7808</v>
      </c>
      <c r="B3147" s="117">
        <v>0.76769999999999994</v>
      </c>
      <c r="C3147" s="117">
        <v>1</v>
      </c>
      <c r="D3147" s="117">
        <v>3.1199999999999999E-3</v>
      </c>
      <c r="E3147" s="117">
        <v>312</v>
      </c>
      <c r="F3147" s="117" t="s">
        <v>4014</v>
      </c>
      <c r="G3147" s="117">
        <v>1.2</v>
      </c>
      <c r="H3147" s="117">
        <v>0</v>
      </c>
      <c r="I3147" s="117">
        <v>1</v>
      </c>
      <c r="J3147" s="117">
        <v>0</v>
      </c>
      <c r="K3147" s="117">
        <v>0</v>
      </c>
      <c r="L3147" s="117">
        <v>0.29799999999999999</v>
      </c>
      <c r="M3147" s="117">
        <v>3.2000000000000001E-2</v>
      </c>
      <c r="N3147" s="117" t="s">
        <v>3365</v>
      </c>
    </row>
    <row r="3148" spans="1:14">
      <c r="A3148" s="212" t="s">
        <v>7809</v>
      </c>
      <c r="B3148" s="117">
        <v>0.90599999999999992</v>
      </c>
      <c r="C3148" s="117">
        <v>1</v>
      </c>
      <c r="D3148" s="117">
        <v>7.4310000000000001E-2</v>
      </c>
      <c r="E3148" s="117">
        <v>7431</v>
      </c>
      <c r="F3148" s="117" t="s">
        <v>1689</v>
      </c>
      <c r="G3148" s="117">
        <v>1.7661</v>
      </c>
      <c r="H3148" s="117">
        <v>4.58E-2</v>
      </c>
      <c r="I3148" s="117">
        <v>1</v>
      </c>
      <c r="J3148" s="117">
        <v>0</v>
      </c>
      <c r="K3148" s="117">
        <v>0</v>
      </c>
      <c r="L3148" s="117">
        <v>0.105</v>
      </c>
      <c r="M3148" s="117">
        <v>1.0999999999999999E-2</v>
      </c>
      <c r="N3148" s="117" t="s">
        <v>3351</v>
      </c>
    </row>
    <row r="3149" spans="1:14">
      <c r="A3149" s="212" t="s">
        <v>7810</v>
      </c>
      <c r="B3149" s="117">
        <v>0.9030999999999999</v>
      </c>
      <c r="C3149" s="117">
        <v>1</v>
      </c>
      <c r="D3149" s="117">
        <v>4.2049999999999997E-2</v>
      </c>
      <c r="E3149" s="117">
        <v>4205</v>
      </c>
      <c r="F3149" s="117" t="s">
        <v>1767</v>
      </c>
      <c r="G3149" s="117">
        <v>1.5884</v>
      </c>
      <c r="H3149" s="117">
        <v>4.0599999999999997E-2</v>
      </c>
      <c r="I3149" s="117">
        <v>1</v>
      </c>
      <c r="J3149" s="117">
        <v>5.9438E-3</v>
      </c>
      <c r="K3149" s="117">
        <v>9.6269900000000002E-3</v>
      </c>
      <c r="L3149" s="117">
        <v>0.251</v>
      </c>
      <c r="M3149" s="117">
        <v>2.3E-2</v>
      </c>
      <c r="N3149" s="117" t="s">
        <v>3364</v>
      </c>
    </row>
    <row r="3150" spans="1:14">
      <c r="A3150" s="212" t="s">
        <v>7811</v>
      </c>
      <c r="B3150" s="117">
        <v>0.9030999999999999</v>
      </c>
      <c r="C3150" s="117">
        <v>1</v>
      </c>
      <c r="D3150" s="117">
        <v>5.6079999999999998E-2</v>
      </c>
      <c r="E3150" s="117">
        <v>5608</v>
      </c>
      <c r="F3150" s="117" t="s">
        <v>1767</v>
      </c>
      <c r="G3150" s="117">
        <v>1.6863999999999999</v>
      </c>
      <c r="H3150" s="117">
        <v>4.4299999999999999E-2</v>
      </c>
      <c r="I3150" s="117">
        <v>1</v>
      </c>
      <c r="J3150" s="117">
        <v>0</v>
      </c>
      <c r="K3150" s="117">
        <v>0</v>
      </c>
      <c r="L3150" s="117">
        <v>0.438</v>
      </c>
      <c r="M3150" s="117">
        <v>4.2000000000000003E-2</v>
      </c>
      <c r="N3150" s="117" t="s">
        <v>3386</v>
      </c>
    </row>
    <row r="3151" spans="1:14">
      <c r="A3151" s="212" t="s">
        <v>7812</v>
      </c>
      <c r="B3151" s="117">
        <v>1.0267999999999999</v>
      </c>
      <c r="C3151" s="117">
        <v>1</v>
      </c>
      <c r="D3151" s="117">
        <v>3.4349999999999999E-2</v>
      </c>
      <c r="E3151" s="117">
        <v>3435</v>
      </c>
      <c r="F3151" s="117" t="s">
        <v>1771</v>
      </c>
      <c r="G3151" s="117">
        <v>1.623</v>
      </c>
      <c r="H3151" s="117">
        <v>0.02</v>
      </c>
      <c r="I3151" s="117">
        <v>1</v>
      </c>
      <c r="J3151" s="117">
        <v>0</v>
      </c>
      <c r="K3151" s="117">
        <v>0</v>
      </c>
      <c r="L3151" s="117">
        <v>0.40100000000000002</v>
      </c>
      <c r="M3151" s="117">
        <v>3.2000000000000001E-2</v>
      </c>
      <c r="N3151" s="117" t="s">
        <v>3355</v>
      </c>
    </row>
    <row r="3152" spans="1:14">
      <c r="A3152" s="212" t="s">
        <v>7814</v>
      </c>
      <c r="B3152" s="117">
        <v>0.76769999999999994</v>
      </c>
      <c r="C3152" s="117">
        <v>1</v>
      </c>
      <c r="D3152" s="117">
        <v>1.116E-2</v>
      </c>
      <c r="E3152" s="117">
        <v>1116</v>
      </c>
      <c r="F3152" s="117" t="s">
        <v>4014</v>
      </c>
      <c r="G3152" s="117">
        <v>1.2432000000000001</v>
      </c>
      <c r="H3152" s="117">
        <v>0</v>
      </c>
      <c r="I3152" s="117">
        <v>1</v>
      </c>
      <c r="J3152" s="117">
        <v>0</v>
      </c>
      <c r="K3152" s="117">
        <v>0</v>
      </c>
      <c r="L3152" s="117">
        <v>0.246</v>
      </c>
      <c r="M3152" s="117">
        <v>2.4E-2</v>
      </c>
      <c r="N3152" s="117" t="s">
        <v>2021</v>
      </c>
    </row>
    <row r="3153" spans="1:14">
      <c r="A3153" s="212" t="s">
        <v>7815</v>
      </c>
      <c r="B3153" s="117">
        <v>0.76769999999999994</v>
      </c>
      <c r="C3153" s="117">
        <v>1</v>
      </c>
      <c r="D3153" s="117">
        <v>6.4000000000000003E-3</v>
      </c>
      <c r="E3153" s="117">
        <v>640</v>
      </c>
      <c r="F3153" s="117" t="s">
        <v>4014</v>
      </c>
      <c r="G3153" s="117">
        <v>1.0900000000000001</v>
      </c>
      <c r="H3153" s="117">
        <v>0</v>
      </c>
      <c r="I3153" s="117">
        <v>1</v>
      </c>
      <c r="J3153" s="117">
        <v>0</v>
      </c>
      <c r="K3153" s="117">
        <v>0</v>
      </c>
      <c r="L3153" s="117">
        <v>0.27300000000000002</v>
      </c>
      <c r="M3153" s="117">
        <v>3.5000000000000003E-2</v>
      </c>
      <c r="N3153" s="117" t="s">
        <v>3387</v>
      </c>
    </row>
    <row r="3154" spans="1:14">
      <c r="A3154" s="212" t="s">
        <v>7817</v>
      </c>
      <c r="B3154" s="117">
        <v>0.9030999999999999</v>
      </c>
      <c r="C3154" s="117">
        <v>1</v>
      </c>
      <c r="D3154" s="117">
        <v>1.618E-2</v>
      </c>
      <c r="E3154" s="117">
        <v>1618</v>
      </c>
      <c r="F3154" s="117" t="s">
        <v>1767</v>
      </c>
      <c r="G3154" s="117">
        <v>1.4056</v>
      </c>
      <c r="H3154" s="117">
        <v>0</v>
      </c>
      <c r="I3154" s="117">
        <v>1</v>
      </c>
      <c r="J3154" s="117">
        <v>0</v>
      </c>
      <c r="K3154" s="117">
        <v>0</v>
      </c>
      <c r="L3154" s="117">
        <v>0.317</v>
      </c>
      <c r="M3154" s="117">
        <v>4.2000000000000003E-2</v>
      </c>
      <c r="N3154" s="117" t="s">
        <v>3388</v>
      </c>
    </row>
    <row r="3155" spans="1:14">
      <c r="A3155" s="212" t="s">
        <v>7818</v>
      </c>
      <c r="B3155" s="117">
        <v>0.90599999999999992</v>
      </c>
      <c r="C3155" s="117">
        <v>1</v>
      </c>
      <c r="D3155" s="117">
        <v>3.3029999999999997E-2</v>
      </c>
      <c r="E3155" s="117">
        <v>3303</v>
      </c>
      <c r="F3155" s="117" t="s">
        <v>1689</v>
      </c>
      <c r="G3155" s="117">
        <v>1.7750999999999999</v>
      </c>
      <c r="H3155" s="117">
        <v>3.7400000000000003E-2</v>
      </c>
      <c r="I3155" s="117">
        <v>1</v>
      </c>
      <c r="J3155" s="117">
        <v>6.2641359999999993E-2</v>
      </c>
      <c r="K3155" s="117">
        <v>6.8707249999999997E-2</v>
      </c>
      <c r="L3155" s="117">
        <v>0.24199999999999999</v>
      </c>
      <c r="M3155" s="117">
        <v>3.1E-2</v>
      </c>
      <c r="N3155" s="117" t="s">
        <v>3391</v>
      </c>
    </row>
    <row r="3156" spans="1:14">
      <c r="A3156" s="212" t="s">
        <v>7819</v>
      </c>
      <c r="B3156" s="117">
        <v>1.0267999999999999</v>
      </c>
      <c r="C3156" s="117">
        <v>1</v>
      </c>
      <c r="D3156" s="117">
        <v>1.4200000000000001E-2</v>
      </c>
      <c r="E3156" s="117">
        <v>1420</v>
      </c>
      <c r="F3156" s="117" t="s">
        <v>1771</v>
      </c>
      <c r="G3156" s="117">
        <v>1.3507</v>
      </c>
      <c r="H3156" s="117">
        <v>0</v>
      </c>
      <c r="I3156" s="117">
        <v>1</v>
      </c>
      <c r="J3156" s="117">
        <v>0</v>
      </c>
      <c r="K3156" s="117">
        <v>0</v>
      </c>
      <c r="L3156" s="117">
        <v>0.29599999999999999</v>
      </c>
      <c r="M3156" s="117">
        <v>7.3999999999999996E-2</v>
      </c>
      <c r="N3156" s="117" t="s">
        <v>3392</v>
      </c>
    </row>
    <row r="3157" spans="1:14">
      <c r="A3157" s="212" t="s">
        <v>7820</v>
      </c>
      <c r="B3157" s="117">
        <v>1.0267999999999999</v>
      </c>
      <c r="C3157" s="117">
        <v>1</v>
      </c>
      <c r="D3157" s="117">
        <v>1.7909999999999999E-2</v>
      </c>
      <c r="E3157" s="117">
        <v>1791</v>
      </c>
      <c r="F3157" s="117" t="s">
        <v>1771</v>
      </c>
      <c r="G3157" s="117">
        <v>1.5806</v>
      </c>
      <c r="H3157" s="117">
        <v>3.9699999999999999E-2</v>
      </c>
      <c r="I3157" s="117">
        <v>1</v>
      </c>
      <c r="J3157" s="117">
        <v>0</v>
      </c>
      <c r="K3157" s="117">
        <v>0</v>
      </c>
      <c r="L3157" s="117">
        <v>0.249</v>
      </c>
      <c r="M3157" s="117">
        <v>4.7E-2</v>
      </c>
      <c r="N3157" s="117" t="s">
        <v>3393</v>
      </c>
    </row>
    <row r="3158" spans="1:14">
      <c r="A3158" s="212" t="s">
        <v>7821</v>
      </c>
      <c r="B3158" s="117">
        <v>0.9030999999999999</v>
      </c>
      <c r="C3158" s="117">
        <v>1</v>
      </c>
      <c r="D3158" s="117">
        <v>7.45E-3</v>
      </c>
      <c r="E3158" s="117">
        <v>745</v>
      </c>
      <c r="F3158" s="117" t="s">
        <v>1767</v>
      </c>
      <c r="G3158" s="117">
        <v>1.3617999999999999</v>
      </c>
      <c r="H3158" s="117">
        <v>0</v>
      </c>
      <c r="I3158" s="117">
        <v>1</v>
      </c>
      <c r="J3158" s="117">
        <v>0</v>
      </c>
      <c r="K3158" s="117">
        <v>0</v>
      </c>
      <c r="L3158" s="117">
        <v>0.46899999999999997</v>
      </c>
      <c r="M3158" s="117">
        <v>0.15</v>
      </c>
      <c r="N3158" s="117" t="s">
        <v>3394</v>
      </c>
    </row>
    <row r="3159" spans="1:14">
      <c r="A3159" s="212" t="s">
        <v>7822</v>
      </c>
      <c r="B3159" s="117">
        <v>1.0267999999999999</v>
      </c>
      <c r="C3159" s="117">
        <v>1</v>
      </c>
      <c r="D3159" s="117">
        <v>6.1799999999999997E-3</v>
      </c>
      <c r="E3159" s="117">
        <v>618</v>
      </c>
      <c r="F3159" s="117" t="s">
        <v>1771</v>
      </c>
      <c r="G3159" s="117">
        <v>1.5823</v>
      </c>
      <c r="H3159" s="117">
        <v>0</v>
      </c>
      <c r="I3159" s="117">
        <v>1</v>
      </c>
      <c r="J3159" s="117">
        <v>0</v>
      </c>
      <c r="K3159" s="117">
        <v>0</v>
      </c>
      <c r="L3159" s="117">
        <v>0.42499999999999999</v>
      </c>
      <c r="M3159" s="117">
        <v>0.13700000000000001</v>
      </c>
      <c r="N3159" s="117" t="s">
        <v>3360</v>
      </c>
    </row>
    <row r="3160" spans="1:14">
      <c r="A3160" s="212" t="s">
        <v>7823</v>
      </c>
      <c r="B3160" s="117">
        <v>1.0267999999999999</v>
      </c>
      <c r="C3160" s="117">
        <v>1</v>
      </c>
      <c r="D3160" s="117">
        <v>2.47E-3</v>
      </c>
      <c r="E3160" s="117">
        <v>247</v>
      </c>
      <c r="F3160" s="117" t="s">
        <v>1771</v>
      </c>
      <c r="G3160" s="117">
        <v>1.3994</v>
      </c>
      <c r="H3160" s="117">
        <v>0</v>
      </c>
      <c r="I3160" s="117">
        <v>1</v>
      </c>
      <c r="J3160" s="117">
        <v>0</v>
      </c>
      <c r="K3160" s="117">
        <v>0</v>
      </c>
      <c r="L3160" s="117">
        <v>0.28999999999999998</v>
      </c>
      <c r="M3160" s="117">
        <v>2.9000000000000001E-2</v>
      </c>
      <c r="N3160" s="117" t="s">
        <v>3358</v>
      </c>
    </row>
    <row r="3161" spans="1:14">
      <c r="A3161" s="212" t="s">
        <v>7824</v>
      </c>
      <c r="B3161" s="117">
        <v>1.1567999999999998</v>
      </c>
      <c r="C3161" s="117">
        <v>1</v>
      </c>
      <c r="D3161" s="117">
        <v>3.6499999999999998E-2</v>
      </c>
      <c r="E3161" s="117">
        <v>3650</v>
      </c>
      <c r="F3161" s="117" t="s">
        <v>1729</v>
      </c>
      <c r="G3161" s="117">
        <v>1.7874000000000001</v>
      </c>
      <c r="H3161" s="117">
        <v>5.6599999999999998E-2</v>
      </c>
      <c r="I3161" s="117">
        <v>1</v>
      </c>
      <c r="J3161" s="117">
        <v>4.852182E-2</v>
      </c>
      <c r="K3161" s="117">
        <v>6.2230199999999999E-2</v>
      </c>
      <c r="L3161" s="117">
        <v>0.27600000000000002</v>
      </c>
      <c r="M3161" s="117">
        <v>2.3E-2</v>
      </c>
      <c r="N3161" s="117" t="s">
        <v>3395</v>
      </c>
    </row>
    <row r="3162" spans="1:14">
      <c r="A3162" s="212" t="s">
        <v>7825</v>
      </c>
      <c r="B3162" s="117">
        <v>1.0833999999999999</v>
      </c>
      <c r="C3162" s="117">
        <v>1</v>
      </c>
      <c r="D3162" s="117">
        <v>2.3199999999999998E-2</v>
      </c>
      <c r="E3162" s="117">
        <v>2320</v>
      </c>
      <c r="F3162" s="117" t="s">
        <v>4781</v>
      </c>
      <c r="G3162" s="117">
        <v>2.0623999999999998</v>
      </c>
      <c r="H3162" s="117">
        <v>0</v>
      </c>
      <c r="I3162" s="117">
        <v>1</v>
      </c>
      <c r="J3162" s="117">
        <v>0</v>
      </c>
      <c r="K3162" s="117">
        <v>0</v>
      </c>
      <c r="L3162" s="117">
        <v>0.32200000000000001</v>
      </c>
      <c r="M3162" s="117">
        <v>2.3E-2</v>
      </c>
      <c r="N3162" s="117" t="s">
        <v>3396</v>
      </c>
    </row>
    <row r="3163" spans="1:14">
      <c r="A3163" s="212" t="s">
        <v>7826</v>
      </c>
      <c r="B3163" s="117">
        <v>1.0114999999999998</v>
      </c>
      <c r="C3163" s="117">
        <v>1</v>
      </c>
      <c r="D3163" s="117">
        <v>2.513E-2</v>
      </c>
      <c r="E3163" s="117">
        <v>2513</v>
      </c>
      <c r="F3163" s="117" t="s">
        <v>1935</v>
      </c>
      <c r="G3163" s="117">
        <v>1.5872999999999999</v>
      </c>
      <c r="H3163" s="117">
        <v>7.4099999999999999E-2</v>
      </c>
      <c r="I3163" s="117">
        <v>1</v>
      </c>
      <c r="J3163" s="117">
        <v>0.10527739999999999</v>
      </c>
      <c r="K3163" s="117">
        <v>0.11307383</v>
      </c>
      <c r="L3163" s="117">
        <v>0.23599999999999999</v>
      </c>
      <c r="M3163" s="117">
        <v>2.5999999999999999E-2</v>
      </c>
      <c r="N3163" s="117" t="s">
        <v>3397</v>
      </c>
    </row>
    <row r="3164" spans="1:14">
      <c r="A3164" s="212" t="s">
        <v>7827</v>
      </c>
      <c r="B3164" s="117">
        <v>1.1567999999999998</v>
      </c>
      <c r="C3164" s="117">
        <v>1</v>
      </c>
      <c r="D3164" s="117">
        <v>5.3089999999999998E-2</v>
      </c>
      <c r="E3164" s="117">
        <v>5309</v>
      </c>
      <c r="F3164" s="117" t="s">
        <v>1729</v>
      </c>
      <c r="G3164" s="117">
        <v>2.0430999999999999</v>
      </c>
      <c r="H3164" s="117">
        <v>2.5899999999999999E-2</v>
      </c>
      <c r="I3164" s="117">
        <v>1</v>
      </c>
      <c r="J3164" s="117">
        <v>0.13223802000000001</v>
      </c>
      <c r="K3164" s="117">
        <v>0.18670053</v>
      </c>
      <c r="L3164" s="117">
        <v>0.41399999999999998</v>
      </c>
      <c r="M3164" s="117">
        <v>3.9E-2</v>
      </c>
      <c r="N3164" s="117" t="s">
        <v>3395</v>
      </c>
    </row>
    <row r="3165" spans="1:14">
      <c r="A3165" s="212" t="s">
        <v>7828</v>
      </c>
      <c r="B3165" s="117">
        <v>1.0114999999999998</v>
      </c>
      <c r="C3165" s="117">
        <v>1</v>
      </c>
      <c r="D3165" s="117">
        <v>1.376E-2</v>
      </c>
      <c r="E3165" s="117">
        <v>1376</v>
      </c>
      <c r="F3165" s="117" t="s">
        <v>1935</v>
      </c>
      <c r="G3165" s="117">
        <v>1.8286</v>
      </c>
      <c r="H3165" s="117">
        <v>0</v>
      </c>
      <c r="I3165" s="117">
        <v>1</v>
      </c>
      <c r="J3165" s="117">
        <v>0</v>
      </c>
      <c r="K3165" s="117">
        <v>0</v>
      </c>
      <c r="L3165" s="117">
        <v>0.43099999999999999</v>
      </c>
      <c r="M3165" s="117">
        <v>3.3000000000000002E-2</v>
      </c>
      <c r="N3165" s="117" t="s">
        <v>3397</v>
      </c>
    </row>
    <row r="3166" spans="1:14">
      <c r="A3166" s="212" t="s">
        <v>7829</v>
      </c>
      <c r="B3166" s="117">
        <v>1.1567999999999998</v>
      </c>
      <c r="C3166" s="117">
        <v>1</v>
      </c>
      <c r="D3166" s="117">
        <v>5.2760000000000001E-2</v>
      </c>
      <c r="E3166" s="117">
        <v>5276</v>
      </c>
      <c r="F3166" s="117" t="s">
        <v>1729</v>
      </c>
      <c r="G3166" s="117">
        <v>2.6756000000000002</v>
      </c>
      <c r="H3166" s="117">
        <v>8.6599999999999996E-2</v>
      </c>
      <c r="I3166" s="117">
        <v>1</v>
      </c>
      <c r="J3166" s="117">
        <v>0.24008199</v>
      </c>
      <c r="K3166" s="117">
        <v>0.29951493000000001</v>
      </c>
      <c r="L3166" s="117">
        <v>0.36099999999999999</v>
      </c>
      <c r="M3166" s="117">
        <v>2.3E-2</v>
      </c>
      <c r="N3166" s="117" t="s">
        <v>3395</v>
      </c>
    </row>
    <row r="3167" spans="1:14">
      <c r="A3167" s="212" t="s">
        <v>7830</v>
      </c>
      <c r="B3167" s="117">
        <v>1.1567999999999998</v>
      </c>
      <c r="C3167" s="117">
        <v>1</v>
      </c>
      <c r="D3167" s="117">
        <v>2.1219999999999999E-2</v>
      </c>
      <c r="E3167" s="117">
        <v>2122</v>
      </c>
      <c r="F3167" s="117" t="s">
        <v>1729</v>
      </c>
      <c r="G3167" s="117">
        <v>1.6115999999999999</v>
      </c>
      <c r="H3167" s="117">
        <v>8.1500000000000003E-2</v>
      </c>
      <c r="I3167" s="117">
        <v>1</v>
      </c>
      <c r="J3167" s="117">
        <v>0</v>
      </c>
      <c r="K3167" s="117">
        <v>0</v>
      </c>
      <c r="L3167" s="117">
        <v>0.26500000000000001</v>
      </c>
      <c r="M3167" s="117">
        <v>2.5999999999999999E-2</v>
      </c>
      <c r="N3167" s="117" t="s">
        <v>3395</v>
      </c>
    </row>
    <row r="3168" spans="1:14">
      <c r="A3168" s="212" t="s">
        <v>7831</v>
      </c>
      <c r="B3168" s="117">
        <v>1.0381999999999998</v>
      </c>
      <c r="C3168" s="117">
        <v>1</v>
      </c>
      <c r="D3168" s="117">
        <v>1.7909999999999999E-2</v>
      </c>
      <c r="E3168" s="117">
        <v>1791</v>
      </c>
      <c r="F3168" s="117" t="s">
        <v>4784</v>
      </c>
      <c r="G3168" s="117">
        <v>1.9146000000000001</v>
      </c>
      <c r="H3168" s="117">
        <v>7.0900000000000005E-2</v>
      </c>
      <c r="I3168" s="117">
        <v>1</v>
      </c>
      <c r="J3168" s="117">
        <v>5.3474889999999997E-2</v>
      </c>
      <c r="K3168" s="117">
        <v>2.7419200000000001E-2</v>
      </c>
      <c r="L3168" s="117">
        <v>0.17499999999999999</v>
      </c>
      <c r="M3168" s="117">
        <v>1.4999999999999999E-2</v>
      </c>
      <c r="N3168" s="117" t="s">
        <v>3398</v>
      </c>
    </row>
    <row r="3169" spans="1:14">
      <c r="A3169" s="212" t="s">
        <v>7832</v>
      </c>
      <c r="B3169" s="117">
        <v>1.1567999999999998</v>
      </c>
      <c r="C3169" s="117">
        <v>1</v>
      </c>
      <c r="D3169" s="117">
        <v>6.4100000000000004E-2</v>
      </c>
      <c r="E3169" s="117">
        <v>6410</v>
      </c>
      <c r="F3169" s="117" t="s">
        <v>1729</v>
      </c>
      <c r="G3169" s="117">
        <v>1.7952999999999999</v>
      </c>
      <c r="H3169" s="117">
        <v>7.2099999999999997E-2</v>
      </c>
      <c r="I3169" s="117">
        <v>1</v>
      </c>
      <c r="J3169" s="117">
        <v>0</v>
      </c>
      <c r="K3169" s="117">
        <v>0</v>
      </c>
      <c r="L3169" s="117">
        <v>0.29699999999999999</v>
      </c>
      <c r="M3169" s="117">
        <v>3.4000000000000002E-2</v>
      </c>
      <c r="N3169" s="117" t="s">
        <v>3399</v>
      </c>
    </row>
    <row r="3170" spans="1:14">
      <c r="A3170" s="212" t="s">
        <v>7833</v>
      </c>
      <c r="B3170" s="117">
        <v>1.1567999999999998</v>
      </c>
      <c r="C3170" s="117">
        <v>1</v>
      </c>
      <c r="D3170" s="117">
        <v>1.695E-2</v>
      </c>
      <c r="E3170" s="117">
        <v>1695</v>
      </c>
      <c r="F3170" s="117" t="s">
        <v>1729</v>
      </c>
      <c r="G3170" s="117">
        <v>1.7084999999999999</v>
      </c>
      <c r="H3170" s="117">
        <v>8.9300000000000004E-2</v>
      </c>
      <c r="I3170" s="117">
        <v>1</v>
      </c>
      <c r="J3170" s="117">
        <v>0</v>
      </c>
      <c r="K3170" s="117">
        <v>0</v>
      </c>
      <c r="L3170" s="117">
        <v>0.21299999999999999</v>
      </c>
      <c r="M3170" s="117">
        <v>1.6E-2</v>
      </c>
      <c r="N3170" s="117" t="s">
        <v>3395</v>
      </c>
    </row>
    <row r="3171" spans="1:14">
      <c r="A3171" s="212" t="s">
        <v>7834</v>
      </c>
      <c r="B3171" s="117">
        <v>1.0038999999999998</v>
      </c>
      <c r="C3171" s="117">
        <v>1</v>
      </c>
      <c r="D3171" s="117">
        <v>4.734E-2</v>
      </c>
      <c r="E3171" s="117">
        <v>4734</v>
      </c>
      <c r="F3171" s="117" t="s">
        <v>4787</v>
      </c>
      <c r="G3171" s="117">
        <v>2.0103</v>
      </c>
      <c r="H3171" s="117">
        <v>6.6500000000000004E-2</v>
      </c>
      <c r="I3171" s="117">
        <v>1</v>
      </c>
      <c r="J3171" s="117">
        <v>0</v>
      </c>
      <c r="K3171" s="117">
        <v>0</v>
      </c>
      <c r="L3171" s="117">
        <v>0.33300000000000002</v>
      </c>
      <c r="M3171" s="117">
        <v>2.8000000000000001E-2</v>
      </c>
      <c r="N3171" s="117" t="s">
        <v>3400</v>
      </c>
    </row>
    <row r="3172" spans="1:14">
      <c r="A3172" s="212" t="s">
        <v>7835</v>
      </c>
      <c r="B3172" s="117">
        <v>1.0324</v>
      </c>
      <c r="C3172" s="117">
        <v>1</v>
      </c>
      <c r="D3172" s="117">
        <v>2.0199999999999999E-2</v>
      </c>
      <c r="E3172" s="117">
        <v>2020</v>
      </c>
      <c r="F3172" s="117" t="s">
        <v>4789</v>
      </c>
      <c r="G3172" s="117">
        <v>1.4227000000000001</v>
      </c>
      <c r="H3172" s="117">
        <v>0</v>
      </c>
      <c r="I3172" s="117">
        <v>1</v>
      </c>
      <c r="J3172" s="117">
        <v>0</v>
      </c>
      <c r="K3172" s="117">
        <v>0</v>
      </c>
      <c r="L3172" s="117">
        <v>0.245</v>
      </c>
      <c r="M3172" s="117">
        <v>1.7999999999999999E-2</v>
      </c>
      <c r="N3172" s="117" t="s">
        <v>3401</v>
      </c>
    </row>
    <row r="3173" spans="1:14">
      <c r="A3173" s="212" t="s">
        <v>7836</v>
      </c>
      <c r="B3173" s="117">
        <v>1.1971999999999998</v>
      </c>
      <c r="C3173" s="117">
        <v>1</v>
      </c>
      <c r="D3173" s="117">
        <v>2.349E-2</v>
      </c>
      <c r="E3173" s="117">
        <v>2349</v>
      </c>
      <c r="F3173" s="117" t="s">
        <v>1753</v>
      </c>
      <c r="G3173" s="117">
        <v>1.5707</v>
      </c>
      <c r="H3173" s="117">
        <v>8.3099999999999993E-2</v>
      </c>
      <c r="I3173" s="117">
        <v>1</v>
      </c>
      <c r="J3173" s="117">
        <v>0</v>
      </c>
      <c r="K3173" s="117">
        <v>0</v>
      </c>
      <c r="L3173" s="117">
        <v>0.20399999999999999</v>
      </c>
      <c r="M3173" s="117">
        <v>1.2E-2</v>
      </c>
      <c r="N3173" s="117" t="s">
        <v>3402</v>
      </c>
    </row>
    <row r="3174" spans="1:14">
      <c r="A3174" s="212" t="s">
        <v>7837</v>
      </c>
      <c r="B3174" s="117">
        <v>1.1602999999999999</v>
      </c>
      <c r="C3174" s="117">
        <v>1</v>
      </c>
      <c r="D3174" s="117">
        <v>6.3640000000000002E-2</v>
      </c>
      <c r="E3174" s="117">
        <v>6364</v>
      </c>
      <c r="F3174" s="117" t="s">
        <v>1648</v>
      </c>
      <c r="G3174" s="117">
        <v>1.8606</v>
      </c>
      <c r="H3174" s="117">
        <v>5.6099999999999997E-2</v>
      </c>
      <c r="I3174" s="117">
        <v>1</v>
      </c>
      <c r="J3174" s="117">
        <v>2.291936E-2</v>
      </c>
      <c r="K3174" s="117">
        <v>3.1920490000000003E-2</v>
      </c>
      <c r="L3174" s="117">
        <v>0.23</v>
      </c>
      <c r="M3174" s="117">
        <v>1.2E-2</v>
      </c>
      <c r="N3174" s="117" t="s">
        <v>3403</v>
      </c>
    </row>
    <row r="3175" spans="1:14">
      <c r="A3175" s="212" t="s">
        <v>7838</v>
      </c>
      <c r="B3175" s="117">
        <v>1.1567999999999998</v>
      </c>
      <c r="C3175" s="117">
        <v>1</v>
      </c>
      <c r="D3175" s="117">
        <v>3.5979999999999998E-2</v>
      </c>
      <c r="E3175" s="117">
        <v>3598</v>
      </c>
      <c r="F3175" s="117" t="s">
        <v>1729</v>
      </c>
      <c r="G3175" s="117">
        <v>2.9792999999999998</v>
      </c>
      <c r="H3175" s="117">
        <v>4.82E-2</v>
      </c>
      <c r="I3175" s="117">
        <v>1</v>
      </c>
      <c r="J3175" s="117">
        <v>6.6125639999999999E-2</v>
      </c>
      <c r="K3175" s="117">
        <v>8.8231299999999999E-2</v>
      </c>
      <c r="L3175" s="117">
        <v>0.20200000000000001</v>
      </c>
      <c r="M3175" s="117">
        <v>1.6E-2</v>
      </c>
      <c r="N3175" s="117" t="s">
        <v>3395</v>
      </c>
    </row>
    <row r="3176" spans="1:14">
      <c r="A3176" s="212" t="s">
        <v>7839</v>
      </c>
      <c r="B3176" s="117">
        <v>1.1567999999999998</v>
      </c>
      <c r="C3176" s="117">
        <v>1</v>
      </c>
      <c r="D3176" s="117">
        <v>3.014E-2</v>
      </c>
      <c r="E3176" s="117">
        <v>3014</v>
      </c>
      <c r="F3176" s="117" t="s">
        <v>1729</v>
      </c>
      <c r="G3176" s="117">
        <v>1.6309</v>
      </c>
      <c r="H3176" s="117">
        <v>7.4300000000000005E-2</v>
      </c>
      <c r="I3176" s="117">
        <v>1</v>
      </c>
      <c r="J3176" s="117">
        <v>0</v>
      </c>
      <c r="K3176" s="117">
        <v>0</v>
      </c>
      <c r="L3176" s="117">
        <v>0.28599999999999998</v>
      </c>
      <c r="M3176" s="117">
        <v>3.6999999999999998E-2</v>
      </c>
      <c r="N3176" s="117" t="s">
        <v>3399</v>
      </c>
    </row>
    <row r="3177" spans="1:14">
      <c r="A3177" s="212" t="s">
        <v>7840</v>
      </c>
      <c r="B3177" s="117">
        <v>1.1567999999999998</v>
      </c>
      <c r="C3177" s="117">
        <v>1</v>
      </c>
      <c r="D3177" s="117">
        <v>8.6679999999999993E-2</v>
      </c>
      <c r="E3177" s="117">
        <v>8668</v>
      </c>
      <c r="F3177" s="117" t="s">
        <v>1729</v>
      </c>
      <c r="G3177" s="117">
        <v>1.8677999999999999</v>
      </c>
      <c r="H3177" s="117">
        <v>0.09</v>
      </c>
      <c r="I3177" s="117">
        <v>1</v>
      </c>
      <c r="J3177" s="117">
        <v>5.6929109999999998E-2</v>
      </c>
      <c r="K3177" s="117">
        <v>6.4479149999999999E-2</v>
      </c>
      <c r="L3177" s="117">
        <v>0.246</v>
      </c>
      <c r="M3177" s="117">
        <v>1.9E-2</v>
      </c>
      <c r="N3177" s="117" t="s">
        <v>3395</v>
      </c>
    </row>
    <row r="3178" spans="1:14">
      <c r="A3178" s="212" t="s">
        <v>7841</v>
      </c>
      <c r="B3178" s="117">
        <v>1.2085999999999999</v>
      </c>
      <c r="C3178" s="117">
        <v>1</v>
      </c>
      <c r="D3178" s="117">
        <v>5.3850000000000002E-2</v>
      </c>
      <c r="E3178" s="117">
        <v>5385</v>
      </c>
      <c r="F3178" s="117" t="s">
        <v>4791</v>
      </c>
      <c r="G3178" s="117">
        <v>1.7538</v>
      </c>
      <c r="H3178" s="117">
        <v>0</v>
      </c>
      <c r="I3178" s="117">
        <v>1</v>
      </c>
      <c r="J3178" s="117">
        <v>0</v>
      </c>
      <c r="K3178" s="117">
        <v>0</v>
      </c>
      <c r="L3178" s="117">
        <v>0.28899999999999998</v>
      </c>
      <c r="M3178" s="117">
        <v>8.9999999999999993E-3</v>
      </c>
      <c r="N3178" s="117" t="s">
        <v>3404</v>
      </c>
    </row>
    <row r="3179" spans="1:14">
      <c r="A3179" s="212" t="s">
        <v>7842</v>
      </c>
      <c r="B3179" s="117">
        <v>1.0324</v>
      </c>
      <c r="C3179" s="117">
        <v>1</v>
      </c>
      <c r="D3179" s="117">
        <v>1.5709999999999998E-2</v>
      </c>
      <c r="E3179" s="117">
        <v>1571</v>
      </c>
      <c r="F3179" s="117" t="s">
        <v>4789</v>
      </c>
      <c r="G3179" s="117">
        <v>1.5333000000000001</v>
      </c>
      <c r="H3179" s="117">
        <v>0</v>
      </c>
      <c r="I3179" s="117">
        <v>1</v>
      </c>
      <c r="J3179" s="117">
        <v>0</v>
      </c>
      <c r="K3179" s="117">
        <v>0</v>
      </c>
      <c r="L3179" s="117">
        <v>0.26300000000000001</v>
      </c>
      <c r="M3179" s="117">
        <v>0.02</v>
      </c>
      <c r="N3179" s="117" t="s">
        <v>3405</v>
      </c>
    </row>
    <row r="3180" spans="1:14">
      <c r="A3180" s="212" t="s">
        <v>7843</v>
      </c>
      <c r="B3180" s="117">
        <v>1.0324</v>
      </c>
      <c r="C3180" s="117">
        <v>1</v>
      </c>
      <c r="D3180" s="117">
        <v>9.2200000000000008E-3</v>
      </c>
      <c r="E3180" s="117">
        <v>922</v>
      </c>
      <c r="F3180" s="117" t="s">
        <v>4789</v>
      </c>
      <c r="G3180" s="117">
        <v>1.5327999999999999</v>
      </c>
      <c r="H3180" s="117">
        <v>0</v>
      </c>
      <c r="I3180" s="117">
        <v>1</v>
      </c>
      <c r="J3180" s="117">
        <v>0</v>
      </c>
      <c r="K3180" s="117">
        <v>0</v>
      </c>
      <c r="L3180" s="117">
        <v>0.38600000000000001</v>
      </c>
      <c r="M3180" s="117">
        <v>3.4000000000000002E-2</v>
      </c>
      <c r="N3180" s="117" t="s">
        <v>3406</v>
      </c>
    </row>
    <row r="3181" spans="1:14">
      <c r="A3181" s="212" t="s">
        <v>7844</v>
      </c>
      <c r="B3181" s="117">
        <v>1.0381999999999998</v>
      </c>
      <c r="C3181" s="117">
        <v>1</v>
      </c>
      <c r="D3181" s="117">
        <v>4.07E-2</v>
      </c>
      <c r="E3181" s="117">
        <v>4070</v>
      </c>
      <c r="F3181" s="117" t="s">
        <v>4784</v>
      </c>
      <c r="G3181" s="117">
        <v>1.7054</v>
      </c>
      <c r="H3181" s="117">
        <v>8.7800000000000003E-2</v>
      </c>
      <c r="I3181" s="117">
        <v>1</v>
      </c>
      <c r="J3181" s="117">
        <v>9.5270200000000006E-3</v>
      </c>
      <c r="K3181" s="117">
        <v>1.0762539999999999E-2</v>
      </c>
      <c r="L3181" s="117">
        <v>0.39600000000000002</v>
      </c>
      <c r="M3181" s="117">
        <v>2.5999999999999999E-2</v>
      </c>
      <c r="N3181" s="117" t="s">
        <v>3398</v>
      </c>
    </row>
    <row r="3182" spans="1:14">
      <c r="A3182" s="212" t="s">
        <v>7845</v>
      </c>
      <c r="B3182" s="117">
        <v>1.0381999999999998</v>
      </c>
      <c r="C3182" s="117">
        <v>1</v>
      </c>
      <c r="D3182" s="117">
        <v>2.48E-3</v>
      </c>
      <c r="E3182" s="117">
        <v>248</v>
      </c>
      <c r="F3182" s="117" t="s">
        <v>4784</v>
      </c>
      <c r="G3182" s="117">
        <v>1.1654</v>
      </c>
      <c r="H3182" s="117">
        <v>0</v>
      </c>
      <c r="I3182" s="117">
        <v>1</v>
      </c>
      <c r="J3182" s="117">
        <v>0</v>
      </c>
      <c r="K3182" s="117">
        <v>0</v>
      </c>
      <c r="L3182" s="117">
        <v>0.28299999999999997</v>
      </c>
      <c r="M3182" s="117">
        <v>2.7E-2</v>
      </c>
      <c r="N3182" s="117" t="s">
        <v>3398</v>
      </c>
    </row>
    <row r="3183" spans="1:14">
      <c r="A3183" s="212" t="s">
        <v>7846</v>
      </c>
      <c r="B3183" s="117">
        <v>1.1354</v>
      </c>
      <c r="C3183" s="117">
        <v>1</v>
      </c>
      <c r="D3183" s="117">
        <v>5.7099999999999998E-2</v>
      </c>
      <c r="E3183" s="117">
        <v>5710</v>
      </c>
      <c r="F3183" s="117" t="s">
        <v>1411</v>
      </c>
      <c r="G3183" s="117">
        <v>1.8344</v>
      </c>
      <c r="H3183" s="117">
        <v>5.7099999999999998E-2</v>
      </c>
      <c r="I3183" s="117">
        <v>1</v>
      </c>
      <c r="J3183" s="117">
        <v>0</v>
      </c>
      <c r="K3183" s="117">
        <v>0</v>
      </c>
      <c r="L3183" s="117">
        <v>0.23799999999999999</v>
      </c>
      <c r="M3183" s="117">
        <v>2.3E-2</v>
      </c>
      <c r="N3183" s="117" t="s">
        <v>3407</v>
      </c>
    </row>
    <row r="3184" spans="1:14">
      <c r="A3184" s="212" t="s">
        <v>7847</v>
      </c>
      <c r="B3184" s="117">
        <v>1.0973999999999999</v>
      </c>
      <c r="C3184" s="117">
        <v>1</v>
      </c>
      <c r="D3184" s="117">
        <v>2.6339999999999999E-2</v>
      </c>
      <c r="E3184" s="117">
        <v>2634</v>
      </c>
      <c r="F3184" s="117" t="s">
        <v>4795</v>
      </c>
      <c r="G3184" s="117">
        <v>1.5301</v>
      </c>
      <c r="H3184" s="117">
        <v>0</v>
      </c>
      <c r="I3184" s="117">
        <v>1</v>
      </c>
      <c r="J3184" s="117">
        <v>0</v>
      </c>
      <c r="K3184" s="117">
        <v>0</v>
      </c>
      <c r="L3184" s="117">
        <v>0.42499999999999999</v>
      </c>
      <c r="M3184" s="117">
        <v>8.9999999999999993E-3</v>
      </c>
      <c r="N3184" s="117" t="s">
        <v>3408</v>
      </c>
    </row>
    <row r="3185" spans="1:14">
      <c r="A3185" s="212" t="s">
        <v>7848</v>
      </c>
      <c r="B3185" s="117">
        <v>1.1234</v>
      </c>
      <c r="C3185" s="117">
        <v>1</v>
      </c>
      <c r="D3185" s="117">
        <v>3.8519999999999999E-2</v>
      </c>
      <c r="E3185" s="117">
        <v>3852</v>
      </c>
      <c r="F3185" s="117" t="s">
        <v>1739</v>
      </c>
      <c r="G3185" s="117">
        <v>1.8448</v>
      </c>
      <c r="H3185" s="117">
        <v>9.2399999999999996E-2</v>
      </c>
      <c r="I3185" s="117">
        <v>1</v>
      </c>
      <c r="J3185" s="117">
        <v>1.475396E-2</v>
      </c>
      <c r="K3185" s="117">
        <v>1.5828519999999999E-2</v>
      </c>
      <c r="L3185" s="117">
        <v>0.19500000000000001</v>
      </c>
      <c r="M3185" s="117">
        <v>1.6E-2</v>
      </c>
      <c r="N3185" s="117" t="s">
        <v>3409</v>
      </c>
    </row>
    <row r="3186" spans="1:14">
      <c r="A3186" s="212" t="s">
        <v>7849</v>
      </c>
      <c r="B3186" s="117">
        <v>1.0833999999999999</v>
      </c>
      <c r="C3186" s="117">
        <v>1</v>
      </c>
      <c r="D3186" s="117">
        <v>6.3600000000000002E-3</v>
      </c>
      <c r="E3186" s="117">
        <v>636</v>
      </c>
      <c r="F3186" s="117" t="s">
        <v>4781</v>
      </c>
      <c r="G3186" s="117">
        <v>1.4048</v>
      </c>
      <c r="H3186" s="117">
        <v>0</v>
      </c>
      <c r="I3186" s="117">
        <v>1</v>
      </c>
      <c r="J3186" s="117">
        <v>0</v>
      </c>
      <c r="K3186" s="117">
        <v>0</v>
      </c>
      <c r="L3186" s="117">
        <v>0.376</v>
      </c>
      <c r="M3186" s="117">
        <v>3.1E-2</v>
      </c>
      <c r="N3186" s="117" t="s">
        <v>3396</v>
      </c>
    </row>
    <row r="3187" spans="1:14">
      <c r="A3187" s="212" t="s">
        <v>7850</v>
      </c>
      <c r="B3187" s="117">
        <v>1.1822999999999999</v>
      </c>
      <c r="C3187" s="117">
        <v>1</v>
      </c>
      <c r="D3187" s="117">
        <v>5.867E-2</v>
      </c>
      <c r="E3187" s="117">
        <v>5867</v>
      </c>
      <c r="F3187" s="117" t="s">
        <v>1674</v>
      </c>
      <c r="G3187" s="117">
        <v>1.7971999999999999</v>
      </c>
      <c r="H3187" s="117">
        <v>7.5899999999999995E-2</v>
      </c>
      <c r="I3187" s="117">
        <v>1</v>
      </c>
      <c r="J3187" s="117">
        <v>2.1736510000000001E-2</v>
      </c>
      <c r="K3187" s="117">
        <v>2.4708020000000001E-2</v>
      </c>
      <c r="L3187" s="117">
        <v>0.32700000000000001</v>
      </c>
      <c r="M3187" s="117">
        <v>2.8000000000000001E-2</v>
      </c>
      <c r="N3187" s="117" t="s">
        <v>3410</v>
      </c>
    </row>
    <row r="3188" spans="1:14">
      <c r="A3188" s="212" t="s">
        <v>7851</v>
      </c>
      <c r="B3188" s="117">
        <v>1.1567999999999998</v>
      </c>
      <c r="C3188" s="117">
        <v>1</v>
      </c>
      <c r="D3188" s="117">
        <v>4.1840000000000002E-2</v>
      </c>
      <c r="E3188" s="117">
        <v>4184</v>
      </c>
      <c r="F3188" s="117" t="s">
        <v>1729</v>
      </c>
      <c r="G3188" s="117">
        <v>1.7197</v>
      </c>
      <c r="H3188" s="117">
        <v>3.1099999999999999E-2</v>
      </c>
      <c r="I3188" s="117">
        <v>1</v>
      </c>
      <c r="J3188" s="117">
        <v>0</v>
      </c>
      <c r="K3188" s="117">
        <v>0</v>
      </c>
      <c r="L3188" s="117">
        <v>0.27400000000000002</v>
      </c>
      <c r="M3188" s="117">
        <v>2.4E-2</v>
      </c>
      <c r="N3188" s="117" t="s">
        <v>3395</v>
      </c>
    </row>
    <row r="3189" spans="1:14">
      <c r="A3189" s="212" t="s">
        <v>7853</v>
      </c>
      <c r="B3189" s="117">
        <v>0.97609999999999997</v>
      </c>
      <c r="C3189" s="117">
        <v>1</v>
      </c>
      <c r="D3189" s="117">
        <v>2.4150000000000001E-2</v>
      </c>
      <c r="E3189" s="117">
        <v>2415</v>
      </c>
      <c r="F3189" s="117" t="s">
        <v>1552</v>
      </c>
      <c r="G3189" s="117">
        <v>1.4543999999999999</v>
      </c>
      <c r="H3189" s="117">
        <v>7.5499999999999998E-2</v>
      </c>
      <c r="I3189" s="117">
        <v>1</v>
      </c>
      <c r="J3189" s="117">
        <v>5.8959270000000001E-2</v>
      </c>
      <c r="K3189" s="117">
        <v>4.7741760000000001E-2</v>
      </c>
      <c r="L3189" s="117">
        <v>0.28799999999999998</v>
      </c>
      <c r="M3189" s="117">
        <v>5.0999999999999997E-2</v>
      </c>
      <c r="N3189" s="117" t="s">
        <v>3411</v>
      </c>
    </row>
    <row r="3190" spans="1:14">
      <c r="A3190" s="212" t="s">
        <v>7854</v>
      </c>
      <c r="B3190" s="117">
        <v>1.1234</v>
      </c>
      <c r="C3190" s="117">
        <v>1</v>
      </c>
      <c r="D3190" s="117">
        <v>9.0359999999999996E-2</v>
      </c>
      <c r="E3190" s="117">
        <v>9036</v>
      </c>
      <c r="F3190" s="117" t="s">
        <v>1739</v>
      </c>
      <c r="G3190" s="117">
        <v>2.2606999999999999</v>
      </c>
      <c r="H3190" s="117">
        <v>9.3700000000000006E-2</v>
      </c>
      <c r="I3190" s="117">
        <v>1</v>
      </c>
      <c r="J3190" s="117">
        <v>4.3533130000000003E-2</v>
      </c>
      <c r="K3190" s="117">
        <v>4.6181880000000002E-2</v>
      </c>
      <c r="L3190" s="117">
        <v>0.30099999999999999</v>
      </c>
      <c r="M3190" s="117">
        <v>1.6E-2</v>
      </c>
      <c r="N3190" s="117" t="s">
        <v>3409</v>
      </c>
    </row>
    <row r="3191" spans="1:14">
      <c r="A3191" s="212" t="s">
        <v>7855</v>
      </c>
      <c r="B3191" s="117">
        <v>0.97609999999999997</v>
      </c>
      <c r="C3191" s="117">
        <v>1</v>
      </c>
      <c r="D3191" s="117">
        <v>5.6219999999999999E-2</v>
      </c>
      <c r="E3191" s="117">
        <v>5622</v>
      </c>
      <c r="F3191" s="117" t="s">
        <v>1552</v>
      </c>
      <c r="G3191" s="117">
        <v>1.8402000000000001</v>
      </c>
      <c r="H3191" s="117">
        <v>8.5300000000000001E-2</v>
      </c>
      <c r="I3191" s="117">
        <v>1</v>
      </c>
      <c r="J3191" s="117">
        <v>5.4613200000000004E-3</v>
      </c>
      <c r="K3191" s="117">
        <v>7.5686299999999998E-3</v>
      </c>
      <c r="L3191" s="117">
        <v>0.29399999999999998</v>
      </c>
      <c r="M3191" s="117">
        <v>2.4E-2</v>
      </c>
      <c r="N3191" s="117" t="s">
        <v>3411</v>
      </c>
    </row>
    <row r="3192" spans="1:14">
      <c r="A3192" s="212" t="s">
        <v>7856</v>
      </c>
      <c r="B3192" s="117">
        <v>1.1567999999999998</v>
      </c>
      <c r="C3192" s="117">
        <v>1</v>
      </c>
      <c r="D3192" s="117">
        <v>4.3200000000000001E-3</v>
      </c>
      <c r="E3192" s="117">
        <v>432</v>
      </c>
      <c r="F3192" s="117" t="s">
        <v>1729</v>
      </c>
      <c r="G3192" s="117">
        <v>1.3355999999999999</v>
      </c>
      <c r="H3192" s="117">
        <v>0</v>
      </c>
      <c r="I3192" s="117">
        <v>1</v>
      </c>
      <c r="J3192" s="117">
        <v>0</v>
      </c>
      <c r="K3192" s="117">
        <v>0</v>
      </c>
      <c r="L3192" s="117">
        <v>0.44600000000000001</v>
      </c>
      <c r="M3192" s="117">
        <v>6.6000000000000003E-2</v>
      </c>
      <c r="N3192" s="117" t="s">
        <v>3399</v>
      </c>
    </row>
    <row r="3193" spans="1:14">
      <c r="A3193" s="212" t="s">
        <v>7857</v>
      </c>
      <c r="B3193" s="117">
        <v>1.1567999999999998</v>
      </c>
      <c r="C3193" s="117">
        <v>1</v>
      </c>
      <c r="D3193" s="117">
        <v>3.7310000000000003E-2</v>
      </c>
      <c r="E3193" s="117">
        <v>3731</v>
      </c>
      <c r="F3193" s="117" t="s">
        <v>1729</v>
      </c>
      <c r="G3193" s="117">
        <v>2.4567999999999999</v>
      </c>
      <c r="H3193" s="117">
        <v>0.12520000000000001</v>
      </c>
      <c r="I3193" s="117">
        <v>1</v>
      </c>
      <c r="J3193" s="117">
        <v>0.16846362000000001</v>
      </c>
      <c r="K3193" s="117">
        <v>0.2537394</v>
      </c>
      <c r="L3193" s="117">
        <v>0.32200000000000001</v>
      </c>
      <c r="M3193" s="117">
        <v>2.1999999999999999E-2</v>
      </c>
      <c r="N3193" s="117" t="s">
        <v>3395</v>
      </c>
    </row>
    <row r="3194" spans="1:14">
      <c r="A3194" s="212" t="s">
        <v>7858</v>
      </c>
      <c r="B3194" s="117">
        <v>1.0324</v>
      </c>
      <c r="C3194" s="117">
        <v>1</v>
      </c>
      <c r="D3194" s="117">
        <v>2.4719999999999999E-2</v>
      </c>
      <c r="E3194" s="117">
        <v>2472</v>
      </c>
      <c r="F3194" s="117" t="s">
        <v>4789</v>
      </c>
      <c r="G3194" s="117">
        <v>1.5014000000000001</v>
      </c>
      <c r="H3194" s="117">
        <v>0</v>
      </c>
      <c r="I3194" s="117">
        <v>1</v>
      </c>
      <c r="J3194" s="117">
        <v>0</v>
      </c>
      <c r="K3194" s="117">
        <v>0</v>
      </c>
      <c r="L3194" s="117">
        <v>0.48599999999999999</v>
      </c>
      <c r="M3194" s="117">
        <v>3.1E-2</v>
      </c>
      <c r="N3194" s="117" t="s">
        <v>3412</v>
      </c>
    </row>
    <row r="3195" spans="1:14">
      <c r="A3195" s="212" t="s">
        <v>7859</v>
      </c>
      <c r="B3195" s="117">
        <v>1.1234</v>
      </c>
      <c r="C3195" s="117">
        <v>1</v>
      </c>
      <c r="D3195" s="117">
        <v>3.075E-2</v>
      </c>
      <c r="E3195" s="117">
        <v>3075</v>
      </c>
      <c r="F3195" s="117" t="s">
        <v>1739</v>
      </c>
      <c r="G3195" s="117">
        <v>1.6901999999999999</v>
      </c>
      <c r="H3195" s="117">
        <v>7.6700000000000004E-2</v>
      </c>
      <c r="I3195" s="117">
        <v>1</v>
      </c>
      <c r="J3195" s="117">
        <v>0</v>
      </c>
      <c r="K3195" s="117">
        <v>0</v>
      </c>
      <c r="L3195" s="117">
        <v>0.308</v>
      </c>
      <c r="M3195" s="117">
        <v>1.4E-2</v>
      </c>
      <c r="N3195" s="117" t="s">
        <v>3409</v>
      </c>
    </row>
    <row r="3196" spans="1:14">
      <c r="A3196" s="212" t="s">
        <v>7860</v>
      </c>
      <c r="B3196" s="117">
        <v>1.1971999999999998</v>
      </c>
      <c r="C3196" s="117">
        <v>1</v>
      </c>
      <c r="D3196" s="117">
        <v>5.5620000000000003E-2</v>
      </c>
      <c r="E3196" s="117">
        <v>5562</v>
      </c>
      <c r="F3196" s="117" t="s">
        <v>1753</v>
      </c>
      <c r="G3196" s="117">
        <v>1.5894999999999999</v>
      </c>
      <c r="H3196" s="117">
        <v>6.3399999999999998E-2</v>
      </c>
      <c r="I3196" s="117">
        <v>1</v>
      </c>
      <c r="J3196" s="117">
        <v>5.9279999999999999E-4</v>
      </c>
      <c r="K3196" s="117">
        <v>9.2900999999999997E-4</v>
      </c>
      <c r="L3196" s="117">
        <v>0.2</v>
      </c>
      <c r="M3196" s="117">
        <v>0.02</v>
      </c>
      <c r="N3196" s="117" t="s">
        <v>3402</v>
      </c>
    </row>
    <row r="3197" spans="1:14">
      <c r="A3197" s="212" t="s">
        <v>7861</v>
      </c>
      <c r="B3197" s="117">
        <v>1.1567999999999998</v>
      </c>
      <c r="C3197" s="117">
        <v>1</v>
      </c>
      <c r="D3197" s="117">
        <v>3.63E-3</v>
      </c>
      <c r="E3197" s="117">
        <v>363</v>
      </c>
      <c r="F3197" s="117" t="s">
        <v>1729</v>
      </c>
      <c r="G3197" s="117">
        <v>1.321</v>
      </c>
      <c r="H3197" s="117">
        <v>0</v>
      </c>
      <c r="I3197" s="117">
        <v>1</v>
      </c>
      <c r="J3197" s="117">
        <v>0</v>
      </c>
      <c r="K3197" s="117">
        <v>0</v>
      </c>
      <c r="L3197" s="117">
        <v>0.58499999999999996</v>
      </c>
      <c r="M3197" s="117">
        <v>5.7000000000000002E-2</v>
      </c>
      <c r="N3197" s="117" t="s">
        <v>3399</v>
      </c>
    </row>
    <row r="3198" spans="1:14">
      <c r="A3198" s="212" t="s">
        <v>7862</v>
      </c>
      <c r="B3198" s="117">
        <v>1.1567999999999998</v>
      </c>
      <c r="C3198" s="117">
        <v>1</v>
      </c>
      <c r="D3198" s="117">
        <v>4.836E-2</v>
      </c>
      <c r="E3198" s="117">
        <v>4836</v>
      </c>
      <c r="F3198" s="117" t="s">
        <v>1729</v>
      </c>
      <c r="G3198" s="117">
        <v>1.7791999999999999</v>
      </c>
      <c r="H3198" s="117">
        <v>9.7000000000000003E-2</v>
      </c>
      <c r="I3198" s="117">
        <v>1</v>
      </c>
      <c r="J3198" s="117">
        <v>3.048141E-2</v>
      </c>
      <c r="K3198" s="117">
        <v>3.8973210000000001E-2</v>
      </c>
      <c r="L3198" s="117">
        <v>0.28100000000000003</v>
      </c>
      <c r="M3198" s="117">
        <v>2.5000000000000001E-2</v>
      </c>
      <c r="N3198" s="117" t="s">
        <v>3395</v>
      </c>
    </row>
    <row r="3199" spans="1:14">
      <c r="A3199" s="212" t="s">
        <v>7863</v>
      </c>
      <c r="B3199" s="117">
        <v>1.1971999999999998</v>
      </c>
      <c r="C3199" s="117">
        <v>1</v>
      </c>
      <c r="D3199" s="117">
        <v>5.21E-2</v>
      </c>
      <c r="E3199" s="117">
        <v>5210</v>
      </c>
      <c r="F3199" s="117" t="s">
        <v>1753</v>
      </c>
      <c r="G3199" s="117">
        <v>2.0857999999999999</v>
      </c>
      <c r="H3199" s="117">
        <v>7.7600000000000002E-2</v>
      </c>
      <c r="I3199" s="117">
        <v>1</v>
      </c>
      <c r="J3199" s="117">
        <v>0</v>
      </c>
      <c r="K3199" s="117">
        <v>0</v>
      </c>
      <c r="L3199" s="117">
        <v>0.247</v>
      </c>
      <c r="M3199" s="117">
        <v>1.0999999999999999E-2</v>
      </c>
      <c r="N3199" s="117" t="s">
        <v>3402</v>
      </c>
    </row>
    <row r="3200" spans="1:14">
      <c r="A3200" s="212" t="s">
        <v>7864</v>
      </c>
      <c r="B3200" s="117">
        <v>1.1234</v>
      </c>
      <c r="C3200" s="117">
        <v>1</v>
      </c>
      <c r="D3200" s="117">
        <v>1.984E-2</v>
      </c>
      <c r="E3200" s="117">
        <v>1984</v>
      </c>
      <c r="F3200" s="117" t="s">
        <v>1739</v>
      </c>
      <c r="G3200" s="117">
        <v>1.5928</v>
      </c>
      <c r="H3200" s="117">
        <v>5.4300000000000001E-2</v>
      </c>
      <c r="I3200" s="117">
        <v>1</v>
      </c>
      <c r="J3200" s="117">
        <v>1.27071E-3</v>
      </c>
      <c r="K3200" s="117">
        <v>1.1474600000000001E-3</v>
      </c>
      <c r="L3200" s="117">
        <v>0.223</v>
      </c>
      <c r="M3200" s="117">
        <v>1.2999999999999999E-2</v>
      </c>
      <c r="N3200" s="117" t="s">
        <v>3409</v>
      </c>
    </row>
    <row r="3201" spans="1:14">
      <c r="A3201" s="212" t="s">
        <v>7865</v>
      </c>
      <c r="B3201" s="117">
        <v>1.1567999999999998</v>
      </c>
      <c r="C3201" s="117">
        <v>1</v>
      </c>
      <c r="D3201" s="117">
        <v>4.2139999999999997E-2</v>
      </c>
      <c r="E3201" s="117">
        <v>4214</v>
      </c>
      <c r="F3201" s="117" t="s">
        <v>1729</v>
      </c>
      <c r="G3201" s="117">
        <v>1.7025999999999999</v>
      </c>
      <c r="H3201" s="117">
        <v>4.5199999999999997E-2</v>
      </c>
      <c r="I3201" s="117">
        <v>1</v>
      </c>
      <c r="J3201" s="117">
        <v>0</v>
      </c>
      <c r="K3201" s="117">
        <v>0</v>
      </c>
      <c r="L3201" s="117">
        <v>0.27400000000000002</v>
      </c>
      <c r="M3201" s="117">
        <v>1.4999999999999999E-2</v>
      </c>
      <c r="N3201" s="117" t="s">
        <v>3395</v>
      </c>
    </row>
    <row r="3202" spans="1:14">
      <c r="A3202" s="212" t="s">
        <v>7866</v>
      </c>
      <c r="B3202" s="117">
        <v>1.1971999999999998</v>
      </c>
      <c r="C3202" s="117">
        <v>1</v>
      </c>
      <c r="D3202" s="117">
        <v>5.484E-2</v>
      </c>
      <c r="E3202" s="117">
        <v>5484</v>
      </c>
      <c r="F3202" s="117" t="s">
        <v>1753</v>
      </c>
      <c r="G3202" s="117">
        <v>1.9560999999999999</v>
      </c>
      <c r="H3202" s="117">
        <v>0.10829999999999999</v>
      </c>
      <c r="I3202" s="117">
        <v>1</v>
      </c>
      <c r="J3202" s="117">
        <v>1.9001000000000001E-2</v>
      </c>
      <c r="K3202" s="117">
        <v>2.1882169999999999E-2</v>
      </c>
      <c r="L3202" s="117">
        <v>0.219</v>
      </c>
      <c r="M3202" s="117">
        <v>1.4999999999999999E-2</v>
      </c>
      <c r="N3202" s="117" t="s">
        <v>3402</v>
      </c>
    </row>
    <row r="3203" spans="1:14">
      <c r="A3203" s="212" t="s">
        <v>7868</v>
      </c>
      <c r="B3203" s="117">
        <v>1.1602999999999999</v>
      </c>
      <c r="C3203" s="117">
        <v>1</v>
      </c>
      <c r="D3203" s="117">
        <v>1.7409999999999998E-2</v>
      </c>
      <c r="E3203" s="117">
        <v>1741</v>
      </c>
      <c r="F3203" s="117" t="s">
        <v>1648</v>
      </c>
      <c r="G3203" s="117">
        <v>2.0615000000000001</v>
      </c>
      <c r="H3203" s="117">
        <v>6.0600000000000001E-2</v>
      </c>
      <c r="I3203" s="117">
        <v>1</v>
      </c>
      <c r="J3203" s="117">
        <v>0</v>
      </c>
      <c r="K3203" s="117">
        <v>0</v>
      </c>
      <c r="L3203" s="117">
        <v>0.218</v>
      </c>
      <c r="M3203" s="117">
        <v>1.4E-2</v>
      </c>
      <c r="N3203" s="117" t="s">
        <v>3403</v>
      </c>
    </row>
    <row r="3204" spans="1:14">
      <c r="A3204" s="212" t="s">
        <v>7869</v>
      </c>
      <c r="B3204" s="117">
        <v>1.1567999999999998</v>
      </c>
      <c r="C3204" s="117">
        <v>1</v>
      </c>
      <c r="D3204" s="117">
        <v>2.5780000000000001E-2</v>
      </c>
      <c r="E3204" s="117">
        <v>2578</v>
      </c>
      <c r="F3204" s="117" t="s">
        <v>1729</v>
      </c>
      <c r="G3204" s="117">
        <v>1.6060000000000001</v>
      </c>
      <c r="H3204" s="117">
        <v>7.8E-2</v>
      </c>
      <c r="I3204" s="117">
        <v>1</v>
      </c>
      <c r="J3204" s="117">
        <v>1.8224879999999999E-2</v>
      </c>
      <c r="K3204" s="117">
        <v>2.5559430000000001E-2</v>
      </c>
      <c r="L3204" s="117">
        <v>0.21199999999999999</v>
      </c>
      <c r="M3204" s="117">
        <v>1.2E-2</v>
      </c>
      <c r="N3204" s="117" t="s">
        <v>3395</v>
      </c>
    </row>
    <row r="3205" spans="1:14">
      <c r="A3205" s="212" t="s">
        <v>7870</v>
      </c>
      <c r="B3205" s="117">
        <v>1.0038999999999998</v>
      </c>
      <c r="C3205" s="117">
        <v>1</v>
      </c>
      <c r="D3205" s="117">
        <v>3.6999999999999999E-4</v>
      </c>
      <c r="E3205" s="117">
        <v>37</v>
      </c>
      <c r="F3205" s="117" t="s">
        <v>4787</v>
      </c>
      <c r="G3205" s="117">
        <v>1.4616</v>
      </c>
      <c r="H3205" s="117">
        <v>0</v>
      </c>
      <c r="I3205" s="117">
        <v>1</v>
      </c>
      <c r="J3205" s="117">
        <v>0</v>
      </c>
      <c r="K3205" s="117">
        <v>0</v>
      </c>
      <c r="L3205" s="117">
        <v>0.44900000000000001</v>
      </c>
      <c r="M3205" s="117">
        <v>8.8999999999999996E-2</v>
      </c>
      <c r="N3205" s="117" t="s">
        <v>3400</v>
      </c>
    </row>
    <row r="3206" spans="1:14">
      <c r="A3206" s="212" t="s">
        <v>7871</v>
      </c>
      <c r="B3206" s="117">
        <v>1.1822999999999999</v>
      </c>
      <c r="C3206" s="117">
        <v>1</v>
      </c>
      <c r="D3206" s="117">
        <v>2.913E-2</v>
      </c>
      <c r="E3206" s="117">
        <v>2913</v>
      </c>
      <c r="F3206" s="117" t="s">
        <v>1674</v>
      </c>
      <c r="G3206" s="117">
        <v>1.5967</v>
      </c>
      <c r="H3206" s="117">
        <v>7.1599999999999997E-2</v>
      </c>
      <c r="I3206" s="117">
        <v>1</v>
      </c>
      <c r="J3206" s="117">
        <v>0</v>
      </c>
      <c r="K3206" s="117">
        <v>0</v>
      </c>
      <c r="L3206" s="117">
        <v>0.32600000000000001</v>
      </c>
      <c r="M3206" s="117">
        <v>2.8000000000000001E-2</v>
      </c>
      <c r="N3206" s="117" t="s">
        <v>3410</v>
      </c>
    </row>
    <row r="3207" spans="1:14">
      <c r="A3207" s="212" t="s">
        <v>7872</v>
      </c>
      <c r="B3207" s="117">
        <v>1.1971999999999998</v>
      </c>
      <c r="C3207" s="117">
        <v>1</v>
      </c>
      <c r="D3207" s="117">
        <v>2.7E-2</v>
      </c>
      <c r="E3207" s="117">
        <v>2700</v>
      </c>
      <c r="F3207" s="117" t="s">
        <v>1753</v>
      </c>
      <c r="G3207" s="117">
        <v>1.5427999999999999</v>
      </c>
      <c r="H3207" s="117">
        <v>0</v>
      </c>
      <c r="I3207" s="117">
        <v>1</v>
      </c>
      <c r="J3207" s="117">
        <v>0</v>
      </c>
      <c r="K3207" s="117">
        <v>0</v>
      </c>
      <c r="L3207" s="117">
        <v>0.19800000000000001</v>
      </c>
      <c r="M3207" s="117">
        <v>3.2000000000000001E-2</v>
      </c>
      <c r="N3207" s="117" t="s">
        <v>3402</v>
      </c>
    </row>
    <row r="3208" spans="1:14">
      <c r="A3208" s="212" t="s">
        <v>7873</v>
      </c>
      <c r="B3208" s="117">
        <v>1.1567999999999998</v>
      </c>
      <c r="C3208" s="117">
        <v>1</v>
      </c>
      <c r="D3208" s="117">
        <v>2.145E-2</v>
      </c>
      <c r="E3208" s="117">
        <v>2145</v>
      </c>
      <c r="F3208" s="117" t="s">
        <v>1729</v>
      </c>
      <c r="G3208" s="117">
        <v>1.6658999999999999</v>
      </c>
      <c r="H3208" s="117">
        <v>0</v>
      </c>
      <c r="I3208" s="117">
        <v>1</v>
      </c>
      <c r="J3208" s="117">
        <v>1.04469E-3</v>
      </c>
      <c r="K3208" s="117">
        <v>7.1049999999999998E-4</v>
      </c>
      <c r="L3208" s="117">
        <v>0.27700000000000002</v>
      </c>
      <c r="M3208" s="117">
        <v>8.6999999999999994E-2</v>
      </c>
      <c r="N3208" s="117" t="s">
        <v>3395</v>
      </c>
    </row>
    <row r="3209" spans="1:14">
      <c r="A3209" s="212" t="s">
        <v>7874</v>
      </c>
      <c r="B3209" s="117">
        <v>0.79329999999999989</v>
      </c>
      <c r="C3209" s="117">
        <v>1</v>
      </c>
      <c r="D3209" s="117">
        <v>8.1820000000000004E-2</v>
      </c>
      <c r="E3209" s="117">
        <v>8182</v>
      </c>
      <c r="F3209" s="117" t="s">
        <v>1622</v>
      </c>
      <c r="G3209" s="117">
        <v>1.8866000000000001</v>
      </c>
      <c r="H3209" s="117">
        <v>0.10199999999999999</v>
      </c>
      <c r="I3209" s="117">
        <v>1</v>
      </c>
      <c r="J3209" s="117">
        <v>0.24043199000000001</v>
      </c>
      <c r="K3209" s="117">
        <v>0.29215901</v>
      </c>
      <c r="L3209" s="117">
        <v>0.29499999999999998</v>
      </c>
      <c r="M3209" s="117">
        <v>2.5000000000000001E-2</v>
      </c>
      <c r="N3209" s="117" t="s">
        <v>3413</v>
      </c>
    </row>
    <row r="3210" spans="1:14">
      <c r="A3210" s="212" t="s">
        <v>7875</v>
      </c>
      <c r="B3210" s="117">
        <v>0.73809999999999998</v>
      </c>
      <c r="C3210" s="117">
        <v>1</v>
      </c>
      <c r="D3210" s="117">
        <v>1.545E-2</v>
      </c>
      <c r="E3210" s="117">
        <v>1545</v>
      </c>
      <c r="F3210" s="117" t="s">
        <v>4800</v>
      </c>
      <c r="G3210" s="117">
        <v>1.3827</v>
      </c>
      <c r="H3210" s="117">
        <v>0</v>
      </c>
      <c r="I3210" s="117">
        <v>1</v>
      </c>
      <c r="J3210" s="117">
        <v>6.2761319999999995E-2</v>
      </c>
      <c r="K3210" s="117">
        <v>3.9130499999999999E-2</v>
      </c>
      <c r="L3210" s="117">
        <v>0.30199999999999999</v>
      </c>
      <c r="M3210" s="117">
        <v>3.3000000000000002E-2</v>
      </c>
      <c r="N3210" s="117" t="s">
        <v>3414</v>
      </c>
    </row>
    <row r="3211" spans="1:14">
      <c r="A3211" s="212" t="s">
        <v>7876</v>
      </c>
      <c r="B3211" s="117">
        <v>0.73809999999999998</v>
      </c>
      <c r="C3211" s="117">
        <v>1</v>
      </c>
      <c r="D3211" s="117">
        <v>4.6300000000000001E-2</v>
      </c>
      <c r="E3211" s="117">
        <v>4630</v>
      </c>
      <c r="F3211" s="117" t="s">
        <v>4800</v>
      </c>
      <c r="G3211" s="117">
        <v>1.5524</v>
      </c>
      <c r="H3211" s="117">
        <v>0</v>
      </c>
      <c r="I3211" s="117">
        <v>1</v>
      </c>
      <c r="J3211" s="117">
        <v>3.8480260000000002E-2</v>
      </c>
      <c r="K3211" s="117">
        <v>4.8468839999999999E-2</v>
      </c>
      <c r="L3211" s="117">
        <v>0.33700000000000002</v>
      </c>
      <c r="M3211" s="117">
        <v>6.4000000000000001E-2</v>
      </c>
      <c r="N3211" s="117" t="s">
        <v>3415</v>
      </c>
    </row>
    <row r="3212" spans="1:14">
      <c r="A3212" s="212" t="s">
        <v>7877</v>
      </c>
      <c r="B3212" s="117">
        <v>0.85179999999999989</v>
      </c>
      <c r="C3212" s="117">
        <v>1</v>
      </c>
      <c r="D3212" s="117">
        <v>6.7739999999999995E-2</v>
      </c>
      <c r="E3212" s="117">
        <v>6774</v>
      </c>
      <c r="F3212" s="117" t="s">
        <v>1526</v>
      </c>
      <c r="G3212" s="117">
        <v>1.7725</v>
      </c>
      <c r="H3212" s="117">
        <v>5.9400000000000001E-2</v>
      </c>
      <c r="I3212" s="117">
        <v>1</v>
      </c>
      <c r="J3212" s="117">
        <v>3.409367E-2</v>
      </c>
      <c r="K3212" s="117">
        <v>4.3732899999999998E-2</v>
      </c>
      <c r="L3212" s="117">
        <v>0.35699999999999998</v>
      </c>
      <c r="M3212" s="117">
        <v>1.7000000000000001E-2</v>
      </c>
      <c r="N3212" s="117" t="s">
        <v>3416</v>
      </c>
    </row>
    <row r="3213" spans="1:14">
      <c r="A3213" s="212" t="s">
        <v>7878</v>
      </c>
      <c r="B3213" s="117">
        <v>0.8861</v>
      </c>
      <c r="C3213" s="117">
        <v>1</v>
      </c>
      <c r="D3213" s="117">
        <v>2.9659999999999999E-2</v>
      </c>
      <c r="E3213" s="117">
        <v>2966</v>
      </c>
      <c r="F3213" s="117" t="s">
        <v>4091</v>
      </c>
      <c r="G3213" s="117">
        <v>1.5255000000000001</v>
      </c>
      <c r="H3213" s="117">
        <v>7.1400000000000005E-2</v>
      </c>
      <c r="I3213" s="117">
        <v>1</v>
      </c>
      <c r="J3213" s="117">
        <v>7.7906900000000003E-3</v>
      </c>
      <c r="K3213" s="117">
        <v>9.08576E-3</v>
      </c>
      <c r="L3213" s="117">
        <v>0.42099999999999999</v>
      </c>
      <c r="M3213" s="117">
        <v>4.7E-2</v>
      </c>
      <c r="N3213" s="117" t="s">
        <v>3417</v>
      </c>
    </row>
    <row r="3214" spans="1:14">
      <c r="A3214" s="212" t="s">
        <v>7879</v>
      </c>
      <c r="B3214" s="117">
        <v>0.73809999999999998</v>
      </c>
      <c r="C3214" s="117">
        <v>1</v>
      </c>
      <c r="D3214" s="117">
        <v>9.1900000000000003E-3</v>
      </c>
      <c r="E3214" s="117">
        <v>919</v>
      </c>
      <c r="F3214" s="117" t="s">
        <v>4800</v>
      </c>
      <c r="G3214" s="117">
        <v>1.1142000000000001</v>
      </c>
      <c r="H3214" s="117">
        <v>0</v>
      </c>
      <c r="I3214" s="117">
        <v>1</v>
      </c>
      <c r="J3214" s="117">
        <v>0</v>
      </c>
      <c r="K3214" s="117">
        <v>0</v>
      </c>
      <c r="L3214" s="117">
        <v>0.307</v>
      </c>
      <c r="M3214" s="117">
        <v>1.9E-2</v>
      </c>
      <c r="N3214" s="117" t="s">
        <v>3418</v>
      </c>
    </row>
    <row r="3215" spans="1:14">
      <c r="A3215" s="212" t="s">
        <v>7880</v>
      </c>
      <c r="B3215" s="117">
        <v>0.68929999999999991</v>
      </c>
      <c r="C3215" s="117">
        <v>1</v>
      </c>
      <c r="D3215" s="117">
        <v>7.3400000000000002E-3</v>
      </c>
      <c r="E3215" s="117">
        <v>734</v>
      </c>
      <c r="F3215" s="117" t="s">
        <v>4415</v>
      </c>
      <c r="G3215" s="117">
        <v>1.2235</v>
      </c>
      <c r="H3215" s="117">
        <v>0</v>
      </c>
      <c r="I3215" s="117">
        <v>1</v>
      </c>
      <c r="J3215" s="117">
        <v>0</v>
      </c>
      <c r="K3215" s="117">
        <v>0</v>
      </c>
      <c r="L3215" s="117">
        <v>0.40200000000000002</v>
      </c>
      <c r="M3215" s="117">
        <v>0.03</v>
      </c>
      <c r="N3215" s="117" t="s">
        <v>3419</v>
      </c>
    </row>
    <row r="3216" spans="1:14">
      <c r="A3216" s="212" t="s">
        <v>7882</v>
      </c>
      <c r="B3216" s="117">
        <v>0.84069999999999989</v>
      </c>
      <c r="C3216" s="117">
        <v>1</v>
      </c>
      <c r="D3216" s="117">
        <v>0.13449</v>
      </c>
      <c r="E3216" s="117">
        <v>13449</v>
      </c>
      <c r="F3216" s="117" t="s">
        <v>4804</v>
      </c>
      <c r="G3216" s="117">
        <v>1.8682000000000001</v>
      </c>
      <c r="H3216" s="117">
        <v>7.4099999999999999E-2</v>
      </c>
      <c r="I3216" s="117">
        <v>1</v>
      </c>
      <c r="J3216" s="117">
        <v>8.2893729999999999E-2</v>
      </c>
      <c r="K3216" s="117">
        <v>9.0222029999999995E-2</v>
      </c>
      <c r="L3216" s="117">
        <v>0.29099999999999998</v>
      </c>
      <c r="M3216" s="117">
        <v>1.2E-2</v>
      </c>
      <c r="N3216" s="117" t="s">
        <v>3420</v>
      </c>
    </row>
    <row r="3217" spans="1:14">
      <c r="A3217" s="212" t="s">
        <v>7883</v>
      </c>
      <c r="B3217" s="117">
        <v>0.77989999999999993</v>
      </c>
      <c r="C3217" s="117">
        <v>1</v>
      </c>
      <c r="D3217" s="117">
        <v>2.4299999999999999E-2</v>
      </c>
      <c r="E3217" s="117">
        <v>2430</v>
      </c>
      <c r="F3217" s="117" t="s">
        <v>4432</v>
      </c>
      <c r="G3217" s="117">
        <v>1.5439000000000001</v>
      </c>
      <c r="H3217" s="117">
        <v>4.7300000000000002E-2</v>
      </c>
      <c r="I3217" s="117">
        <v>1</v>
      </c>
      <c r="J3217" s="117">
        <v>0</v>
      </c>
      <c r="K3217" s="117">
        <v>0</v>
      </c>
      <c r="L3217" s="117">
        <v>0.36</v>
      </c>
      <c r="M3217" s="117">
        <v>1.7999999999999999E-2</v>
      </c>
      <c r="N3217" s="117" t="s">
        <v>3421</v>
      </c>
    </row>
    <row r="3218" spans="1:14">
      <c r="A3218" s="212" t="s">
        <v>7884</v>
      </c>
      <c r="B3218" s="117">
        <v>0.79329999999999989</v>
      </c>
      <c r="C3218" s="117">
        <v>1</v>
      </c>
      <c r="D3218" s="117">
        <v>3.1019999999999999E-2</v>
      </c>
      <c r="E3218" s="117">
        <v>3102</v>
      </c>
      <c r="F3218" s="117" t="s">
        <v>1622</v>
      </c>
      <c r="G3218" s="117">
        <v>1.8223</v>
      </c>
      <c r="H3218" s="117">
        <v>3.8800000000000001E-2</v>
      </c>
      <c r="I3218" s="117">
        <v>1</v>
      </c>
      <c r="J3218" s="117">
        <v>0</v>
      </c>
      <c r="K3218" s="117">
        <v>0</v>
      </c>
      <c r="L3218" s="117">
        <v>0.35199999999999998</v>
      </c>
      <c r="M3218" s="117">
        <v>3.5000000000000003E-2</v>
      </c>
      <c r="N3218" s="117" t="s">
        <v>3413</v>
      </c>
    </row>
    <row r="3219" spans="1:14">
      <c r="A3219" s="212" t="s">
        <v>7885</v>
      </c>
      <c r="B3219" s="117">
        <v>0.84069999999999989</v>
      </c>
      <c r="C3219" s="117">
        <v>1</v>
      </c>
      <c r="D3219" s="117">
        <v>2.947E-2</v>
      </c>
      <c r="E3219" s="117">
        <v>2947</v>
      </c>
      <c r="F3219" s="117" t="s">
        <v>4804</v>
      </c>
      <c r="G3219" s="117">
        <v>1.6387</v>
      </c>
      <c r="H3219" s="117">
        <v>6.5799999999999997E-2</v>
      </c>
      <c r="I3219" s="117">
        <v>1</v>
      </c>
      <c r="J3219" s="117">
        <v>0</v>
      </c>
      <c r="K3219" s="117">
        <v>0</v>
      </c>
      <c r="L3219" s="117">
        <v>0.29399999999999998</v>
      </c>
      <c r="M3219" s="117">
        <v>3.7999999999999999E-2</v>
      </c>
      <c r="N3219" s="117" t="s">
        <v>3420</v>
      </c>
    </row>
    <row r="3220" spans="1:14">
      <c r="A3220" s="212" t="s">
        <v>7886</v>
      </c>
      <c r="B3220" s="117">
        <v>0.73809999999999998</v>
      </c>
      <c r="C3220" s="117">
        <v>1</v>
      </c>
      <c r="D3220" s="117">
        <v>1.2370000000000001E-2</v>
      </c>
      <c r="E3220" s="117">
        <v>1237</v>
      </c>
      <c r="F3220" s="117" t="s">
        <v>4800</v>
      </c>
      <c r="G3220" s="117">
        <v>1.4353</v>
      </c>
      <c r="H3220" s="117">
        <v>0</v>
      </c>
      <c r="I3220" s="117">
        <v>1</v>
      </c>
      <c r="J3220" s="117">
        <v>0</v>
      </c>
      <c r="K3220" s="117">
        <v>0</v>
      </c>
      <c r="L3220" s="117">
        <v>0.44900000000000001</v>
      </c>
      <c r="M3220" s="117">
        <v>4.5999999999999999E-2</v>
      </c>
      <c r="N3220" s="117" t="s">
        <v>3422</v>
      </c>
    </row>
    <row r="3221" spans="1:14">
      <c r="A3221" s="212" t="s">
        <v>7887</v>
      </c>
      <c r="B3221" s="117">
        <v>0.84069999999999989</v>
      </c>
      <c r="C3221" s="117">
        <v>1</v>
      </c>
      <c r="D3221" s="117">
        <v>7.2899999999999996E-3</v>
      </c>
      <c r="E3221" s="117">
        <v>729</v>
      </c>
      <c r="F3221" s="117" t="s">
        <v>4804</v>
      </c>
      <c r="G3221" s="117">
        <v>1.8666</v>
      </c>
      <c r="H3221" s="117">
        <v>4.7500000000000001E-2</v>
      </c>
      <c r="I3221" s="117">
        <v>1</v>
      </c>
      <c r="J3221" s="117">
        <v>0</v>
      </c>
      <c r="K3221" s="117">
        <v>0</v>
      </c>
      <c r="L3221" s="117">
        <v>0.36199999999999999</v>
      </c>
      <c r="M3221" s="117">
        <v>3.1E-2</v>
      </c>
      <c r="N3221" s="117" t="s">
        <v>3420</v>
      </c>
    </row>
    <row r="3222" spans="1:14">
      <c r="A3222" s="212" t="s">
        <v>7888</v>
      </c>
      <c r="B3222" s="117">
        <v>0.73809999999999998</v>
      </c>
      <c r="C3222" s="117">
        <v>1</v>
      </c>
      <c r="D3222" s="117">
        <v>7.2700000000000004E-3</v>
      </c>
      <c r="E3222" s="117">
        <v>727</v>
      </c>
      <c r="F3222" s="117" t="s">
        <v>4800</v>
      </c>
      <c r="G3222" s="117">
        <v>1.3915</v>
      </c>
      <c r="H3222" s="117">
        <v>0</v>
      </c>
      <c r="I3222" s="117">
        <v>1</v>
      </c>
      <c r="J3222" s="117">
        <v>0</v>
      </c>
      <c r="K3222" s="117">
        <v>0</v>
      </c>
      <c r="L3222" s="117">
        <v>0.53900000000000003</v>
      </c>
      <c r="M3222" s="117">
        <v>4.4999999999999998E-2</v>
      </c>
      <c r="N3222" s="117" t="s">
        <v>3423</v>
      </c>
    </row>
    <row r="3223" spans="1:14">
      <c r="A3223" s="212" t="s">
        <v>7889</v>
      </c>
      <c r="B3223" s="117">
        <v>0.68929999999999991</v>
      </c>
      <c r="C3223" s="117">
        <v>1</v>
      </c>
      <c r="D3223" s="117">
        <v>1.277E-2</v>
      </c>
      <c r="E3223" s="117">
        <v>1277</v>
      </c>
      <c r="F3223" s="117" t="s">
        <v>4415</v>
      </c>
      <c r="G3223" s="117">
        <v>1.5599000000000001</v>
      </c>
      <c r="H3223" s="117">
        <v>5.9700000000000003E-2</v>
      </c>
      <c r="I3223" s="117">
        <v>1</v>
      </c>
      <c r="J3223" s="117">
        <v>0.13361277999999999</v>
      </c>
      <c r="K3223" s="117">
        <v>0.10262267999999999</v>
      </c>
      <c r="L3223" s="117">
        <v>0.3</v>
      </c>
      <c r="M3223" s="117">
        <v>2.4E-2</v>
      </c>
      <c r="N3223" s="117" t="s">
        <v>3424</v>
      </c>
    </row>
    <row r="3224" spans="1:14">
      <c r="A3224" s="212" t="s">
        <v>7890</v>
      </c>
      <c r="B3224" s="117">
        <v>0.73809999999999998</v>
      </c>
      <c r="C3224" s="117">
        <v>1</v>
      </c>
      <c r="D3224" s="117">
        <v>2.5059999999999999E-2</v>
      </c>
      <c r="E3224" s="117">
        <v>2506</v>
      </c>
      <c r="F3224" s="117" t="s">
        <v>4800</v>
      </c>
      <c r="G3224" s="117">
        <v>1.5221</v>
      </c>
      <c r="H3224" s="117">
        <v>0</v>
      </c>
      <c r="I3224" s="117">
        <v>1</v>
      </c>
      <c r="J3224" s="117">
        <v>0</v>
      </c>
      <c r="K3224" s="117">
        <v>0</v>
      </c>
      <c r="L3224" s="117">
        <v>0.38800000000000001</v>
      </c>
      <c r="M3224" s="117">
        <v>1.9E-2</v>
      </c>
      <c r="N3224" s="117" t="s">
        <v>3425</v>
      </c>
    </row>
    <row r="3225" spans="1:14">
      <c r="A3225" s="212" t="s">
        <v>7891</v>
      </c>
      <c r="B3225" s="117">
        <v>0.73809999999999998</v>
      </c>
      <c r="C3225" s="117">
        <v>1</v>
      </c>
      <c r="D3225" s="117">
        <v>1.536E-2</v>
      </c>
      <c r="E3225" s="117">
        <v>1536</v>
      </c>
      <c r="F3225" s="117" t="s">
        <v>4800</v>
      </c>
      <c r="G3225" s="117">
        <v>1.3559000000000001</v>
      </c>
      <c r="H3225" s="117">
        <v>0</v>
      </c>
      <c r="I3225" s="117">
        <v>1</v>
      </c>
      <c r="J3225" s="117">
        <v>0</v>
      </c>
      <c r="K3225" s="117">
        <v>0</v>
      </c>
      <c r="L3225" s="117">
        <v>0.377</v>
      </c>
      <c r="M3225" s="117">
        <v>4.0000000000000001E-3</v>
      </c>
      <c r="N3225" s="117" t="s">
        <v>3426</v>
      </c>
    </row>
    <row r="3226" spans="1:14">
      <c r="A3226" s="212" t="s">
        <v>7892</v>
      </c>
      <c r="B3226" s="117">
        <v>0.73809999999999998</v>
      </c>
      <c r="C3226" s="117">
        <v>1</v>
      </c>
      <c r="D3226" s="117">
        <v>2.0820000000000002E-2</v>
      </c>
      <c r="E3226" s="117">
        <v>2082</v>
      </c>
      <c r="F3226" s="117" t="s">
        <v>4800</v>
      </c>
      <c r="G3226" s="117">
        <v>1.3401000000000001</v>
      </c>
      <c r="H3226" s="117">
        <v>0</v>
      </c>
      <c r="I3226" s="117">
        <v>1</v>
      </c>
      <c r="J3226" s="117">
        <v>0</v>
      </c>
      <c r="K3226" s="117">
        <v>0</v>
      </c>
      <c r="L3226" s="117">
        <v>0.25800000000000001</v>
      </c>
      <c r="M3226" s="117">
        <v>1.7999999999999999E-2</v>
      </c>
      <c r="N3226" s="117" t="s">
        <v>3427</v>
      </c>
    </row>
    <row r="3227" spans="1:14">
      <c r="A3227" s="212" t="s">
        <v>7893</v>
      </c>
      <c r="B3227" s="117">
        <v>0.68929999999999991</v>
      </c>
      <c r="C3227" s="117">
        <v>1</v>
      </c>
      <c r="D3227" s="117">
        <v>3.3770000000000001E-2</v>
      </c>
      <c r="E3227" s="117">
        <v>3377</v>
      </c>
      <c r="F3227" s="117" t="s">
        <v>4415</v>
      </c>
      <c r="G3227" s="117">
        <v>1.5367</v>
      </c>
      <c r="H3227" s="117">
        <v>5.11E-2</v>
      </c>
      <c r="I3227" s="117">
        <v>1</v>
      </c>
      <c r="J3227" s="117">
        <v>5.6332750000000001E-2</v>
      </c>
      <c r="K3227" s="117">
        <v>5.4987639999999997E-2</v>
      </c>
      <c r="L3227" s="117">
        <v>0.38</v>
      </c>
      <c r="M3227" s="117">
        <v>2.9000000000000001E-2</v>
      </c>
      <c r="N3227" s="117" t="s">
        <v>3424</v>
      </c>
    </row>
    <row r="3228" spans="1:14">
      <c r="A3228" s="212" t="s">
        <v>7894</v>
      </c>
      <c r="B3228" s="117">
        <v>0.85179999999999989</v>
      </c>
      <c r="C3228" s="117">
        <v>1</v>
      </c>
      <c r="D3228" s="117">
        <v>3.8350000000000002E-2</v>
      </c>
      <c r="E3228" s="117">
        <v>3835</v>
      </c>
      <c r="F3228" s="117" t="s">
        <v>1526</v>
      </c>
      <c r="G3228" s="117">
        <v>1.8362000000000001</v>
      </c>
      <c r="H3228" s="117">
        <v>0.1447</v>
      </c>
      <c r="I3228" s="117">
        <v>1</v>
      </c>
      <c r="J3228" s="117">
        <v>0.11896065</v>
      </c>
      <c r="K3228" s="117">
        <v>0.11632347</v>
      </c>
      <c r="L3228" s="117">
        <v>0.26500000000000001</v>
      </c>
      <c r="M3228" s="117">
        <v>1.4999999999999999E-2</v>
      </c>
      <c r="N3228" s="117" t="s">
        <v>3416</v>
      </c>
    </row>
    <row r="3229" spans="1:14">
      <c r="A3229" s="212" t="s">
        <v>7895</v>
      </c>
      <c r="B3229" s="117">
        <v>0.68859999999999999</v>
      </c>
      <c r="C3229" s="117">
        <v>1</v>
      </c>
      <c r="D3229" s="117">
        <v>4.7759999999999997E-2</v>
      </c>
      <c r="E3229" s="117">
        <v>4776</v>
      </c>
      <c r="F3229" s="117" t="s">
        <v>1954</v>
      </c>
      <c r="G3229" s="117">
        <v>1.5421</v>
      </c>
      <c r="H3229" s="117">
        <v>6.83E-2</v>
      </c>
      <c r="I3229" s="117">
        <v>1</v>
      </c>
      <c r="J3229" s="117">
        <v>3.7777159999999997E-2</v>
      </c>
      <c r="K3229" s="117">
        <v>1.9690260000000001E-2</v>
      </c>
      <c r="L3229" s="117">
        <v>0.36199999999999999</v>
      </c>
      <c r="M3229" s="117">
        <v>4.2999999999999997E-2</v>
      </c>
      <c r="N3229" s="117" t="s">
        <v>3428</v>
      </c>
    </row>
    <row r="3230" spans="1:14">
      <c r="A3230" s="212" t="s">
        <v>7896</v>
      </c>
      <c r="B3230" s="117">
        <v>0.80379999999999996</v>
      </c>
      <c r="C3230" s="117">
        <v>1</v>
      </c>
      <c r="D3230" s="117">
        <v>2.138E-2</v>
      </c>
      <c r="E3230" s="117">
        <v>2138</v>
      </c>
      <c r="F3230" s="117" t="s">
        <v>4806</v>
      </c>
      <c r="G3230" s="117">
        <v>1.6625000000000001</v>
      </c>
      <c r="H3230" s="117">
        <v>7.1099999999999997E-2</v>
      </c>
      <c r="I3230" s="117">
        <v>1</v>
      </c>
      <c r="J3230" s="117">
        <v>0</v>
      </c>
      <c r="K3230" s="117">
        <v>0</v>
      </c>
      <c r="L3230" s="117">
        <v>0.45500000000000002</v>
      </c>
      <c r="M3230" s="117">
        <v>1.2999999999999999E-2</v>
      </c>
      <c r="N3230" s="117" t="s">
        <v>3429</v>
      </c>
    </row>
    <row r="3231" spans="1:14">
      <c r="A3231" s="212" t="s">
        <v>7897</v>
      </c>
      <c r="B3231" s="117">
        <v>0.80379999999999996</v>
      </c>
      <c r="C3231" s="117">
        <v>1</v>
      </c>
      <c r="D3231" s="117">
        <v>4.4299999999999999E-2</v>
      </c>
      <c r="E3231" s="117">
        <v>4430</v>
      </c>
      <c r="F3231" s="117" t="s">
        <v>4806</v>
      </c>
      <c r="G3231" s="117">
        <v>1.5270999999999999</v>
      </c>
      <c r="H3231" s="117">
        <v>7.5600000000000001E-2</v>
      </c>
      <c r="I3231" s="117">
        <v>1</v>
      </c>
      <c r="J3231" s="117">
        <v>0</v>
      </c>
      <c r="K3231" s="117">
        <v>0</v>
      </c>
      <c r="L3231" s="117">
        <v>0.26700000000000002</v>
      </c>
      <c r="M3231" s="117">
        <v>1.9E-2</v>
      </c>
      <c r="N3231" s="117" t="s">
        <v>3429</v>
      </c>
    </row>
    <row r="3232" spans="1:14">
      <c r="A3232" s="212" t="s">
        <v>7898</v>
      </c>
      <c r="B3232" s="117">
        <v>0.73809999999999998</v>
      </c>
      <c r="C3232" s="117">
        <v>1</v>
      </c>
      <c r="D3232" s="117">
        <v>1.461E-2</v>
      </c>
      <c r="E3232" s="117">
        <v>1461</v>
      </c>
      <c r="F3232" s="117" t="s">
        <v>4800</v>
      </c>
      <c r="G3232" s="117">
        <v>1.5973999999999999</v>
      </c>
      <c r="H3232" s="117">
        <v>0</v>
      </c>
      <c r="I3232" s="117">
        <v>1</v>
      </c>
      <c r="J3232" s="117">
        <v>0.19645894999999999</v>
      </c>
      <c r="K3232" s="117">
        <v>0.12336836</v>
      </c>
      <c r="L3232" s="117">
        <v>0.30099999999999999</v>
      </c>
      <c r="M3232" s="117">
        <v>0.04</v>
      </c>
      <c r="N3232" s="117" t="s">
        <v>3425</v>
      </c>
    </row>
    <row r="3233" spans="1:14">
      <c r="A3233" s="212" t="s">
        <v>7899</v>
      </c>
      <c r="B3233" s="117">
        <v>0.73809999999999998</v>
      </c>
      <c r="C3233" s="117">
        <v>1</v>
      </c>
      <c r="D3233" s="117">
        <v>1.75E-3</v>
      </c>
      <c r="E3233" s="117">
        <v>175</v>
      </c>
      <c r="F3233" s="117" t="s">
        <v>4800</v>
      </c>
      <c r="G3233" s="117">
        <v>1.214</v>
      </c>
      <c r="H3233" s="117">
        <v>0</v>
      </c>
      <c r="I3233" s="117">
        <v>1</v>
      </c>
      <c r="J3233" s="117">
        <v>0</v>
      </c>
      <c r="K3233" s="117">
        <v>0</v>
      </c>
      <c r="L3233" s="117">
        <v>0.48599999999999999</v>
      </c>
      <c r="M3233" s="117">
        <v>2.9000000000000001E-2</v>
      </c>
      <c r="N3233" s="117" t="s">
        <v>3430</v>
      </c>
    </row>
    <row r="3234" spans="1:14">
      <c r="A3234" s="212" t="s">
        <v>7900</v>
      </c>
      <c r="B3234" s="117">
        <v>0.73809999999999998</v>
      </c>
      <c r="C3234" s="117">
        <v>1</v>
      </c>
      <c r="D3234" s="117">
        <v>4.79E-3</v>
      </c>
      <c r="E3234" s="117">
        <v>479</v>
      </c>
      <c r="F3234" s="117" t="s">
        <v>4800</v>
      </c>
      <c r="G3234" s="117">
        <v>1.1375</v>
      </c>
      <c r="H3234" s="117">
        <v>0</v>
      </c>
      <c r="I3234" s="117">
        <v>1</v>
      </c>
      <c r="J3234" s="117">
        <v>0</v>
      </c>
      <c r="K3234" s="117">
        <v>0</v>
      </c>
      <c r="L3234" s="117">
        <v>0.41399999999999998</v>
      </c>
      <c r="M3234" s="117">
        <v>0.13400000000000001</v>
      </c>
      <c r="N3234" s="117" t="s">
        <v>3431</v>
      </c>
    </row>
    <row r="3235" spans="1:14">
      <c r="A3235" s="212" t="s">
        <v>7901</v>
      </c>
      <c r="B3235" s="117">
        <v>0.73809999999999998</v>
      </c>
      <c r="C3235" s="117">
        <v>1</v>
      </c>
      <c r="D3235" s="117">
        <v>8.94E-3</v>
      </c>
      <c r="E3235" s="117">
        <v>894</v>
      </c>
      <c r="F3235" s="117" t="s">
        <v>4800</v>
      </c>
      <c r="G3235" s="117">
        <v>1.2674000000000001</v>
      </c>
      <c r="H3235" s="117">
        <v>0</v>
      </c>
      <c r="I3235" s="117">
        <v>1</v>
      </c>
      <c r="J3235" s="117">
        <v>0</v>
      </c>
      <c r="K3235" s="117">
        <v>0</v>
      </c>
      <c r="L3235" s="117">
        <v>0.56999999999999995</v>
      </c>
      <c r="M3235" s="117">
        <v>3.6999999999999998E-2</v>
      </c>
      <c r="N3235" s="117" t="s">
        <v>3432</v>
      </c>
    </row>
    <row r="3236" spans="1:14">
      <c r="A3236" s="212" t="s">
        <v>7902</v>
      </c>
      <c r="B3236" s="117">
        <v>0.73809999999999998</v>
      </c>
      <c r="C3236" s="117">
        <v>1</v>
      </c>
      <c r="D3236" s="117">
        <v>2.1900000000000001E-3</v>
      </c>
      <c r="E3236" s="117">
        <v>219</v>
      </c>
      <c r="F3236" s="117" t="s">
        <v>4800</v>
      </c>
      <c r="G3236" s="117">
        <v>0.98319999999999996</v>
      </c>
      <c r="H3236" s="117">
        <v>0</v>
      </c>
      <c r="I3236" s="117">
        <v>1</v>
      </c>
      <c r="J3236" s="117">
        <v>0</v>
      </c>
      <c r="K3236" s="117">
        <v>0</v>
      </c>
      <c r="L3236" s="117">
        <v>0.84499999999999997</v>
      </c>
      <c r="M3236" s="117">
        <v>2.1000000000000001E-2</v>
      </c>
      <c r="N3236" s="117" t="s">
        <v>3434</v>
      </c>
    </row>
    <row r="3237" spans="1:14">
      <c r="A3237" s="212" t="s">
        <v>7903</v>
      </c>
      <c r="B3237" s="117">
        <v>0.84069999999999989</v>
      </c>
      <c r="C3237" s="117">
        <v>1</v>
      </c>
      <c r="D3237" s="117">
        <v>7.5000000000000002E-4</v>
      </c>
      <c r="E3237" s="117">
        <v>75</v>
      </c>
      <c r="F3237" s="117" t="s">
        <v>4804</v>
      </c>
      <c r="G3237" s="117">
        <v>2.0962999999999998</v>
      </c>
      <c r="H3237" s="117">
        <v>0</v>
      </c>
      <c r="I3237" s="117">
        <v>1</v>
      </c>
      <c r="J3237" s="117">
        <v>0</v>
      </c>
      <c r="K3237" s="117">
        <v>0</v>
      </c>
      <c r="L3237" s="117">
        <v>0.56799999999999995</v>
      </c>
      <c r="M3237" s="117">
        <v>3.2000000000000001E-2</v>
      </c>
      <c r="N3237" s="117" t="s">
        <v>3420</v>
      </c>
    </row>
    <row r="3238" spans="1:14">
      <c r="A3238" s="212" t="s">
        <v>7904</v>
      </c>
      <c r="B3238" s="117">
        <v>0.91609999999999991</v>
      </c>
      <c r="C3238" s="117">
        <v>1</v>
      </c>
      <c r="D3238" s="117">
        <v>1.3769999999999999E-2</v>
      </c>
      <c r="E3238" s="117">
        <v>1377</v>
      </c>
      <c r="F3238" s="117" t="s">
        <v>4811</v>
      </c>
      <c r="G3238" s="117">
        <v>1.4472</v>
      </c>
      <c r="H3238" s="117">
        <v>0</v>
      </c>
      <c r="I3238" s="117">
        <v>1</v>
      </c>
      <c r="J3238" s="117">
        <v>0</v>
      </c>
      <c r="K3238" s="117">
        <v>0</v>
      </c>
      <c r="L3238" s="117">
        <v>0.45300000000000001</v>
      </c>
      <c r="M3238" s="117">
        <v>3.9E-2</v>
      </c>
      <c r="N3238" s="117" t="s">
        <v>3435</v>
      </c>
    </row>
    <row r="3239" spans="1:14">
      <c r="A3239" s="212" t="s">
        <v>7905</v>
      </c>
      <c r="B3239" s="117">
        <v>0.97889999999999999</v>
      </c>
      <c r="C3239" s="117">
        <v>1</v>
      </c>
      <c r="D3239" s="117">
        <v>2.5170000000000001E-2</v>
      </c>
      <c r="E3239" s="117">
        <v>2517</v>
      </c>
      <c r="F3239" s="117" t="s">
        <v>4812</v>
      </c>
      <c r="G3239" s="117">
        <v>1.6563000000000001</v>
      </c>
      <c r="H3239" s="117">
        <v>0</v>
      </c>
      <c r="I3239" s="117">
        <v>1</v>
      </c>
      <c r="J3239" s="117">
        <v>5.4843320000000001E-2</v>
      </c>
      <c r="K3239" s="117">
        <v>5.2612920000000001E-2</v>
      </c>
      <c r="L3239" s="117">
        <v>0.45900000000000002</v>
      </c>
      <c r="M3239" s="117">
        <v>0.02</v>
      </c>
      <c r="N3239" s="117" t="s">
        <v>3436</v>
      </c>
    </row>
    <row r="3240" spans="1:14">
      <c r="A3240" s="212" t="s">
        <v>7906</v>
      </c>
      <c r="B3240" s="117">
        <v>0.99069999999999991</v>
      </c>
      <c r="C3240" s="117">
        <v>1</v>
      </c>
      <c r="D3240" s="117">
        <v>4.2869999999999998E-2</v>
      </c>
      <c r="E3240" s="117">
        <v>4287</v>
      </c>
      <c r="F3240" s="117" t="s">
        <v>1606</v>
      </c>
      <c r="G3240" s="117">
        <v>1.7107000000000001</v>
      </c>
      <c r="H3240" s="117">
        <v>2.5000000000000001E-2</v>
      </c>
      <c r="I3240" s="117">
        <v>1</v>
      </c>
      <c r="J3240" s="117">
        <v>3.1790850000000002E-2</v>
      </c>
      <c r="K3240" s="117">
        <v>3.3029259999999998E-2</v>
      </c>
      <c r="L3240" s="117">
        <v>0.30199999999999999</v>
      </c>
      <c r="M3240" s="117">
        <v>5.2999999999999999E-2</v>
      </c>
      <c r="N3240" s="117" t="s">
        <v>3437</v>
      </c>
    </row>
    <row r="3241" spans="1:14">
      <c r="A3241" s="212" t="s">
        <v>7907</v>
      </c>
      <c r="B3241" s="117">
        <v>0.94969999999999999</v>
      </c>
      <c r="C3241" s="117">
        <v>1</v>
      </c>
      <c r="D3241" s="117">
        <v>1.4069999999999999E-2</v>
      </c>
      <c r="E3241" s="117">
        <v>1407</v>
      </c>
      <c r="F3241" s="117" t="s">
        <v>1798</v>
      </c>
      <c r="G3241" s="117">
        <v>1.7319</v>
      </c>
      <c r="H3241" s="117">
        <v>6.3200000000000006E-2</v>
      </c>
      <c r="I3241" s="117">
        <v>1</v>
      </c>
      <c r="J3241" s="117">
        <v>1.3666360000000001E-2</v>
      </c>
      <c r="K3241" s="117">
        <v>1.189671E-2</v>
      </c>
      <c r="L3241" s="117">
        <v>0.38900000000000001</v>
      </c>
      <c r="M3241" s="117">
        <v>3.5999999999999997E-2</v>
      </c>
      <c r="N3241" s="117" t="s">
        <v>3438</v>
      </c>
    </row>
    <row r="3242" spans="1:14">
      <c r="A3242" s="212" t="s">
        <v>7908</v>
      </c>
      <c r="B3242" s="117">
        <v>0.91609999999999991</v>
      </c>
      <c r="C3242" s="117">
        <v>1</v>
      </c>
      <c r="D3242" s="117">
        <v>8.9599999999999992E-3</v>
      </c>
      <c r="E3242" s="117">
        <v>896</v>
      </c>
      <c r="F3242" s="117" t="s">
        <v>4811</v>
      </c>
      <c r="G3242" s="117">
        <v>1.4018999999999999</v>
      </c>
      <c r="H3242" s="117">
        <v>0</v>
      </c>
      <c r="I3242" s="117">
        <v>1</v>
      </c>
      <c r="J3242" s="117">
        <v>0</v>
      </c>
      <c r="K3242" s="117">
        <v>0</v>
      </c>
      <c r="L3242" s="117">
        <v>0.498</v>
      </c>
      <c r="M3242" s="117">
        <v>6.4000000000000001E-2</v>
      </c>
      <c r="N3242" s="117" t="s">
        <v>3439</v>
      </c>
    </row>
    <row r="3243" spans="1:14">
      <c r="A3243" s="212" t="s">
        <v>7909</v>
      </c>
      <c r="B3243" s="117">
        <v>0.99549999999999994</v>
      </c>
      <c r="C3243" s="117">
        <v>1</v>
      </c>
      <c r="D3243" s="117">
        <v>3.5369999999999999E-2</v>
      </c>
      <c r="E3243" s="117">
        <v>3537</v>
      </c>
      <c r="F3243" s="117" t="s">
        <v>1477</v>
      </c>
      <c r="G3243" s="117">
        <v>1.8426</v>
      </c>
      <c r="H3243" s="117">
        <v>5.96E-2</v>
      </c>
      <c r="I3243" s="117">
        <v>1</v>
      </c>
      <c r="J3243" s="117">
        <v>1.6358870000000001E-2</v>
      </c>
      <c r="K3243" s="117">
        <v>2.059973E-2</v>
      </c>
      <c r="L3243" s="117">
        <v>0.29799999999999999</v>
      </c>
      <c r="M3243" s="117">
        <v>2.9000000000000001E-2</v>
      </c>
      <c r="N3243" s="117" t="s">
        <v>3440</v>
      </c>
    </row>
    <row r="3244" spans="1:14">
      <c r="A3244" s="212" t="s">
        <v>7910</v>
      </c>
      <c r="B3244" s="117">
        <v>0.99549999999999994</v>
      </c>
      <c r="C3244" s="117">
        <v>1</v>
      </c>
      <c r="D3244" s="117">
        <v>6.3800000000000003E-3</v>
      </c>
      <c r="E3244" s="117">
        <v>638</v>
      </c>
      <c r="F3244" s="117" t="s">
        <v>1477</v>
      </c>
      <c r="G3244" s="117">
        <v>1.2259</v>
      </c>
      <c r="H3244" s="117">
        <v>0.10050000000000001</v>
      </c>
      <c r="I3244" s="117">
        <v>1</v>
      </c>
      <c r="J3244" s="117">
        <v>0</v>
      </c>
      <c r="K3244" s="117">
        <v>0</v>
      </c>
      <c r="L3244" s="117">
        <v>0.38500000000000001</v>
      </c>
      <c r="M3244" s="117">
        <v>3.7999999999999999E-2</v>
      </c>
      <c r="N3244" s="117" t="s">
        <v>3441</v>
      </c>
    </row>
    <row r="3245" spans="1:14">
      <c r="A3245" s="212" t="s">
        <v>7911</v>
      </c>
      <c r="B3245" s="117">
        <v>0.91609999999999991</v>
      </c>
      <c r="C3245" s="117">
        <v>1</v>
      </c>
      <c r="D3245" s="117">
        <v>9.6699999999999998E-3</v>
      </c>
      <c r="E3245" s="117">
        <v>967</v>
      </c>
      <c r="F3245" s="117" t="s">
        <v>4811</v>
      </c>
      <c r="G3245" s="117">
        <v>1.5397000000000001</v>
      </c>
      <c r="H3245" s="117">
        <v>0</v>
      </c>
      <c r="I3245" s="117">
        <v>1</v>
      </c>
      <c r="J3245" s="117">
        <v>0</v>
      </c>
      <c r="K3245" s="117">
        <v>0</v>
      </c>
      <c r="L3245" s="117">
        <v>0.432</v>
      </c>
      <c r="M3245" s="117">
        <v>3.4000000000000002E-2</v>
      </c>
      <c r="N3245" s="117" t="s">
        <v>3442</v>
      </c>
    </row>
    <row r="3246" spans="1:14">
      <c r="A3246" s="212" t="s">
        <v>7912</v>
      </c>
      <c r="B3246" s="117">
        <v>1.0532999999999999</v>
      </c>
      <c r="C3246" s="117">
        <v>1</v>
      </c>
      <c r="D3246" s="117">
        <v>2.903E-2</v>
      </c>
      <c r="E3246" s="117">
        <v>2903</v>
      </c>
      <c r="F3246" s="117" t="s">
        <v>1564</v>
      </c>
      <c r="G3246" s="117">
        <v>1.5176000000000001</v>
      </c>
      <c r="H3246" s="117">
        <v>4.87E-2</v>
      </c>
      <c r="I3246" s="117">
        <v>1</v>
      </c>
      <c r="J3246" s="117">
        <v>0</v>
      </c>
      <c r="K3246" s="117">
        <v>0</v>
      </c>
      <c r="L3246" s="117">
        <v>0.38800000000000001</v>
      </c>
      <c r="M3246" s="117">
        <v>4.2000000000000003E-2</v>
      </c>
      <c r="N3246" s="117" t="s">
        <v>3443</v>
      </c>
    </row>
    <row r="3247" spans="1:14">
      <c r="A3247" s="212" t="s">
        <v>7913</v>
      </c>
      <c r="B3247" s="117">
        <v>0.99069999999999991</v>
      </c>
      <c r="C3247" s="117">
        <v>1</v>
      </c>
      <c r="D3247" s="117">
        <v>2.034E-2</v>
      </c>
      <c r="E3247" s="117">
        <v>2034</v>
      </c>
      <c r="F3247" s="117" t="s">
        <v>1606</v>
      </c>
      <c r="G3247" s="117">
        <v>1.5499000000000001</v>
      </c>
      <c r="H3247" s="117">
        <v>3.6900000000000002E-2</v>
      </c>
      <c r="I3247" s="117">
        <v>1</v>
      </c>
      <c r="J3247" s="117">
        <v>0</v>
      </c>
      <c r="K3247" s="117">
        <v>0</v>
      </c>
      <c r="L3247" s="117">
        <v>0.312</v>
      </c>
      <c r="M3247" s="117">
        <v>2.8000000000000001E-2</v>
      </c>
      <c r="N3247" s="117" t="s">
        <v>3444</v>
      </c>
    </row>
    <row r="3248" spans="1:14">
      <c r="A3248" s="212" t="s">
        <v>7914</v>
      </c>
      <c r="B3248" s="117">
        <v>1.1133999999999999</v>
      </c>
      <c r="C3248" s="117">
        <v>1</v>
      </c>
      <c r="D3248" s="117">
        <v>1.125E-2</v>
      </c>
      <c r="E3248" s="117">
        <v>1125</v>
      </c>
      <c r="F3248" s="117" t="s">
        <v>1594</v>
      </c>
      <c r="G3248" s="117">
        <v>1.6052</v>
      </c>
      <c r="H3248" s="117">
        <v>0</v>
      </c>
      <c r="I3248" s="117">
        <v>1</v>
      </c>
      <c r="J3248" s="117">
        <v>1.066721E-2</v>
      </c>
      <c r="K3248" s="117">
        <v>4.8532499999999999E-3</v>
      </c>
      <c r="L3248" s="117">
        <v>0.34699999999999998</v>
      </c>
      <c r="M3248" s="117">
        <v>2.9000000000000001E-2</v>
      </c>
      <c r="N3248" s="117" t="s">
        <v>3445</v>
      </c>
    </row>
    <row r="3249" spans="1:14">
      <c r="A3249" s="212" t="s">
        <v>7915</v>
      </c>
      <c r="B3249" s="117">
        <v>0.89749999999999996</v>
      </c>
      <c r="C3249" s="117">
        <v>1</v>
      </c>
      <c r="D3249" s="117">
        <v>4.376E-2</v>
      </c>
      <c r="E3249" s="117">
        <v>4376</v>
      </c>
      <c r="F3249" s="117" t="s">
        <v>4821</v>
      </c>
      <c r="G3249" s="117">
        <v>2.004</v>
      </c>
      <c r="H3249" s="117">
        <v>4.2599999999999999E-2</v>
      </c>
      <c r="I3249" s="117">
        <v>1</v>
      </c>
      <c r="J3249" s="117">
        <v>2.9173629999999999E-2</v>
      </c>
      <c r="K3249" s="117">
        <v>3.4558270000000002E-2</v>
      </c>
      <c r="L3249" s="117">
        <v>0.311</v>
      </c>
      <c r="M3249" s="117">
        <v>0.02</v>
      </c>
      <c r="N3249" s="117" t="s">
        <v>3446</v>
      </c>
    </row>
    <row r="3250" spans="1:14">
      <c r="A3250" s="212" t="s">
        <v>7916</v>
      </c>
      <c r="B3250" s="117">
        <v>0.91609999999999991</v>
      </c>
      <c r="C3250" s="117">
        <v>1</v>
      </c>
      <c r="D3250" s="117">
        <v>8.94E-3</v>
      </c>
      <c r="E3250" s="117">
        <v>894</v>
      </c>
      <c r="F3250" s="117" t="s">
        <v>4811</v>
      </c>
      <c r="G3250" s="117">
        <v>1.5821000000000001</v>
      </c>
      <c r="H3250" s="117">
        <v>0</v>
      </c>
      <c r="I3250" s="117">
        <v>1</v>
      </c>
      <c r="J3250" s="117">
        <v>0</v>
      </c>
      <c r="K3250" s="117">
        <v>0</v>
      </c>
      <c r="L3250" s="117">
        <v>0.435</v>
      </c>
      <c r="M3250" s="117">
        <v>4.7E-2</v>
      </c>
      <c r="N3250" s="117" t="s">
        <v>3447</v>
      </c>
    </row>
    <row r="3251" spans="1:14">
      <c r="A3251" s="212" t="s">
        <v>7917</v>
      </c>
      <c r="B3251" s="117">
        <v>0.91609999999999991</v>
      </c>
      <c r="C3251" s="117">
        <v>1</v>
      </c>
      <c r="D3251" s="117">
        <v>7.1599999999999997E-3</v>
      </c>
      <c r="E3251" s="117">
        <v>716</v>
      </c>
      <c r="F3251" s="117" t="s">
        <v>4811</v>
      </c>
      <c r="G3251" s="117">
        <v>1.4602999999999999</v>
      </c>
      <c r="H3251" s="117">
        <v>0</v>
      </c>
      <c r="I3251" s="117">
        <v>1</v>
      </c>
      <c r="J3251" s="117">
        <v>0</v>
      </c>
      <c r="K3251" s="117">
        <v>0</v>
      </c>
      <c r="L3251" s="117">
        <v>0.38100000000000001</v>
      </c>
      <c r="M3251" s="117">
        <v>3.3000000000000002E-2</v>
      </c>
      <c r="N3251" s="117" t="s">
        <v>3448</v>
      </c>
    </row>
    <row r="3252" spans="1:14">
      <c r="A3252" s="212" t="s">
        <v>7918</v>
      </c>
      <c r="B3252" s="117">
        <v>0.93329999999999991</v>
      </c>
      <c r="C3252" s="117">
        <v>1</v>
      </c>
      <c r="D3252" s="117">
        <v>1.338E-2</v>
      </c>
      <c r="E3252" s="117">
        <v>1338</v>
      </c>
      <c r="F3252" s="117" t="s">
        <v>4824</v>
      </c>
      <c r="G3252" s="117">
        <v>1.6624000000000001</v>
      </c>
      <c r="H3252" s="117">
        <v>8.0399999999999999E-2</v>
      </c>
      <c r="I3252" s="117">
        <v>1</v>
      </c>
      <c r="J3252" s="117">
        <v>0</v>
      </c>
      <c r="K3252" s="117">
        <v>0</v>
      </c>
      <c r="L3252" s="117">
        <v>0.28699999999999998</v>
      </c>
      <c r="M3252" s="117">
        <v>1.9E-2</v>
      </c>
      <c r="N3252" s="117" t="s">
        <v>3449</v>
      </c>
    </row>
    <row r="3253" spans="1:14">
      <c r="A3253" s="212" t="s">
        <v>7919</v>
      </c>
      <c r="B3253" s="117">
        <v>0.91609999999999991</v>
      </c>
      <c r="C3253" s="117">
        <v>1</v>
      </c>
      <c r="D3253" s="117">
        <v>3.2840000000000001E-2</v>
      </c>
      <c r="E3253" s="117">
        <v>3284</v>
      </c>
      <c r="F3253" s="117" t="s">
        <v>4811</v>
      </c>
      <c r="G3253" s="117">
        <v>2.0145</v>
      </c>
      <c r="H3253" s="117">
        <v>0</v>
      </c>
      <c r="I3253" s="117">
        <v>1</v>
      </c>
      <c r="J3253" s="117">
        <v>8.121428E-2</v>
      </c>
      <c r="K3253" s="117">
        <v>5.6121299999999999E-2</v>
      </c>
      <c r="L3253" s="117">
        <v>0.33300000000000002</v>
      </c>
      <c r="M3253" s="117">
        <v>2.3E-2</v>
      </c>
      <c r="N3253" s="117" t="s">
        <v>3447</v>
      </c>
    </row>
    <row r="3254" spans="1:14">
      <c r="A3254" s="212" t="s">
        <v>7920</v>
      </c>
      <c r="B3254" s="117">
        <v>0.99069999999999991</v>
      </c>
      <c r="C3254" s="117">
        <v>1</v>
      </c>
      <c r="D3254" s="117">
        <v>6.1700000000000001E-3</v>
      </c>
      <c r="E3254" s="117">
        <v>617</v>
      </c>
      <c r="F3254" s="117" t="s">
        <v>1606</v>
      </c>
      <c r="G3254" s="117">
        <v>1.361</v>
      </c>
      <c r="H3254" s="117">
        <v>0</v>
      </c>
      <c r="I3254" s="117">
        <v>1</v>
      </c>
      <c r="J3254" s="117">
        <v>0</v>
      </c>
      <c r="K3254" s="117">
        <v>0</v>
      </c>
      <c r="L3254" s="117">
        <v>0.32400000000000001</v>
      </c>
      <c r="M3254" s="117">
        <v>2.4E-2</v>
      </c>
      <c r="N3254" s="117" t="s">
        <v>3450</v>
      </c>
    </row>
    <row r="3255" spans="1:14">
      <c r="A3255" s="212" t="s">
        <v>7921</v>
      </c>
      <c r="B3255" s="117">
        <v>1.1133999999999999</v>
      </c>
      <c r="C3255" s="117">
        <v>1</v>
      </c>
      <c r="D3255" s="117">
        <v>8.0700000000000008E-3</v>
      </c>
      <c r="E3255" s="117">
        <v>807</v>
      </c>
      <c r="F3255" s="117" t="s">
        <v>1594</v>
      </c>
      <c r="G3255" s="117">
        <v>1.3888</v>
      </c>
      <c r="H3255" s="117">
        <v>0</v>
      </c>
      <c r="I3255" s="117">
        <v>1</v>
      </c>
      <c r="J3255" s="117">
        <v>0</v>
      </c>
      <c r="K3255" s="117">
        <v>0</v>
      </c>
      <c r="L3255" s="117">
        <v>0.45600000000000002</v>
      </c>
      <c r="M3255" s="117">
        <v>0.04</v>
      </c>
      <c r="N3255" s="117" t="s">
        <v>3451</v>
      </c>
    </row>
    <row r="3256" spans="1:14">
      <c r="A3256" s="212" t="s">
        <v>7922</v>
      </c>
      <c r="B3256" s="117">
        <v>0.93329999999999991</v>
      </c>
      <c r="C3256" s="117">
        <v>1</v>
      </c>
      <c r="D3256" s="117">
        <v>6.7600000000000004E-3</v>
      </c>
      <c r="E3256" s="117">
        <v>676</v>
      </c>
      <c r="F3256" s="117" t="s">
        <v>4824</v>
      </c>
      <c r="G3256" s="117">
        <v>1.5775999999999999</v>
      </c>
      <c r="H3256" s="117">
        <v>0</v>
      </c>
      <c r="I3256" s="117">
        <v>1</v>
      </c>
      <c r="J3256" s="117">
        <v>0</v>
      </c>
      <c r="K3256" s="117">
        <v>0</v>
      </c>
      <c r="L3256" s="117">
        <v>0.311</v>
      </c>
      <c r="M3256" s="117">
        <v>2.5999999999999999E-2</v>
      </c>
      <c r="N3256" s="117" t="s">
        <v>3449</v>
      </c>
    </row>
    <row r="3257" spans="1:14">
      <c r="A3257" s="212" t="s">
        <v>7923</v>
      </c>
      <c r="B3257" s="117">
        <v>0.93859999999999999</v>
      </c>
      <c r="C3257" s="117">
        <v>1</v>
      </c>
      <c r="D3257" s="117">
        <v>1.584E-2</v>
      </c>
      <c r="E3257" s="117">
        <v>1584</v>
      </c>
      <c r="F3257" s="117" t="s">
        <v>1950</v>
      </c>
      <c r="G3257" s="117">
        <v>1.8395999999999999</v>
      </c>
      <c r="H3257" s="117">
        <v>5.2400000000000002E-2</v>
      </c>
      <c r="I3257" s="117">
        <v>1</v>
      </c>
      <c r="J3257" s="117">
        <v>0</v>
      </c>
      <c r="K3257" s="117">
        <v>0</v>
      </c>
      <c r="L3257" s="117">
        <v>0.497</v>
      </c>
      <c r="M3257" s="117">
        <v>3.2000000000000001E-2</v>
      </c>
      <c r="N3257" s="117" t="s">
        <v>3452</v>
      </c>
    </row>
    <row r="3258" spans="1:14">
      <c r="A3258" s="212" t="s">
        <v>7924</v>
      </c>
      <c r="B3258" s="117">
        <v>0.93859999999999999</v>
      </c>
      <c r="C3258" s="117">
        <v>1</v>
      </c>
      <c r="D3258" s="117">
        <v>1.0359999999999999E-2</v>
      </c>
      <c r="E3258" s="117">
        <v>1036</v>
      </c>
      <c r="F3258" s="117" t="s">
        <v>1950</v>
      </c>
      <c r="G3258" s="117">
        <v>1.6696</v>
      </c>
      <c r="H3258" s="117">
        <v>5.3100000000000001E-2</v>
      </c>
      <c r="I3258" s="117">
        <v>1</v>
      </c>
      <c r="J3258" s="117">
        <v>0</v>
      </c>
      <c r="K3258" s="117">
        <v>0</v>
      </c>
      <c r="L3258" s="117">
        <v>0.42699999999999999</v>
      </c>
      <c r="M3258" s="117">
        <v>3.5999999999999997E-2</v>
      </c>
      <c r="N3258" s="117" t="s">
        <v>3452</v>
      </c>
    </row>
    <row r="3259" spans="1:14">
      <c r="A3259" s="212" t="s">
        <v>7925</v>
      </c>
      <c r="B3259" s="117">
        <v>0.91839999999999999</v>
      </c>
      <c r="C3259" s="117">
        <v>1</v>
      </c>
      <c r="D3259" s="117">
        <v>2.3789999999999999E-2</v>
      </c>
      <c r="E3259" s="117">
        <v>2379</v>
      </c>
      <c r="F3259" s="117" t="s">
        <v>1511</v>
      </c>
      <c r="G3259" s="117">
        <v>2.1572</v>
      </c>
      <c r="H3259" s="117">
        <v>4.0300000000000002E-2</v>
      </c>
      <c r="I3259" s="117">
        <v>1</v>
      </c>
      <c r="J3259" s="117">
        <v>0</v>
      </c>
      <c r="K3259" s="117">
        <v>0</v>
      </c>
      <c r="L3259" s="117">
        <v>0.34399999999999997</v>
      </c>
      <c r="M3259" s="117">
        <v>3.3000000000000002E-2</v>
      </c>
      <c r="N3259" s="117" t="s">
        <v>3453</v>
      </c>
    </row>
    <row r="3260" spans="1:14">
      <c r="A3260" s="212" t="s">
        <v>7926</v>
      </c>
      <c r="B3260" s="117">
        <v>0.99069999999999991</v>
      </c>
      <c r="C3260" s="117">
        <v>1</v>
      </c>
      <c r="D3260" s="117">
        <v>2.63E-2</v>
      </c>
      <c r="E3260" s="117">
        <v>2630</v>
      </c>
      <c r="F3260" s="117" t="s">
        <v>1606</v>
      </c>
      <c r="G3260" s="117">
        <v>1.6921999999999999</v>
      </c>
      <c r="H3260" s="117">
        <v>0.10829999999999999</v>
      </c>
      <c r="I3260" s="117">
        <v>1</v>
      </c>
      <c r="J3260" s="117">
        <v>7.7315800000000004E-2</v>
      </c>
      <c r="K3260" s="117">
        <v>7.98759E-2</v>
      </c>
      <c r="L3260" s="117">
        <v>0.34799999999999998</v>
      </c>
      <c r="M3260" s="117">
        <v>2.9000000000000001E-2</v>
      </c>
      <c r="N3260" s="117" t="s">
        <v>3454</v>
      </c>
    </row>
    <row r="3261" spans="1:14">
      <c r="A3261" s="212" t="s">
        <v>7927</v>
      </c>
      <c r="B3261" s="117">
        <v>0.91609999999999991</v>
      </c>
      <c r="C3261" s="117">
        <v>1</v>
      </c>
      <c r="D3261" s="117">
        <v>9.6100000000000005E-3</v>
      </c>
      <c r="E3261" s="117">
        <v>961</v>
      </c>
      <c r="F3261" s="117" t="s">
        <v>4811</v>
      </c>
      <c r="G3261" s="117">
        <v>1.1957</v>
      </c>
      <c r="H3261" s="117">
        <v>0</v>
      </c>
      <c r="I3261" s="117">
        <v>1</v>
      </c>
      <c r="J3261" s="117">
        <v>6.8083030000000003E-2</v>
      </c>
      <c r="K3261" s="117">
        <v>4.2114150000000003E-2</v>
      </c>
      <c r="L3261" s="117">
        <v>0.41399999999999998</v>
      </c>
      <c r="M3261" s="117">
        <v>1.9E-2</v>
      </c>
      <c r="N3261" s="117" t="s">
        <v>3455</v>
      </c>
    </row>
    <row r="3262" spans="1:14">
      <c r="A3262" s="212" t="s">
        <v>7928</v>
      </c>
      <c r="B3262" s="117">
        <v>0.89679999999999993</v>
      </c>
      <c r="C3262" s="117">
        <v>1</v>
      </c>
      <c r="D3262" s="117">
        <v>1.051E-2</v>
      </c>
      <c r="E3262" s="117">
        <v>1051</v>
      </c>
      <c r="F3262" s="117" t="s">
        <v>1963</v>
      </c>
      <c r="G3262" s="117">
        <v>1.4563999999999999</v>
      </c>
      <c r="H3262" s="117">
        <v>0</v>
      </c>
      <c r="I3262" s="117">
        <v>1</v>
      </c>
      <c r="J3262" s="117">
        <v>0</v>
      </c>
      <c r="K3262" s="117">
        <v>0</v>
      </c>
      <c r="L3262" s="117">
        <v>0.29099999999999998</v>
      </c>
      <c r="M3262" s="117">
        <v>0.02</v>
      </c>
      <c r="N3262" s="117" t="s">
        <v>3456</v>
      </c>
    </row>
    <row r="3263" spans="1:14">
      <c r="A3263" s="212" t="s">
        <v>7929</v>
      </c>
      <c r="B3263" s="117">
        <v>0.99069999999999991</v>
      </c>
      <c r="C3263" s="117">
        <v>1</v>
      </c>
      <c r="D3263" s="117">
        <v>1.068E-2</v>
      </c>
      <c r="E3263" s="117">
        <v>1068</v>
      </c>
      <c r="F3263" s="117" t="s">
        <v>1606</v>
      </c>
      <c r="G3263" s="117">
        <v>1.6584000000000001</v>
      </c>
      <c r="H3263" s="117">
        <v>0</v>
      </c>
      <c r="I3263" s="117">
        <v>1</v>
      </c>
      <c r="J3263" s="117">
        <v>0</v>
      </c>
      <c r="K3263" s="117">
        <v>0</v>
      </c>
      <c r="L3263" s="117">
        <v>0.34300000000000003</v>
      </c>
      <c r="M3263" s="117">
        <v>7.6999999999999999E-2</v>
      </c>
      <c r="N3263" s="117" t="s">
        <v>3437</v>
      </c>
    </row>
    <row r="3264" spans="1:14">
      <c r="A3264" s="212" t="s">
        <v>7930</v>
      </c>
      <c r="B3264" s="117">
        <v>0.99069999999999991</v>
      </c>
      <c r="C3264" s="117">
        <v>1</v>
      </c>
      <c r="D3264" s="117">
        <v>1.389E-2</v>
      </c>
      <c r="E3264" s="117">
        <v>1389</v>
      </c>
      <c r="F3264" s="117" t="s">
        <v>1606</v>
      </c>
      <c r="G3264" s="117">
        <v>1.462</v>
      </c>
      <c r="H3264" s="117">
        <v>0</v>
      </c>
      <c r="I3264" s="117">
        <v>1</v>
      </c>
      <c r="J3264" s="117">
        <v>0</v>
      </c>
      <c r="K3264" s="117">
        <v>0</v>
      </c>
      <c r="L3264" s="117">
        <v>0.35099999999999998</v>
      </c>
      <c r="M3264" s="117">
        <v>3.2000000000000001E-2</v>
      </c>
      <c r="N3264" s="117" t="s">
        <v>3450</v>
      </c>
    </row>
    <row r="3265" spans="1:14">
      <c r="A3265" s="212" t="s">
        <v>7931</v>
      </c>
      <c r="B3265" s="117">
        <v>0.92859999999999998</v>
      </c>
      <c r="C3265" s="117">
        <v>1</v>
      </c>
      <c r="D3265" s="117">
        <v>2.5520000000000001E-2</v>
      </c>
      <c r="E3265" s="117">
        <v>2552</v>
      </c>
      <c r="F3265" s="117" t="s">
        <v>4829</v>
      </c>
      <c r="G3265" s="117">
        <v>1.6776</v>
      </c>
      <c r="H3265" s="117">
        <v>5.4100000000000002E-2</v>
      </c>
      <c r="I3265" s="117">
        <v>1</v>
      </c>
      <c r="J3265" s="117">
        <v>6.5975220000000001E-2</v>
      </c>
      <c r="K3265" s="117">
        <v>4.8624559999999997E-2</v>
      </c>
      <c r="L3265" s="117">
        <v>0.249</v>
      </c>
      <c r="M3265" s="117">
        <v>2.1999999999999999E-2</v>
      </c>
      <c r="N3265" s="117" t="s">
        <v>3457</v>
      </c>
    </row>
    <row r="3266" spans="1:14">
      <c r="A3266" s="212" t="s">
        <v>7932</v>
      </c>
      <c r="B3266" s="117">
        <v>0.99549999999999994</v>
      </c>
      <c r="C3266" s="117">
        <v>1</v>
      </c>
      <c r="D3266" s="117">
        <v>4.7690000000000003E-2</v>
      </c>
      <c r="E3266" s="117">
        <v>4769</v>
      </c>
      <c r="F3266" s="117" t="s">
        <v>1477</v>
      </c>
      <c r="G3266" s="117">
        <v>1.7866</v>
      </c>
      <c r="H3266" s="117">
        <v>0</v>
      </c>
      <c r="I3266" s="117">
        <v>1</v>
      </c>
      <c r="J3266" s="117">
        <v>1.73058E-2</v>
      </c>
      <c r="K3266" s="117">
        <v>2.1935570000000001E-2</v>
      </c>
      <c r="L3266" s="117">
        <v>0.374</v>
      </c>
      <c r="M3266" s="117">
        <v>3.2000000000000001E-2</v>
      </c>
      <c r="N3266" s="117" t="s">
        <v>3440</v>
      </c>
    </row>
    <row r="3267" spans="1:14">
      <c r="A3267" s="212" t="s">
        <v>7933</v>
      </c>
      <c r="B3267" s="117">
        <v>0.91609999999999991</v>
      </c>
      <c r="C3267" s="117">
        <v>1</v>
      </c>
      <c r="D3267" s="117">
        <v>9.1800000000000007E-3</v>
      </c>
      <c r="E3267" s="117">
        <v>918</v>
      </c>
      <c r="F3267" s="117" t="s">
        <v>4811</v>
      </c>
      <c r="G3267" s="117">
        <v>1.5286999999999999</v>
      </c>
      <c r="H3267" s="117">
        <v>0</v>
      </c>
      <c r="I3267" s="117">
        <v>1</v>
      </c>
      <c r="J3267" s="117">
        <v>0</v>
      </c>
      <c r="K3267" s="117">
        <v>0</v>
      </c>
      <c r="L3267" s="117">
        <v>0.38300000000000001</v>
      </c>
      <c r="M3267" s="117">
        <v>3.6999999999999998E-2</v>
      </c>
      <c r="N3267" s="117" t="s">
        <v>3458</v>
      </c>
    </row>
    <row r="3268" spans="1:14">
      <c r="A3268" s="212" t="s">
        <v>7934</v>
      </c>
      <c r="B3268" s="117">
        <v>0.91839999999999999</v>
      </c>
      <c r="C3268" s="117">
        <v>1</v>
      </c>
      <c r="D3268" s="117">
        <v>2.4760000000000001E-2</v>
      </c>
      <c r="E3268" s="117">
        <v>2476</v>
      </c>
      <c r="F3268" s="117" t="s">
        <v>1511</v>
      </c>
      <c r="G3268" s="117">
        <v>2.0432999999999999</v>
      </c>
      <c r="H3268" s="117">
        <v>6.7500000000000004E-2</v>
      </c>
      <c r="I3268" s="117">
        <v>1</v>
      </c>
      <c r="J3268" s="117">
        <v>0</v>
      </c>
      <c r="K3268" s="117">
        <v>0</v>
      </c>
      <c r="L3268" s="117">
        <v>0.23100000000000001</v>
      </c>
      <c r="M3268" s="117">
        <v>2.1000000000000001E-2</v>
      </c>
      <c r="N3268" s="117" t="s">
        <v>3453</v>
      </c>
    </row>
    <row r="3269" spans="1:14">
      <c r="A3269" s="212" t="s">
        <v>7935</v>
      </c>
      <c r="B3269" s="117">
        <v>0.91609999999999991</v>
      </c>
      <c r="C3269" s="117">
        <v>1</v>
      </c>
      <c r="D3269" s="117">
        <v>5.96E-3</v>
      </c>
      <c r="E3269" s="117">
        <v>596</v>
      </c>
      <c r="F3269" s="117" t="s">
        <v>4811</v>
      </c>
      <c r="G3269" s="117">
        <v>1.3915999999999999</v>
      </c>
      <c r="H3269" s="117">
        <v>0</v>
      </c>
      <c r="I3269" s="117">
        <v>1</v>
      </c>
      <c r="J3269" s="117">
        <v>0</v>
      </c>
      <c r="K3269" s="117">
        <v>0</v>
      </c>
      <c r="L3269" s="117">
        <v>0.34699999999999998</v>
      </c>
      <c r="M3269" s="117">
        <v>0.05</v>
      </c>
      <c r="N3269" s="117" t="s">
        <v>3459</v>
      </c>
    </row>
    <row r="3270" spans="1:14">
      <c r="A3270" s="212" t="s">
        <v>7936</v>
      </c>
      <c r="B3270" s="117">
        <v>0.99069999999999991</v>
      </c>
      <c r="C3270" s="117">
        <v>1</v>
      </c>
      <c r="D3270" s="117">
        <v>1.9E-2</v>
      </c>
      <c r="E3270" s="117">
        <v>1900</v>
      </c>
      <c r="F3270" s="117" t="s">
        <v>1606</v>
      </c>
      <c r="G3270" s="117">
        <v>1.6756</v>
      </c>
      <c r="H3270" s="117">
        <v>9.6100000000000005E-2</v>
      </c>
      <c r="I3270" s="117">
        <v>1</v>
      </c>
      <c r="J3270" s="117">
        <v>4.5162000000000002E-4</v>
      </c>
      <c r="K3270" s="117">
        <v>4.9193999999999996E-4</v>
      </c>
      <c r="L3270" s="117">
        <v>0.745</v>
      </c>
      <c r="M3270" s="117">
        <v>2.8000000000000001E-2</v>
      </c>
      <c r="N3270" s="117" t="s">
        <v>3454</v>
      </c>
    </row>
    <row r="3271" spans="1:14">
      <c r="A3271" s="212" t="s">
        <v>7937</v>
      </c>
      <c r="B3271" s="117">
        <v>1.1133999999999999</v>
      </c>
      <c r="C3271" s="117">
        <v>1</v>
      </c>
      <c r="D3271" s="117">
        <v>8.5029999999999994E-2</v>
      </c>
      <c r="E3271" s="117">
        <v>8503</v>
      </c>
      <c r="F3271" s="117" t="s">
        <v>1594</v>
      </c>
      <c r="G3271" s="117">
        <v>1.8817999999999999</v>
      </c>
      <c r="H3271" s="117">
        <v>4.9299999999999997E-2</v>
      </c>
      <c r="I3271" s="117">
        <v>1</v>
      </c>
      <c r="J3271" s="117">
        <v>4.6954759999999998E-2</v>
      </c>
      <c r="K3271" s="117">
        <v>5.3594500000000003E-2</v>
      </c>
      <c r="L3271" s="117">
        <v>0.30399999999999999</v>
      </c>
      <c r="M3271" s="117">
        <v>1.4999999999999999E-2</v>
      </c>
      <c r="N3271" s="117" t="s">
        <v>3460</v>
      </c>
    </row>
    <row r="3272" spans="1:14">
      <c r="A3272" s="212" t="s">
        <v>7938</v>
      </c>
      <c r="B3272" s="117">
        <v>0.97889999999999999</v>
      </c>
      <c r="C3272" s="117">
        <v>1</v>
      </c>
      <c r="D3272" s="117">
        <v>4.2750000000000003E-2</v>
      </c>
      <c r="E3272" s="117">
        <v>4275</v>
      </c>
      <c r="F3272" s="117" t="s">
        <v>4812</v>
      </c>
      <c r="G3272" s="117">
        <v>1.9529000000000001</v>
      </c>
      <c r="H3272" s="117">
        <v>6.4899999999999999E-2</v>
      </c>
      <c r="I3272" s="117">
        <v>1</v>
      </c>
      <c r="J3272" s="117">
        <v>8.8684860000000004E-2</v>
      </c>
      <c r="K3272" s="117">
        <v>0.10291721</v>
      </c>
      <c r="L3272" s="117">
        <v>0.38800000000000001</v>
      </c>
      <c r="M3272" s="117">
        <v>3.9E-2</v>
      </c>
      <c r="N3272" s="117" t="s">
        <v>3436</v>
      </c>
    </row>
    <row r="3273" spans="1:14">
      <c r="A3273" s="212" t="s">
        <v>7939</v>
      </c>
      <c r="B3273" s="117">
        <v>0.90879999999999994</v>
      </c>
      <c r="C3273" s="117">
        <v>1</v>
      </c>
      <c r="D3273" s="117">
        <v>1.932E-2</v>
      </c>
      <c r="E3273" s="117">
        <v>1932</v>
      </c>
      <c r="F3273" s="117" t="s">
        <v>4832</v>
      </c>
      <c r="G3273" s="117">
        <v>1.6364000000000001</v>
      </c>
      <c r="H3273" s="117">
        <v>0</v>
      </c>
      <c r="I3273" s="117">
        <v>1</v>
      </c>
      <c r="J3273" s="117">
        <v>0</v>
      </c>
      <c r="K3273" s="117">
        <v>0</v>
      </c>
      <c r="L3273" s="117">
        <v>0.28100000000000003</v>
      </c>
      <c r="M3273" s="117">
        <v>4.9000000000000002E-2</v>
      </c>
      <c r="N3273" s="117" t="s">
        <v>3461</v>
      </c>
    </row>
    <row r="3274" spans="1:14">
      <c r="A3274" s="212" t="s">
        <v>7940</v>
      </c>
      <c r="B3274" s="117">
        <v>1.1133999999999999</v>
      </c>
      <c r="C3274" s="117">
        <v>1</v>
      </c>
      <c r="D3274" s="117">
        <v>3.9280000000000002E-2</v>
      </c>
      <c r="E3274" s="117">
        <v>3928</v>
      </c>
      <c r="F3274" s="117" t="s">
        <v>1594</v>
      </c>
      <c r="G3274" s="117">
        <v>1.8009999999999999</v>
      </c>
      <c r="H3274" s="117">
        <v>6.0999999999999999E-2</v>
      </c>
      <c r="I3274" s="117">
        <v>1</v>
      </c>
      <c r="J3274" s="117">
        <v>6.5644369999999994E-2</v>
      </c>
      <c r="K3274" s="117">
        <v>6.4734379999999994E-2</v>
      </c>
      <c r="L3274" s="117">
        <v>0.29299999999999998</v>
      </c>
      <c r="M3274" s="117">
        <v>1.7000000000000001E-2</v>
      </c>
      <c r="N3274" s="117" t="s">
        <v>3460</v>
      </c>
    </row>
    <row r="3275" spans="1:14">
      <c r="A3275" s="212" t="s">
        <v>7941</v>
      </c>
      <c r="B3275" s="117">
        <v>0.91609999999999991</v>
      </c>
      <c r="C3275" s="117">
        <v>1</v>
      </c>
      <c r="D3275" s="117">
        <v>1.0749999999999999E-2</v>
      </c>
      <c r="E3275" s="117">
        <v>1075</v>
      </c>
      <c r="F3275" s="117" t="s">
        <v>4811</v>
      </c>
      <c r="G3275" s="117">
        <v>1.4585999999999999</v>
      </c>
      <c r="H3275" s="117">
        <v>0</v>
      </c>
      <c r="I3275" s="117">
        <v>1</v>
      </c>
      <c r="J3275" s="117">
        <v>0</v>
      </c>
      <c r="K3275" s="117">
        <v>0</v>
      </c>
      <c r="L3275" s="117">
        <v>0.41099999999999998</v>
      </c>
      <c r="M3275" s="117">
        <v>5.1999999999999998E-2</v>
      </c>
      <c r="N3275" s="117" t="s">
        <v>3442</v>
      </c>
    </row>
    <row r="3276" spans="1:14">
      <c r="A3276" s="212" t="s">
        <v>7942</v>
      </c>
      <c r="B3276" s="117">
        <v>0.91609999999999991</v>
      </c>
      <c r="C3276" s="117">
        <v>1</v>
      </c>
      <c r="D3276" s="117">
        <v>8.5199999999999998E-3</v>
      </c>
      <c r="E3276" s="117">
        <v>852</v>
      </c>
      <c r="F3276" s="117" t="s">
        <v>4811</v>
      </c>
      <c r="G3276" s="117">
        <v>1.8127</v>
      </c>
      <c r="H3276" s="117">
        <v>0</v>
      </c>
      <c r="I3276" s="117">
        <v>1</v>
      </c>
      <c r="J3276" s="117">
        <v>0</v>
      </c>
      <c r="K3276" s="117">
        <v>0</v>
      </c>
      <c r="L3276" s="117">
        <v>0.49399999999999999</v>
      </c>
      <c r="M3276" s="117">
        <v>5.8999999999999997E-2</v>
      </c>
      <c r="N3276" s="117" t="s">
        <v>3455</v>
      </c>
    </row>
    <row r="3277" spans="1:14">
      <c r="A3277" s="212" t="s">
        <v>7943</v>
      </c>
      <c r="B3277" s="117">
        <v>0.89679999999999993</v>
      </c>
      <c r="C3277" s="117">
        <v>1</v>
      </c>
      <c r="D3277" s="117">
        <v>3.5159999999999997E-2</v>
      </c>
      <c r="E3277" s="117">
        <v>3516</v>
      </c>
      <c r="F3277" s="117" t="s">
        <v>1963</v>
      </c>
      <c r="G3277" s="117">
        <v>1.6457999999999999</v>
      </c>
      <c r="H3277" s="117">
        <v>8.4199999999999997E-2</v>
      </c>
      <c r="I3277" s="117">
        <v>1</v>
      </c>
      <c r="J3277" s="117">
        <v>4.1569600000000003E-3</v>
      </c>
      <c r="K3277" s="117">
        <v>4.3092199999999999E-3</v>
      </c>
      <c r="L3277" s="117">
        <v>0.64900000000000002</v>
      </c>
      <c r="M3277" s="117">
        <v>3.2000000000000001E-2</v>
      </c>
      <c r="N3277" s="117" t="s">
        <v>3456</v>
      </c>
    </row>
    <row r="3278" spans="1:14">
      <c r="A3278" s="212" t="s">
        <v>7944</v>
      </c>
      <c r="B3278" s="117">
        <v>0.91839999999999999</v>
      </c>
      <c r="C3278" s="117">
        <v>1</v>
      </c>
      <c r="D3278" s="117">
        <v>1.043E-2</v>
      </c>
      <c r="E3278" s="117">
        <v>1043</v>
      </c>
      <c r="F3278" s="117" t="s">
        <v>1511</v>
      </c>
      <c r="G3278" s="117">
        <v>1.6348</v>
      </c>
      <c r="H3278" s="117">
        <v>0</v>
      </c>
      <c r="I3278" s="117">
        <v>1</v>
      </c>
      <c r="J3278" s="117">
        <v>0</v>
      </c>
      <c r="K3278" s="117">
        <v>0</v>
      </c>
      <c r="L3278" s="117">
        <v>0.30099999999999999</v>
      </c>
      <c r="M3278" s="117">
        <v>2.5999999999999999E-2</v>
      </c>
      <c r="N3278" s="117" t="s">
        <v>3453</v>
      </c>
    </row>
    <row r="3279" spans="1:14">
      <c r="A3279" s="212" t="s">
        <v>7945</v>
      </c>
      <c r="B3279" s="117">
        <v>1.1133999999999999</v>
      </c>
      <c r="C3279" s="117">
        <v>1</v>
      </c>
      <c r="D3279" s="117">
        <v>0.10496</v>
      </c>
      <c r="E3279" s="117">
        <v>10496</v>
      </c>
      <c r="F3279" s="117" t="s">
        <v>1594</v>
      </c>
      <c r="G3279" s="117">
        <v>2.1320000000000001</v>
      </c>
      <c r="H3279" s="117">
        <v>5.11E-2</v>
      </c>
      <c r="I3279" s="117">
        <v>1</v>
      </c>
      <c r="J3279" s="117">
        <v>0.2243301</v>
      </c>
      <c r="K3279" s="117">
        <v>0.25666465999999999</v>
      </c>
      <c r="L3279" s="117">
        <v>0.30299999999999999</v>
      </c>
      <c r="M3279" s="117">
        <v>2.8000000000000001E-2</v>
      </c>
      <c r="N3279" s="117" t="s">
        <v>3460</v>
      </c>
    </row>
    <row r="3280" spans="1:14">
      <c r="A3280" s="212" t="s">
        <v>7946</v>
      </c>
      <c r="B3280" s="117">
        <v>0.92859999999999998</v>
      </c>
      <c r="C3280" s="117">
        <v>1</v>
      </c>
      <c r="D3280" s="117">
        <v>1.9040000000000001E-2</v>
      </c>
      <c r="E3280" s="117">
        <v>1904</v>
      </c>
      <c r="F3280" s="117" t="s">
        <v>4829</v>
      </c>
      <c r="G3280" s="117">
        <v>1.4443999999999999</v>
      </c>
      <c r="H3280" s="117">
        <v>5.3699999999999998E-2</v>
      </c>
      <c r="I3280" s="117">
        <v>1</v>
      </c>
      <c r="J3280" s="117">
        <v>0</v>
      </c>
      <c r="K3280" s="117">
        <v>0</v>
      </c>
      <c r="L3280" s="117">
        <v>0.27300000000000002</v>
      </c>
      <c r="M3280" s="117">
        <v>2.1999999999999999E-2</v>
      </c>
      <c r="N3280" s="117" t="s">
        <v>3457</v>
      </c>
    </row>
    <row r="3281" spans="1:14">
      <c r="A3281" s="212" t="s">
        <v>7947</v>
      </c>
      <c r="B3281" s="117">
        <v>0.91609999999999991</v>
      </c>
      <c r="C3281" s="117">
        <v>1</v>
      </c>
      <c r="D3281" s="117">
        <v>9.2700000000000005E-3</v>
      </c>
      <c r="E3281" s="117">
        <v>927</v>
      </c>
      <c r="F3281" s="117" t="s">
        <v>4811</v>
      </c>
      <c r="G3281" s="117">
        <v>1.3876999999999999</v>
      </c>
      <c r="H3281" s="117">
        <v>0</v>
      </c>
      <c r="I3281" s="117">
        <v>1</v>
      </c>
      <c r="J3281" s="117">
        <v>0</v>
      </c>
      <c r="K3281" s="117">
        <v>0</v>
      </c>
      <c r="L3281" s="117">
        <v>0.3</v>
      </c>
      <c r="M3281" s="117">
        <v>7.0000000000000001E-3</v>
      </c>
      <c r="N3281" s="117" t="s">
        <v>3462</v>
      </c>
    </row>
    <row r="3282" spans="1:14">
      <c r="A3282" s="212" t="s">
        <v>7948</v>
      </c>
      <c r="B3282" s="117">
        <v>0.99069999999999991</v>
      </c>
      <c r="C3282" s="117">
        <v>1</v>
      </c>
      <c r="D3282" s="117">
        <v>2.776E-2</v>
      </c>
      <c r="E3282" s="117">
        <v>2776</v>
      </c>
      <c r="F3282" s="117" t="s">
        <v>1606</v>
      </c>
      <c r="G3282" s="117">
        <v>1.6541999999999999</v>
      </c>
      <c r="H3282" s="117">
        <v>2.2800000000000001E-2</v>
      </c>
      <c r="I3282" s="117">
        <v>1</v>
      </c>
      <c r="J3282" s="117">
        <v>0</v>
      </c>
      <c r="K3282" s="117">
        <v>0</v>
      </c>
      <c r="L3282" s="117">
        <v>0.35199999999999998</v>
      </c>
      <c r="M3282" s="117">
        <v>2.9000000000000001E-2</v>
      </c>
      <c r="N3282" s="117" t="s">
        <v>3437</v>
      </c>
    </row>
    <row r="3283" spans="1:14">
      <c r="A3283" s="212" t="s">
        <v>7949</v>
      </c>
      <c r="B3283" s="117">
        <v>0.91609999999999991</v>
      </c>
      <c r="C3283" s="117">
        <v>1</v>
      </c>
      <c r="D3283" s="117">
        <v>9.1999999999999998E-3</v>
      </c>
      <c r="E3283" s="117">
        <v>920</v>
      </c>
      <c r="F3283" s="117" t="s">
        <v>4811</v>
      </c>
      <c r="G3283" s="117">
        <v>1.7213000000000001</v>
      </c>
      <c r="H3283" s="117">
        <v>0</v>
      </c>
      <c r="I3283" s="117">
        <v>1</v>
      </c>
      <c r="J3283" s="117">
        <v>0</v>
      </c>
      <c r="K3283" s="117">
        <v>0</v>
      </c>
      <c r="L3283" s="117">
        <v>0.309</v>
      </c>
      <c r="M3283" s="117">
        <v>2.4E-2</v>
      </c>
      <c r="N3283" s="117" t="s">
        <v>3448</v>
      </c>
    </row>
    <row r="3284" spans="1:14">
      <c r="A3284" s="212" t="s">
        <v>7950</v>
      </c>
      <c r="B3284" s="117">
        <v>0.91609999999999991</v>
      </c>
      <c r="C3284" s="117">
        <v>1</v>
      </c>
      <c r="D3284" s="117">
        <v>5.8500000000000002E-3</v>
      </c>
      <c r="E3284" s="117">
        <v>585</v>
      </c>
      <c r="F3284" s="117" t="s">
        <v>4811</v>
      </c>
      <c r="G3284" s="117">
        <v>1.1888000000000001</v>
      </c>
      <c r="H3284" s="117">
        <v>0</v>
      </c>
      <c r="I3284" s="117">
        <v>1</v>
      </c>
      <c r="J3284" s="117">
        <v>0</v>
      </c>
      <c r="K3284" s="117">
        <v>0</v>
      </c>
      <c r="L3284" s="117">
        <v>0.34300000000000003</v>
      </c>
      <c r="M3284" s="117">
        <v>3.5999999999999997E-2</v>
      </c>
      <c r="N3284" s="117" t="s">
        <v>3463</v>
      </c>
    </row>
    <row r="3285" spans="1:14">
      <c r="A3285" s="212" t="s">
        <v>7951</v>
      </c>
      <c r="B3285" s="117">
        <v>0.91609999999999991</v>
      </c>
      <c r="C3285" s="117">
        <v>1</v>
      </c>
      <c r="D3285" s="117">
        <v>1.2919999999999999E-2</v>
      </c>
      <c r="E3285" s="117">
        <v>1292</v>
      </c>
      <c r="F3285" s="117" t="s">
        <v>4811</v>
      </c>
      <c r="G3285" s="117">
        <v>1.4031</v>
      </c>
      <c r="H3285" s="117">
        <v>0</v>
      </c>
      <c r="I3285" s="117">
        <v>1</v>
      </c>
      <c r="J3285" s="117">
        <v>0</v>
      </c>
      <c r="K3285" s="117">
        <v>0</v>
      </c>
      <c r="L3285" s="117">
        <v>0.37</v>
      </c>
      <c r="M3285" s="117">
        <v>3.2000000000000001E-2</v>
      </c>
      <c r="N3285" s="117" t="s">
        <v>3464</v>
      </c>
    </row>
    <row r="3286" spans="1:14">
      <c r="A3286" s="212" t="s">
        <v>7952</v>
      </c>
      <c r="B3286" s="117">
        <v>0.91609999999999991</v>
      </c>
      <c r="C3286" s="117">
        <v>1</v>
      </c>
      <c r="D3286" s="117">
        <v>8.7200000000000003E-3</v>
      </c>
      <c r="E3286" s="117">
        <v>872</v>
      </c>
      <c r="F3286" s="117" t="s">
        <v>4811</v>
      </c>
      <c r="G3286" s="117">
        <v>1.3975</v>
      </c>
      <c r="H3286" s="117">
        <v>0</v>
      </c>
      <c r="I3286" s="117">
        <v>1</v>
      </c>
      <c r="J3286" s="117">
        <v>0</v>
      </c>
      <c r="K3286" s="117">
        <v>0</v>
      </c>
      <c r="L3286" s="117">
        <v>0.28699999999999998</v>
      </c>
      <c r="M3286" s="117">
        <v>2.9000000000000001E-2</v>
      </c>
      <c r="N3286" s="117" t="s">
        <v>3458</v>
      </c>
    </row>
    <row r="3287" spans="1:14">
      <c r="A3287" s="212" t="s">
        <v>7953</v>
      </c>
      <c r="B3287" s="117">
        <v>0.99069999999999991</v>
      </c>
      <c r="C3287" s="117">
        <v>1</v>
      </c>
      <c r="D3287" s="117">
        <v>3.057E-2</v>
      </c>
      <c r="E3287" s="117">
        <v>3057</v>
      </c>
      <c r="F3287" s="117" t="s">
        <v>1606</v>
      </c>
      <c r="G3287" s="117">
        <v>1.7911999999999999</v>
      </c>
      <c r="H3287" s="117">
        <v>0.11310000000000001</v>
      </c>
      <c r="I3287" s="117">
        <v>1</v>
      </c>
      <c r="J3287" s="117">
        <v>0.11511486999999999</v>
      </c>
      <c r="K3287" s="117">
        <v>9.7651539999999995E-2</v>
      </c>
      <c r="L3287" s="117">
        <v>0.88500000000000001</v>
      </c>
      <c r="M3287" s="117">
        <v>3.1E-2</v>
      </c>
      <c r="N3287" s="117" t="s">
        <v>3454</v>
      </c>
    </row>
    <row r="3288" spans="1:14">
      <c r="A3288" s="212" t="s">
        <v>7954</v>
      </c>
      <c r="B3288" s="117">
        <v>0.99069999999999991</v>
      </c>
      <c r="C3288" s="117">
        <v>1</v>
      </c>
      <c r="D3288" s="117">
        <v>0.13669000000000001</v>
      </c>
      <c r="E3288" s="117">
        <v>13669</v>
      </c>
      <c r="F3288" s="117" t="s">
        <v>1606</v>
      </c>
      <c r="G3288" s="117">
        <v>1.9811000000000001</v>
      </c>
      <c r="H3288" s="117">
        <v>7.6999999999999999E-2</v>
      </c>
      <c r="I3288" s="117">
        <v>1</v>
      </c>
      <c r="J3288" s="117">
        <v>5.773474E-2</v>
      </c>
      <c r="K3288" s="117">
        <v>7.7612139999999996E-2</v>
      </c>
      <c r="L3288" s="117">
        <v>0.19900000000000001</v>
      </c>
      <c r="M3288" s="117">
        <v>1.2E-2</v>
      </c>
      <c r="N3288" s="117" t="s">
        <v>3454</v>
      </c>
    </row>
    <row r="3289" spans="1:14">
      <c r="A3289" s="212" t="s">
        <v>7955</v>
      </c>
      <c r="B3289" s="117">
        <v>0.99069999999999991</v>
      </c>
      <c r="C3289" s="117">
        <v>1</v>
      </c>
      <c r="D3289" s="117">
        <v>3.2300000000000002E-2</v>
      </c>
      <c r="E3289" s="117">
        <v>3230</v>
      </c>
      <c r="F3289" s="117" t="s">
        <v>1606</v>
      </c>
      <c r="G3289" s="117">
        <v>1.4080999999999999</v>
      </c>
      <c r="H3289" s="117">
        <v>6.2399999999999997E-2</v>
      </c>
      <c r="I3289" s="117">
        <v>1</v>
      </c>
      <c r="J3289" s="117">
        <v>2.0339099999999999E-3</v>
      </c>
      <c r="K3289" s="117">
        <v>2.5661400000000002E-3</v>
      </c>
      <c r="L3289" s="117">
        <v>0.19800000000000001</v>
      </c>
      <c r="M3289" s="117">
        <v>1.6E-2</v>
      </c>
      <c r="N3289" s="117" t="s">
        <v>3454</v>
      </c>
    </row>
    <row r="3290" spans="1:14">
      <c r="A3290" s="212" t="s">
        <v>7956</v>
      </c>
      <c r="B3290" s="117">
        <v>0.94969999999999999</v>
      </c>
      <c r="C3290" s="117">
        <v>1</v>
      </c>
      <c r="D3290" s="117">
        <v>2.273E-2</v>
      </c>
      <c r="E3290" s="117">
        <v>2273</v>
      </c>
      <c r="F3290" s="117" t="s">
        <v>1798</v>
      </c>
      <c r="G3290" s="117">
        <v>1.9719</v>
      </c>
      <c r="H3290" s="117">
        <v>3.3099999999999997E-2</v>
      </c>
      <c r="I3290" s="117">
        <v>1</v>
      </c>
      <c r="J3290" s="117">
        <v>3.6811169999999997E-2</v>
      </c>
      <c r="K3290" s="117">
        <v>4.529681E-2</v>
      </c>
      <c r="L3290" s="117">
        <v>0.501</v>
      </c>
      <c r="M3290" s="117">
        <v>2.3E-2</v>
      </c>
      <c r="N3290" s="117" t="s">
        <v>3438</v>
      </c>
    </row>
    <row r="3291" spans="1:14">
      <c r="A3291" s="212" t="s">
        <v>7957</v>
      </c>
      <c r="B3291" s="117">
        <v>0.99069999999999991</v>
      </c>
      <c r="C3291" s="117">
        <v>1</v>
      </c>
      <c r="D3291" s="117">
        <v>7.8049999999999994E-2</v>
      </c>
      <c r="E3291" s="117">
        <v>7805</v>
      </c>
      <c r="F3291" s="117" t="s">
        <v>1606</v>
      </c>
      <c r="G3291" s="117">
        <v>2.0106999999999999</v>
      </c>
      <c r="H3291" s="117">
        <v>6.59E-2</v>
      </c>
      <c r="I3291" s="117">
        <v>1</v>
      </c>
      <c r="J3291" s="117">
        <v>0.19056480000000001</v>
      </c>
      <c r="K3291" s="117">
        <v>0.24277424</v>
      </c>
      <c r="L3291" s="117">
        <v>0.27400000000000002</v>
      </c>
      <c r="M3291" s="117">
        <v>2.3E-2</v>
      </c>
      <c r="N3291" s="117" t="s">
        <v>3454</v>
      </c>
    </row>
    <row r="3292" spans="1:14">
      <c r="A3292" s="212" t="s">
        <v>7958</v>
      </c>
      <c r="B3292" s="117">
        <v>1.0532999999999999</v>
      </c>
      <c r="C3292" s="117">
        <v>1</v>
      </c>
      <c r="D3292" s="117">
        <v>1.95E-2</v>
      </c>
      <c r="E3292" s="117">
        <v>1950</v>
      </c>
      <c r="F3292" s="117" t="s">
        <v>1564</v>
      </c>
      <c r="G3292" s="117">
        <v>1.4910000000000001</v>
      </c>
      <c r="H3292" s="117">
        <v>0</v>
      </c>
      <c r="I3292" s="117">
        <v>1</v>
      </c>
      <c r="J3292" s="117">
        <v>0</v>
      </c>
      <c r="K3292" s="117">
        <v>0</v>
      </c>
      <c r="L3292" s="117">
        <v>0.26900000000000002</v>
      </c>
      <c r="M3292" s="117">
        <v>1.9E-2</v>
      </c>
      <c r="N3292" s="117" t="s">
        <v>3443</v>
      </c>
    </row>
    <row r="3293" spans="1:14">
      <c r="A3293" s="212" t="s">
        <v>7959</v>
      </c>
      <c r="B3293" s="117">
        <v>0.91839999999999999</v>
      </c>
      <c r="C3293" s="117">
        <v>1</v>
      </c>
      <c r="D3293" s="117">
        <v>2.3609999999999999E-2</v>
      </c>
      <c r="E3293" s="117">
        <v>2361</v>
      </c>
      <c r="F3293" s="117" t="s">
        <v>1511</v>
      </c>
      <c r="G3293" s="117">
        <v>1.9714</v>
      </c>
      <c r="H3293" s="117">
        <v>5.8999999999999997E-2</v>
      </c>
      <c r="I3293" s="117">
        <v>1</v>
      </c>
      <c r="J3293" s="117">
        <v>0</v>
      </c>
      <c r="K3293" s="117">
        <v>0</v>
      </c>
      <c r="L3293" s="117">
        <v>0.307</v>
      </c>
      <c r="M3293" s="117">
        <v>2.9000000000000001E-2</v>
      </c>
      <c r="N3293" s="117" t="s">
        <v>3453</v>
      </c>
    </row>
    <row r="3294" spans="1:14">
      <c r="A3294" s="212" t="s">
        <v>7960</v>
      </c>
      <c r="B3294" s="117">
        <v>0.99069999999999991</v>
      </c>
      <c r="C3294" s="117">
        <v>1</v>
      </c>
      <c r="D3294" s="117">
        <v>3.98E-3</v>
      </c>
      <c r="E3294" s="117">
        <v>398</v>
      </c>
      <c r="F3294" s="117" t="s">
        <v>1606</v>
      </c>
      <c r="G3294" s="117">
        <v>2.3237999999999999</v>
      </c>
      <c r="H3294" s="117">
        <v>0</v>
      </c>
      <c r="I3294" s="117">
        <v>1</v>
      </c>
      <c r="J3294" s="117">
        <v>0</v>
      </c>
      <c r="K3294" s="117">
        <v>0</v>
      </c>
      <c r="L3294" s="117">
        <v>0.30099999999999999</v>
      </c>
      <c r="M3294" s="117">
        <v>1.6E-2</v>
      </c>
      <c r="N3294" s="117" t="s">
        <v>3454</v>
      </c>
    </row>
    <row r="3295" spans="1:14">
      <c r="A3295" s="212" t="s">
        <v>7961</v>
      </c>
      <c r="B3295" s="117">
        <v>0.99069999999999991</v>
      </c>
      <c r="C3295" s="117">
        <v>1</v>
      </c>
      <c r="D3295" s="117">
        <v>1.0000000000000001E-5</v>
      </c>
      <c r="E3295" s="117">
        <v>1</v>
      </c>
      <c r="F3295" s="117" t="s">
        <v>1606</v>
      </c>
      <c r="G3295" s="117">
        <v>0.58650000000000002</v>
      </c>
      <c r="H3295" s="117">
        <v>0</v>
      </c>
      <c r="I3295" s="117">
        <v>1</v>
      </c>
      <c r="J3295" s="117">
        <v>0</v>
      </c>
      <c r="K3295" s="117">
        <v>0</v>
      </c>
      <c r="L3295" s="117">
        <v>0.52800000000000002</v>
      </c>
      <c r="M3295" s="117">
        <v>0.128</v>
      </c>
      <c r="N3295" s="117" t="s">
        <v>3454</v>
      </c>
    </row>
    <row r="3296" spans="1:14">
      <c r="A3296" s="212" t="s">
        <v>7962</v>
      </c>
      <c r="B3296" s="117">
        <v>0.99549999999999994</v>
      </c>
      <c r="C3296" s="117">
        <v>1</v>
      </c>
      <c r="D3296" s="117">
        <v>2.8500000000000001E-3</v>
      </c>
      <c r="E3296" s="117">
        <v>285</v>
      </c>
      <c r="F3296" s="117" t="s">
        <v>1477</v>
      </c>
      <c r="G3296" s="117">
        <v>2.2099000000000002</v>
      </c>
      <c r="H3296" s="117">
        <v>0</v>
      </c>
      <c r="I3296" s="117">
        <v>1</v>
      </c>
      <c r="J3296" s="117">
        <v>0</v>
      </c>
      <c r="K3296" s="117">
        <v>0</v>
      </c>
      <c r="L3296" s="117">
        <v>0.50600000000000001</v>
      </c>
      <c r="M3296" s="117">
        <v>7.6999999999999999E-2</v>
      </c>
      <c r="N3296" s="117" t="s">
        <v>3440</v>
      </c>
    </row>
    <row r="3297" spans="1:14">
      <c r="A3297" s="212" t="s">
        <v>7963</v>
      </c>
      <c r="B3297" s="117">
        <v>0.93859999999999999</v>
      </c>
      <c r="C3297" s="117">
        <v>1</v>
      </c>
      <c r="D3297" s="117">
        <v>9.5200000000000007E-3</v>
      </c>
      <c r="E3297" s="117">
        <v>952</v>
      </c>
      <c r="F3297" s="117" t="s">
        <v>1950</v>
      </c>
      <c r="G3297" s="117">
        <v>1.6641999999999999</v>
      </c>
      <c r="H3297" s="117">
        <v>0</v>
      </c>
      <c r="I3297" s="117">
        <v>1</v>
      </c>
      <c r="J3297" s="117">
        <v>0</v>
      </c>
      <c r="K3297" s="117">
        <v>0</v>
      </c>
      <c r="L3297" s="117">
        <v>0.29799999999999999</v>
      </c>
      <c r="M3297" s="117">
        <v>2.9000000000000001E-2</v>
      </c>
      <c r="N3297" s="117" t="s">
        <v>3452</v>
      </c>
    </row>
    <row r="3298" spans="1:14">
      <c r="A3298" s="212" t="s">
        <v>7964</v>
      </c>
      <c r="B3298" s="117">
        <v>0.89749999999999996</v>
      </c>
      <c r="C3298" s="117">
        <v>1</v>
      </c>
      <c r="D3298" s="117">
        <v>2.2970000000000001E-2</v>
      </c>
      <c r="E3298" s="117">
        <v>2297</v>
      </c>
      <c r="F3298" s="117" t="s">
        <v>4821</v>
      </c>
      <c r="G3298" s="117">
        <v>1.8167</v>
      </c>
      <c r="H3298" s="117">
        <v>0</v>
      </c>
      <c r="I3298" s="117">
        <v>1</v>
      </c>
      <c r="J3298" s="117">
        <v>0</v>
      </c>
      <c r="K3298" s="117">
        <v>0</v>
      </c>
      <c r="L3298" s="117">
        <v>0.41</v>
      </c>
      <c r="M3298" s="117">
        <v>3.5999999999999997E-2</v>
      </c>
      <c r="N3298" s="117" t="s">
        <v>3446</v>
      </c>
    </row>
    <row r="3299" spans="1:14">
      <c r="A3299" s="212" t="s">
        <v>7965</v>
      </c>
      <c r="B3299" s="117">
        <v>0.99069999999999991</v>
      </c>
      <c r="C3299" s="117">
        <v>1</v>
      </c>
      <c r="D3299" s="117">
        <v>8.6999999999999994E-3</v>
      </c>
      <c r="E3299" s="117">
        <v>870</v>
      </c>
      <c r="F3299" s="117" t="s">
        <v>1606</v>
      </c>
      <c r="G3299" s="117">
        <v>1.5005999999999999</v>
      </c>
      <c r="H3299" s="117">
        <v>0</v>
      </c>
      <c r="I3299" s="117">
        <v>1</v>
      </c>
      <c r="J3299" s="117">
        <v>0</v>
      </c>
      <c r="K3299" s="117">
        <v>0</v>
      </c>
      <c r="L3299" s="117">
        <v>0.65300000000000002</v>
      </c>
      <c r="M3299" s="117">
        <v>6.7000000000000004E-2</v>
      </c>
      <c r="N3299" s="117" t="s">
        <v>3454</v>
      </c>
    </row>
    <row r="3300" spans="1:14">
      <c r="A3300" s="212" t="s">
        <v>7966</v>
      </c>
      <c r="B3300" s="117">
        <v>0.99069999999999991</v>
      </c>
      <c r="C3300" s="117">
        <v>1</v>
      </c>
      <c r="D3300" s="117">
        <v>4.5999999999999999E-3</v>
      </c>
      <c r="E3300" s="117">
        <v>460</v>
      </c>
      <c r="F3300" s="117" t="s">
        <v>1606</v>
      </c>
      <c r="G3300" s="117">
        <v>2.2042000000000002</v>
      </c>
      <c r="H3300" s="117">
        <v>0</v>
      </c>
      <c r="I3300" s="117">
        <v>1</v>
      </c>
      <c r="J3300" s="117">
        <v>1.229422E-2</v>
      </c>
      <c r="K3300" s="117">
        <v>1.2058620000000001E-2</v>
      </c>
      <c r="L3300" s="117">
        <v>0.28199999999999997</v>
      </c>
      <c r="M3300" s="117">
        <v>1.7000000000000001E-2</v>
      </c>
      <c r="N3300" s="117" t="s">
        <v>3454</v>
      </c>
    </row>
    <row r="3301" spans="1:14">
      <c r="A3301" s="212" t="s">
        <v>7967</v>
      </c>
      <c r="B3301" s="117">
        <v>0.99069999999999991</v>
      </c>
      <c r="C3301" s="117">
        <v>1</v>
      </c>
      <c r="D3301" s="117">
        <v>1.014E-2</v>
      </c>
      <c r="E3301" s="117">
        <v>1014</v>
      </c>
      <c r="F3301" s="117" t="s">
        <v>1606</v>
      </c>
      <c r="G3301" s="117">
        <v>1.7704</v>
      </c>
      <c r="H3301" s="117">
        <v>0</v>
      </c>
      <c r="I3301" s="117">
        <v>1</v>
      </c>
      <c r="J3301" s="117">
        <v>0</v>
      </c>
      <c r="K3301" s="117">
        <v>0</v>
      </c>
      <c r="L3301" s="117">
        <v>0.313</v>
      </c>
      <c r="M3301" s="117">
        <v>7.4999999999999997E-2</v>
      </c>
      <c r="N3301" s="117" t="s">
        <v>3437</v>
      </c>
    </row>
    <row r="3302" spans="1:14">
      <c r="A3302" s="212" t="s">
        <v>7968</v>
      </c>
      <c r="B3302" s="117">
        <v>0.99069999999999991</v>
      </c>
      <c r="C3302" s="117">
        <v>1</v>
      </c>
      <c r="D3302" s="117">
        <v>2.4879999999999999E-2</v>
      </c>
      <c r="E3302" s="117">
        <v>2488</v>
      </c>
      <c r="F3302" s="117" t="s">
        <v>1606</v>
      </c>
      <c r="G3302" s="117">
        <v>1.7764</v>
      </c>
      <c r="H3302" s="117">
        <v>1.9900000000000001E-2</v>
      </c>
      <c r="I3302" s="117">
        <v>1</v>
      </c>
      <c r="J3302" s="117">
        <v>0</v>
      </c>
      <c r="K3302" s="117">
        <v>0</v>
      </c>
      <c r="L3302" s="117">
        <v>0.24299999999999999</v>
      </c>
      <c r="M3302" s="117">
        <v>4.1000000000000002E-2</v>
      </c>
      <c r="N3302" s="117" t="s">
        <v>3444</v>
      </c>
    </row>
    <row r="3303" spans="1:14">
      <c r="A3303" s="212" t="s">
        <v>7969</v>
      </c>
      <c r="B3303" s="117">
        <v>0.92859999999999998</v>
      </c>
      <c r="C3303" s="117">
        <v>1</v>
      </c>
      <c r="D3303" s="117">
        <v>1.46E-2</v>
      </c>
      <c r="E3303" s="117">
        <v>1460</v>
      </c>
      <c r="F3303" s="117" t="s">
        <v>4829</v>
      </c>
      <c r="G3303" s="117">
        <v>1.3259000000000001</v>
      </c>
      <c r="H3303" s="117">
        <v>0</v>
      </c>
      <c r="I3303" s="117">
        <v>1</v>
      </c>
      <c r="J3303" s="117">
        <v>0</v>
      </c>
      <c r="K3303" s="117">
        <v>0</v>
      </c>
      <c r="L3303" s="117">
        <v>0.27200000000000002</v>
      </c>
      <c r="M3303" s="117">
        <v>7.0999999999999994E-2</v>
      </c>
      <c r="N3303" s="117" t="s">
        <v>3457</v>
      </c>
    </row>
    <row r="3304" spans="1:14">
      <c r="A3304" s="212" t="s">
        <v>7970</v>
      </c>
      <c r="B3304" s="117">
        <v>0.92099999999999993</v>
      </c>
      <c r="C3304" s="117">
        <v>1</v>
      </c>
      <c r="D3304" s="117">
        <v>6.8199999999999997E-3</v>
      </c>
      <c r="E3304" s="117">
        <v>682</v>
      </c>
      <c r="F3304" s="117" t="s">
        <v>4254</v>
      </c>
      <c r="G3304" s="117">
        <v>1.5081</v>
      </c>
      <c r="H3304" s="117">
        <v>0</v>
      </c>
      <c r="I3304" s="117">
        <v>1</v>
      </c>
      <c r="J3304" s="117">
        <v>0</v>
      </c>
      <c r="K3304" s="117">
        <v>0</v>
      </c>
      <c r="L3304" s="117">
        <v>0.42399999999999999</v>
      </c>
      <c r="M3304" s="117">
        <v>4.1000000000000002E-2</v>
      </c>
      <c r="N3304" s="117" t="s">
        <v>3465</v>
      </c>
    </row>
    <row r="3305" spans="1:14">
      <c r="A3305" s="212" t="s">
        <v>7971</v>
      </c>
      <c r="B3305" s="117">
        <v>0.92099999999999993</v>
      </c>
      <c r="C3305" s="117">
        <v>1</v>
      </c>
      <c r="D3305" s="117">
        <v>1.042E-2</v>
      </c>
      <c r="E3305" s="117">
        <v>1042</v>
      </c>
      <c r="F3305" s="117" t="s">
        <v>4254</v>
      </c>
      <c r="G3305" s="117">
        <v>1.4944999999999999</v>
      </c>
      <c r="H3305" s="117">
        <v>0</v>
      </c>
      <c r="I3305" s="117">
        <v>1</v>
      </c>
      <c r="J3305" s="117">
        <v>0</v>
      </c>
      <c r="K3305" s="117">
        <v>0</v>
      </c>
      <c r="L3305" s="117">
        <v>0.48</v>
      </c>
      <c r="M3305" s="117">
        <v>4.2999999999999997E-2</v>
      </c>
      <c r="N3305" s="117" t="s">
        <v>3466</v>
      </c>
    </row>
    <row r="3306" spans="1:14">
      <c r="A3306" s="212" t="s">
        <v>7972</v>
      </c>
      <c r="B3306" s="117">
        <v>0.92099999999999993</v>
      </c>
      <c r="C3306" s="117">
        <v>1</v>
      </c>
      <c r="D3306" s="117">
        <v>8.6999999999999994E-3</v>
      </c>
      <c r="E3306" s="117">
        <v>870</v>
      </c>
      <c r="F3306" s="117" t="s">
        <v>4254</v>
      </c>
      <c r="G3306" s="117">
        <v>1.3260000000000001</v>
      </c>
      <c r="H3306" s="117">
        <v>0</v>
      </c>
      <c r="I3306" s="117">
        <v>1</v>
      </c>
      <c r="J3306" s="117">
        <v>0</v>
      </c>
      <c r="K3306" s="117">
        <v>0</v>
      </c>
      <c r="L3306" s="117">
        <v>0.224</v>
      </c>
      <c r="M3306" s="117">
        <v>2.3E-2</v>
      </c>
      <c r="N3306" s="117" t="s">
        <v>3467</v>
      </c>
    </row>
    <row r="3307" spans="1:14">
      <c r="A3307" s="212" t="s">
        <v>7973</v>
      </c>
      <c r="B3307" s="117">
        <v>0.92099999999999993</v>
      </c>
      <c r="C3307" s="117">
        <v>1</v>
      </c>
      <c r="D3307" s="117">
        <v>6.2599999999999999E-3</v>
      </c>
      <c r="E3307" s="117">
        <v>626</v>
      </c>
      <c r="F3307" s="117" t="s">
        <v>4254</v>
      </c>
      <c r="G3307" s="117">
        <v>1.4574</v>
      </c>
      <c r="H3307" s="117">
        <v>0</v>
      </c>
      <c r="I3307" s="117">
        <v>1</v>
      </c>
      <c r="J3307" s="117">
        <v>0</v>
      </c>
      <c r="K3307" s="117">
        <v>0</v>
      </c>
      <c r="L3307" s="117">
        <v>0.40899999999999997</v>
      </c>
      <c r="M3307" s="117">
        <v>6.7000000000000004E-2</v>
      </c>
      <c r="N3307" s="117" t="s">
        <v>3468</v>
      </c>
    </row>
    <row r="3308" spans="1:14">
      <c r="A3308" s="212" t="s">
        <v>7974</v>
      </c>
      <c r="B3308" s="117">
        <v>1.0349999999999999</v>
      </c>
      <c r="C3308" s="117">
        <v>1</v>
      </c>
      <c r="D3308" s="117">
        <v>3.9489999999999997E-2</v>
      </c>
      <c r="E3308" s="117">
        <v>3949</v>
      </c>
      <c r="F3308" s="117" t="s">
        <v>1428</v>
      </c>
      <c r="G3308" s="117">
        <v>1.889</v>
      </c>
      <c r="H3308" s="117">
        <v>3.5499999999999997E-2</v>
      </c>
      <c r="I3308" s="117">
        <v>1</v>
      </c>
      <c r="J3308" s="117">
        <v>3.4998710000000002E-2</v>
      </c>
      <c r="K3308" s="117">
        <v>3.7293760000000002E-2</v>
      </c>
      <c r="L3308" s="117">
        <v>0.28699999999999998</v>
      </c>
      <c r="M3308" s="117">
        <v>2.9000000000000001E-2</v>
      </c>
      <c r="N3308" s="117" t="s">
        <v>3469</v>
      </c>
    </row>
    <row r="3309" spans="1:14">
      <c r="A3309" s="212" t="s">
        <v>7975</v>
      </c>
      <c r="B3309" s="117">
        <v>0.9706999999999999</v>
      </c>
      <c r="C3309" s="117">
        <v>1</v>
      </c>
      <c r="D3309" s="117">
        <v>3.7760000000000002E-2</v>
      </c>
      <c r="E3309" s="117">
        <v>3776</v>
      </c>
      <c r="F3309" s="117" t="s">
        <v>4839</v>
      </c>
      <c r="G3309" s="117">
        <v>1.6780999999999999</v>
      </c>
      <c r="H3309" s="117">
        <v>3.7400000000000003E-2</v>
      </c>
      <c r="I3309" s="117">
        <v>1</v>
      </c>
      <c r="J3309" s="117">
        <v>2.332358E-2</v>
      </c>
      <c r="K3309" s="117">
        <v>1.926197E-2</v>
      </c>
      <c r="L3309" s="117">
        <v>0.32600000000000001</v>
      </c>
      <c r="M3309" s="117">
        <v>0.03</v>
      </c>
      <c r="N3309" s="117" t="s">
        <v>3470</v>
      </c>
    </row>
    <row r="3310" spans="1:14">
      <c r="A3310" s="212" t="s">
        <v>7976</v>
      </c>
      <c r="B3310" s="117">
        <v>0.92099999999999993</v>
      </c>
      <c r="C3310" s="117">
        <v>1</v>
      </c>
      <c r="D3310" s="117">
        <v>6.6100000000000004E-3</v>
      </c>
      <c r="E3310" s="117">
        <v>661</v>
      </c>
      <c r="F3310" s="117" t="s">
        <v>4254</v>
      </c>
      <c r="G3310" s="117">
        <v>1.5447</v>
      </c>
      <c r="H3310" s="117">
        <v>0</v>
      </c>
      <c r="I3310" s="117">
        <v>1</v>
      </c>
      <c r="J3310" s="117">
        <v>0</v>
      </c>
      <c r="K3310" s="117">
        <v>0</v>
      </c>
      <c r="L3310" s="117">
        <v>0.56699999999999995</v>
      </c>
      <c r="M3310" s="117">
        <v>5.0999999999999997E-2</v>
      </c>
      <c r="N3310" s="117" t="s">
        <v>3471</v>
      </c>
    </row>
    <row r="3311" spans="1:14">
      <c r="A3311" s="212" t="s">
        <v>7977</v>
      </c>
      <c r="B3311" s="117">
        <v>0.92099999999999993</v>
      </c>
      <c r="C3311" s="117">
        <v>1</v>
      </c>
      <c r="D3311" s="117">
        <v>5.7499999999999999E-3</v>
      </c>
      <c r="E3311" s="117">
        <v>575</v>
      </c>
      <c r="F3311" s="117" t="s">
        <v>4254</v>
      </c>
      <c r="G3311" s="117">
        <v>1.55</v>
      </c>
      <c r="H3311" s="117">
        <v>0</v>
      </c>
      <c r="I3311" s="117">
        <v>1</v>
      </c>
      <c r="J3311" s="117">
        <v>0</v>
      </c>
      <c r="K3311" s="117">
        <v>0</v>
      </c>
      <c r="L3311" s="117">
        <v>0.441</v>
      </c>
      <c r="M3311" s="117">
        <v>4.2000000000000003E-2</v>
      </c>
      <c r="N3311" s="117" t="s">
        <v>3472</v>
      </c>
    </row>
    <row r="3312" spans="1:14">
      <c r="A3312" s="212" t="s">
        <v>7978</v>
      </c>
      <c r="B3312" s="117">
        <v>0.92099999999999993</v>
      </c>
      <c r="C3312" s="117">
        <v>1</v>
      </c>
      <c r="D3312" s="117">
        <v>2.4199999999999998E-3</v>
      </c>
      <c r="E3312" s="117">
        <v>242</v>
      </c>
      <c r="F3312" s="117" t="s">
        <v>4254</v>
      </c>
      <c r="G3312" s="117">
        <v>1.2375</v>
      </c>
      <c r="H3312" s="117">
        <v>0</v>
      </c>
      <c r="I3312" s="117">
        <v>1</v>
      </c>
      <c r="J3312" s="117">
        <v>0</v>
      </c>
      <c r="K3312" s="117">
        <v>0</v>
      </c>
      <c r="L3312" s="117">
        <v>0.308</v>
      </c>
      <c r="M3312" s="117">
        <v>4.2000000000000003E-2</v>
      </c>
      <c r="N3312" s="117" t="s">
        <v>3473</v>
      </c>
    </row>
    <row r="3313" spans="1:14">
      <c r="A3313" s="212" t="s">
        <v>7979</v>
      </c>
      <c r="B3313" s="117">
        <v>1.0349999999999999</v>
      </c>
      <c r="C3313" s="117">
        <v>1</v>
      </c>
      <c r="D3313" s="117">
        <v>5.0099999999999997E-3</v>
      </c>
      <c r="E3313" s="117">
        <v>501</v>
      </c>
      <c r="F3313" s="117" t="s">
        <v>1428</v>
      </c>
      <c r="G3313" s="117">
        <v>2.3447</v>
      </c>
      <c r="H3313" s="117">
        <v>0</v>
      </c>
      <c r="I3313" s="117">
        <v>1</v>
      </c>
      <c r="J3313" s="117">
        <v>0</v>
      </c>
      <c r="K3313" s="117">
        <v>0</v>
      </c>
      <c r="L3313" s="117">
        <v>0.313</v>
      </c>
      <c r="M3313" s="117">
        <v>4.2999999999999997E-2</v>
      </c>
      <c r="N3313" s="117" t="s">
        <v>3469</v>
      </c>
    </row>
    <row r="3314" spans="1:14">
      <c r="A3314" s="212" t="s">
        <v>7986</v>
      </c>
      <c r="B3314" s="117">
        <v>0.79229999999999989</v>
      </c>
      <c r="C3314" s="117">
        <v>1</v>
      </c>
      <c r="D3314" s="117">
        <v>6.94E-3</v>
      </c>
      <c r="E3314" s="117">
        <v>694</v>
      </c>
      <c r="F3314" s="117" t="s">
        <v>4443</v>
      </c>
      <c r="G3314" s="117">
        <v>1.4585999999999999</v>
      </c>
      <c r="H3314" s="117">
        <v>0</v>
      </c>
      <c r="I3314" s="117">
        <v>1</v>
      </c>
      <c r="J3314" s="117">
        <v>0</v>
      </c>
      <c r="K3314" s="117">
        <v>0</v>
      </c>
      <c r="L3314" s="117">
        <v>0.377</v>
      </c>
      <c r="M3314" s="117">
        <v>6.5000000000000002E-2</v>
      </c>
      <c r="N3314" s="117" t="s">
        <v>3474</v>
      </c>
    </row>
    <row r="3315" spans="1:14">
      <c r="A3315" s="212" t="s">
        <v>7987</v>
      </c>
      <c r="B3315" s="117">
        <v>0.97849999999999993</v>
      </c>
      <c r="C3315" s="117">
        <v>1</v>
      </c>
      <c r="D3315" s="117">
        <v>9.3000000000000005E-4</v>
      </c>
      <c r="E3315" s="117">
        <v>93</v>
      </c>
      <c r="F3315" s="117" t="s">
        <v>1524</v>
      </c>
      <c r="G3315" s="117">
        <v>2.0962999999999998</v>
      </c>
      <c r="H3315" s="117">
        <v>0</v>
      </c>
      <c r="I3315" s="117">
        <v>1</v>
      </c>
      <c r="J3315" s="117">
        <v>0</v>
      </c>
      <c r="K3315" s="117">
        <v>0</v>
      </c>
      <c r="L3315" s="117">
        <v>0.34499999999999997</v>
      </c>
      <c r="M3315" s="117">
        <v>7.3999999999999996E-2</v>
      </c>
      <c r="N3315" s="117" t="s">
        <v>3212</v>
      </c>
    </row>
    <row r="3316" spans="1:14">
      <c r="A3316" s="212" t="s">
        <v>7988</v>
      </c>
      <c r="B3316" s="117">
        <v>0.98299999999999998</v>
      </c>
      <c r="C3316" s="117">
        <v>1</v>
      </c>
      <c r="D3316" s="117">
        <v>4.6699999999999997E-3</v>
      </c>
      <c r="E3316" s="117">
        <v>467</v>
      </c>
      <c r="F3316" s="117" t="s">
        <v>1379</v>
      </c>
      <c r="G3316" s="117">
        <v>2.1518000000000002</v>
      </c>
      <c r="H3316" s="117">
        <v>0</v>
      </c>
      <c r="I3316" s="117">
        <v>1</v>
      </c>
      <c r="J3316" s="117">
        <v>0</v>
      </c>
      <c r="K3316" s="117">
        <v>0</v>
      </c>
      <c r="L3316" s="117">
        <v>0.41899999999999998</v>
      </c>
      <c r="M3316" s="117">
        <v>4.5999999999999999E-2</v>
      </c>
      <c r="N3316" s="117" t="s">
        <v>1999</v>
      </c>
    </row>
    <row r="3317" spans="1:14">
      <c r="A3317" s="212" t="s">
        <v>7989</v>
      </c>
      <c r="B3317" s="117">
        <v>0.97849999999999993</v>
      </c>
      <c r="C3317" s="117">
        <v>1</v>
      </c>
      <c r="D3317" s="117">
        <v>2.81E-3</v>
      </c>
      <c r="E3317" s="117">
        <v>281</v>
      </c>
      <c r="F3317" s="117" t="s">
        <v>1524</v>
      </c>
      <c r="G3317" s="117">
        <v>2.3706999999999998</v>
      </c>
      <c r="H3317" s="117">
        <v>0</v>
      </c>
      <c r="I3317" s="117">
        <v>1</v>
      </c>
      <c r="J3317" s="117">
        <v>0</v>
      </c>
      <c r="K3317" s="117">
        <v>0</v>
      </c>
      <c r="L3317" s="117">
        <v>0.16300000000000001</v>
      </c>
      <c r="M3317" s="117">
        <v>1.2E-2</v>
      </c>
      <c r="N3317" s="117" t="s">
        <v>3212</v>
      </c>
    </row>
    <row r="3318" spans="1:14">
      <c r="A3318" s="212" t="s">
        <v>9774</v>
      </c>
      <c r="B3318" s="117">
        <v>0.97849999999999993</v>
      </c>
      <c r="C3318" s="117">
        <v>1</v>
      </c>
      <c r="D3318" s="117">
        <v>5.5799999999999999E-3</v>
      </c>
      <c r="E3318" s="117">
        <v>558</v>
      </c>
      <c r="F3318" s="117" t="s">
        <v>1524</v>
      </c>
      <c r="G3318" s="117">
        <v>1.851</v>
      </c>
      <c r="H3318" s="117">
        <v>0</v>
      </c>
      <c r="I3318" s="117">
        <v>1</v>
      </c>
      <c r="J3318" s="117">
        <v>0</v>
      </c>
      <c r="K3318" s="117">
        <v>0</v>
      </c>
      <c r="L3318" s="117">
        <v>0.19</v>
      </c>
      <c r="M3318" s="117">
        <v>2.1000000000000001E-2</v>
      </c>
      <c r="N3318" s="117" t="s">
        <v>3212</v>
      </c>
    </row>
    <row r="3319" spans="1:14">
      <c r="A3319" s="212" t="s">
        <v>7992</v>
      </c>
      <c r="B3319" s="117">
        <v>0.95</v>
      </c>
      <c r="C3319" s="117">
        <v>1</v>
      </c>
      <c r="D3319" s="117">
        <v>2.2790000000000001E-2</v>
      </c>
      <c r="E3319" s="117">
        <v>2279</v>
      </c>
      <c r="F3319" s="117" t="s">
        <v>1499</v>
      </c>
      <c r="G3319" s="117">
        <v>1.6722999999999999</v>
      </c>
      <c r="H3319" s="117">
        <v>1.21E-2</v>
      </c>
      <c r="I3319" s="117">
        <v>1</v>
      </c>
      <c r="J3319" s="117">
        <v>0</v>
      </c>
      <c r="K3319" s="117">
        <v>0</v>
      </c>
      <c r="L3319" s="117">
        <v>0.216</v>
      </c>
      <c r="M3319" s="117">
        <v>2.3E-2</v>
      </c>
      <c r="N3319" s="117" t="s">
        <v>3214</v>
      </c>
    </row>
    <row r="3320" spans="1:14">
      <c r="A3320" s="212" t="s">
        <v>7993</v>
      </c>
      <c r="B3320" s="117">
        <v>0.97849999999999993</v>
      </c>
      <c r="C3320" s="117">
        <v>1</v>
      </c>
      <c r="D3320" s="117">
        <v>4.1099999999999998E-2</v>
      </c>
      <c r="E3320" s="117">
        <v>4110</v>
      </c>
      <c r="F3320" s="117" t="s">
        <v>1524</v>
      </c>
      <c r="G3320" s="117">
        <v>1.8046</v>
      </c>
      <c r="H3320" s="117">
        <v>2.76E-2</v>
      </c>
      <c r="I3320" s="117">
        <v>1</v>
      </c>
      <c r="J3320" s="117">
        <v>0</v>
      </c>
      <c r="K3320" s="117">
        <v>0</v>
      </c>
      <c r="L3320" s="117">
        <v>0.12</v>
      </c>
      <c r="M3320" s="117">
        <v>1.6E-2</v>
      </c>
      <c r="N3320" s="117" t="s">
        <v>3212</v>
      </c>
    </row>
    <row r="3321" spans="1:14">
      <c r="A3321" s="212" t="s">
        <v>7994</v>
      </c>
      <c r="B3321" s="117">
        <v>0.98219999999999996</v>
      </c>
      <c r="C3321" s="117">
        <v>1</v>
      </c>
      <c r="D3321" s="117">
        <v>2.5190000000000001E-2</v>
      </c>
      <c r="E3321" s="117">
        <v>2519</v>
      </c>
      <c r="F3321" s="117" t="s">
        <v>1460</v>
      </c>
      <c r="G3321" s="117">
        <v>3.5455000000000001</v>
      </c>
      <c r="H3321" s="117">
        <v>7.7999999999999996E-3</v>
      </c>
      <c r="I3321" s="117">
        <v>1</v>
      </c>
      <c r="J3321" s="117">
        <v>0</v>
      </c>
      <c r="K3321" s="117">
        <v>0</v>
      </c>
      <c r="L3321" s="117">
        <v>0.28399999999999997</v>
      </c>
      <c r="M3321" s="117">
        <v>2.1999999999999999E-2</v>
      </c>
      <c r="N3321" s="117" t="s">
        <v>3279</v>
      </c>
    </row>
    <row r="3322" spans="1:14">
      <c r="A3322" s="212" t="s">
        <v>7995</v>
      </c>
      <c r="B3322" s="117">
        <v>0.97849999999999993</v>
      </c>
      <c r="C3322" s="117">
        <v>1</v>
      </c>
      <c r="D3322" s="117">
        <v>1.2760000000000001E-2</v>
      </c>
      <c r="E3322" s="117">
        <v>1276</v>
      </c>
      <c r="F3322" s="117" t="s">
        <v>1524</v>
      </c>
      <c r="G3322" s="117">
        <v>1.5931999999999999</v>
      </c>
      <c r="H3322" s="117">
        <v>0</v>
      </c>
      <c r="I3322" s="117">
        <v>1</v>
      </c>
      <c r="J3322" s="117">
        <v>0</v>
      </c>
      <c r="K3322" s="117">
        <v>0</v>
      </c>
      <c r="L3322" s="117">
        <v>0.23100000000000001</v>
      </c>
      <c r="M3322" s="117">
        <v>4.4999999999999998E-2</v>
      </c>
      <c r="N3322" s="117" t="s">
        <v>3212</v>
      </c>
    </row>
    <row r="3323" spans="1:14">
      <c r="A3323" s="212" t="s">
        <v>7996</v>
      </c>
      <c r="B3323" s="117">
        <v>0.98299999999999998</v>
      </c>
      <c r="C3323" s="117">
        <v>1</v>
      </c>
      <c r="D3323" s="117">
        <v>3.3739999999999999E-2</v>
      </c>
      <c r="E3323" s="117">
        <v>3374</v>
      </c>
      <c r="F3323" s="117" t="s">
        <v>1379</v>
      </c>
      <c r="G3323" s="117">
        <v>1.8050999999999999</v>
      </c>
      <c r="H3323" s="117">
        <v>0</v>
      </c>
      <c r="I3323" s="117">
        <v>1</v>
      </c>
      <c r="J3323" s="117">
        <v>0</v>
      </c>
      <c r="K3323" s="117">
        <v>0</v>
      </c>
      <c r="L3323" s="117">
        <v>0.25900000000000001</v>
      </c>
      <c r="M3323" s="117">
        <v>1.6E-2</v>
      </c>
      <c r="N3323" s="117" t="s">
        <v>3306</v>
      </c>
    </row>
    <row r="3324" spans="1:14">
      <c r="A3324" s="212" t="s">
        <v>7997</v>
      </c>
      <c r="B3324" s="117">
        <v>0.98299999999999998</v>
      </c>
      <c r="C3324" s="117">
        <v>1</v>
      </c>
      <c r="D3324" s="117">
        <v>2.2530000000000001E-2</v>
      </c>
      <c r="E3324" s="117">
        <v>2253</v>
      </c>
      <c r="F3324" s="117" t="s">
        <v>1379</v>
      </c>
      <c r="G3324" s="117">
        <v>1.7755000000000001</v>
      </c>
      <c r="H3324" s="117">
        <v>3.0499999999999999E-2</v>
      </c>
      <c r="I3324" s="117">
        <v>1</v>
      </c>
      <c r="J3324" s="117">
        <v>0</v>
      </c>
      <c r="K3324" s="117">
        <v>0</v>
      </c>
      <c r="L3324" s="117">
        <v>0.153</v>
      </c>
      <c r="M3324" s="117">
        <v>0.01</v>
      </c>
      <c r="N3324" s="117" t="s">
        <v>3306</v>
      </c>
    </row>
    <row r="3325" spans="1:14">
      <c r="A3325" s="212" t="s">
        <v>7998</v>
      </c>
      <c r="B3325" s="117">
        <v>0.98299999999999998</v>
      </c>
      <c r="C3325" s="117">
        <v>1</v>
      </c>
      <c r="D3325" s="117">
        <v>1.384E-2</v>
      </c>
      <c r="E3325" s="117">
        <v>1384</v>
      </c>
      <c r="F3325" s="117" t="s">
        <v>1379</v>
      </c>
      <c r="G3325" s="117">
        <v>1.5152000000000001</v>
      </c>
      <c r="H3325" s="117">
        <v>0</v>
      </c>
      <c r="I3325" s="117">
        <v>1</v>
      </c>
      <c r="J3325" s="117">
        <v>0</v>
      </c>
      <c r="K3325" s="117">
        <v>0</v>
      </c>
      <c r="L3325" s="117">
        <v>0.14499999999999999</v>
      </c>
      <c r="M3325" s="117">
        <v>2.4E-2</v>
      </c>
      <c r="N3325" s="117" t="s">
        <v>3306</v>
      </c>
    </row>
    <row r="3326" spans="1:14">
      <c r="A3326" s="212" t="s">
        <v>7999</v>
      </c>
      <c r="B3326" s="117">
        <v>0.98219999999999996</v>
      </c>
      <c r="C3326" s="117">
        <v>1</v>
      </c>
      <c r="D3326" s="117">
        <v>1.47E-2</v>
      </c>
      <c r="E3326" s="117">
        <v>1470</v>
      </c>
      <c r="F3326" s="117" t="s">
        <v>1460</v>
      </c>
      <c r="G3326" s="117">
        <v>1.4155</v>
      </c>
      <c r="H3326" s="117">
        <v>0</v>
      </c>
      <c r="I3326" s="117">
        <v>1</v>
      </c>
      <c r="J3326" s="117">
        <v>0</v>
      </c>
      <c r="K3326" s="117">
        <v>0</v>
      </c>
      <c r="L3326" s="117">
        <v>0.245</v>
      </c>
      <c r="M3326" s="117">
        <v>2.7E-2</v>
      </c>
      <c r="N3326" s="117" t="s">
        <v>3307</v>
      </c>
    </row>
    <row r="3327" spans="1:14">
      <c r="A3327" s="212" t="s">
        <v>8001</v>
      </c>
      <c r="B3327" s="117">
        <v>0.95</v>
      </c>
      <c r="C3327" s="117">
        <v>1</v>
      </c>
      <c r="D3327" s="117">
        <v>4.4000000000000002E-4</v>
      </c>
      <c r="E3327" s="117">
        <v>44</v>
      </c>
      <c r="F3327" s="117" t="s">
        <v>1499</v>
      </c>
      <c r="G3327" s="117">
        <v>2.1674000000000002</v>
      </c>
      <c r="H3327" s="117">
        <v>0</v>
      </c>
      <c r="I3327" s="117">
        <v>1</v>
      </c>
      <c r="J3327" s="117">
        <v>0</v>
      </c>
      <c r="K3327" s="117">
        <v>0</v>
      </c>
      <c r="L3327" s="117">
        <v>0.44700000000000001</v>
      </c>
      <c r="M3327" s="117">
        <v>6.8000000000000005E-2</v>
      </c>
      <c r="N3327" s="117" t="s">
        <v>3214</v>
      </c>
    </row>
    <row r="3328" spans="1:14">
      <c r="A3328" s="212" t="s">
        <v>8002</v>
      </c>
      <c r="B3328" s="117">
        <v>0.79129999999999989</v>
      </c>
      <c r="C3328" s="117">
        <v>1</v>
      </c>
      <c r="D3328" s="117">
        <v>2.137E-2</v>
      </c>
      <c r="E3328" s="117">
        <v>2137</v>
      </c>
      <c r="F3328" s="117" t="s">
        <v>4622</v>
      </c>
      <c r="G3328" s="117">
        <v>1.5587</v>
      </c>
      <c r="H3328" s="117">
        <v>0.10879999999999999</v>
      </c>
      <c r="I3328" s="117">
        <v>1</v>
      </c>
      <c r="J3328" s="117">
        <v>0</v>
      </c>
      <c r="K3328" s="117">
        <v>0</v>
      </c>
      <c r="L3328" s="117">
        <v>0.109</v>
      </c>
      <c r="M3328" s="117">
        <v>1.4E-2</v>
      </c>
      <c r="N3328" s="117" t="s">
        <v>3200</v>
      </c>
    </row>
    <row r="3329" spans="1:14">
      <c r="A3329" s="212" t="s">
        <v>8003</v>
      </c>
      <c r="B3329" s="117">
        <v>0.98219999999999996</v>
      </c>
      <c r="C3329" s="117">
        <v>1</v>
      </c>
      <c r="D3329" s="117">
        <v>5.0000000000000001E-3</v>
      </c>
      <c r="E3329" s="117">
        <v>500</v>
      </c>
      <c r="F3329" s="117" t="s">
        <v>1460</v>
      </c>
      <c r="G3329" s="117">
        <v>2.3990999999999998</v>
      </c>
      <c r="H3329" s="117">
        <v>0</v>
      </c>
      <c r="I3329" s="117">
        <v>1</v>
      </c>
      <c r="J3329" s="117">
        <v>0</v>
      </c>
      <c r="K3329" s="117">
        <v>0</v>
      </c>
      <c r="L3329" s="117">
        <v>0.37</v>
      </c>
      <c r="M3329" s="117">
        <v>3.4000000000000002E-2</v>
      </c>
      <c r="N3329" s="117" t="s">
        <v>3205</v>
      </c>
    </row>
    <row r="3330" spans="1:14">
      <c r="A3330" s="212" t="s">
        <v>8004</v>
      </c>
      <c r="B3330" s="117">
        <v>0.97849999999999993</v>
      </c>
      <c r="C3330" s="117">
        <v>1</v>
      </c>
      <c r="D3330" s="117">
        <v>1.038E-2</v>
      </c>
      <c r="E3330" s="117">
        <v>1038</v>
      </c>
      <c r="F3330" s="117" t="s">
        <v>1524</v>
      </c>
      <c r="G3330" s="117">
        <v>1.6471</v>
      </c>
      <c r="H3330" s="117">
        <v>0</v>
      </c>
      <c r="I3330" s="117">
        <v>1</v>
      </c>
      <c r="J3330" s="117">
        <v>0</v>
      </c>
      <c r="K3330" s="117">
        <v>0</v>
      </c>
      <c r="L3330" s="117">
        <v>0.25900000000000001</v>
      </c>
      <c r="M3330" s="117">
        <v>5.8999999999999997E-2</v>
      </c>
      <c r="N3330" s="117" t="s">
        <v>3266</v>
      </c>
    </row>
    <row r="3331" spans="1:14">
      <c r="A3331" s="212" t="s">
        <v>8005</v>
      </c>
      <c r="B3331" s="117">
        <v>0.8627999999999999</v>
      </c>
      <c r="C3331" s="117">
        <v>1</v>
      </c>
      <c r="D3331" s="117">
        <v>3.0500000000000002E-3</v>
      </c>
      <c r="E3331" s="117">
        <v>305</v>
      </c>
      <c r="F3331" s="117" t="s">
        <v>1715</v>
      </c>
      <c r="G3331" s="117">
        <v>2.1827999999999999</v>
      </c>
      <c r="H3331" s="117">
        <v>0</v>
      </c>
      <c r="I3331" s="117">
        <v>1</v>
      </c>
      <c r="J3331" s="117">
        <v>0</v>
      </c>
      <c r="K3331" s="117">
        <v>0</v>
      </c>
      <c r="L3331" s="117">
        <v>0.129</v>
      </c>
      <c r="M3331" s="117">
        <v>2.3E-2</v>
      </c>
      <c r="N3331" s="117" t="s">
        <v>3219</v>
      </c>
    </row>
    <row r="3332" spans="1:14">
      <c r="A3332" s="212" t="s">
        <v>8006</v>
      </c>
      <c r="B3332" s="117">
        <v>0.8627999999999999</v>
      </c>
      <c r="C3332" s="117">
        <v>1</v>
      </c>
      <c r="D3332" s="117">
        <v>3.9699999999999999E-2</v>
      </c>
      <c r="E3332" s="117">
        <v>3970</v>
      </c>
      <c r="F3332" s="117" t="s">
        <v>1715</v>
      </c>
      <c r="G3332" s="117">
        <v>1.7509999999999999</v>
      </c>
      <c r="H3332" s="117">
        <v>3.6799999999999999E-2</v>
      </c>
      <c r="I3332" s="117">
        <v>1</v>
      </c>
      <c r="J3332" s="117">
        <v>0</v>
      </c>
      <c r="K3332" s="117">
        <v>0</v>
      </c>
      <c r="L3332" s="117">
        <v>0.14599999999999999</v>
      </c>
      <c r="M3332" s="117">
        <v>0.02</v>
      </c>
      <c r="N3332" s="117" t="s">
        <v>3219</v>
      </c>
    </row>
    <row r="3333" spans="1:14">
      <c r="A3333" s="212" t="s">
        <v>8007</v>
      </c>
      <c r="B3333" s="117">
        <v>0.98299999999999998</v>
      </c>
      <c r="C3333" s="117">
        <v>1</v>
      </c>
      <c r="D3333" s="117">
        <v>2.019E-2</v>
      </c>
      <c r="E3333" s="117">
        <v>2019</v>
      </c>
      <c r="F3333" s="117" t="s">
        <v>1379</v>
      </c>
      <c r="G3333" s="117">
        <v>1.7016</v>
      </c>
      <c r="H3333" s="117">
        <v>4.8500000000000001E-2</v>
      </c>
      <c r="I3333" s="117">
        <v>1</v>
      </c>
      <c r="J3333" s="117">
        <v>0</v>
      </c>
      <c r="K3333" s="117">
        <v>0</v>
      </c>
      <c r="L3333" s="117">
        <v>0.14299999999999999</v>
      </c>
      <c r="M3333" s="117">
        <v>1.4E-2</v>
      </c>
      <c r="N3333" s="117" t="s">
        <v>3260</v>
      </c>
    </row>
    <row r="3334" spans="1:14">
      <c r="A3334" s="212" t="s">
        <v>8008</v>
      </c>
      <c r="B3334" s="117">
        <v>0.97849999999999993</v>
      </c>
      <c r="C3334" s="117">
        <v>1</v>
      </c>
      <c r="D3334" s="117">
        <v>8.0000000000000007E-5</v>
      </c>
      <c r="E3334" s="117">
        <v>8</v>
      </c>
      <c r="F3334" s="117" t="s">
        <v>1524</v>
      </c>
      <c r="G3334" s="117">
        <v>0.74770000000000003</v>
      </c>
      <c r="H3334" s="117">
        <v>0</v>
      </c>
      <c r="I3334" s="117">
        <v>1</v>
      </c>
      <c r="J3334" s="117">
        <v>0</v>
      </c>
      <c r="K3334" s="117">
        <v>0</v>
      </c>
      <c r="L3334" s="117">
        <v>0.85399999999999998</v>
      </c>
      <c r="M3334" s="117">
        <v>9.0999999999999998E-2</v>
      </c>
      <c r="N3334" s="117" t="s">
        <v>3266</v>
      </c>
    </row>
    <row r="3335" spans="1:14">
      <c r="A3335" s="212" t="s">
        <v>8009</v>
      </c>
      <c r="B3335" s="117">
        <v>0.97849999999999993</v>
      </c>
      <c r="C3335" s="117">
        <v>1</v>
      </c>
      <c r="D3335" s="117">
        <v>2.7799999999999999E-3</v>
      </c>
      <c r="E3335" s="117">
        <v>278</v>
      </c>
      <c r="F3335" s="117" t="s">
        <v>1524</v>
      </c>
      <c r="G3335" s="117">
        <v>2.2570000000000001</v>
      </c>
      <c r="H3335" s="117">
        <v>0</v>
      </c>
      <c r="I3335" s="117">
        <v>1</v>
      </c>
      <c r="J3335" s="117">
        <v>0</v>
      </c>
      <c r="K3335" s="117">
        <v>0</v>
      </c>
      <c r="L3335" s="117">
        <v>0.30199999999999999</v>
      </c>
      <c r="M3335" s="117">
        <v>2.8000000000000001E-2</v>
      </c>
      <c r="N3335" s="117" t="s">
        <v>3253</v>
      </c>
    </row>
    <row r="3336" spans="1:14">
      <c r="A3336" s="212" t="s">
        <v>8010</v>
      </c>
      <c r="B3336" s="117">
        <v>0.98219999999999996</v>
      </c>
      <c r="C3336" s="117">
        <v>1</v>
      </c>
      <c r="D3336" s="117">
        <v>1.406E-2</v>
      </c>
      <c r="E3336" s="117">
        <v>1406</v>
      </c>
      <c r="F3336" s="117" t="s">
        <v>1460</v>
      </c>
      <c r="G3336" s="117">
        <v>1.494</v>
      </c>
      <c r="H3336" s="117">
        <v>0</v>
      </c>
      <c r="I3336" s="117">
        <v>1</v>
      </c>
      <c r="J3336" s="117">
        <v>0</v>
      </c>
      <c r="K3336" s="117">
        <v>0</v>
      </c>
      <c r="L3336" s="117">
        <v>0.16900000000000001</v>
      </c>
      <c r="M3336" s="117">
        <v>2.5999999999999999E-2</v>
      </c>
      <c r="N3336" s="117" t="s">
        <v>3205</v>
      </c>
    </row>
    <row r="3337" spans="1:14">
      <c r="A3337" s="212" t="s">
        <v>8011</v>
      </c>
      <c r="B3337" s="117">
        <v>0.90989999999999993</v>
      </c>
      <c r="C3337" s="117">
        <v>1</v>
      </c>
      <c r="D3337" s="117">
        <v>2.7799999999999999E-3</v>
      </c>
      <c r="E3337" s="117">
        <v>278</v>
      </c>
      <c r="F3337" s="117" t="s">
        <v>1458</v>
      </c>
      <c r="G3337" s="117">
        <v>2.1263000000000001</v>
      </c>
      <c r="H3337" s="117">
        <v>0</v>
      </c>
      <c r="I3337" s="117">
        <v>1</v>
      </c>
      <c r="J3337" s="117">
        <v>0</v>
      </c>
      <c r="K3337" s="117">
        <v>0</v>
      </c>
      <c r="L3337" s="117">
        <v>0.219</v>
      </c>
      <c r="M3337" s="117">
        <v>3.7999999999999999E-2</v>
      </c>
      <c r="N3337" s="117" t="s">
        <v>3216</v>
      </c>
    </row>
    <row r="3338" spans="1:14">
      <c r="A3338" s="212" t="s">
        <v>8012</v>
      </c>
      <c r="B3338" s="117">
        <v>0.98219999999999996</v>
      </c>
      <c r="C3338" s="117">
        <v>1</v>
      </c>
      <c r="D3338" s="117">
        <v>5.1999999999999995E-4</v>
      </c>
      <c r="E3338" s="117">
        <v>52</v>
      </c>
      <c r="F3338" s="117" t="s">
        <v>1460</v>
      </c>
      <c r="G3338" s="117">
        <v>0.85980000000000001</v>
      </c>
      <c r="H3338" s="117">
        <v>0</v>
      </c>
      <c r="I3338" s="117">
        <v>1</v>
      </c>
      <c r="J3338" s="117">
        <v>0</v>
      </c>
      <c r="K3338" s="117">
        <v>0</v>
      </c>
      <c r="L3338" s="117">
        <v>0.53600000000000003</v>
      </c>
      <c r="M3338" s="117">
        <v>2.1000000000000001E-2</v>
      </c>
      <c r="N3338" s="117" t="s">
        <v>3302</v>
      </c>
    </row>
    <row r="3339" spans="1:14">
      <c r="A3339" s="212" t="s">
        <v>8014</v>
      </c>
      <c r="B3339" s="117">
        <v>0.95</v>
      </c>
      <c r="C3339" s="117">
        <v>1</v>
      </c>
      <c r="D3339" s="117">
        <v>4.8399999999999997E-3</v>
      </c>
      <c r="E3339" s="117">
        <v>484</v>
      </c>
      <c r="F3339" s="117" t="s">
        <v>1499</v>
      </c>
      <c r="G3339" s="117">
        <v>2.5223</v>
      </c>
      <c r="H3339" s="117">
        <v>0</v>
      </c>
      <c r="I3339" s="117">
        <v>1</v>
      </c>
      <c r="J3339" s="117">
        <v>0</v>
      </c>
      <c r="K3339" s="117">
        <v>0</v>
      </c>
      <c r="L3339" s="117">
        <v>0.22500000000000001</v>
      </c>
      <c r="M3339" s="117">
        <v>4.2999999999999997E-2</v>
      </c>
      <c r="N3339" s="117" t="s">
        <v>3214</v>
      </c>
    </row>
    <row r="3340" spans="1:14">
      <c r="A3340" s="212" t="s">
        <v>8015</v>
      </c>
      <c r="B3340" s="117">
        <v>0.98219999999999996</v>
      </c>
      <c r="C3340" s="117">
        <v>1</v>
      </c>
      <c r="D3340" s="117">
        <v>1.502E-2</v>
      </c>
      <c r="E3340" s="117">
        <v>1502</v>
      </c>
      <c r="F3340" s="117" t="s">
        <v>1460</v>
      </c>
      <c r="G3340" s="117">
        <v>1.6896</v>
      </c>
      <c r="H3340" s="117">
        <v>4.1500000000000002E-2</v>
      </c>
      <c r="I3340" s="117">
        <v>1</v>
      </c>
      <c r="J3340" s="117">
        <v>0</v>
      </c>
      <c r="K3340" s="117">
        <v>0</v>
      </c>
      <c r="L3340" s="117">
        <v>0.23</v>
      </c>
      <c r="M3340" s="117">
        <v>3.2000000000000001E-2</v>
      </c>
      <c r="N3340" s="117" t="s">
        <v>3302</v>
      </c>
    </row>
    <row r="3341" spans="1:14">
      <c r="A3341" s="212" t="s">
        <v>8016</v>
      </c>
      <c r="B3341" s="117">
        <v>0.98219999999999996</v>
      </c>
      <c r="C3341" s="117">
        <v>1</v>
      </c>
      <c r="D3341" s="117">
        <v>3.16E-3</v>
      </c>
      <c r="E3341" s="117">
        <v>316</v>
      </c>
      <c r="F3341" s="117" t="s">
        <v>1460</v>
      </c>
      <c r="G3341" s="117">
        <v>2.3443000000000001</v>
      </c>
      <c r="H3341" s="117">
        <v>0</v>
      </c>
      <c r="I3341" s="117">
        <v>1</v>
      </c>
      <c r="J3341" s="117">
        <v>0</v>
      </c>
      <c r="K3341" s="117">
        <v>0</v>
      </c>
      <c r="L3341" s="117">
        <v>0.47299999999999998</v>
      </c>
      <c r="M3341" s="117">
        <v>0.05</v>
      </c>
      <c r="N3341" s="117" t="s">
        <v>3279</v>
      </c>
    </row>
    <row r="3342" spans="1:14">
      <c r="A3342" s="212" t="s">
        <v>8017</v>
      </c>
      <c r="B3342" s="117">
        <v>0.95</v>
      </c>
      <c r="C3342" s="117">
        <v>1</v>
      </c>
      <c r="D3342" s="117">
        <v>4.5799999999999999E-3</v>
      </c>
      <c r="E3342" s="117">
        <v>458</v>
      </c>
      <c r="F3342" s="117" t="s">
        <v>1499</v>
      </c>
      <c r="G3342" s="117">
        <v>2.1044</v>
      </c>
      <c r="H3342" s="117">
        <v>0</v>
      </c>
      <c r="I3342" s="117">
        <v>1</v>
      </c>
      <c r="J3342" s="117">
        <v>0</v>
      </c>
      <c r="K3342" s="117">
        <v>0</v>
      </c>
      <c r="L3342" s="117">
        <v>0.253</v>
      </c>
      <c r="M3342" s="117">
        <v>7.0000000000000007E-2</v>
      </c>
      <c r="N3342" s="117" t="s">
        <v>3214</v>
      </c>
    </row>
    <row r="3343" spans="1:14">
      <c r="A3343" s="212" t="s">
        <v>8019</v>
      </c>
      <c r="B3343" s="117">
        <v>0.98219999999999996</v>
      </c>
      <c r="C3343" s="117">
        <v>1</v>
      </c>
      <c r="D3343" s="117">
        <v>6.7299999999999999E-3</v>
      </c>
      <c r="E3343" s="117">
        <v>673</v>
      </c>
      <c r="F3343" s="117" t="s">
        <v>1460</v>
      </c>
      <c r="G3343" s="117">
        <v>2.7919</v>
      </c>
      <c r="H3343" s="117">
        <v>0</v>
      </c>
      <c r="I3343" s="117">
        <v>1</v>
      </c>
      <c r="J3343" s="117">
        <v>0</v>
      </c>
      <c r="K3343" s="117">
        <v>0</v>
      </c>
      <c r="L3343" s="117">
        <v>0.41399999999999998</v>
      </c>
      <c r="M3343" s="117">
        <v>6.9000000000000006E-2</v>
      </c>
      <c r="N3343" s="117" t="s">
        <v>3205</v>
      </c>
    </row>
    <row r="3344" spans="1:14">
      <c r="A3344" s="212" t="s">
        <v>8020</v>
      </c>
      <c r="B3344" s="117">
        <v>0.97849999999999993</v>
      </c>
      <c r="C3344" s="117">
        <v>1</v>
      </c>
      <c r="D3344" s="117">
        <v>7.5399999999999998E-3</v>
      </c>
      <c r="E3344" s="117">
        <v>754</v>
      </c>
      <c r="F3344" s="117" t="s">
        <v>1524</v>
      </c>
      <c r="G3344" s="117">
        <v>1.6493</v>
      </c>
      <c r="H3344" s="117">
        <v>0</v>
      </c>
      <c r="I3344" s="117">
        <v>1</v>
      </c>
      <c r="J3344" s="117">
        <v>0</v>
      </c>
      <c r="K3344" s="117">
        <v>0</v>
      </c>
      <c r="L3344" s="117">
        <v>0.223</v>
      </c>
      <c r="M3344" s="117">
        <v>5.5E-2</v>
      </c>
      <c r="N3344" s="117" t="s">
        <v>3212</v>
      </c>
    </row>
    <row r="3345" spans="1:14">
      <c r="A3345" s="212" t="s">
        <v>8021</v>
      </c>
      <c r="B3345" s="117">
        <v>0.89289999999999992</v>
      </c>
      <c r="C3345" s="117">
        <v>1</v>
      </c>
      <c r="D3345" s="117">
        <v>2.48E-3</v>
      </c>
      <c r="E3345" s="117">
        <v>248</v>
      </c>
      <c r="F3345" s="117" t="s">
        <v>1731</v>
      </c>
      <c r="G3345" s="117">
        <v>2.3622999999999998</v>
      </c>
      <c r="H3345" s="117">
        <v>0</v>
      </c>
      <c r="I3345" s="117">
        <v>1</v>
      </c>
      <c r="J3345" s="117">
        <v>0</v>
      </c>
      <c r="K3345" s="117">
        <v>0</v>
      </c>
      <c r="L3345" s="117">
        <v>0.47299999999999998</v>
      </c>
      <c r="M3345" s="117">
        <v>8.6999999999999994E-2</v>
      </c>
      <c r="N3345" s="117" t="s">
        <v>3265</v>
      </c>
    </row>
    <row r="3346" spans="1:14">
      <c r="A3346" s="212" t="s">
        <v>8022</v>
      </c>
      <c r="B3346" s="117">
        <v>0.97849999999999993</v>
      </c>
      <c r="C3346" s="117">
        <v>1</v>
      </c>
      <c r="D3346" s="117">
        <v>2.9350000000000001E-2</v>
      </c>
      <c r="E3346" s="117">
        <v>2935</v>
      </c>
      <c r="F3346" s="117" t="s">
        <v>1524</v>
      </c>
      <c r="G3346" s="117">
        <v>1.7398</v>
      </c>
      <c r="H3346" s="117">
        <v>5.5100000000000003E-2</v>
      </c>
      <c r="I3346" s="117">
        <v>1</v>
      </c>
      <c r="J3346" s="117">
        <v>0</v>
      </c>
      <c r="K3346" s="117">
        <v>0</v>
      </c>
      <c r="L3346" s="117">
        <v>0.20599999999999999</v>
      </c>
      <c r="M3346" s="117">
        <v>3.7999999999999999E-2</v>
      </c>
      <c r="N3346" s="117" t="s">
        <v>3212</v>
      </c>
    </row>
    <row r="3347" spans="1:14">
      <c r="A3347" s="212" t="s">
        <v>8023</v>
      </c>
      <c r="B3347" s="117">
        <v>0.8627999999999999</v>
      </c>
      <c r="C3347" s="117">
        <v>1</v>
      </c>
      <c r="D3347" s="117">
        <v>1.1900000000000001E-3</v>
      </c>
      <c r="E3347" s="117">
        <v>119</v>
      </c>
      <c r="F3347" s="117" t="s">
        <v>1715</v>
      </c>
      <c r="G3347" s="117">
        <v>0.8498</v>
      </c>
      <c r="H3347" s="117">
        <v>0</v>
      </c>
      <c r="I3347" s="117">
        <v>1</v>
      </c>
      <c r="J3347" s="117">
        <v>0</v>
      </c>
      <c r="K3347" s="117">
        <v>0</v>
      </c>
      <c r="L3347" s="117">
        <v>0.33900000000000002</v>
      </c>
      <c r="M3347" s="117">
        <v>2.1000000000000001E-2</v>
      </c>
      <c r="N3347" s="117" t="s">
        <v>3219</v>
      </c>
    </row>
    <row r="3348" spans="1:14">
      <c r="A3348" s="212" t="s">
        <v>9777</v>
      </c>
      <c r="B3348" s="117">
        <v>0.98299999999999998</v>
      </c>
      <c r="C3348" s="117">
        <v>1</v>
      </c>
      <c r="D3348" s="117">
        <v>1.2200000000000001E-2</v>
      </c>
      <c r="E3348" s="117">
        <v>1220</v>
      </c>
      <c r="F3348" s="117" t="s">
        <v>1379</v>
      </c>
      <c r="G3348" s="117">
        <v>2.4662000000000002</v>
      </c>
      <c r="H3348" s="117">
        <v>8.5000000000000006E-3</v>
      </c>
      <c r="I3348" s="117">
        <v>1</v>
      </c>
      <c r="J3348" s="117">
        <v>0</v>
      </c>
      <c r="K3348" s="117">
        <v>0</v>
      </c>
      <c r="L3348" s="117">
        <v>0.184</v>
      </c>
      <c r="M3348" s="117">
        <v>0.09</v>
      </c>
      <c r="N3348" s="117" t="s">
        <v>1999</v>
      </c>
    </row>
    <row r="3349" spans="1:14">
      <c r="A3349" s="212" t="s">
        <v>8024</v>
      </c>
      <c r="B3349" s="117">
        <v>0.93399999999999994</v>
      </c>
      <c r="C3349" s="117">
        <v>1</v>
      </c>
      <c r="D3349" s="117">
        <v>1.372E-2</v>
      </c>
      <c r="E3349" s="117">
        <v>1372</v>
      </c>
      <c r="F3349" s="117" t="s">
        <v>1554</v>
      </c>
      <c r="G3349" s="117">
        <v>1.5164</v>
      </c>
      <c r="H3349" s="117">
        <v>0</v>
      </c>
      <c r="I3349" s="117">
        <v>1</v>
      </c>
      <c r="J3349" s="117">
        <v>0</v>
      </c>
      <c r="K3349" s="117">
        <v>0</v>
      </c>
      <c r="L3349" s="117">
        <v>0.26</v>
      </c>
      <c r="M3349" s="117">
        <v>3.6999999999999998E-2</v>
      </c>
      <c r="N3349" s="117" t="s">
        <v>3217</v>
      </c>
    </row>
    <row r="3350" spans="1:14">
      <c r="A3350" s="212" t="s">
        <v>8025</v>
      </c>
      <c r="B3350" s="117">
        <v>0.98219999999999996</v>
      </c>
      <c r="C3350" s="117">
        <v>1</v>
      </c>
      <c r="D3350" s="117">
        <v>2.265E-2</v>
      </c>
      <c r="E3350" s="117">
        <v>2265</v>
      </c>
      <c r="F3350" s="117" t="s">
        <v>1460</v>
      </c>
      <c r="G3350" s="117">
        <v>1.5343</v>
      </c>
      <c r="H3350" s="117">
        <v>4.0300000000000002E-2</v>
      </c>
      <c r="I3350" s="117">
        <v>1</v>
      </c>
      <c r="J3350" s="117">
        <v>0</v>
      </c>
      <c r="K3350" s="117">
        <v>0</v>
      </c>
      <c r="L3350" s="117">
        <v>0.28899999999999998</v>
      </c>
      <c r="M3350" s="117">
        <v>3.2000000000000001E-2</v>
      </c>
      <c r="N3350" s="117" t="s">
        <v>3279</v>
      </c>
    </row>
    <row r="3351" spans="1:14">
      <c r="A3351" s="212" t="s">
        <v>8026</v>
      </c>
      <c r="B3351" s="117">
        <v>0.98219999999999996</v>
      </c>
      <c r="C3351" s="117">
        <v>1</v>
      </c>
      <c r="D3351" s="117">
        <v>6.6E-4</v>
      </c>
      <c r="E3351" s="117">
        <v>66</v>
      </c>
      <c r="F3351" s="117" t="s">
        <v>1460</v>
      </c>
      <c r="G3351" s="117">
        <v>1.8245</v>
      </c>
      <c r="H3351" s="117">
        <v>0</v>
      </c>
      <c r="I3351" s="117">
        <v>1</v>
      </c>
      <c r="J3351" s="117">
        <v>0</v>
      </c>
      <c r="K3351" s="117">
        <v>0</v>
      </c>
      <c r="L3351" s="117">
        <v>8.8999999999999996E-2</v>
      </c>
      <c r="M3351" s="117">
        <v>3.1E-2</v>
      </c>
      <c r="N3351" s="117" t="s">
        <v>3205</v>
      </c>
    </row>
    <row r="3352" spans="1:14">
      <c r="A3352" s="212" t="s">
        <v>8027</v>
      </c>
      <c r="B3352" s="117">
        <v>0.95</v>
      </c>
      <c r="C3352" s="117">
        <v>1</v>
      </c>
      <c r="D3352" s="117">
        <v>1.1480000000000001E-2</v>
      </c>
      <c r="E3352" s="117">
        <v>1148</v>
      </c>
      <c r="F3352" s="117" t="s">
        <v>1499</v>
      </c>
      <c r="G3352" s="117">
        <v>1.3629</v>
      </c>
      <c r="H3352" s="117">
        <v>0</v>
      </c>
      <c r="I3352" s="117">
        <v>1</v>
      </c>
      <c r="J3352" s="117">
        <v>0</v>
      </c>
      <c r="K3352" s="117">
        <v>0</v>
      </c>
      <c r="L3352" s="117">
        <v>0.217</v>
      </c>
      <c r="M3352" s="117">
        <v>0.03</v>
      </c>
      <c r="N3352" s="117" t="s">
        <v>3214</v>
      </c>
    </row>
    <row r="3353" spans="1:14">
      <c r="A3353" s="212" t="s">
        <v>8028</v>
      </c>
      <c r="B3353" s="117">
        <v>0.98299999999999998</v>
      </c>
      <c r="C3353" s="117">
        <v>1</v>
      </c>
      <c r="D3353" s="117">
        <v>6.0000000000000002E-5</v>
      </c>
      <c r="E3353" s="117">
        <v>6</v>
      </c>
      <c r="F3353" s="117" t="s">
        <v>1379</v>
      </c>
      <c r="G3353" s="117">
        <v>0.85250000000000004</v>
      </c>
      <c r="H3353" s="117">
        <v>0</v>
      </c>
      <c r="I3353" s="117">
        <v>1</v>
      </c>
      <c r="J3353" s="117">
        <v>0</v>
      </c>
      <c r="K3353" s="117">
        <v>0</v>
      </c>
      <c r="L3353" s="117">
        <v>0.2</v>
      </c>
      <c r="M3353" s="117">
        <v>2.1000000000000001E-2</v>
      </c>
      <c r="N3353" s="117" t="s">
        <v>3306</v>
      </c>
    </row>
    <row r="3354" spans="1:14">
      <c r="A3354" s="212" t="s">
        <v>8029</v>
      </c>
      <c r="B3354" s="117">
        <v>0.88469999999999993</v>
      </c>
      <c r="C3354" s="117">
        <v>1</v>
      </c>
      <c r="D3354" s="117">
        <v>2.0160000000000001E-2</v>
      </c>
      <c r="E3354" s="117">
        <v>2016</v>
      </c>
      <c r="F3354" s="117" t="s">
        <v>1450</v>
      </c>
      <c r="G3354" s="117">
        <v>1.8222</v>
      </c>
      <c r="H3354" s="117">
        <v>3.1699999999999999E-2</v>
      </c>
      <c r="I3354" s="117">
        <v>1</v>
      </c>
      <c r="J3354" s="117">
        <v>0</v>
      </c>
      <c r="K3354" s="117">
        <v>0</v>
      </c>
      <c r="L3354" s="117">
        <v>0.28599999999999998</v>
      </c>
      <c r="M3354" s="117">
        <v>4.1000000000000002E-2</v>
      </c>
      <c r="N3354" s="117" t="s">
        <v>3204</v>
      </c>
    </row>
    <row r="3355" spans="1:14">
      <c r="A3355" s="212" t="s">
        <v>9778</v>
      </c>
      <c r="B3355" s="117">
        <v>0.79229999999999989</v>
      </c>
      <c r="C3355" s="117">
        <v>1</v>
      </c>
      <c r="D3355" s="117">
        <v>1E-4</v>
      </c>
      <c r="E3355" s="117">
        <v>10</v>
      </c>
      <c r="F3355" s="117" t="s">
        <v>4443</v>
      </c>
      <c r="G3355" s="117">
        <v>0.97</v>
      </c>
      <c r="H3355" s="117">
        <v>0</v>
      </c>
      <c r="I3355" s="117">
        <v>1</v>
      </c>
      <c r="J3355" s="117">
        <v>0</v>
      </c>
      <c r="K3355" s="117">
        <v>0</v>
      </c>
      <c r="L3355" s="117">
        <v>1.109</v>
      </c>
      <c r="M3355" s="117">
        <v>2.1000000000000001E-2</v>
      </c>
      <c r="N3355" s="117" t="s">
        <v>3263</v>
      </c>
    </row>
    <row r="3356" spans="1:14">
      <c r="A3356" s="212" t="s">
        <v>8030</v>
      </c>
      <c r="B3356" s="117">
        <v>0.98219999999999996</v>
      </c>
      <c r="C3356" s="117">
        <v>1</v>
      </c>
      <c r="D3356" s="117">
        <v>7.6999999999999996E-4</v>
      </c>
      <c r="E3356" s="117">
        <v>77</v>
      </c>
      <c r="F3356" s="117" t="s">
        <v>1460</v>
      </c>
      <c r="G3356" s="117">
        <v>1.7438</v>
      </c>
      <c r="H3356" s="117">
        <v>0</v>
      </c>
      <c r="I3356" s="117">
        <v>1</v>
      </c>
      <c r="J3356" s="117">
        <v>0</v>
      </c>
      <c r="K3356" s="117">
        <v>0</v>
      </c>
      <c r="L3356" s="117">
        <v>0.34799999999999998</v>
      </c>
      <c r="M3356" s="117">
        <v>4.4999999999999998E-2</v>
      </c>
      <c r="N3356" s="117" t="s">
        <v>3205</v>
      </c>
    </row>
    <row r="3357" spans="1:14">
      <c r="A3357" s="212" t="s">
        <v>8032</v>
      </c>
      <c r="B3357" s="117">
        <v>0.98219999999999996</v>
      </c>
      <c r="C3357" s="117">
        <v>1</v>
      </c>
      <c r="D3357" s="117">
        <v>9.7999999999999997E-3</v>
      </c>
      <c r="E3357" s="117">
        <v>980</v>
      </c>
      <c r="F3357" s="117" t="s">
        <v>1460</v>
      </c>
      <c r="G3357" s="117">
        <v>1.9071</v>
      </c>
      <c r="H3357" s="117">
        <v>9.9000000000000008E-3</v>
      </c>
      <c r="I3357" s="117">
        <v>1</v>
      </c>
      <c r="J3357" s="117">
        <v>0</v>
      </c>
      <c r="K3357" s="117">
        <v>0</v>
      </c>
      <c r="L3357" s="117">
        <v>0.28000000000000003</v>
      </c>
      <c r="M3357" s="117">
        <v>0.14699999999999999</v>
      </c>
      <c r="N3357" s="117" t="s">
        <v>3205</v>
      </c>
    </row>
    <row r="3358" spans="1:14">
      <c r="A3358" s="212" t="s">
        <v>8033</v>
      </c>
      <c r="B3358" s="117">
        <v>0.97849999999999993</v>
      </c>
      <c r="C3358" s="117">
        <v>1</v>
      </c>
      <c r="D3358" s="117">
        <v>1.9000000000000001E-4</v>
      </c>
      <c r="E3358" s="117">
        <v>19</v>
      </c>
      <c r="F3358" s="117" t="s">
        <v>1524</v>
      </c>
      <c r="G3358" s="117">
        <v>0.81479999999999997</v>
      </c>
      <c r="H3358" s="117">
        <v>0</v>
      </c>
      <c r="I3358" s="117">
        <v>1</v>
      </c>
      <c r="J3358" s="117">
        <v>0</v>
      </c>
      <c r="K3358" s="117">
        <v>0</v>
      </c>
      <c r="L3358" s="117">
        <v>0.28899999999999998</v>
      </c>
      <c r="M3358" s="117">
        <v>2.1000000000000001E-2</v>
      </c>
      <c r="N3358" s="117" t="s">
        <v>3253</v>
      </c>
    </row>
    <row r="3359" spans="1:14">
      <c r="A3359" s="212" t="s">
        <v>8034</v>
      </c>
      <c r="B3359" s="117">
        <v>0.79229999999999989</v>
      </c>
      <c r="C3359" s="117">
        <v>1</v>
      </c>
      <c r="D3359" s="117">
        <v>4.0000000000000002E-4</v>
      </c>
      <c r="E3359" s="117">
        <v>40</v>
      </c>
      <c r="F3359" s="117" t="s">
        <v>4443</v>
      </c>
      <c r="G3359" s="117">
        <v>0.95799999999999996</v>
      </c>
      <c r="H3359" s="117">
        <v>0</v>
      </c>
      <c r="I3359" s="117">
        <v>1</v>
      </c>
      <c r="J3359" s="117">
        <v>0</v>
      </c>
      <c r="K3359" s="117">
        <v>0</v>
      </c>
      <c r="L3359" s="117">
        <v>0.51200000000000001</v>
      </c>
      <c r="M3359" s="117">
        <v>9.7000000000000003E-2</v>
      </c>
      <c r="N3359" s="117" t="s">
        <v>3313</v>
      </c>
    </row>
    <row r="3360" spans="1:14">
      <c r="A3360" s="212" t="s">
        <v>8035</v>
      </c>
      <c r="B3360" s="117">
        <v>0.97849999999999993</v>
      </c>
      <c r="C3360" s="117">
        <v>1</v>
      </c>
      <c r="D3360" s="117">
        <v>5.0000000000000002E-5</v>
      </c>
      <c r="E3360" s="117">
        <v>5</v>
      </c>
      <c r="F3360" s="117" t="s">
        <v>1524</v>
      </c>
      <c r="G3360" s="117">
        <v>0.8488</v>
      </c>
      <c r="H3360" s="117">
        <v>0</v>
      </c>
      <c r="I3360" s="117">
        <v>1</v>
      </c>
      <c r="J3360" s="117">
        <v>0</v>
      </c>
      <c r="K3360" s="117">
        <v>0</v>
      </c>
      <c r="L3360" s="117">
        <v>0.2</v>
      </c>
      <c r="M3360" s="117">
        <v>2.1000000000000001E-2</v>
      </c>
      <c r="N3360" s="117" t="s">
        <v>3212</v>
      </c>
    </row>
    <row r="3361" spans="1:14">
      <c r="A3361" s="212" t="s">
        <v>8036</v>
      </c>
      <c r="B3361" s="117">
        <v>0.97849999999999993</v>
      </c>
      <c r="C3361" s="117">
        <v>1</v>
      </c>
      <c r="D3361" s="117">
        <v>1.8270000000000002E-2</v>
      </c>
      <c r="E3361" s="117">
        <v>1827</v>
      </c>
      <c r="F3361" s="117" t="s">
        <v>1524</v>
      </c>
      <c r="G3361" s="117">
        <v>1.6234999999999999</v>
      </c>
      <c r="H3361" s="117">
        <v>1.7600000000000001E-2</v>
      </c>
      <c r="I3361" s="117">
        <v>1</v>
      </c>
      <c r="J3361" s="117">
        <v>0</v>
      </c>
      <c r="K3361" s="117">
        <v>0</v>
      </c>
      <c r="L3361" s="117">
        <v>0.26</v>
      </c>
      <c r="M3361" s="117">
        <v>0.11899999999999999</v>
      </c>
      <c r="N3361" s="117" t="s">
        <v>3212</v>
      </c>
    </row>
    <row r="3362" spans="1:14">
      <c r="A3362" s="212" t="s">
        <v>8037</v>
      </c>
      <c r="B3362" s="117">
        <v>0.98219999999999996</v>
      </c>
      <c r="C3362" s="117">
        <v>1</v>
      </c>
      <c r="D3362" s="117">
        <v>1E-4</v>
      </c>
      <c r="E3362" s="117">
        <v>10</v>
      </c>
      <c r="F3362" s="117" t="s">
        <v>1460</v>
      </c>
      <c r="G3362" s="117">
        <v>0.77959999999999996</v>
      </c>
      <c r="H3362" s="117">
        <v>0</v>
      </c>
      <c r="I3362" s="117">
        <v>1</v>
      </c>
      <c r="J3362" s="117">
        <v>0</v>
      </c>
      <c r="K3362" s="117">
        <v>0</v>
      </c>
      <c r="L3362" s="117">
        <v>0.67300000000000004</v>
      </c>
      <c r="M3362" s="117">
        <v>2.1000000000000001E-2</v>
      </c>
      <c r="N3362" s="117" t="s">
        <v>3307</v>
      </c>
    </row>
    <row r="3363" spans="1:14">
      <c r="A3363" s="212" t="s">
        <v>8038</v>
      </c>
      <c r="B3363" s="117">
        <v>0.8627999999999999</v>
      </c>
      <c r="C3363" s="117">
        <v>1</v>
      </c>
      <c r="D3363" s="117">
        <v>1.257E-2</v>
      </c>
      <c r="E3363" s="117">
        <v>1257</v>
      </c>
      <c r="F3363" s="117" t="s">
        <v>1715</v>
      </c>
      <c r="G3363" s="117">
        <v>1.3484</v>
      </c>
      <c r="H3363" s="117">
        <v>0</v>
      </c>
      <c r="I3363" s="117">
        <v>1</v>
      </c>
      <c r="J3363" s="117">
        <v>0</v>
      </c>
      <c r="K3363" s="117">
        <v>0</v>
      </c>
      <c r="L3363" s="117">
        <v>0.24199999999999999</v>
      </c>
      <c r="M3363" s="117">
        <v>0.09</v>
      </c>
      <c r="N3363" s="117" t="s">
        <v>5078</v>
      </c>
    </row>
    <row r="3364" spans="1:14">
      <c r="A3364" s="212" t="s">
        <v>8039</v>
      </c>
      <c r="B3364" s="117">
        <v>0.97849999999999993</v>
      </c>
      <c r="C3364" s="117">
        <v>1</v>
      </c>
      <c r="D3364" s="117">
        <v>7.5000000000000002E-4</v>
      </c>
      <c r="E3364" s="117">
        <v>75</v>
      </c>
      <c r="F3364" s="117" t="s">
        <v>1524</v>
      </c>
      <c r="G3364" s="117">
        <v>1.4611000000000001</v>
      </c>
      <c r="H3364" s="117">
        <v>0</v>
      </c>
      <c r="I3364" s="117">
        <v>1</v>
      </c>
      <c r="J3364" s="117">
        <v>0</v>
      </c>
      <c r="K3364" s="117">
        <v>0</v>
      </c>
      <c r="L3364" s="117">
        <v>0.193</v>
      </c>
      <c r="M3364" s="117">
        <v>7.6999999999999999E-2</v>
      </c>
      <c r="N3364" s="117" t="s">
        <v>3253</v>
      </c>
    </row>
    <row r="3365" spans="1:14">
      <c r="A3365" s="212" t="s">
        <v>8042</v>
      </c>
      <c r="B3365" s="117">
        <v>0.97849999999999993</v>
      </c>
      <c r="C3365" s="117">
        <v>1</v>
      </c>
      <c r="D3365" s="117">
        <v>1.2999999999999999E-4</v>
      </c>
      <c r="E3365" s="117">
        <v>13</v>
      </c>
      <c r="F3365" s="117" t="s">
        <v>1524</v>
      </c>
      <c r="G3365" s="117">
        <v>1.2637</v>
      </c>
      <c r="H3365" s="117">
        <v>0</v>
      </c>
      <c r="I3365" s="117">
        <v>1</v>
      </c>
      <c r="J3365" s="117">
        <v>0</v>
      </c>
      <c r="K3365" s="117">
        <v>0</v>
      </c>
      <c r="L3365" s="117">
        <v>0.2</v>
      </c>
      <c r="M3365" s="117">
        <v>2.1000000000000001E-2</v>
      </c>
      <c r="N3365" s="117" t="s">
        <v>3212</v>
      </c>
    </row>
    <row r="3366" spans="1:14">
      <c r="A3366" s="212" t="s">
        <v>8043</v>
      </c>
      <c r="B3366" s="117">
        <v>0.95</v>
      </c>
      <c r="C3366" s="117">
        <v>1</v>
      </c>
      <c r="D3366" s="117">
        <v>2.8300000000000001E-3</v>
      </c>
      <c r="E3366" s="117">
        <v>283</v>
      </c>
      <c r="F3366" s="117" t="s">
        <v>1499</v>
      </c>
      <c r="G3366" s="117">
        <v>1.4181999999999999</v>
      </c>
      <c r="H3366" s="117">
        <v>0</v>
      </c>
      <c r="I3366" s="117">
        <v>1</v>
      </c>
      <c r="J3366" s="117">
        <v>0</v>
      </c>
      <c r="K3366" s="117">
        <v>0</v>
      </c>
      <c r="L3366" s="117">
        <v>0.219</v>
      </c>
      <c r="M3366" s="117">
        <v>7.5999999999999998E-2</v>
      </c>
      <c r="N3366" s="117" t="s">
        <v>3214</v>
      </c>
    </row>
    <row r="3367" spans="1:14">
      <c r="A3367" s="212" t="s">
        <v>8044</v>
      </c>
      <c r="B3367" s="117">
        <v>0.97849999999999993</v>
      </c>
      <c r="C3367" s="117">
        <v>1</v>
      </c>
      <c r="D3367" s="117">
        <v>4.3E-3</v>
      </c>
      <c r="E3367" s="117">
        <v>430</v>
      </c>
      <c r="F3367" s="117" t="s">
        <v>1524</v>
      </c>
      <c r="G3367" s="117">
        <v>1.4147000000000001</v>
      </c>
      <c r="H3367" s="117">
        <v>0</v>
      </c>
      <c r="I3367" s="117">
        <v>1</v>
      </c>
      <c r="J3367" s="117">
        <v>0</v>
      </c>
      <c r="K3367" s="117">
        <v>0</v>
      </c>
      <c r="L3367" s="117">
        <v>0.17599999999999999</v>
      </c>
      <c r="M3367" s="117">
        <v>4.9000000000000002E-2</v>
      </c>
      <c r="N3367" s="117" t="s">
        <v>3220</v>
      </c>
    </row>
    <row r="3368" spans="1:14">
      <c r="A3368" s="212" t="s">
        <v>8045</v>
      </c>
      <c r="B3368" s="117">
        <v>0.95</v>
      </c>
      <c r="C3368" s="117">
        <v>1</v>
      </c>
      <c r="D3368" s="117">
        <v>1.3999999999999999E-4</v>
      </c>
      <c r="E3368" s="117">
        <v>14</v>
      </c>
      <c r="F3368" s="117" t="s">
        <v>1499</v>
      </c>
      <c r="G3368" s="117">
        <v>0.77449999999999997</v>
      </c>
      <c r="H3368" s="117">
        <v>0</v>
      </c>
      <c r="I3368" s="117">
        <v>1</v>
      </c>
      <c r="J3368" s="117">
        <v>0</v>
      </c>
      <c r="K3368" s="117">
        <v>0</v>
      </c>
      <c r="L3368" s="117">
        <v>1.1160000000000001</v>
      </c>
      <c r="M3368" s="117">
        <v>2.1000000000000001E-2</v>
      </c>
      <c r="N3368" s="117" t="s">
        <v>3236</v>
      </c>
    </row>
    <row r="3369" spans="1:14">
      <c r="A3369" s="212" t="s">
        <v>8046</v>
      </c>
      <c r="B3369" s="117">
        <v>0.79229999999999989</v>
      </c>
      <c r="C3369" s="117">
        <v>1</v>
      </c>
      <c r="D3369" s="117">
        <v>8.7299999999999999E-3</v>
      </c>
      <c r="E3369" s="117">
        <v>873</v>
      </c>
      <c r="F3369" s="117" t="s">
        <v>4443</v>
      </c>
      <c r="G3369" s="117">
        <v>1.2958000000000001</v>
      </c>
      <c r="H3369" s="117">
        <v>0</v>
      </c>
      <c r="I3369" s="117">
        <v>1</v>
      </c>
      <c r="J3369" s="117">
        <v>0</v>
      </c>
      <c r="K3369" s="117">
        <v>0</v>
      </c>
      <c r="L3369" s="117">
        <v>0.55900000000000005</v>
      </c>
      <c r="M3369" s="117">
        <v>0.13600000000000001</v>
      </c>
      <c r="N3369" s="117" t="s">
        <v>5079</v>
      </c>
    </row>
    <row r="3370" spans="1:14">
      <c r="A3370" s="212" t="s">
        <v>8048</v>
      </c>
      <c r="B3370" s="117">
        <v>0.98219999999999996</v>
      </c>
      <c r="C3370" s="117">
        <v>1</v>
      </c>
      <c r="D3370" s="117">
        <v>3.6999999999999999E-4</v>
      </c>
      <c r="E3370" s="117">
        <v>37</v>
      </c>
      <c r="F3370" s="117" t="s">
        <v>1460</v>
      </c>
      <c r="G3370" s="117">
        <v>1.1344000000000001</v>
      </c>
      <c r="H3370" s="117">
        <v>0</v>
      </c>
      <c r="I3370" s="117">
        <v>1</v>
      </c>
      <c r="J3370" s="117">
        <v>0</v>
      </c>
      <c r="K3370" s="117">
        <v>0</v>
      </c>
      <c r="L3370" s="117">
        <v>0.2</v>
      </c>
      <c r="M3370" s="117">
        <v>2.1000000000000001E-2</v>
      </c>
      <c r="N3370" s="117" t="s">
        <v>3205</v>
      </c>
    </row>
    <row r="3371" spans="1:14">
      <c r="A3371" s="212" t="s">
        <v>8049</v>
      </c>
      <c r="B3371" s="117">
        <v>0.91199999999999992</v>
      </c>
      <c r="C3371" s="117">
        <v>1</v>
      </c>
      <c r="D3371" s="117">
        <v>6.7000000000000002E-4</v>
      </c>
      <c r="E3371" s="117">
        <v>67</v>
      </c>
      <c r="F3371" s="117" t="s">
        <v>1644</v>
      </c>
      <c r="G3371" s="117">
        <v>2.2747000000000002</v>
      </c>
      <c r="H3371" s="117">
        <v>0</v>
      </c>
      <c r="I3371" s="117">
        <v>1</v>
      </c>
      <c r="J3371" s="117">
        <v>0</v>
      </c>
      <c r="K3371" s="117">
        <v>0</v>
      </c>
      <c r="L3371" s="117">
        <v>0.67200000000000004</v>
      </c>
      <c r="M3371" s="117">
        <v>0.13500000000000001</v>
      </c>
      <c r="N3371" s="117" t="s">
        <v>3232</v>
      </c>
    </row>
    <row r="3372" spans="1:14">
      <c r="A3372" s="212" t="s">
        <v>8050</v>
      </c>
      <c r="B3372" s="117">
        <v>0.8627999999999999</v>
      </c>
      <c r="C3372" s="117">
        <v>1</v>
      </c>
      <c r="D3372" s="117">
        <v>5.2999999999999998E-4</v>
      </c>
      <c r="E3372" s="117">
        <v>53</v>
      </c>
      <c r="F3372" s="117" t="s">
        <v>1715</v>
      </c>
      <c r="G3372" s="117">
        <v>2.3083999999999998</v>
      </c>
      <c r="H3372" s="117">
        <v>0</v>
      </c>
      <c r="I3372" s="117">
        <v>1</v>
      </c>
      <c r="J3372" s="117">
        <v>0</v>
      </c>
      <c r="K3372" s="117">
        <v>0</v>
      </c>
      <c r="L3372" s="117">
        <v>0.2</v>
      </c>
      <c r="M3372" s="117">
        <v>2.1000000000000001E-2</v>
      </c>
      <c r="N3372" s="117" t="s">
        <v>3219</v>
      </c>
    </row>
    <row r="3373" spans="1:14">
      <c r="A3373" s="212" t="s">
        <v>8052</v>
      </c>
      <c r="B3373" s="117">
        <v>0.79229999999999989</v>
      </c>
      <c r="C3373" s="117">
        <v>1</v>
      </c>
      <c r="D3373" s="117">
        <v>4.0999999999999999E-4</v>
      </c>
      <c r="E3373" s="117">
        <v>41</v>
      </c>
      <c r="F3373" s="117" t="s">
        <v>4443</v>
      </c>
      <c r="G3373" s="117">
        <v>0.93049999999999999</v>
      </c>
      <c r="H3373" s="117">
        <v>0</v>
      </c>
      <c r="I3373" s="117">
        <v>1</v>
      </c>
      <c r="J3373" s="117">
        <v>0</v>
      </c>
      <c r="K3373" s="117">
        <v>0</v>
      </c>
      <c r="L3373" s="117">
        <v>0.3</v>
      </c>
      <c r="M3373" s="117">
        <v>2.1000000000000001E-2</v>
      </c>
      <c r="N3373" s="117" t="s">
        <v>3272</v>
      </c>
    </row>
    <row r="3374" spans="1:14">
      <c r="A3374" s="212" t="s">
        <v>8054</v>
      </c>
      <c r="B3374" s="117">
        <v>0.95</v>
      </c>
      <c r="C3374" s="117">
        <v>1</v>
      </c>
      <c r="D3374" s="117">
        <v>1.2E-4</v>
      </c>
      <c r="E3374" s="117">
        <v>12</v>
      </c>
      <c r="F3374" s="117" t="s">
        <v>1499</v>
      </c>
      <c r="G3374" s="117">
        <v>2.3022999999999998</v>
      </c>
      <c r="H3374" s="117">
        <v>0</v>
      </c>
      <c r="I3374" s="117">
        <v>1</v>
      </c>
      <c r="J3374" s="117">
        <v>0</v>
      </c>
      <c r="K3374" s="117">
        <v>0</v>
      </c>
      <c r="L3374" s="117">
        <v>0.2</v>
      </c>
      <c r="M3374" s="117">
        <v>2.1000000000000001E-2</v>
      </c>
      <c r="N3374" s="117" t="s">
        <v>3214</v>
      </c>
    </row>
  </sheetData>
  <autoFilter ref="A3:T3" xr:uid="{49484201-A2E8-954D-8408-D94109BA4E87}"/>
  <mergeCells count="2">
    <mergeCell ref="A2:N2"/>
    <mergeCell ref="P1:T1"/>
  </mergeCells>
  <pageMargins left="0.75" right="0.75" top="1" bottom="1" header="0.5" footer="0.5"/>
  <headerFooter alignWithMargins="0">
    <oddHeader>&amp;A</oddHeader>
    <oddFooter>Page &amp;P</oddFooter>
  </headerFooter>
  <ignoredErrors>
    <ignoredError sqref="A2077:A3374" numberStoredAsText="1"/>
  </ignoredErrors>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5"/>
  <sheetViews>
    <sheetView workbookViewId="0">
      <selection activeCell="A9" sqref="A9"/>
    </sheetView>
  </sheetViews>
  <sheetFormatPr baseColWidth="10" defaultColWidth="9.1640625" defaultRowHeight="13"/>
  <cols>
    <col min="1" max="1" width="11.33203125" style="87" bestFit="1" customWidth="1"/>
    <col min="2" max="2" width="119" style="87" bestFit="1" customWidth="1"/>
    <col min="3" max="16384" width="9.1640625" style="87"/>
  </cols>
  <sheetData>
    <row r="1" spans="1:2" ht="15">
      <c r="A1" s="1" t="s">
        <v>2036</v>
      </c>
      <c r="B1" s="1" t="s">
        <v>2037</v>
      </c>
    </row>
    <row r="2" spans="1:2" ht="15">
      <c r="A2" s="2" t="s">
        <v>0</v>
      </c>
      <c r="B2" s="2" t="s">
        <v>2038</v>
      </c>
    </row>
    <row r="3" spans="1:2" ht="15">
      <c r="A3" s="2" t="s">
        <v>2039</v>
      </c>
      <c r="B3" s="2" t="s">
        <v>2040</v>
      </c>
    </row>
    <row r="4" spans="1:2" ht="15">
      <c r="A4" s="2" t="s">
        <v>2041</v>
      </c>
      <c r="B4" s="2" t="s">
        <v>2042</v>
      </c>
    </row>
    <row r="5" spans="1:2" ht="15">
      <c r="A5" s="2" t="s">
        <v>2043</v>
      </c>
      <c r="B5" s="2" t="s">
        <v>2044</v>
      </c>
    </row>
    <row r="6" spans="1:2" ht="15">
      <c r="A6" s="2" t="s">
        <v>2045</v>
      </c>
      <c r="B6" s="2" t="s">
        <v>2046</v>
      </c>
    </row>
    <row r="7" spans="1:2" ht="15">
      <c r="A7" s="2" t="s">
        <v>2047</v>
      </c>
      <c r="B7" s="2" t="s">
        <v>4898</v>
      </c>
    </row>
    <row r="8" spans="1:2" ht="15">
      <c r="A8" s="2" t="s">
        <v>2048</v>
      </c>
      <c r="B8" s="2" t="s">
        <v>4897</v>
      </c>
    </row>
    <row r="9" spans="1:2" ht="15">
      <c r="A9" s="275" t="s">
        <v>2049</v>
      </c>
      <c r="B9" s="2" t="s">
        <v>2050</v>
      </c>
    </row>
    <row r="10" spans="1:2" ht="15">
      <c r="A10" s="2" t="s">
        <v>2051</v>
      </c>
      <c r="B10" s="2" t="s">
        <v>2052</v>
      </c>
    </row>
    <row r="11" spans="1:2" ht="15">
      <c r="A11" s="2" t="s">
        <v>2053</v>
      </c>
      <c r="B11" s="2" t="s">
        <v>2054</v>
      </c>
    </row>
    <row r="12" spans="1:2" ht="15">
      <c r="A12" s="2" t="s">
        <v>2055</v>
      </c>
      <c r="B12" s="2" t="s">
        <v>2056</v>
      </c>
    </row>
    <row r="13" spans="1:2" ht="15">
      <c r="A13" s="3" t="s">
        <v>2057</v>
      </c>
      <c r="B13" s="2" t="s">
        <v>2058</v>
      </c>
    </row>
    <row r="14" spans="1:2" ht="15">
      <c r="A14" s="3" t="s">
        <v>2059</v>
      </c>
      <c r="B14" s="2" t="s">
        <v>2060</v>
      </c>
    </row>
    <row r="15" spans="1:2" ht="15">
      <c r="A15" s="2" t="s">
        <v>2062</v>
      </c>
      <c r="B15" s="2" t="s">
        <v>2063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25"/>
  <sheetViews>
    <sheetView workbookViewId="0">
      <selection activeCell="B20" sqref="B20"/>
    </sheetView>
  </sheetViews>
  <sheetFormatPr baseColWidth="10" defaultColWidth="9.1640625" defaultRowHeight="13"/>
  <cols>
    <col min="1" max="1" width="13.5" style="204" customWidth="1"/>
    <col min="2" max="2" width="14" style="204" customWidth="1"/>
    <col min="3" max="3" width="12.6640625" style="204" customWidth="1"/>
    <col min="4" max="4" width="14.5" style="204" customWidth="1"/>
    <col min="5" max="5" width="12.33203125" style="204" customWidth="1"/>
    <col min="6" max="6" width="17" style="204" customWidth="1"/>
    <col min="7" max="7" width="14.33203125" style="204" customWidth="1"/>
    <col min="8" max="8" width="13.5" style="204" customWidth="1"/>
    <col min="9" max="9" width="11.33203125" style="204" customWidth="1"/>
    <col min="10" max="10" width="13" style="204" customWidth="1"/>
    <col min="11" max="16384" width="9.1640625" style="204"/>
  </cols>
  <sheetData>
    <row r="1" spans="1:8" ht="19.5" customHeight="1">
      <c r="A1" s="231" t="s">
        <v>11481</v>
      </c>
      <c r="B1" s="231"/>
      <c r="C1" s="231"/>
      <c r="D1" s="231"/>
      <c r="E1" s="231"/>
      <c r="F1" s="231"/>
      <c r="G1" s="231"/>
      <c r="H1" s="231"/>
    </row>
    <row r="2" spans="1:8" ht="52.5" customHeight="1">
      <c r="A2" s="222" t="s">
        <v>11482</v>
      </c>
      <c r="B2" s="223"/>
      <c r="C2" s="223"/>
      <c r="D2" s="223"/>
      <c r="E2" s="223"/>
      <c r="F2" s="223"/>
      <c r="G2" s="223"/>
      <c r="H2" s="223"/>
    </row>
    <row r="3" spans="1:8" ht="50.25" customHeight="1">
      <c r="A3" s="232" t="s">
        <v>11483</v>
      </c>
      <c r="B3" s="233"/>
      <c r="C3" s="233" t="s">
        <v>11484</v>
      </c>
      <c r="D3" s="234"/>
      <c r="E3" s="233" t="s">
        <v>11485</v>
      </c>
      <c r="F3" s="234"/>
      <c r="G3" s="233" t="s">
        <v>11486</v>
      </c>
      <c r="H3" s="234"/>
    </row>
    <row r="4" spans="1:8" ht="28">
      <c r="A4" s="142" t="s">
        <v>4847</v>
      </c>
      <c r="B4" s="143" t="s">
        <v>4848</v>
      </c>
      <c r="C4" s="143" t="s">
        <v>4847</v>
      </c>
      <c r="D4" s="144" t="s">
        <v>4848</v>
      </c>
      <c r="E4" s="143" t="s">
        <v>4847</v>
      </c>
      <c r="F4" s="144" t="s">
        <v>4848</v>
      </c>
      <c r="G4" s="143" t="s">
        <v>4847</v>
      </c>
      <c r="H4" s="144" t="s">
        <v>4848</v>
      </c>
    </row>
    <row r="5" spans="1:8" ht="19.5" customHeight="1" thickBot="1">
      <c r="A5" s="104">
        <v>3806.04</v>
      </c>
      <c r="B5" s="105">
        <v>1766.49</v>
      </c>
      <c r="C5" s="105">
        <v>3729.99</v>
      </c>
      <c r="D5" s="106">
        <v>1731.2</v>
      </c>
      <c r="E5" s="104">
        <v>3780.69</v>
      </c>
      <c r="F5" s="107">
        <v>1754.73</v>
      </c>
      <c r="G5" s="104">
        <v>3704.65</v>
      </c>
      <c r="H5" s="107">
        <v>1719.43</v>
      </c>
    </row>
    <row r="6" spans="1:8">
      <c r="A6" s="108"/>
      <c r="B6" s="108"/>
      <c r="C6" s="108"/>
      <c r="D6" s="108"/>
      <c r="E6" s="108"/>
      <c r="F6" s="108"/>
      <c r="G6" s="108"/>
      <c r="H6" s="108"/>
    </row>
    <row r="7" spans="1:8" ht="53.25" customHeight="1">
      <c r="A7" s="222" t="s">
        <v>11487</v>
      </c>
      <c r="B7" s="223"/>
      <c r="C7" s="223"/>
      <c r="D7" s="223"/>
      <c r="E7" s="223"/>
      <c r="F7" s="223"/>
      <c r="G7" s="223"/>
      <c r="H7" s="223"/>
    </row>
    <row r="8" spans="1:8" ht="57" customHeight="1">
      <c r="A8" s="232" t="s">
        <v>11483</v>
      </c>
      <c r="B8" s="233"/>
      <c r="C8" s="233" t="s">
        <v>11484</v>
      </c>
      <c r="D8" s="234"/>
      <c r="E8" s="233" t="s">
        <v>11485</v>
      </c>
      <c r="F8" s="234"/>
      <c r="G8" s="233" t="s">
        <v>11486</v>
      </c>
      <c r="H8" s="234"/>
    </row>
    <row r="9" spans="1:8" ht="28">
      <c r="A9" s="142" t="s">
        <v>4847</v>
      </c>
      <c r="B9" s="143" t="s">
        <v>4848</v>
      </c>
      <c r="C9" s="143" t="s">
        <v>4847</v>
      </c>
      <c r="D9" s="144" t="s">
        <v>4848</v>
      </c>
      <c r="E9" s="143" t="s">
        <v>4847</v>
      </c>
      <c r="F9" s="144" t="s">
        <v>4848</v>
      </c>
      <c r="G9" s="143" t="s">
        <v>4847</v>
      </c>
      <c r="H9" s="144" t="s">
        <v>4848</v>
      </c>
    </row>
    <row r="10" spans="1:8" ht="18.75" customHeight="1" thickBot="1">
      <c r="A10" s="104">
        <v>3454.97</v>
      </c>
      <c r="B10" s="105">
        <v>2117.56</v>
      </c>
      <c r="C10" s="105">
        <v>3385.94</v>
      </c>
      <c r="D10" s="106">
        <v>2075.25</v>
      </c>
      <c r="E10" s="104">
        <v>3431.96</v>
      </c>
      <c r="F10" s="107">
        <v>2103.46</v>
      </c>
      <c r="G10" s="104">
        <v>3362.93</v>
      </c>
      <c r="H10" s="107">
        <v>2061.15</v>
      </c>
    </row>
    <row r="11" spans="1:8" ht="14" thickBot="1">
      <c r="A11" s="109"/>
      <c r="B11" s="109"/>
      <c r="C11" s="109"/>
      <c r="D11" s="108"/>
      <c r="E11" s="108"/>
      <c r="F11" s="108"/>
      <c r="G11" s="108"/>
      <c r="H11" s="108"/>
    </row>
    <row r="12" spans="1:8" ht="93.75" customHeight="1">
      <c r="A12" s="238" t="s">
        <v>11488</v>
      </c>
      <c r="B12" s="239"/>
      <c r="C12" s="239"/>
      <c r="D12" s="239"/>
      <c r="E12" s="240"/>
    </row>
    <row r="13" spans="1:8" ht="26.25" customHeight="1">
      <c r="A13" s="205"/>
      <c r="B13" s="233" t="s">
        <v>2031</v>
      </c>
      <c r="C13" s="233"/>
      <c r="D13" s="233" t="s">
        <v>2032</v>
      </c>
      <c r="E13" s="233"/>
    </row>
    <row r="14" spans="1:8" ht="14">
      <c r="A14" s="205"/>
      <c r="B14" s="143" t="s">
        <v>2029</v>
      </c>
      <c r="C14" s="143" t="s">
        <v>2030</v>
      </c>
      <c r="D14" s="143" t="s">
        <v>2029</v>
      </c>
      <c r="E14" s="143" t="s">
        <v>2030</v>
      </c>
    </row>
    <row r="15" spans="1:8" ht="17" thickBot="1">
      <c r="A15" s="205" t="s">
        <v>4849</v>
      </c>
      <c r="B15" s="113" t="s">
        <v>2033</v>
      </c>
      <c r="C15" s="113" t="s">
        <v>2033</v>
      </c>
      <c r="D15" s="104">
        <v>3454.97</v>
      </c>
      <c r="E15" s="105">
        <v>2117.56</v>
      </c>
    </row>
    <row r="16" spans="1:8" ht="32.25" customHeight="1" thickBot="1">
      <c r="A16" s="235" t="s">
        <v>11489</v>
      </c>
      <c r="B16" s="236"/>
      <c r="C16" s="236"/>
      <c r="D16" s="236"/>
      <c r="E16" s="237"/>
    </row>
    <row r="17" spans="1:6" ht="14" thickBot="1">
      <c r="A17" s="109"/>
      <c r="B17" s="109"/>
    </row>
    <row r="18" spans="1:6" ht="39.75" customHeight="1">
      <c r="A18" s="238" t="s">
        <v>11490</v>
      </c>
      <c r="B18" s="239"/>
    </row>
    <row r="19" spans="1:6" ht="14">
      <c r="A19" s="110"/>
      <c r="B19" s="144" t="s">
        <v>2034</v>
      </c>
    </row>
    <row r="20" spans="1:6" ht="18" customHeight="1">
      <c r="A20" s="111" t="s">
        <v>2035</v>
      </c>
      <c r="B20" s="112">
        <v>453.95</v>
      </c>
    </row>
    <row r="21" spans="1:6">
      <c r="A21" s="221"/>
      <c r="B21" s="221"/>
      <c r="C21" s="221"/>
      <c r="D21" s="221"/>
      <c r="E21" s="221"/>
      <c r="F21" s="221"/>
    </row>
    <row r="22" spans="1:6">
      <c r="A22" s="222" t="s">
        <v>11491</v>
      </c>
      <c r="B22" s="223"/>
      <c r="C22" s="223"/>
      <c r="D22" s="223"/>
      <c r="E22" s="223"/>
      <c r="F22" s="223"/>
    </row>
    <row r="23" spans="1:6" ht="28">
      <c r="A23" s="224"/>
      <c r="B23" s="225"/>
      <c r="C23" s="225"/>
      <c r="D23" s="225"/>
      <c r="E23" s="206" t="s">
        <v>11492</v>
      </c>
      <c r="F23" s="207" t="s">
        <v>11493</v>
      </c>
    </row>
    <row r="24" spans="1:6">
      <c r="A24" s="226" t="s">
        <v>11494</v>
      </c>
      <c r="B24" s="227"/>
      <c r="C24" s="227"/>
      <c r="D24" s="227"/>
      <c r="E24" s="208">
        <v>41415.11</v>
      </c>
      <c r="F24" s="209">
        <v>40595.019999999997</v>
      </c>
    </row>
    <row r="25" spans="1:6" ht="14" thickBot="1">
      <c r="A25" s="228" t="s">
        <v>11495</v>
      </c>
      <c r="B25" s="229"/>
      <c r="C25" s="229"/>
      <c r="D25" s="229"/>
      <c r="E25" s="229"/>
      <c r="F25" s="230"/>
    </row>
  </sheetData>
  <mergeCells count="21">
    <mergeCell ref="B13:C13"/>
    <mergeCell ref="D13:E13"/>
    <mergeCell ref="A16:E16"/>
    <mergeCell ref="A18:B18"/>
    <mergeCell ref="A7:H7"/>
    <mergeCell ref="A8:B8"/>
    <mergeCell ref="C8:D8"/>
    <mergeCell ref="E8:F8"/>
    <mergeCell ref="G8:H8"/>
    <mergeCell ref="A12:E12"/>
    <mergeCell ref="A1:H1"/>
    <mergeCell ref="A2:H2"/>
    <mergeCell ref="A3:B3"/>
    <mergeCell ref="C3:D3"/>
    <mergeCell ref="E3:F3"/>
    <mergeCell ref="G3:H3"/>
    <mergeCell ref="A21:F21"/>
    <mergeCell ref="A22:F22"/>
    <mergeCell ref="A23:D23"/>
    <mergeCell ref="A24:D24"/>
    <mergeCell ref="A25:F2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3552"/>
  <sheetViews>
    <sheetView topLeftCell="A2210" workbookViewId="0">
      <selection activeCell="A2250" sqref="A2250"/>
    </sheetView>
  </sheetViews>
  <sheetFormatPr baseColWidth="10" defaultColWidth="8.83203125" defaultRowHeight="15"/>
  <cols>
    <col min="2" max="2" width="12.33203125" customWidth="1"/>
    <col min="8" max="8" width="12" customWidth="1"/>
    <col min="9" max="9" width="13.1640625" customWidth="1"/>
    <col min="10" max="10" width="7.5" customWidth="1"/>
    <col min="12" max="12" width="13.5" customWidth="1"/>
    <col min="13" max="13" width="11.33203125" customWidth="1"/>
    <col min="14" max="14" width="23" bestFit="1" customWidth="1"/>
    <col min="17" max="17" width="8.83203125" style="118"/>
  </cols>
  <sheetData>
    <row r="1" spans="1:17" ht="42.75" customHeight="1">
      <c r="A1" s="241" t="s">
        <v>9794</v>
      </c>
      <c r="B1" s="241"/>
      <c r="C1" s="241"/>
      <c r="D1" s="241"/>
      <c r="E1" s="241"/>
      <c r="F1" s="241"/>
      <c r="G1" s="241"/>
      <c r="H1" s="241"/>
      <c r="I1" s="241"/>
      <c r="J1" s="241"/>
      <c r="K1" s="241"/>
      <c r="L1" s="241"/>
      <c r="M1" s="241"/>
      <c r="N1" s="241"/>
      <c r="O1" s="241"/>
      <c r="P1" s="241"/>
      <c r="Q1" s="241"/>
    </row>
    <row r="2" spans="1:17" ht="114">
      <c r="A2" s="114" t="s">
        <v>3539</v>
      </c>
      <c r="B2" s="114" t="s">
        <v>9795</v>
      </c>
      <c r="C2" s="114" t="s">
        <v>9796</v>
      </c>
      <c r="D2" s="114" t="s">
        <v>9797</v>
      </c>
      <c r="E2" s="114" t="s">
        <v>5080</v>
      </c>
      <c r="F2" s="114" t="s">
        <v>9798</v>
      </c>
      <c r="G2" s="114" t="s">
        <v>9799</v>
      </c>
      <c r="H2" s="115" t="s">
        <v>3540</v>
      </c>
      <c r="I2" s="115" t="s">
        <v>3541</v>
      </c>
      <c r="J2" s="135" t="s">
        <v>3542</v>
      </c>
      <c r="K2" s="115" t="s">
        <v>3543</v>
      </c>
      <c r="L2" s="115" t="s">
        <v>3544</v>
      </c>
      <c r="M2" s="116" t="s">
        <v>3545</v>
      </c>
      <c r="N2" s="116" t="s">
        <v>3546</v>
      </c>
      <c r="O2" s="116" t="s">
        <v>9800</v>
      </c>
      <c r="P2" s="116" t="s">
        <v>9801</v>
      </c>
      <c r="Q2" s="116" t="s">
        <v>9802</v>
      </c>
    </row>
    <row r="3" spans="1:17">
      <c r="A3" s="200" t="s">
        <v>9803</v>
      </c>
      <c r="B3" s="196"/>
      <c r="C3" s="196">
        <v>0.68479999999999996</v>
      </c>
      <c r="D3" s="196"/>
      <c r="E3" s="196"/>
      <c r="F3" s="196">
        <v>31.589799999999997</v>
      </c>
      <c r="G3" s="196">
        <v>31.589799999999997</v>
      </c>
      <c r="H3" s="197" t="s">
        <v>3549</v>
      </c>
      <c r="I3" s="197"/>
      <c r="J3" s="201" t="s">
        <v>3547</v>
      </c>
      <c r="K3" s="197"/>
      <c r="L3" s="192"/>
      <c r="M3" s="197"/>
      <c r="N3" s="192" t="s">
        <v>3569</v>
      </c>
      <c r="O3" s="192" t="s">
        <v>2078</v>
      </c>
      <c r="P3" s="192" t="s">
        <v>9804</v>
      </c>
      <c r="Q3" s="197" t="s">
        <v>3547</v>
      </c>
    </row>
    <row r="4" spans="1:17">
      <c r="A4" s="192" t="s">
        <v>6</v>
      </c>
      <c r="B4" s="196">
        <v>1.8154999999999999</v>
      </c>
      <c r="C4" s="196">
        <v>0.77499999999999991</v>
      </c>
      <c r="D4" s="196">
        <v>29.165599999999998</v>
      </c>
      <c r="E4" s="196">
        <v>29.512699999999999</v>
      </c>
      <c r="F4" s="196">
        <v>28.7364</v>
      </c>
      <c r="G4" s="196">
        <v>29.133499999999998</v>
      </c>
      <c r="H4" s="197" t="s">
        <v>1850</v>
      </c>
      <c r="I4" s="197" t="s">
        <v>1837</v>
      </c>
      <c r="J4" s="201" t="s">
        <v>3547</v>
      </c>
      <c r="K4" s="197" t="s">
        <v>3550</v>
      </c>
      <c r="L4" s="192"/>
      <c r="M4" s="197"/>
      <c r="N4" s="192" t="s">
        <v>3548</v>
      </c>
      <c r="O4" s="192" t="s">
        <v>2064</v>
      </c>
      <c r="P4" s="192" t="s">
        <v>9805</v>
      </c>
      <c r="Q4" s="197" t="s">
        <v>3547</v>
      </c>
    </row>
    <row r="5" spans="1:17">
      <c r="A5" s="192" t="s">
        <v>8</v>
      </c>
      <c r="B5" s="196">
        <v>1.3671</v>
      </c>
      <c r="C5" s="196">
        <v>0.7873</v>
      </c>
      <c r="D5" s="196">
        <v>28.127499999999998</v>
      </c>
      <c r="E5" s="196">
        <v>28.460799999999999</v>
      </c>
      <c r="F5" s="196">
        <v>28.415999999999997</v>
      </c>
      <c r="G5" s="196">
        <v>28.335999999999999</v>
      </c>
      <c r="H5" s="197" t="s">
        <v>3549</v>
      </c>
      <c r="I5" s="197" t="s">
        <v>1394</v>
      </c>
      <c r="J5" s="201" t="s">
        <v>3547</v>
      </c>
      <c r="K5" s="197" t="s">
        <v>3550</v>
      </c>
      <c r="L5" s="192"/>
      <c r="M5" s="197">
        <v>5.2899999999999996E-2</v>
      </c>
      <c r="N5" s="192" t="s">
        <v>3551</v>
      </c>
      <c r="O5" s="192" t="s">
        <v>2065</v>
      </c>
      <c r="P5" s="192" t="s">
        <v>9806</v>
      </c>
      <c r="Q5" s="197" t="s">
        <v>3547</v>
      </c>
    </row>
    <row r="6" spans="1:17">
      <c r="A6" s="192" t="s">
        <v>9</v>
      </c>
      <c r="B6" s="196">
        <v>1.7275999999999998</v>
      </c>
      <c r="C6" s="196">
        <v>0.68479999999999996</v>
      </c>
      <c r="D6" s="196">
        <v>26.122599999999998</v>
      </c>
      <c r="E6" s="196">
        <v>27.537899999999997</v>
      </c>
      <c r="F6" s="196">
        <v>29.179099999999998</v>
      </c>
      <c r="G6" s="196">
        <v>27.619599999999998</v>
      </c>
      <c r="H6" s="197" t="s">
        <v>3552</v>
      </c>
      <c r="I6" s="197" t="s">
        <v>3549</v>
      </c>
      <c r="J6" s="201" t="s">
        <v>3547</v>
      </c>
      <c r="K6" s="197"/>
      <c r="L6" s="192" t="s">
        <v>3550</v>
      </c>
      <c r="M6" s="197"/>
      <c r="N6" s="192" t="s">
        <v>3553</v>
      </c>
      <c r="O6" s="192" t="s">
        <v>2066</v>
      </c>
      <c r="P6" s="192" t="s">
        <v>9807</v>
      </c>
      <c r="Q6" s="197" t="s">
        <v>3547</v>
      </c>
    </row>
    <row r="7" spans="1:17">
      <c r="A7" s="192" t="s">
        <v>10</v>
      </c>
      <c r="B7" s="196">
        <v>1.1114999999999999</v>
      </c>
      <c r="C7" s="196">
        <v>0.68479999999999996</v>
      </c>
      <c r="D7" s="196">
        <v>23.398699999999998</v>
      </c>
      <c r="E7" s="196">
        <v>25.273299999999999</v>
      </c>
      <c r="F7" s="196">
        <v>24.327199999999998</v>
      </c>
      <c r="G7" s="196">
        <v>24.2973</v>
      </c>
      <c r="H7" s="197" t="s">
        <v>3549</v>
      </c>
      <c r="I7" s="197"/>
      <c r="J7" s="201" t="s">
        <v>3547</v>
      </c>
      <c r="K7" s="197"/>
      <c r="L7" s="192"/>
      <c r="M7" s="197"/>
      <c r="N7" s="192" t="s">
        <v>3554</v>
      </c>
      <c r="O7" s="192" t="s">
        <v>2067</v>
      </c>
      <c r="P7" s="192" t="s">
        <v>9808</v>
      </c>
      <c r="Q7" s="197" t="s">
        <v>3547</v>
      </c>
    </row>
    <row r="8" spans="1:17">
      <c r="A8" s="192" t="s">
        <v>5168</v>
      </c>
      <c r="B8" s="196">
        <v>0.94359999999999999</v>
      </c>
      <c r="C8" s="196">
        <v>0.69669999999999999</v>
      </c>
      <c r="D8" s="196">
        <v>27.705099999999998</v>
      </c>
      <c r="E8" s="196">
        <v>25.227499999999999</v>
      </c>
      <c r="F8" s="196">
        <v>23.468599999999999</v>
      </c>
      <c r="G8" s="196">
        <v>25.638299999999997</v>
      </c>
      <c r="H8" s="197" t="s">
        <v>3549</v>
      </c>
      <c r="I8" s="197"/>
      <c r="J8" s="201" t="s">
        <v>3547</v>
      </c>
      <c r="K8" s="197"/>
      <c r="L8" s="192"/>
      <c r="M8" s="197">
        <v>1.1899999999999999E-2</v>
      </c>
      <c r="N8" s="192" t="s">
        <v>3555</v>
      </c>
      <c r="O8" s="192" t="s">
        <v>2068</v>
      </c>
      <c r="P8" s="192" t="s">
        <v>9809</v>
      </c>
      <c r="Q8" s="197" t="s">
        <v>3547</v>
      </c>
    </row>
    <row r="9" spans="1:17">
      <c r="A9" s="192" t="s">
        <v>13</v>
      </c>
      <c r="B9" s="196">
        <v>1.7046999999999999</v>
      </c>
      <c r="C9" s="196">
        <v>0.81299999999999994</v>
      </c>
      <c r="D9" s="196">
        <v>35.777299999999997</v>
      </c>
      <c r="E9" s="196">
        <v>36.2639</v>
      </c>
      <c r="F9" s="196">
        <v>37.485199999999999</v>
      </c>
      <c r="G9" s="196">
        <v>36.511199999999995</v>
      </c>
      <c r="H9" s="197" t="s">
        <v>1394</v>
      </c>
      <c r="I9" s="197"/>
      <c r="J9" s="201" t="s">
        <v>3547</v>
      </c>
      <c r="K9" s="197"/>
      <c r="L9" s="192"/>
      <c r="M9" s="197"/>
      <c r="N9" s="192" t="s">
        <v>3558</v>
      </c>
      <c r="O9" s="192" t="s">
        <v>2069</v>
      </c>
      <c r="P9" s="192" t="s">
        <v>9810</v>
      </c>
      <c r="Q9" s="197" t="s">
        <v>3547</v>
      </c>
    </row>
    <row r="10" spans="1:17">
      <c r="A10" s="192" t="s">
        <v>14</v>
      </c>
      <c r="B10" s="196">
        <v>1.3199999999999998</v>
      </c>
      <c r="C10" s="196">
        <v>0.72939999999999994</v>
      </c>
      <c r="D10" s="196">
        <v>27.969299999999997</v>
      </c>
      <c r="E10" s="196">
        <v>27.738599999999998</v>
      </c>
      <c r="F10" s="196">
        <v>27.883899999999997</v>
      </c>
      <c r="G10" s="196">
        <v>27.865499999999997</v>
      </c>
      <c r="H10" s="197" t="s">
        <v>3549</v>
      </c>
      <c r="I10" s="197"/>
      <c r="J10" s="201" t="s">
        <v>3547</v>
      </c>
      <c r="K10" s="197"/>
      <c r="L10" s="192"/>
      <c r="M10" s="197">
        <v>4.4599999999999994E-2</v>
      </c>
      <c r="N10" s="192" t="s">
        <v>3559</v>
      </c>
      <c r="O10" s="192" t="s">
        <v>2070</v>
      </c>
      <c r="P10" s="192" t="s">
        <v>9811</v>
      </c>
      <c r="Q10" s="197" t="s">
        <v>3547</v>
      </c>
    </row>
    <row r="11" spans="1:17">
      <c r="A11" s="192" t="s">
        <v>16</v>
      </c>
      <c r="B11" s="196">
        <v>1.6913999999999998</v>
      </c>
      <c r="C11" s="196">
        <v>0.81299999999999994</v>
      </c>
      <c r="D11" s="196">
        <v>29.993199999999998</v>
      </c>
      <c r="E11" s="196">
        <v>30.489599999999999</v>
      </c>
      <c r="F11" s="196">
        <v>31.924999999999997</v>
      </c>
      <c r="G11" s="196">
        <v>30.811999999999998</v>
      </c>
      <c r="H11" s="197" t="s">
        <v>1394</v>
      </c>
      <c r="I11" s="197"/>
      <c r="J11" s="201" t="s">
        <v>3547</v>
      </c>
      <c r="K11" s="197"/>
      <c r="L11" s="192"/>
      <c r="M11" s="197"/>
      <c r="N11" s="192" t="s">
        <v>3561</v>
      </c>
      <c r="O11" s="192" t="s">
        <v>2071</v>
      </c>
      <c r="P11" s="192" t="s">
        <v>9812</v>
      </c>
      <c r="Q11" s="197" t="s">
        <v>3547</v>
      </c>
    </row>
    <row r="12" spans="1:17">
      <c r="A12" s="192" t="s">
        <v>5169</v>
      </c>
      <c r="B12" s="196">
        <v>1.1529999999999998</v>
      </c>
      <c r="C12" s="196">
        <v>0.81299999999999994</v>
      </c>
      <c r="D12" s="196">
        <v>29.023099999999999</v>
      </c>
      <c r="E12" s="196">
        <v>27.471699999999998</v>
      </c>
      <c r="F12" s="196">
        <v>31.045599999999997</v>
      </c>
      <c r="G12" s="196">
        <v>29.107999999999997</v>
      </c>
      <c r="H12" s="197" t="s">
        <v>1394</v>
      </c>
      <c r="I12" s="197"/>
      <c r="J12" s="201" t="s">
        <v>3547</v>
      </c>
      <c r="K12" s="197"/>
      <c r="L12" s="192"/>
      <c r="M12" s="197"/>
      <c r="N12" s="192" t="s">
        <v>3558</v>
      </c>
      <c r="O12" s="192" t="s">
        <v>2069</v>
      </c>
      <c r="P12" s="192" t="s">
        <v>9810</v>
      </c>
      <c r="Q12" s="197" t="s">
        <v>3547</v>
      </c>
    </row>
    <row r="13" spans="1:17">
      <c r="A13" s="192" t="s">
        <v>17</v>
      </c>
      <c r="B13" s="196">
        <v>1.3662999999999998</v>
      </c>
      <c r="C13" s="196">
        <v>0.68479999999999996</v>
      </c>
      <c r="D13" s="196">
        <v>27.940399999999997</v>
      </c>
      <c r="E13" s="196">
        <v>28.008699999999997</v>
      </c>
      <c r="F13" s="196">
        <v>26.987699999999997</v>
      </c>
      <c r="G13" s="196">
        <v>27.634999999999998</v>
      </c>
      <c r="H13" s="197" t="s">
        <v>3552</v>
      </c>
      <c r="I13" s="197"/>
      <c r="J13" s="201" t="s">
        <v>3547</v>
      </c>
      <c r="K13" s="197"/>
      <c r="L13" s="192"/>
      <c r="M13" s="197"/>
      <c r="N13" s="192" t="s">
        <v>3562</v>
      </c>
      <c r="O13" s="192" t="s">
        <v>2072</v>
      </c>
      <c r="P13" s="192" t="s">
        <v>9813</v>
      </c>
      <c r="Q13" s="197" t="s">
        <v>3547</v>
      </c>
    </row>
    <row r="14" spans="1:17">
      <c r="A14" s="192" t="s">
        <v>18</v>
      </c>
      <c r="B14" s="196">
        <v>1.2786999999999999</v>
      </c>
      <c r="C14" s="196">
        <v>0.68479999999999996</v>
      </c>
      <c r="D14" s="196">
        <v>26.600899999999999</v>
      </c>
      <c r="E14" s="196">
        <v>27.136499999999998</v>
      </c>
      <c r="F14" s="196">
        <v>26.532599999999999</v>
      </c>
      <c r="G14" s="196">
        <v>26.761599999999998</v>
      </c>
      <c r="H14" s="197" t="s">
        <v>3549</v>
      </c>
      <c r="I14" s="197"/>
      <c r="J14" s="201" t="s">
        <v>3547</v>
      </c>
      <c r="K14" s="197"/>
      <c r="L14" s="192"/>
      <c r="M14" s="197"/>
      <c r="N14" s="192" t="s">
        <v>3563</v>
      </c>
      <c r="O14" s="192" t="s">
        <v>2073</v>
      </c>
      <c r="P14" s="192" t="s">
        <v>9814</v>
      </c>
      <c r="Q14" s="197" t="s">
        <v>3547</v>
      </c>
    </row>
    <row r="15" spans="1:17">
      <c r="A15" s="192" t="s">
        <v>19</v>
      </c>
      <c r="B15" s="196">
        <v>1.0984999999999998</v>
      </c>
      <c r="C15" s="196">
        <v>0.9131999999999999</v>
      </c>
      <c r="D15" s="196">
        <v>30.721799999999998</v>
      </c>
      <c r="E15" s="196">
        <v>33.856299999999997</v>
      </c>
      <c r="F15" s="196">
        <v>31.590399999999999</v>
      </c>
      <c r="G15" s="196">
        <v>32.104299999999995</v>
      </c>
      <c r="H15" s="197" t="s">
        <v>3549</v>
      </c>
      <c r="I15" s="197" t="s">
        <v>1372</v>
      </c>
      <c r="J15" s="201" t="s">
        <v>3610</v>
      </c>
      <c r="K15" s="197" t="s">
        <v>3550</v>
      </c>
      <c r="L15" s="192"/>
      <c r="M15" s="197">
        <v>3.8E-3</v>
      </c>
      <c r="N15" s="192" t="s">
        <v>3564</v>
      </c>
      <c r="O15" s="192" t="s">
        <v>2074</v>
      </c>
      <c r="P15" s="192" t="s">
        <v>9815</v>
      </c>
      <c r="Q15" s="197" t="s">
        <v>3547</v>
      </c>
    </row>
    <row r="16" spans="1:17">
      <c r="A16" s="192" t="s">
        <v>20</v>
      </c>
      <c r="B16" s="196">
        <v>1.9226999999999999</v>
      </c>
      <c r="C16" s="196">
        <v>0.72489999999999999</v>
      </c>
      <c r="D16" s="196">
        <v>31.446899999999999</v>
      </c>
      <c r="E16" s="196">
        <v>31.883199999999999</v>
      </c>
      <c r="F16" s="196">
        <v>31.485599999999998</v>
      </c>
      <c r="G16" s="196">
        <v>31.600499999999997</v>
      </c>
      <c r="H16" s="197" t="s">
        <v>1618</v>
      </c>
      <c r="I16" s="197"/>
      <c r="J16" s="201" t="s">
        <v>3547</v>
      </c>
      <c r="K16" s="197"/>
      <c r="L16" s="192"/>
      <c r="M16" s="197"/>
      <c r="N16" s="192" t="s">
        <v>3565</v>
      </c>
      <c r="O16" s="192" t="s">
        <v>2075</v>
      </c>
      <c r="P16" s="192" t="s">
        <v>9816</v>
      </c>
      <c r="Q16" s="197" t="s">
        <v>3547</v>
      </c>
    </row>
    <row r="17" spans="1:17">
      <c r="A17" s="192" t="s">
        <v>21</v>
      </c>
      <c r="B17" s="196">
        <v>1.8206</v>
      </c>
      <c r="C17" s="196">
        <v>0.7873</v>
      </c>
      <c r="D17" s="196">
        <v>29.923399999999997</v>
      </c>
      <c r="E17" s="196">
        <v>29.619399999999999</v>
      </c>
      <c r="F17" s="196">
        <v>30.370199999999997</v>
      </c>
      <c r="G17" s="196">
        <v>29.9682</v>
      </c>
      <c r="H17" s="197" t="s">
        <v>1618</v>
      </c>
      <c r="I17" s="197" t="s">
        <v>1394</v>
      </c>
      <c r="J17" s="201" t="s">
        <v>3547</v>
      </c>
      <c r="K17" s="197" t="s">
        <v>3550</v>
      </c>
      <c r="L17" s="192"/>
      <c r="M17" s="197"/>
      <c r="N17" s="192" t="s">
        <v>3565</v>
      </c>
      <c r="O17" s="192" t="s">
        <v>2075</v>
      </c>
      <c r="P17" s="192" t="s">
        <v>9816</v>
      </c>
      <c r="Q17" s="197" t="s">
        <v>9817</v>
      </c>
    </row>
    <row r="18" spans="1:17">
      <c r="A18" s="192" t="s">
        <v>9675</v>
      </c>
      <c r="B18" s="196"/>
      <c r="C18" s="196">
        <v>0.74649999999999994</v>
      </c>
      <c r="D18" s="196">
        <v>26.1206</v>
      </c>
      <c r="E18" s="196">
        <v>26.653399999999998</v>
      </c>
      <c r="F18" s="196"/>
      <c r="G18" s="196">
        <v>26.379499999999997</v>
      </c>
      <c r="H18" s="197" t="s">
        <v>3549</v>
      </c>
      <c r="I18" s="197" t="s">
        <v>3568</v>
      </c>
      <c r="J18" s="201" t="s">
        <v>3610</v>
      </c>
      <c r="K18" s="197"/>
      <c r="L18" s="192"/>
      <c r="M18" s="197"/>
      <c r="N18" s="192" t="s">
        <v>3566</v>
      </c>
      <c r="O18" s="192" t="s">
        <v>2076</v>
      </c>
      <c r="P18" s="192" t="s">
        <v>9818</v>
      </c>
      <c r="Q18" s="197" t="s">
        <v>3547</v>
      </c>
    </row>
    <row r="19" spans="1:17">
      <c r="A19" s="192" t="s">
        <v>22</v>
      </c>
      <c r="B19" s="196">
        <v>1.7103999999999999</v>
      </c>
      <c r="C19" s="196">
        <v>0.79129999999999989</v>
      </c>
      <c r="D19" s="196">
        <v>30.997899999999998</v>
      </c>
      <c r="E19" s="196">
        <v>30.814699999999998</v>
      </c>
      <c r="F19" s="196">
        <v>31.589899999999997</v>
      </c>
      <c r="G19" s="196">
        <v>31.129099999999998</v>
      </c>
      <c r="H19" s="197" t="s">
        <v>3568</v>
      </c>
      <c r="I19" s="197" t="s">
        <v>1454</v>
      </c>
      <c r="J19" s="201" t="s">
        <v>3547</v>
      </c>
      <c r="K19" s="197" t="s">
        <v>3550</v>
      </c>
      <c r="L19" s="192"/>
      <c r="M19" s="197">
        <v>1.7599999999999998E-2</v>
      </c>
      <c r="N19" s="192" t="s">
        <v>3569</v>
      </c>
      <c r="O19" s="192" t="s">
        <v>2078</v>
      </c>
      <c r="P19" s="192" t="s">
        <v>9804</v>
      </c>
      <c r="Q19" s="197" t="s">
        <v>3547</v>
      </c>
    </row>
    <row r="20" spans="1:17">
      <c r="A20" s="192" t="s">
        <v>5170</v>
      </c>
      <c r="B20" s="196">
        <v>0.97129999999999994</v>
      </c>
      <c r="C20" s="196">
        <v>0.7722</v>
      </c>
      <c r="D20" s="196">
        <v>23.207799999999999</v>
      </c>
      <c r="E20" s="196">
        <v>26.372299999999999</v>
      </c>
      <c r="F20" s="196">
        <v>24.935699999999997</v>
      </c>
      <c r="G20" s="196">
        <v>24.8507</v>
      </c>
      <c r="H20" s="197" t="s">
        <v>3549</v>
      </c>
      <c r="I20" s="197"/>
      <c r="J20" s="201" t="s">
        <v>3547</v>
      </c>
      <c r="K20" s="197"/>
      <c r="L20" s="192"/>
      <c r="M20" s="197">
        <v>8.7399999999999992E-2</v>
      </c>
      <c r="N20" s="192" t="s">
        <v>3570</v>
      </c>
      <c r="O20" s="192" t="s">
        <v>2079</v>
      </c>
      <c r="P20" s="192" t="s">
        <v>9819</v>
      </c>
      <c r="Q20" s="197" t="s">
        <v>3547</v>
      </c>
    </row>
    <row r="21" spans="1:17">
      <c r="A21" s="192" t="s">
        <v>23</v>
      </c>
      <c r="B21" s="196">
        <v>2.3688999999999996</v>
      </c>
      <c r="C21" s="196">
        <v>0.81299999999999994</v>
      </c>
      <c r="D21" s="196">
        <v>35.379199999999997</v>
      </c>
      <c r="E21" s="196">
        <v>35.575799999999994</v>
      </c>
      <c r="F21" s="196">
        <v>35.599199999999996</v>
      </c>
      <c r="G21" s="196">
        <v>35.522799999999997</v>
      </c>
      <c r="H21" s="197" t="s">
        <v>1394</v>
      </c>
      <c r="I21" s="197"/>
      <c r="J21" s="201" t="s">
        <v>3547</v>
      </c>
      <c r="K21" s="197"/>
      <c r="L21" s="192"/>
      <c r="M21" s="197"/>
      <c r="N21" s="192" t="s">
        <v>3558</v>
      </c>
      <c r="O21" s="194" t="s">
        <v>2069</v>
      </c>
      <c r="P21" s="192" t="s">
        <v>9810</v>
      </c>
      <c r="Q21" s="197" t="s">
        <v>3547</v>
      </c>
    </row>
    <row r="22" spans="1:17">
      <c r="A22" s="192" t="s">
        <v>24</v>
      </c>
      <c r="B22" s="196">
        <v>1.2212999999999998</v>
      </c>
      <c r="C22" s="196">
        <v>0.72489999999999999</v>
      </c>
      <c r="D22" s="196">
        <v>22.606499999999997</v>
      </c>
      <c r="E22" s="196">
        <v>23.134999999999998</v>
      </c>
      <c r="F22" s="196">
        <v>26.263999999999999</v>
      </c>
      <c r="G22" s="196">
        <v>23.853299999999997</v>
      </c>
      <c r="H22" s="197" t="s">
        <v>1618</v>
      </c>
      <c r="I22" s="197"/>
      <c r="J22" s="201" t="s">
        <v>3547</v>
      </c>
      <c r="K22" s="197"/>
      <c r="L22" s="192"/>
      <c r="M22" s="197"/>
      <c r="N22" s="192" t="s">
        <v>3571</v>
      </c>
      <c r="O22" s="194" t="s">
        <v>2080</v>
      </c>
      <c r="P22" s="192" t="s">
        <v>9820</v>
      </c>
      <c r="Q22" s="197" t="s">
        <v>3547</v>
      </c>
    </row>
    <row r="23" spans="1:17">
      <c r="A23" s="192" t="s">
        <v>25</v>
      </c>
      <c r="B23" s="196">
        <v>1.3862999999999999</v>
      </c>
      <c r="C23" s="196">
        <v>0.7873</v>
      </c>
      <c r="D23" s="196">
        <v>27.853499999999997</v>
      </c>
      <c r="E23" s="196">
        <v>28.622199999999999</v>
      </c>
      <c r="F23" s="196">
        <v>28.5229</v>
      </c>
      <c r="G23" s="196">
        <v>28.3324</v>
      </c>
      <c r="H23" s="197" t="s">
        <v>3549</v>
      </c>
      <c r="I23" s="197" t="s">
        <v>1394</v>
      </c>
      <c r="J23" s="201" t="s">
        <v>3547</v>
      </c>
      <c r="K23" s="197" t="s">
        <v>3550</v>
      </c>
      <c r="L23" s="192"/>
      <c r="M23" s="197">
        <v>3.9899999999999998E-2</v>
      </c>
      <c r="N23" s="192" t="s">
        <v>3572</v>
      </c>
      <c r="O23" s="194" t="s">
        <v>2081</v>
      </c>
      <c r="P23" s="192" t="s">
        <v>9821</v>
      </c>
      <c r="Q23" s="197" t="s">
        <v>3547</v>
      </c>
    </row>
    <row r="24" spans="1:17">
      <c r="A24" s="192" t="s">
        <v>26</v>
      </c>
      <c r="B24" s="196">
        <v>1.2573999999999999</v>
      </c>
      <c r="C24" s="196">
        <v>0.68479999999999996</v>
      </c>
      <c r="D24" s="196">
        <v>27.198799999999999</v>
      </c>
      <c r="E24" s="196">
        <v>28.673199999999998</v>
      </c>
      <c r="F24" s="196">
        <v>29.835599999999999</v>
      </c>
      <c r="G24" s="196">
        <v>28.564399999999999</v>
      </c>
      <c r="H24" s="197" t="s">
        <v>3549</v>
      </c>
      <c r="I24" s="197"/>
      <c r="J24" s="201" t="s">
        <v>3547</v>
      </c>
      <c r="K24" s="197"/>
      <c r="L24" s="192"/>
      <c r="M24" s="197"/>
      <c r="N24" s="192" t="s">
        <v>3554</v>
      </c>
      <c r="O24" s="194" t="s">
        <v>2067</v>
      </c>
      <c r="P24" s="192" t="s">
        <v>9808</v>
      </c>
      <c r="Q24" s="197" t="s">
        <v>3547</v>
      </c>
    </row>
    <row r="25" spans="1:17">
      <c r="A25" s="192" t="s">
        <v>27</v>
      </c>
      <c r="B25" s="196">
        <v>1.2501</v>
      </c>
      <c r="C25" s="196">
        <v>0.69589999999999996</v>
      </c>
      <c r="D25" s="196">
        <v>32.888799999999996</v>
      </c>
      <c r="E25" s="196">
        <v>32.811199999999999</v>
      </c>
      <c r="F25" s="196">
        <v>32.130799999999994</v>
      </c>
      <c r="G25" s="196">
        <v>32.596899999999998</v>
      </c>
      <c r="H25" s="197" t="s">
        <v>1366</v>
      </c>
      <c r="I25" s="197"/>
      <c r="J25" s="201" t="s">
        <v>3547</v>
      </c>
      <c r="K25" s="197"/>
      <c r="L25" s="192"/>
      <c r="M25" s="197"/>
      <c r="N25" s="192" t="s">
        <v>3573</v>
      </c>
      <c r="O25" s="194" t="s">
        <v>2082</v>
      </c>
      <c r="P25" s="192" t="s">
        <v>9822</v>
      </c>
      <c r="Q25" s="197" t="s">
        <v>3547</v>
      </c>
    </row>
    <row r="26" spans="1:17">
      <c r="A26" s="192" t="s">
        <v>28</v>
      </c>
      <c r="B26" s="196">
        <v>1.837</v>
      </c>
      <c r="C26" s="196">
        <v>0.79519999999999991</v>
      </c>
      <c r="D26" s="196">
        <v>35.795699999999997</v>
      </c>
      <c r="E26" s="196">
        <v>35.470199999999998</v>
      </c>
      <c r="F26" s="196">
        <v>34.308899999999994</v>
      </c>
      <c r="G26" s="196">
        <v>35.177999999999997</v>
      </c>
      <c r="H26" s="197" t="s">
        <v>1528</v>
      </c>
      <c r="I26" s="197"/>
      <c r="J26" s="201" t="s">
        <v>3547</v>
      </c>
      <c r="K26" s="197"/>
      <c r="L26" s="192"/>
      <c r="M26" s="197"/>
      <c r="N26" s="192" t="s">
        <v>3574</v>
      </c>
      <c r="O26" s="194" t="s">
        <v>2083</v>
      </c>
      <c r="P26" s="192" t="s">
        <v>9823</v>
      </c>
      <c r="Q26" s="197" t="s">
        <v>3547</v>
      </c>
    </row>
    <row r="27" spans="1:17">
      <c r="A27" s="192" t="s">
        <v>29</v>
      </c>
      <c r="B27" s="196">
        <v>1.72</v>
      </c>
      <c r="C27" s="196">
        <v>0.7873</v>
      </c>
      <c r="D27" s="196">
        <v>29.534399999999998</v>
      </c>
      <c r="E27" s="196">
        <v>29.570999999999998</v>
      </c>
      <c r="F27" s="196">
        <v>28.936</v>
      </c>
      <c r="G27" s="196">
        <v>29.3416</v>
      </c>
      <c r="H27" s="197" t="s">
        <v>1871</v>
      </c>
      <c r="I27" s="197" t="s">
        <v>1394</v>
      </c>
      <c r="J27" s="201" t="s">
        <v>3547</v>
      </c>
      <c r="K27" s="197" t="s">
        <v>3550</v>
      </c>
      <c r="L27" s="192"/>
      <c r="M27" s="197">
        <v>7.3999999999999995E-3</v>
      </c>
      <c r="N27" s="192" t="s">
        <v>3575</v>
      </c>
      <c r="O27" s="194" t="s">
        <v>2084</v>
      </c>
      <c r="P27" s="192" t="s">
        <v>9824</v>
      </c>
      <c r="Q27" s="197" t="s">
        <v>3547</v>
      </c>
    </row>
    <row r="28" spans="1:17">
      <c r="A28" s="192" t="s">
        <v>30</v>
      </c>
      <c r="B28" s="196">
        <v>1.0855999999999999</v>
      </c>
      <c r="C28" s="196">
        <v>0.7873</v>
      </c>
      <c r="D28" s="196">
        <v>33.915299999999995</v>
      </c>
      <c r="E28" s="196">
        <v>33.214199999999998</v>
      </c>
      <c r="F28" s="196">
        <v>37.437999999999995</v>
      </c>
      <c r="G28" s="196">
        <v>34.636499999999998</v>
      </c>
      <c r="H28" s="197" t="s">
        <v>3549</v>
      </c>
      <c r="I28" s="197" t="s">
        <v>1394</v>
      </c>
      <c r="J28" s="201" t="s">
        <v>3547</v>
      </c>
      <c r="K28" s="197" t="s">
        <v>3550</v>
      </c>
      <c r="L28" s="192"/>
      <c r="M28" s="197"/>
      <c r="N28" s="192" t="s">
        <v>3576</v>
      </c>
      <c r="O28" s="194" t="s">
        <v>2085</v>
      </c>
      <c r="P28" s="192" t="s">
        <v>9825</v>
      </c>
      <c r="Q28" s="197" t="s">
        <v>3547</v>
      </c>
    </row>
    <row r="29" spans="1:17">
      <c r="A29" s="192" t="s">
        <v>31</v>
      </c>
      <c r="B29" s="196">
        <v>1.2141999999999999</v>
      </c>
      <c r="C29" s="196">
        <v>0.7873</v>
      </c>
      <c r="D29" s="196">
        <v>29.922099999999997</v>
      </c>
      <c r="E29" s="196">
        <v>31.681199999999997</v>
      </c>
      <c r="F29" s="196">
        <v>30.975199999999997</v>
      </c>
      <c r="G29" s="196">
        <v>30.8522</v>
      </c>
      <c r="H29" s="197" t="s">
        <v>3549</v>
      </c>
      <c r="I29" s="197" t="s">
        <v>1394</v>
      </c>
      <c r="J29" s="201" t="s">
        <v>3547</v>
      </c>
      <c r="K29" s="197" t="s">
        <v>3550</v>
      </c>
      <c r="L29" s="192"/>
      <c r="M29" s="197"/>
      <c r="N29" s="192" t="s">
        <v>3577</v>
      </c>
      <c r="O29" s="194" t="s">
        <v>2086</v>
      </c>
      <c r="P29" s="192" t="s">
        <v>9826</v>
      </c>
      <c r="Q29" s="197" t="s">
        <v>3547</v>
      </c>
    </row>
    <row r="30" spans="1:17">
      <c r="A30" s="192" t="s">
        <v>32</v>
      </c>
      <c r="B30" s="196">
        <v>1.5569</v>
      </c>
      <c r="C30" s="196">
        <v>0.69709999999999994</v>
      </c>
      <c r="D30" s="196">
        <v>29.361499999999999</v>
      </c>
      <c r="E30" s="196">
        <v>29.499799999999997</v>
      </c>
      <c r="F30" s="196">
        <v>29.697899999999997</v>
      </c>
      <c r="G30" s="196">
        <v>29.521999999999998</v>
      </c>
      <c r="H30" s="197" t="s">
        <v>1871</v>
      </c>
      <c r="I30" s="197"/>
      <c r="J30" s="201" t="s">
        <v>3547</v>
      </c>
      <c r="K30" s="197"/>
      <c r="L30" s="192"/>
      <c r="M30" s="197">
        <v>7.3999999999999995E-3</v>
      </c>
      <c r="N30" s="192" t="s">
        <v>3575</v>
      </c>
      <c r="O30" s="194" t="s">
        <v>2084</v>
      </c>
      <c r="P30" s="192" t="s">
        <v>9824</v>
      </c>
      <c r="Q30" s="197" t="s">
        <v>3547</v>
      </c>
    </row>
    <row r="31" spans="1:17">
      <c r="A31" s="192" t="s">
        <v>33</v>
      </c>
      <c r="B31" s="196">
        <v>0.86799999999999999</v>
      </c>
      <c r="C31" s="196">
        <v>0.70239999999999991</v>
      </c>
      <c r="D31" s="196">
        <v>23.684099999999997</v>
      </c>
      <c r="E31" s="196">
        <v>22.095099999999999</v>
      </c>
      <c r="F31" s="196">
        <v>26.353199999999998</v>
      </c>
      <c r="G31" s="196">
        <v>23.884799999999998</v>
      </c>
      <c r="H31" s="197" t="s">
        <v>3549</v>
      </c>
      <c r="I31" s="197"/>
      <c r="J31" s="201" t="s">
        <v>3547</v>
      </c>
      <c r="K31" s="197"/>
      <c r="L31" s="192"/>
      <c r="M31" s="197">
        <v>1.7599999999999998E-2</v>
      </c>
      <c r="N31" s="192" t="s">
        <v>3578</v>
      </c>
      <c r="O31" s="194" t="s">
        <v>2087</v>
      </c>
      <c r="P31" s="192" t="s">
        <v>9827</v>
      </c>
      <c r="Q31" s="197" t="s">
        <v>3547</v>
      </c>
    </row>
    <row r="32" spans="1:17">
      <c r="A32" s="192" t="s">
        <v>34</v>
      </c>
      <c r="B32" s="196">
        <v>1.365</v>
      </c>
      <c r="C32" s="196">
        <v>0.68479999999999996</v>
      </c>
      <c r="D32" s="196">
        <v>29.762899999999998</v>
      </c>
      <c r="E32" s="196">
        <v>30.6343</v>
      </c>
      <c r="F32" s="196">
        <v>29.495299999999997</v>
      </c>
      <c r="G32" s="196">
        <v>29.967699999999997</v>
      </c>
      <c r="H32" s="197" t="s">
        <v>3549</v>
      </c>
      <c r="I32" s="197"/>
      <c r="J32" s="201" t="s">
        <v>3547</v>
      </c>
      <c r="K32" s="197"/>
      <c r="L32" s="192"/>
      <c r="M32" s="197"/>
      <c r="N32" s="192" t="s">
        <v>3567</v>
      </c>
      <c r="O32" s="194" t="s">
        <v>2077</v>
      </c>
      <c r="P32" s="192" t="s">
        <v>9828</v>
      </c>
      <c r="Q32" s="197" t="s">
        <v>3547</v>
      </c>
    </row>
    <row r="33" spans="1:17">
      <c r="A33" s="192" t="s">
        <v>5171</v>
      </c>
      <c r="B33" s="196">
        <v>0.97829999999999995</v>
      </c>
      <c r="C33" s="196">
        <v>0.68479999999999996</v>
      </c>
      <c r="D33" s="196">
        <v>22.312099999999997</v>
      </c>
      <c r="E33" s="196">
        <v>21.312399999999997</v>
      </c>
      <c r="F33" s="196">
        <v>25.922799999999999</v>
      </c>
      <c r="G33" s="196">
        <v>23.228199999999998</v>
      </c>
      <c r="H33" s="197" t="s">
        <v>3549</v>
      </c>
      <c r="I33" s="197"/>
      <c r="J33" s="201" t="s">
        <v>3547</v>
      </c>
      <c r="K33" s="197"/>
      <c r="L33" s="192"/>
      <c r="M33" s="197"/>
      <c r="N33" s="192" t="s">
        <v>3580</v>
      </c>
      <c r="O33" s="194" t="s">
        <v>2088</v>
      </c>
      <c r="P33" s="192" t="s">
        <v>9829</v>
      </c>
      <c r="Q33" s="197" t="s">
        <v>3547</v>
      </c>
    </row>
    <row r="34" spans="1:17">
      <c r="A34" s="192" t="s">
        <v>35</v>
      </c>
      <c r="B34" s="196">
        <v>0.98849999999999993</v>
      </c>
      <c r="C34" s="196">
        <v>0.71329999999999993</v>
      </c>
      <c r="D34" s="196">
        <v>23.367599999999999</v>
      </c>
      <c r="E34" s="196">
        <v>24.853499999999997</v>
      </c>
      <c r="F34" s="196">
        <v>29.666599999999999</v>
      </c>
      <c r="G34" s="196">
        <v>25.854899999999997</v>
      </c>
      <c r="H34" s="197" t="s">
        <v>3549</v>
      </c>
      <c r="I34" s="197"/>
      <c r="J34" s="201" t="s">
        <v>3547</v>
      </c>
      <c r="K34" s="197"/>
      <c r="L34" s="192"/>
      <c r="M34" s="197">
        <v>2.8499999999999998E-2</v>
      </c>
      <c r="N34" s="192" t="s">
        <v>3581</v>
      </c>
      <c r="O34" s="194" t="s">
        <v>2089</v>
      </c>
      <c r="P34" s="192" t="s">
        <v>9830</v>
      </c>
      <c r="Q34" s="197" t="s">
        <v>3547</v>
      </c>
    </row>
    <row r="35" spans="1:17">
      <c r="A35" s="192" t="s">
        <v>9676</v>
      </c>
      <c r="B35" s="196"/>
      <c r="C35" s="196">
        <v>0.71909999999999996</v>
      </c>
      <c r="D35" s="196">
        <v>28.665999999999997</v>
      </c>
      <c r="E35" s="196">
        <v>25.028099999999998</v>
      </c>
      <c r="F35" s="196"/>
      <c r="G35" s="196">
        <v>27.141299999999998</v>
      </c>
      <c r="H35" s="197" t="s">
        <v>3556</v>
      </c>
      <c r="I35" s="197"/>
      <c r="J35" s="201" t="s">
        <v>3547</v>
      </c>
      <c r="K35" s="197"/>
      <c r="L35" s="192"/>
      <c r="M35" s="197">
        <v>3.3199999999999993E-2</v>
      </c>
      <c r="N35" s="192" t="s">
        <v>3557</v>
      </c>
      <c r="O35" s="194" t="s">
        <v>2090</v>
      </c>
      <c r="P35" s="192" t="s">
        <v>9831</v>
      </c>
      <c r="Q35" s="197" t="s">
        <v>3547</v>
      </c>
    </row>
    <row r="36" spans="1:17">
      <c r="A36" s="192" t="s">
        <v>36</v>
      </c>
      <c r="B36" s="196">
        <v>1.7254999999999998</v>
      </c>
      <c r="C36" s="196">
        <v>0.7760999999999999</v>
      </c>
      <c r="D36" s="196">
        <v>27.742799999999999</v>
      </c>
      <c r="E36" s="196">
        <v>27.444399999999998</v>
      </c>
      <c r="F36" s="196">
        <v>27.611999999999998</v>
      </c>
      <c r="G36" s="196">
        <v>27.599999999999998</v>
      </c>
      <c r="H36" s="197" t="s">
        <v>1850</v>
      </c>
      <c r="I36" s="197" t="s">
        <v>3788</v>
      </c>
      <c r="J36" s="201" t="s">
        <v>3547</v>
      </c>
      <c r="K36" s="197" t="s">
        <v>3550</v>
      </c>
      <c r="L36" s="192"/>
      <c r="M36" s="197"/>
      <c r="N36" s="192" t="s">
        <v>3548</v>
      </c>
      <c r="O36" s="194" t="s">
        <v>2064</v>
      </c>
      <c r="P36" s="192" t="s">
        <v>9805</v>
      </c>
      <c r="Q36" s="197" t="s">
        <v>9817</v>
      </c>
    </row>
    <row r="37" spans="1:17">
      <c r="A37" s="192" t="s">
        <v>37</v>
      </c>
      <c r="B37" s="196">
        <v>1.875</v>
      </c>
      <c r="C37" s="196">
        <v>0.81299999999999994</v>
      </c>
      <c r="D37" s="196">
        <v>34.906499999999994</v>
      </c>
      <c r="E37" s="196">
        <v>34.108999999999995</v>
      </c>
      <c r="F37" s="196">
        <v>36.189399999999999</v>
      </c>
      <c r="G37" s="196">
        <v>35.060099999999998</v>
      </c>
      <c r="H37" s="197" t="s">
        <v>1394</v>
      </c>
      <c r="I37" s="197"/>
      <c r="J37" s="201" t="s">
        <v>3547</v>
      </c>
      <c r="K37" s="197"/>
      <c r="L37" s="192"/>
      <c r="M37" s="197"/>
      <c r="N37" s="192" t="s">
        <v>3558</v>
      </c>
      <c r="O37" s="194" t="s">
        <v>2069</v>
      </c>
      <c r="P37" s="192" t="s">
        <v>9810</v>
      </c>
      <c r="Q37" s="197" t="s">
        <v>3547</v>
      </c>
    </row>
    <row r="38" spans="1:17">
      <c r="A38" s="192" t="s">
        <v>5172</v>
      </c>
      <c r="B38" s="196">
        <v>0.9877999999999999</v>
      </c>
      <c r="C38" s="196">
        <v>0.81299999999999994</v>
      </c>
      <c r="D38" s="196">
        <v>23.922799999999999</v>
      </c>
      <c r="E38" s="196">
        <v>29.437299999999997</v>
      </c>
      <c r="F38" s="196">
        <v>33.584999999999994</v>
      </c>
      <c r="G38" s="196">
        <v>29.230099999999997</v>
      </c>
      <c r="H38" s="197" t="s">
        <v>1394</v>
      </c>
      <c r="I38" s="197"/>
      <c r="J38" s="201" t="s">
        <v>3547</v>
      </c>
      <c r="K38" s="197"/>
      <c r="L38" s="192"/>
      <c r="M38" s="197"/>
      <c r="N38" s="192" t="s">
        <v>3582</v>
      </c>
      <c r="O38" s="194" t="s">
        <v>2091</v>
      </c>
      <c r="P38" s="192" t="s">
        <v>9832</v>
      </c>
      <c r="Q38" s="197" t="s">
        <v>3547</v>
      </c>
    </row>
    <row r="39" spans="1:17">
      <c r="A39" s="192" t="s">
        <v>38</v>
      </c>
      <c r="B39" s="196">
        <v>1.1513</v>
      </c>
      <c r="C39" s="196">
        <v>0.68589999999999995</v>
      </c>
      <c r="D39" s="196">
        <v>27.594499999999996</v>
      </c>
      <c r="E39" s="196">
        <v>24.914099999999998</v>
      </c>
      <c r="F39" s="196">
        <v>27.168699999999998</v>
      </c>
      <c r="G39" s="196">
        <v>26.604499999999998</v>
      </c>
      <c r="H39" s="197" t="s">
        <v>3556</v>
      </c>
      <c r="I39" s="197"/>
      <c r="J39" s="201" t="s">
        <v>3547</v>
      </c>
      <c r="K39" s="197"/>
      <c r="L39" s="192"/>
      <c r="M39" s="197"/>
      <c r="N39" s="192" t="s">
        <v>3583</v>
      </c>
      <c r="O39" s="194" t="s">
        <v>2092</v>
      </c>
      <c r="P39" s="192" t="s">
        <v>9833</v>
      </c>
      <c r="Q39" s="197" t="s">
        <v>3547</v>
      </c>
    </row>
    <row r="40" spans="1:17">
      <c r="A40" s="192" t="s">
        <v>39</v>
      </c>
      <c r="B40" s="196">
        <v>1.0860999999999998</v>
      </c>
      <c r="C40" s="196">
        <v>0.84849999999999992</v>
      </c>
      <c r="D40" s="196">
        <v>31.982799999999997</v>
      </c>
      <c r="E40" s="196">
        <v>33.314399999999999</v>
      </c>
      <c r="F40" s="196">
        <v>32.567099999999996</v>
      </c>
      <c r="G40" s="196">
        <v>32.616299999999995</v>
      </c>
      <c r="H40" s="197" t="s">
        <v>3549</v>
      </c>
      <c r="I40" s="197" t="s">
        <v>1440</v>
      </c>
      <c r="J40" s="201" t="s">
        <v>3547</v>
      </c>
      <c r="K40" s="197" t="s">
        <v>3550</v>
      </c>
      <c r="L40" s="192"/>
      <c r="M40" s="197">
        <v>5.8399999999999994E-2</v>
      </c>
      <c r="N40" s="192" t="s">
        <v>3584</v>
      </c>
      <c r="O40" s="194" t="s">
        <v>2093</v>
      </c>
      <c r="P40" s="192" t="s">
        <v>9834</v>
      </c>
      <c r="Q40" s="197" t="s">
        <v>3547</v>
      </c>
    </row>
    <row r="41" spans="1:17">
      <c r="A41" s="192" t="s">
        <v>40</v>
      </c>
      <c r="B41" s="196">
        <v>0.98099999999999998</v>
      </c>
      <c r="C41" s="196">
        <v>0.68479999999999996</v>
      </c>
      <c r="D41" s="196">
        <v>21.163399999999999</v>
      </c>
      <c r="E41" s="196">
        <v>20.492299999999997</v>
      </c>
      <c r="F41" s="196">
        <v>26.569099999999999</v>
      </c>
      <c r="G41" s="196">
        <v>22.087999999999997</v>
      </c>
      <c r="H41" s="197" t="s">
        <v>1850</v>
      </c>
      <c r="I41" s="197"/>
      <c r="J41" s="201" t="s">
        <v>3547</v>
      </c>
      <c r="K41" s="197"/>
      <c r="L41" s="192"/>
      <c r="M41" s="197"/>
      <c r="N41" s="192" t="s">
        <v>3585</v>
      </c>
      <c r="O41" s="194" t="s">
        <v>2094</v>
      </c>
      <c r="P41" s="192" t="s">
        <v>9835</v>
      </c>
      <c r="Q41" s="197" t="s">
        <v>3547</v>
      </c>
    </row>
    <row r="42" spans="1:17">
      <c r="A42" s="192" t="s">
        <v>5173</v>
      </c>
      <c r="B42" s="196">
        <v>1.5001</v>
      </c>
      <c r="C42" s="196">
        <v>0.7873</v>
      </c>
      <c r="D42" s="196">
        <v>29.890599999999999</v>
      </c>
      <c r="E42" s="196">
        <v>31.252399999999998</v>
      </c>
      <c r="F42" s="196">
        <v>31.8232</v>
      </c>
      <c r="G42" s="196">
        <v>30.976899999999997</v>
      </c>
      <c r="H42" s="197" t="s">
        <v>3549</v>
      </c>
      <c r="I42" s="197" t="s">
        <v>1394</v>
      </c>
      <c r="J42" s="201" t="s">
        <v>3547</v>
      </c>
      <c r="K42" s="197" t="s">
        <v>3550</v>
      </c>
      <c r="L42" s="192"/>
      <c r="M42" s="197">
        <v>2.8499999999999998E-2</v>
      </c>
      <c r="N42" s="192" t="s">
        <v>3581</v>
      </c>
      <c r="O42" s="194" t="s">
        <v>2089</v>
      </c>
      <c r="P42" s="192" t="s">
        <v>9830</v>
      </c>
      <c r="Q42" s="197" t="s">
        <v>3547</v>
      </c>
    </row>
    <row r="43" spans="1:17">
      <c r="A43" s="192" t="s">
        <v>41</v>
      </c>
      <c r="B43" s="196">
        <v>1.0790999999999999</v>
      </c>
      <c r="C43" s="196">
        <v>0.68479999999999996</v>
      </c>
      <c r="D43" s="196">
        <v>25.799199999999999</v>
      </c>
      <c r="E43" s="196">
        <v>25.7334</v>
      </c>
      <c r="F43" s="196">
        <v>25.828699999999998</v>
      </c>
      <c r="G43" s="196">
        <v>25.787499999999998</v>
      </c>
      <c r="H43" s="197" t="s">
        <v>3549</v>
      </c>
      <c r="I43" s="197"/>
      <c r="J43" s="201" t="s">
        <v>3547</v>
      </c>
      <c r="K43" s="197"/>
      <c r="L43" s="192"/>
      <c r="M43" s="197"/>
      <c r="N43" s="192" t="s">
        <v>3586</v>
      </c>
      <c r="O43" s="194" t="s">
        <v>2095</v>
      </c>
      <c r="P43" s="192" t="s">
        <v>9836</v>
      </c>
      <c r="Q43" s="197" t="s">
        <v>3547</v>
      </c>
    </row>
    <row r="44" spans="1:17">
      <c r="A44" s="192" t="s">
        <v>42</v>
      </c>
      <c r="B44" s="196">
        <v>1.0617999999999999</v>
      </c>
      <c r="C44" s="196">
        <v>0.68479999999999996</v>
      </c>
      <c r="D44" s="196">
        <v>23.333699999999997</v>
      </c>
      <c r="E44" s="196">
        <v>26.860899999999997</v>
      </c>
      <c r="F44" s="196">
        <v>28.008399999999998</v>
      </c>
      <c r="G44" s="196">
        <v>26.020999999999997</v>
      </c>
      <c r="H44" s="197" t="s">
        <v>3549</v>
      </c>
      <c r="I44" s="197"/>
      <c r="J44" s="201" t="s">
        <v>3547</v>
      </c>
      <c r="K44" s="197"/>
      <c r="L44" s="192"/>
      <c r="M44" s="197"/>
      <c r="N44" s="192" t="s">
        <v>3587</v>
      </c>
      <c r="O44" s="194" t="s">
        <v>2096</v>
      </c>
      <c r="P44" s="192" t="s">
        <v>9837</v>
      </c>
      <c r="Q44" s="197" t="s">
        <v>3547</v>
      </c>
    </row>
    <row r="45" spans="1:17">
      <c r="A45" s="192" t="s">
        <v>43</v>
      </c>
      <c r="B45" s="196">
        <v>1.5730999999999999</v>
      </c>
      <c r="C45" s="196">
        <v>0.69589999999999996</v>
      </c>
      <c r="D45" s="196">
        <v>28.028699999999997</v>
      </c>
      <c r="E45" s="196">
        <v>30.380199999999999</v>
      </c>
      <c r="F45" s="196">
        <v>29.0412</v>
      </c>
      <c r="G45" s="196">
        <v>29.1479</v>
      </c>
      <c r="H45" s="197" t="s">
        <v>1366</v>
      </c>
      <c r="I45" s="197"/>
      <c r="J45" s="201" t="s">
        <v>3547</v>
      </c>
      <c r="K45" s="197"/>
      <c r="L45" s="192"/>
      <c r="M45" s="197"/>
      <c r="N45" s="192" t="s">
        <v>3573</v>
      </c>
      <c r="O45" s="194" t="s">
        <v>2082</v>
      </c>
      <c r="P45" s="192" t="s">
        <v>9822</v>
      </c>
      <c r="Q45" s="197" t="s">
        <v>3547</v>
      </c>
    </row>
    <row r="46" spans="1:17">
      <c r="A46" s="192" t="s">
        <v>44</v>
      </c>
      <c r="B46" s="196">
        <v>1.3727999999999998</v>
      </c>
      <c r="C46" s="196">
        <v>0.79519999999999991</v>
      </c>
      <c r="D46" s="196">
        <v>27.816799999999997</v>
      </c>
      <c r="E46" s="196">
        <v>28.864199999999997</v>
      </c>
      <c r="F46" s="196">
        <v>29.1877</v>
      </c>
      <c r="G46" s="196">
        <v>28.644199999999998</v>
      </c>
      <c r="H46" s="197" t="s">
        <v>1528</v>
      </c>
      <c r="I46" s="197"/>
      <c r="J46" s="201" t="s">
        <v>3547</v>
      </c>
      <c r="K46" s="197"/>
      <c r="L46" s="192"/>
      <c r="M46" s="197"/>
      <c r="N46" s="192" t="s">
        <v>3588</v>
      </c>
      <c r="O46" s="194" t="s">
        <v>2097</v>
      </c>
      <c r="P46" s="192" t="s">
        <v>9838</v>
      </c>
      <c r="Q46" s="197" t="s">
        <v>3547</v>
      </c>
    </row>
    <row r="47" spans="1:17">
      <c r="A47" s="192" t="s">
        <v>45</v>
      </c>
      <c r="B47" s="196">
        <v>1.3895</v>
      </c>
      <c r="C47" s="196">
        <v>0.81839999999999991</v>
      </c>
      <c r="D47" s="196">
        <v>28.570899999999998</v>
      </c>
      <c r="E47" s="196">
        <v>28.993199999999998</v>
      </c>
      <c r="F47" s="196">
        <v>31.064699999999998</v>
      </c>
      <c r="G47" s="196">
        <v>29.516299999999998</v>
      </c>
      <c r="H47" s="197" t="s">
        <v>1843</v>
      </c>
      <c r="I47" s="197" t="s">
        <v>1658</v>
      </c>
      <c r="J47" s="201" t="s">
        <v>3547</v>
      </c>
      <c r="K47" s="197" t="s">
        <v>3550</v>
      </c>
      <c r="L47" s="192"/>
      <c r="M47" s="197">
        <v>1.4899999999999998E-2</v>
      </c>
      <c r="N47" s="192" t="s">
        <v>3589</v>
      </c>
      <c r="O47" s="194" t="s">
        <v>2098</v>
      </c>
      <c r="P47" s="192" t="s">
        <v>9839</v>
      </c>
      <c r="Q47" s="197" t="s">
        <v>3547</v>
      </c>
    </row>
    <row r="48" spans="1:17">
      <c r="A48" s="192" t="s">
        <v>46</v>
      </c>
      <c r="B48" s="196">
        <v>1.4617</v>
      </c>
      <c r="C48" s="196">
        <v>0.71909999999999996</v>
      </c>
      <c r="D48" s="196">
        <v>29.681399999999996</v>
      </c>
      <c r="E48" s="196">
        <v>29.046499999999998</v>
      </c>
      <c r="F48" s="196">
        <v>29.2761</v>
      </c>
      <c r="G48" s="196">
        <v>29.312299999999997</v>
      </c>
      <c r="H48" s="197" t="s">
        <v>3556</v>
      </c>
      <c r="I48" s="197"/>
      <c r="J48" s="201" t="s">
        <v>3547</v>
      </c>
      <c r="K48" s="197"/>
      <c r="L48" s="192"/>
      <c r="M48" s="197">
        <v>3.3199999999999993E-2</v>
      </c>
      <c r="N48" s="192" t="s">
        <v>3557</v>
      </c>
      <c r="O48" s="194" t="s">
        <v>2090</v>
      </c>
      <c r="P48" s="192" t="s">
        <v>9831</v>
      </c>
      <c r="Q48" s="197" t="s">
        <v>3547</v>
      </c>
    </row>
    <row r="49" spans="1:17">
      <c r="A49" s="192" t="s">
        <v>47</v>
      </c>
      <c r="B49" s="196">
        <v>1.0651999999999999</v>
      </c>
      <c r="C49" s="196">
        <v>0.7873</v>
      </c>
      <c r="D49" s="196">
        <v>32.397699999999993</v>
      </c>
      <c r="E49" s="196">
        <v>30.441499999999998</v>
      </c>
      <c r="F49" s="196">
        <v>31.080599999999997</v>
      </c>
      <c r="G49" s="196">
        <v>31.3538</v>
      </c>
      <c r="H49" s="197" t="s">
        <v>3549</v>
      </c>
      <c r="I49" s="197" t="s">
        <v>1394</v>
      </c>
      <c r="J49" s="201" t="s">
        <v>3547</v>
      </c>
      <c r="K49" s="197" t="s">
        <v>3550</v>
      </c>
      <c r="L49" s="192"/>
      <c r="M49" s="197"/>
      <c r="N49" s="192" t="s">
        <v>3576</v>
      </c>
      <c r="O49" s="194" t="s">
        <v>2085</v>
      </c>
      <c r="P49" s="192" t="s">
        <v>9825</v>
      </c>
      <c r="Q49" s="197" t="s">
        <v>3547</v>
      </c>
    </row>
    <row r="50" spans="1:17">
      <c r="A50" s="192" t="s">
        <v>48</v>
      </c>
      <c r="B50" s="196">
        <v>2.2306999999999997</v>
      </c>
      <c r="C50" s="196">
        <v>0.73969999999999991</v>
      </c>
      <c r="D50" s="196">
        <v>29.806799999999999</v>
      </c>
      <c r="E50" s="196">
        <v>29.979299999999999</v>
      </c>
      <c r="F50" s="196">
        <v>30.454199999999997</v>
      </c>
      <c r="G50" s="196">
        <v>30.083499999999997</v>
      </c>
      <c r="H50" s="197" t="s">
        <v>1930</v>
      </c>
      <c r="I50" s="197"/>
      <c r="J50" s="201" t="s">
        <v>3547</v>
      </c>
      <c r="K50" s="197"/>
      <c r="L50" s="192"/>
      <c r="M50" s="197"/>
      <c r="N50" s="192" t="s">
        <v>3590</v>
      </c>
      <c r="O50" s="194" t="s">
        <v>2099</v>
      </c>
      <c r="P50" s="192" t="s">
        <v>9840</v>
      </c>
      <c r="Q50" s="197" t="s">
        <v>3547</v>
      </c>
    </row>
    <row r="51" spans="1:17">
      <c r="A51" s="192" t="s">
        <v>49</v>
      </c>
      <c r="B51" s="196">
        <v>1.4560999999999999</v>
      </c>
      <c r="C51" s="196">
        <v>0.81299999999999994</v>
      </c>
      <c r="D51" s="196">
        <v>29.202699999999997</v>
      </c>
      <c r="E51" s="196">
        <v>29.752099999999999</v>
      </c>
      <c r="F51" s="196">
        <v>31.4818</v>
      </c>
      <c r="G51" s="196">
        <v>30.151399999999999</v>
      </c>
      <c r="H51" s="197" t="s">
        <v>1394</v>
      </c>
      <c r="I51" s="197"/>
      <c r="J51" s="201" t="s">
        <v>3547</v>
      </c>
      <c r="K51" s="197"/>
      <c r="L51" s="192"/>
      <c r="M51" s="197"/>
      <c r="N51" s="192" t="s">
        <v>3591</v>
      </c>
      <c r="O51" s="194" t="s">
        <v>2100</v>
      </c>
      <c r="P51" s="192" t="s">
        <v>9841</v>
      </c>
      <c r="Q51" s="197" t="s">
        <v>3547</v>
      </c>
    </row>
    <row r="52" spans="1:17">
      <c r="A52" s="192" t="s">
        <v>50</v>
      </c>
      <c r="B52" s="196">
        <v>1.8058999999999998</v>
      </c>
      <c r="C52" s="196">
        <v>0.73969999999999991</v>
      </c>
      <c r="D52" s="196">
        <v>31.357599999999998</v>
      </c>
      <c r="E52" s="196">
        <v>33.055399999999999</v>
      </c>
      <c r="F52" s="196">
        <v>31.512799999999999</v>
      </c>
      <c r="G52" s="196">
        <v>31.967499999999998</v>
      </c>
      <c r="H52" s="197" t="s">
        <v>1930</v>
      </c>
      <c r="I52" s="197"/>
      <c r="J52" s="201" t="s">
        <v>3547</v>
      </c>
      <c r="K52" s="197"/>
      <c r="L52" s="192"/>
      <c r="M52" s="197"/>
      <c r="N52" s="192" t="s">
        <v>3590</v>
      </c>
      <c r="O52" s="194" t="s">
        <v>2099</v>
      </c>
      <c r="P52" s="192" t="s">
        <v>9840</v>
      </c>
      <c r="Q52" s="197" t="s">
        <v>3547</v>
      </c>
    </row>
    <row r="53" spans="1:17">
      <c r="A53" s="192" t="s">
        <v>51</v>
      </c>
      <c r="B53" s="196">
        <v>0.91549999999999998</v>
      </c>
      <c r="C53" s="196">
        <v>0.70129999999999992</v>
      </c>
      <c r="D53" s="196">
        <v>25.2668</v>
      </c>
      <c r="E53" s="196">
        <v>24.4712</v>
      </c>
      <c r="F53" s="196">
        <v>25.554199999999998</v>
      </c>
      <c r="G53" s="196">
        <v>25.105799999999999</v>
      </c>
      <c r="H53" s="197" t="s">
        <v>3549</v>
      </c>
      <c r="I53" s="197"/>
      <c r="J53" s="201" t="s">
        <v>3547</v>
      </c>
      <c r="K53" s="197"/>
      <c r="L53" s="192"/>
      <c r="M53" s="197">
        <v>1.6499999999999997E-2</v>
      </c>
      <c r="N53" s="192" t="s">
        <v>3560</v>
      </c>
      <c r="O53" s="194" t="s">
        <v>2101</v>
      </c>
      <c r="P53" s="192" t="s">
        <v>9842</v>
      </c>
      <c r="Q53" s="197" t="s">
        <v>3547</v>
      </c>
    </row>
    <row r="54" spans="1:17">
      <c r="A54" s="192" t="s">
        <v>52</v>
      </c>
      <c r="B54" s="196">
        <v>1.6323999999999999</v>
      </c>
      <c r="C54" s="196">
        <v>0.7871999999999999</v>
      </c>
      <c r="D54" s="196">
        <v>34.357999999999997</v>
      </c>
      <c r="E54" s="196">
        <v>32.351799999999997</v>
      </c>
      <c r="F54" s="196">
        <v>33.563899999999997</v>
      </c>
      <c r="G54" s="196">
        <v>33.418099999999995</v>
      </c>
      <c r="H54" s="197" t="s">
        <v>1763</v>
      </c>
      <c r="I54" s="197"/>
      <c r="J54" s="201" t="s">
        <v>3547</v>
      </c>
      <c r="K54" s="197"/>
      <c r="L54" s="192"/>
      <c r="M54" s="197"/>
      <c r="N54" s="192" t="s">
        <v>3592</v>
      </c>
      <c r="O54" s="194" t="s">
        <v>2102</v>
      </c>
      <c r="P54" s="192" t="s">
        <v>9843</v>
      </c>
      <c r="Q54" s="197" t="s">
        <v>3547</v>
      </c>
    </row>
    <row r="55" spans="1:17">
      <c r="A55" s="192" t="s">
        <v>5174</v>
      </c>
      <c r="B55" s="196">
        <v>0.91139999999999999</v>
      </c>
      <c r="C55" s="196">
        <v>0.7871999999999999</v>
      </c>
      <c r="D55" s="196">
        <v>29.410299999999999</v>
      </c>
      <c r="E55" s="196">
        <v>30.9636</v>
      </c>
      <c r="F55" s="196">
        <v>30.458299999999998</v>
      </c>
      <c r="G55" s="196">
        <v>30.2866</v>
      </c>
      <c r="H55" s="197" t="s">
        <v>1763</v>
      </c>
      <c r="I55" s="197"/>
      <c r="J55" s="201" t="s">
        <v>3547</v>
      </c>
      <c r="K55" s="197"/>
      <c r="L55" s="192"/>
      <c r="M55" s="197"/>
      <c r="N55" s="192" t="s">
        <v>3593</v>
      </c>
      <c r="O55" s="194" t="s">
        <v>2103</v>
      </c>
      <c r="P55" s="192" t="s">
        <v>9844</v>
      </c>
      <c r="Q55" s="197" t="s">
        <v>3547</v>
      </c>
    </row>
    <row r="56" spans="1:17">
      <c r="A56" s="192" t="s">
        <v>53</v>
      </c>
      <c r="B56" s="196">
        <v>1.0739999999999998</v>
      </c>
      <c r="C56" s="196">
        <v>0.72489999999999999</v>
      </c>
      <c r="D56" s="196">
        <v>21.81</v>
      </c>
      <c r="E56" s="196">
        <v>21.840799999999998</v>
      </c>
      <c r="F56" s="196">
        <v>24.147199999999998</v>
      </c>
      <c r="G56" s="196">
        <v>22.545699999999997</v>
      </c>
      <c r="H56" s="197" t="s">
        <v>1618</v>
      </c>
      <c r="I56" s="197"/>
      <c r="J56" s="201" t="s">
        <v>3547</v>
      </c>
      <c r="K56" s="197"/>
      <c r="L56" s="192"/>
      <c r="M56" s="197"/>
      <c r="N56" s="192" t="s">
        <v>3571</v>
      </c>
      <c r="O56" s="194" t="s">
        <v>2080</v>
      </c>
      <c r="P56" s="192" t="s">
        <v>9820</v>
      </c>
      <c r="Q56" s="197" t="s">
        <v>3547</v>
      </c>
    </row>
    <row r="57" spans="1:17">
      <c r="A57" s="192" t="s">
        <v>54</v>
      </c>
      <c r="B57" s="196">
        <v>1.0162</v>
      </c>
      <c r="C57" s="196">
        <v>0.70989999999999998</v>
      </c>
      <c r="D57" s="196">
        <v>24.253299999999999</v>
      </c>
      <c r="E57" s="196">
        <v>24.540999999999997</v>
      </c>
      <c r="F57" s="196">
        <v>26.641699999999997</v>
      </c>
      <c r="G57" s="196">
        <v>25.111899999999999</v>
      </c>
      <c r="H57" s="197" t="s">
        <v>3549</v>
      </c>
      <c r="I57" s="197"/>
      <c r="J57" s="201" t="s">
        <v>3547</v>
      </c>
      <c r="K57" s="197"/>
      <c r="L57" s="192"/>
      <c r="M57" s="197">
        <v>2.5099999999999997E-2</v>
      </c>
      <c r="N57" s="192" t="s">
        <v>3594</v>
      </c>
      <c r="O57" s="194" t="s">
        <v>2104</v>
      </c>
      <c r="P57" s="192" t="s">
        <v>9845</v>
      </c>
      <c r="Q57" s="197" t="s">
        <v>3547</v>
      </c>
    </row>
    <row r="58" spans="1:17">
      <c r="A58" s="192" t="s">
        <v>55</v>
      </c>
      <c r="B58" s="196">
        <v>1.8250999999999999</v>
      </c>
      <c r="C58" s="196">
        <v>0.78159999999999996</v>
      </c>
      <c r="D58" s="196">
        <v>30.556699999999999</v>
      </c>
      <c r="E58" s="196">
        <v>31.009799999999998</v>
      </c>
      <c r="F58" s="196">
        <v>32.951899999999995</v>
      </c>
      <c r="G58" s="196">
        <v>31.463799999999999</v>
      </c>
      <c r="H58" s="197" t="s">
        <v>1843</v>
      </c>
      <c r="I58" s="197"/>
      <c r="J58" s="201" t="s">
        <v>3547</v>
      </c>
      <c r="K58" s="197"/>
      <c r="L58" s="192"/>
      <c r="M58" s="197">
        <v>1.4899999999999998E-2</v>
      </c>
      <c r="N58" s="192" t="s">
        <v>3589</v>
      </c>
      <c r="O58" s="194" t="s">
        <v>2098</v>
      </c>
      <c r="P58" s="192" t="s">
        <v>9839</v>
      </c>
      <c r="Q58" s="197" t="s">
        <v>3547</v>
      </c>
    </row>
    <row r="59" spans="1:17">
      <c r="A59" s="192" t="s">
        <v>56</v>
      </c>
      <c r="B59" s="196">
        <v>1.1545999999999998</v>
      </c>
      <c r="C59" s="196">
        <v>0.7873</v>
      </c>
      <c r="D59" s="196">
        <v>29.445999999999998</v>
      </c>
      <c r="E59" s="196">
        <v>30.3888</v>
      </c>
      <c r="F59" s="196">
        <v>31.008799999999997</v>
      </c>
      <c r="G59" s="196">
        <v>30.267599999999998</v>
      </c>
      <c r="H59" s="197" t="s">
        <v>3549</v>
      </c>
      <c r="I59" s="197" t="s">
        <v>1394</v>
      </c>
      <c r="J59" s="201" t="s">
        <v>3610</v>
      </c>
      <c r="K59" s="197" t="s">
        <v>3550</v>
      </c>
      <c r="L59" s="192"/>
      <c r="M59" s="197">
        <v>3.2099999999999997E-2</v>
      </c>
      <c r="N59" s="192" t="s">
        <v>3595</v>
      </c>
      <c r="O59" s="194" t="s">
        <v>2105</v>
      </c>
      <c r="P59" s="192" t="s">
        <v>9846</v>
      </c>
      <c r="Q59" s="197" t="s">
        <v>3547</v>
      </c>
    </row>
    <row r="60" spans="1:17">
      <c r="A60" s="192" t="s">
        <v>5175</v>
      </c>
      <c r="B60" s="196">
        <v>0.8466999999999999</v>
      </c>
      <c r="C60" s="196">
        <v>0.68479999999999996</v>
      </c>
      <c r="D60" s="196">
        <v>22.145099999999999</v>
      </c>
      <c r="E60" s="196">
        <v>25.021099999999997</v>
      </c>
      <c r="F60" s="196">
        <v>24.674999999999997</v>
      </c>
      <c r="G60" s="196">
        <v>23.930799999999998</v>
      </c>
      <c r="H60" s="197" t="s">
        <v>3549</v>
      </c>
      <c r="I60" s="197"/>
      <c r="J60" s="201" t="s">
        <v>3547</v>
      </c>
      <c r="K60" s="197"/>
      <c r="L60" s="192"/>
      <c r="M60" s="197"/>
      <c r="N60" s="192" t="s">
        <v>3596</v>
      </c>
      <c r="O60" s="194" t="s">
        <v>2106</v>
      </c>
      <c r="P60" s="192" t="s">
        <v>9847</v>
      </c>
      <c r="Q60" s="197" t="s">
        <v>3547</v>
      </c>
    </row>
    <row r="61" spans="1:17">
      <c r="A61" s="192" t="s">
        <v>57</v>
      </c>
      <c r="B61" s="196">
        <v>2.1128999999999998</v>
      </c>
      <c r="C61" s="196">
        <v>0.81299999999999994</v>
      </c>
      <c r="D61" s="196">
        <v>30.768999999999998</v>
      </c>
      <c r="E61" s="196">
        <v>30.938199999999998</v>
      </c>
      <c r="F61" s="196">
        <v>32.556599999999996</v>
      </c>
      <c r="G61" s="196">
        <v>31.412699999999997</v>
      </c>
      <c r="H61" s="197" t="s">
        <v>1394</v>
      </c>
      <c r="I61" s="197"/>
      <c r="J61" s="201" t="s">
        <v>3547</v>
      </c>
      <c r="K61" s="197"/>
      <c r="L61" s="192"/>
      <c r="M61" s="197"/>
      <c r="N61" s="192" t="s">
        <v>3558</v>
      </c>
      <c r="O61" s="194" t="s">
        <v>2069</v>
      </c>
      <c r="P61" s="192" t="s">
        <v>9810</v>
      </c>
      <c r="Q61" s="197" t="s">
        <v>3547</v>
      </c>
    </row>
    <row r="62" spans="1:17">
      <c r="A62" s="192" t="s">
        <v>58</v>
      </c>
      <c r="B62" s="196">
        <v>1.8779999999999999</v>
      </c>
      <c r="C62" s="196">
        <v>0.81299999999999994</v>
      </c>
      <c r="D62" s="196">
        <v>31.810299999999998</v>
      </c>
      <c r="E62" s="196">
        <v>30.185899999999997</v>
      </c>
      <c r="F62" s="196">
        <v>31.0428</v>
      </c>
      <c r="G62" s="196">
        <v>31.004899999999999</v>
      </c>
      <c r="H62" s="197" t="s">
        <v>1394</v>
      </c>
      <c r="I62" s="197"/>
      <c r="J62" s="201" t="s">
        <v>3547</v>
      </c>
      <c r="K62" s="197"/>
      <c r="L62" s="192"/>
      <c r="M62" s="197"/>
      <c r="N62" s="192" t="s">
        <v>3558</v>
      </c>
      <c r="O62" s="194" t="s">
        <v>2069</v>
      </c>
      <c r="P62" s="192" t="s">
        <v>9810</v>
      </c>
      <c r="Q62" s="197" t="s">
        <v>3547</v>
      </c>
    </row>
    <row r="63" spans="1:17">
      <c r="A63" s="192" t="s">
        <v>59</v>
      </c>
      <c r="B63" s="196">
        <v>1.1615</v>
      </c>
      <c r="C63" s="196">
        <v>0.72489999999999999</v>
      </c>
      <c r="D63" s="196">
        <v>31.634999999999998</v>
      </c>
      <c r="E63" s="196">
        <v>32.221799999999995</v>
      </c>
      <c r="F63" s="196">
        <v>30.1282</v>
      </c>
      <c r="G63" s="196">
        <v>31.276799999999998</v>
      </c>
      <c r="H63" s="197" t="s">
        <v>1618</v>
      </c>
      <c r="I63" s="197"/>
      <c r="J63" s="201" t="s">
        <v>3547</v>
      </c>
      <c r="K63" s="197"/>
      <c r="L63" s="192"/>
      <c r="M63" s="197"/>
      <c r="N63" s="192" t="s">
        <v>3597</v>
      </c>
      <c r="O63" s="194" t="s">
        <v>2107</v>
      </c>
      <c r="P63" s="192" t="s">
        <v>9848</v>
      </c>
      <c r="Q63" s="197" t="s">
        <v>3547</v>
      </c>
    </row>
    <row r="64" spans="1:17">
      <c r="A64" s="192" t="s">
        <v>5176</v>
      </c>
      <c r="B64" s="196">
        <v>0.99919999999999998</v>
      </c>
      <c r="C64" s="196">
        <v>0.7871999999999999</v>
      </c>
      <c r="D64" s="196">
        <v>27.031799999999997</v>
      </c>
      <c r="E64" s="196">
        <v>24.696499999999997</v>
      </c>
      <c r="F64" s="196">
        <v>26.713799999999999</v>
      </c>
      <c r="G64" s="196">
        <v>26.128899999999998</v>
      </c>
      <c r="H64" s="197" t="s">
        <v>1763</v>
      </c>
      <c r="I64" s="197"/>
      <c r="J64" s="201" t="s">
        <v>3547</v>
      </c>
      <c r="K64" s="197"/>
      <c r="L64" s="192"/>
      <c r="M64" s="197"/>
      <c r="N64" s="192" t="s">
        <v>3598</v>
      </c>
      <c r="O64" s="194" t="s">
        <v>2108</v>
      </c>
      <c r="P64" s="192" t="s">
        <v>9849</v>
      </c>
      <c r="Q64" s="197" t="s">
        <v>3547</v>
      </c>
    </row>
    <row r="65" spans="1:17">
      <c r="A65" s="192" t="s">
        <v>5177</v>
      </c>
      <c r="B65" s="196">
        <v>0.9708</v>
      </c>
      <c r="C65" s="196">
        <v>0.68479999999999996</v>
      </c>
      <c r="D65" s="196">
        <v>20.888199999999998</v>
      </c>
      <c r="E65" s="196">
        <v>27.829099999999997</v>
      </c>
      <c r="F65" s="196">
        <v>25.700499999999998</v>
      </c>
      <c r="G65" s="196">
        <v>24.0138</v>
      </c>
      <c r="H65" s="197" t="s">
        <v>3549</v>
      </c>
      <c r="I65" s="197"/>
      <c r="J65" s="201" t="s">
        <v>3547</v>
      </c>
      <c r="K65" s="197"/>
      <c r="L65" s="192"/>
      <c r="M65" s="197"/>
      <c r="N65" s="192" t="s">
        <v>3599</v>
      </c>
      <c r="O65" s="194" t="s">
        <v>2109</v>
      </c>
      <c r="P65" s="192" t="s">
        <v>9850</v>
      </c>
      <c r="Q65" s="197" t="s">
        <v>3547</v>
      </c>
    </row>
    <row r="66" spans="1:17">
      <c r="A66" s="192" t="s">
        <v>60</v>
      </c>
      <c r="B66" s="196">
        <v>1.0111999999999999</v>
      </c>
      <c r="C66" s="196">
        <v>0.68479999999999996</v>
      </c>
      <c r="D66" s="196">
        <v>26.181099999999997</v>
      </c>
      <c r="E66" s="196">
        <v>24.482799999999997</v>
      </c>
      <c r="F66" s="196">
        <v>27.0139</v>
      </c>
      <c r="G66" s="196">
        <v>25.784799999999997</v>
      </c>
      <c r="H66" s="197" t="s">
        <v>3549</v>
      </c>
      <c r="I66" s="197"/>
      <c r="J66" s="201" t="s">
        <v>3547</v>
      </c>
      <c r="K66" s="197"/>
      <c r="L66" s="192"/>
      <c r="M66" s="197"/>
      <c r="N66" s="192" t="s">
        <v>3600</v>
      </c>
      <c r="O66" s="194" t="s">
        <v>2110</v>
      </c>
      <c r="P66" s="192" t="s">
        <v>9851</v>
      </c>
      <c r="Q66" s="197" t="s">
        <v>3547</v>
      </c>
    </row>
    <row r="67" spans="1:17">
      <c r="A67" s="192" t="s">
        <v>61</v>
      </c>
      <c r="B67" s="196">
        <v>1.8094999999999999</v>
      </c>
      <c r="C67" s="196">
        <v>0.73969999999999991</v>
      </c>
      <c r="D67" s="196">
        <v>30.928599999999999</v>
      </c>
      <c r="E67" s="196">
        <v>32.985899999999994</v>
      </c>
      <c r="F67" s="196">
        <v>32.823699999999995</v>
      </c>
      <c r="G67" s="196">
        <v>32.229499999999994</v>
      </c>
      <c r="H67" s="197" t="s">
        <v>1930</v>
      </c>
      <c r="I67" s="197"/>
      <c r="J67" s="201" t="s">
        <v>3547</v>
      </c>
      <c r="K67" s="197"/>
      <c r="L67" s="192"/>
      <c r="M67" s="197"/>
      <c r="N67" s="192" t="s">
        <v>3590</v>
      </c>
      <c r="O67" s="194" t="s">
        <v>2099</v>
      </c>
      <c r="P67" s="192" t="s">
        <v>9840</v>
      </c>
      <c r="Q67" s="197" t="s">
        <v>3547</v>
      </c>
    </row>
    <row r="68" spans="1:17">
      <c r="A68" s="192" t="s">
        <v>62</v>
      </c>
      <c r="B68" s="196">
        <v>1.5525</v>
      </c>
      <c r="C68" s="196">
        <v>0.81299999999999994</v>
      </c>
      <c r="D68" s="196">
        <v>31.457699999999999</v>
      </c>
      <c r="E68" s="196">
        <v>31.332799999999999</v>
      </c>
      <c r="F68" s="196">
        <v>30.438099999999999</v>
      </c>
      <c r="G68" s="196">
        <v>31.078299999999999</v>
      </c>
      <c r="H68" s="197" t="s">
        <v>1394</v>
      </c>
      <c r="I68" s="197"/>
      <c r="J68" s="201" t="s">
        <v>3547</v>
      </c>
      <c r="K68" s="197"/>
      <c r="L68" s="192"/>
      <c r="M68" s="197"/>
      <c r="N68" s="192" t="s">
        <v>3558</v>
      </c>
      <c r="O68" s="194" t="s">
        <v>2069</v>
      </c>
      <c r="P68" s="192" t="s">
        <v>9810</v>
      </c>
      <c r="Q68" s="197" t="s">
        <v>3547</v>
      </c>
    </row>
    <row r="69" spans="1:17">
      <c r="A69" s="192" t="s">
        <v>63</v>
      </c>
      <c r="B69" s="196">
        <v>1.3351999999999999</v>
      </c>
      <c r="C69" s="196">
        <v>0.7873</v>
      </c>
      <c r="D69" s="196">
        <v>29.285499999999999</v>
      </c>
      <c r="E69" s="196">
        <v>29.878799999999998</v>
      </c>
      <c r="F69" s="196">
        <v>30.976099999999999</v>
      </c>
      <c r="G69" s="196">
        <v>30.027299999999997</v>
      </c>
      <c r="H69" s="197" t="s">
        <v>3549</v>
      </c>
      <c r="I69" s="197" t="s">
        <v>1394</v>
      </c>
      <c r="J69" s="201" t="s">
        <v>3547</v>
      </c>
      <c r="K69" s="197" t="s">
        <v>3550</v>
      </c>
      <c r="L69" s="192"/>
      <c r="M69" s="197"/>
      <c r="N69" s="192" t="s">
        <v>3601</v>
      </c>
      <c r="O69" s="194" t="s">
        <v>2111</v>
      </c>
      <c r="P69" s="192" t="s">
        <v>9852</v>
      </c>
      <c r="Q69" s="197" t="s">
        <v>3547</v>
      </c>
    </row>
    <row r="70" spans="1:17">
      <c r="A70" s="192" t="s">
        <v>64</v>
      </c>
      <c r="B70" s="196">
        <v>1.0548</v>
      </c>
      <c r="C70" s="196">
        <v>0.68479999999999996</v>
      </c>
      <c r="D70" s="196">
        <v>25.051399999999997</v>
      </c>
      <c r="E70" s="196">
        <v>26.123099999999997</v>
      </c>
      <c r="F70" s="196">
        <v>24.565999999999999</v>
      </c>
      <c r="G70" s="196">
        <v>25.255399999999998</v>
      </c>
      <c r="H70" s="197" t="s">
        <v>3549</v>
      </c>
      <c r="I70" s="197"/>
      <c r="J70" s="201" t="s">
        <v>3547</v>
      </c>
      <c r="K70" s="197"/>
      <c r="L70" s="192"/>
      <c r="M70" s="197"/>
      <c r="N70" s="192" t="s">
        <v>3602</v>
      </c>
      <c r="O70" s="194" t="s">
        <v>2112</v>
      </c>
      <c r="P70" s="192" t="s">
        <v>9853</v>
      </c>
      <c r="Q70" s="197" t="s">
        <v>3547</v>
      </c>
    </row>
    <row r="71" spans="1:17">
      <c r="A71" s="192" t="s">
        <v>65</v>
      </c>
      <c r="B71" s="196">
        <v>0.9141999999999999</v>
      </c>
      <c r="C71" s="196">
        <v>0.72549999999999992</v>
      </c>
      <c r="D71" s="196">
        <v>29.119499999999999</v>
      </c>
      <c r="E71" s="196">
        <v>29.422799999999999</v>
      </c>
      <c r="F71" s="196">
        <v>32.099199999999996</v>
      </c>
      <c r="G71" s="196">
        <v>30.108199999999997</v>
      </c>
      <c r="H71" s="197" t="s">
        <v>3549</v>
      </c>
      <c r="I71" s="197"/>
      <c r="J71" s="201" t="s">
        <v>3547</v>
      </c>
      <c r="K71" s="197"/>
      <c r="L71" s="192"/>
      <c r="M71" s="197">
        <v>4.0699999999999993E-2</v>
      </c>
      <c r="N71" s="192" t="s">
        <v>3603</v>
      </c>
      <c r="O71" s="194" t="s">
        <v>2113</v>
      </c>
      <c r="P71" s="192" t="s">
        <v>9854</v>
      </c>
      <c r="Q71" s="197" t="s">
        <v>3547</v>
      </c>
    </row>
    <row r="72" spans="1:17">
      <c r="A72" s="192" t="s">
        <v>66</v>
      </c>
      <c r="B72" s="196">
        <v>1.2101999999999999</v>
      </c>
      <c r="C72" s="196">
        <v>0.72489999999999999</v>
      </c>
      <c r="D72" s="196">
        <v>31.0261</v>
      </c>
      <c r="E72" s="196">
        <v>28.667399999999997</v>
      </c>
      <c r="F72" s="196">
        <v>30.108599999999999</v>
      </c>
      <c r="G72" s="196">
        <v>29.939899999999998</v>
      </c>
      <c r="H72" s="197" t="s">
        <v>3549</v>
      </c>
      <c r="I72" s="197" t="s">
        <v>1618</v>
      </c>
      <c r="J72" s="201" t="s">
        <v>3547</v>
      </c>
      <c r="K72" s="197" t="s">
        <v>3550</v>
      </c>
      <c r="L72" s="192"/>
      <c r="M72" s="197">
        <v>6.6999999999999994E-3</v>
      </c>
      <c r="N72" s="192" t="s">
        <v>3604</v>
      </c>
      <c r="O72" s="194" t="s">
        <v>2114</v>
      </c>
      <c r="P72" s="192" t="s">
        <v>9855</v>
      </c>
      <c r="Q72" s="197" t="s">
        <v>3547</v>
      </c>
    </row>
    <row r="73" spans="1:17">
      <c r="A73" s="192" t="s">
        <v>5178</v>
      </c>
      <c r="B73" s="196">
        <v>0.9718</v>
      </c>
      <c r="C73" s="196">
        <v>0.73969999999999991</v>
      </c>
      <c r="D73" s="196">
        <v>29.337499999999999</v>
      </c>
      <c r="E73" s="196">
        <v>25.378699999999998</v>
      </c>
      <c r="F73" s="196">
        <v>29.438999999999997</v>
      </c>
      <c r="G73" s="196">
        <v>28.105699999999999</v>
      </c>
      <c r="H73" s="197" t="s">
        <v>3549</v>
      </c>
      <c r="I73" s="197" t="s">
        <v>1930</v>
      </c>
      <c r="J73" s="201" t="s">
        <v>3547</v>
      </c>
      <c r="K73" s="197" t="s">
        <v>3550</v>
      </c>
      <c r="L73" s="192"/>
      <c r="M73" s="197">
        <v>1.6499999999999997E-2</v>
      </c>
      <c r="N73" s="192" t="s">
        <v>3560</v>
      </c>
      <c r="O73" s="194" t="s">
        <v>2101</v>
      </c>
      <c r="P73" s="192" t="s">
        <v>9842</v>
      </c>
      <c r="Q73" s="197" t="s">
        <v>3547</v>
      </c>
    </row>
    <row r="74" spans="1:17">
      <c r="A74" s="192" t="s">
        <v>67</v>
      </c>
      <c r="B74" s="196">
        <v>1.2161999999999999</v>
      </c>
      <c r="C74" s="196">
        <v>0.78159999999999996</v>
      </c>
      <c r="D74" s="196">
        <v>30.9528</v>
      </c>
      <c r="E74" s="196">
        <v>31.7943</v>
      </c>
      <c r="F74" s="196">
        <v>34.108199999999997</v>
      </c>
      <c r="G74" s="196">
        <v>32.252899999999997</v>
      </c>
      <c r="H74" s="197" t="s">
        <v>1843</v>
      </c>
      <c r="I74" s="197"/>
      <c r="J74" s="201" t="s">
        <v>3547</v>
      </c>
      <c r="K74" s="197"/>
      <c r="L74" s="192"/>
      <c r="M74" s="197">
        <v>1.4899999999999998E-2</v>
      </c>
      <c r="N74" s="192" t="s">
        <v>3589</v>
      </c>
      <c r="O74" s="194" t="s">
        <v>2098</v>
      </c>
      <c r="P74" s="192" t="s">
        <v>9839</v>
      </c>
      <c r="Q74" s="197" t="s">
        <v>3547</v>
      </c>
    </row>
    <row r="75" spans="1:17">
      <c r="A75" s="192" t="s">
        <v>68</v>
      </c>
      <c r="B75" s="196">
        <v>1.1643999999999999</v>
      </c>
      <c r="C75" s="196">
        <v>0.81299999999999994</v>
      </c>
      <c r="D75" s="196">
        <v>34.402699999999996</v>
      </c>
      <c r="E75" s="196">
        <v>33.831499999999998</v>
      </c>
      <c r="F75" s="196">
        <v>35.857799999999997</v>
      </c>
      <c r="G75" s="196">
        <v>34.676599999999993</v>
      </c>
      <c r="H75" s="197" t="s">
        <v>1394</v>
      </c>
      <c r="I75" s="197"/>
      <c r="J75" s="201" t="s">
        <v>3547</v>
      </c>
      <c r="K75" s="197"/>
      <c r="L75" s="192"/>
      <c r="M75" s="197"/>
      <c r="N75" s="192" t="s">
        <v>3605</v>
      </c>
      <c r="O75" s="194" t="s">
        <v>2115</v>
      </c>
      <c r="P75" s="192" t="s">
        <v>9856</v>
      </c>
      <c r="Q75" s="197" t="s">
        <v>3547</v>
      </c>
    </row>
    <row r="76" spans="1:17">
      <c r="A76" s="192" t="s">
        <v>69</v>
      </c>
      <c r="B76" s="196">
        <v>1.7785</v>
      </c>
      <c r="C76" s="196">
        <v>0.79519999999999991</v>
      </c>
      <c r="D76" s="196">
        <v>34.817599999999999</v>
      </c>
      <c r="E76" s="196">
        <v>34.889399999999995</v>
      </c>
      <c r="F76" s="196">
        <v>32.347799999999999</v>
      </c>
      <c r="G76" s="196">
        <v>33.946199999999997</v>
      </c>
      <c r="H76" s="197" t="s">
        <v>1528</v>
      </c>
      <c r="I76" s="197"/>
      <c r="J76" s="201" t="s">
        <v>3547</v>
      </c>
      <c r="K76" s="197"/>
      <c r="L76" s="192"/>
      <c r="M76" s="197"/>
      <c r="N76" s="192" t="s">
        <v>3574</v>
      </c>
      <c r="O76" s="194" t="s">
        <v>2083</v>
      </c>
      <c r="P76" s="192" t="s">
        <v>9823</v>
      </c>
      <c r="Q76" s="197" t="s">
        <v>3547</v>
      </c>
    </row>
    <row r="77" spans="1:17">
      <c r="A77" s="192" t="s">
        <v>9857</v>
      </c>
      <c r="B77" s="196"/>
      <c r="C77" s="196">
        <v>0.81299999999999994</v>
      </c>
      <c r="D77" s="196">
        <v>26.8264</v>
      </c>
      <c r="E77" s="196"/>
      <c r="F77" s="196"/>
      <c r="G77" s="196">
        <v>26.8264</v>
      </c>
      <c r="H77" s="197" t="s">
        <v>1394</v>
      </c>
      <c r="I77" s="197"/>
      <c r="J77" s="201" t="s">
        <v>3547</v>
      </c>
      <c r="K77" s="197"/>
      <c r="L77" s="192"/>
      <c r="M77" s="197"/>
      <c r="N77" s="192" t="s">
        <v>3558</v>
      </c>
      <c r="O77" s="194" t="s">
        <v>2069</v>
      </c>
      <c r="P77" s="192" t="s">
        <v>9810</v>
      </c>
      <c r="Q77" s="197" t="s">
        <v>3547</v>
      </c>
    </row>
    <row r="78" spans="1:17">
      <c r="A78" s="192" t="s">
        <v>5179</v>
      </c>
      <c r="B78" s="196">
        <v>0.75629999999999997</v>
      </c>
      <c r="C78" s="196">
        <v>0.69850000000000001</v>
      </c>
      <c r="D78" s="196">
        <v>22.344899999999999</v>
      </c>
      <c r="E78" s="196">
        <v>20.602899999999998</v>
      </c>
      <c r="F78" s="196">
        <v>19.617599999999999</v>
      </c>
      <c r="G78" s="196">
        <v>20.871599999999997</v>
      </c>
      <c r="H78" s="197" t="s">
        <v>3549</v>
      </c>
      <c r="I78" s="197"/>
      <c r="J78" s="201" t="s">
        <v>3547</v>
      </c>
      <c r="K78" s="197"/>
      <c r="L78" s="192"/>
      <c r="M78" s="197">
        <v>1.3699999999999999E-2</v>
      </c>
      <c r="N78" s="192" t="s">
        <v>3606</v>
      </c>
      <c r="O78" s="194" t="s">
        <v>2116</v>
      </c>
      <c r="P78" s="192" t="s">
        <v>9858</v>
      </c>
      <c r="Q78" s="197" t="s">
        <v>3547</v>
      </c>
    </row>
    <row r="79" spans="1:17">
      <c r="A79" s="192" t="s">
        <v>70</v>
      </c>
      <c r="B79" s="196">
        <v>1.7064999999999999</v>
      </c>
      <c r="C79" s="196">
        <v>0.81299999999999994</v>
      </c>
      <c r="D79" s="196">
        <v>32.473199999999999</v>
      </c>
      <c r="E79" s="196">
        <v>32.366499999999995</v>
      </c>
      <c r="F79" s="196">
        <v>33.481199999999994</v>
      </c>
      <c r="G79" s="196">
        <v>32.768499999999996</v>
      </c>
      <c r="H79" s="197" t="s">
        <v>1394</v>
      </c>
      <c r="I79" s="197"/>
      <c r="J79" s="201" t="s">
        <v>3547</v>
      </c>
      <c r="K79" s="197"/>
      <c r="L79" s="192"/>
      <c r="M79" s="197"/>
      <c r="N79" s="192" t="s">
        <v>3558</v>
      </c>
      <c r="O79" s="194" t="s">
        <v>2069</v>
      </c>
      <c r="P79" s="192" t="s">
        <v>9810</v>
      </c>
      <c r="Q79" s="197" t="s">
        <v>3547</v>
      </c>
    </row>
    <row r="80" spans="1:17">
      <c r="A80" s="192" t="s">
        <v>71</v>
      </c>
      <c r="B80" s="196">
        <v>1.7832999999999999</v>
      </c>
      <c r="C80" s="196">
        <v>0.73969999999999991</v>
      </c>
      <c r="D80" s="196">
        <v>27.919099999999997</v>
      </c>
      <c r="E80" s="196">
        <v>28.160999999999998</v>
      </c>
      <c r="F80" s="196">
        <v>28.546199999999999</v>
      </c>
      <c r="G80" s="196">
        <v>28.217299999999998</v>
      </c>
      <c r="H80" s="197" t="s">
        <v>1930</v>
      </c>
      <c r="I80" s="197"/>
      <c r="J80" s="201" t="s">
        <v>3547</v>
      </c>
      <c r="K80" s="197"/>
      <c r="L80" s="192"/>
      <c r="M80" s="197"/>
      <c r="N80" s="192" t="s">
        <v>3590</v>
      </c>
      <c r="O80" s="194" t="s">
        <v>2099</v>
      </c>
      <c r="P80" s="192" t="s">
        <v>9840</v>
      </c>
      <c r="Q80" s="197" t="s">
        <v>3547</v>
      </c>
    </row>
    <row r="81" spans="1:17">
      <c r="A81" s="192" t="s">
        <v>72</v>
      </c>
      <c r="B81" s="196">
        <v>0.94079999999999997</v>
      </c>
      <c r="C81" s="196">
        <v>0.69589999999999996</v>
      </c>
      <c r="D81" s="196">
        <v>28.174999999999997</v>
      </c>
      <c r="E81" s="196">
        <v>27.505399999999998</v>
      </c>
      <c r="F81" s="196">
        <v>27.435799999999997</v>
      </c>
      <c r="G81" s="196">
        <v>27.701699999999999</v>
      </c>
      <c r="H81" s="197" t="s">
        <v>1366</v>
      </c>
      <c r="I81" s="197"/>
      <c r="J81" s="201" t="s">
        <v>3547</v>
      </c>
      <c r="K81" s="197"/>
      <c r="L81" s="192"/>
      <c r="M81" s="197"/>
      <c r="N81" s="192" t="s">
        <v>3573</v>
      </c>
      <c r="O81" s="194" t="s">
        <v>2082</v>
      </c>
      <c r="P81" s="192" t="s">
        <v>9822</v>
      </c>
      <c r="Q81" s="197" t="s">
        <v>3547</v>
      </c>
    </row>
    <row r="82" spans="1:17">
      <c r="A82" s="192" t="s">
        <v>73</v>
      </c>
      <c r="B82" s="196">
        <v>0.96249999999999991</v>
      </c>
      <c r="C82" s="196">
        <v>0.81839999999999991</v>
      </c>
      <c r="D82" s="196">
        <v>29.910299999999999</v>
      </c>
      <c r="E82" s="196">
        <v>28.217699999999997</v>
      </c>
      <c r="F82" s="196">
        <v>27.433799999999998</v>
      </c>
      <c r="G82" s="196">
        <v>28.554499999999997</v>
      </c>
      <c r="H82" s="197" t="s">
        <v>3549</v>
      </c>
      <c r="I82" s="197" t="s">
        <v>1658</v>
      </c>
      <c r="J82" s="201" t="s">
        <v>3547</v>
      </c>
      <c r="K82" s="197" t="s">
        <v>3550</v>
      </c>
      <c r="L82" s="192"/>
      <c r="M82" s="197"/>
      <c r="N82" s="192" t="s">
        <v>3607</v>
      </c>
      <c r="O82" s="194" t="s">
        <v>2117</v>
      </c>
      <c r="P82" s="192" t="s">
        <v>9859</v>
      </c>
      <c r="Q82" s="197" t="s">
        <v>3547</v>
      </c>
    </row>
    <row r="83" spans="1:17">
      <c r="A83" s="192" t="s">
        <v>74</v>
      </c>
      <c r="B83" s="196">
        <v>1.4333999999999998</v>
      </c>
      <c r="C83" s="196">
        <v>0.72489999999999999</v>
      </c>
      <c r="D83" s="196">
        <v>30.703499999999998</v>
      </c>
      <c r="E83" s="196">
        <v>31.512599999999999</v>
      </c>
      <c r="F83" s="196">
        <v>30.633099999999999</v>
      </c>
      <c r="G83" s="196">
        <v>30.9421</v>
      </c>
      <c r="H83" s="197" t="s">
        <v>1618</v>
      </c>
      <c r="I83" s="197"/>
      <c r="J83" s="201" t="s">
        <v>3547</v>
      </c>
      <c r="K83" s="197"/>
      <c r="L83" s="192"/>
      <c r="M83" s="197"/>
      <c r="N83" s="192" t="s">
        <v>3565</v>
      </c>
      <c r="O83" s="194" t="s">
        <v>2075</v>
      </c>
      <c r="P83" s="192" t="s">
        <v>9816</v>
      </c>
      <c r="Q83" s="197" t="s">
        <v>3547</v>
      </c>
    </row>
    <row r="84" spans="1:17">
      <c r="A84" s="192" t="s">
        <v>75</v>
      </c>
      <c r="B84" s="196">
        <v>1.1494</v>
      </c>
      <c r="C84" s="196">
        <v>0.72489999999999999</v>
      </c>
      <c r="D84" s="196">
        <v>30.975399999999997</v>
      </c>
      <c r="E84" s="196">
        <v>32.072699999999998</v>
      </c>
      <c r="F84" s="196">
        <v>32.375</v>
      </c>
      <c r="G84" s="196">
        <v>31.795299999999997</v>
      </c>
      <c r="H84" s="197" t="s">
        <v>3549</v>
      </c>
      <c r="I84" s="197" t="s">
        <v>1618</v>
      </c>
      <c r="J84" s="201" t="s">
        <v>3547</v>
      </c>
      <c r="K84" s="197" t="s">
        <v>3550</v>
      </c>
      <c r="L84" s="192"/>
      <c r="M84" s="197">
        <v>1.7599999999999998E-2</v>
      </c>
      <c r="N84" s="192" t="s">
        <v>3578</v>
      </c>
      <c r="O84" s="194" t="s">
        <v>2087</v>
      </c>
      <c r="P84" s="192" t="s">
        <v>9827</v>
      </c>
      <c r="Q84" s="197" t="s">
        <v>3547</v>
      </c>
    </row>
    <row r="85" spans="1:17">
      <c r="A85" s="192" t="s">
        <v>9860</v>
      </c>
      <c r="B85" s="196"/>
      <c r="C85" s="196">
        <v>0.73969999999999991</v>
      </c>
      <c r="D85" s="196">
        <v>26.945999999999998</v>
      </c>
      <c r="E85" s="196"/>
      <c r="F85" s="196"/>
      <c r="G85" s="196">
        <v>26.945999999999998</v>
      </c>
      <c r="H85" s="197" t="s">
        <v>1930</v>
      </c>
      <c r="I85" s="197"/>
      <c r="J85" s="201" t="s">
        <v>3547</v>
      </c>
      <c r="K85" s="197"/>
      <c r="L85" s="192"/>
      <c r="M85" s="197"/>
      <c r="N85" s="192" t="s">
        <v>3590</v>
      </c>
      <c r="O85" s="194" t="s">
        <v>2099</v>
      </c>
      <c r="P85" s="192" t="s">
        <v>9840</v>
      </c>
      <c r="Q85" s="197" t="s">
        <v>3547</v>
      </c>
    </row>
    <row r="86" spans="1:17">
      <c r="A86" s="192" t="s">
        <v>76</v>
      </c>
      <c r="B86" s="196">
        <v>1.2844</v>
      </c>
      <c r="C86" s="196">
        <v>0.68479999999999996</v>
      </c>
      <c r="D86" s="196">
        <v>28.759399999999999</v>
      </c>
      <c r="E86" s="196">
        <v>31.336299999999998</v>
      </c>
      <c r="F86" s="196">
        <v>32.866299999999995</v>
      </c>
      <c r="G86" s="196">
        <v>31.007399999999997</v>
      </c>
      <c r="H86" s="197" t="s">
        <v>3552</v>
      </c>
      <c r="I86" s="197"/>
      <c r="J86" s="201" t="s">
        <v>3547</v>
      </c>
      <c r="K86" s="197"/>
      <c r="L86" s="192"/>
      <c r="M86" s="197"/>
      <c r="N86" s="192" t="s">
        <v>3562</v>
      </c>
      <c r="O86" s="194" t="s">
        <v>2072</v>
      </c>
      <c r="P86" s="192" t="s">
        <v>9813</v>
      </c>
      <c r="Q86" s="197" t="s">
        <v>3547</v>
      </c>
    </row>
    <row r="87" spans="1:17">
      <c r="A87" s="192" t="s">
        <v>77</v>
      </c>
      <c r="B87" s="196">
        <v>1.0469999999999999</v>
      </c>
      <c r="C87" s="196">
        <v>0.73909999999999998</v>
      </c>
      <c r="D87" s="196">
        <v>30.3736</v>
      </c>
      <c r="E87" s="196">
        <v>31.438499999999998</v>
      </c>
      <c r="F87" s="196">
        <v>32.415199999999999</v>
      </c>
      <c r="G87" s="196">
        <v>31.365699999999997</v>
      </c>
      <c r="H87" s="197" t="s">
        <v>3549</v>
      </c>
      <c r="I87" s="197" t="s">
        <v>3608</v>
      </c>
      <c r="J87" s="201" t="s">
        <v>3547</v>
      </c>
      <c r="K87" s="197" t="s">
        <v>3550</v>
      </c>
      <c r="L87" s="192"/>
      <c r="M87" s="197"/>
      <c r="N87" s="192" t="s">
        <v>3609</v>
      </c>
      <c r="O87" s="194" t="s">
        <v>2118</v>
      </c>
      <c r="P87" s="192" t="s">
        <v>9861</v>
      </c>
      <c r="Q87" s="197" t="s">
        <v>3547</v>
      </c>
    </row>
    <row r="88" spans="1:17">
      <c r="A88" s="192" t="s">
        <v>78</v>
      </c>
      <c r="B88" s="196">
        <v>1.2644</v>
      </c>
      <c r="C88" s="196">
        <v>0.71689999999999998</v>
      </c>
      <c r="D88" s="196">
        <v>26.8553</v>
      </c>
      <c r="E88" s="196">
        <v>27.210199999999997</v>
      </c>
      <c r="F88" s="196">
        <v>27.337899999999998</v>
      </c>
      <c r="G88" s="196">
        <v>27.129799999999999</v>
      </c>
      <c r="H88" s="197" t="s">
        <v>3549</v>
      </c>
      <c r="I88" s="197"/>
      <c r="J88" s="201" t="s">
        <v>3547</v>
      </c>
      <c r="K88" s="197"/>
      <c r="L88" s="192"/>
      <c r="M88" s="197">
        <v>3.2099999999999997E-2</v>
      </c>
      <c r="N88" s="192" t="s">
        <v>3595</v>
      </c>
      <c r="O88" s="194" t="s">
        <v>2105</v>
      </c>
      <c r="P88" s="192" t="s">
        <v>9846</v>
      </c>
      <c r="Q88" s="197" t="s">
        <v>3547</v>
      </c>
    </row>
    <row r="89" spans="1:17">
      <c r="A89" s="192" t="s">
        <v>79</v>
      </c>
      <c r="B89" s="196">
        <v>2.2585999999999999</v>
      </c>
      <c r="C89" s="196">
        <v>0.80719999999999992</v>
      </c>
      <c r="D89" s="196">
        <v>29.654799999999998</v>
      </c>
      <c r="E89" s="196">
        <v>30.392699999999998</v>
      </c>
      <c r="F89" s="196">
        <v>30.330399999999997</v>
      </c>
      <c r="G89" s="196">
        <v>30.120399999999997</v>
      </c>
      <c r="H89" s="197" t="s">
        <v>1454</v>
      </c>
      <c r="I89" s="197"/>
      <c r="J89" s="201" t="s">
        <v>3547</v>
      </c>
      <c r="K89" s="197"/>
      <c r="L89" s="192"/>
      <c r="M89" s="197"/>
      <c r="N89" s="192" t="s">
        <v>3611</v>
      </c>
      <c r="O89" s="194" t="s">
        <v>2119</v>
      </c>
      <c r="P89" s="192" t="s">
        <v>9862</v>
      </c>
      <c r="Q89" s="197" t="s">
        <v>3547</v>
      </c>
    </row>
    <row r="90" spans="1:17">
      <c r="A90" s="192" t="s">
        <v>80</v>
      </c>
      <c r="B90" s="196">
        <v>1.0822999999999998</v>
      </c>
      <c r="C90" s="196">
        <v>0.70989999999999998</v>
      </c>
      <c r="D90" s="196">
        <v>24.8766</v>
      </c>
      <c r="E90" s="196">
        <v>23.170099999999998</v>
      </c>
      <c r="F90" s="196">
        <v>25.145299999999999</v>
      </c>
      <c r="G90" s="196">
        <v>24.388699999999996</v>
      </c>
      <c r="H90" s="197" t="s">
        <v>3549</v>
      </c>
      <c r="I90" s="197"/>
      <c r="J90" s="201" t="s">
        <v>3547</v>
      </c>
      <c r="K90" s="197"/>
      <c r="L90" s="192"/>
      <c r="M90" s="197">
        <v>2.5099999999999997E-2</v>
      </c>
      <c r="N90" s="192" t="s">
        <v>3594</v>
      </c>
      <c r="O90" s="194" t="s">
        <v>2104</v>
      </c>
      <c r="P90" s="192" t="s">
        <v>9845</v>
      </c>
      <c r="Q90" s="197" t="s">
        <v>3547</v>
      </c>
    </row>
    <row r="91" spans="1:17">
      <c r="A91" s="192" t="s">
        <v>5180</v>
      </c>
      <c r="B91" s="196">
        <v>2.1816999999999998</v>
      </c>
      <c r="C91" s="196">
        <v>0.79519999999999991</v>
      </c>
      <c r="D91" s="196"/>
      <c r="E91" s="196"/>
      <c r="F91" s="196"/>
      <c r="G91" s="196"/>
      <c r="H91" s="197" t="s">
        <v>1528</v>
      </c>
      <c r="I91" s="197"/>
      <c r="J91" s="201" t="s">
        <v>3547</v>
      </c>
      <c r="K91" s="197"/>
      <c r="L91" s="192"/>
      <c r="M91" s="197"/>
      <c r="N91" s="192" t="s">
        <v>3588</v>
      </c>
      <c r="O91" s="194" t="s">
        <v>2097</v>
      </c>
      <c r="P91" s="192" t="s">
        <v>9838</v>
      </c>
      <c r="Q91" s="197" t="s">
        <v>3547</v>
      </c>
    </row>
    <row r="92" spans="1:17">
      <c r="A92" s="192" t="s">
        <v>81</v>
      </c>
      <c r="B92" s="196">
        <v>2.0815999999999999</v>
      </c>
      <c r="C92" s="196">
        <v>1.3304999999999998</v>
      </c>
      <c r="D92" s="196">
        <v>55.342099999999995</v>
      </c>
      <c r="E92" s="196">
        <v>56.268799999999999</v>
      </c>
      <c r="F92" s="196">
        <v>53.739399999999996</v>
      </c>
      <c r="G92" s="196">
        <v>55.149099999999997</v>
      </c>
      <c r="H92" s="197" t="s">
        <v>1796</v>
      </c>
      <c r="I92" s="197"/>
      <c r="J92" s="201" t="s">
        <v>3547</v>
      </c>
      <c r="K92" s="197"/>
      <c r="L92" s="192"/>
      <c r="M92" s="197"/>
      <c r="N92" s="192" t="s">
        <v>3612</v>
      </c>
      <c r="O92" s="194" t="s">
        <v>2120</v>
      </c>
      <c r="P92" s="192" t="s">
        <v>2120</v>
      </c>
      <c r="Q92" s="197" t="s">
        <v>3547</v>
      </c>
    </row>
    <row r="93" spans="1:17">
      <c r="A93" s="192" t="s">
        <v>82</v>
      </c>
      <c r="B93" s="196">
        <v>1.5935999999999999</v>
      </c>
      <c r="C93" s="196">
        <v>1.3304999999999998</v>
      </c>
      <c r="D93" s="196">
        <v>52.154299999999999</v>
      </c>
      <c r="E93" s="196">
        <v>52.7089</v>
      </c>
      <c r="F93" s="196">
        <v>54.025899999999993</v>
      </c>
      <c r="G93" s="196">
        <v>52.937199999999997</v>
      </c>
      <c r="H93" s="197" t="s">
        <v>1796</v>
      </c>
      <c r="I93" s="197"/>
      <c r="J93" s="201" t="s">
        <v>3547</v>
      </c>
      <c r="K93" s="197"/>
      <c r="L93" s="192"/>
      <c r="M93" s="197"/>
      <c r="N93" s="192" t="s">
        <v>3613</v>
      </c>
      <c r="O93" s="194" t="s">
        <v>2121</v>
      </c>
      <c r="P93" s="192" t="s">
        <v>2121</v>
      </c>
      <c r="Q93" s="197" t="s">
        <v>3547</v>
      </c>
    </row>
    <row r="94" spans="1:17">
      <c r="A94" s="192" t="s">
        <v>83</v>
      </c>
      <c r="B94" s="196">
        <v>1.2118</v>
      </c>
      <c r="C94" s="196">
        <v>1.3304999999999998</v>
      </c>
      <c r="D94" s="196">
        <v>53.238099999999996</v>
      </c>
      <c r="E94" s="196">
        <v>56.265799999999999</v>
      </c>
      <c r="F94" s="196">
        <v>56.829899999999995</v>
      </c>
      <c r="G94" s="196">
        <v>55.433999999999997</v>
      </c>
      <c r="H94" s="197" t="s">
        <v>3614</v>
      </c>
      <c r="I94" s="197"/>
      <c r="J94" s="201" t="s">
        <v>3547</v>
      </c>
      <c r="K94" s="197"/>
      <c r="L94" s="192"/>
      <c r="M94" s="197"/>
      <c r="N94" s="192" t="s">
        <v>3615</v>
      </c>
      <c r="O94" s="194" t="s">
        <v>2122</v>
      </c>
      <c r="P94" s="192" t="s">
        <v>2122</v>
      </c>
      <c r="Q94" s="197" t="s">
        <v>3547</v>
      </c>
    </row>
    <row r="95" spans="1:17">
      <c r="A95" s="192" t="s">
        <v>84</v>
      </c>
      <c r="B95" s="196">
        <v>1.5702999999999998</v>
      </c>
      <c r="C95" s="196">
        <v>1.3304999999999998</v>
      </c>
      <c r="D95" s="196">
        <v>44.856899999999996</v>
      </c>
      <c r="E95" s="196">
        <v>44.213399999999993</v>
      </c>
      <c r="F95" s="196">
        <v>46.551799999999993</v>
      </c>
      <c r="G95" s="196">
        <v>45.203999999999994</v>
      </c>
      <c r="H95" s="197" t="s">
        <v>3616</v>
      </c>
      <c r="I95" s="197"/>
      <c r="J95" s="201" t="s">
        <v>3547</v>
      </c>
      <c r="K95" s="197"/>
      <c r="L95" s="192"/>
      <c r="M95" s="197"/>
      <c r="N95" s="192" t="s">
        <v>3617</v>
      </c>
      <c r="O95" s="194" t="s">
        <v>2123</v>
      </c>
      <c r="P95" s="192" t="s">
        <v>2123</v>
      </c>
      <c r="Q95" s="197" t="s">
        <v>3547</v>
      </c>
    </row>
    <row r="96" spans="1:17">
      <c r="A96" s="192" t="s">
        <v>85</v>
      </c>
      <c r="B96" s="196">
        <v>2.2448999999999999</v>
      </c>
      <c r="C96" s="196">
        <v>1.3304999999999998</v>
      </c>
      <c r="D96" s="196">
        <v>51.286499999999997</v>
      </c>
      <c r="E96" s="196">
        <v>51.224799999999995</v>
      </c>
      <c r="F96" s="196">
        <v>51.562799999999996</v>
      </c>
      <c r="G96" s="196">
        <v>51.357299999999995</v>
      </c>
      <c r="H96" s="197" t="s">
        <v>1796</v>
      </c>
      <c r="I96" s="197"/>
      <c r="J96" s="201" t="s">
        <v>3547</v>
      </c>
      <c r="K96" s="197"/>
      <c r="L96" s="192"/>
      <c r="M96" s="197"/>
      <c r="N96" s="192" t="s">
        <v>3612</v>
      </c>
      <c r="O96" s="194" t="s">
        <v>2120</v>
      </c>
      <c r="P96" s="192" t="s">
        <v>2120</v>
      </c>
      <c r="Q96" s="197" t="s">
        <v>3547</v>
      </c>
    </row>
    <row r="97" spans="1:17">
      <c r="A97" s="192" t="s">
        <v>5183</v>
      </c>
      <c r="B97" s="196">
        <v>0.95319999999999994</v>
      </c>
      <c r="C97" s="196">
        <v>1.9342999999999999</v>
      </c>
      <c r="D97" s="196"/>
      <c r="E97" s="196"/>
      <c r="F97" s="196"/>
      <c r="G97" s="196"/>
      <c r="H97" s="197" t="s">
        <v>3614</v>
      </c>
      <c r="I97" s="197"/>
      <c r="J97" s="201" t="s">
        <v>3547</v>
      </c>
      <c r="K97" s="197"/>
      <c r="L97" s="192"/>
      <c r="M97" s="197"/>
      <c r="N97" s="192" t="s">
        <v>3618</v>
      </c>
      <c r="O97" s="194" t="s">
        <v>2124</v>
      </c>
      <c r="P97" s="192" t="s">
        <v>2124</v>
      </c>
      <c r="Q97" s="197" t="s">
        <v>3547</v>
      </c>
    </row>
    <row r="98" spans="1:17">
      <c r="A98" s="192" t="s">
        <v>86</v>
      </c>
      <c r="B98" s="196">
        <v>1.5513999999999999</v>
      </c>
      <c r="C98" s="196">
        <v>1.3304999999999998</v>
      </c>
      <c r="D98" s="196">
        <v>52.845599999999997</v>
      </c>
      <c r="E98" s="196">
        <v>60.885999999999996</v>
      </c>
      <c r="F98" s="196">
        <v>55.980099999999993</v>
      </c>
      <c r="G98" s="196">
        <v>56.299299999999995</v>
      </c>
      <c r="H98" s="197" t="s">
        <v>3614</v>
      </c>
      <c r="I98" s="197"/>
      <c r="J98" s="201" t="s">
        <v>3547</v>
      </c>
      <c r="K98" s="197"/>
      <c r="L98" s="192"/>
      <c r="M98" s="197"/>
      <c r="N98" s="192" t="s">
        <v>3619</v>
      </c>
      <c r="O98" s="194" t="s">
        <v>2125</v>
      </c>
      <c r="P98" s="192" t="s">
        <v>2125</v>
      </c>
      <c r="Q98" s="197" t="s">
        <v>3547</v>
      </c>
    </row>
    <row r="99" spans="1:17">
      <c r="A99" s="192" t="s">
        <v>87</v>
      </c>
      <c r="B99" s="196">
        <v>1.8700999999999999</v>
      </c>
      <c r="C99" s="196">
        <v>1.9342999999999999</v>
      </c>
      <c r="D99" s="196"/>
      <c r="E99" s="196"/>
      <c r="F99" s="196"/>
      <c r="G99" s="196"/>
      <c r="H99" s="197" t="s">
        <v>1796</v>
      </c>
      <c r="I99" s="197"/>
      <c r="J99" s="201" t="s">
        <v>3547</v>
      </c>
      <c r="K99" s="197"/>
      <c r="L99" s="192"/>
      <c r="M99" s="197"/>
      <c r="N99" s="192" t="s">
        <v>3612</v>
      </c>
      <c r="O99" s="194" t="s">
        <v>2120</v>
      </c>
      <c r="P99" s="192" t="s">
        <v>2120</v>
      </c>
      <c r="Q99" s="197" t="s">
        <v>3547</v>
      </c>
    </row>
    <row r="100" spans="1:17">
      <c r="A100" s="192" t="s">
        <v>88</v>
      </c>
      <c r="B100" s="196">
        <v>1.5400999999999998</v>
      </c>
      <c r="C100" s="196">
        <v>1.0234999999999999</v>
      </c>
      <c r="D100" s="196">
        <v>36.763199999999998</v>
      </c>
      <c r="E100" s="196">
        <v>37.312899999999999</v>
      </c>
      <c r="F100" s="196">
        <v>40.0366</v>
      </c>
      <c r="G100" s="196">
        <v>38.035499999999999</v>
      </c>
      <c r="H100" s="197" t="s">
        <v>1662</v>
      </c>
      <c r="I100" s="197"/>
      <c r="J100" s="201" t="s">
        <v>3547</v>
      </c>
      <c r="K100" s="197"/>
      <c r="L100" s="192"/>
      <c r="M100" s="197"/>
      <c r="N100" s="192" t="s">
        <v>3620</v>
      </c>
      <c r="O100" s="194" t="s">
        <v>2126</v>
      </c>
      <c r="P100" s="192" t="s">
        <v>9863</v>
      </c>
      <c r="Q100" s="197" t="s">
        <v>3547</v>
      </c>
    </row>
    <row r="101" spans="1:17">
      <c r="A101" s="192" t="s">
        <v>89</v>
      </c>
      <c r="B101" s="196">
        <v>2.5387</v>
      </c>
      <c r="C101" s="196">
        <v>1.0234999999999999</v>
      </c>
      <c r="D101" s="196">
        <v>41.680699999999995</v>
      </c>
      <c r="E101" s="196">
        <v>43.7624</v>
      </c>
      <c r="F101" s="196">
        <v>42.552</v>
      </c>
      <c r="G101" s="196">
        <v>42.675899999999999</v>
      </c>
      <c r="H101" s="197" t="s">
        <v>1662</v>
      </c>
      <c r="I101" s="197" t="s">
        <v>3622</v>
      </c>
      <c r="J101" s="201" t="s">
        <v>3547</v>
      </c>
      <c r="K101" s="197"/>
      <c r="L101" s="192" t="s">
        <v>3550</v>
      </c>
      <c r="M101" s="197"/>
      <c r="N101" s="192" t="s">
        <v>3620</v>
      </c>
      <c r="O101" s="194" t="s">
        <v>2126</v>
      </c>
      <c r="P101" s="192" t="s">
        <v>9863</v>
      </c>
      <c r="Q101" s="197" t="s">
        <v>3547</v>
      </c>
    </row>
    <row r="102" spans="1:17">
      <c r="A102" s="192" t="s">
        <v>90</v>
      </c>
      <c r="B102" s="196">
        <v>1.9433999999999998</v>
      </c>
      <c r="C102" s="196">
        <v>1.0234999999999999</v>
      </c>
      <c r="D102" s="196">
        <v>36.601899999999993</v>
      </c>
      <c r="E102" s="196">
        <v>35.684599999999996</v>
      </c>
      <c r="F102" s="196">
        <v>36.998999999999995</v>
      </c>
      <c r="G102" s="196">
        <v>36.429499999999997</v>
      </c>
      <c r="H102" s="197" t="s">
        <v>2001</v>
      </c>
      <c r="I102" s="197" t="s">
        <v>1662</v>
      </c>
      <c r="J102" s="201" t="s">
        <v>3547</v>
      </c>
      <c r="K102" s="197" t="s">
        <v>3550</v>
      </c>
      <c r="L102" s="192"/>
      <c r="M102" s="197"/>
      <c r="N102" s="192" t="s">
        <v>3621</v>
      </c>
      <c r="O102" s="194" t="s">
        <v>2127</v>
      </c>
      <c r="P102" s="192" t="s">
        <v>9864</v>
      </c>
      <c r="Q102" s="197" t="s">
        <v>9817</v>
      </c>
    </row>
    <row r="103" spans="1:17">
      <c r="A103" s="192" t="s">
        <v>91</v>
      </c>
      <c r="B103" s="196">
        <v>1.7565</v>
      </c>
      <c r="C103" s="196">
        <v>1.0234999999999999</v>
      </c>
      <c r="D103" s="196">
        <v>43.5229</v>
      </c>
      <c r="E103" s="196">
        <v>43.683599999999998</v>
      </c>
      <c r="F103" s="196">
        <v>45.426199999999994</v>
      </c>
      <c r="G103" s="196">
        <v>44.224499999999999</v>
      </c>
      <c r="H103" s="197" t="s">
        <v>1678</v>
      </c>
      <c r="I103" s="197" t="s">
        <v>3622</v>
      </c>
      <c r="J103" s="201" t="s">
        <v>3547</v>
      </c>
      <c r="K103" s="197"/>
      <c r="L103" s="192" t="s">
        <v>3550</v>
      </c>
      <c r="M103" s="197"/>
      <c r="N103" s="192" t="s">
        <v>3623</v>
      </c>
      <c r="O103" s="194" t="s">
        <v>2128</v>
      </c>
      <c r="P103" s="192" t="s">
        <v>9865</v>
      </c>
      <c r="Q103" s="197" t="s">
        <v>3547</v>
      </c>
    </row>
    <row r="104" spans="1:17">
      <c r="A104" s="192" t="s">
        <v>92</v>
      </c>
      <c r="B104" s="196">
        <v>1.8013999999999999</v>
      </c>
      <c r="C104" s="196">
        <v>1.0234999999999999</v>
      </c>
      <c r="D104" s="196">
        <v>33.736099999999993</v>
      </c>
      <c r="E104" s="196">
        <v>37.350399999999993</v>
      </c>
      <c r="F104" s="196">
        <v>35.588299999999997</v>
      </c>
      <c r="G104" s="196">
        <v>35.546999999999997</v>
      </c>
      <c r="H104" s="197" t="s">
        <v>2001</v>
      </c>
      <c r="I104" s="197" t="s">
        <v>1662</v>
      </c>
      <c r="J104" s="201" t="s">
        <v>3547</v>
      </c>
      <c r="K104" s="197" t="s">
        <v>3550</v>
      </c>
      <c r="L104" s="192"/>
      <c r="M104" s="197"/>
      <c r="N104" s="192" t="s">
        <v>3621</v>
      </c>
      <c r="O104" s="194" t="s">
        <v>2127</v>
      </c>
      <c r="P104" s="192" t="s">
        <v>9864</v>
      </c>
      <c r="Q104" s="197" t="s">
        <v>9817</v>
      </c>
    </row>
    <row r="105" spans="1:17">
      <c r="A105" s="192" t="s">
        <v>93</v>
      </c>
      <c r="B105" s="196">
        <v>1.7308999999999999</v>
      </c>
      <c r="C105" s="196">
        <v>1.0234999999999999</v>
      </c>
      <c r="D105" s="196">
        <v>34.428099999999993</v>
      </c>
      <c r="E105" s="196">
        <v>37.067699999999995</v>
      </c>
      <c r="F105" s="196">
        <v>36.204999999999998</v>
      </c>
      <c r="G105" s="196">
        <v>35.889499999999998</v>
      </c>
      <c r="H105" s="197" t="s">
        <v>2001</v>
      </c>
      <c r="I105" s="197" t="s">
        <v>1662</v>
      </c>
      <c r="J105" s="201" t="s">
        <v>3547</v>
      </c>
      <c r="K105" s="197" t="s">
        <v>3550</v>
      </c>
      <c r="L105" s="192"/>
      <c r="M105" s="197"/>
      <c r="N105" s="192" t="s">
        <v>3621</v>
      </c>
      <c r="O105" s="194" t="s">
        <v>2127</v>
      </c>
      <c r="P105" s="192" t="s">
        <v>9864</v>
      </c>
      <c r="Q105" s="197" t="s">
        <v>9817</v>
      </c>
    </row>
    <row r="106" spans="1:17">
      <c r="A106" s="192" t="s">
        <v>94</v>
      </c>
      <c r="B106" s="196">
        <v>1.6589999999999998</v>
      </c>
      <c r="C106" s="196">
        <v>1.071</v>
      </c>
      <c r="D106" s="196">
        <v>44.419699999999999</v>
      </c>
      <c r="E106" s="196">
        <v>44.937099999999994</v>
      </c>
      <c r="F106" s="196">
        <v>42.384899999999995</v>
      </c>
      <c r="G106" s="196">
        <v>43.840499999999999</v>
      </c>
      <c r="H106" s="197" t="s">
        <v>1678</v>
      </c>
      <c r="I106" s="197" t="s">
        <v>1678</v>
      </c>
      <c r="J106" s="201" t="s">
        <v>3547</v>
      </c>
      <c r="K106" s="197" t="s">
        <v>3550</v>
      </c>
      <c r="L106" s="192"/>
      <c r="M106" s="197"/>
      <c r="N106" s="192" t="s">
        <v>3623</v>
      </c>
      <c r="O106" s="194" t="s">
        <v>2128</v>
      </c>
      <c r="P106" s="192" t="s">
        <v>9865</v>
      </c>
      <c r="Q106" s="197" t="s">
        <v>9817</v>
      </c>
    </row>
    <row r="107" spans="1:17">
      <c r="A107" s="192" t="s">
        <v>95</v>
      </c>
      <c r="B107" s="196">
        <v>1.8641999999999999</v>
      </c>
      <c r="C107" s="196">
        <v>1.0234999999999999</v>
      </c>
      <c r="D107" s="196">
        <v>41.735899999999994</v>
      </c>
      <c r="E107" s="196">
        <v>43.448299999999996</v>
      </c>
      <c r="F107" s="196">
        <v>42.871099999999998</v>
      </c>
      <c r="G107" s="196">
        <v>42.666199999999996</v>
      </c>
      <c r="H107" s="197" t="s">
        <v>3624</v>
      </c>
      <c r="I107" s="197"/>
      <c r="J107" s="201" t="s">
        <v>3547</v>
      </c>
      <c r="K107" s="197"/>
      <c r="L107" s="192"/>
      <c r="M107" s="197"/>
      <c r="N107" s="192" t="s">
        <v>3625</v>
      </c>
      <c r="O107" s="194" t="s">
        <v>2129</v>
      </c>
      <c r="P107" s="192" t="s">
        <v>9866</v>
      </c>
      <c r="Q107" s="197" t="s">
        <v>3547</v>
      </c>
    </row>
    <row r="108" spans="1:17">
      <c r="A108" s="192" t="s">
        <v>96</v>
      </c>
      <c r="B108" s="196">
        <v>1.8391</v>
      </c>
      <c r="C108" s="196">
        <v>1.0234999999999999</v>
      </c>
      <c r="D108" s="196">
        <v>41.781899999999993</v>
      </c>
      <c r="E108" s="196">
        <v>42.831199999999995</v>
      </c>
      <c r="F108" s="196">
        <v>42.815999999999995</v>
      </c>
      <c r="G108" s="196">
        <v>42.485199999999999</v>
      </c>
      <c r="H108" s="197" t="s">
        <v>1662</v>
      </c>
      <c r="I108" s="197" t="s">
        <v>3622</v>
      </c>
      <c r="J108" s="201" t="s">
        <v>3547</v>
      </c>
      <c r="K108" s="197"/>
      <c r="L108" s="192" t="s">
        <v>3550</v>
      </c>
      <c r="M108" s="197"/>
      <c r="N108" s="192" t="s">
        <v>3620</v>
      </c>
      <c r="O108" s="194" t="s">
        <v>2126</v>
      </c>
      <c r="P108" s="192" t="s">
        <v>9863</v>
      </c>
      <c r="Q108" s="197" t="s">
        <v>3547</v>
      </c>
    </row>
    <row r="109" spans="1:17">
      <c r="A109" s="192" t="s">
        <v>97</v>
      </c>
      <c r="B109" s="196">
        <v>1.7191999999999998</v>
      </c>
      <c r="C109" s="196">
        <v>1.0234999999999999</v>
      </c>
      <c r="D109" s="196">
        <v>41.682299999999998</v>
      </c>
      <c r="E109" s="196">
        <v>43.976699999999994</v>
      </c>
      <c r="F109" s="196">
        <v>46.697199999999995</v>
      </c>
      <c r="G109" s="196">
        <v>44.147999999999996</v>
      </c>
      <c r="H109" s="197" t="s">
        <v>1662</v>
      </c>
      <c r="I109" s="197"/>
      <c r="J109" s="201" t="s">
        <v>3547</v>
      </c>
      <c r="K109" s="197"/>
      <c r="L109" s="192"/>
      <c r="M109" s="197"/>
      <c r="N109" s="192" t="s">
        <v>3626</v>
      </c>
      <c r="O109" s="194" t="s">
        <v>2130</v>
      </c>
      <c r="P109" s="192" t="s">
        <v>9867</v>
      </c>
      <c r="Q109" s="197" t="s">
        <v>3547</v>
      </c>
    </row>
    <row r="110" spans="1:17">
      <c r="A110" s="192" t="s">
        <v>98</v>
      </c>
      <c r="B110" s="196">
        <v>2.4431999999999996</v>
      </c>
      <c r="C110" s="196">
        <v>1.0234999999999999</v>
      </c>
      <c r="D110" s="196">
        <v>39.169799999999995</v>
      </c>
      <c r="E110" s="196">
        <v>41.110099999999996</v>
      </c>
      <c r="F110" s="196">
        <v>46.482299999999995</v>
      </c>
      <c r="G110" s="196">
        <v>41.962899999999998</v>
      </c>
      <c r="H110" s="197" t="s">
        <v>1662</v>
      </c>
      <c r="I110" s="197"/>
      <c r="J110" s="201" t="s">
        <v>3547</v>
      </c>
      <c r="K110" s="197"/>
      <c r="L110" s="192"/>
      <c r="M110" s="197"/>
      <c r="N110" s="192" t="s">
        <v>3620</v>
      </c>
      <c r="O110" s="194" t="s">
        <v>2126</v>
      </c>
      <c r="P110" s="192" t="s">
        <v>9863</v>
      </c>
      <c r="Q110" s="197" t="s">
        <v>3547</v>
      </c>
    </row>
    <row r="111" spans="1:17">
      <c r="A111" s="192" t="s">
        <v>99</v>
      </c>
      <c r="B111" s="196">
        <v>2.2858999999999998</v>
      </c>
      <c r="C111" s="196">
        <v>1.1406999999999998</v>
      </c>
      <c r="D111" s="196">
        <v>47.845299999999995</v>
      </c>
      <c r="E111" s="196">
        <v>46.906599999999997</v>
      </c>
      <c r="F111" s="196">
        <v>48.270499999999998</v>
      </c>
      <c r="G111" s="196">
        <v>47.682799999999993</v>
      </c>
      <c r="H111" s="197" t="s">
        <v>3627</v>
      </c>
      <c r="I111" s="197"/>
      <c r="J111" s="201" t="s">
        <v>3547</v>
      </c>
      <c r="K111" s="197"/>
      <c r="L111" s="192"/>
      <c r="M111" s="197"/>
      <c r="N111" s="192" t="s">
        <v>3628</v>
      </c>
      <c r="O111" s="194" t="s">
        <v>2131</v>
      </c>
      <c r="P111" s="192" t="s">
        <v>9868</v>
      </c>
      <c r="Q111" s="197" t="s">
        <v>3547</v>
      </c>
    </row>
    <row r="112" spans="1:17">
      <c r="A112" s="192" t="s">
        <v>100</v>
      </c>
      <c r="B112" s="196">
        <v>2.5181999999999998</v>
      </c>
      <c r="C112" s="196">
        <v>1.071</v>
      </c>
      <c r="D112" s="196">
        <v>46.161299999999997</v>
      </c>
      <c r="E112" s="196">
        <v>48.650099999999995</v>
      </c>
      <c r="F112" s="196">
        <v>47.971999999999994</v>
      </c>
      <c r="G112" s="196">
        <v>47.596199999999996</v>
      </c>
      <c r="H112" s="197" t="s">
        <v>1662</v>
      </c>
      <c r="I112" s="197" t="s">
        <v>1678</v>
      </c>
      <c r="J112" s="201" t="s">
        <v>3547</v>
      </c>
      <c r="K112" s="197" t="s">
        <v>3550</v>
      </c>
      <c r="L112" s="192"/>
      <c r="M112" s="197"/>
      <c r="N112" s="192" t="s">
        <v>3620</v>
      </c>
      <c r="O112" s="194" t="s">
        <v>2126</v>
      </c>
      <c r="P112" s="192" t="s">
        <v>9863</v>
      </c>
      <c r="Q112" s="197" t="s">
        <v>9817</v>
      </c>
    </row>
    <row r="113" spans="1:17">
      <c r="A113" s="192" t="s">
        <v>101</v>
      </c>
      <c r="B113" s="196">
        <v>1.8314999999999999</v>
      </c>
      <c r="C113" s="196">
        <v>1.0234999999999999</v>
      </c>
      <c r="D113" s="196">
        <v>40.062999999999995</v>
      </c>
      <c r="E113" s="196">
        <v>40.286399999999993</v>
      </c>
      <c r="F113" s="196">
        <v>42.536299999999997</v>
      </c>
      <c r="G113" s="196">
        <v>40.994499999999995</v>
      </c>
      <c r="H113" s="197" t="s">
        <v>1662</v>
      </c>
      <c r="I113" s="197"/>
      <c r="J113" s="201" t="s">
        <v>3547</v>
      </c>
      <c r="K113" s="197"/>
      <c r="L113" s="192"/>
      <c r="M113" s="197"/>
      <c r="N113" s="192" t="s">
        <v>3620</v>
      </c>
      <c r="O113" s="194" t="s">
        <v>2126</v>
      </c>
      <c r="P113" s="192" t="s">
        <v>9863</v>
      </c>
      <c r="Q113" s="197" t="s">
        <v>3547</v>
      </c>
    </row>
    <row r="114" spans="1:17">
      <c r="A114" s="192" t="s">
        <v>102</v>
      </c>
      <c r="B114" s="196">
        <v>1.3696999999999999</v>
      </c>
      <c r="C114" s="196">
        <v>1.0234999999999999</v>
      </c>
      <c r="D114" s="196">
        <v>36.814399999999999</v>
      </c>
      <c r="E114" s="196">
        <v>37.626099999999994</v>
      </c>
      <c r="F114" s="196">
        <v>36.607099999999996</v>
      </c>
      <c r="G114" s="196">
        <v>37.01</v>
      </c>
      <c r="H114" s="197" t="s">
        <v>3622</v>
      </c>
      <c r="I114" s="197"/>
      <c r="J114" s="201" t="s">
        <v>3547</v>
      </c>
      <c r="K114" s="197"/>
      <c r="L114" s="192"/>
      <c r="M114" s="197"/>
      <c r="N114" s="192" t="s">
        <v>3629</v>
      </c>
      <c r="O114" s="194" t="s">
        <v>2132</v>
      </c>
      <c r="P114" s="192" t="s">
        <v>9869</v>
      </c>
      <c r="Q114" s="197" t="s">
        <v>3547</v>
      </c>
    </row>
    <row r="115" spans="1:17">
      <c r="A115" s="192" t="s">
        <v>103</v>
      </c>
      <c r="B115" s="196">
        <v>1.8691</v>
      </c>
      <c r="C115" s="196">
        <v>1.071</v>
      </c>
      <c r="D115" s="196">
        <v>45.940599999999996</v>
      </c>
      <c r="E115" s="196">
        <v>47.703799999999994</v>
      </c>
      <c r="F115" s="196">
        <v>46.309199999999997</v>
      </c>
      <c r="G115" s="196">
        <v>46.630299999999998</v>
      </c>
      <c r="H115" s="197" t="s">
        <v>1662</v>
      </c>
      <c r="I115" s="197" t="s">
        <v>1678</v>
      </c>
      <c r="J115" s="201" t="s">
        <v>3547</v>
      </c>
      <c r="K115" s="197" t="s">
        <v>3550</v>
      </c>
      <c r="L115" s="192"/>
      <c r="M115" s="197"/>
      <c r="N115" s="192" t="s">
        <v>3620</v>
      </c>
      <c r="O115" s="194" t="s">
        <v>2126</v>
      </c>
      <c r="P115" s="192" t="s">
        <v>9863</v>
      </c>
      <c r="Q115" s="197" t="s">
        <v>9817</v>
      </c>
    </row>
    <row r="116" spans="1:17">
      <c r="A116" s="192" t="s">
        <v>104</v>
      </c>
      <c r="B116" s="196">
        <v>2.1964999999999999</v>
      </c>
      <c r="C116" s="196">
        <v>1.0234999999999999</v>
      </c>
      <c r="D116" s="196">
        <v>36.075099999999999</v>
      </c>
      <c r="E116" s="196">
        <v>35.957199999999993</v>
      </c>
      <c r="F116" s="196">
        <v>36.5244</v>
      </c>
      <c r="G116" s="196">
        <v>36.181399999999996</v>
      </c>
      <c r="H116" s="197" t="s">
        <v>1662</v>
      </c>
      <c r="I116" s="197"/>
      <c r="J116" s="201" t="s">
        <v>3547</v>
      </c>
      <c r="K116" s="197"/>
      <c r="L116" s="192"/>
      <c r="M116" s="197"/>
      <c r="N116" s="192" t="s">
        <v>3620</v>
      </c>
      <c r="O116" s="194" t="s">
        <v>2126</v>
      </c>
      <c r="P116" s="192" t="s">
        <v>9863</v>
      </c>
      <c r="Q116" s="197" t="s">
        <v>3547</v>
      </c>
    </row>
    <row r="117" spans="1:17">
      <c r="A117" s="192" t="s">
        <v>105</v>
      </c>
      <c r="B117" s="196">
        <v>1.8545999999999998</v>
      </c>
      <c r="C117" s="196">
        <v>1.0234999999999999</v>
      </c>
      <c r="D117" s="196">
        <v>39.821199999999997</v>
      </c>
      <c r="E117" s="196">
        <v>39.830299999999994</v>
      </c>
      <c r="F117" s="196">
        <v>41.609599999999993</v>
      </c>
      <c r="G117" s="196">
        <v>40.417299999999997</v>
      </c>
      <c r="H117" s="197" t="s">
        <v>1662</v>
      </c>
      <c r="I117" s="197" t="s">
        <v>3622</v>
      </c>
      <c r="J117" s="201" t="s">
        <v>3547</v>
      </c>
      <c r="K117" s="197"/>
      <c r="L117" s="192" t="s">
        <v>3550</v>
      </c>
      <c r="M117" s="197"/>
      <c r="N117" s="192" t="s">
        <v>3620</v>
      </c>
      <c r="O117" s="194" t="s">
        <v>2126</v>
      </c>
      <c r="P117" s="192" t="s">
        <v>9863</v>
      </c>
      <c r="Q117" s="197" t="s">
        <v>3547</v>
      </c>
    </row>
    <row r="118" spans="1:17">
      <c r="A118" s="192" t="s">
        <v>106</v>
      </c>
      <c r="B118" s="196">
        <v>1.4137999999999999</v>
      </c>
      <c r="C118" s="196">
        <v>1.0234999999999999</v>
      </c>
      <c r="D118" s="196">
        <v>36.681199999999997</v>
      </c>
      <c r="E118" s="196">
        <v>36.464699999999993</v>
      </c>
      <c r="F118" s="196">
        <v>38.373699999999999</v>
      </c>
      <c r="G118" s="196">
        <v>37.138599999999997</v>
      </c>
      <c r="H118" s="197" t="s">
        <v>3630</v>
      </c>
      <c r="I118" s="197" t="s">
        <v>3622</v>
      </c>
      <c r="J118" s="201" t="s">
        <v>3547</v>
      </c>
      <c r="K118" s="197"/>
      <c r="L118" s="192" t="s">
        <v>3550</v>
      </c>
      <c r="M118" s="197"/>
      <c r="N118" s="192" t="s">
        <v>3631</v>
      </c>
      <c r="O118" s="194" t="s">
        <v>2133</v>
      </c>
      <c r="P118" s="192" t="s">
        <v>9870</v>
      </c>
      <c r="Q118" s="197" t="s">
        <v>3547</v>
      </c>
    </row>
    <row r="119" spans="1:17">
      <c r="A119" s="192" t="s">
        <v>107</v>
      </c>
      <c r="B119" s="196">
        <v>1.7730999999999999</v>
      </c>
      <c r="C119" s="196">
        <v>1.071</v>
      </c>
      <c r="D119" s="196">
        <v>35.639099999999999</v>
      </c>
      <c r="E119" s="196">
        <v>37.153699999999994</v>
      </c>
      <c r="F119" s="196">
        <v>38.602399999999996</v>
      </c>
      <c r="G119" s="196">
        <v>37.159899999999993</v>
      </c>
      <c r="H119" s="197" t="s">
        <v>3632</v>
      </c>
      <c r="I119" s="197" t="s">
        <v>1678</v>
      </c>
      <c r="J119" s="201" t="s">
        <v>3547</v>
      </c>
      <c r="K119" s="197" t="s">
        <v>3550</v>
      </c>
      <c r="L119" s="192"/>
      <c r="M119" s="197"/>
      <c r="N119" s="192" t="s">
        <v>3633</v>
      </c>
      <c r="O119" s="194" t="s">
        <v>2134</v>
      </c>
      <c r="P119" s="192" t="s">
        <v>9871</v>
      </c>
      <c r="Q119" s="197" t="s">
        <v>3547</v>
      </c>
    </row>
    <row r="120" spans="1:17">
      <c r="A120" s="192" t="s">
        <v>108</v>
      </c>
      <c r="B120" s="196">
        <v>1.9261999999999999</v>
      </c>
      <c r="C120" s="196">
        <v>1.0234999999999999</v>
      </c>
      <c r="D120" s="196">
        <v>40.780399999999993</v>
      </c>
      <c r="E120" s="196">
        <v>39.377299999999998</v>
      </c>
      <c r="F120" s="196">
        <v>39.753899999999994</v>
      </c>
      <c r="G120" s="196">
        <v>39.973699999999994</v>
      </c>
      <c r="H120" s="197" t="s">
        <v>1662</v>
      </c>
      <c r="I120" s="197"/>
      <c r="J120" s="201" t="s">
        <v>3547</v>
      </c>
      <c r="K120" s="197"/>
      <c r="L120" s="192"/>
      <c r="M120" s="197"/>
      <c r="N120" s="192" t="s">
        <v>3620</v>
      </c>
      <c r="O120" s="194" t="s">
        <v>2126</v>
      </c>
      <c r="P120" s="192" t="s">
        <v>9863</v>
      </c>
      <c r="Q120" s="197" t="s">
        <v>3547</v>
      </c>
    </row>
    <row r="121" spans="1:17">
      <c r="A121" s="192" t="s">
        <v>109</v>
      </c>
      <c r="B121" s="196">
        <v>1.6060999999999999</v>
      </c>
      <c r="C121" s="196">
        <v>1.0234999999999999</v>
      </c>
      <c r="D121" s="196">
        <v>37.504399999999997</v>
      </c>
      <c r="E121" s="196">
        <v>36.376399999999997</v>
      </c>
      <c r="F121" s="196">
        <v>37.257799999999996</v>
      </c>
      <c r="G121" s="196">
        <v>37.047399999999996</v>
      </c>
      <c r="H121" s="197" t="s">
        <v>3622</v>
      </c>
      <c r="I121" s="197"/>
      <c r="J121" s="201" t="s">
        <v>3547</v>
      </c>
      <c r="K121" s="197"/>
      <c r="L121" s="192"/>
      <c r="M121" s="197"/>
      <c r="N121" s="192" t="s">
        <v>3634</v>
      </c>
      <c r="O121" s="194" t="s">
        <v>2135</v>
      </c>
      <c r="P121" s="192" t="s">
        <v>9872</v>
      </c>
      <c r="Q121" s="197" t="s">
        <v>3547</v>
      </c>
    </row>
    <row r="122" spans="1:17">
      <c r="A122" s="192" t="s">
        <v>110</v>
      </c>
      <c r="B122" s="196">
        <v>2.3089999999999997</v>
      </c>
      <c r="C122" s="196">
        <v>1.0234999999999999</v>
      </c>
      <c r="D122" s="196">
        <v>37.151799999999994</v>
      </c>
      <c r="E122" s="196">
        <v>35.765199999999993</v>
      </c>
      <c r="F122" s="196">
        <v>35.898399999999995</v>
      </c>
      <c r="G122" s="196">
        <v>36.228299999999997</v>
      </c>
      <c r="H122" s="197" t="s">
        <v>2001</v>
      </c>
      <c r="I122" s="197" t="s">
        <v>1662</v>
      </c>
      <c r="J122" s="201" t="s">
        <v>3547</v>
      </c>
      <c r="K122" s="197" t="s">
        <v>3550</v>
      </c>
      <c r="L122" s="192"/>
      <c r="M122" s="197"/>
      <c r="N122" s="192" t="s">
        <v>3621</v>
      </c>
      <c r="O122" s="194" t="s">
        <v>2127</v>
      </c>
      <c r="P122" s="192" t="s">
        <v>9864</v>
      </c>
      <c r="Q122" s="197" t="s">
        <v>9817</v>
      </c>
    </row>
    <row r="123" spans="1:17">
      <c r="A123" s="192" t="s">
        <v>111</v>
      </c>
      <c r="B123" s="196">
        <v>1.8948999999999998</v>
      </c>
      <c r="C123" s="196">
        <v>1.0234999999999999</v>
      </c>
      <c r="D123" s="196">
        <v>41.678799999999995</v>
      </c>
      <c r="E123" s="196">
        <v>40.297899999999998</v>
      </c>
      <c r="F123" s="196">
        <v>41.143799999999999</v>
      </c>
      <c r="G123" s="196">
        <v>41.022499999999994</v>
      </c>
      <c r="H123" s="197" t="s">
        <v>1662</v>
      </c>
      <c r="I123" s="197"/>
      <c r="J123" s="201" t="s">
        <v>3547</v>
      </c>
      <c r="K123" s="197"/>
      <c r="L123" s="192"/>
      <c r="M123" s="197"/>
      <c r="N123" s="192" t="s">
        <v>3620</v>
      </c>
      <c r="O123" s="194" t="s">
        <v>2126</v>
      </c>
      <c r="P123" s="192" t="s">
        <v>9863</v>
      </c>
      <c r="Q123" s="197" t="s">
        <v>3547</v>
      </c>
    </row>
    <row r="124" spans="1:17">
      <c r="A124" s="192" t="s">
        <v>112</v>
      </c>
      <c r="B124" s="196">
        <v>1.496</v>
      </c>
      <c r="C124" s="196">
        <v>1.0234999999999999</v>
      </c>
      <c r="D124" s="196">
        <v>32.663799999999995</v>
      </c>
      <c r="E124" s="196">
        <v>34.895999999999994</v>
      </c>
      <c r="F124" s="196">
        <v>36.525099999999995</v>
      </c>
      <c r="G124" s="196">
        <v>34.644299999999994</v>
      </c>
      <c r="H124" s="197" t="s">
        <v>3622</v>
      </c>
      <c r="I124" s="197"/>
      <c r="J124" s="201" t="s">
        <v>3547</v>
      </c>
      <c r="K124" s="197"/>
      <c r="L124" s="192"/>
      <c r="M124" s="197"/>
      <c r="N124" s="192" t="s">
        <v>3635</v>
      </c>
      <c r="O124" s="194" t="s">
        <v>2136</v>
      </c>
      <c r="P124" s="192" t="s">
        <v>9873</v>
      </c>
      <c r="Q124" s="197" t="s">
        <v>3547</v>
      </c>
    </row>
    <row r="125" spans="1:17">
      <c r="A125" s="192" t="s">
        <v>113</v>
      </c>
      <c r="B125" s="196">
        <v>1.8864999999999998</v>
      </c>
      <c r="C125" s="196">
        <v>1.1541999999999999</v>
      </c>
      <c r="D125" s="196">
        <v>39.318099999999994</v>
      </c>
      <c r="E125" s="196">
        <v>40.497199999999999</v>
      </c>
      <c r="F125" s="196">
        <v>40.805099999999996</v>
      </c>
      <c r="G125" s="196">
        <v>40.194999999999993</v>
      </c>
      <c r="H125" s="197" t="s">
        <v>3632</v>
      </c>
      <c r="I125" s="197" t="s">
        <v>1691</v>
      </c>
      <c r="J125" s="201" t="s">
        <v>3547</v>
      </c>
      <c r="K125" s="197" t="s">
        <v>3550</v>
      </c>
      <c r="L125" s="192"/>
      <c r="M125" s="197"/>
      <c r="N125" s="192" t="s">
        <v>3633</v>
      </c>
      <c r="O125" s="194" t="s">
        <v>2134</v>
      </c>
      <c r="P125" s="192" t="s">
        <v>9871</v>
      </c>
      <c r="Q125" s="197" t="s">
        <v>3547</v>
      </c>
    </row>
    <row r="126" spans="1:17">
      <c r="A126" s="192" t="s">
        <v>5186</v>
      </c>
      <c r="B126" s="196">
        <v>0.97689999999999999</v>
      </c>
      <c r="C126" s="196">
        <v>1.4447999999999999</v>
      </c>
      <c r="D126" s="196"/>
      <c r="E126" s="196"/>
      <c r="F126" s="196"/>
      <c r="G126" s="196"/>
      <c r="H126" s="197" t="s">
        <v>3622</v>
      </c>
      <c r="I126" s="197"/>
      <c r="J126" s="201" t="s">
        <v>3547</v>
      </c>
      <c r="K126" s="197"/>
      <c r="L126" s="192"/>
      <c r="M126" s="197"/>
      <c r="N126" s="192" t="s">
        <v>3636</v>
      </c>
      <c r="O126" s="194" t="s">
        <v>2137</v>
      </c>
      <c r="P126" s="192" t="s">
        <v>9874</v>
      </c>
      <c r="Q126" s="197" t="s">
        <v>3547</v>
      </c>
    </row>
    <row r="127" spans="1:17">
      <c r="A127" s="192" t="s">
        <v>114</v>
      </c>
      <c r="B127" s="196">
        <v>1.5114999999999998</v>
      </c>
      <c r="C127" s="196">
        <v>1.4447999999999999</v>
      </c>
      <c r="D127" s="196"/>
      <c r="E127" s="196"/>
      <c r="F127" s="196"/>
      <c r="G127" s="196"/>
      <c r="H127" s="197" t="s">
        <v>3627</v>
      </c>
      <c r="I127" s="197"/>
      <c r="J127" s="201" t="s">
        <v>3547</v>
      </c>
      <c r="K127" s="197"/>
      <c r="L127" s="192"/>
      <c r="M127" s="197"/>
      <c r="N127" s="192" t="s">
        <v>3628</v>
      </c>
      <c r="O127" s="194" t="s">
        <v>2131</v>
      </c>
      <c r="P127" s="192" t="s">
        <v>9868</v>
      </c>
      <c r="Q127" s="197" t="s">
        <v>3547</v>
      </c>
    </row>
    <row r="128" spans="1:17">
      <c r="A128" s="192" t="s">
        <v>5187</v>
      </c>
      <c r="B128" s="196">
        <v>0.84839999999999993</v>
      </c>
      <c r="C128" s="196">
        <v>1.4447999999999999</v>
      </c>
      <c r="D128" s="196"/>
      <c r="E128" s="196"/>
      <c r="F128" s="196"/>
      <c r="G128" s="196"/>
      <c r="H128" s="197" t="s">
        <v>2001</v>
      </c>
      <c r="I128" s="197"/>
      <c r="J128" s="201" t="s">
        <v>3547</v>
      </c>
      <c r="K128" s="197"/>
      <c r="L128" s="192"/>
      <c r="M128" s="197"/>
      <c r="N128" s="192" t="s">
        <v>3621</v>
      </c>
      <c r="O128" s="194" t="s">
        <v>2127</v>
      </c>
      <c r="P128" s="192" t="s">
        <v>9864</v>
      </c>
      <c r="Q128" s="197" t="s">
        <v>3547</v>
      </c>
    </row>
    <row r="129" spans="1:17">
      <c r="A129" s="192" t="s">
        <v>5188</v>
      </c>
      <c r="B129" s="196">
        <v>0.88749999999999996</v>
      </c>
      <c r="C129" s="196">
        <v>1.4447999999999999</v>
      </c>
      <c r="D129" s="196"/>
      <c r="E129" s="196"/>
      <c r="F129" s="196"/>
      <c r="G129" s="196"/>
      <c r="H129" s="197" t="s">
        <v>3622</v>
      </c>
      <c r="I129" s="197"/>
      <c r="J129" s="201" t="s">
        <v>3547</v>
      </c>
      <c r="K129" s="197"/>
      <c r="L129" s="192"/>
      <c r="M129" s="197"/>
      <c r="N129" s="192" t="s">
        <v>3629</v>
      </c>
      <c r="O129" s="194" t="s">
        <v>2132</v>
      </c>
      <c r="P129" s="192" t="s">
        <v>9869</v>
      </c>
      <c r="Q129" s="197" t="s">
        <v>3547</v>
      </c>
    </row>
    <row r="130" spans="1:17">
      <c r="A130" s="192" t="s">
        <v>115</v>
      </c>
      <c r="B130" s="196">
        <v>1.3545999999999998</v>
      </c>
      <c r="C130" s="196">
        <v>1.4447999999999999</v>
      </c>
      <c r="D130" s="196"/>
      <c r="E130" s="196"/>
      <c r="F130" s="196"/>
      <c r="G130" s="196"/>
      <c r="H130" s="197" t="s">
        <v>1662</v>
      </c>
      <c r="I130" s="197"/>
      <c r="J130" s="201" t="s">
        <v>3547</v>
      </c>
      <c r="K130" s="197"/>
      <c r="L130" s="192"/>
      <c r="M130" s="197"/>
      <c r="N130" s="192" t="s">
        <v>3620</v>
      </c>
      <c r="O130" s="194" t="s">
        <v>2126</v>
      </c>
      <c r="P130" s="192" t="s">
        <v>9863</v>
      </c>
      <c r="Q130" s="197" t="s">
        <v>3547</v>
      </c>
    </row>
    <row r="131" spans="1:17">
      <c r="A131" s="192" t="s">
        <v>116</v>
      </c>
      <c r="B131" s="196">
        <v>1.5223</v>
      </c>
      <c r="C131" s="196">
        <v>1.0234999999999999</v>
      </c>
      <c r="D131" s="196">
        <v>39.110199999999999</v>
      </c>
      <c r="E131" s="196">
        <v>40.022299999999994</v>
      </c>
      <c r="F131" s="196">
        <v>40.660599999999995</v>
      </c>
      <c r="G131" s="196">
        <v>39.921599999999998</v>
      </c>
      <c r="H131" s="197" t="s">
        <v>1662</v>
      </c>
      <c r="I131" s="197"/>
      <c r="J131" s="201" t="s">
        <v>3547</v>
      </c>
      <c r="K131" s="197"/>
      <c r="L131" s="192"/>
      <c r="M131" s="197"/>
      <c r="N131" s="192" t="s">
        <v>3620</v>
      </c>
      <c r="O131" s="194" t="s">
        <v>2126</v>
      </c>
      <c r="P131" s="192" t="s">
        <v>9863</v>
      </c>
      <c r="Q131" s="197" t="s">
        <v>3547</v>
      </c>
    </row>
    <row r="132" spans="1:17">
      <c r="A132" s="192" t="s">
        <v>117</v>
      </c>
      <c r="B132" s="196">
        <v>1.0185</v>
      </c>
      <c r="C132" s="196">
        <v>1.4447999999999999</v>
      </c>
      <c r="D132" s="196"/>
      <c r="E132" s="196"/>
      <c r="F132" s="196"/>
      <c r="G132" s="196"/>
      <c r="H132" s="197" t="s">
        <v>3622</v>
      </c>
      <c r="I132" s="197"/>
      <c r="J132" s="201" t="s">
        <v>3547</v>
      </c>
      <c r="K132" s="197"/>
      <c r="L132" s="192"/>
      <c r="M132" s="197"/>
      <c r="N132" s="192" t="s">
        <v>3636</v>
      </c>
      <c r="O132" s="194" t="s">
        <v>2137</v>
      </c>
      <c r="P132" s="192" t="s">
        <v>9874</v>
      </c>
      <c r="Q132" s="197" t="s">
        <v>3547</v>
      </c>
    </row>
    <row r="133" spans="1:17">
      <c r="A133" s="192" t="s">
        <v>118</v>
      </c>
      <c r="B133" s="196">
        <v>1.7503</v>
      </c>
      <c r="C133" s="196">
        <v>1.0234999999999999</v>
      </c>
      <c r="D133" s="196">
        <v>36.135199999999998</v>
      </c>
      <c r="E133" s="196">
        <v>36.703199999999995</v>
      </c>
      <c r="F133" s="196">
        <v>36.575499999999998</v>
      </c>
      <c r="G133" s="196">
        <v>36.468999999999994</v>
      </c>
      <c r="H133" s="197" t="s">
        <v>2001</v>
      </c>
      <c r="I133" s="197" t="s">
        <v>1662</v>
      </c>
      <c r="J133" s="201" t="s">
        <v>3547</v>
      </c>
      <c r="K133" s="197" t="s">
        <v>3550</v>
      </c>
      <c r="L133" s="192"/>
      <c r="M133" s="197"/>
      <c r="N133" s="192" t="s">
        <v>3621</v>
      </c>
      <c r="O133" s="194" t="s">
        <v>2127</v>
      </c>
      <c r="P133" s="192" t="s">
        <v>9864</v>
      </c>
      <c r="Q133" s="197" t="s">
        <v>9817</v>
      </c>
    </row>
    <row r="134" spans="1:17">
      <c r="A134" s="192" t="s">
        <v>119</v>
      </c>
      <c r="B134" s="196">
        <v>1.8652</v>
      </c>
      <c r="C134" s="196">
        <v>1.0234999999999999</v>
      </c>
      <c r="D134" s="196">
        <v>39.3705</v>
      </c>
      <c r="E134" s="196">
        <v>40.907699999999998</v>
      </c>
      <c r="F134" s="196">
        <v>42.712699999999998</v>
      </c>
      <c r="G134" s="196">
        <v>40.973999999999997</v>
      </c>
      <c r="H134" s="197" t="s">
        <v>1662</v>
      </c>
      <c r="I134" s="197" t="s">
        <v>3622</v>
      </c>
      <c r="J134" s="201" t="s">
        <v>3547</v>
      </c>
      <c r="K134" s="197"/>
      <c r="L134" s="192" t="s">
        <v>3550</v>
      </c>
      <c r="M134" s="197"/>
      <c r="N134" s="192" t="s">
        <v>3620</v>
      </c>
      <c r="O134" s="194" t="s">
        <v>2126</v>
      </c>
      <c r="P134" s="192" t="s">
        <v>9863</v>
      </c>
      <c r="Q134" s="197" t="s">
        <v>3547</v>
      </c>
    </row>
    <row r="135" spans="1:17">
      <c r="A135" s="192" t="s">
        <v>120</v>
      </c>
      <c r="B135" s="196">
        <v>1.7027999999999999</v>
      </c>
      <c r="C135" s="196">
        <v>1.0234999999999999</v>
      </c>
      <c r="D135" s="196">
        <v>39.148999999999994</v>
      </c>
      <c r="E135" s="196">
        <v>38.658699999999996</v>
      </c>
      <c r="F135" s="196">
        <v>38.1648</v>
      </c>
      <c r="G135" s="196">
        <v>38.645599999999995</v>
      </c>
      <c r="H135" s="197" t="s">
        <v>1662</v>
      </c>
      <c r="I135" s="197"/>
      <c r="J135" s="201" t="s">
        <v>3547</v>
      </c>
      <c r="K135" s="197"/>
      <c r="L135" s="192"/>
      <c r="M135" s="197"/>
      <c r="N135" s="192" t="s">
        <v>3620</v>
      </c>
      <c r="O135" s="194" t="s">
        <v>2126</v>
      </c>
      <c r="P135" s="192" t="s">
        <v>9863</v>
      </c>
      <c r="Q135" s="197" t="s">
        <v>3547</v>
      </c>
    </row>
    <row r="136" spans="1:17">
      <c r="A136" s="192" t="s">
        <v>121</v>
      </c>
      <c r="B136" s="196">
        <v>2.0112999999999999</v>
      </c>
      <c r="C136" s="196">
        <v>1.0234999999999999</v>
      </c>
      <c r="D136" s="196">
        <v>42.307899999999997</v>
      </c>
      <c r="E136" s="196">
        <v>40.694299999999998</v>
      </c>
      <c r="F136" s="196">
        <v>40.278499999999994</v>
      </c>
      <c r="G136" s="196">
        <v>41.054199999999994</v>
      </c>
      <c r="H136" s="197" t="s">
        <v>1662</v>
      </c>
      <c r="I136" s="197"/>
      <c r="J136" s="201" t="s">
        <v>3547</v>
      </c>
      <c r="K136" s="197"/>
      <c r="L136" s="192"/>
      <c r="M136" s="197"/>
      <c r="N136" s="192" t="s">
        <v>3620</v>
      </c>
      <c r="O136" s="194" t="s">
        <v>2126</v>
      </c>
      <c r="P136" s="192" t="s">
        <v>9863</v>
      </c>
      <c r="Q136" s="197" t="s">
        <v>3547</v>
      </c>
    </row>
    <row r="137" spans="1:17">
      <c r="A137" s="192" t="s">
        <v>122</v>
      </c>
      <c r="B137" s="196">
        <v>1.9045999999999998</v>
      </c>
      <c r="C137" s="196">
        <v>1.0234999999999999</v>
      </c>
      <c r="D137" s="196">
        <v>41.166799999999995</v>
      </c>
      <c r="E137" s="196">
        <v>42.646099999999997</v>
      </c>
      <c r="F137" s="196">
        <v>42.790099999999995</v>
      </c>
      <c r="G137" s="196">
        <v>42.220999999999997</v>
      </c>
      <c r="H137" s="197" t="s">
        <v>1662</v>
      </c>
      <c r="I137" s="197" t="s">
        <v>3622</v>
      </c>
      <c r="J137" s="201" t="s">
        <v>3547</v>
      </c>
      <c r="K137" s="197"/>
      <c r="L137" s="192" t="s">
        <v>3550</v>
      </c>
      <c r="M137" s="197"/>
      <c r="N137" s="192" t="s">
        <v>3620</v>
      </c>
      <c r="O137" s="194" t="s">
        <v>2126</v>
      </c>
      <c r="P137" s="192" t="s">
        <v>9863</v>
      </c>
      <c r="Q137" s="197" t="s">
        <v>3547</v>
      </c>
    </row>
    <row r="138" spans="1:17">
      <c r="A138" s="192" t="s">
        <v>123</v>
      </c>
      <c r="B138" s="196">
        <v>1.7854999999999999</v>
      </c>
      <c r="C138" s="196">
        <v>1.0234999999999999</v>
      </c>
      <c r="D138" s="196">
        <v>42.392499999999998</v>
      </c>
      <c r="E138" s="196">
        <v>40.369299999999996</v>
      </c>
      <c r="F138" s="196">
        <v>40.641999999999996</v>
      </c>
      <c r="G138" s="196">
        <v>41.130599999999994</v>
      </c>
      <c r="H138" s="197" t="s">
        <v>1662</v>
      </c>
      <c r="I138" s="197"/>
      <c r="J138" s="201" t="s">
        <v>3547</v>
      </c>
      <c r="K138" s="197"/>
      <c r="L138" s="192"/>
      <c r="M138" s="197"/>
      <c r="N138" s="192" t="s">
        <v>3620</v>
      </c>
      <c r="O138" s="194" t="s">
        <v>2126</v>
      </c>
      <c r="P138" s="192" t="s">
        <v>9863</v>
      </c>
      <c r="Q138" s="197" t="s">
        <v>3547</v>
      </c>
    </row>
    <row r="139" spans="1:17">
      <c r="A139" s="192" t="s">
        <v>124</v>
      </c>
      <c r="B139" s="196">
        <v>2.1776</v>
      </c>
      <c r="C139" s="196">
        <v>1.0234999999999999</v>
      </c>
      <c r="D139" s="196">
        <v>38.991499999999995</v>
      </c>
      <c r="E139" s="196">
        <v>38.587999999999994</v>
      </c>
      <c r="F139" s="196">
        <v>41.380199999999995</v>
      </c>
      <c r="G139" s="196">
        <v>39.679899999999996</v>
      </c>
      <c r="H139" s="197" t="s">
        <v>1662</v>
      </c>
      <c r="I139" s="197"/>
      <c r="J139" s="201" t="s">
        <v>3547</v>
      </c>
      <c r="K139" s="197"/>
      <c r="L139" s="192"/>
      <c r="M139" s="197"/>
      <c r="N139" s="192" t="s">
        <v>3620</v>
      </c>
      <c r="O139" s="194" t="s">
        <v>2126</v>
      </c>
      <c r="P139" s="192" t="s">
        <v>9863</v>
      </c>
      <c r="Q139" s="197" t="s">
        <v>3547</v>
      </c>
    </row>
    <row r="140" spans="1:17">
      <c r="A140" s="192" t="s">
        <v>9875</v>
      </c>
      <c r="B140" s="196"/>
      <c r="C140" s="196">
        <v>1.0234999999999999</v>
      </c>
      <c r="D140" s="196">
        <v>37.872699999999995</v>
      </c>
      <c r="E140" s="196"/>
      <c r="F140" s="196"/>
      <c r="G140" s="196">
        <v>37.872699999999995</v>
      </c>
      <c r="H140" s="197" t="s">
        <v>2001</v>
      </c>
      <c r="I140" s="197"/>
      <c r="J140" s="201" t="s">
        <v>3547</v>
      </c>
      <c r="K140" s="197"/>
      <c r="L140" s="192"/>
      <c r="M140" s="197"/>
      <c r="N140" s="192" t="s">
        <v>3621</v>
      </c>
      <c r="O140" s="194" t="s">
        <v>2127</v>
      </c>
      <c r="P140" s="192" t="s">
        <v>9864</v>
      </c>
      <c r="Q140" s="197" t="s">
        <v>3547</v>
      </c>
    </row>
    <row r="141" spans="1:17">
      <c r="A141" s="192" t="s">
        <v>125</v>
      </c>
      <c r="B141" s="196">
        <v>1.5367</v>
      </c>
      <c r="C141" s="196">
        <v>1.0234999999999999</v>
      </c>
      <c r="D141" s="196">
        <v>34.816999999999993</v>
      </c>
      <c r="E141" s="196">
        <v>35.919899999999998</v>
      </c>
      <c r="F141" s="196">
        <v>37.341699999999996</v>
      </c>
      <c r="G141" s="196">
        <v>36.008299999999998</v>
      </c>
      <c r="H141" s="197" t="s">
        <v>3632</v>
      </c>
      <c r="I141" s="197"/>
      <c r="J141" s="201" t="s">
        <v>3547</v>
      </c>
      <c r="K141" s="197"/>
      <c r="L141" s="192"/>
      <c r="M141" s="197"/>
      <c r="N141" s="192" t="s">
        <v>3633</v>
      </c>
      <c r="O141" s="194" t="s">
        <v>2134</v>
      </c>
      <c r="P141" s="192" t="s">
        <v>9871</v>
      </c>
      <c r="Q141" s="197" t="s">
        <v>3547</v>
      </c>
    </row>
    <row r="142" spans="1:17">
      <c r="A142" s="192" t="s">
        <v>126</v>
      </c>
      <c r="B142" s="196">
        <v>2.2396999999999996</v>
      </c>
      <c r="C142" s="196">
        <v>1.0234999999999999</v>
      </c>
      <c r="D142" s="196">
        <v>49.301899999999996</v>
      </c>
      <c r="E142" s="196">
        <v>51.468699999999998</v>
      </c>
      <c r="F142" s="196">
        <v>50.861699999999999</v>
      </c>
      <c r="G142" s="196">
        <v>50.515099999999997</v>
      </c>
      <c r="H142" s="197" t="s">
        <v>1662</v>
      </c>
      <c r="I142" s="197" t="s">
        <v>3622</v>
      </c>
      <c r="J142" s="201" t="s">
        <v>3547</v>
      </c>
      <c r="K142" s="197"/>
      <c r="L142" s="192" t="s">
        <v>3550</v>
      </c>
      <c r="M142" s="197"/>
      <c r="N142" s="192" t="s">
        <v>3620</v>
      </c>
      <c r="O142" s="194" t="s">
        <v>2126</v>
      </c>
      <c r="P142" s="192" t="s">
        <v>9863</v>
      </c>
      <c r="Q142" s="197" t="s">
        <v>3547</v>
      </c>
    </row>
    <row r="143" spans="1:17">
      <c r="A143" s="192" t="s">
        <v>127</v>
      </c>
      <c r="B143" s="196">
        <v>2.702</v>
      </c>
      <c r="C143" s="196">
        <v>1.0234999999999999</v>
      </c>
      <c r="D143" s="196">
        <v>43.217299999999994</v>
      </c>
      <c r="E143" s="196">
        <v>42.677299999999995</v>
      </c>
      <c r="F143" s="196">
        <v>41.384799999999998</v>
      </c>
      <c r="G143" s="196">
        <v>42.3996</v>
      </c>
      <c r="H143" s="197" t="s">
        <v>1662</v>
      </c>
      <c r="I143" s="197"/>
      <c r="J143" s="201" t="s">
        <v>3547</v>
      </c>
      <c r="K143" s="197"/>
      <c r="L143" s="192"/>
      <c r="M143" s="197"/>
      <c r="N143" s="192" t="s">
        <v>3620</v>
      </c>
      <c r="O143" s="194" t="s">
        <v>2126</v>
      </c>
      <c r="P143" s="192" t="s">
        <v>9863</v>
      </c>
      <c r="Q143" s="197" t="s">
        <v>3547</v>
      </c>
    </row>
    <row r="144" spans="1:17">
      <c r="A144" s="192" t="s">
        <v>128</v>
      </c>
      <c r="B144" s="196">
        <v>2.3465999999999996</v>
      </c>
      <c r="C144" s="196">
        <v>1.0234999999999999</v>
      </c>
      <c r="D144" s="196">
        <v>39.606299999999997</v>
      </c>
      <c r="E144" s="196">
        <v>41.838899999999995</v>
      </c>
      <c r="F144" s="196">
        <v>41.226299999999995</v>
      </c>
      <c r="G144" s="196">
        <v>40.890899999999995</v>
      </c>
      <c r="H144" s="197" t="s">
        <v>1662</v>
      </c>
      <c r="I144" s="197"/>
      <c r="J144" s="201" t="s">
        <v>3547</v>
      </c>
      <c r="K144" s="197"/>
      <c r="L144" s="192"/>
      <c r="M144" s="197"/>
      <c r="N144" s="192" t="s">
        <v>3620</v>
      </c>
      <c r="O144" s="194" t="s">
        <v>2126</v>
      </c>
      <c r="P144" s="192" t="s">
        <v>9863</v>
      </c>
      <c r="Q144" s="197" t="s">
        <v>3547</v>
      </c>
    </row>
    <row r="145" spans="1:17">
      <c r="A145" s="192" t="s">
        <v>5189</v>
      </c>
      <c r="B145" s="196">
        <v>2.4381999999999997</v>
      </c>
      <c r="C145" s="196">
        <v>1.0234999999999999</v>
      </c>
      <c r="D145" s="196">
        <v>30.609099999999998</v>
      </c>
      <c r="E145" s="196">
        <v>30.531699999999997</v>
      </c>
      <c r="F145" s="196">
        <v>40.1892</v>
      </c>
      <c r="G145" s="196">
        <v>33.353299999999997</v>
      </c>
      <c r="H145" s="197" t="s">
        <v>1662</v>
      </c>
      <c r="I145" s="197"/>
      <c r="J145" s="201" t="s">
        <v>3547</v>
      </c>
      <c r="K145" s="197"/>
      <c r="L145" s="192"/>
      <c r="M145" s="197"/>
      <c r="N145" s="192" t="s">
        <v>3620</v>
      </c>
      <c r="O145" s="194" t="s">
        <v>2126</v>
      </c>
      <c r="P145" s="192" t="s">
        <v>9863</v>
      </c>
      <c r="Q145" s="197" t="s">
        <v>3547</v>
      </c>
    </row>
    <row r="146" spans="1:17">
      <c r="A146" s="192" t="s">
        <v>129</v>
      </c>
      <c r="B146" s="196">
        <v>1.6768999999999998</v>
      </c>
      <c r="C146" s="196">
        <v>1.0234999999999999</v>
      </c>
      <c r="D146" s="196">
        <v>38.386099999999999</v>
      </c>
      <c r="E146" s="196">
        <v>38.521899999999995</v>
      </c>
      <c r="F146" s="196">
        <v>41.049699999999994</v>
      </c>
      <c r="G146" s="196">
        <v>39.464399999999998</v>
      </c>
      <c r="H146" s="197" t="s">
        <v>1662</v>
      </c>
      <c r="I146" s="197"/>
      <c r="J146" s="201" t="s">
        <v>3547</v>
      </c>
      <c r="K146" s="197"/>
      <c r="L146" s="192"/>
      <c r="M146" s="197"/>
      <c r="N146" s="192" t="s">
        <v>3620</v>
      </c>
      <c r="O146" s="194" t="s">
        <v>2126</v>
      </c>
      <c r="P146" s="192" t="s">
        <v>9863</v>
      </c>
      <c r="Q146" s="197" t="s">
        <v>3547</v>
      </c>
    </row>
    <row r="147" spans="1:17">
      <c r="A147" s="192" t="s">
        <v>130</v>
      </c>
      <c r="B147" s="196">
        <v>1.5024</v>
      </c>
      <c r="C147" s="196">
        <v>1.0234999999999999</v>
      </c>
      <c r="D147" s="196">
        <v>32.150199999999998</v>
      </c>
      <c r="E147" s="196">
        <v>35.004799999999996</v>
      </c>
      <c r="F147" s="196">
        <v>34.711699999999993</v>
      </c>
      <c r="G147" s="196">
        <v>34.025999999999996</v>
      </c>
      <c r="H147" s="197" t="s">
        <v>2001</v>
      </c>
      <c r="I147" s="197"/>
      <c r="J147" s="201" t="s">
        <v>3547</v>
      </c>
      <c r="K147" s="197"/>
      <c r="L147" s="192"/>
      <c r="M147" s="197"/>
      <c r="N147" s="192" t="s">
        <v>3621</v>
      </c>
      <c r="O147" s="194" t="s">
        <v>2127</v>
      </c>
      <c r="P147" s="192" t="s">
        <v>9864</v>
      </c>
      <c r="Q147" s="197" t="s">
        <v>3547</v>
      </c>
    </row>
    <row r="148" spans="1:17">
      <c r="A148" s="192" t="s">
        <v>131</v>
      </c>
      <c r="B148" s="196">
        <v>2.2364999999999999</v>
      </c>
      <c r="C148" s="196">
        <v>1.0234999999999999</v>
      </c>
      <c r="D148" s="196">
        <v>35.468499999999999</v>
      </c>
      <c r="E148" s="196">
        <v>35.736199999999997</v>
      </c>
      <c r="F148" s="196">
        <v>37.783099999999997</v>
      </c>
      <c r="G148" s="196">
        <v>36.292699999999996</v>
      </c>
      <c r="H148" s="197" t="s">
        <v>1662</v>
      </c>
      <c r="I148" s="197"/>
      <c r="J148" s="201" t="s">
        <v>3547</v>
      </c>
      <c r="K148" s="197"/>
      <c r="L148" s="192"/>
      <c r="M148" s="197"/>
      <c r="N148" s="192" t="s">
        <v>3620</v>
      </c>
      <c r="O148" s="194" t="s">
        <v>2126</v>
      </c>
      <c r="P148" s="192" t="s">
        <v>9863</v>
      </c>
      <c r="Q148" s="197" t="s">
        <v>3547</v>
      </c>
    </row>
    <row r="149" spans="1:17">
      <c r="A149" s="192" t="s">
        <v>5190</v>
      </c>
      <c r="B149" s="196">
        <v>1.0464</v>
      </c>
      <c r="C149" s="196">
        <v>1.4447999999999999</v>
      </c>
      <c r="D149" s="196"/>
      <c r="E149" s="196"/>
      <c r="F149" s="196"/>
      <c r="G149" s="196"/>
      <c r="H149" s="197" t="s">
        <v>3622</v>
      </c>
      <c r="I149" s="197"/>
      <c r="J149" s="201" t="s">
        <v>3547</v>
      </c>
      <c r="K149" s="197"/>
      <c r="L149" s="192"/>
      <c r="M149" s="197"/>
      <c r="N149" s="192" t="s">
        <v>3634</v>
      </c>
      <c r="O149" s="194" t="s">
        <v>2135</v>
      </c>
      <c r="P149" s="192" t="s">
        <v>9872</v>
      </c>
      <c r="Q149" s="197" t="s">
        <v>3547</v>
      </c>
    </row>
    <row r="150" spans="1:17">
      <c r="A150" s="192" t="s">
        <v>132</v>
      </c>
      <c r="B150" s="196">
        <v>1.4301999999999999</v>
      </c>
      <c r="C150" s="196">
        <v>1.0234999999999999</v>
      </c>
      <c r="D150" s="196">
        <v>40.550699999999999</v>
      </c>
      <c r="E150" s="196">
        <v>41.304799999999993</v>
      </c>
      <c r="F150" s="196">
        <v>37.119599999999998</v>
      </c>
      <c r="G150" s="196">
        <v>39.549999999999997</v>
      </c>
      <c r="H150" s="197" t="s">
        <v>2001</v>
      </c>
      <c r="I150" s="197" t="s">
        <v>1662</v>
      </c>
      <c r="J150" s="201" t="s">
        <v>3547</v>
      </c>
      <c r="K150" s="197" t="s">
        <v>3550</v>
      </c>
      <c r="L150" s="192"/>
      <c r="M150" s="197"/>
      <c r="N150" s="192" t="s">
        <v>3621</v>
      </c>
      <c r="O150" s="194" t="s">
        <v>2127</v>
      </c>
      <c r="P150" s="192" t="s">
        <v>9864</v>
      </c>
      <c r="Q150" s="197" t="s">
        <v>3547</v>
      </c>
    </row>
    <row r="151" spans="1:17">
      <c r="A151" s="192" t="s">
        <v>133</v>
      </c>
      <c r="B151" s="196">
        <v>1.7882999999999998</v>
      </c>
      <c r="C151" s="196">
        <v>1.0234999999999999</v>
      </c>
      <c r="D151" s="196">
        <v>42.729599999999998</v>
      </c>
      <c r="E151" s="196">
        <v>40.800399999999996</v>
      </c>
      <c r="F151" s="196">
        <v>40.254999999999995</v>
      </c>
      <c r="G151" s="196">
        <v>41.208999999999996</v>
      </c>
      <c r="H151" s="197" t="s">
        <v>1662</v>
      </c>
      <c r="I151" s="197"/>
      <c r="J151" s="201" t="s">
        <v>3547</v>
      </c>
      <c r="K151" s="197"/>
      <c r="L151" s="192"/>
      <c r="M151" s="197"/>
      <c r="N151" s="192" t="s">
        <v>3620</v>
      </c>
      <c r="O151" s="194" t="s">
        <v>2126</v>
      </c>
      <c r="P151" s="192" t="s">
        <v>9863</v>
      </c>
      <c r="Q151" s="197" t="s">
        <v>3547</v>
      </c>
    </row>
    <row r="152" spans="1:17">
      <c r="A152" s="192" t="s">
        <v>134</v>
      </c>
      <c r="B152" s="196">
        <v>1.4175</v>
      </c>
      <c r="C152" s="196">
        <v>1.0234999999999999</v>
      </c>
      <c r="D152" s="196">
        <v>38.113299999999995</v>
      </c>
      <c r="E152" s="196">
        <v>39.814099999999996</v>
      </c>
      <c r="F152" s="196">
        <v>42.056599999999996</v>
      </c>
      <c r="G152" s="196">
        <v>39.905099999999997</v>
      </c>
      <c r="H152" s="197" t="s">
        <v>3632</v>
      </c>
      <c r="I152" s="197"/>
      <c r="J152" s="201" t="s">
        <v>3547</v>
      </c>
      <c r="K152" s="197"/>
      <c r="L152" s="192"/>
      <c r="M152" s="197"/>
      <c r="N152" s="192" t="s">
        <v>3633</v>
      </c>
      <c r="O152" s="194" t="s">
        <v>2134</v>
      </c>
      <c r="P152" s="192" t="s">
        <v>9871</v>
      </c>
      <c r="Q152" s="197" t="s">
        <v>3547</v>
      </c>
    </row>
    <row r="153" spans="1:17">
      <c r="A153" s="192" t="s">
        <v>135</v>
      </c>
      <c r="B153" s="196">
        <v>1.4189999999999998</v>
      </c>
      <c r="C153" s="196">
        <v>1.071</v>
      </c>
      <c r="D153" s="196">
        <v>38.787799999999997</v>
      </c>
      <c r="E153" s="196">
        <v>41.9514</v>
      </c>
      <c r="F153" s="196">
        <v>38.487599999999993</v>
      </c>
      <c r="G153" s="196">
        <v>39.678199999999997</v>
      </c>
      <c r="H153" s="197" t="s">
        <v>1678</v>
      </c>
      <c r="I153" s="197"/>
      <c r="J153" s="201" t="s">
        <v>3547</v>
      </c>
      <c r="K153" s="197"/>
      <c r="L153" s="192"/>
      <c r="M153" s="197"/>
      <c r="N153" s="192" t="s">
        <v>3623</v>
      </c>
      <c r="O153" s="194" t="s">
        <v>2128</v>
      </c>
      <c r="P153" s="192" t="s">
        <v>9865</v>
      </c>
      <c r="Q153" s="197" t="s">
        <v>3547</v>
      </c>
    </row>
    <row r="154" spans="1:17">
      <c r="A154" s="192" t="s">
        <v>136</v>
      </c>
      <c r="B154" s="196">
        <v>1.7229999999999999</v>
      </c>
      <c r="C154" s="196">
        <v>1.071</v>
      </c>
      <c r="D154" s="196">
        <v>46.803299999999993</v>
      </c>
      <c r="E154" s="196">
        <v>47.417999999999999</v>
      </c>
      <c r="F154" s="196">
        <v>46.804599999999994</v>
      </c>
      <c r="G154" s="196">
        <v>47.007499999999993</v>
      </c>
      <c r="H154" s="197" t="s">
        <v>1662</v>
      </c>
      <c r="I154" s="197" t="s">
        <v>1678</v>
      </c>
      <c r="J154" s="201" t="s">
        <v>3547</v>
      </c>
      <c r="K154" s="197" t="s">
        <v>3550</v>
      </c>
      <c r="L154" s="192"/>
      <c r="M154" s="197"/>
      <c r="N154" s="192" t="s">
        <v>3620</v>
      </c>
      <c r="O154" s="194" t="s">
        <v>2126</v>
      </c>
      <c r="P154" s="192" t="s">
        <v>9863</v>
      </c>
      <c r="Q154" s="197" t="s">
        <v>9817</v>
      </c>
    </row>
    <row r="155" spans="1:17">
      <c r="A155" s="192" t="s">
        <v>137</v>
      </c>
      <c r="B155" s="196">
        <v>1.5897999999999999</v>
      </c>
      <c r="C155" s="196">
        <v>1.0234999999999999</v>
      </c>
      <c r="D155" s="196">
        <v>38.8431</v>
      </c>
      <c r="E155" s="196">
        <v>45.203099999999999</v>
      </c>
      <c r="F155" s="196">
        <v>41.061499999999995</v>
      </c>
      <c r="G155" s="196">
        <v>41.309199999999997</v>
      </c>
      <c r="H155" s="197" t="s">
        <v>1662</v>
      </c>
      <c r="I155" s="197"/>
      <c r="J155" s="201" t="s">
        <v>3547</v>
      </c>
      <c r="K155" s="197"/>
      <c r="L155" s="192"/>
      <c r="M155" s="197"/>
      <c r="N155" s="192" t="s">
        <v>3620</v>
      </c>
      <c r="O155" s="194" t="s">
        <v>2126</v>
      </c>
      <c r="P155" s="192" t="s">
        <v>9863</v>
      </c>
      <c r="Q155" s="197" t="s">
        <v>3547</v>
      </c>
    </row>
    <row r="156" spans="1:17">
      <c r="A156" s="192" t="s">
        <v>138</v>
      </c>
      <c r="B156" s="196">
        <v>2.0869</v>
      </c>
      <c r="C156" s="196">
        <v>1.0234999999999999</v>
      </c>
      <c r="D156" s="196">
        <v>35.455099999999995</v>
      </c>
      <c r="E156" s="196">
        <v>35.778799999999997</v>
      </c>
      <c r="F156" s="196">
        <v>37.061499999999995</v>
      </c>
      <c r="G156" s="196">
        <v>36.088199999999993</v>
      </c>
      <c r="H156" s="197" t="s">
        <v>1662</v>
      </c>
      <c r="I156" s="197"/>
      <c r="J156" s="201" t="s">
        <v>3547</v>
      </c>
      <c r="K156" s="197"/>
      <c r="L156" s="192"/>
      <c r="M156" s="197"/>
      <c r="N156" s="192" t="s">
        <v>3620</v>
      </c>
      <c r="O156" s="194" t="s">
        <v>2126</v>
      </c>
      <c r="P156" s="192" t="s">
        <v>9863</v>
      </c>
      <c r="Q156" s="197" t="s">
        <v>3547</v>
      </c>
    </row>
    <row r="157" spans="1:17">
      <c r="A157" s="192" t="s">
        <v>139</v>
      </c>
      <c r="B157" s="196">
        <v>1.5928</v>
      </c>
      <c r="C157" s="196">
        <v>1.0234999999999999</v>
      </c>
      <c r="D157" s="196">
        <v>43.909699999999994</v>
      </c>
      <c r="E157" s="196">
        <v>45.217499999999994</v>
      </c>
      <c r="F157" s="196">
        <v>43.949199999999998</v>
      </c>
      <c r="G157" s="196">
        <v>44.338999999999999</v>
      </c>
      <c r="H157" s="197" t="s">
        <v>1662</v>
      </c>
      <c r="I157" s="197"/>
      <c r="J157" s="201" t="s">
        <v>3547</v>
      </c>
      <c r="K157" s="197"/>
      <c r="L157" s="192"/>
      <c r="M157" s="197"/>
      <c r="N157" s="192" t="s">
        <v>3620</v>
      </c>
      <c r="O157" s="194" t="s">
        <v>2126</v>
      </c>
      <c r="P157" s="192" t="s">
        <v>9863</v>
      </c>
      <c r="Q157" s="197" t="s">
        <v>3547</v>
      </c>
    </row>
    <row r="158" spans="1:17">
      <c r="A158" s="192" t="s">
        <v>140</v>
      </c>
      <c r="B158" s="196">
        <v>1.8327</v>
      </c>
      <c r="C158" s="196">
        <v>1.0234999999999999</v>
      </c>
      <c r="D158" s="196">
        <v>38.597299999999997</v>
      </c>
      <c r="E158" s="196">
        <v>40.423599999999993</v>
      </c>
      <c r="F158" s="196">
        <v>42.238799999999998</v>
      </c>
      <c r="G158" s="196">
        <v>40.473799999999997</v>
      </c>
      <c r="H158" s="197" t="s">
        <v>1662</v>
      </c>
      <c r="I158" s="197"/>
      <c r="J158" s="201" t="s">
        <v>3547</v>
      </c>
      <c r="K158" s="197"/>
      <c r="L158" s="192"/>
      <c r="M158" s="197"/>
      <c r="N158" s="192" t="s">
        <v>3620</v>
      </c>
      <c r="O158" s="194" t="s">
        <v>2126</v>
      </c>
      <c r="P158" s="192" t="s">
        <v>9863</v>
      </c>
      <c r="Q158" s="197" t="s">
        <v>3547</v>
      </c>
    </row>
    <row r="159" spans="1:17">
      <c r="A159" s="192" t="s">
        <v>9876</v>
      </c>
      <c r="B159" s="196"/>
      <c r="C159" s="196">
        <v>1.0234999999999999</v>
      </c>
      <c r="D159" s="196">
        <v>40.025099999999995</v>
      </c>
      <c r="E159" s="196">
        <v>36.635899999999999</v>
      </c>
      <c r="F159" s="196"/>
      <c r="G159" s="196">
        <v>38.155399999999993</v>
      </c>
      <c r="H159" s="197" t="s">
        <v>1662</v>
      </c>
      <c r="I159" s="197"/>
      <c r="J159" s="201" t="s">
        <v>3547</v>
      </c>
      <c r="K159" s="197"/>
      <c r="L159" s="192"/>
      <c r="M159" s="197"/>
      <c r="N159" s="192" t="s">
        <v>3620</v>
      </c>
      <c r="O159" s="194" t="s">
        <v>2126</v>
      </c>
      <c r="P159" s="192" t="s">
        <v>9863</v>
      </c>
      <c r="Q159" s="197" t="s">
        <v>3547</v>
      </c>
    </row>
    <row r="160" spans="1:17">
      <c r="A160" s="192" t="s">
        <v>141</v>
      </c>
      <c r="B160" s="196">
        <v>1.4988999999999999</v>
      </c>
      <c r="C160" s="196">
        <v>1.0234999999999999</v>
      </c>
      <c r="D160" s="196">
        <v>42.121299999999998</v>
      </c>
      <c r="E160" s="196">
        <v>40.962899999999998</v>
      </c>
      <c r="F160" s="196">
        <v>41.817099999999996</v>
      </c>
      <c r="G160" s="196">
        <v>41.62</v>
      </c>
      <c r="H160" s="197" t="s">
        <v>1662</v>
      </c>
      <c r="I160" s="197"/>
      <c r="J160" s="201" t="s">
        <v>3547</v>
      </c>
      <c r="K160" s="197"/>
      <c r="L160" s="192"/>
      <c r="M160" s="197"/>
      <c r="N160" s="192" t="s">
        <v>3626</v>
      </c>
      <c r="O160" s="194" t="s">
        <v>2130</v>
      </c>
      <c r="P160" s="192" t="s">
        <v>9867</v>
      </c>
      <c r="Q160" s="197" t="s">
        <v>3547</v>
      </c>
    </row>
    <row r="161" spans="1:17">
      <c r="A161" s="192" t="s">
        <v>142</v>
      </c>
      <c r="B161" s="196">
        <v>2.4646999999999997</v>
      </c>
      <c r="C161" s="196">
        <v>1.0234999999999999</v>
      </c>
      <c r="D161" s="196">
        <v>35.942999999999998</v>
      </c>
      <c r="E161" s="196">
        <v>37.074599999999997</v>
      </c>
      <c r="F161" s="196">
        <v>38.472399999999993</v>
      </c>
      <c r="G161" s="196">
        <v>37.247999999999998</v>
      </c>
      <c r="H161" s="197" t="s">
        <v>1662</v>
      </c>
      <c r="I161" s="197"/>
      <c r="J161" s="201" t="s">
        <v>3547</v>
      </c>
      <c r="K161" s="197"/>
      <c r="L161" s="192"/>
      <c r="M161" s="197"/>
      <c r="N161" s="192" t="s">
        <v>3620</v>
      </c>
      <c r="O161" s="194" t="s">
        <v>2126</v>
      </c>
      <c r="P161" s="192" t="s">
        <v>9863</v>
      </c>
      <c r="Q161" s="197" t="s">
        <v>3547</v>
      </c>
    </row>
    <row r="162" spans="1:17">
      <c r="A162" s="192" t="s">
        <v>5191</v>
      </c>
      <c r="B162" s="196">
        <v>1.4441999999999999</v>
      </c>
      <c r="C162" s="196">
        <v>1.0234999999999999</v>
      </c>
      <c r="D162" s="196">
        <v>37.112599999999993</v>
      </c>
      <c r="E162" s="196">
        <v>27.016499999999997</v>
      </c>
      <c r="F162" s="196">
        <v>29.055399999999999</v>
      </c>
      <c r="G162" s="196">
        <v>32.015599999999999</v>
      </c>
      <c r="H162" s="197" t="s">
        <v>1662</v>
      </c>
      <c r="I162" s="197"/>
      <c r="J162" s="201" t="s">
        <v>3547</v>
      </c>
      <c r="K162" s="197"/>
      <c r="L162" s="192"/>
      <c r="M162" s="197"/>
      <c r="N162" s="192" t="s">
        <v>3626</v>
      </c>
      <c r="O162" s="194" t="s">
        <v>2130</v>
      </c>
      <c r="P162" s="192" t="s">
        <v>9867</v>
      </c>
      <c r="Q162" s="197" t="s">
        <v>3547</v>
      </c>
    </row>
    <row r="163" spans="1:17">
      <c r="A163" s="192" t="s">
        <v>143</v>
      </c>
      <c r="B163" s="196">
        <v>1.3388</v>
      </c>
      <c r="C163" s="196">
        <v>1.0234999999999999</v>
      </c>
      <c r="D163" s="196"/>
      <c r="E163" s="196">
        <v>42.711799999999997</v>
      </c>
      <c r="F163" s="196">
        <v>42.049699999999994</v>
      </c>
      <c r="G163" s="196">
        <v>42.363199999999999</v>
      </c>
      <c r="H163" s="197" t="s">
        <v>1662</v>
      </c>
      <c r="I163" s="197"/>
      <c r="J163" s="201" t="s">
        <v>3547</v>
      </c>
      <c r="K163" s="197"/>
      <c r="L163" s="192"/>
      <c r="M163" s="197"/>
      <c r="N163" s="192" t="s">
        <v>3626</v>
      </c>
      <c r="O163" s="194" t="s">
        <v>2130</v>
      </c>
      <c r="P163" s="192" t="s">
        <v>9867</v>
      </c>
      <c r="Q163" s="197" t="s">
        <v>3547</v>
      </c>
    </row>
    <row r="164" spans="1:17">
      <c r="A164" s="192" t="s">
        <v>5192</v>
      </c>
      <c r="B164" s="196"/>
      <c r="C164" s="196">
        <v>1.0234999999999999</v>
      </c>
      <c r="D164" s="196"/>
      <c r="E164" s="196"/>
      <c r="F164" s="196">
        <v>51.074499999999993</v>
      </c>
      <c r="G164" s="196">
        <v>51.074499999999993</v>
      </c>
      <c r="H164" s="197" t="s">
        <v>1662</v>
      </c>
      <c r="I164" s="197"/>
      <c r="J164" s="201" t="s">
        <v>3547</v>
      </c>
      <c r="K164" s="197"/>
      <c r="L164" s="192"/>
      <c r="M164" s="197"/>
      <c r="N164" s="192" t="s">
        <v>3620</v>
      </c>
      <c r="O164" s="194" t="s">
        <v>2126</v>
      </c>
      <c r="P164" s="192" t="s">
        <v>9863</v>
      </c>
      <c r="Q164" s="197" t="s">
        <v>3547</v>
      </c>
    </row>
    <row r="165" spans="1:17">
      <c r="A165" s="192" t="s">
        <v>5193</v>
      </c>
      <c r="B165" s="196">
        <v>1.1489999999999998</v>
      </c>
      <c r="C165" s="196">
        <v>1.0234999999999999</v>
      </c>
      <c r="D165" s="196"/>
      <c r="E165" s="196"/>
      <c r="F165" s="196"/>
      <c r="G165" s="196"/>
      <c r="H165" s="197" t="s">
        <v>1662</v>
      </c>
      <c r="I165" s="197"/>
      <c r="J165" s="201" t="s">
        <v>3547</v>
      </c>
      <c r="K165" s="197"/>
      <c r="L165" s="192"/>
      <c r="M165" s="197"/>
      <c r="N165" s="192" t="s">
        <v>3620</v>
      </c>
      <c r="O165" s="194" t="s">
        <v>2126</v>
      </c>
      <c r="P165" s="192" t="s">
        <v>9863</v>
      </c>
      <c r="Q165" s="197" t="s">
        <v>3547</v>
      </c>
    </row>
    <row r="166" spans="1:17">
      <c r="A166" s="192" t="s">
        <v>5194</v>
      </c>
      <c r="B166" s="196">
        <v>1.3228</v>
      </c>
      <c r="C166" s="196">
        <v>1.0234999999999999</v>
      </c>
      <c r="D166" s="196"/>
      <c r="E166" s="196"/>
      <c r="F166" s="196"/>
      <c r="G166" s="196"/>
      <c r="H166" s="197" t="s">
        <v>2001</v>
      </c>
      <c r="I166" s="197"/>
      <c r="J166" s="201" t="s">
        <v>3547</v>
      </c>
      <c r="K166" s="197"/>
      <c r="L166" s="192"/>
      <c r="M166" s="197"/>
      <c r="N166" s="192" t="s">
        <v>3621</v>
      </c>
      <c r="O166" s="194" t="s">
        <v>2127</v>
      </c>
      <c r="P166" s="192" t="s">
        <v>9864</v>
      </c>
      <c r="Q166" s="197" t="s">
        <v>3547</v>
      </c>
    </row>
    <row r="167" spans="1:17">
      <c r="A167" s="192" t="s">
        <v>144</v>
      </c>
      <c r="B167" s="196">
        <v>1.1484999999999999</v>
      </c>
      <c r="C167" s="196">
        <v>0.8619</v>
      </c>
      <c r="D167" s="196">
        <v>31.162199999999999</v>
      </c>
      <c r="E167" s="196">
        <v>30.6205</v>
      </c>
      <c r="F167" s="196">
        <v>31.068099999999998</v>
      </c>
      <c r="G167" s="196">
        <v>30.954099999999997</v>
      </c>
      <c r="H167" s="197" t="s">
        <v>1489</v>
      </c>
      <c r="I167" s="197"/>
      <c r="J167" s="201" t="s">
        <v>3547</v>
      </c>
      <c r="K167" s="197"/>
      <c r="L167" s="192"/>
      <c r="M167" s="197"/>
      <c r="N167" s="192" t="s">
        <v>3637</v>
      </c>
      <c r="O167" s="194" t="s">
        <v>2138</v>
      </c>
      <c r="P167" s="192" t="s">
        <v>9877</v>
      </c>
      <c r="Q167" s="197" t="s">
        <v>3547</v>
      </c>
    </row>
    <row r="168" spans="1:17">
      <c r="A168" s="192" t="s">
        <v>145</v>
      </c>
      <c r="B168" s="196">
        <v>1.2793999999999999</v>
      </c>
      <c r="C168" s="196">
        <v>0.72359999999999991</v>
      </c>
      <c r="D168" s="196">
        <v>27.1587</v>
      </c>
      <c r="E168" s="196">
        <v>27.014599999999998</v>
      </c>
      <c r="F168" s="196">
        <v>27.447599999999998</v>
      </c>
      <c r="G168" s="196">
        <v>27.201899999999998</v>
      </c>
      <c r="H168" s="197" t="s">
        <v>3638</v>
      </c>
      <c r="I168" s="197"/>
      <c r="J168" s="201" t="s">
        <v>3547</v>
      </c>
      <c r="K168" s="197"/>
      <c r="L168" s="192"/>
      <c r="M168" s="197">
        <v>4.0999999999999995E-3</v>
      </c>
      <c r="N168" s="192" t="s">
        <v>3639</v>
      </c>
      <c r="O168" s="194" t="s">
        <v>2139</v>
      </c>
      <c r="P168" s="192" t="s">
        <v>9878</v>
      </c>
      <c r="Q168" s="197" t="s">
        <v>3547</v>
      </c>
    </row>
    <row r="169" spans="1:17">
      <c r="A169" s="192" t="s">
        <v>146</v>
      </c>
      <c r="B169" s="196">
        <v>1.8748999999999998</v>
      </c>
      <c r="C169" s="196">
        <v>0.8619</v>
      </c>
      <c r="D169" s="196">
        <v>34.692899999999995</v>
      </c>
      <c r="E169" s="196">
        <v>34.692299999999996</v>
      </c>
      <c r="F169" s="196">
        <v>35.903099999999995</v>
      </c>
      <c r="G169" s="196">
        <v>35.094899999999996</v>
      </c>
      <c r="H169" s="197" t="s">
        <v>1489</v>
      </c>
      <c r="I169" s="197"/>
      <c r="J169" s="201" t="s">
        <v>3547</v>
      </c>
      <c r="K169" s="197"/>
      <c r="L169" s="192"/>
      <c r="M169" s="197"/>
      <c r="N169" s="192" t="s">
        <v>1341</v>
      </c>
      <c r="O169" s="194" t="s">
        <v>2140</v>
      </c>
      <c r="P169" s="192" t="s">
        <v>9879</v>
      </c>
      <c r="Q169" s="197" t="s">
        <v>3547</v>
      </c>
    </row>
    <row r="170" spans="1:17">
      <c r="A170" s="192" t="s">
        <v>147</v>
      </c>
      <c r="B170" s="196">
        <v>2.1597999999999997</v>
      </c>
      <c r="C170" s="196">
        <v>0.82959999999999989</v>
      </c>
      <c r="D170" s="196">
        <v>35.584699999999998</v>
      </c>
      <c r="E170" s="196">
        <v>35.896299999999997</v>
      </c>
      <c r="F170" s="196">
        <v>35.974499999999999</v>
      </c>
      <c r="G170" s="196">
        <v>35.819899999999997</v>
      </c>
      <c r="H170" s="197" t="s">
        <v>1583</v>
      </c>
      <c r="I170" s="197"/>
      <c r="J170" s="201" t="s">
        <v>3547</v>
      </c>
      <c r="K170" s="197"/>
      <c r="L170" s="192"/>
      <c r="M170" s="197"/>
      <c r="N170" s="192" t="s">
        <v>3640</v>
      </c>
      <c r="O170" s="194" t="s">
        <v>2141</v>
      </c>
      <c r="P170" s="192" t="s">
        <v>9880</v>
      </c>
      <c r="Q170" s="197" t="s">
        <v>3547</v>
      </c>
    </row>
    <row r="171" spans="1:17">
      <c r="A171" s="192" t="s">
        <v>148</v>
      </c>
      <c r="B171" s="196">
        <v>1.8074999999999999</v>
      </c>
      <c r="C171" s="196">
        <v>0.8619</v>
      </c>
      <c r="D171" s="196">
        <v>36.220399999999998</v>
      </c>
      <c r="E171" s="196">
        <v>36.689899999999994</v>
      </c>
      <c r="F171" s="196">
        <v>38.968999999999994</v>
      </c>
      <c r="G171" s="196">
        <v>37.383699999999997</v>
      </c>
      <c r="H171" s="197" t="s">
        <v>1489</v>
      </c>
      <c r="I171" s="197"/>
      <c r="J171" s="201" t="s">
        <v>3547</v>
      </c>
      <c r="K171" s="197"/>
      <c r="L171" s="192"/>
      <c r="M171" s="197"/>
      <c r="N171" s="192" t="s">
        <v>3637</v>
      </c>
      <c r="O171" s="194" t="s">
        <v>2138</v>
      </c>
      <c r="P171" s="192" t="s">
        <v>9877</v>
      </c>
      <c r="Q171" s="197" t="s">
        <v>3547</v>
      </c>
    </row>
    <row r="172" spans="1:17">
      <c r="A172" s="192" t="s">
        <v>149</v>
      </c>
      <c r="B172" s="196">
        <v>1.0092999999999999</v>
      </c>
      <c r="C172" s="196">
        <v>0.71949999999999992</v>
      </c>
      <c r="D172" s="196">
        <v>28.515799999999999</v>
      </c>
      <c r="E172" s="196">
        <v>30.029699999999998</v>
      </c>
      <c r="F172" s="196">
        <v>29.745999999999999</v>
      </c>
      <c r="G172" s="196">
        <v>29.459399999999999</v>
      </c>
      <c r="H172" s="197" t="s">
        <v>3638</v>
      </c>
      <c r="I172" s="197"/>
      <c r="J172" s="201" t="s">
        <v>3547</v>
      </c>
      <c r="K172" s="197"/>
      <c r="L172" s="192"/>
      <c r="M172" s="197"/>
      <c r="N172" s="192" t="s">
        <v>3641</v>
      </c>
      <c r="O172" s="194" t="s">
        <v>2142</v>
      </c>
      <c r="P172" s="192" t="s">
        <v>9881</v>
      </c>
      <c r="Q172" s="197" t="s">
        <v>3547</v>
      </c>
    </row>
    <row r="173" spans="1:17">
      <c r="A173" s="192" t="s">
        <v>150</v>
      </c>
      <c r="B173" s="196">
        <v>1.4039999999999999</v>
      </c>
      <c r="C173" s="196">
        <v>0.81599999999999995</v>
      </c>
      <c r="D173" s="196">
        <v>28.468599999999999</v>
      </c>
      <c r="E173" s="196">
        <v>30.5641</v>
      </c>
      <c r="F173" s="196">
        <v>30.781499999999998</v>
      </c>
      <c r="G173" s="196">
        <v>29.9941</v>
      </c>
      <c r="H173" s="197" t="s">
        <v>3638</v>
      </c>
      <c r="I173" s="197" t="s">
        <v>1583</v>
      </c>
      <c r="J173" s="201" t="s">
        <v>3547</v>
      </c>
      <c r="K173" s="197" t="s">
        <v>3550</v>
      </c>
      <c r="L173" s="192"/>
      <c r="M173" s="197">
        <v>1.2599999999999998E-2</v>
      </c>
      <c r="N173" s="192" t="s">
        <v>3642</v>
      </c>
      <c r="O173" s="194" t="s">
        <v>2143</v>
      </c>
      <c r="P173" s="192" t="s">
        <v>9882</v>
      </c>
      <c r="Q173" s="197" t="s">
        <v>3547</v>
      </c>
    </row>
    <row r="174" spans="1:17">
      <c r="A174" s="192" t="s">
        <v>151</v>
      </c>
      <c r="B174" s="196">
        <v>1.0599999999999998</v>
      </c>
      <c r="C174" s="196">
        <v>0.71949999999999992</v>
      </c>
      <c r="D174" s="196">
        <v>32.0413</v>
      </c>
      <c r="E174" s="196">
        <v>30.513099999999998</v>
      </c>
      <c r="F174" s="196">
        <v>29.302499999999998</v>
      </c>
      <c r="G174" s="196">
        <v>30.643999999999998</v>
      </c>
      <c r="H174" s="197" t="s">
        <v>3638</v>
      </c>
      <c r="I174" s="197"/>
      <c r="J174" s="201" t="s">
        <v>3547</v>
      </c>
      <c r="K174" s="197"/>
      <c r="L174" s="192"/>
      <c r="M174" s="197"/>
      <c r="N174" s="192" t="s">
        <v>3643</v>
      </c>
      <c r="O174" s="194" t="s">
        <v>2144</v>
      </c>
      <c r="P174" s="192" t="s">
        <v>9883</v>
      </c>
      <c r="Q174" s="197" t="s">
        <v>3547</v>
      </c>
    </row>
    <row r="175" spans="1:17">
      <c r="A175" s="192" t="s">
        <v>152</v>
      </c>
      <c r="B175" s="196">
        <v>2.0268999999999999</v>
      </c>
      <c r="C175" s="196">
        <v>0.82959999999999989</v>
      </c>
      <c r="D175" s="196">
        <v>32.101799999999997</v>
      </c>
      <c r="E175" s="196">
        <v>32.041199999999996</v>
      </c>
      <c r="F175" s="196">
        <v>35.122499999999995</v>
      </c>
      <c r="G175" s="196">
        <v>33.112799999999993</v>
      </c>
      <c r="H175" s="197" t="s">
        <v>1583</v>
      </c>
      <c r="I175" s="197"/>
      <c r="J175" s="201" t="s">
        <v>3547</v>
      </c>
      <c r="K175" s="197"/>
      <c r="L175" s="192"/>
      <c r="M175" s="197"/>
      <c r="N175" s="192" t="s">
        <v>3640</v>
      </c>
      <c r="O175" s="194" t="s">
        <v>2141</v>
      </c>
      <c r="P175" s="192" t="s">
        <v>9880</v>
      </c>
      <c r="Q175" s="197" t="s">
        <v>3547</v>
      </c>
    </row>
    <row r="176" spans="1:17">
      <c r="A176" s="192" t="s">
        <v>153</v>
      </c>
      <c r="B176" s="196">
        <v>1.4841</v>
      </c>
      <c r="C176" s="196">
        <v>0.8619</v>
      </c>
      <c r="D176" s="196">
        <v>29.999799999999997</v>
      </c>
      <c r="E176" s="196">
        <v>30.114699999999999</v>
      </c>
      <c r="F176" s="196">
        <v>30.517499999999998</v>
      </c>
      <c r="G176" s="196">
        <v>30.203099999999999</v>
      </c>
      <c r="H176" s="197" t="s">
        <v>3638</v>
      </c>
      <c r="I176" s="197" t="s">
        <v>1489</v>
      </c>
      <c r="J176" s="201" t="s">
        <v>3547</v>
      </c>
      <c r="K176" s="197" t="s">
        <v>3550</v>
      </c>
      <c r="L176" s="192"/>
      <c r="M176" s="197"/>
      <c r="N176" s="192" t="s">
        <v>3644</v>
      </c>
      <c r="O176" s="194" t="s">
        <v>2145</v>
      </c>
      <c r="P176" s="192" t="s">
        <v>9884</v>
      </c>
      <c r="Q176" s="197" t="s">
        <v>3547</v>
      </c>
    </row>
    <row r="177" spans="1:17">
      <c r="A177" s="192" t="s">
        <v>154</v>
      </c>
      <c r="B177" s="196">
        <v>1.1504999999999999</v>
      </c>
      <c r="C177" s="196">
        <v>0.71949999999999992</v>
      </c>
      <c r="D177" s="196">
        <v>32.690399999999997</v>
      </c>
      <c r="E177" s="196">
        <v>30.165499999999998</v>
      </c>
      <c r="F177" s="196">
        <v>29.373399999999997</v>
      </c>
      <c r="G177" s="196">
        <v>30.614999999999998</v>
      </c>
      <c r="H177" s="197" t="s">
        <v>3645</v>
      </c>
      <c r="I177" s="197"/>
      <c r="J177" s="201" t="s">
        <v>3547</v>
      </c>
      <c r="K177" s="197"/>
      <c r="L177" s="192"/>
      <c r="M177" s="197"/>
      <c r="N177" s="192" t="s">
        <v>3646</v>
      </c>
      <c r="O177" s="194" t="s">
        <v>2146</v>
      </c>
      <c r="P177" s="192" t="s">
        <v>9885</v>
      </c>
      <c r="Q177" s="197" t="s">
        <v>3547</v>
      </c>
    </row>
    <row r="178" spans="1:17">
      <c r="A178" s="192" t="s">
        <v>155</v>
      </c>
      <c r="B178" s="196">
        <v>1.0563999999999998</v>
      </c>
      <c r="C178" s="196">
        <v>0.71949999999999992</v>
      </c>
      <c r="D178" s="196">
        <v>27.175099999999997</v>
      </c>
      <c r="E178" s="196">
        <v>27.482499999999998</v>
      </c>
      <c r="F178" s="196">
        <v>27.217899999999997</v>
      </c>
      <c r="G178" s="196">
        <v>27.290899999999997</v>
      </c>
      <c r="H178" s="197" t="s">
        <v>3638</v>
      </c>
      <c r="I178" s="197"/>
      <c r="J178" s="201" t="s">
        <v>3547</v>
      </c>
      <c r="K178" s="197"/>
      <c r="L178" s="192"/>
      <c r="M178" s="197"/>
      <c r="N178" s="192" t="s">
        <v>3647</v>
      </c>
      <c r="O178" s="194" t="s">
        <v>2147</v>
      </c>
      <c r="P178" s="192" t="s">
        <v>9886</v>
      </c>
      <c r="Q178" s="197" t="s">
        <v>3547</v>
      </c>
    </row>
    <row r="179" spans="1:17">
      <c r="A179" s="192" t="s">
        <v>156</v>
      </c>
      <c r="B179" s="196">
        <v>1.7752999999999999</v>
      </c>
      <c r="C179" s="196">
        <v>0.85209999999999997</v>
      </c>
      <c r="D179" s="196">
        <v>32.470699999999994</v>
      </c>
      <c r="E179" s="196">
        <v>32.372399999999999</v>
      </c>
      <c r="F179" s="196">
        <v>33.633099999999999</v>
      </c>
      <c r="G179" s="196">
        <v>32.829899999999995</v>
      </c>
      <c r="H179" s="197" t="s">
        <v>3648</v>
      </c>
      <c r="I179" s="197" t="s">
        <v>1600</v>
      </c>
      <c r="J179" s="201" t="s">
        <v>3547</v>
      </c>
      <c r="K179" s="197" t="s">
        <v>3550</v>
      </c>
      <c r="L179" s="192"/>
      <c r="M179" s="197"/>
      <c r="N179" s="192" t="s">
        <v>3649</v>
      </c>
      <c r="O179" s="194" t="s">
        <v>2148</v>
      </c>
      <c r="P179" s="192" t="s">
        <v>9887</v>
      </c>
      <c r="Q179" s="197" t="s">
        <v>3547</v>
      </c>
    </row>
    <row r="180" spans="1:17">
      <c r="A180" s="192" t="s">
        <v>157</v>
      </c>
      <c r="B180" s="196">
        <v>1.6881999999999999</v>
      </c>
      <c r="C180" s="196">
        <v>0.8619</v>
      </c>
      <c r="D180" s="196">
        <v>36.171099999999996</v>
      </c>
      <c r="E180" s="196">
        <v>37.2395</v>
      </c>
      <c r="F180" s="196">
        <v>35.869399999999999</v>
      </c>
      <c r="G180" s="196">
        <v>36.421299999999995</v>
      </c>
      <c r="H180" s="197" t="s">
        <v>1489</v>
      </c>
      <c r="I180" s="197"/>
      <c r="J180" s="201" t="s">
        <v>3547</v>
      </c>
      <c r="K180" s="197"/>
      <c r="L180" s="192"/>
      <c r="M180" s="197"/>
      <c r="N180" s="192" t="s">
        <v>1341</v>
      </c>
      <c r="O180" s="194" t="s">
        <v>2140</v>
      </c>
      <c r="P180" s="192" t="s">
        <v>9879</v>
      </c>
      <c r="Q180" s="197" t="s">
        <v>3547</v>
      </c>
    </row>
    <row r="181" spans="1:17">
      <c r="A181" s="192" t="s">
        <v>158</v>
      </c>
      <c r="B181" s="196">
        <v>1.7037</v>
      </c>
      <c r="C181" s="196">
        <v>0.87329999999999997</v>
      </c>
      <c r="D181" s="196">
        <v>36.417399999999994</v>
      </c>
      <c r="E181" s="196">
        <v>37.180299999999995</v>
      </c>
      <c r="F181" s="196">
        <v>38.824999999999996</v>
      </c>
      <c r="G181" s="196">
        <v>37.411699999999996</v>
      </c>
      <c r="H181" s="197" t="s">
        <v>1522</v>
      </c>
      <c r="I181" s="197"/>
      <c r="J181" s="201" t="s">
        <v>3547</v>
      </c>
      <c r="K181" s="197"/>
      <c r="L181" s="192"/>
      <c r="M181" s="197"/>
      <c r="N181" s="192" t="s">
        <v>3650</v>
      </c>
      <c r="O181" s="194" t="s">
        <v>2149</v>
      </c>
      <c r="P181" s="192" t="s">
        <v>9888</v>
      </c>
      <c r="Q181" s="197" t="s">
        <v>3547</v>
      </c>
    </row>
    <row r="182" spans="1:17">
      <c r="A182" s="192" t="s">
        <v>159</v>
      </c>
      <c r="B182" s="196">
        <v>1.7115999999999998</v>
      </c>
      <c r="C182" s="196">
        <v>0.83529999999999993</v>
      </c>
      <c r="D182" s="196">
        <v>35.4758</v>
      </c>
      <c r="E182" s="196">
        <v>35.356999999999999</v>
      </c>
      <c r="F182" s="196">
        <v>36.060799999999993</v>
      </c>
      <c r="G182" s="196">
        <v>35.631899999999995</v>
      </c>
      <c r="H182" s="197" t="s">
        <v>3638</v>
      </c>
      <c r="I182" s="197" t="s">
        <v>1743</v>
      </c>
      <c r="J182" s="201" t="s">
        <v>3547</v>
      </c>
      <c r="K182" s="197" t="s">
        <v>3550</v>
      </c>
      <c r="L182" s="192"/>
      <c r="M182" s="197"/>
      <c r="N182" s="192" t="s">
        <v>3651</v>
      </c>
      <c r="O182" s="194" t="s">
        <v>2150</v>
      </c>
      <c r="P182" s="192" t="s">
        <v>9889</v>
      </c>
      <c r="Q182" s="197" t="s">
        <v>3547</v>
      </c>
    </row>
    <row r="183" spans="1:17">
      <c r="A183" s="192" t="s">
        <v>160</v>
      </c>
      <c r="B183" s="196">
        <v>1.5791999999999999</v>
      </c>
      <c r="C183" s="196">
        <v>0.82959999999999989</v>
      </c>
      <c r="D183" s="196">
        <v>30.624299999999998</v>
      </c>
      <c r="E183" s="196">
        <v>30.477899999999998</v>
      </c>
      <c r="F183" s="196">
        <v>32.685799999999993</v>
      </c>
      <c r="G183" s="196">
        <v>31.221799999999998</v>
      </c>
      <c r="H183" s="197" t="s">
        <v>1583</v>
      </c>
      <c r="I183" s="197"/>
      <c r="J183" s="201" t="s">
        <v>3547</v>
      </c>
      <c r="K183" s="197"/>
      <c r="L183" s="192"/>
      <c r="M183" s="197"/>
      <c r="N183" s="192" t="s">
        <v>3652</v>
      </c>
      <c r="O183" s="194" t="s">
        <v>2151</v>
      </c>
      <c r="P183" s="192" t="s">
        <v>9890</v>
      </c>
      <c r="Q183" s="197" t="s">
        <v>3547</v>
      </c>
    </row>
    <row r="184" spans="1:17">
      <c r="A184" s="192" t="s">
        <v>161</v>
      </c>
      <c r="B184" s="196">
        <v>1.7147999999999999</v>
      </c>
      <c r="C184" s="196">
        <v>0.82959999999999989</v>
      </c>
      <c r="D184" s="196">
        <v>34.338299999999997</v>
      </c>
      <c r="E184" s="196">
        <v>34.854199999999999</v>
      </c>
      <c r="F184" s="196">
        <v>37.655399999999993</v>
      </c>
      <c r="G184" s="196">
        <v>35.5809</v>
      </c>
      <c r="H184" s="197" t="s">
        <v>1583</v>
      </c>
      <c r="I184" s="197"/>
      <c r="J184" s="201" t="s">
        <v>3547</v>
      </c>
      <c r="K184" s="197"/>
      <c r="L184" s="192"/>
      <c r="M184" s="197"/>
      <c r="N184" s="192" t="s">
        <v>3640</v>
      </c>
      <c r="O184" s="194" t="s">
        <v>2141</v>
      </c>
      <c r="P184" s="192" t="s">
        <v>9880</v>
      </c>
      <c r="Q184" s="197" t="s">
        <v>3547</v>
      </c>
    </row>
    <row r="185" spans="1:17">
      <c r="A185" s="192" t="s">
        <v>162</v>
      </c>
      <c r="B185" s="196">
        <v>1.2871999999999999</v>
      </c>
      <c r="C185" s="196">
        <v>0.73059999999999992</v>
      </c>
      <c r="D185" s="196">
        <v>23.919699999999999</v>
      </c>
      <c r="E185" s="196">
        <v>25.020899999999997</v>
      </c>
      <c r="F185" s="196">
        <v>25.980699999999999</v>
      </c>
      <c r="G185" s="196">
        <v>24.940099999999997</v>
      </c>
      <c r="H185" s="197" t="s">
        <v>3638</v>
      </c>
      <c r="I185" s="197"/>
      <c r="J185" s="201" t="s">
        <v>3547</v>
      </c>
      <c r="K185" s="197"/>
      <c r="L185" s="192"/>
      <c r="M185" s="197">
        <v>1.1099999999999999E-2</v>
      </c>
      <c r="N185" s="192" t="s">
        <v>3580</v>
      </c>
      <c r="O185" s="194" t="s">
        <v>2152</v>
      </c>
      <c r="P185" s="192" t="s">
        <v>9891</v>
      </c>
      <c r="Q185" s="197" t="s">
        <v>3547</v>
      </c>
    </row>
    <row r="186" spans="1:17">
      <c r="A186" s="192" t="s">
        <v>163</v>
      </c>
      <c r="B186" s="196">
        <v>1.6080999999999999</v>
      </c>
      <c r="C186" s="196">
        <v>0.81599999999999995</v>
      </c>
      <c r="D186" s="196">
        <v>30.194099999999999</v>
      </c>
      <c r="E186" s="196">
        <v>31.598399999999998</v>
      </c>
      <c r="F186" s="196">
        <v>31.620399999999997</v>
      </c>
      <c r="G186" s="196">
        <v>31.144699999999997</v>
      </c>
      <c r="H186" s="197" t="s">
        <v>3638</v>
      </c>
      <c r="I186" s="197" t="s">
        <v>1583</v>
      </c>
      <c r="J186" s="201" t="s">
        <v>3547</v>
      </c>
      <c r="K186" s="197" t="s">
        <v>3550</v>
      </c>
      <c r="L186" s="192"/>
      <c r="M186" s="197"/>
      <c r="N186" s="192" t="s">
        <v>3653</v>
      </c>
      <c r="O186" s="194" t="s">
        <v>2153</v>
      </c>
      <c r="P186" s="192" t="s">
        <v>9892</v>
      </c>
      <c r="Q186" s="197" t="s">
        <v>3547</v>
      </c>
    </row>
    <row r="187" spans="1:17">
      <c r="A187" s="192" t="s">
        <v>9678</v>
      </c>
      <c r="B187" s="196"/>
      <c r="C187" s="196">
        <v>0.87639999999999996</v>
      </c>
      <c r="D187" s="196"/>
      <c r="E187" s="196">
        <v>29.3965</v>
      </c>
      <c r="F187" s="196"/>
      <c r="G187" s="196">
        <v>29.3965</v>
      </c>
      <c r="H187" s="197" t="s">
        <v>1600</v>
      </c>
      <c r="I187" s="197"/>
      <c r="J187" s="201" t="s">
        <v>3547</v>
      </c>
      <c r="K187" s="197"/>
      <c r="L187" s="192"/>
      <c r="M187" s="197"/>
      <c r="N187" s="192" t="s">
        <v>3654</v>
      </c>
      <c r="O187" s="194" t="s">
        <v>2154</v>
      </c>
      <c r="P187" s="192" t="s">
        <v>9893</v>
      </c>
      <c r="Q187" s="197" t="s">
        <v>3547</v>
      </c>
    </row>
    <row r="188" spans="1:17">
      <c r="A188" s="192" t="s">
        <v>5195</v>
      </c>
      <c r="B188" s="196">
        <v>0.94009999999999994</v>
      </c>
      <c r="C188" s="196">
        <v>0.73419999999999996</v>
      </c>
      <c r="D188" s="196">
        <v>31.27</v>
      </c>
      <c r="E188" s="196">
        <v>34.486199999999997</v>
      </c>
      <c r="F188" s="196">
        <v>32.642999999999994</v>
      </c>
      <c r="G188" s="196">
        <v>32.760999999999996</v>
      </c>
      <c r="H188" s="197" t="s">
        <v>3638</v>
      </c>
      <c r="I188" s="197"/>
      <c r="J188" s="201" t="s">
        <v>3547</v>
      </c>
      <c r="K188" s="197"/>
      <c r="L188" s="192"/>
      <c r="M188" s="197">
        <v>1.47E-2</v>
      </c>
      <c r="N188" s="192" t="s">
        <v>3570</v>
      </c>
      <c r="O188" s="194" t="s">
        <v>2155</v>
      </c>
      <c r="P188" s="192" t="s">
        <v>9894</v>
      </c>
      <c r="Q188" s="197" t="s">
        <v>3547</v>
      </c>
    </row>
    <row r="189" spans="1:17">
      <c r="A189" s="192" t="s">
        <v>5196</v>
      </c>
      <c r="B189" s="196">
        <v>1.2023999999999999</v>
      </c>
      <c r="C189" s="196">
        <v>0.71949999999999992</v>
      </c>
      <c r="D189" s="196">
        <v>24.458099999999998</v>
      </c>
      <c r="E189" s="196">
        <v>24.168899999999997</v>
      </c>
      <c r="F189" s="196">
        <v>24.143799999999999</v>
      </c>
      <c r="G189" s="196">
        <v>24.257399999999997</v>
      </c>
      <c r="H189" s="197" t="s">
        <v>3638</v>
      </c>
      <c r="I189" s="197"/>
      <c r="J189" s="201" t="s">
        <v>3547</v>
      </c>
      <c r="K189" s="197"/>
      <c r="L189" s="192"/>
      <c r="M189" s="197"/>
      <c r="N189" s="192" t="s">
        <v>3655</v>
      </c>
      <c r="O189" s="194" t="s">
        <v>2156</v>
      </c>
      <c r="P189" s="192" t="s">
        <v>9895</v>
      </c>
      <c r="Q189" s="197" t="s">
        <v>3547</v>
      </c>
    </row>
    <row r="190" spans="1:17">
      <c r="A190" s="192" t="s">
        <v>164</v>
      </c>
      <c r="B190" s="196">
        <v>1.1504999999999999</v>
      </c>
      <c r="C190" s="196">
        <v>0.73299999999999987</v>
      </c>
      <c r="D190" s="196">
        <v>28.866099999999999</v>
      </c>
      <c r="E190" s="196">
        <v>26.118899999999996</v>
      </c>
      <c r="F190" s="196">
        <v>28.308299999999999</v>
      </c>
      <c r="G190" s="196">
        <v>27.793399999999998</v>
      </c>
      <c r="H190" s="197" t="s">
        <v>3638</v>
      </c>
      <c r="I190" s="197"/>
      <c r="J190" s="201" t="s">
        <v>3547</v>
      </c>
      <c r="K190" s="197"/>
      <c r="L190" s="192"/>
      <c r="M190" s="197">
        <v>1.35E-2</v>
      </c>
      <c r="N190" s="192" t="s">
        <v>3656</v>
      </c>
      <c r="O190" s="194" t="s">
        <v>2157</v>
      </c>
      <c r="P190" s="192" t="s">
        <v>9896</v>
      </c>
      <c r="Q190" s="197" t="s">
        <v>3547</v>
      </c>
    </row>
    <row r="191" spans="1:17">
      <c r="A191" s="192" t="s">
        <v>165</v>
      </c>
      <c r="B191" s="196">
        <v>1.7088999999999999</v>
      </c>
      <c r="C191" s="196">
        <v>0.75139999999999996</v>
      </c>
      <c r="D191" s="196">
        <v>28.226899999999997</v>
      </c>
      <c r="E191" s="196">
        <v>28.521299999999997</v>
      </c>
      <c r="F191" s="196">
        <v>27.275499999999997</v>
      </c>
      <c r="G191" s="196">
        <v>27.986199999999997</v>
      </c>
      <c r="H191" s="197" t="s">
        <v>3645</v>
      </c>
      <c r="I191" s="197" t="s">
        <v>4437</v>
      </c>
      <c r="J191" s="201" t="s">
        <v>3547</v>
      </c>
      <c r="K191" s="197" t="s">
        <v>3550</v>
      </c>
      <c r="L191" s="192"/>
      <c r="M191" s="197"/>
      <c r="N191" s="192" t="s">
        <v>3657</v>
      </c>
      <c r="O191" s="194" t="s">
        <v>2158</v>
      </c>
      <c r="P191" s="192" t="s">
        <v>9897</v>
      </c>
      <c r="Q191" s="197" t="s">
        <v>9817</v>
      </c>
    </row>
    <row r="192" spans="1:17">
      <c r="A192" s="192" t="s">
        <v>166</v>
      </c>
      <c r="B192" s="196">
        <v>1.7755999999999998</v>
      </c>
      <c r="C192" s="196">
        <v>0.8619</v>
      </c>
      <c r="D192" s="196">
        <v>33.9514</v>
      </c>
      <c r="E192" s="196">
        <v>35.577799999999996</v>
      </c>
      <c r="F192" s="196">
        <v>34.752699999999997</v>
      </c>
      <c r="G192" s="196">
        <v>34.713999999999999</v>
      </c>
      <c r="H192" s="197" t="s">
        <v>3645</v>
      </c>
      <c r="I192" s="197" t="s">
        <v>1489</v>
      </c>
      <c r="J192" s="201" t="s">
        <v>3547</v>
      </c>
      <c r="K192" s="197" t="s">
        <v>3550</v>
      </c>
      <c r="L192" s="192"/>
      <c r="M192" s="197"/>
      <c r="N192" s="192" t="s">
        <v>3657</v>
      </c>
      <c r="O192" s="194" t="s">
        <v>2158</v>
      </c>
      <c r="P192" s="192" t="s">
        <v>9897</v>
      </c>
      <c r="Q192" s="197" t="s">
        <v>9817</v>
      </c>
    </row>
    <row r="193" spans="1:17">
      <c r="A193" s="192" t="s">
        <v>167</v>
      </c>
      <c r="B193" s="196">
        <v>1.1728999999999998</v>
      </c>
      <c r="C193" s="196">
        <v>0.75429999999999997</v>
      </c>
      <c r="D193" s="196">
        <v>25.521899999999999</v>
      </c>
      <c r="E193" s="196">
        <v>25.845399999999998</v>
      </c>
      <c r="F193" s="196">
        <v>27.350899999999999</v>
      </c>
      <c r="G193" s="196">
        <v>26.227799999999998</v>
      </c>
      <c r="H193" s="197" t="s">
        <v>3638</v>
      </c>
      <c r="I193" s="197"/>
      <c r="J193" s="201" t="s">
        <v>3547</v>
      </c>
      <c r="K193" s="197"/>
      <c r="L193" s="192"/>
      <c r="M193" s="197">
        <v>3.4799999999999998E-2</v>
      </c>
      <c r="N193" s="192" t="s">
        <v>3658</v>
      </c>
      <c r="O193" s="194" t="s">
        <v>2159</v>
      </c>
      <c r="P193" s="192" t="s">
        <v>9898</v>
      </c>
      <c r="Q193" s="197" t="s">
        <v>3547</v>
      </c>
    </row>
    <row r="194" spans="1:17">
      <c r="A194" s="192" t="s">
        <v>168</v>
      </c>
      <c r="B194" s="196">
        <v>1.0718999999999999</v>
      </c>
      <c r="C194" s="196">
        <v>0.7569999999999999</v>
      </c>
      <c r="D194" s="196">
        <v>26.078799999999998</v>
      </c>
      <c r="E194" s="196">
        <v>31.487199999999998</v>
      </c>
      <c r="F194" s="196">
        <v>26.499299999999998</v>
      </c>
      <c r="G194" s="196">
        <v>27.923099999999998</v>
      </c>
      <c r="H194" s="197" t="s">
        <v>3638</v>
      </c>
      <c r="I194" s="197" t="s">
        <v>3659</v>
      </c>
      <c r="J194" s="201" t="s">
        <v>3547</v>
      </c>
      <c r="K194" s="197" t="s">
        <v>3550</v>
      </c>
      <c r="L194" s="192"/>
      <c r="M194" s="197">
        <v>2.1199999999999997E-2</v>
      </c>
      <c r="N194" s="192" t="s">
        <v>1310</v>
      </c>
      <c r="O194" s="194" t="s">
        <v>2160</v>
      </c>
      <c r="P194" s="192" t="s">
        <v>9899</v>
      </c>
      <c r="Q194" s="197" t="s">
        <v>3547</v>
      </c>
    </row>
    <row r="195" spans="1:17">
      <c r="A195" s="192" t="s">
        <v>169</v>
      </c>
      <c r="B195" s="196">
        <v>1.6089</v>
      </c>
      <c r="C195" s="196">
        <v>0.81599999999999995</v>
      </c>
      <c r="D195" s="196">
        <v>31.883399999999998</v>
      </c>
      <c r="E195" s="196">
        <v>33.347199999999994</v>
      </c>
      <c r="F195" s="196">
        <v>33.398399999999995</v>
      </c>
      <c r="G195" s="196">
        <v>32.851099999999995</v>
      </c>
      <c r="H195" s="197" t="s">
        <v>1664</v>
      </c>
      <c r="I195" s="197" t="s">
        <v>1583</v>
      </c>
      <c r="J195" s="201" t="s">
        <v>3547</v>
      </c>
      <c r="K195" s="197" t="s">
        <v>3550</v>
      </c>
      <c r="L195" s="192"/>
      <c r="M195" s="197">
        <v>9.9999999999999991E-5</v>
      </c>
      <c r="N195" s="192" t="s">
        <v>3558</v>
      </c>
      <c r="O195" s="194" t="s">
        <v>2161</v>
      </c>
      <c r="P195" s="192" t="s">
        <v>9900</v>
      </c>
      <c r="Q195" s="197" t="s">
        <v>3547</v>
      </c>
    </row>
    <row r="196" spans="1:17">
      <c r="A196" s="192" t="s">
        <v>170</v>
      </c>
      <c r="B196" s="196">
        <v>1.0902999999999998</v>
      </c>
      <c r="C196" s="196">
        <v>0.71949999999999992</v>
      </c>
      <c r="D196" s="196">
        <v>30.061</v>
      </c>
      <c r="E196" s="196">
        <v>31.483199999999997</v>
      </c>
      <c r="F196" s="196">
        <v>34.360099999999996</v>
      </c>
      <c r="G196" s="196">
        <v>31.883799999999997</v>
      </c>
      <c r="H196" s="197" t="s">
        <v>3638</v>
      </c>
      <c r="I196" s="197"/>
      <c r="J196" s="201" t="s">
        <v>3547</v>
      </c>
      <c r="K196" s="197"/>
      <c r="L196" s="192"/>
      <c r="M196" s="197"/>
      <c r="N196" s="192" t="s">
        <v>3660</v>
      </c>
      <c r="O196" s="194" t="s">
        <v>2162</v>
      </c>
      <c r="P196" s="192" t="s">
        <v>9901</v>
      </c>
      <c r="Q196" s="197" t="s">
        <v>3547</v>
      </c>
    </row>
    <row r="197" spans="1:17">
      <c r="A197" s="192" t="s">
        <v>171</v>
      </c>
      <c r="B197" s="196">
        <v>1.1509999999999998</v>
      </c>
      <c r="C197" s="196">
        <v>0.82959999999999989</v>
      </c>
      <c r="D197" s="196">
        <v>27.763699999999996</v>
      </c>
      <c r="E197" s="196">
        <v>25.425799999999999</v>
      </c>
      <c r="F197" s="196">
        <v>24.795499999999997</v>
      </c>
      <c r="G197" s="196">
        <v>26.052399999999999</v>
      </c>
      <c r="H197" s="197" t="s">
        <v>1583</v>
      </c>
      <c r="I197" s="197"/>
      <c r="J197" s="201" t="s">
        <v>3547</v>
      </c>
      <c r="K197" s="197"/>
      <c r="L197" s="192"/>
      <c r="M197" s="197"/>
      <c r="N197" s="192" t="s">
        <v>3640</v>
      </c>
      <c r="O197" s="194" t="s">
        <v>2141</v>
      </c>
      <c r="P197" s="192" t="s">
        <v>9880</v>
      </c>
      <c r="Q197" s="197" t="s">
        <v>3547</v>
      </c>
    </row>
    <row r="198" spans="1:17">
      <c r="A198" s="192" t="s">
        <v>172</v>
      </c>
      <c r="B198" s="196">
        <v>1.1253</v>
      </c>
      <c r="C198" s="196">
        <v>0.85209999999999997</v>
      </c>
      <c r="D198" s="196">
        <v>26.697899999999997</v>
      </c>
      <c r="E198" s="196">
        <v>30.576499999999999</v>
      </c>
      <c r="F198" s="196">
        <v>30.257299999999997</v>
      </c>
      <c r="G198" s="196">
        <v>29.134899999999998</v>
      </c>
      <c r="H198" s="197" t="s">
        <v>3638</v>
      </c>
      <c r="I198" s="197" t="s">
        <v>1522</v>
      </c>
      <c r="J198" s="201" t="s">
        <v>3610</v>
      </c>
      <c r="K198" s="197"/>
      <c r="L198" s="192"/>
      <c r="M198" s="197">
        <v>5.6099999999999997E-2</v>
      </c>
      <c r="N198" s="192" t="s">
        <v>3661</v>
      </c>
      <c r="O198" s="194" t="s">
        <v>2163</v>
      </c>
      <c r="P198" s="192" t="s">
        <v>9902</v>
      </c>
      <c r="Q198" s="197" t="s">
        <v>3547</v>
      </c>
    </row>
    <row r="199" spans="1:17">
      <c r="A199" s="192" t="s">
        <v>173</v>
      </c>
      <c r="B199" s="196">
        <v>1.7366999999999999</v>
      </c>
      <c r="C199" s="196">
        <v>0.87329999999999997</v>
      </c>
      <c r="D199" s="196">
        <v>30.740099999999998</v>
      </c>
      <c r="E199" s="196">
        <v>31.9071</v>
      </c>
      <c r="F199" s="196">
        <v>32.873299999999993</v>
      </c>
      <c r="G199" s="196">
        <v>31.838699999999999</v>
      </c>
      <c r="H199" s="197" t="s">
        <v>1522</v>
      </c>
      <c r="I199" s="197"/>
      <c r="J199" s="201" t="s">
        <v>3547</v>
      </c>
      <c r="K199" s="197"/>
      <c r="L199" s="192"/>
      <c r="M199" s="197"/>
      <c r="N199" s="192" t="s">
        <v>3650</v>
      </c>
      <c r="O199" s="194" t="s">
        <v>2149</v>
      </c>
      <c r="P199" s="192" t="s">
        <v>9888</v>
      </c>
      <c r="Q199" s="197" t="s">
        <v>3547</v>
      </c>
    </row>
    <row r="200" spans="1:17">
      <c r="A200" s="192" t="s">
        <v>9679</v>
      </c>
      <c r="B200" s="196"/>
      <c r="C200" s="196">
        <v>0.71949999999999992</v>
      </c>
      <c r="D200" s="196">
        <v>30.117599999999999</v>
      </c>
      <c r="E200" s="196">
        <v>31.18</v>
      </c>
      <c r="F200" s="196">
        <v>28.536499999999997</v>
      </c>
      <c r="G200" s="196">
        <v>29.930199999999999</v>
      </c>
      <c r="H200" s="197" t="s">
        <v>3638</v>
      </c>
      <c r="I200" s="197"/>
      <c r="J200" s="201" t="s">
        <v>3547</v>
      </c>
      <c r="K200" s="197"/>
      <c r="L200" s="192"/>
      <c r="M200" s="197"/>
      <c r="N200" s="192" t="s">
        <v>3584</v>
      </c>
      <c r="O200" s="194" t="s">
        <v>2164</v>
      </c>
      <c r="P200" s="192" t="s">
        <v>9903</v>
      </c>
      <c r="Q200" s="197" t="s">
        <v>3547</v>
      </c>
    </row>
    <row r="201" spans="1:17">
      <c r="A201" s="192" t="s">
        <v>174</v>
      </c>
      <c r="B201" s="196">
        <v>1.4258</v>
      </c>
      <c r="C201" s="196">
        <v>0.82959999999999989</v>
      </c>
      <c r="D201" s="196">
        <v>30.475199999999997</v>
      </c>
      <c r="E201" s="196">
        <v>31.779899999999998</v>
      </c>
      <c r="F201" s="196">
        <v>32.372199999999999</v>
      </c>
      <c r="G201" s="196">
        <v>31.536399999999997</v>
      </c>
      <c r="H201" s="197" t="s">
        <v>1583</v>
      </c>
      <c r="I201" s="197"/>
      <c r="J201" s="201" t="s">
        <v>3547</v>
      </c>
      <c r="K201" s="197"/>
      <c r="L201" s="192"/>
      <c r="M201" s="197"/>
      <c r="N201" s="192" t="s">
        <v>3662</v>
      </c>
      <c r="O201" s="194" t="s">
        <v>2165</v>
      </c>
      <c r="P201" s="192" t="s">
        <v>9904</v>
      </c>
      <c r="Q201" s="197" t="s">
        <v>3547</v>
      </c>
    </row>
    <row r="202" spans="1:17">
      <c r="A202" s="192" t="s">
        <v>175</v>
      </c>
      <c r="B202" s="196">
        <v>1.1067999999999998</v>
      </c>
      <c r="C202" s="196">
        <v>0.85209999999999997</v>
      </c>
      <c r="D202" s="196">
        <v>31.269799999999996</v>
      </c>
      <c r="E202" s="196">
        <v>32.262499999999996</v>
      </c>
      <c r="F202" s="196">
        <v>32.300999999999995</v>
      </c>
      <c r="G202" s="196">
        <v>31.941599999999998</v>
      </c>
      <c r="H202" s="197" t="s">
        <v>3638</v>
      </c>
      <c r="I202" s="197" t="s">
        <v>1600</v>
      </c>
      <c r="J202" s="201" t="s">
        <v>3547</v>
      </c>
      <c r="K202" s="197" t="s">
        <v>3550</v>
      </c>
      <c r="L202" s="192"/>
      <c r="M202" s="197">
        <v>2.9999999999999997E-4</v>
      </c>
      <c r="N202" s="192" t="s">
        <v>3663</v>
      </c>
      <c r="O202" s="194" t="s">
        <v>2166</v>
      </c>
      <c r="P202" s="192" t="s">
        <v>9905</v>
      </c>
      <c r="Q202" s="197" t="s">
        <v>3547</v>
      </c>
    </row>
    <row r="203" spans="1:17">
      <c r="A203" s="192" t="s">
        <v>176</v>
      </c>
      <c r="B203" s="196">
        <v>1.6732999999999998</v>
      </c>
      <c r="C203" s="196">
        <v>0.79959999999999998</v>
      </c>
      <c r="D203" s="196">
        <v>29.644499999999997</v>
      </c>
      <c r="E203" s="196">
        <v>30.447199999999999</v>
      </c>
      <c r="F203" s="196">
        <v>28.778699999999997</v>
      </c>
      <c r="G203" s="196">
        <v>29.6267</v>
      </c>
      <c r="H203" s="197" t="s">
        <v>3638</v>
      </c>
      <c r="I203" s="197" t="s">
        <v>1616</v>
      </c>
      <c r="J203" s="201" t="s">
        <v>3547</v>
      </c>
      <c r="K203" s="197" t="s">
        <v>3550</v>
      </c>
      <c r="L203" s="192"/>
      <c r="M203" s="197"/>
      <c r="N203" s="192" t="s">
        <v>3664</v>
      </c>
      <c r="O203" s="194" t="s">
        <v>2167</v>
      </c>
      <c r="P203" s="192" t="s">
        <v>9906</v>
      </c>
      <c r="Q203" s="197" t="s">
        <v>3547</v>
      </c>
    </row>
    <row r="204" spans="1:17">
      <c r="A204" s="192" t="s">
        <v>177</v>
      </c>
      <c r="B204" s="196">
        <v>1.9843</v>
      </c>
      <c r="C204" s="196">
        <v>0.82959999999999989</v>
      </c>
      <c r="D204" s="196">
        <v>33.624699999999997</v>
      </c>
      <c r="E204" s="196">
        <v>34.543999999999997</v>
      </c>
      <c r="F204" s="196">
        <v>35.484699999999997</v>
      </c>
      <c r="G204" s="196">
        <v>34.525799999999997</v>
      </c>
      <c r="H204" s="197" t="s">
        <v>1583</v>
      </c>
      <c r="I204" s="197"/>
      <c r="J204" s="201" t="s">
        <v>3547</v>
      </c>
      <c r="K204" s="197"/>
      <c r="L204" s="192"/>
      <c r="M204" s="197"/>
      <c r="N204" s="192" t="s">
        <v>3640</v>
      </c>
      <c r="O204" s="194" t="s">
        <v>2141</v>
      </c>
      <c r="P204" s="192" t="s">
        <v>9880</v>
      </c>
      <c r="Q204" s="197" t="s">
        <v>3547</v>
      </c>
    </row>
    <row r="205" spans="1:17">
      <c r="A205" s="192" t="s">
        <v>178</v>
      </c>
      <c r="B205" s="196">
        <v>1.6643999999999999</v>
      </c>
      <c r="C205" s="196">
        <v>0.78089999999999993</v>
      </c>
      <c r="D205" s="196">
        <v>29.786799999999999</v>
      </c>
      <c r="E205" s="196">
        <v>31.876799999999999</v>
      </c>
      <c r="F205" s="196">
        <v>32.162099999999995</v>
      </c>
      <c r="G205" s="196">
        <v>31.435499999999998</v>
      </c>
      <c r="H205" s="197" t="s">
        <v>3648</v>
      </c>
      <c r="I205" s="197"/>
      <c r="J205" s="201" t="s">
        <v>3547</v>
      </c>
      <c r="K205" s="197"/>
      <c r="L205" s="192"/>
      <c r="M205" s="197"/>
      <c r="N205" s="192" t="s">
        <v>3649</v>
      </c>
      <c r="O205" s="194" t="s">
        <v>2148</v>
      </c>
      <c r="P205" s="192" t="s">
        <v>9887</v>
      </c>
      <c r="Q205" s="197" t="s">
        <v>3547</v>
      </c>
    </row>
    <row r="206" spans="1:17">
      <c r="A206" s="192" t="s">
        <v>179</v>
      </c>
      <c r="B206" s="196">
        <v>1.6744999999999999</v>
      </c>
      <c r="C206" s="196">
        <v>0.78089999999999993</v>
      </c>
      <c r="D206" s="196">
        <v>33.669999999999995</v>
      </c>
      <c r="E206" s="196">
        <v>33.333599999999997</v>
      </c>
      <c r="F206" s="196">
        <v>32.219399999999993</v>
      </c>
      <c r="G206" s="196">
        <v>33.084199999999996</v>
      </c>
      <c r="H206" s="197" t="s">
        <v>3638</v>
      </c>
      <c r="I206" s="197" t="s">
        <v>3648</v>
      </c>
      <c r="J206" s="201" t="s">
        <v>3547</v>
      </c>
      <c r="K206" s="197" t="s">
        <v>3550</v>
      </c>
      <c r="L206" s="192"/>
      <c r="M206" s="197"/>
      <c r="N206" s="192" t="s">
        <v>3666</v>
      </c>
      <c r="O206" s="194" t="s">
        <v>2168</v>
      </c>
      <c r="P206" s="192" t="s">
        <v>9907</v>
      </c>
      <c r="Q206" s="197" t="s">
        <v>3547</v>
      </c>
    </row>
    <row r="207" spans="1:17">
      <c r="A207" s="192" t="s">
        <v>5197</v>
      </c>
      <c r="B207" s="196">
        <v>1.0574999999999999</v>
      </c>
      <c r="C207" s="196">
        <v>0.87329999999999997</v>
      </c>
      <c r="D207" s="196"/>
      <c r="E207" s="196"/>
      <c r="F207" s="196"/>
      <c r="G207" s="196"/>
      <c r="H207" s="197" t="s">
        <v>1522</v>
      </c>
      <c r="I207" s="197"/>
      <c r="J207" s="201" t="s">
        <v>3547</v>
      </c>
      <c r="K207" s="197"/>
      <c r="L207" s="192"/>
      <c r="M207" s="197"/>
      <c r="N207" s="192" t="s">
        <v>3650</v>
      </c>
      <c r="O207" s="194" t="s">
        <v>2149</v>
      </c>
      <c r="P207" s="192" t="s">
        <v>9888</v>
      </c>
      <c r="Q207" s="197" t="s">
        <v>3547</v>
      </c>
    </row>
    <row r="208" spans="1:17">
      <c r="A208" s="192" t="s">
        <v>180</v>
      </c>
      <c r="B208" s="196">
        <v>2.3639999999999999</v>
      </c>
      <c r="C208" s="196">
        <v>0.82959999999999989</v>
      </c>
      <c r="D208" s="196">
        <v>43.829899999999995</v>
      </c>
      <c r="E208" s="196">
        <v>32.431199999999997</v>
      </c>
      <c r="F208" s="196">
        <v>35.2821</v>
      </c>
      <c r="G208" s="196">
        <v>37.345899999999993</v>
      </c>
      <c r="H208" s="197" t="s">
        <v>1583</v>
      </c>
      <c r="I208" s="197"/>
      <c r="J208" s="201" t="s">
        <v>3547</v>
      </c>
      <c r="K208" s="197"/>
      <c r="L208" s="192"/>
      <c r="M208" s="197"/>
      <c r="N208" s="192" t="s">
        <v>3640</v>
      </c>
      <c r="O208" s="194" t="s">
        <v>2141</v>
      </c>
      <c r="P208" s="192" t="s">
        <v>9880</v>
      </c>
      <c r="Q208" s="197" t="s">
        <v>3547</v>
      </c>
    </row>
    <row r="209" spans="1:17">
      <c r="A209" s="192" t="s">
        <v>181</v>
      </c>
      <c r="B209" s="196">
        <v>1.3343999999999998</v>
      </c>
      <c r="C209" s="196">
        <v>0.82959999999999989</v>
      </c>
      <c r="D209" s="196">
        <v>32.868399999999994</v>
      </c>
      <c r="E209" s="196">
        <v>33.896999999999998</v>
      </c>
      <c r="F209" s="196">
        <v>34.853499999999997</v>
      </c>
      <c r="G209" s="196">
        <v>33.839999999999996</v>
      </c>
      <c r="H209" s="197" t="s">
        <v>1583</v>
      </c>
      <c r="I209" s="197"/>
      <c r="J209" s="201" t="s">
        <v>3547</v>
      </c>
      <c r="K209" s="197"/>
      <c r="L209" s="192"/>
      <c r="M209" s="197"/>
      <c r="N209" s="192" t="s">
        <v>3640</v>
      </c>
      <c r="O209" s="194" t="s">
        <v>2141</v>
      </c>
      <c r="P209" s="192" t="s">
        <v>9880</v>
      </c>
      <c r="Q209" s="197" t="s">
        <v>3547</v>
      </c>
    </row>
    <row r="210" spans="1:17">
      <c r="A210" s="192" t="s">
        <v>182</v>
      </c>
      <c r="B210" s="196">
        <v>2.3481999999999998</v>
      </c>
      <c r="C210" s="196">
        <v>0.82959999999999989</v>
      </c>
      <c r="D210" s="196">
        <v>32.026499999999999</v>
      </c>
      <c r="E210" s="196">
        <v>33.534799999999997</v>
      </c>
      <c r="F210" s="196">
        <v>32.862099999999998</v>
      </c>
      <c r="G210" s="196">
        <v>32.799599999999998</v>
      </c>
      <c r="H210" s="197" t="s">
        <v>1583</v>
      </c>
      <c r="I210" s="197"/>
      <c r="J210" s="201" t="s">
        <v>3547</v>
      </c>
      <c r="K210" s="197"/>
      <c r="L210" s="192"/>
      <c r="M210" s="197"/>
      <c r="N210" s="192" t="s">
        <v>3640</v>
      </c>
      <c r="O210" s="194" t="s">
        <v>2141</v>
      </c>
      <c r="P210" s="192" t="s">
        <v>9880</v>
      </c>
      <c r="Q210" s="197" t="s">
        <v>3547</v>
      </c>
    </row>
    <row r="211" spans="1:17">
      <c r="A211" s="192" t="s">
        <v>183</v>
      </c>
      <c r="B211" s="196">
        <v>2.2744999999999997</v>
      </c>
      <c r="C211" s="196">
        <v>0.8619</v>
      </c>
      <c r="D211" s="196">
        <v>31.502799999999997</v>
      </c>
      <c r="E211" s="196">
        <v>34.222899999999996</v>
      </c>
      <c r="F211" s="196">
        <v>36.190099999999994</v>
      </c>
      <c r="G211" s="196">
        <v>33.927299999999995</v>
      </c>
      <c r="H211" s="197" t="s">
        <v>1489</v>
      </c>
      <c r="I211" s="197"/>
      <c r="J211" s="201" t="s">
        <v>3547</v>
      </c>
      <c r="K211" s="197"/>
      <c r="L211" s="192"/>
      <c r="M211" s="197"/>
      <c r="N211" s="192" t="s">
        <v>1341</v>
      </c>
      <c r="O211" s="194" t="s">
        <v>2140</v>
      </c>
      <c r="P211" s="192" t="s">
        <v>9879</v>
      </c>
      <c r="Q211" s="197" t="s">
        <v>3547</v>
      </c>
    </row>
    <row r="212" spans="1:17">
      <c r="A212" s="192" t="s">
        <v>184</v>
      </c>
      <c r="B212" s="196">
        <v>1.2477999999999998</v>
      </c>
      <c r="C212" s="196">
        <v>0.73119999999999996</v>
      </c>
      <c r="D212" s="196">
        <v>25.154399999999999</v>
      </c>
      <c r="E212" s="196"/>
      <c r="F212" s="196">
        <v>28.133599999999998</v>
      </c>
      <c r="G212" s="196">
        <v>26.400799999999997</v>
      </c>
      <c r="H212" s="197" t="s">
        <v>3638</v>
      </c>
      <c r="I212" s="197"/>
      <c r="J212" s="201" t="s">
        <v>3547</v>
      </c>
      <c r="K212" s="197"/>
      <c r="L212" s="192"/>
      <c r="M212" s="197">
        <v>1.1699999999999999E-2</v>
      </c>
      <c r="N212" s="192" t="s">
        <v>3665</v>
      </c>
      <c r="O212" s="194" t="s">
        <v>2169</v>
      </c>
      <c r="P212" s="192" t="s">
        <v>9908</v>
      </c>
      <c r="Q212" s="197" t="s">
        <v>3547</v>
      </c>
    </row>
    <row r="213" spans="1:17">
      <c r="A213" s="192" t="s">
        <v>3667</v>
      </c>
      <c r="B213" s="196"/>
      <c r="C213" s="196">
        <v>1.2777999999999998</v>
      </c>
      <c r="D213" s="196">
        <v>44.220899999999993</v>
      </c>
      <c r="E213" s="196">
        <v>45.517299999999999</v>
      </c>
      <c r="F213" s="196">
        <v>45.298299999999998</v>
      </c>
      <c r="G213" s="196">
        <v>45.053399999999996</v>
      </c>
      <c r="H213" s="197" t="s">
        <v>3668</v>
      </c>
      <c r="I213" s="197"/>
      <c r="J213" s="201" t="s">
        <v>3547</v>
      </c>
      <c r="K213" s="197"/>
      <c r="L213" s="192"/>
      <c r="M213" s="197"/>
      <c r="N213" s="192" t="s">
        <v>3696</v>
      </c>
      <c r="O213" s="194" t="s">
        <v>2188</v>
      </c>
      <c r="P213" s="192" t="s">
        <v>9909</v>
      </c>
      <c r="Q213" s="197" t="s">
        <v>3547</v>
      </c>
    </row>
    <row r="214" spans="1:17">
      <c r="A214" s="192" t="s">
        <v>185</v>
      </c>
      <c r="B214" s="196">
        <v>1.6167999999999998</v>
      </c>
      <c r="C214" s="196">
        <v>1.6960999999999999</v>
      </c>
      <c r="D214" s="196">
        <v>52.878699999999995</v>
      </c>
      <c r="E214" s="196">
        <v>55.885999999999996</v>
      </c>
      <c r="F214" s="196">
        <v>51.662499999999994</v>
      </c>
      <c r="G214" s="196">
        <v>53.451899999999995</v>
      </c>
      <c r="H214" s="197" t="s">
        <v>1640</v>
      </c>
      <c r="I214" s="197" t="s">
        <v>1717</v>
      </c>
      <c r="J214" s="201" t="s">
        <v>3547</v>
      </c>
      <c r="K214" s="197" t="s">
        <v>3550</v>
      </c>
      <c r="L214" s="192"/>
      <c r="M214" s="197">
        <v>2.3E-3</v>
      </c>
      <c r="N214" s="192" t="s">
        <v>3670</v>
      </c>
      <c r="O214" s="194" t="s">
        <v>2170</v>
      </c>
      <c r="P214" s="192" t="s">
        <v>9910</v>
      </c>
      <c r="Q214" s="197" t="s">
        <v>3547</v>
      </c>
    </row>
    <row r="215" spans="1:17">
      <c r="A215" s="192" t="s">
        <v>186</v>
      </c>
      <c r="B215" s="196">
        <v>1.7516999999999998</v>
      </c>
      <c r="C215" s="196">
        <v>1.3889999999999998</v>
      </c>
      <c r="D215" s="196">
        <v>52.658899999999996</v>
      </c>
      <c r="E215" s="196">
        <v>52.973799999999997</v>
      </c>
      <c r="F215" s="196">
        <v>52.139399999999995</v>
      </c>
      <c r="G215" s="196">
        <v>52.588899999999995</v>
      </c>
      <c r="H215" s="197" t="s">
        <v>3671</v>
      </c>
      <c r="I215" s="197" t="s">
        <v>1687</v>
      </c>
      <c r="J215" s="201" t="s">
        <v>3547</v>
      </c>
      <c r="K215" s="197" t="s">
        <v>3550</v>
      </c>
      <c r="L215" s="192"/>
      <c r="M215" s="197"/>
      <c r="N215" s="192" t="s">
        <v>3672</v>
      </c>
      <c r="O215" s="194" t="s">
        <v>2171</v>
      </c>
      <c r="P215" s="192" t="s">
        <v>9911</v>
      </c>
      <c r="Q215" s="197" t="s">
        <v>3547</v>
      </c>
    </row>
    <row r="216" spans="1:17">
      <c r="A216" s="192" t="s">
        <v>187</v>
      </c>
      <c r="B216" s="196">
        <v>1.8353999999999999</v>
      </c>
      <c r="C216" s="196">
        <v>1.7171999999999998</v>
      </c>
      <c r="D216" s="196">
        <v>66.493899999999996</v>
      </c>
      <c r="E216" s="196">
        <v>72.44959999999999</v>
      </c>
      <c r="F216" s="196">
        <v>68.007899999999992</v>
      </c>
      <c r="G216" s="196">
        <v>68.927999999999997</v>
      </c>
      <c r="H216" s="197" t="s">
        <v>3673</v>
      </c>
      <c r="I216" s="197"/>
      <c r="J216" s="201" t="s">
        <v>3547</v>
      </c>
      <c r="K216" s="197"/>
      <c r="L216" s="192"/>
      <c r="M216" s="197">
        <v>4.9999999999999992E-3</v>
      </c>
      <c r="N216" s="192" t="s">
        <v>3674</v>
      </c>
      <c r="O216" s="194" t="s">
        <v>2172</v>
      </c>
      <c r="P216" s="192" t="s">
        <v>9912</v>
      </c>
      <c r="Q216" s="197" t="s">
        <v>3547</v>
      </c>
    </row>
    <row r="217" spans="1:17">
      <c r="A217" s="192" t="s">
        <v>188</v>
      </c>
      <c r="B217" s="196">
        <v>1.8174999999999999</v>
      </c>
      <c r="C217" s="196">
        <v>1.7121999999999999</v>
      </c>
      <c r="D217" s="196">
        <v>65.940999999999988</v>
      </c>
      <c r="E217" s="196">
        <v>69.4422</v>
      </c>
      <c r="F217" s="196">
        <v>66.615299999999991</v>
      </c>
      <c r="G217" s="196">
        <v>67.339399999999998</v>
      </c>
      <c r="H217" s="197" t="s">
        <v>3673</v>
      </c>
      <c r="I217" s="197"/>
      <c r="J217" s="201" t="s">
        <v>3547</v>
      </c>
      <c r="K217" s="197"/>
      <c r="L217" s="192"/>
      <c r="M217" s="197"/>
      <c r="N217" s="202" t="s">
        <v>3675</v>
      </c>
      <c r="O217" s="202" t="s">
        <v>2173</v>
      </c>
      <c r="P217" s="192" t="s">
        <v>9913</v>
      </c>
      <c r="Q217" s="197" t="s">
        <v>3547</v>
      </c>
    </row>
    <row r="218" spans="1:17">
      <c r="A218" s="192" t="s">
        <v>189</v>
      </c>
      <c r="B218" s="196">
        <v>1.7717999999999998</v>
      </c>
      <c r="C218" s="196">
        <v>1.5858999999999999</v>
      </c>
      <c r="D218" s="196">
        <v>65.933299999999988</v>
      </c>
      <c r="E218" s="196">
        <v>66.78779999999999</v>
      </c>
      <c r="F218" s="196">
        <v>64.601399999999998</v>
      </c>
      <c r="G218" s="196">
        <v>65.799099999999996</v>
      </c>
      <c r="H218" s="197" t="s">
        <v>1941</v>
      </c>
      <c r="I218" s="197" t="s">
        <v>1725</v>
      </c>
      <c r="J218" s="201" t="s">
        <v>3547</v>
      </c>
      <c r="K218" s="197" t="s">
        <v>3550</v>
      </c>
      <c r="L218" s="192"/>
      <c r="M218" s="197">
        <v>4.7199999999999999E-2</v>
      </c>
      <c r="N218" s="192" t="s">
        <v>3676</v>
      </c>
      <c r="O218" s="194" t="s">
        <v>2174</v>
      </c>
      <c r="P218" s="192" t="s">
        <v>9914</v>
      </c>
      <c r="Q218" s="197" t="s">
        <v>3547</v>
      </c>
    </row>
    <row r="219" spans="1:17">
      <c r="A219" s="192" t="s">
        <v>190</v>
      </c>
      <c r="B219" s="196">
        <v>2.1740999999999997</v>
      </c>
      <c r="C219" s="196">
        <v>1.5185999999999997</v>
      </c>
      <c r="D219" s="196">
        <v>56.787699999999994</v>
      </c>
      <c r="E219" s="196">
        <v>59.145399999999995</v>
      </c>
      <c r="F219" s="196">
        <v>59.280499999999996</v>
      </c>
      <c r="G219" s="196">
        <v>58.406599999999997</v>
      </c>
      <c r="H219" s="197" t="s">
        <v>1941</v>
      </c>
      <c r="I219" s="197"/>
      <c r="J219" s="201" t="s">
        <v>3547</v>
      </c>
      <c r="K219" s="197"/>
      <c r="L219" s="192"/>
      <c r="M219" s="197">
        <v>4.7199999999999999E-2</v>
      </c>
      <c r="N219" s="192" t="s">
        <v>3676</v>
      </c>
      <c r="O219" s="194" t="s">
        <v>2174</v>
      </c>
      <c r="P219" s="192" t="s">
        <v>9914</v>
      </c>
      <c r="Q219" s="197" t="s">
        <v>3547</v>
      </c>
    </row>
    <row r="220" spans="1:17">
      <c r="A220" s="192" t="s">
        <v>191</v>
      </c>
      <c r="B220" s="196">
        <v>1.462</v>
      </c>
      <c r="C220" s="196">
        <v>1.5800999999999998</v>
      </c>
      <c r="D220" s="196">
        <v>60.765599999999999</v>
      </c>
      <c r="E220" s="196">
        <v>59.818999999999996</v>
      </c>
      <c r="F220" s="196">
        <v>61.020599999999995</v>
      </c>
      <c r="G220" s="196">
        <v>60.543399999999998</v>
      </c>
      <c r="H220" s="197" t="s">
        <v>3671</v>
      </c>
      <c r="I220" s="197" t="s">
        <v>1703</v>
      </c>
      <c r="J220" s="201" t="s">
        <v>3547</v>
      </c>
      <c r="K220" s="197" t="s">
        <v>3550</v>
      </c>
      <c r="L220" s="192"/>
      <c r="M220" s="197">
        <v>9.169999999999999E-2</v>
      </c>
      <c r="N220" s="192" t="s">
        <v>3677</v>
      </c>
      <c r="O220" s="194" t="s">
        <v>2175</v>
      </c>
      <c r="P220" s="192" t="s">
        <v>9915</v>
      </c>
      <c r="Q220" s="197" t="s">
        <v>3547</v>
      </c>
    </row>
    <row r="221" spans="1:17">
      <c r="A221" s="192" t="s">
        <v>9916</v>
      </c>
      <c r="B221" s="196"/>
      <c r="C221" s="196">
        <v>1.2777999999999998</v>
      </c>
      <c r="D221" s="196">
        <v>51.221499999999999</v>
      </c>
      <c r="E221" s="196"/>
      <c r="F221" s="196"/>
      <c r="G221" s="196">
        <v>51.221499999999999</v>
      </c>
      <c r="H221" s="197" t="s">
        <v>1719</v>
      </c>
      <c r="I221" s="197"/>
      <c r="J221" s="201" t="s">
        <v>3547</v>
      </c>
      <c r="K221" s="197"/>
      <c r="L221" s="192"/>
      <c r="M221" s="197"/>
      <c r="N221" s="192" t="s">
        <v>3678</v>
      </c>
      <c r="O221" s="194" t="s">
        <v>2176</v>
      </c>
      <c r="P221" s="192" t="s">
        <v>9917</v>
      </c>
      <c r="Q221" s="197" t="s">
        <v>3547</v>
      </c>
    </row>
    <row r="222" spans="1:17">
      <c r="A222" s="192" t="s">
        <v>192</v>
      </c>
      <c r="B222" s="196">
        <v>2.1997999999999998</v>
      </c>
      <c r="C222" s="196">
        <v>1.5800999999999998</v>
      </c>
      <c r="D222" s="196">
        <v>66.115099999999998</v>
      </c>
      <c r="E222" s="196">
        <v>70.706099999999992</v>
      </c>
      <c r="F222" s="196">
        <v>69.049799999999991</v>
      </c>
      <c r="G222" s="196">
        <v>68.553299999999993</v>
      </c>
      <c r="H222" s="197" t="s">
        <v>1703</v>
      </c>
      <c r="I222" s="197"/>
      <c r="J222" s="201" t="s">
        <v>3547</v>
      </c>
      <c r="K222" s="197"/>
      <c r="L222" s="192"/>
      <c r="M222" s="197"/>
      <c r="N222" s="192" t="s">
        <v>3679</v>
      </c>
      <c r="O222" s="194" t="s">
        <v>2177</v>
      </c>
      <c r="P222" s="192" t="s">
        <v>9918</v>
      </c>
      <c r="Q222" s="197" t="s">
        <v>3547</v>
      </c>
    </row>
    <row r="223" spans="1:17">
      <c r="A223" s="192" t="s">
        <v>193</v>
      </c>
      <c r="B223" s="196">
        <v>1.3751</v>
      </c>
      <c r="C223" s="196">
        <v>1.2777999999999998</v>
      </c>
      <c r="D223" s="196">
        <v>40.7241</v>
      </c>
      <c r="E223" s="196">
        <v>45.029599999999995</v>
      </c>
      <c r="F223" s="196">
        <v>41.421699999999994</v>
      </c>
      <c r="G223" s="196">
        <v>42.319399999999995</v>
      </c>
      <c r="H223" s="197" t="s">
        <v>1587</v>
      </c>
      <c r="I223" s="197"/>
      <c r="J223" s="201" t="s">
        <v>3547</v>
      </c>
      <c r="K223" s="197"/>
      <c r="L223" s="192"/>
      <c r="M223" s="197"/>
      <c r="N223" s="192" t="s">
        <v>3680</v>
      </c>
      <c r="O223" s="194" t="s">
        <v>2178</v>
      </c>
      <c r="P223" s="192" t="s">
        <v>9919</v>
      </c>
      <c r="Q223" s="197" t="s">
        <v>3547</v>
      </c>
    </row>
    <row r="224" spans="1:17">
      <c r="A224" s="192" t="s">
        <v>194</v>
      </c>
      <c r="B224" s="196">
        <v>1.7317999999999998</v>
      </c>
      <c r="C224" s="196">
        <v>1.2777999999999998</v>
      </c>
      <c r="D224" s="196">
        <v>49.747199999999999</v>
      </c>
      <c r="E224" s="196">
        <v>51.452299999999994</v>
      </c>
      <c r="F224" s="196">
        <v>53.290699999999994</v>
      </c>
      <c r="G224" s="196">
        <v>51.526799999999994</v>
      </c>
      <c r="H224" s="197" t="s">
        <v>1691</v>
      </c>
      <c r="I224" s="197" t="s">
        <v>1362</v>
      </c>
      <c r="J224" s="201" t="s">
        <v>3547</v>
      </c>
      <c r="K224" s="197" t="s">
        <v>3550</v>
      </c>
      <c r="L224" s="192"/>
      <c r="M224" s="197"/>
      <c r="N224" s="192" t="s">
        <v>3681</v>
      </c>
      <c r="O224" s="194" t="s">
        <v>2179</v>
      </c>
      <c r="P224" s="192" t="s">
        <v>9920</v>
      </c>
      <c r="Q224" s="197" t="s">
        <v>3547</v>
      </c>
    </row>
    <row r="225" spans="1:17">
      <c r="A225" s="192" t="s">
        <v>5199</v>
      </c>
      <c r="B225" s="196">
        <v>1.4786999999999999</v>
      </c>
      <c r="C225" s="196">
        <v>1.2777999999999998</v>
      </c>
      <c r="D225" s="196">
        <v>34.013599999999997</v>
      </c>
      <c r="E225" s="196"/>
      <c r="F225" s="196">
        <v>35.384699999999995</v>
      </c>
      <c r="G225" s="196">
        <v>34.711299999999994</v>
      </c>
      <c r="H225" s="197" t="s">
        <v>3682</v>
      </c>
      <c r="I225" s="197"/>
      <c r="J225" s="201" t="s">
        <v>3547</v>
      </c>
      <c r="K225" s="197"/>
      <c r="L225" s="192"/>
      <c r="M225" s="197"/>
      <c r="N225" s="192" t="s">
        <v>3683</v>
      </c>
      <c r="O225" s="194" t="s">
        <v>2180</v>
      </c>
      <c r="P225" s="192" t="s">
        <v>9921</v>
      </c>
      <c r="Q225" s="197" t="s">
        <v>3547</v>
      </c>
    </row>
    <row r="226" spans="1:17">
      <c r="A226" s="192" t="s">
        <v>195</v>
      </c>
      <c r="B226" s="196">
        <v>2.3176999999999999</v>
      </c>
      <c r="C226" s="196">
        <v>1.2777999999999998</v>
      </c>
      <c r="D226" s="196">
        <v>55.061699999999995</v>
      </c>
      <c r="E226" s="196">
        <v>58.1723</v>
      </c>
      <c r="F226" s="196">
        <v>59.633399999999995</v>
      </c>
      <c r="G226" s="196">
        <v>57.694099999999999</v>
      </c>
      <c r="H226" s="197" t="s">
        <v>3682</v>
      </c>
      <c r="I226" s="197"/>
      <c r="J226" s="201" t="s">
        <v>3547</v>
      </c>
      <c r="K226" s="197"/>
      <c r="L226" s="192"/>
      <c r="M226" s="197"/>
      <c r="N226" s="192" t="s">
        <v>3683</v>
      </c>
      <c r="O226" s="194" t="s">
        <v>2180</v>
      </c>
      <c r="P226" s="192" t="s">
        <v>9921</v>
      </c>
      <c r="Q226" s="197" t="s">
        <v>3547</v>
      </c>
    </row>
    <row r="227" spans="1:17">
      <c r="A227" s="192" t="s">
        <v>196</v>
      </c>
      <c r="B227" s="196">
        <v>1.7004999999999999</v>
      </c>
      <c r="C227" s="196">
        <v>1.2777999999999998</v>
      </c>
      <c r="D227" s="196">
        <v>43.471999999999994</v>
      </c>
      <c r="E227" s="196">
        <v>45.105099999999993</v>
      </c>
      <c r="F227" s="196">
        <v>47.418099999999995</v>
      </c>
      <c r="G227" s="196">
        <v>45.318099999999994</v>
      </c>
      <c r="H227" s="197" t="s">
        <v>3682</v>
      </c>
      <c r="I227" s="197"/>
      <c r="J227" s="201" t="s">
        <v>3547</v>
      </c>
      <c r="K227" s="197"/>
      <c r="L227" s="192"/>
      <c r="M227" s="197"/>
      <c r="N227" s="192" t="s">
        <v>3683</v>
      </c>
      <c r="O227" s="194" t="s">
        <v>2180</v>
      </c>
      <c r="P227" s="192" t="s">
        <v>9921</v>
      </c>
      <c r="Q227" s="197" t="s">
        <v>3547</v>
      </c>
    </row>
    <row r="228" spans="1:17">
      <c r="A228" s="192" t="s">
        <v>197</v>
      </c>
      <c r="B228" s="196">
        <v>1.3652</v>
      </c>
      <c r="C228" s="196">
        <v>1.2777999999999998</v>
      </c>
      <c r="D228" s="196">
        <v>37.212399999999995</v>
      </c>
      <c r="E228" s="196">
        <v>37.405199999999994</v>
      </c>
      <c r="F228" s="196">
        <v>40.455699999999993</v>
      </c>
      <c r="G228" s="196">
        <v>38.361799999999995</v>
      </c>
      <c r="H228" s="197" t="s">
        <v>3671</v>
      </c>
      <c r="I228" s="197"/>
      <c r="J228" s="201" t="s">
        <v>3547</v>
      </c>
      <c r="K228" s="197"/>
      <c r="L228" s="192"/>
      <c r="M228" s="197"/>
      <c r="N228" s="192" t="s">
        <v>3672</v>
      </c>
      <c r="O228" s="194" t="s">
        <v>2171</v>
      </c>
      <c r="P228" s="192" t="s">
        <v>9911</v>
      </c>
      <c r="Q228" s="197" t="s">
        <v>3547</v>
      </c>
    </row>
    <row r="229" spans="1:17">
      <c r="A229" s="192" t="s">
        <v>198</v>
      </c>
      <c r="B229" s="196">
        <v>1.5339999999999998</v>
      </c>
      <c r="C229" s="196">
        <v>1.2777999999999998</v>
      </c>
      <c r="D229" s="196">
        <v>41.046899999999994</v>
      </c>
      <c r="E229" s="196">
        <v>43.129299999999994</v>
      </c>
      <c r="F229" s="196">
        <v>41.678099999999993</v>
      </c>
      <c r="G229" s="196">
        <v>41.966899999999995</v>
      </c>
      <c r="H229" s="197" t="s">
        <v>3684</v>
      </c>
      <c r="I229" s="197"/>
      <c r="J229" s="201" t="s">
        <v>3547</v>
      </c>
      <c r="K229" s="197"/>
      <c r="L229" s="192"/>
      <c r="M229" s="197"/>
      <c r="N229" s="192" t="s">
        <v>3685</v>
      </c>
      <c r="O229" s="194" t="s">
        <v>2181</v>
      </c>
      <c r="P229" s="192" t="s">
        <v>9922</v>
      </c>
      <c r="Q229" s="197" t="s">
        <v>3547</v>
      </c>
    </row>
    <row r="230" spans="1:17">
      <c r="A230" s="192" t="s">
        <v>199</v>
      </c>
      <c r="B230" s="196">
        <v>1.7736999999999998</v>
      </c>
      <c r="C230" s="196">
        <v>1.2777999999999998</v>
      </c>
      <c r="D230" s="196">
        <v>51.7669</v>
      </c>
      <c r="E230" s="196">
        <v>52.791099999999993</v>
      </c>
      <c r="F230" s="196">
        <v>55.360999999999997</v>
      </c>
      <c r="G230" s="196">
        <v>53.3279</v>
      </c>
      <c r="H230" s="197" t="s">
        <v>3686</v>
      </c>
      <c r="I230" s="197"/>
      <c r="J230" s="201" t="s">
        <v>3547</v>
      </c>
      <c r="K230" s="197"/>
      <c r="L230" s="192"/>
      <c r="M230" s="197"/>
      <c r="N230" s="192" t="s">
        <v>3687</v>
      </c>
      <c r="O230" s="194" t="s">
        <v>2182</v>
      </c>
      <c r="P230" s="192" t="s">
        <v>9923</v>
      </c>
      <c r="Q230" s="197" t="s">
        <v>3547</v>
      </c>
    </row>
    <row r="231" spans="1:17">
      <c r="A231" s="192" t="s">
        <v>200</v>
      </c>
      <c r="B231" s="196">
        <v>1.8773</v>
      </c>
      <c r="C231" s="196">
        <v>1.7311999999999999</v>
      </c>
      <c r="D231" s="196">
        <v>67.814699999999988</v>
      </c>
      <c r="E231" s="196">
        <v>70.588699999999989</v>
      </c>
      <c r="F231" s="196">
        <v>73.808899999999994</v>
      </c>
      <c r="G231" s="196">
        <v>70.807299999999998</v>
      </c>
      <c r="H231" s="197" t="s">
        <v>1717</v>
      </c>
      <c r="I231" s="197"/>
      <c r="J231" s="201" t="s">
        <v>3547</v>
      </c>
      <c r="K231" s="197"/>
      <c r="L231" s="192"/>
      <c r="M231" s="197"/>
      <c r="N231" s="192" t="s">
        <v>3688</v>
      </c>
      <c r="O231" s="194" t="s">
        <v>2183</v>
      </c>
      <c r="P231" s="192" t="s">
        <v>9924</v>
      </c>
      <c r="Q231" s="197" t="s">
        <v>3547</v>
      </c>
    </row>
    <row r="232" spans="1:17">
      <c r="A232" s="192" t="s">
        <v>201</v>
      </c>
      <c r="B232" s="196">
        <v>1.6942999999999999</v>
      </c>
      <c r="C232" s="196">
        <v>1.2777999999999998</v>
      </c>
      <c r="D232" s="196">
        <v>48.589999999999996</v>
      </c>
      <c r="E232" s="196">
        <v>49.2836</v>
      </c>
      <c r="F232" s="196">
        <v>48.451199999999993</v>
      </c>
      <c r="G232" s="196">
        <v>48.769699999999993</v>
      </c>
      <c r="H232" s="197" t="s">
        <v>3684</v>
      </c>
      <c r="I232" s="197" t="s">
        <v>3689</v>
      </c>
      <c r="J232" s="201" t="s">
        <v>3547</v>
      </c>
      <c r="K232" s="197" t="s">
        <v>3550</v>
      </c>
      <c r="L232" s="192"/>
      <c r="M232" s="197"/>
      <c r="N232" s="192" t="s">
        <v>3685</v>
      </c>
      <c r="O232" s="194" t="s">
        <v>2181</v>
      </c>
      <c r="P232" s="192" t="s">
        <v>9922</v>
      </c>
      <c r="Q232" s="197" t="s">
        <v>3547</v>
      </c>
    </row>
    <row r="233" spans="1:17">
      <c r="A233" s="192" t="s">
        <v>202</v>
      </c>
      <c r="B233" s="196">
        <v>1.43</v>
      </c>
      <c r="C233" s="196">
        <v>1.2777999999999998</v>
      </c>
      <c r="D233" s="196">
        <v>48.2104</v>
      </c>
      <c r="E233" s="196">
        <v>53.785299999999999</v>
      </c>
      <c r="F233" s="196">
        <v>50.9773</v>
      </c>
      <c r="G233" s="196">
        <v>50.829299999999996</v>
      </c>
      <c r="H233" s="197" t="s">
        <v>1587</v>
      </c>
      <c r="I233" s="197"/>
      <c r="J233" s="201" t="s">
        <v>3547</v>
      </c>
      <c r="K233" s="197"/>
      <c r="L233" s="192"/>
      <c r="M233" s="197"/>
      <c r="N233" s="192" t="s">
        <v>3680</v>
      </c>
      <c r="O233" s="194" t="s">
        <v>2178</v>
      </c>
      <c r="P233" s="192" t="s">
        <v>9919</v>
      </c>
      <c r="Q233" s="197" t="s">
        <v>3547</v>
      </c>
    </row>
    <row r="234" spans="1:17">
      <c r="A234" s="192" t="s">
        <v>203</v>
      </c>
      <c r="B234" s="196">
        <v>1.4253999999999998</v>
      </c>
      <c r="C234" s="196">
        <v>1.3889999999999998</v>
      </c>
      <c r="D234" s="196">
        <v>64.458799999999997</v>
      </c>
      <c r="E234" s="196">
        <v>66.770299999999992</v>
      </c>
      <c r="F234" s="196">
        <v>66.560799999999986</v>
      </c>
      <c r="G234" s="196">
        <v>65.929299999999998</v>
      </c>
      <c r="H234" s="197" t="s">
        <v>3671</v>
      </c>
      <c r="I234" s="197" t="s">
        <v>1687</v>
      </c>
      <c r="J234" s="201" t="s">
        <v>3547</v>
      </c>
      <c r="K234" s="197" t="s">
        <v>3550</v>
      </c>
      <c r="L234" s="192"/>
      <c r="M234" s="197">
        <v>2.2599999999999999E-2</v>
      </c>
      <c r="N234" s="192" t="s">
        <v>3690</v>
      </c>
      <c r="O234" s="194" t="s">
        <v>2184</v>
      </c>
      <c r="P234" s="192" t="s">
        <v>9925</v>
      </c>
      <c r="Q234" s="197" t="s">
        <v>3547</v>
      </c>
    </row>
    <row r="235" spans="1:17">
      <c r="A235" s="192" t="s">
        <v>204</v>
      </c>
      <c r="B235" s="196">
        <v>1.9200999999999999</v>
      </c>
      <c r="C235" s="196">
        <v>1.6960999999999999</v>
      </c>
      <c r="D235" s="196">
        <v>71.173299999999998</v>
      </c>
      <c r="E235" s="196">
        <v>70.707399999999993</v>
      </c>
      <c r="F235" s="196">
        <v>67.134299999999996</v>
      </c>
      <c r="G235" s="196">
        <v>69.565499999999986</v>
      </c>
      <c r="H235" s="197" t="s">
        <v>1640</v>
      </c>
      <c r="I235" s="197" t="s">
        <v>1717</v>
      </c>
      <c r="J235" s="201" t="s">
        <v>3547</v>
      </c>
      <c r="K235" s="197" t="s">
        <v>3550</v>
      </c>
      <c r="L235" s="192"/>
      <c r="M235" s="197">
        <v>2.3E-3</v>
      </c>
      <c r="N235" s="192" t="s">
        <v>3670</v>
      </c>
      <c r="O235" s="194" t="s">
        <v>2170</v>
      </c>
      <c r="P235" s="192" t="s">
        <v>9910</v>
      </c>
      <c r="Q235" s="197" t="s">
        <v>3547</v>
      </c>
    </row>
    <row r="236" spans="1:17">
      <c r="A236" s="192" t="s">
        <v>205</v>
      </c>
      <c r="B236" s="196">
        <v>1.4593999999999998</v>
      </c>
      <c r="C236" s="196">
        <v>1.2777999999999998</v>
      </c>
      <c r="D236" s="196">
        <v>32.738</v>
      </c>
      <c r="E236" s="196">
        <v>35.603999999999999</v>
      </c>
      <c r="F236" s="196">
        <v>36.191799999999994</v>
      </c>
      <c r="G236" s="196">
        <v>34.7577</v>
      </c>
      <c r="H236" s="197" t="s">
        <v>3691</v>
      </c>
      <c r="I236" s="197"/>
      <c r="J236" s="201" t="s">
        <v>3547</v>
      </c>
      <c r="K236" s="197"/>
      <c r="L236" s="192"/>
      <c r="M236" s="197"/>
      <c r="N236" s="192" t="s">
        <v>3692</v>
      </c>
      <c r="O236" s="194" t="s">
        <v>2185</v>
      </c>
      <c r="P236" s="192" t="s">
        <v>9926</v>
      </c>
      <c r="Q236" s="197" t="s">
        <v>3547</v>
      </c>
    </row>
    <row r="237" spans="1:17">
      <c r="A237" s="192" t="s">
        <v>206</v>
      </c>
      <c r="B237" s="196">
        <v>2.0834999999999999</v>
      </c>
      <c r="C237" s="196">
        <v>1.7121999999999999</v>
      </c>
      <c r="D237" s="196">
        <v>66.897699999999986</v>
      </c>
      <c r="E237" s="196">
        <v>70.264099999999999</v>
      </c>
      <c r="F237" s="196">
        <v>66.834199999999996</v>
      </c>
      <c r="G237" s="196">
        <v>67.997199999999992</v>
      </c>
      <c r="H237" s="197" t="s">
        <v>3673</v>
      </c>
      <c r="I237" s="197"/>
      <c r="J237" s="201" t="s">
        <v>3547</v>
      </c>
      <c r="K237" s="197"/>
      <c r="L237" s="192"/>
      <c r="M237" s="197"/>
      <c r="N237" s="192" t="s">
        <v>3675</v>
      </c>
      <c r="O237" s="194" t="s">
        <v>2173</v>
      </c>
      <c r="P237" s="192" t="s">
        <v>9913</v>
      </c>
      <c r="Q237" s="197" t="s">
        <v>3547</v>
      </c>
    </row>
    <row r="238" spans="1:17">
      <c r="A238" s="192" t="s">
        <v>207</v>
      </c>
      <c r="B238" s="196">
        <v>1.3413999999999999</v>
      </c>
      <c r="C238" s="196">
        <v>1.2777999999999998</v>
      </c>
      <c r="D238" s="196">
        <v>34.7136</v>
      </c>
      <c r="E238" s="196">
        <v>41.237499999999997</v>
      </c>
      <c r="F238" s="196">
        <v>40.156099999999995</v>
      </c>
      <c r="G238" s="196">
        <v>38.881699999999995</v>
      </c>
      <c r="H238" s="197" t="s">
        <v>1691</v>
      </c>
      <c r="I238" s="197" t="s">
        <v>1362</v>
      </c>
      <c r="J238" s="201" t="s">
        <v>3547</v>
      </c>
      <c r="K238" s="197" t="s">
        <v>3550</v>
      </c>
      <c r="L238" s="192"/>
      <c r="M238" s="197"/>
      <c r="N238" s="192" t="s">
        <v>3681</v>
      </c>
      <c r="O238" s="194" t="s">
        <v>2179</v>
      </c>
      <c r="P238" s="192" t="s">
        <v>9920</v>
      </c>
      <c r="Q238" s="197" t="s">
        <v>3547</v>
      </c>
    </row>
    <row r="239" spans="1:17">
      <c r="A239" s="192" t="s">
        <v>208</v>
      </c>
      <c r="B239" s="196">
        <v>1.6179999999999999</v>
      </c>
      <c r="C239" s="196">
        <v>1.7121999999999999</v>
      </c>
      <c r="D239" s="196">
        <v>65.985399999999998</v>
      </c>
      <c r="E239" s="196">
        <v>69.739599999999996</v>
      </c>
      <c r="F239" s="196">
        <v>67.307799999999986</v>
      </c>
      <c r="G239" s="196">
        <v>67.699799999999996</v>
      </c>
      <c r="H239" s="197" t="s">
        <v>3673</v>
      </c>
      <c r="I239" s="197"/>
      <c r="J239" s="201" t="s">
        <v>3547</v>
      </c>
      <c r="K239" s="197"/>
      <c r="L239" s="192"/>
      <c r="M239" s="197"/>
      <c r="N239" s="192" t="s">
        <v>3675</v>
      </c>
      <c r="O239" s="194" t="s">
        <v>2173</v>
      </c>
      <c r="P239" s="192" t="s">
        <v>9913</v>
      </c>
      <c r="Q239" s="197" t="s">
        <v>3547</v>
      </c>
    </row>
    <row r="240" spans="1:17">
      <c r="A240" s="192" t="s">
        <v>209</v>
      </c>
      <c r="B240" s="196">
        <v>1.7975999999999999</v>
      </c>
      <c r="C240" s="196">
        <v>1.2777999999999998</v>
      </c>
      <c r="D240" s="196">
        <v>48.294799999999995</v>
      </c>
      <c r="E240" s="196">
        <v>47.958799999999997</v>
      </c>
      <c r="F240" s="196">
        <v>47.7455</v>
      </c>
      <c r="G240" s="196">
        <v>47.994199999999999</v>
      </c>
      <c r="H240" s="197" t="s">
        <v>1587</v>
      </c>
      <c r="I240" s="197"/>
      <c r="J240" s="201" t="s">
        <v>3547</v>
      </c>
      <c r="K240" s="197"/>
      <c r="L240" s="192"/>
      <c r="M240" s="197"/>
      <c r="N240" s="192" t="s">
        <v>3680</v>
      </c>
      <c r="O240" s="194" t="s">
        <v>2178</v>
      </c>
      <c r="P240" s="192" t="s">
        <v>9919</v>
      </c>
      <c r="Q240" s="197" t="s">
        <v>3547</v>
      </c>
    </row>
    <row r="241" spans="1:17">
      <c r="A241" s="192" t="s">
        <v>210</v>
      </c>
      <c r="B241" s="196">
        <v>1.8206</v>
      </c>
      <c r="C241" s="196">
        <v>1.2777999999999998</v>
      </c>
      <c r="D241" s="196">
        <v>37.946099999999994</v>
      </c>
      <c r="E241" s="196">
        <v>39.827599999999997</v>
      </c>
      <c r="F241" s="196">
        <v>40.070899999999995</v>
      </c>
      <c r="G241" s="196">
        <v>39.311399999999999</v>
      </c>
      <c r="H241" s="197" t="s">
        <v>3694</v>
      </c>
      <c r="I241" s="197"/>
      <c r="J241" s="201" t="s">
        <v>3547</v>
      </c>
      <c r="K241" s="197"/>
      <c r="L241" s="192"/>
      <c r="M241" s="197"/>
      <c r="N241" s="192" t="s">
        <v>3695</v>
      </c>
      <c r="O241" s="194" t="s">
        <v>2187</v>
      </c>
      <c r="P241" s="192" t="s">
        <v>9927</v>
      </c>
      <c r="Q241" s="197" t="s">
        <v>3547</v>
      </c>
    </row>
    <row r="242" spans="1:17">
      <c r="A242" s="192" t="s">
        <v>211</v>
      </c>
      <c r="B242" s="196">
        <v>1.7615999999999998</v>
      </c>
      <c r="C242" s="196">
        <v>1.3851</v>
      </c>
      <c r="D242" s="196">
        <v>54.286399999999993</v>
      </c>
      <c r="E242" s="196">
        <v>58.701699999999995</v>
      </c>
      <c r="F242" s="196">
        <v>59.120999999999995</v>
      </c>
      <c r="G242" s="196">
        <v>57.256699999999995</v>
      </c>
      <c r="H242" s="197" t="s">
        <v>1587</v>
      </c>
      <c r="I242" s="197" t="s">
        <v>1654</v>
      </c>
      <c r="J242" s="201" t="s">
        <v>3547</v>
      </c>
      <c r="K242" s="197" t="s">
        <v>3550</v>
      </c>
      <c r="L242" s="192"/>
      <c r="M242" s="197"/>
      <c r="N242" s="192" t="s">
        <v>3680</v>
      </c>
      <c r="O242" s="194" t="s">
        <v>2178</v>
      </c>
      <c r="P242" s="192" t="s">
        <v>9919</v>
      </c>
      <c r="Q242" s="197" t="s">
        <v>9817</v>
      </c>
    </row>
    <row r="243" spans="1:17">
      <c r="A243" s="192" t="s">
        <v>212</v>
      </c>
      <c r="B243" s="196">
        <v>2.0894999999999997</v>
      </c>
      <c r="C243" s="196">
        <v>1.2777999999999998</v>
      </c>
      <c r="D243" s="196">
        <v>43.624799999999993</v>
      </c>
      <c r="E243" s="196">
        <v>45.584899999999998</v>
      </c>
      <c r="F243" s="196">
        <v>44.053199999999997</v>
      </c>
      <c r="G243" s="196">
        <v>44.436399999999999</v>
      </c>
      <c r="H243" s="197" t="s">
        <v>3668</v>
      </c>
      <c r="I243" s="197"/>
      <c r="J243" s="201" t="s">
        <v>3547</v>
      </c>
      <c r="K243" s="197"/>
      <c r="L243" s="192"/>
      <c r="M243" s="197"/>
      <c r="N243" s="192" t="s">
        <v>3696</v>
      </c>
      <c r="O243" s="194" t="s">
        <v>2188</v>
      </c>
      <c r="P243" s="192" t="s">
        <v>9909</v>
      </c>
      <c r="Q243" s="197" t="s">
        <v>3547</v>
      </c>
    </row>
    <row r="244" spans="1:17">
      <c r="A244" s="192" t="s">
        <v>213</v>
      </c>
      <c r="B244" s="196">
        <v>1.7951999999999999</v>
      </c>
      <c r="C244" s="196">
        <v>1.2777999999999998</v>
      </c>
      <c r="D244" s="196">
        <v>47.005399999999995</v>
      </c>
      <c r="E244" s="196">
        <v>46.035299999999999</v>
      </c>
      <c r="F244" s="196">
        <v>46.572499999999998</v>
      </c>
      <c r="G244" s="196">
        <v>46.540799999999997</v>
      </c>
      <c r="H244" s="197" t="s">
        <v>1587</v>
      </c>
      <c r="I244" s="197"/>
      <c r="J244" s="201" t="s">
        <v>3547</v>
      </c>
      <c r="K244" s="197"/>
      <c r="L244" s="192"/>
      <c r="M244" s="197"/>
      <c r="N244" s="192" t="s">
        <v>3680</v>
      </c>
      <c r="O244" s="194" t="s">
        <v>2178</v>
      </c>
      <c r="P244" s="192" t="s">
        <v>9919</v>
      </c>
      <c r="Q244" s="197" t="s">
        <v>3547</v>
      </c>
    </row>
    <row r="245" spans="1:17">
      <c r="A245" s="192" t="s">
        <v>214</v>
      </c>
      <c r="B245" s="196">
        <v>1.1079999999999999</v>
      </c>
      <c r="C245" s="196">
        <v>1.3168999999999997</v>
      </c>
      <c r="D245" s="196">
        <v>46.533499999999997</v>
      </c>
      <c r="E245" s="196">
        <v>46.714099999999995</v>
      </c>
      <c r="F245" s="196">
        <v>46.287799999999997</v>
      </c>
      <c r="G245" s="196">
        <v>46.512299999999996</v>
      </c>
      <c r="H245" s="197" t="s">
        <v>1614</v>
      </c>
      <c r="I245" s="197"/>
      <c r="J245" s="201" t="s">
        <v>3547</v>
      </c>
      <c r="K245" s="197"/>
      <c r="L245" s="192"/>
      <c r="M245" s="197">
        <v>3.9099999999999996E-2</v>
      </c>
      <c r="N245" s="192" t="s">
        <v>3697</v>
      </c>
      <c r="O245" s="194" t="s">
        <v>2189</v>
      </c>
      <c r="P245" s="192" t="s">
        <v>9928</v>
      </c>
      <c r="Q245" s="197" t="s">
        <v>3547</v>
      </c>
    </row>
    <row r="246" spans="1:17">
      <c r="A246" s="192" t="s">
        <v>215</v>
      </c>
      <c r="B246" s="196">
        <v>2.1195999999999997</v>
      </c>
      <c r="C246" s="196">
        <v>1.2777999999999998</v>
      </c>
      <c r="D246" s="196">
        <v>51.029199999999996</v>
      </c>
      <c r="E246" s="196">
        <v>51.042099999999998</v>
      </c>
      <c r="F246" s="196">
        <v>50.5229</v>
      </c>
      <c r="G246" s="196">
        <v>50.875399999999999</v>
      </c>
      <c r="H246" s="197" t="s">
        <v>1362</v>
      </c>
      <c r="I246" s="197" t="s">
        <v>1587</v>
      </c>
      <c r="J246" s="201" t="s">
        <v>3547</v>
      </c>
      <c r="K246" s="197" t="s">
        <v>3550</v>
      </c>
      <c r="L246" s="192"/>
      <c r="M246" s="197"/>
      <c r="N246" s="192" t="s">
        <v>3698</v>
      </c>
      <c r="O246" s="194" t="s">
        <v>2190</v>
      </c>
      <c r="P246" s="192" t="s">
        <v>9929</v>
      </c>
      <c r="Q246" s="197" t="s">
        <v>3547</v>
      </c>
    </row>
    <row r="247" spans="1:17">
      <c r="A247" s="192" t="s">
        <v>216</v>
      </c>
      <c r="B247" s="196">
        <v>1.5737999999999999</v>
      </c>
      <c r="C247" s="196">
        <v>1.7171999999999998</v>
      </c>
      <c r="D247" s="196">
        <v>67.205999999999989</v>
      </c>
      <c r="E247" s="196">
        <v>71.909499999999994</v>
      </c>
      <c r="F247" s="196">
        <v>71.814599999999999</v>
      </c>
      <c r="G247" s="196">
        <v>70.307799999999986</v>
      </c>
      <c r="H247" s="197" t="s">
        <v>3673</v>
      </c>
      <c r="I247" s="197"/>
      <c r="J247" s="201" t="s">
        <v>3547</v>
      </c>
      <c r="K247" s="197"/>
      <c r="L247" s="192"/>
      <c r="M247" s="197">
        <v>4.9999999999999992E-3</v>
      </c>
      <c r="N247" s="192" t="s">
        <v>3674</v>
      </c>
      <c r="O247" s="194" t="s">
        <v>2172</v>
      </c>
      <c r="P247" s="192" t="s">
        <v>9912</v>
      </c>
      <c r="Q247" s="197" t="s">
        <v>3547</v>
      </c>
    </row>
    <row r="248" spans="1:17">
      <c r="A248" s="192" t="s">
        <v>217</v>
      </c>
      <c r="B248" s="196">
        <v>2.0992999999999999</v>
      </c>
      <c r="C248" s="196">
        <v>1.7311999999999999</v>
      </c>
      <c r="D248" s="196">
        <v>69.006499999999988</v>
      </c>
      <c r="E248" s="196">
        <v>72.500799999999998</v>
      </c>
      <c r="F248" s="196">
        <v>67.382599999999996</v>
      </c>
      <c r="G248" s="196">
        <v>69.5869</v>
      </c>
      <c r="H248" s="197" t="s">
        <v>1717</v>
      </c>
      <c r="I248" s="197"/>
      <c r="J248" s="201" t="s">
        <v>3547</v>
      </c>
      <c r="K248" s="197"/>
      <c r="L248" s="192"/>
      <c r="M248" s="197"/>
      <c r="N248" s="192" t="s">
        <v>3688</v>
      </c>
      <c r="O248" s="194" t="s">
        <v>2183</v>
      </c>
      <c r="P248" s="192" t="s">
        <v>9924</v>
      </c>
      <c r="Q248" s="197" t="s">
        <v>3547</v>
      </c>
    </row>
    <row r="249" spans="1:17">
      <c r="A249" s="192" t="s">
        <v>218</v>
      </c>
      <c r="B249" s="196">
        <v>1.7860999999999998</v>
      </c>
      <c r="C249" s="196">
        <v>1.6619999999999999</v>
      </c>
      <c r="D249" s="196">
        <v>70.877099999999999</v>
      </c>
      <c r="E249" s="196">
        <v>74.497399999999999</v>
      </c>
      <c r="F249" s="196">
        <v>75.01939999999999</v>
      </c>
      <c r="G249" s="196">
        <v>73.466699999999989</v>
      </c>
      <c r="H249" s="197" t="s">
        <v>1640</v>
      </c>
      <c r="I249" s="197"/>
      <c r="J249" s="201" t="s">
        <v>3547</v>
      </c>
      <c r="K249" s="197"/>
      <c r="L249" s="192"/>
      <c r="M249" s="197"/>
      <c r="N249" s="192" t="s">
        <v>3699</v>
      </c>
      <c r="O249" s="194" t="s">
        <v>2191</v>
      </c>
      <c r="P249" s="192" t="s">
        <v>9930</v>
      </c>
      <c r="Q249" s="197" t="s">
        <v>3547</v>
      </c>
    </row>
    <row r="250" spans="1:17">
      <c r="A250" s="192" t="s">
        <v>219</v>
      </c>
      <c r="B250" s="196">
        <v>1.6594</v>
      </c>
      <c r="C250" s="196">
        <v>1.6763999999999999</v>
      </c>
      <c r="D250" s="196">
        <v>69.60799999999999</v>
      </c>
      <c r="E250" s="196">
        <v>73.960599999999999</v>
      </c>
      <c r="F250" s="196">
        <v>73.791899999999998</v>
      </c>
      <c r="G250" s="196">
        <v>72.418499999999995</v>
      </c>
      <c r="H250" s="197" t="s">
        <v>3700</v>
      </c>
      <c r="I250" s="197"/>
      <c r="J250" s="201" t="s">
        <v>3547</v>
      </c>
      <c r="K250" s="197"/>
      <c r="L250" s="192"/>
      <c r="M250" s="197">
        <v>6.9999999999999993E-3</v>
      </c>
      <c r="N250" s="192" t="s">
        <v>3701</v>
      </c>
      <c r="O250" s="194" t="s">
        <v>2192</v>
      </c>
      <c r="P250" s="192" t="s">
        <v>9931</v>
      </c>
      <c r="Q250" s="197" t="s">
        <v>3547</v>
      </c>
    </row>
    <row r="251" spans="1:17">
      <c r="A251" s="192" t="s">
        <v>220</v>
      </c>
      <c r="B251" s="196">
        <v>1.6281999999999999</v>
      </c>
      <c r="C251" s="196">
        <v>1.6960999999999999</v>
      </c>
      <c r="D251" s="196">
        <v>70.999599999999987</v>
      </c>
      <c r="E251" s="196">
        <v>72.041399999999996</v>
      </c>
      <c r="F251" s="196">
        <v>66.348799999999997</v>
      </c>
      <c r="G251" s="196">
        <v>69.69789999999999</v>
      </c>
      <c r="H251" s="197" t="s">
        <v>1640</v>
      </c>
      <c r="I251" s="197" t="s">
        <v>1717</v>
      </c>
      <c r="J251" s="201" t="s">
        <v>3547</v>
      </c>
      <c r="K251" s="197" t="s">
        <v>3550</v>
      </c>
      <c r="L251" s="192"/>
      <c r="M251" s="197">
        <v>2.3E-3</v>
      </c>
      <c r="N251" s="192" t="s">
        <v>3670</v>
      </c>
      <c r="O251" s="194" t="s">
        <v>2170</v>
      </c>
      <c r="P251" s="192" t="s">
        <v>9910</v>
      </c>
      <c r="Q251" s="197" t="s">
        <v>3547</v>
      </c>
    </row>
    <row r="252" spans="1:17">
      <c r="A252" s="192" t="s">
        <v>221</v>
      </c>
      <c r="B252" s="196">
        <v>2.4715999999999996</v>
      </c>
      <c r="C252" s="196">
        <v>1.7121999999999999</v>
      </c>
      <c r="D252" s="196">
        <v>69.87169999999999</v>
      </c>
      <c r="E252" s="196">
        <v>72.954199999999986</v>
      </c>
      <c r="F252" s="196">
        <v>73.899499999999989</v>
      </c>
      <c r="G252" s="196">
        <v>72.264699999999991</v>
      </c>
      <c r="H252" s="197" t="s">
        <v>3673</v>
      </c>
      <c r="I252" s="197"/>
      <c r="J252" s="201" t="s">
        <v>3547</v>
      </c>
      <c r="K252" s="197"/>
      <c r="L252" s="192"/>
      <c r="M252" s="197"/>
      <c r="N252" s="192" t="s">
        <v>3675</v>
      </c>
      <c r="O252" s="194" t="s">
        <v>2173</v>
      </c>
      <c r="P252" s="192" t="s">
        <v>9913</v>
      </c>
      <c r="Q252" s="197" t="s">
        <v>3547</v>
      </c>
    </row>
    <row r="253" spans="1:17">
      <c r="A253" s="192" t="s">
        <v>222</v>
      </c>
      <c r="B253" s="196">
        <v>1.7872999999999999</v>
      </c>
      <c r="C253" s="196">
        <v>1.2777999999999998</v>
      </c>
      <c r="D253" s="196">
        <v>49.3538</v>
      </c>
      <c r="E253" s="196">
        <v>50.114299999999993</v>
      </c>
      <c r="F253" s="196">
        <v>50.605499999999999</v>
      </c>
      <c r="G253" s="196">
        <v>50.027199999999993</v>
      </c>
      <c r="H253" s="197" t="s">
        <v>3682</v>
      </c>
      <c r="I253" s="197"/>
      <c r="J253" s="201" t="s">
        <v>3547</v>
      </c>
      <c r="K253" s="197"/>
      <c r="L253" s="192"/>
      <c r="M253" s="197"/>
      <c r="N253" s="192" t="s">
        <v>3683</v>
      </c>
      <c r="O253" s="194" t="s">
        <v>2180</v>
      </c>
      <c r="P253" s="192" t="s">
        <v>9921</v>
      </c>
      <c r="Q253" s="197" t="s">
        <v>3547</v>
      </c>
    </row>
    <row r="254" spans="1:17">
      <c r="A254" s="192" t="s">
        <v>223</v>
      </c>
      <c r="B254" s="196">
        <v>1.4339</v>
      </c>
      <c r="C254" s="196">
        <v>1.2777999999999998</v>
      </c>
      <c r="D254" s="196">
        <v>47.040799999999997</v>
      </c>
      <c r="E254" s="196">
        <v>50.519499999999994</v>
      </c>
      <c r="F254" s="196">
        <v>50.419499999999999</v>
      </c>
      <c r="G254" s="196">
        <v>49.294999999999995</v>
      </c>
      <c r="H254" s="197" t="s">
        <v>1587</v>
      </c>
      <c r="I254" s="197"/>
      <c r="J254" s="201" t="s">
        <v>3547</v>
      </c>
      <c r="K254" s="197"/>
      <c r="L254" s="192"/>
      <c r="M254" s="197"/>
      <c r="N254" s="192" t="s">
        <v>3680</v>
      </c>
      <c r="O254" s="194" t="s">
        <v>2178</v>
      </c>
      <c r="P254" s="192" t="s">
        <v>9919</v>
      </c>
      <c r="Q254" s="197" t="s">
        <v>3547</v>
      </c>
    </row>
    <row r="255" spans="1:17">
      <c r="A255" s="192" t="s">
        <v>9681</v>
      </c>
      <c r="B255" s="196"/>
      <c r="C255" s="196">
        <v>1.6619999999999999</v>
      </c>
      <c r="D255" s="196">
        <v>60.528399999999998</v>
      </c>
      <c r="E255" s="196">
        <v>63.508699999999997</v>
      </c>
      <c r="F255" s="196"/>
      <c r="G255" s="196">
        <v>61.923099999999998</v>
      </c>
      <c r="H255" s="197" t="s">
        <v>1640</v>
      </c>
      <c r="I255" s="197"/>
      <c r="J255" s="201" t="s">
        <v>3547</v>
      </c>
      <c r="K255" s="197"/>
      <c r="L255" s="192"/>
      <c r="M255" s="197"/>
      <c r="N255" s="192" t="s">
        <v>3699</v>
      </c>
      <c r="O255" s="194" t="s">
        <v>2191</v>
      </c>
      <c r="P255" s="192" t="s">
        <v>9930</v>
      </c>
      <c r="Q255" s="197" t="s">
        <v>3547</v>
      </c>
    </row>
    <row r="256" spans="1:17">
      <c r="A256" s="192" t="s">
        <v>224</v>
      </c>
      <c r="B256" s="196">
        <v>1.8239999999999998</v>
      </c>
      <c r="C256" s="196">
        <v>1.3851</v>
      </c>
      <c r="D256" s="196">
        <v>59.953699999999998</v>
      </c>
      <c r="E256" s="196">
        <v>62.907599999999995</v>
      </c>
      <c r="F256" s="196">
        <v>63.487299999999998</v>
      </c>
      <c r="G256" s="196">
        <v>62.132399999999997</v>
      </c>
      <c r="H256" s="197" t="s">
        <v>1654</v>
      </c>
      <c r="I256" s="197"/>
      <c r="J256" s="201" t="s">
        <v>3547</v>
      </c>
      <c r="K256" s="197"/>
      <c r="L256" s="192"/>
      <c r="M256" s="197"/>
      <c r="N256" s="192" t="s">
        <v>3693</v>
      </c>
      <c r="O256" s="194" t="s">
        <v>2186</v>
      </c>
      <c r="P256" s="192" t="s">
        <v>9932</v>
      </c>
      <c r="Q256" s="197" t="s">
        <v>3547</v>
      </c>
    </row>
    <row r="257" spans="1:17">
      <c r="A257" s="192" t="s">
        <v>225</v>
      </c>
      <c r="B257" s="196">
        <v>1.97</v>
      </c>
      <c r="C257" s="196">
        <v>1.6504999999999999</v>
      </c>
      <c r="D257" s="196">
        <v>60.790499999999994</v>
      </c>
      <c r="E257" s="196">
        <v>66.408699999999996</v>
      </c>
      <c r="F257" s="196">
        <v>67.131099999999989</v>
      </c>
      <c r="G257" s="196">
        <v>64.608699999999999</v>
      </c>
      <c r="H257" s="197" t="s">
        <v>1747</v>
      </c>
      <c r="I257" s="197" t="s">
        <v>1640</v>
      </c>
      <c r="J257" s="201" t="s">
        <v>3547</v>
      </c>
      <c r="K257" s="197" t="s">
        <v>3550</v>
      </c>
      <c r="L257" s="192"/>
      <c r="M257" s="197">
        <v>6.1799999999999994E-2</v>
      </c>
      <c r="N257" s="192" t="s">
        <v>3702</v>
      </c>
      <c r="O257" s="194" t="s">
        <v>2193</v>
      </c>
      <c r="P257" s="192" t="s">
        <v>9933</v>
      </c>
      <c r="Q257" s="197" t="s">
        <v>3547</v>
      </c>
    </row>
    <row r="258" spans="1:17">
      <c r="A258" s="192" t="s">
        <v>226</v>
      </c>
      <c r="B258" s="196">
        <v>1.5560999999999998</v>
      </c>
      <c r="C258" s="196">
        <v>1.2777999999999998</v>
      </c>
      <c r="D258" s="196">
        <v>54.572599999999994</v>
      </c>
      <c r="E258" s="196">
        <v>55.423999999999999</v>
      </c>
      <c r="F258" s="196">
        <v>57.480899999999998</v>
      </c>
      <c r="G258" s="196">
        <v>55.840199999999996</v>
      </c>
      <c r="H258" s="197" t="s">
        <v>1691</v>
      </c>
      <c r="I258" s="197" t="s">
        <v>1587</v>
      </c>
      <c r="J258" s="201" t="s">
        <v>3547</v>
      </c>
      <c r="K258" s="197" t="s">
        <v>3550</v>
      </c>
      <c r="L258" s="192"/>
      <c r="M258" s="197"/>
      <c r="N258" s="192" t="s">
        <v>3703</v>
      </c>
      <c r="O258" s="194" t="s">
        <v>2194</v>
      </c>
      <c r="P258" s="192" t="s">
        <v>9934</v>
      </c>
      <c r="Q258" s="197" t="s">
        <v>3547</v>
      </c>
    </row>
    <row r="259" spans="1:17">
      <c r="A259" s="192" t="s">
        <v>227</v>
      </c>
      <c r="B259" s="196">
        <v>1.6191</v>
      </c>
      <c r="C259" s="196">
        <v>1.6504999999999999</v>
      </c>
      <c r="D259" s="196">
        <v>53.089499999999994</v>
      </c>
      <c r="E259" s="196">
        <v>50.099999999999994</v>
      </c>
      <c r="F259" s="196">
        <v>53.904799999999994</v>
      </c>
      <c r="G259" s="196">
        <v>52.329799999999999</v>
      </c>
      <c r="H259" s="197" t="s">
        <v>1725</v>
      </c>
      <c r="I259" s="197" t="s">
        <v>1640</v>
      </c>
      <c r="J259" s="201" t="s">
        <v>3547</v>
      </c>
      <c r="K259" s="197" t="s">
        <v>3550</v>
      </c>
      <c r="L259" s="192"/>
      <c r="M259" s="197">
        <v>1.95E-2</v>
      </c>
      <c r="N259" s="192" t="s">
        <v>3704</v>
      </c>
      <c r="O259" s="194" t="s">
        <v>2195</v>
      </c>
      <c r="P259" s="192" t="s">
        <v>9935</v>
      </c>
      <c r="Q259" s="197" t="s">
        <v>3547</v>
      </c>
    </row>
    <row r="260" spans="1:17">
      <c r="A260" s="192" t="s">
        <v>228</v>
      </c>
      <c r="B260" s="196">
        <v>1.4474999999999998</v>
      </c>
      <c r="C260" s="196">
        <v>1.2777999999999998</v>
      </c>
      <c r="D260" s="196">
        <v>29.514899999999997</v>
      </c>
      <c r="E260" s="196">
        <v>33.001199999999997</v>
      </c>
      <c r="F260" s="196">
        <v>35.679299999999998</v>
      </c>
      <c r="G260" s="196">
        <v>32.691499999999998</v>
      </c>
      <c r="H260" s="197" t="s">
        <v>1587</v>
      </c>
      <c r="I260" s="197"/>
      <c r="J260" s="201" t="s">
        <v>3547</v>
      </c>
      <c r="K260" s="197"/>
      <c r="L260" s="192"/>
      <c r="M260" s="197"/>
      <c r="N260" s="192" t="s">
        <v>3680</v>
      </c>
      <c r="O260" s="194" t="s">
        <v>2178</v>
      </c>
      <c r="P260" s="192" t="s">
        <v>9919</v>
      </c>
      <c r="Q260" s="197" t="s">
        <v>3547</v>
      </c>
    </row>
    <row r="261" spans="1:17">
      <c r="A261" s="192" t="s">
        <v>229</v>
      </c>
      <c r="B261" s="196">
        <v>1.7709999999999999</v>
      </c>
      <c r="C261" s="196">
        <v>1.2777999999999998</v>
      </c>
      <c r="D261" s="196">
        <v>44.069399999999995</v>
      </c>
      <c r="E261" s="196">
        <v>45.360799999999998</v>
      </c>
      <c r="F261" s="196">
        <v>48.352699999999999</v>
      </c>
      <c r="G261" s="196">
        <v>45.854899999999994</v>
      </c>
      <c r="H261" s="197" t="s">
        <v>3668</v>
      </c>
      <c r="I261" s="197"/>
      <c r="J261" s="201" t="s">
        <v>3547</v>
      </c>
      <c r="K261" s="197"/>
      <c r="L261" s="192"/>
      <c r="M261" s="197"/>
      <c r="N261" s="192" t="s">
        <v>3696</v>
      </c>
      <c r="O261" s="194" t="s">
        <v>2188</v>
      </c>
      <c r="P261" s="192" t="s">
        <v>9909</v>
      </c>
      <c r="Q261" s="197" t="s">
        <v>3547</v>
      </c>
    </row>
    <row r="262" spans="1:17">
      <c r="A262" s="192" t="s">
        <v>5200</v>
      </c>
      <c r="B262" s="196">
        <v>1.071</v>
      </c>
      <c r="C262" s="196">
        <v>1.2777999999999998</v>
      </c>
      <c r="D262" s="196">
        <v>34.492399999999996</v>
      </c>
      <c r="E262" s="196">
        <v>34.426199999999994</v>
      </c>
      <c r="F262" s="196">
        <v>32.746099999999998</v>
      </c>
      <c r="G262" s="196">
        <v>33.917999999999999</v>
      </c>
      <c r="H262" s="197" t="s">
        <v>1587</v>
      </c>
      <c r="I262" s="197"/>
      <c r="J262" s="201" t="s">
        <v>3547</v>
      </c>
      <c r="K262" s="197"/>
      <c r="L262" s="192"/>
      <c r="M262" s="197"/>
      <c r="N262" s="192" t="s">
        <v>3680</v>
      </c>
      <c r="O262" s="194" t="s">
        <v>2178</v>
      </c>
      <c r="P262" s="192" t="s">
        <v>9919</v>
      </c>
      <c r="Q262" s="197" t="s">
        <v>3547</v>
      </c>
    </row>
    <row r="263" spans="1:17">
      <c r="A263" s="192" t="s">
        <v>230</v>
      </c>
      <c r="B263" s="196">
        <v>1.7624</v>
      </c>
      <c r="C263" s="196">
        <v>1.2777999999999998</v>
      </c>
      <c r="D263" s="196">
        <v>43.936899999999994</v>
      </c>
      <c r="E263" s="196">
        <v>44.832799999999999</v>
      </c>
      <c r="F263" s="196">
        <v>46.2211</v>
      </c>
      <c r="G263" s="196">
        <v>44.990099999999998</v>
      </c>
      <c r="H263" s="197" t="s">
        <v>1691</v>
      </c>
      <c r="I263" s="197" t="s">
        <v>1587</v>
      </c>
      <c r="J263" s="201" t="s">
        <v>3547</v>
      </c>
      <c r="K263" s="197" t="s">
        <v>3550</v>
      </c>
      <c r="L263" s="192"/>
      <c r="M263" s="197"/>
      <c r="N263" s="192" t="s">
        <v>3703</v>
      </c>
      <c r="O263" s="194" t="s">
        <v>2194</v>
      </c>
      <c r="P263" s="192" t="s">
        <v>9934</v>
      </c>
      <c r="Q263" s="197" t="s">
        <v>3547</v>
      </c>
    </row>
    <row r="264" spans="1:17">
      <c r="A264" s="192" t="s">
        <v>231</v>
      </c>
      <c r="B264" s="196">
        <v>2.0024999999999999</v>
      </c>
      <c r="C264" s="196">
        <v>1.2777999999999998</v>
      </c>
      <c r="D264" s="196">
        <v>45.375399999999999</v>
      </c>
      <c r="E264" s="196">
        <v>46.959799999999994</v>
      </c>
      <c r="F264" s="196">
        <v>47.973899999999993</v>
      </c>
      <c r="G264" s="196">
        <v>46.787599999999998</v>
      </c>
      <c r="H264" s="197" t="s">
        <v>3682</v>
      </c>
      <c r="I264" s="197"/>
      <c r="J264" s="201" t="s">
        <v>3547</v>
      </c>
      <c r="K264" s="197"/>
      <c r="L264" s="192"/>
      <c r="M264" s="197"/>
      <c r="N264" s="192" t="s">
        <v>3683</v>
      </c>
      <c r="O264" s="194" t="s">
        <v>2180</v>
      </c>
      <c r="P264" s="192" t="s">
        <v>9921</v>
      </c>
      <c r="Q264" s="197" t="s">
        <v>3547</v>
      </c>
    </row>
    <row r="265" spans="1:17">
      <c r="A265" s="192" t="s">
        <v>232</v>
      </c>
      <c r="B265" s="196">
        <v>1.6606999999999998</v>
      </c>
      <c r="C265" s="196">
        <v>1.6763999999999999</v>
      </c>
      <c r="D265" s="196">
        <v>67.540199999999999</v>
      </c>
      <c r="E265" s="196">
        <v>66.921399999999991</v>
      </c>
      <c r="F265" s="196">
        <v>65.331599999999995</v>
      </c>
      <c r="G265" s="196">
        <v>66.602399999999989</v>
      </c>
      <c r="H265" s="197" t="s">
        <v>3700</v>
      </c>
      <c r="I265" s="197"/>
      <c r="J265" s="201" t="s">
        <v>3547</v>
      </c>
      <c r="K265" s="197"/>
      <c r="L265" s="192"/>
      <c r="M265" s="197">
        <v>6.9999999999999993E-3</v>
      </c>
      <c r="N265" s="192" t="s">
        <v>3701</v>
      </c>
      <c r="O265" s="194" t="s">
        <v>2192</v>
      </c>
      <c r="P265" s="192" t="s">
        <v>9931</v>
      </c>
      <c r="Q265" s="197" t="s">
        <v>3547</v>
      </c>
    </row>
    <row r="266" spans="1:17">
      <c r="A266" s="192" t="s">
        <v>233</v>
      </c>
      <c r="B266" s="196">
        <v>1.6502999999999999</v>
      </c>
      <c r="C266" s="196">
        <v>1.2777999999999998</v>
      </c>
      <c r="D266" s="196">
        <v>37.635899999999999</v>
      </c>
      <c r="E266" s="196">
        <v>38.125299999999996</v>
      </c>
      <c r="F266" s="196">
        <v>38.100399999999993</v>
      </c>
      <c r="G266" s="196">
        <v>37.950599999999994</v>
      </c>
      <c r="H266" s="197" t="s">
        <v>1691</v>
      </c>
      <c r="I266" s="197" t="s">
        <v>1362</v>
      </c>
      <c r="J266" s="201" t="s">
        <v>3547</v>
      </c>
      <c r="K266" s="197" t="s">
        <v>3550</v>
      </c>
      <c r="L266" s="192"/>
      <c r="M266" s="197"/>
      <c r="N266" s="192" t="s">
        <v>3681</v>
      </c>
      <c r="O266" s="194" t="s">
        <v>2179</v>
      </c>
      <c r="P266" s="192" t="s">
        <v>9920</v>
      </c>
      <c r="Q266" s="197" t="s">
        <v>3547</v>
      </c>
    </row>
    <row r="267" spans="1:17">
      <c r="A267" s="192" t="s">
        <v>234</v>
      </c>
      <c r="B267" s="196">
        <v>1.7881999999999998</v>
      </c>
      <c r="C267" s="196">
        <v>1.2777999999999998</v>
      </c>
      <c r="D267" s="196">
        <v>46.885899999999999</v>
      </c>
      <c r="E267" s="196">
        <v>48.194199999999995</v>
      </c>
      <c r="F267" s="196">
        <v>49.588999999999999</v>
      </c>
      <c r="G267" s="196">
        <v>48.203099999999999</v>
      </c>
      <c r="H267" s="197" t="s">
        <v>1587</v>
      </c>
      <c r="I267" s="197"/>
      <c r="J267" s="201" t="s">
        <v>3547</v>
      </c>
      <c r="K267" s="197"/>
      <c r="L267" s="192"/>
      <c r="M267" s="197"/>
      <c r="N267" s="192" t="s">
        <v>3680</v>
      </c>
      <c r="O267" s="194" t="s">
        <v>2178</v>
      </c>
      <c r="P267" s="192" t="s">
        <v>9919</v>
      </c>
      <c r="Q267" s="197" t="s">
        <v>3547</v>
      </c>
    </row>
    <row r="268" spans="1:17">
      <c r="A268" s="192" t="s">
        <v>235</v>
      </c>
      <c r="B268" s="196">
        <v>1.6366999999999998</v>
      </c>
      <c r="C268" s="196">
        <v>1.2777999999999998</v>
      </c>
      <c r="D268" s="196">
        <v>55.998899999999999</v>
      </c>
      <c r="E268" s="196">
        <v>57.695999999999998</v>
      </c>
      <c r="F268" s="196">
        <v>56.675199999999997</v>
      </c>
      <c r="G268" s="196">
        <v>56.793899999999994</v>
      </c>
      <c r="H268" s="197" t="s">
        <v>1587</v>
      </c>
      <c r="I268" s="197"/>
      <c r="J268" s="201" t="s">
        <v>3547</v>
      </c>
      <c r="K268" s="197"/>
      <c r="L268" s="192"/>
      <c r="M268" s="197"/>
      <c r="N268" s="192" t="s">
        <v>3680</v>
      </c>
      <c r="O268" s="194" t="s">
        <v>2178</v>
      </c>
      <c r="P268" s="192" t="s">
        <v>9919</v>
      </c>
      <c r="Q268" s="197" t="s">
        <v>3547</v>
      </c>
    </row>
    <row r="269" spans="1:17">
      <c r="A269" s="192" t="s">
        <v>236</v>
      </c>
      <c r="B269" s="196">
        <v>1.6878</v>
      </c>
      <c r="C269" s="196">
        <v>1.3342999999999998</v>
      </c>
      <c r="D269" s="196">
        <v>52.823499999999996</v>
      </c>
      <c r="E269" s="196">
        <v>52.521699999999996</v>
      </c>
      <c r="F269" s="196">
        <v>54.307199999999995</v>
      </c>
      <c r="G269" s="196">
        <v>53.287499999999994</v>
      </c>
      <c r="H269" s="197" t="s">
        <v>1978</v>
      </c>
      <c r="I269" s="197"/>
      <c r="J269" s="201" t="s">
        <v>3547</v>
      </c>
      <c r="K269" s="197"/>
      <c r="L269" s="192"/>
      <c r="M269" s="197"/>
      <c r="N269" s="192" t="s">
        <v>3705</v>
      </c>
      <c r="O269" s="194" t="s">
        <v>2196</v>
      </c>
      <c r="P269" s="192" t="s">
        <v>9936</v>
      </c>
      <c r="Q269" s="197" t="s">
        <v>3547</v>
      </c>
    </row>
    <row r="270" spans="1:17">
      <c r="A270" s="192" t="s">
        <v>237</v>
      </c>
      <c r="B270" s="196">
        <v>2.2656999999999998</v>
      </c>
      <c r="C270" s="196">
        <v>1.5800999999999998</v>
      </c>
      <c r="D270" s="196">
        <v>63.668499999999995</v>
      </c>
      <c r="E270" s="196">
        <v>66.105699999999999</v>
      </c>
      <c r="F270" s="196">
        <v>63.754599999999996</v>
      </c>
      <c r="G270" s="196">
        <v>64.496599999999987</v>
      </c>
      <c r="H270" s="197" t="s">
        <v>1703</v>
      </c>
      <c r="I270" s="197"/>
      <c r="J270" s="201" t="s">
        <v>3547</v>
      </c>
      <c r="K270" s="197"/>
      <c r="L270" s="192"/>
      <c r="M270" s="197"/>
      <c r="N270" s="192" t="s">
        <v>3679</v>
      </c>
      <c r="O270" s="194" t="s">
        <v>2177</v>
      </c>
      <c r="P270" s="192" t="s">
        <v>9918</v>
      </c>
      <c r="Q270" s="197" t="s">
        <v>3547</v>
      </c>
    </row>
    <row r="271" spans="1:17">
      <c r="A271" s="192" t="s">
        <v>238</v>
      </c>
      <c r="B271" s="196">
        <v>1.2928999999999999</v>
      </c>
      <c r="C271" s="196">
        <v>1.3342999999999998</v>
      </c>
      <c r="D271" s="196">
        <v>37.569699999999997</v>
      </c>
      <c r="E271" s="196">
        <v>39.135099999999994</v>
      </c>
      <c r="F271" s="196"/>
      <c r="G271" s="196">
        <v>38.357799999999997</v>
      </c>
      <c r="H271" s="197" t="s">
        <v>1978</v>
      </c>
      <c r="I271" s="197"/>
      <c r="J271" s="201" t="s">
        <v>3547</v>
      </c>
      <c r="K271" s="197"/>
      <c r="L271" s="192"/>
      <c r="M271" s="197"/>
      <c r="N271" s="192" t="s">
        <v>3705</v>
      </c>
      <c r="O271" s="194" t="s">
        <v>2196</v>
      </c>
      <c r="P271" s="192" t="s">
        <v>9936</v>
      </c>
      <c r="Q271" s="197" t="s">
        <v>3547</v>
      </c>
    </row>
    <row r="272" spans="1:17">
      <c r="A272" s="192" t="s">
        <v>9682</v>
      </c>
      <c r="B272" s="196"/>
      <c r="C272" s="196">
        <v>1.2777999999999998</v>
      </c>
      <c r="D272" s="196">
        <v>32.798399999999994</v>
      </c>
      <c r="E272" s="196"/>
      <c r="F272" s="196">
        <v>33.321399999999997</v>
      </c>
      <c r="G272" s="196">
        <v>33.051299999999998</v>
      </c>
      <c r="H272" s="197" t="s">
        <v>1587</v>
      </c>
      <c r="I272" s="197"/>
      <c r="J272" s="201" t="s">
        <v>3547</v>
      </c>
      <c r="K272" s="197"/>
      <c r="L272" s="192"/>
      <c r="M272" s="197"/>
      <c r="N272" s="192" t="s">
        <v>3680</v>
      </c>
      <c r="O272" s="194" t="s">
        <v>2178</v>
      </c>
      <c r="P272" s="192" t="s">
        <v>9919</v>
      </c>
      <c r="Q272" s="197" t="s">
        <v>3547</v>
      </c>
    </row>
    <row r="273" spans="1:17">
      <c r="A273" s="192" t="s">
        <v>239</v>
      </c>
      <c r="B273" s="196">
        <v>1.7453999999999998</v>
      </c>
      <c r="C273" s="196">
        <v>1.2777999999999998</v>
      </c>
      <c r="D273" s="196">
        <v>55.612299999999998</v>
      </c>
      <c r="E273" s="196">
        <v>58.905399999999993</v>
      </c>
      <c r="F273" s="196">
        <v>61.978199999999994</v>
      </c>
      <c r="G273" s="196">
        <v>58.883399999999995</v>
      </c>
      <c r="H273" s="197" t="s">
        <v>1587</v>
      </c>
      <c r="I273" s="197"/>
      <c r="J273" s="201" t="s">
        <v>3547</v>
      </c>
      <c r="K273" s="197"/>
      <c r="L273" s="192"/>
      <c r="M273" s="197"/>
      <c r="N273" s="192" t="s">
        <v>3680</v>
      </c>
      <c r="O273" s="194" t="s">
        <v>2178</v>
      </c>
      <c r="P273" s="192" t="s">
        <v>9919</v>
      </c>
      <c r="Q273" s="197" t="s">
        <v>3547</v>
      </c>
    </row>
    <row r="274" spans="1:17">
      <c r="A274" s="192" t="s">
        <v>240</v>
      </c>
      <c r="B274" s="196">
        <v>1.3935</v>
      </c>
      <c r="C274" s="196">
        <v>1.7171999999999998</v>
      </c>
      <c r="D274" s="196">
        <v>58.600099999999998</v>
      </c>
      <c r="E274" s="196">
        <v>60.892999999999994</v>
      </c>
      <c r="F274" s="196">
        <v>65.863499999999988</v>
      </c>
      <c r="G274" s="196">
        <v>61.862299999999998</v>
      </c>
      <c r="H274" s="197" t="s">
        <v>3673</v>
      </c>
      <c r="I274" s="197"/>
      <c r="J274" s="201" t="s">
        <v>3547</v>
      </c>
      <c r="K274" s="197"/>
      <c r="L274" s="192"/>
      <c r="M274" s="197">
        <v>4.9999999999999992E-3</v>
      </c>
      <c r="N274" s="192" t="s">
        <v>3674</v>
      </c>
      <c r="O274" s="194" t="s">
        <v>2172</v>
      </c>
      <c r="P274" s="192" t="s">
        <v>9912</v>
      </c>
      <c r="Q274" s="197" t="s">
        <v>3547</v>
      </c>
    </row>
    <row r="275" spans="1:17">
      <c r="A275" s="192" t="s">
        <v>241</v>
      </c>
      <c r="B275" s="196">
        <v>1.8289</v>
      </c>
      <c r="C275" s="196">
        <v>1.2777999999999998</v>
      </c>
      <c r="D275" s="196">
        <v>48.664299999999997</v>
      </c>
      <c r="E275" s="196">
        <v>50.919899999999998</v>
      </c>
      <c r="F275" s="196">
        <v>49.0122</v>
      </c>
      <c r="G275" s="196">
        <v>49.496199999999995</v>
      </c>
      <c r="H275" s="197" t="s">
        <v>3682</v>
      </c>
      <c r="I275" s="197"/>
      <c r="J275" s="201" t="s">
        <v>3547</v>
      </c>
      <c r="K275" s="197"/>
      <c r="L275" s="192"/>
      <c r="M275" s="197"/>
      <c r="N275" s="192" t="s">
        <v>3683</v>
      </c>
      <c r="O275" s="194" t="s">
        <v>2180</v>
      </c>
      <c r="P275" s="192" t="s">
        <v>9921</v>
      </c>
      <c r="Q275" s="197" t="s">
        <v>3547</v>
      </c>
    </row>
    <row r="276" spans="1:17">
      <c r="A276" s="192" t="s">
        <v>242</v>
      </c>
      <c r="B276" s="196">
        <v>1.7256999999999998</v>
      </c>
      <c r="C276" s="196">
        <v>1.3851</v>
      </c>
      <c r="D276" s="196">
        <v>56.880699999999997</v>
      </c>
      <c r="E276" s="196">
        <v>57.259499999999996</v>
      </c>
      <c r="F276" s="196">
        <v>60.519399999999997</v>
      </c>
      <c r="G276" s="196">
        <v>58.22</v>
      </c>
      <c r="H276" s="197" t="s">
        <v>1587</v>
      </c>
      <c r="I276" s="197" t="s">
        <v>1654</v>
      </c>
      <c r="J276" s="201" t="s">
        <v>3547</v>
      </c>
      <c r="K276" s="197" t="s">
        <v>3550</v>
      </c>
      <c r="L276" s="192"/>
      <c r="M276" s="197"/>
      <c r="N276" s="192" t="s">
        <v>3680</v>
      </c>
      <c r="O276" s="194" t="s">
        <v>2178</v>
      </c>
      <c r="P276" s="192" t="s">
        <v>9919</v>
      </c>
      <c r="Q276" s="197" t="s">
        <v>3547</v>
      </c>
    </row>
    <row r="277" spans="1:17">
      <c r="A277" s="192" t="s">
        <v>243</v>
      </c>
      <c r="B277" s="196">
        <v>1.2954999999999999</v>
      </c>
      <c r="C277" s="196">
        <v>1.4539</v>
      </c>
      <c r="D277" s="196">
        <v>49.420999999999999</v>
      </c>
      <c r="E277" s="196">
        <v>48.582699999999996</v>
      </c>
      <c r="F277" s="196">
        <v>51.1845</v>
      </c>
      <c r="G277" s="196">
        <v>49.7669</v>
      </c>
      <c r="H277" s="197" t="s">
        <v>1747</v>
      </c>
      <c r="I277" s="197"/>
      <c r="J277" s="201" t="s">
        <v>3547</v>
      </c>
      <c r="K277" s="197"/>
      <c r="L277" s="192"/>
      <c r="M277" s="197">
        <v>6.1799999999999994E-2</v>
      </c>
      <c r="N277" s="192" t="s">
        <v>3702</v>
      </c>
      <c r="O277" s="194" t="s">
        <v>2193</v>
      </c>
      <c r="P277" s="192" t="s">
        <v>9933</v>
      </c>
      <c r="Q277" s="197" t="s">
        <v>3547</v>
      </c>
    </row>
    <row r="278" spans="1:17">
      <c r="A278" s="192" t="s">
        <v>244</v>
      </c>
      <c r="B278" s="196">
        <v>1.4573999999999998</v>
      </c>
      <c r="C278" s="196">
        <v>1.2777999999999998</v>
      </c>
      <c r="D278" s="196">
        <v>44.220799999999997</v>
      </c>
      <c r="E278" s="196">
        <v>45.517299999999999</v>
      </c>
      <c r="F278" s="196">
        <v>45.298299999999998</v>
      </c>
      <c r="G278" s="196">
        <v>44.9803</v>
      </c>
      <c r="H278" s="197" t="s">
        <v>3706</v>
      </c>
      <c r="I278" s="197"/>
      <c r="J278" s="201" t="s">
        <v>3547</v>
      </c>
      <c r="K278" s="197"/>
      <c r="L278" s="192"/>
      <c r="M278" s="197"/>
      <c r="N278" s="192" t="s">
        <v>3707</v>
      </c>
      <c r="O278" s="194" t="s">
        <v>2197</v>
      </c>
      <c r="P278" s="192" t="s">
        <v>9937</v>
      </c>
      <c r="Q278" s="197" t="s">
        <v>3547</v>
      </c>
    </row>
    <row r="279" spans="1:17">
      <c r="A279" s="192" t="s">
        <v>245</v>
      </c>
      <c r="B279" s="196">
        <v>1.8525999999999998</v>
      </c>
      <c r="C279" s="196">
        <v>1.4539</v>
      </c>
      <c r="D279" s="196">
        <v>46.354099999999995</v>
      </c>
      <c r="E279" s="196">
        <v>48.420599999999993</v>
      </c>
      <c r="F279" s="196">
        <v>50.486999999999995</v>
      </c>
      <c r="G279" s="196">
        <v>48.343399999999995</v>
      </c>
      <c r="H279" s="197" t="s">
        <v>1747</v>
      </c>
      <c r="I279" s="197"/>
      <c r="J279" s="201" t="s">
        <v>3547</v>
      </c>
      <c r="K279" s="197"/>
      <c r="L279" s="192"/>
      <c r="M279" s="197">
        <v>6.1799999999999994E-2</v>
      </c>
      <c r="N279" s="192" t="s">
        <v>3702</v>
      </c>
      <c r="O279" s="194" t="s">
        <v>2193</v>
      </c>
      <c r="P279" s="192" t="s">
        <v>9933</v>
      </c>
      <c r="Q279" s="197" t="s">
        <v>3547</v>
      </c>
    </row>
    <row r="280" spans="1:17">
      <c r="A280" s="192" t="s">
        <v>246</v>
      </c>
      <c r="B280" s="196">
        <v>1.5410999999999999</v>
      </c>
      <c r="C280" s="196">
        <v>1.2777999999999998</v>
      </c>
      <c r="D280" s="196">
        <v>37.214699999999993</v>
      </c>
      <c r="E280" s="196">
        <v>40.261599999999994</v>
      </c>
      <c r="F280" s="196">
        <v>43.1312</v>
      </c>
      <c r="G280" s="196">
        <v>40.2258</v>
      </c>
      <c r="H280" s="197" t="s">
        <v>1587</v>
      </c>
      <c r="I280" s="197"/>
      <c r="J280" s="201" t="s">
        <v>3547</v>
      </c>
      <c r="K280" s="197"/>
      <c r="L280" s="192"/>
      <c r="M280" s="197"/>
      <c r="N280" s="192" t="s">
        <v>3680</v>
      </c>
      <c r="O280" s="194" t="s">
        <v>2178</v>
      </c>
      <c r="P280" s="192" t="s">
        <v>9919</v>
      </c>
      <c r="Q280" s="197" t="s">
        <v>3547</v>
      </c>
    </row>
    <row r="281" spans="1:17">
      <c r="A281" s="192" t="s">
        <v>247</v>
      </c>
      <c r="B281" s="196">
        <v>1.6414</v>
      </c>
      <c r="C281" s="196">
        <v>1.7311999999999999</v>
      </c>
      <c r="D281" s="196">
        <v>71.353099999999998</v>
      </c>
      <c r="E281" s="196">
        <v>72.823299999999989</v>
      </c>
      <c r="F281" s="196">
        <v>74.943399999999997</v>
      </c>
      <c r="G281" s="196">
        <v>73.102099999999993</v>
      </c>
      <c r="H281" s="197" t="s">
        <v>1717</v>
      </c>
      <c r="I281" s="197"/>
      <c r="J281" s="201" t="s">
        <v>3547</v>
      </c>
      <c r="K281" s="197"/>
      <c r="L281" s="192"/>
      <c r="M281" s="197"/>
      <c r="N281" s="192" t="s">
        <v>3688</v>
      </c>
      <c r="O281" s="194" t="s">
        <v>2183</v>
      </c>
      <c r="P281" s="192" t="s">
        <v>9924</v>
      </c>
      <c r="Q281" s="197" t="s">
        <v>3547</v>
      </c>
    </row>
    <row r="282" spans="1:17">
      <c r="A282" s="192" t="s">
        <v>248</v>
      </c>
      <c r="B282" s="196">
        <v>1.8591</v>
      </c>
      <c r="C282" s="196">
        <v>1.2777999999999998</v>
      </c>
      <c r="D282" s="196">
        <v>43.156899999999993</v>
      </c>
      <c r="E282" s="196">
        <v>44.416099999999993</v>
      </c>
      <c r="F282" s="196">
        <v>45.630499999999998</v>
      </c>
      <c r="G282" s="196">
        <v>44.363</v>
      </c>
      <c r="H282" s="197" t="s">
        <v>1587</v>
      </c>
      <c r="I282" s="197"/>
      <c r="J282" s="201" t="s">
        <v>3547</v>
      </c>
      <c r="K282" s="197"/>
      <c r="L282" s="192"/>
      <c r="M282" s="197"/>
      <c r="N282" s="192" t="s">
        <v>3680</v>
      </c>
      <c r="O282" s="194" t="s">
        <v>2178</v>
      </c>
      <c r="P282" s="192" t="s">
        <v>9919</v>
      </c>
      <c r="Q282" s="197" t="s">
        <v>3547</v>
      </c>
    </row>
    <row r="283" spans="1:17">
      <c r="A283" s="192" t="s">
        <v>249</v>
      </c>
      <c r="B283" s="196">
        <v>1.7494999999999998</v>
      </c>
      <c r="C283" s="196">
        <v>1.5800999999999998</v>
      </c>
      <c r="D283" s="196">
        <v>63.354299999999995</v>
      </c>
      <c r="E283" s="196">
        <v>67.245799999999988</v>
      </c>
      <c r="F283" s="196">
        <v>69.243099999999998</v>
      </c>
      <c r="G283" s="196">
        <v>66.58189999999999</v>
      </c>
      <c r="H283" s="197" t="s">
        <v>1703</v>
      </c>
      <c r="I283" s="197"/>
      <c r="J283" s="201" t="s">
        <v>3547</v>
      </c>
      <c r="K283" s="197"/>
      <c r="L283" s="192"/>
      <c r="M283" s="197"/>
      <c r="N283" s="192" t="s">
        <v>3708</v>
      </c>
      <c r="O283" s="194" t="s">
        <v>2198</v>
      </c>
      <c r="P283" s="192" t="s">
        <v>9938</v>
      </c>
      <c r="Q283" s="197" t="s">
        <v>3547</v>
      </c>
    </row>
    <row r="284" spans="1:17">
      <c r="A284" s="192" t="s">
        <v>5201</v>
      </c>
      <c r="B284" s="196">
        <v>1.7959999999999998</v>
      </c>
      <c r="C284" s="196">
        <v>1.2777999999999998</v>
      </c>
      <c r="D284" s="196">
        <v>45.375599999999999</v>
      </c>
      <c r="E284" s="196">
        <v>45.472699999999996</v>
      </c>
      <c r="F284" s="196">
        <v>47.962699999999998</v>
      </c>
      <c r="G284" s="196">
        <v>46.245799999999996</v>
      </c>
      <c r="H284" s="197" t="s">
        <v>3682</v>
      </c>
      <c r="I284" s="197"/>
      <c r="J284" s="201" t="s">
        <v>3547</v>
      </c>
      <c r="K284" s="197"/>
      <c r="L284" s="192"/>
      <c r="M284" s="197"/>
      <c r="N284" s="192" t="s">
        <v>3683</v>
      </c>
      <c r="O284" s="194" t="s">
        <v>2180</v>
      </c>
      <c r="P284" s="192" t="s">
        <v>9921</v>
      </c>
      <c r="Q284" s="197" t="s">
        <v>3547</v>
      </c>
    </row>
    <row r="285" spans="1:17">
      <c r="A285" s="192" t="s">
        <v>250</v>
      </c>
      <c r="B285" s="196">
        <v>2.0204999999999997</v>
      </c>
      <c r="C285" s="196">
        <v>1.2777999999999998</v>
      </c>
      <c r="D285" s="196">
        <v>56.060499999999998</v>
      </c>
      <c r="E285" s="196">
        <v>57.755699999999997</v>
      </c>
      <c r="F285" s="196">
        <v>57.856199999999994</v>
      </c>
      <c r="G285" s="196">
        <v>57.244</v>
      </c>
      <c r="H285" s="197" t="s">
        <v>1691</v>
      </c>
      <c r="I285" s="197" t="s">
        <v>1587</v>
      </c>
      <c r="J285" s="201" t="s">
        <v>3547</v>
      </c>
      <c r="K285" s="197" t="s">
        <v>3550</v>
      </c>
      <c r="L285" s="192"/>
      <c r="M285" s="197"/>
      <c r="N285" s="192" t="s">
        <v>3703</v>
      </c>
      <c r="O285" s="194" t="s">
        <v>2194</v>
      </c>
      <c r="P285" s="192" t="s">
        <v>9934</v>
      </c>
      <c r="Q285" s="197" t="s">
        <v>3547</v>
      </c>
    </row>
    <row r="286" spans="1:17">
      <c r="A286" s="192" t="s">
        <v>251</v>
      </c>
      <c r="B286" s="196">
        <v>1.4908999999999999</v>
      </c>
      <c r="C286" s="196">
        <v>1.7740999999999998</v>
      </c>
      <c r="D286" s="196">
        <v>68.300899999999999</v>
      </c>
      <c r="E286" s="196">
        <v>68.605599999999995</v>
      </c>
      <c r="F286" s="196">
        <v>67.919899999999998</v>
      </c>
      <c r="G286" s="196">
        <v>68.268199999999993</v>
      </c>
      <c r="H286" s="197" t="s">
        <v>3709</v>
      </c>
      <c r="I286" s="197"/>
      <c r="J286" s="201" t="s">
        <v>3547</v>
      </c>
      <c r="K286" s="197"/>
      <c r="L286" s="192"/>
      <c r="M286" s="197"/>
      <c r="N286" s="192" t="s">
        <v>3710</v>
      </c>
      <c r="O286" s="194" t="s">
        <v>2199</v>
      </c>
      <c r="P286" s="192" t="s">
        <v>9939</v>
      </c>
      <c r="Q286" s="197" t="s">
        <v>3547</v>
      </c>
    </row>
    <row r="287" spans="1:17">
      <c r="A287" s="192" t="s">
        <v>252</v>
      </c>
      <c r="B287" s="196">
        <v>1.7006999999999999</v>
      </c>
      <c r="C287" s="196">
        <v>1.2777999999999998</v>
      </c>
      <c r="D287" s="196">
        <v>43.370799999999996</v>
      </c>
      <c r="E287" s="196">
        <v>43.736699999999999</v>
      </c>
      <c r="F287" s="196">
        <v>44.090899999999998</v>
      </c>
      <c r="G287" s="196">
        <v>43.7318</v>
      </c>
      <c r="H287" s="197" t="s">
        <v>1587</v>
      </c>
      <c r="I287" s="197"/>
      <c r="J287" s="201" t="s">
        <v>3547</v>
      </c>
      <c r="K287" s="197"/>
      <c r="L287" s="192"/>
      <c r="M287" s="197"/>
      <c r="N287" s="192" t="s">
        <v>3680</v>
      </c>
      <c r="O287" s="194" t="s">
        <v>2178</v>
      </c>
      <c r="P287" s="192" t="s">
        <v>9919</v>
      </c>
      <c r="Q287" s="197" t="s">
        <v>3547</v>
      </c>
    </row>
    <row r="288" spans="1:17">
      <c r="A288" s="192" t="s">
        <v>253</v>
      </c>
      <c r="B288" s="196">
        <v>1.6844999999999999</v>
      </c>
      <c r="C288" s="196">
        <v>1.2777999999999998</v>
      </c>
      <c r="D288" s="196">
        <v>47.6922</v>
      </c>
      <c r="E288" s="196">
        <v>48.872</v>
      </c>
      <c r="F288" s="196">
        <v>53.200399999999995</v>
      </c>
      <c r="G288" s="196">
        <v>49.986999999999995</v>
      </c>
      <c r="H288" s="197" t="s">
        <v>3689</v>
      </c>
      <c r="I288" s="197" t="s">
        <v>3671</v>
      </c>
      <c r="J288" s="201" t="s">
        <v>3547</v>
      </c>
      <c r="K288" s="197"/>
      <c r="L288" s="192" t="s">
        <v>3550</v>
      </c>
      <c r="M288" s="197">
        <v>9.7199999999999995E-2</v>
      </c>
      <c r="N288" s="192" t="s">
        <v>3711</v>
      </c>
      <c r="O288" s="194" t="s">
        <v>2200</v>
      </c>
      <c r="P288" s="192" t="s">
        <v>9940</v>
      </c>
      <c r="Q288" s="197" t="s">
        <v>3547</v>
      </c>
    </row>
    <row r="289" spans="1:17">
      <c r="A289" s="192" t="s">
        <v>5202</v>
      </c>
      <c r="B289" s="196">
        <v>1.4588999999999999</v>
      </c>
      <c r="C289" s="196">
        <v>1.2777999999999998</v>
      </c>
      <c r="D289" s="196">
        <v>32.680999999999997</v>
      </c>
      <c r="E289" s="196">
        <v>37.719199999999994</v>
      </c>
      <c r="F289" s="196">
        <v>36.317899999999995</v>
      </c>
      <c r="G289" s="196">
        <v>36.428199999999997</v>
      </c>
      <c r="H289" s="197" t="s">
        <v>1587</v>
      </c>
      <c r="I289" s="197"/>
      <c r="J289" s="201" t="s">
        <v>3547</v>
      </c>
      <c r="K289" s="197"/>
      <c r="L289" s="192"/>
      <c r="M289" s="197"/>
      <c r="N289" s="192" t="s">
        <v>3680</v>
      </c>
      <c r="O289" s="194" t="s">
        <v>2178</v>
      </c>
      <c r="P289" s="192" t="s">
        <v>9919</v>
      </c>
      <c r="Q289" s="197" t="s">
        <v>3547</v>
      </c>
    </row>
    <row r="290" spans="1:17">
      <c r="A290" s="192" t="s">
        <v>254</v>
      </c>
      <c r="B290" s="196">
        <v>1.4906999999999999</v>
      </c>
      <c r="C290" s="196">
        <v>1.6504999999999999</v>
      </c>
      <c r="D290" s="196">
        <v>66.698799999999991</v>
      </c>
      <c r="E290" s="196">
        <v>63.134499999999996</v>
      </c>
      <c r="F290" s="196">
        <v>67.365299999999991</v>
      </c>
      <c r="G290" s="196">
        <v>65.751599999999996</v>
      </c>
      <c r="H290" s="197" t="s">
        <v>1725</v>
      </c>
      <c r="I290" s="197" t="s">
        <v>1640</v>
      </c>
      <c r="J290" s="201" t="s">
        <v>3547</v>
      </c>
      <c r="K290" s="197" t="s">
        <v>3550</v>
      </c>
      <c r="L290" s="192"/>
      <c r="M290" s="197">
        <v>1.95E-2</v>
      </c>
      <c r="N290" s="192" t="s">
        <v>3704</v>
      </c>
      <c r="O290" s="194" t="s">
        <v>2195</v>
      </c>
      <c r="P290" s="192" t="s">
        <v>9935</v>
      </c>
      <c r="Q290" s="197" t="s">
        <v>3547</v>
      </c>
    </row>
    <row r="291" spans="1:17">
      <c r="A291" s="192" t="s">
        <v>255</v>
      </c>
      <c r="B291" s="196">
        <v>1.9074</v>
      </c>
      <c r="C291" s="196">
        <v>1.3851</v>
      </c>
      <c r="D291" s="196">
        <v>60.921999999999997</v>
      </c>
      <c r="E291" s="196">
        <v>62.702099999999994</v>
      </c>
      <c r="F291" s="196">
        <v>66.888699999999986</v>
      </c>
      <c r="G291" s="196">
        <v>63.435299999999998</v>
      </c>
      <c r="H291" s="197" t="s">
        <v>1587</v>
      </c>
      <c r="I291" s="197" t="s">
        <v>1654</v>
      </c>
      <c r="J291" s="201" t="s">
        <v>3547</v>
      </c>
      <c r="K291" s="197" t="s">
        <v>3550</v>
      </c>
      <c r="L291" s="192"/>
      <c r="M291" s="197"/>
      <c r="N291" s="192" t="s">
        <v>3680</v>
      </c>
      <c r="O291" s="194" t="s">
        <v>2178</v>
      </c>
      <c r="P291" s="192" t="s">
        <v>9919</v>
      </c>
      <c r="Q291" s="197" t="s">
        <v>3547</v>
      </c>
    </row>
    <row r="292" spans="1:17">
      <c r="A292" s="192" t="s">
        <v>256</v>
      </c>
      <c r="B292" s="196">
        <v>2.2454999999999998</v>
      </c>
      <c r="C292" s="196">
        <v>1.2777999999999998</v>
      </c>
      <c r="D292" s="196">
        <v>62.759099999999997</v>
      </c>
      <c r="E292" s="196">
        <v>60.554399999999994</v>
      </c>
      <c r="F292" s="196">
        <v>63.833199999999998</v>
      </c>
      <c r="G292" s="196">
        <v>62.410699999999999</v>
      </c>
      <c r="H292" s="197" t="s">
        <v>1587</v>
      </c>
      <c r="I292" s="197"/>
      <c r="J292" s="201" t="s">
        <v>3547</v>
      </c>
      <c r="K292" s="197"/>
      <c r="L292" s="192"/>
      <c r="M292" s="197"/>
      <c r="N292" s="192" t="s">
        <v>3680</v>
      </c>
      <c r="O292" s="194" t="s">
        <v>2178</v>
      </c>
      <c r="P292" s="192" t="s">
        <v>9919</v>
      </c>
      <c r="Q292" s="197" t="s">
        <v>3547</v>
      </c>
    </row>
    <row r="293" spans="1:17">
      <c r="A293" s="192" t="s">
        <v>257</v>
      </c>
      <c r="B293" s="196">
        <v>1.6530999999999998</v>
      </c>
      <c r="C293" s="196">
        <v>1.2777999999999998</v>
      </c>
      <c r="D293" s="196">
        <v>57.987799999999993</v>
      </c>
      <c r="E293" s="196">
        <v>60.708599999999997</v>
      </c>
      <c r="F293" s="196">
        <v>64.988499999999988</v>
      </c>
      <c r="G293" s="196">
        <v>61.242999999999995</v>
      </c>
      <c r="H293" s="197" t="s">
        <v>1587</v>
      </c>
      <c r="I293" s="197"/>
      <c r="J293" s="201" t="s">
        <v>3547</v>
      </c>
      <c r="K293" s="197"/>
      <c r="L293" s="192"/>
      <c r="M293" s="197"/>
      <c r="N293" s="192" t="s">
        <v>3680</v>
      </c>
      <c r="O293" s="194" t="s">
        <v>2178</v>
      </c>
      <c r="P293" s="192" t="s">
        <v>9919</v>
      </c>
      <c r="Q293" s="197" t="s">
        <v>3547</v>
      </c>
    </row>
    <row r="294" spans="1:17">
      <c r="A294" s="192" t="s">
        <v>258</v>
      </c>
      <c r="B294" s="196">
        <v>1.8825999999999998</v>
      </c>
      <c r="C294" s="196">
        <v>1.2777999999999998</v>
      </c>
      <c r="D294" s="196">
        <v>57.621799999999993</v>
      </c>
      <c r="E294" s="196">
        <v>61.011399999999995</v>
      </c>
      <c r="F294" s="196">
        <v>63.739199999999997</v>
      </c>
      <c r="G294" s="196">
        <v>60.7866</v>
      </c>
      <c r="H294" s="197" t="s">
        <v>1691</v>
      </c>
      <c r="I294" s="197" t="s">
        <v>1587</v>
      </c>
      <c r="J294" s="201" t="s">
        <v>3547</v>
      </c>
      <c r="K294" s="197" t="s">
        <v>3550</v>
      </c>
      <c r="L294" s="192"/>
      <c r="M294" s="197"/>
      <c r="N294" s="192" t="s">
        <v>3703</v>
      </c>
      <c r="O294" s="194" t="s">
        <v>2194</v>
      </c>
      <c r="P294" s="192" t="s">
        <v>9934</v>
      </c>
      <c r="Q294" s="197" t="s">
        <v>3547</v>
      </c>
    </row>
    <row r="295" spans="1:17">
      <c r="A295" s="192" t="s">
        <v>259</v>
      </c>
      <c r="B295" s="196">
        <v>1.8265999999999998</v>
      </c>
      <c r="C295" s="196">
        <v>1.6900999999999999</v>
      </c>
      <c r="D295" s="196">
        <v>73.13839999999999</v>
      </c>
      <c r="E295" s="196">
        <v>72.132099999999994</v>
      </c>
      <c r="F295" s="196">
        <v>77.512899999999988</v>
      </c>
      <c r="G295" s="196">
        <v>74.276399999999995</v>
      </c>
      <c r="H295" s="197" t="s">
        <v>3712</v>
      </c>
      <c r="I295" s="197"/>
      <c r="J295" s="201" t="s">
        <v>3547</v>
      </c>
      <c r="K295" s="197"/>
      <c r="L295" s="192"/>
      <c r="M295" s="197"/>
      <c r="N295" s="192" t="s">
        <v>3713</v>
      </c>
      <c r="O295" s="194" t="s">
        <v>2201</v>
      </c>
      <c r="P295" s="192" t="s">
        <v>9941</v>
      </c>
      <c r="Q295" s="197" t="s">
        <v>3547</v>
      </c>
    </row>
    <row r="296" spans="1:17">
      <c r="A296" s="192" t="s">
        <v>260</v>
      </c>
      <c r="B296" s="196">
        <v>1.6952999999999998</v>
      </c>
      <c r="C296" s="196">
        <v>1.3851</v>
      </c>
      <c r="D296" s="196">
        <v>56.407599999999995</v>
      </c>
      <c r="E296" s="196">
        <v>60.138399999999997</v>
      </c>
      <c r="F296" s="196">
        <v>60.853099999999998</v>
      </c>
      <c r="G296" s="196">
        <v>59.158899999999996</v>
      </c>
      <c r="H296" s="197" t="s">
        <v>1587</v>
      </c>
      <c r="I296" s="197" t="s">
        <v>1654</v>
      </c>
      <c r="J296" s="201" t="s">
        <v>3547</v>
      </c>
      <c r="K296" s="197" t="s">
        <v>3550</v>
      </c>
      <c r="L296" s="192"/>
      <c r="M296" s="197"/>
      <c r="N296" s="192" t="s">
        <v>3680</v>
      </c>
      <c r="O296" s="194" t="s">
        <v>2178</v>
      </c>
      <c r="P296" s="192" t="s">
        <v>9919</v>
      </c>
      <c r="Q296" s="197" t="s">
        <v>9817</v>
      </c>
    </row>
    <row r="297" spans="1:17">
      <c r="A297" s="192" t="s">
        <v>261</v>
      </c>
      <c r="B297" s="196">
        <v>1.4298999999999999</v>
      </c>
      <c r="C297" s="196">
        <v>1.5800999999999998</v>
      </c>
      <c r="D297" s="196">
        <v>70.830799999999996</v>
      </c>
      <c r="E297" s="196">
        <v>68.151299999999992</v>
      </c>
      <c r="F297" s="196">
        <v>67.398799999999994</v>
      </c>
      <c r="G297" s="196">
        <v>68.731499999999997</v>
      </c>
      <c r="H297" s="197" t="s">
        <v>3671</v>
      </c>
      <c r="I297" s="197" t="s">
        <v>1703</v>
      </c>
      <c r="J297" s="201" t="s">
        <v>3547</v>
      </c>
      <c r="K297" s="197" t="s">
        <v>3550</v>
      </c>
      <c r="L297" s="192"/>
      <c r="M297" s="197">
        <v>7.5499999999999998E-2</v>
      </c>
      <c r="N297" s="192" t="s">
        <v>1315</v>
      </c>
      <c r="O297" s="194" t="s">
        <v>2202</v>
      </c>
      <c r="P297" s="192" t="s">
        <v>9942</v>
      </c>
      <c r="Q297" s="197" t="s">
        <v>3547</v>
      </c>
    </row>
    <row r="298" spans="1:17">
      <c r="A298" s="192" t="s">
        <v>262</v>
      </c>
      <c r="B298" s="196">
        <v>1.6833999999999998</v>
      </c>
      <c r="C298" s="196">
        <v>1.7121999999999999</v>
      </c>
      <c r="D298" s="196">
        <v>68.775199999999998</v>
      </c>
      <c r="E298" s="196">
        <v>70.197799999999987</v>
      </c>
      <c r="F298" s="196">
        <v>73.587599999999995</v>
      </c>
      <c r="G298" s="196">
        <v>70.834799999999987</v>
      </c>
      <c r="H298" s="197" t="s">
        <v>3673</v>
      </c>
      <c r="I298" s="197"/>
      <c r="J298" s="201" t="s">
        <v>3547</v>
      </c>
      <c r="K298" s="197"/>
      <c r="L298" s="192"/>
      <c r="M298" s="197"/>
      <c r="N298" s="192" t="s">
        <v>3675</v>
      </c>
      <c r="O298" s="194" t="s">
        <v>2173</v>
      </c>
      <c r="P298" s="192" t="s">
        <v>9913</v>
      </c>
      <c r="Q298" s="197" t="s">
        <v>3547</v>
      </c>
    </row>
    <row r="299" spans="1:17">
      <c r="A299" s="192" t="s">
        <v>263</v>
      </c>
      <c r="B299" s="196">
        <v>1.7751999999999999</v>
      </c>
      <c r="C299" s="196">
        <v>1.7311999999999999</v>
      </c>
      <c r="D299" s="196">
        <v>72.756199999999993</v>
      </c>
      <c r="E299" s="196">
        <v>72.572999999999993</v>
      </c>
      <c r="F299" s="196">
        <v>75.646599999999992</v>
      </c>
      <c r="G299" s="196">
        <v>73.635499999999993</v>
      </c>
      <c r="H299" s="197" t="s">
        <v>1717</v>
      </c>
      <c r="I299" s="197"/>
      <c r="J299" s="201" t="s">
        <v>3547</v>
      </c>
      <c r="K299" s="197"/>
      <c r="L299" s="192"/>
      <c r="M299" s="197"/>
      <c r="N299" s="192" t="s">
        <v>3688</v>
      </c>
      <c r="O299" s="194" t="s">
        <v>2183</v>
      </c>
      <c r="P299" s="192" t="s">
        <v>9924</v>
      </c>
      <c r="Q299" s="197" t="s">
        <v>3547</v>
      </c>
    </row>
    <row r="300" spans="1:17">
      <c r="A300" s="192" t="s">
        <v>264</v>
      </c>
      <c r="B300" s="196">
        <v>1.6669999999999998</v>
      </c>
      <c r="C300" s="196">
        <v>1.2777999999999998</v>
      </c>
      <c r="D300" s="196">
        <v>45.023999999999994</v>
      </c>
      <c r="E300" s="196">
        <v>43.61</v>
      </c>
      <c r="F300" s="196">
        <v>47.488399999999999</v>
      </c>
      <c r="G300" s="196">
        <v>45.3217</v>
      </c>
      <c r="H300" s="197" t="s">
        <v>1587</v>
      </c>
      <c r="I300" s="197"/>
      <c r="J300" s="201" t="s">
        <v>3547</v>
      </c>
      <c r="K300" s="197"/>
      <c r="L300" s="192"/>
      <c r="M300" s="197"/>
      <c r="N300" s="192" t="s">
        <v>3680</v>
      </c>
      <c r="O300" s="194" t="s">
        <v>2178</v>
      </c>
      <c r="P300" s="192" t="s">
        <v>9919</v>
      </c>
      <c r="Q300" s="197" t="s">
        <v>3547</v>
      </c>
    </row>
    <row r="301" spans="1:17">
      <c r="A301" s="192" t="s">
        <v>265</v>
      </c>
      <c r="B301" s="196">
        <v>1.5264</v>
      </c>
      <c r="C301" s="196">
        <v>1.3851</v>
      </c>
      <c r="D301" s="196">
        <v>38.629399999999997</v>
      </c>
      <c r="E301" s="196">
        <v>46.448399999999999</v>
      </c>
      <c r="F301" s="196">
        <v>48.282899999999998</v>
      </c>
      <c r="G301" s="196">
        <v>44.740699999999997</v>
      </c>
      <c r="H301" s="197" t="s">
        <v>1654</v>
      </c>
      <c r="I301" s="197"/>
      <c r="J301" s="201" t="s">
        <v>3547</v>
      </c>
      <c r="K301" s="197"/>
      <c r="L301" s="192"/>
      <c r="M301" s="197"/>
      <c r="N301" s="192" t="s">
        <v>3693</v>
      </c>
      <c r="O301" s="194" t="s">
        <v>2186</v>
      </c>
      <c r="P301" s="192" t="s">
        <v>9932</v>
      </c>
      <c r="Q301" s="197" t="s">
        <v>3547</v>
      </c>
    </row>
    <row r="302" spans="1:17">
      <c r="A302" s="192" t="s">
        <v>266</v>
      </c>
      <c r="B302" s="196">
        <v>1.6696</v>
      </c>
      <c r="C302" s="196">
        <v>1.4539</v>
      </c>
      <c r="D302" s="196">
        <v>50.876899999999999</v>
      </c>
      <c r="E302" s="196">
        <v>52.266799999999996</v>
      </c>
      <c r="F302" s="196">
        <v>49.948099999999997</v>
      </c>
      <c r="G302" s="196">
        <v>51.044499999999999</v>
      </c>
      <c r="H302" s="197" t="s">
        <v>1747</v>
      </c>
      <c r="I302" s="197"/>
      <c r="J302" s="201" t="s">
        <v>3547</v>
      </c>
      <c r="K302" s="197"/>
      <c r="L302" s="192"/>
      <c r="M302" s="197">
        <v>6.1799999999999994E-2</v>
      </c>
      <c r="N302" s="192" t="s">
        <v>3702</v>
      </c>
      <c r="O302" s="194" t="s">
        <v>2193</v>
      </c>
      <c r="P302" s="192" t="s">
        <v>9933</v>
      </c>
      <c r="Q302" s="197" t="s">
        <v>3547</v>
      </c>
    </row>
    <row r="303" spans="1:17">
      <c r="A303" s="192" t="s">
        <v>267</v>
      </c>
      <c r="B303" s="196">
        <v>1.9036999999999999</v>
      </c>
      <c r="C303" s="196">
        <v>1.2777999999999998</v>
      </c>
      <c r="D303" s="196">
        <v>49.124599999999994</v>
      </c>
      <c r="E303" s="196">
        <v>48.514699999999998</v>
      </c>
      <c r="F303" s="196">
        <v>51.179599999999994</v>
      </c>
      <c r="G303" s="196">
        <v>49.578899999999997</v>
      </c>
      <c r="H303" s="197" t="s">
        <v>1362</v>
      </c>
      <c r="I303" s="197" t="s">
        <v>1587</v>
      </c>
      <c r="J303" s="201" t="s">
        <v>3547</v>
      </c>
      <c r="K303" s="197" t="s">
        <v>3550</v>
      </c>
      <c r="L303" s="192"/>
      <c r="M303" s="197"/>
      <c r="N303" s="192" t="s">
        <v>3698</v>
      </c>
      <c r="O303" s="194" t="s">
        <v>2190</v>
      </c>
      <c r="P303" s="192" t="s">
        <v>9929</v>
      </c>
      <c r="Q303" s="197" t="s">
        <v>3547</v>
      </c>
    </row>
    <row r="304" spans="1:17">
      <c r="A304" s="192" t="s">
        <v>268</v>
      </c>
      <c r="B304" s="196">
        <v>1.7665</v>
      </c>
      <c r="C304" s="196">
        <v>1.2777999999999998</v>
      </c>
      <c r="D304" s="196">
        <v>44.046899999999994</v>
      </c>
      <c r="E304" s="196">
        <v>44.584299999999999</v>
      </c>
      <c r="F304" s="196">
        <v>46.049799999999998</v>
      </c>
      <c r="G304" s="196">
        <v>44.930499999999995</v>
      </c>
      <c r="H304" s="197" t="s">
        <v>1587</v>
      </c>
      <c r="I304" s="197"/>
      <c r="J304" s="201" t="s">
        <v>3547</v>
      </c>
      <c r="K304" s="197"/>
      <c r="L304" s="192"/>
      <c r="M304" s="197"/>
      <c r="N304" s="192" t="s">
        <v>3680</v>
      </c>
      <c r="O304" s="194" t="s">
        <v>2178</v>
      </c>
      <c r="P304" s="192" t="s">
        <v>9919</v>
      </c>
      <c r="Q304" s="197" t="s">
        <v>3547</v>
      </c>
    </row>
    <row r="305" spans="1:17">
      <c r="A305" s="192" t="s">
        <v>269</v>
      </c>
      <c r="B305" s="196">
        <v>1.9617</v>
      </c>
      <c r="C305" s="196">
        <v>1.6504999999999999</v>
      </c>
      <c r="D305" s="196">
        <v>68.675999999999988</v>
      </c>
      <c r="E305" s="196">
        <v>66.578299999999999</v>
      </c>
      <c r="F305" s="196">
        <v>66.384599999999992</v>
      </c>
      <c r="G305" s="196">
        <v>67.1678</v>
      </c>
      <c r="H305" s="197" t="s">
        <v>1725</v>
      </c>
      <c r="I305" s="197" t="s">
        <v>1640</v>
      </c>
      <c r="J305" s="201" t="s">
        <v>3547</v>
      </c>
      <c r="K305" s="197" t="s">
        <v>3550</v>
      </c>
      <c r="L305" s="192"/>
      <c r="M305" s="197">
        <v>1.95E-2</v>
      </c>
      <c r="N305" s="192" t="s">
        <v>3704</v>
      </c>
      <c r="O305" s="194" t="s">
        <v>2195</v>
      </c>
      <c r="P305" s="192" t="s">
        <v>9935</v>
      </c>
      <c r="Q305" s="197" t="s">
        <v>3547</v>
      </c>
    </row>
    <row r="306" spans="1:17">
      <c r="A306" s="192" t="s">
        <v>270</v>
      </c>
      <c r="B306" s="196">
        <v>1.4355</v>
      </c>
      <c r="C306" s="196">
        <v>1.3168999999999997</v>
      </c>
      <c r="D306" s="196">
        <v>45.842399999999998</v>
      </c>
      <c r="E306" s="196">
        <v>45.773599999999995</v>
      </c>
      <c r="F306" s="196">
        <v>44.486799999999995</v>
      </c>
      <c r="G306" s="196">
        <v>45.361699999999999</v>
      </c>
      <c r="H306" s="197" t="s">
        <v>1614</v>
      </c>
      <c r="I306" s="197"/>
      <c r="J306" s="201" t="s">
        <v>3547</v>
      </c>
      <c r="K306" s="197"/>
      <c r="L306" s="192"/>
      <c r="M306" s="197">
        <v>3.9099999999999996E-2</v>
      </c>
      <c r="N306" s="192" t="s">
        <v>3697</v>
      </c>
      <c r="O306" s="194" t="s">
        <v>2189</v>
      </c>
      <c r="P306" s="192" t="s">
        <v>9928</v>
      </c>
      <c r="Q306" s="197" t="s">
        <v>3547</v>
      </c>
    </row>
    <row r="307" spans="1:17">
      <c r="A307" s="192" t="s">
        <v>271</v>
      </c>
      <c r="B307" s="196">
        <v>1.7128999999999999</v>
      </c>
      <c r="C307" s="196">
        <v>1.6619999999999999</v>
      </c>
      <c r="D307" s="196">
        <v>66.858499999999992</v>
      </c>
      <c r="E307" s="196">
        <v>75.908499999999989</v>
      </c>
      <c r="F307" s="196">
        <v>76.753899999999987</v>
      </c>
      <c r="G307" s="196">
        <v>72.837399999999988</v>
      </c>
      <c r="H307" s="197" t="s">
        <v>1640</v>
      </c>
      <c r="I307" s="197"/>
      <c r="J307" s="201" t="s">
        <v>3547</v>
      </c>
      <c r="K307" s="197"/>
      <c r="L307" s="192"/>
      <c r="M307" s="197"/>
      <c r="N307" s="192" t="s">
        <v>3699</v>
      </c>
      <c r="O307" s="194" t="s">
        <v>2191</v>
      </c>
      <c r="P307" s="192" t="s">
        <v>9930</v>
      </c>
      <c r="Q307" s="197" t="s">
        <v>3547</v>
      </c>
    </row>
    <row r="308" spans="1:17">
      <c r="A308" s="192" t="s">
        <v>272</v>
      </c>
      <c r="B308" s="196">
        <v>1.2206999999999999</v>
      </c>
      <c r="C308" s="196">
        <v>1.6900999999999999</v>
      </c>
      <c r="D308" s="196">
        <v>45.416399999999996</v>
      </c>
      <c r="E308" s="196"/>
      <c r="F308" s="196"/>
      <c r="G308" s="196">
        <v>45.416399999999996</v>
      </c>
      <c r="H308" s="197" t="s">
        <v>3712</v>
      </c>
      <c r="I308" s="197"/>
      <c r="J308" s="201" t="s">
        <v>3547</v>
      </c>
      <c r="K308" s="197"/>
      <c r="L308" s="192"/>
      <c r="M308" s="197"/>
      <c r="N308" s="192" t="s">
        <v>3713</v>
      </c>
      <c r="O308" s="194" t="s">
        <v>2201</v>
      </c>
      <c r="P308" s="192" t="s">
        <v>9941</v>
      </c>
      <c r="Q308" s="197" t="s">
        <v>3547</v>
      </c>
    </row>
    <row r="309" spans="1:17">
      <c r="A309" s="192" t="s">
        <v>273</v>
      </c>
      <c r="B309" s="196">
        <v>1.7181999999999999</v>
      </c>
      <c r="C309" s="196">
        <v>1.2777999999999998</v>
      </c>
      <c r="D309" s="196">
        <v>55.744299999999996</v>
      </c>
      <c r="E309" s="196">
        <v>58.756799999999998</v>
      </c>
      <c r="F309" s="196">
        <v>58.646199999999993</v>
      </c>
      <c r="G309" s="196">
        <v>57.6982</v>
      </c>
      <c r="H309" s="197" t="s">
        <v>1587</v>
      </c>
      <c r="I309" s="197"/>
      <c r="J309" s="201" t="s">
        <v>3547</v>
      </c>
      <c r="K309" s="197"/>
      <c r="L309" s="192"/>
      <c r="M309" s="197"/>
      <c r="N309" s="192" t="s">
        <v>3680</v>
      </c>
      <c r="O309" s="194" t="s">
        <v>2178</v>
      </c>
      <c r="P309" s="192" t="s">
        <v>9919</v>
      </c>
      <c r="Q309" s="197" t="s">
        <v>3547</v>
      </c>
    </row>
    <row r="310" spans="1:17">
      <c r="A310" s="192" t="s">
        <v>274</v>
      </c>
      <c r="B310" s="196">
        <v>1.0537999999999998</v>
      </c>
      <c r="C310" s="196">
        <v>1.2777999999999998</v>
      </c>
      <c r="D310" s="196">
        <v>37.729799999999997</v>
      </c>
      <c r="E310" s="196">
        <v>39.934799999999996</v>
      </c>
      <c r="F310" s="196">
        <v>39.2211</v>
      </c>
      <c r="G310" s="196">
        <v>39.029699999999998</v>
      </c>
      <c r="H310" s="197" t="s">
        <v>3668</v>
      </c>
      <c r="I310" s="197" t="s">
        <v>3671</v>
      </c>
      <c r="J310" s="201" t="s">
        <v>3547</v>
      </c>
      <c r="K310" s="197"/>
      <c r="L310" s="192" t="s">
        <v>3550</v>
      </c>
      <c r="M310" s="197"/>
      <c r="N310" s="192" t="s">
        <v>3696</v>
      </c>
      <c r="O310" s="194" t="s">
        <v>2188</v>
      </c>
      <c r="P310" s="192" t="s">
        <v>9909</v>
      </c>
      <c r="Q310" s="197" t="s">
        <v>3547</v>
      </c>
    </row>
    <row r="311" spans="1:17">
      <c r="A311" s="192" t="s">
        <v>275</v>
      </c>
      <c r="B311" s="196">
        <v>1.3949999999999998</v>
      </c>
      <c r="C311" s="196">
        <v>1.7930999999999999</v>
      </c>
      <c r="D311" s="196">
        <v>67.841399999999993</v>
      </c>
      <c r="E311" s="196">
        <v>68.806099999999986</v>
      </c>
      <c r="F311" s="196">
        <v>72.366799999999998</v>
      </c>
      <c r="G311" s="196">
        <v>69.674799999999991</v>
      </c>
      <c r="H311" s="197" t="s">
        <v>1721</v>
      </c>
      <c r="I311" s="197"/>
      <c r="J311" s="201" t="s">
        <v>3547</v>
      </c>
      <c r="K311" s="197"/>
      <c r="L311" s="192"/>
      <c r="M311" s="197"/>
      <c r="N311" s="192" t="s">
        <v>3714</v>
      </c>
      <c r="O311" s="194" t="s">
        <v>2203</v>
      </c>
      <c r="P311" s="192" t="s">
        <v>9943</v>
      </c>
      <c r="Q311" s="197" t="s">
        <v>3547</v>
      </c>
    </row>
    <row r="312" spans="1:17">
      <c r="A312" s="192" t="s">
        <v>276</v>
      </c>
      <c r="B312" s="196">
        <v>1.7113999999999998</v>
      </c>
      <c r="C312" s="196">
        <v>1.6960999999999999</v>
      </c>
      <c r="D312" s="196">
        <v>75.937899999999999</v>
      </c>
      <c r="E312" s="196">
        <v>89.344699999999989</v>
      </c>
      <c r="F312" s="196">
        <v>92.397599999999997</v>
      </c>
      <c r="G312" s="196">
        <v>85.665699999999987</v>
      </c>
      <c r="H312" s="197" t="s">
        <v>1640</v>
      </c>
      <c r="I312" s="197" t="s">
        <v>1717</v>
      </c>
      <c r="J312" s="201" t="s">
        <v>3547</v>
      </c>
      <c r="K312" s="197" t="s">
        <v>3550</v>
      </c>
      <c r="L312" s="192"/>
      <c r="M312" s="197">
        <v>2.3E-3</v>
      </c>
      <c r="N312" s="192" t="s">
        <v>3670</v>
      </c>
      <c r="O312" s="194" t="s">
        <v>2170</v>
      </c>
      <c r="P312" s="192" t="s">
        <v>9910</v>
      </c>
      <c r="Q312" s="197" t="s">
        <v>3547</v>
      </c>
    </row>
    <row r="313" spans="1:17">
      <c r="A313" s="192" t="s">
        <v>9683</v>
      </c>
      <c r="B313" s="196"/>
      <c r="C313" s="196">
        <v>1.2777999999999998</v>
      </c>
      <c r="D313" s="196">
        <v>54.766599999999997</v>
      </c>
      <c r="E313" s="196">
        <v>48.354499999999994</v>
      </c>
      <c r="F313" s="196">
        <v>44.216299999999997</v>
      </c>
      <c r="G313" s="196">
        <v>48.982699999999994</v>
      </c>
      <c r="H313" s="197" t="s">
        <v>3706</v>
      </c>
      <c r="I313" s="197"/>
      <c r="J313" s="201" t="s">
        <v>3547</v>
      </c>
      <c r="K313" s="197"/>
      <c r="L313" s="192"/>
      <c r="M313" s="197"/>
      <c r="N313" s="192" t="s">
        <v>3707</v>
      </c>
      <c r="O313" s="194" t="s">
        <v>2197</v>
      </c>
      <c r="P313" s="192" t="s">
        <v>9937</v>
      </c>
      <c r="Q313" s="197" t="s">
        <v>3547</v>
      </c>
    </row>
    <row r="314" spans="1:17">
      <c r="A314" s="192" t="s">
        <v>277</v>
      </c>
      <c r="B314" s="196">
        <v>2.0406999999999997</v>
      </c>
      <c r="C314" s="196">
        <v>1.7171999999999998</v>
      </c>
      <c r="D314" s="196">
        <v>79.456699999999998</v>
      </c>
      <c r="E314" s="196">
        <v>81.788599999999988</v>
      </c>
      <c r="F314" s="196">
        <v>83.113799999999998</v>
      </c>
      <c r="G314" s="196">
        <v>81.452699999999993</v>
      </c>
      <c r="H314" s="197" t="s">
        <v>3673</v>
      </c>
      <c r="I314" s="197"/>
      <c r="J314" s="201" t="s">
        <v>3547</v>
      </c>
      <c r="K314" s="197"/>
      <c r="L314" s="192"/>
      <c r="M314" s="197">
        <v>4.9999999999999992E-3</v>
      </c>
      <c r="N314" s="192" t="s">
        <v>3674</v>
      </c>
      <c r="O314" s="194" t="s">
        <v>2172</v>
      </c>
      <c r="P314" s="192" t="s">
        <v>9912</v>
      </c>
      <c r="Q314" s="197" t="s">
        <v>3547</v>
      </c>
    </row>
    <row r="315" spans="1:17">
      <c r="A315" s="192" t="s">
        <v>278</v>
      </c>
      <c r="B315" s="196">
        <v>1.7010999999999998</v>
      </c>
      <c r="C315" s="196">
        <v>1.2777999999999998</v>
      </c>
      <c r="D315" s="196">
        <v>38.9116</v>
      </c>
      <c r="E315" s="196">
        <v>46.022799999999997</v>
      </c>
      <c r="F315" s="196">
        <v>48.234999999999999</v>
      </c>
      <c r="G315" s="196">
        <v>44.306699999999999</v>
      </c>
      <c r="H315" s="197" t="s">
        <v>1587</v>
      </c>
      <c r="I315" s="197"/>
      <c r="J315" s="201" t="s">
        <v>3547</v>
      </c>
      <c r="K315" s="197"/>
      <c r="L315" s="192"/>
      <c r="M315" s="197"/>
      <c r="N315" s="192" t="s">
        <v>3680</v>
      </c>
      <c r="O315" s="194" t="s">
        <v>2178</v>
      </c>
      <c r="P315" s="192" t="s">
        <v>9919</v>
      </c>
      <c r="Q315" s="197" t="s">
        <v>3547</v>
      </c>
    </row>
    <row r="316" spans="1:17">
      <c r="A316" s="192" t="s">
        <v>5204</v>
      </c>
      <c r="B316" s="196">
        <v>1.3572</v>
      </c>
      <c r="C316" s="196">
        <v>1.2777999999999998</v>
      </c>
      <c r="D316" s="196">
        <v>33.621799999999993</v>
      </c>
      <c r="E316" s="196">
        <v>34.321499999999993</v>
      </c>
      <c r="F316" s="196">
        <v>33.172899999999998</v>
      </c>
      <c r="G316" s="196">
        <v>33.691499999999998</v>
      </c>
      <c r="H316" s="197" t="s">
        <v>1587</v>
      </c>
      <c r="I316" s="197"/>
      <c r="J316" s="201" t="s">
        <v>3547</v>
      </c>
      <c r="K316" s="197"/>
      <c r="L316" s="192"/>
      <c r="M316" s="197"/>
      <c r="N316" s="192" t="s">
        <v>3680</v>
      </c>
      <c r="O316" s="194" t="s">
        <v>2204</v>
      </c>
      <c r="P316" s="192" t="s">
        <v>9919</v>
      </c>
      <c r="Q316" s="197" t="s">
        <v>3547</v>
      </c>
    </row>
    <row r="317" spans="1:17">
      <c r="A317" s="192" t="s">
        <v>279</v>
      </c>
      <c r="B317" s="196">
        <v>1.4511999999999998</v>
      </c>
      <c r="C317" s="196">
        <v>1.6960999999999999</v>
      </c>
      <c r="D317" s="196">
        <v>54.713799999999999</v>
      </c>
      <c r="E317" s="196">
        <v>47.990899999999996</v>
      </c>
      <c r="F317" s="196">
        <v>63.533999999999999</v>
      </c>
      <c r="G317" s="196">
        <v>55.056199999999997</v>
      </c>
      <c r="H317" s="197" t="s">
        <v>1640</v>
      </c>
      <c r="I317" s="197" t="s">
        <v>1717</v>
      </c>
      <c r="J317" s="201" t="s">
        <v>3547</v>
      </c>
      <c r="K317" s="197" t="s">
        <v>3550</v>
      </c>
      <c r="L317" s="192"/>
      <c r="M317" s="197">
        <v>2.3E-3</v>
      </c>
      <c r="N317" s="192" t="s">
        <v>3670</v>
      </c>
      <c r="O317" s="194" t="s">
        <v>2170</v>
      </c>
      <c r="P317" s="192" t="s">
        <v>9910</v>
      </c>
      <c r="Q317" s="197" t="s">
        <v>3547</v>
      </c>
    </row>
    <row r="318" spans="1:17">
      <c r="A318" s="192" t="s">
        <v>280</v>
      </c>
      <c r="B318" s="196">
        <v>1.7898999999999998</v>
      </c>
      <c r="C318" s="196">
        <v>1.2777999999999998</v>
      </c>
      <c r="D318" s="196">
        <v>44.730599999999995</v>
      </c>
      <c r="E318" s="196">
        <v>46.141799999999996</v>
      </c>
      <c r="F318" s="196">
        <v>47.321599999999997</v>
      </c>
      <c r="G318" s="196">
        <v>46.083299999999994</v>
      </c>
      <c r="H318" s="197" t="s">
        <v>3682</v>
      </c>
      <c r="I318" s="197"/>
      <c r="J318" s="201" t="s">
        <v>3547</v>
      </c>
      <c r="K318" s="197"/>
      <c r="L318" s="192"/>
      <c r="M318" s="197"/>
      <c r="N318" s="192" t="s">
        <v>3683</v>
      </c>
      <c r="O318" s="194" t="s">
        <v>2180</v>
      </c>
      <c r="P318" s="192" t="s">
        <v>9921</v>
      </c>
      <c r="Q318" s="197" t="s">
        <v>3547</v>
      </c>
    </row>
    <row r="319" spans="1:17">
      <c r="A319" s="192" t="s">
        <v>281</v>
      </c>
      <c r="B319" s="196">
        <v>1.8914</v>
      </c>
      <c r="C319" s="196">
        <v>1.2777999999999998</v>
      </c>
      <c r="D319" s="196">
        <v>45.837199999999996</v>
      </c>
      <c r="E319" s="196">
        <v>48.067599999999999</v>
      </c>
      <c r="F319" s="196">
        <v>51.243699999999997</v>
      </c>
      <c r="G319" s="196">
        <v>48.302099999999996</v>
      </c>
      <c r="H319" s="197" t="s">
        <v>1362</v>
      </c>
      <c r="I319" s="197" t="s">
        <v>1587</v>
      </c>
      <c r="J319" s="201" t="s">
        <v>3547</v>
      </c>
      <c r="K319" s="197" t="s">
        <v>3550</v>
      </c>
      <c r="L319" s="192"/>
      <c r="M319" s="197"/>
      <c r="N319" s="192" t="s">
        <v>3698</v>
      </c>
      <c r="O319" s="194" t="s">
        <v>2190</v>
      </c>
      <c r="P319" s="192" t="s">
        <v>9929</v>
      </c>
      <c r="Q319" s="197" t="s">
        <v>3547</v>
      </c>
    </row>
    <row r="320" spans="1:17">
      <c r="A320" s="192" t="s">
        <v>282</v>
      </c>
      <c r="B320" s="196">
        <v>1.5590999999999999</v>
      </c>
      <c r="C320" s="196">
        <v>1.2777999999999998</v>
      </c>
      <c r="D320" s="196">
        <v>45.164999999999999</v>
      </c>
      <c r="E320" s="196">
        <v>46.670099999999998</v>
      </c>
      <c r="F320" s="196">
        <v>49.796199999999999</v>
      </c>
      <c r="G320" s="196">
        <v>47.247999999999998</v>
      </c>
      <c r="H320" s="197" t="s">
        <v>3684</v>
      </c>
      <c r="I320" s="197" t="s">
        <v>3671</v>
      </c>
      <c r="J320" s="201" t="s">
        <v>3547</v>
      </c>
      <c r="K320" s="197"/>
      <c r="L320" s="192" t="s">
        <v>3550</v>
      </c>
      <c r="M320" s="197"/>
      <c r="N320" s="192" t="s">
        <v>3685</v>
      </c>
      <c r="O320" s="194" t="s">
        <v>2181</v>
      </c>
      <c r="P320" s="192" t="s">
        <v>9922</v>
      </c>
      <c r="Q320" s="197" t="s">
        <v>3547</v>
      </c>
    </row>
    <row r="321" spans="1:17">
      <c r="A321" s="192" t="s">
        <v>283</v>
      </c>
      <c r="B321" s="196">
        <v>1.6567999999999998</v>
      </c>
      <c r="C321" s="196">
        <v>1.2777999999999998</v>
      </c>
      <c r="D321" s="196">
        <v>41.522499999999994</v>
      </c>
      <c r="E321" s="196">
        <v>41.084099999999999</v>
      </c>
      <c r="F321" s="196">
        <v>42.280199999999994</v>
      </c>
      <c r="G321" s="196">
        <v>41.628899999999994</v>
      </c>
      <c r="H321" s="197" t="s">
        <v>1362</v>
      </c>
      <c r="I321" s="197" t="s">
        <v>1587</v>
      </c>
      <c r="J321" s="201" t="s">
        <v>3547</v>
      </c>
      <c r="K321" s="197" t="s">
        <v>3550</v>
      </c>
      <c r="L321" s="192"/>
      <c r="M321" s="197"/>
      <c r="N321" s="192" t="s">
        <v>3698</v>
      </c>
      <c r="O321" s="194" t="s">
        <v>2190</v>
      </c>
      <c r="P321" s="192" t="s">
        <v>9929</v>
      </c>
      <c r="Q321" s="197" t="s">
        <v>3547</v>
      </c>
    </row>
    <row r="322" spans="1:17">
      <c r="A322" s="192" t="s">
        <v>284</v>
      </c>
      <c r="B322" s="196">
        <v>1.6746999999999999</v>
      </c>
      <c r="C322" s="196">
        <v>1.7121999999999999</v>
      </c>
      <c r="D322" s="196">
        <v>72.483599999999996</v>
      </c>
      <c r="E322" s="196">
        <v>73.11099999999999</v>
      </c>
      <c r="F322" s="196">
        <v>74.830799999999996</v>
      </c>
      <c r="G322" s="196">
        <v>73.476099999999988</v>
      </c>
      <c r="H322" s="197" t="s">
        <v>3673</v>
      </c>
      <c r="I322" s="197"/>
      <c r="J322" s="201" t="s">
        <v>3547</v>
      </c>
      <c r="K322" s="197"/>
      <c r="L322" s="192"/>
      <c r="M322" s="197"/>
      <c r="N322" s="192" t="s">
        <v>3675</v>
      </c>
      <c r="O322" s="194" t="s">
        <v>2173</v>
      </c>
      <c r="P322" s="192" t="s">
        <v>9913</v>
      </c>
      <c r="Q322" s="197" t="s">
        <v>3547</v>
      </c>
    </row>
    <row r="323" spans="1:17">
      <c r="A323" s="192" t="s">
        <v>285</v>
      </c>
      <c r="B323" s="196">
        <v>1.8035999999999999</v>
      </c>
      <c r="C323" s="196">
        <v>1.2777999999999998</v>
      </c>
      <c r="D323" s="196">
        <v>38.606199999999994</v>
      </c>
      <c r="E323" s="196">
        <v>39.541599999999995</v>
      </c>
      <c r="F323" s="196">
        <v>41.076299999999996</v>
      </c>
      <c r="G323" s="196">
        <v>39.718899999999998</v>
      </c>
      <c r="H323" s="197" t="s">
        <v>1362</v>
      </c>
      <c r="I323" s="197" t="s">
        <v>1587</v>
      </c>
      <c r="J323" s="201" t="s">
        <v>3547</v>
      </c>
      <c r="K323" s="197" t="s">
        <v>3550</v>
      </c>
      <c r="L323" s="192"/>
      <c r="M323" s="197"/>
      <c r="N323" s="192" t="s">
        <v>3698</v>
      </c>
      <c r="O323" s="194" t="s">
        <v>2190</v>
      </c>
      <c r="P323" s="192" t="s">
        <v>9929</v>
      </c>
      <c r="Q323" s="197" t="s">
        <v>3547</v>
      </c>
    </row>
    <row r="324" spans="1:17">
      <c r="A324" s="192" t="s">
        <v>286</v>
      </c>
      <c r="B324" s="196">
        <v>1.7770999999999999</v>
      </c>
      <c r="C324" s="196">
        <v>1.2777999999999998</v>
      </c>
      <c r="D324" s="196">
        <v>50.263199999999998</v>
      </c>
      <c r="E324" s="196">
        <v>51.074099999999994</v>
      </c>
      <c r="F324" s="196">
        <v>53.778299999999994</v>
      </c>
      <c r="G324" s="196">
        <v>51.666699999999999</v>
      </c>
      <c r="H324" s="197" t="s">
        <v>1587</v>
      </c>
      <c r="I324" s="197"/>
      <c r="J324" s="201" t="s">
        <v>3547</v>
      </c>
      <c r="K324" s="197"/>
      <c r="L324" s="192"/>
      <c r="M324" s="197"/>
      <c r="N324" s="192" t="s">
        <v>3680</v>
      </c>
      <c r="O324" s="194" t="s">
        <v>2178</v>
      </c>
      <c r="P324" s="192" t="s">
        <v>9919</v>
      </c>
      <c r="Q324" s="197" t="s">
        <v>3547</v>
      </c>
    </row>
    <row r="325" spans="1:17">
      <c r="A325" s="192" t="s">
        <v>287</v>
      </c>
      <c r="B325" s="196">
        <v>1.9376</v>
      </c>
      <c r="C325" s="196">
        <v>1.2777999999999998</v>
      </c>
      <c r="D325" s="196">
        <v>53.937399999999997</v>
      </c>
      <c r="E325" s="196">
        <v>54.479799999999997</v>
      </c>
      <c r="F325" s="196">
        <v>55.510599999999997</v>
      </c>
      <c r="G325" s="196">
        <v>54.661799999999999</v>
      </c>
      <c r="H325" s="197" t="s">
        <v>1719</v>
      </c>
      <c r="I325" s="197"/>
      <c r="J325" s="201" t="s">
        <v>3547</v>
      </c>
      <c r="K325" s="197"/>
      <c r="L325" s="192"/>
      <c r="M325" s="197"/>
      <c r="N325" s="192" t="s">
        <v>3678</v>
      </c>
      <c r="O325" s="194" t="s">
        <v>2176</v>
      </c>
      <c r="P325" s="192" t="s">
        <v>9917</v>
      </c>
      <c r="Q325" s="197" t="s">
        <v>3547</v>
      </c>
    </row>
    <row r="326" spans="1:17">
      <c r="A326" s="192" t="s">
        <v>288</v>
      </c>
      <c r="B326" s="196">
        <v>1.8727999999999998</v>
      </c>
      <c r="C326" s="196">
        <v>1.2777999999999998</v>
      </c>
      <c r="D326" s="196">
        <v>45.288099999999993</v>
      </c>
      <c r="E326" s="196">
        <v>47.523599999999995</v>
      </c>
      <c r="F326" s="196">
        <v>48.758099999999999</v>
      </c>
      <c r="G326" s="196">
        <v>47.135399999999997</v>
      </c>
      <c r="H326" s="197" t="s">
        <v>3682</v>
      </c>
      <c r="I326" s="197"/>
      <c r="J326" s="201" t="s">
        <v>3547</v>
      </c>
      <c r="K326" s="197"/>
      <c r="L326" s="192"/>
      <c r="M326" s="197"/>
      <c r="N326" s="192" t="s">
        <v>3683</v>
      </c>
      <c r="O326" s="194" t="s">
        <v>2180</v>
      </c>
      <c r="P326" s="192" t="s">
        <v>9921</v>
      </c>
      <c r="Q326" s="197" t="s">
        <v>3547</v>
      </c>
    </row>
    <row r="327" spans="1:17">
      <c r="A327" s="192" t="s">
        <v>289</v>
      </c>
      <c r="B327" s="196">
        <v>1.7690999999999999</v>
      </c>
      <c r="C327" s="196">
        <v>1.2777999999999998</v>
      </c>
      <c r="D327" s="196">
        <v>52.038199999999996</v>
      </c>
      <c r="E327" s="196">
        <v>50.726699999999994</v>
      </c>
      <c r="F327" s="196">
        <v>51.5794</v>
      </c>
      <c r="G327" s="196">
        <v>51.451899999999995</v>
      </c>
      <c r="H327" s="197" t="s">
        <v>1587</v>
      </c>
      <c r="I327" s="197"/>
      <c r="J327" s="201" t="s">
        <v>3547</v>
      </c>
      <c r="K327" s="197"/>
      <c r="L327" s="192"/>
      <c r="M327" s="197"/>
      <c r="N327" s="192" t="s">
        <v>3680</v>
      </c>
      <c r="O327" s="194" t="s">
        <v>2178</v>
      </c>
      <c r="P327" s="192" t="s">
        <v>9919</v>
      </c>
      <c r="Q327" s="197" t="s">
        <v>3547</v>
      </c>
    </row>
    <row r="328" spans="1:17">
      <c r="A328" s="192" t="s">
        <v>290</v>
      </c>
      <c r="B328" s="196">
        <v>1.4943</v>
      </c>
      <c r="C328" s="196">
        <v>1.3851</v>
      </c>
      <c r="D328" s="196">
        <v>46.739899999999999</v>
      </c>
      <c r="E328" s="196">
        <v>46.791999999999994</v>
      </c>
      <c r="F328" s="196">
        <v>46.067499999999995</v>
      </c>
      <c r="G328" s="196">
        <v>46.516699999999993</v>
      </c>
      <c r="H328" s="197" t="s">
        <v>1654</v>
      </c>
      <c r="I328" s="197"/>
      <c r="J328" s="201" t="s">
        <v>3547</v>
      </c>
      <c r="K328" s="197"/>
      <c r="L328" s="192"/>
      <c r="M328" s="197"/>
      <c r="N328" s="192" t="s">
        <v>3693</v>
      </c>
      <c r="O328" s="194" t="s">
        <v>2186</v>
      </c>
      <c r="P328" s="192" t="s">
        <v>9932</v>
      </c>
      <c r="Q328" s="197" t="s">
        <v>3547</v>
      </c>
    </row>
    <row r="329" spans="1:17">
      <c r="A329" s="192" t="s">
        <v>291</v>
      </c>
      <c r="B329" s="196">
        <v>1.7344999999999999</v>
      </c>
      <c r="C329" s="196">
        <v>1.2777999999999998</v>
      </c>
      <c r="D329" s="196">
        <v>45.147799999999997</v>
      </c>
      <c r="E329" s="196">
        <v>45.985399999999998</v>
      </c>
      <c r="F329" s="196">
        <v>47.368899999999996</v>
      </c>
      <c r="G329" s="196">
        <v>46.152499999999996</v>
      </c>
      <c r="H329" s="197" t="s">
        <v>1587</v>
      </c>
      <c r="I329" s="197"/>
      <c r="J329" s="201" t="s">
        <v>3547</v>
      </c>
      <c r="K329" s="197"/>
      <c r="L329" s="192"/>
      <c r="M329" s="197"/>
      <c r="N329" s="192" t="s">
        <v>3680</v>
      </c>
      <c r="O329" s="194" t="s">
        <v>2178</v>
      </c>
      <c r="P329" s="192" t="s">
        <v>9919</v>
      </c>
      <c r="Q329" s="197" t="s">
        <v>3547</v>
      </c>
    </row>
    <row r="330" spans="1:17">
      <c r="A330" s="192" t="s">
        <v>292</v>
      </c>
      <c r="B330" s="196">
        <v>1.6207999999999998</v>
      </c>
      <c r="C330" s="196">
        <v>1.2777999999999998</v>
      </c>
      <c r="D330" s="196">
        <v>45.661699999999996</v>
      </c>
      <c r="E330" s="196">
        <v>47.570899999999995</v>
      </c>
      <c r="F330" s="196">
        <v>48.917999999999999</v>
      </c>
      <c r="G330" s="196">
        <v>47.392599999999995</v>
      </c>
      <c r="H330" s="197" t="s">
        <v>1587</v>
      </c>
      <c r="I330" s="197"/>
      <c r="J330" s="201" t="s">
        <v>3547</v>
      </c>
      <c r="K330" s="197"/>
      <c r="L330" s="192"/>
      <c r="M330" s="197"/>
      <c r="N330" s="192" t="s">
        <v>3680</v>
      </c>
      <c r="O330" s="194" t="s">
        <v>2178</v>
      </c>
      <c r="P330" s="192" t="s">
        <v>9919</v>
      </c>
      <c r="Q330" s="197" t="s">
        <v>3547</v>
      </c>
    </row>
    <row r="331" spans="1:17">
      <c r="A331" s="192" t="s">
        <v>293</v>
      </c>
      <c r="B331" s="196">
        <v>1.7895999999999999</v>
      </c>
      <c r="C331" s="196">
        <v>1.7930999999999999</v>
      </c>
      <c r="D331" s="196">
        <v>76.118499999999997</v>
      </c>
      <c r="E331" s="196">
        <v>79.390999999999991</v>
      </c>
      <c r="F331" s="196">
        <v>79.661199999999994</v>
      </c>
      <c r="G331" s="196">
        <v>78.364899999999992</v>
      </c>
      <c r="H331" s="197" t="s">
        <v>1721</v>
      </c>
      <c r="I331" s="197"/>
      <c r="J331" s="201" t="s">
        <v>3547</v>
      </c>
      <c r="K331" s="197"/>
      <c r="L331" s="192"/>
      <c r="M331" s="197"/>
      <c r="N331" s="192" t="s">
        <v>3714</v>
      </c>
      <c r="O331" s="194" t="s">
        <v>2203</v>
      </c>
      <c r="P331" s="192" t="s">
        <v>9943</v>
      </c>
      <c r="Q331" s="197" t="s">
        <v>3547</v>
      </c>
    </row>
    <row r="332" spans="1:17">
      <c r="A332" s="192" t="s">
        <v>294</v>
      </c>
      <c r="B332" s="196">
        <v>1.7935999999999999</v>
      </c>
      <c r="C332" s="196">
        <v>1.2777999999999998</v>
      </c>
      <c r="D332" s="196">
        <v>49.864699999999999</v>
      </c>
      <c r="E332" s="196">
        <v>50.704499999999996</v>
      </c>
      <c r="F332" s="196">
        <v>52.323599999999999</v>
      </c>
      <c r="G332" s="196">
        <v>51.010899999999999</v>
      </c>
      <c r="H332" s="197" t="s">
        <v>1691</v>
      </c>
      <c r="I332" s="197" t="s">
        <v>1362</v>
      </c>
      <c r="J332" s="201" t="s">
        <v>3547</v>
      </c>
      <c r="K332" s="197" t="s">
        <v>3550</v>
      </c>
      <c r="L332" s="192"/>
      <c r="M332" s="197"/>
      <c r="N332" s="192" t="s">
        <v>3681</v>
      </c>
      <c r="O332" s="194" t="s">
        <v>2179</v>
      </c>
      <c r="P332" s="192" t="s">
        <v>9920</v>
      </c>
      <c r="Q332" s="197" t="s">
        <v>3547</v>
      </c>
    </row>
    <row r="333" spans="1:17">
      <c r="A333" s="192" t="s">
        <v>295</v>
      </c>
      <c r="B333" s="196">
        <v>1.6100999999999999</v>
      </c>
      <c r="C333" s="196">
        <v>1.2777999999999998</v>
      </c>
      <c r="D333" s="196">
        <v>38.8035</v>
      </c>
      <c r="E333" s="196">
        <v>42.684399999999997</v>
      </c>
      <c r="F333" s="196">
        <v>41.222199999999994</v>
      </c>
      <c r="G333" s="196">
        <v>40.926399999999994</v>
      </c>
      <c r="H333" s="197" t="s">
        <v>1691</v>
      </c>
      <c r="I333" s="197" t="s">
        <v>1587</v>
      </c>
      <c r="J333" s="201" t="s">
        <v>3547</v>
      </c>
      <c r="K333" s="197" t="s">
        <v>3550</v>
      </c>
      <c r="L333" s="192"/>
      <c r="M333" s="197"/>
      <c r="N333" s="192" t="s">
        <v>3703</v>
      </c>
      <c r="O333" s="194" t="s">
        <v>2194</v>
      </c>
      <c r="P333" s="192" t="s">
        <v>9934</v>
      </c>
      <c r="Q333" s="197" t="s">
        <v>3547</v>
      </c>
    </row>
    <row r="334" spans="1:17">
      <c r="A334" s="192" t="s">
        <v>296</v>
      </c>
      <c r="B334" s="196">
        <v>1.4654999999999998</v>
      </c>
      <c r="C334" s="196">
        <v>1.6900999999999999</v>
      </c>
      <c r="D334" s="196">
        <v>54.880599999999994</v>
      </c>
      <c r="E334" s="196">
        <v>61.214299999999994</v>
      </c>
      <c r="F334" s="196">
        <v>61.653299999999994</v>
      </c>
      <c r="G334" s="196">
        <v>59.353999999999999</v>
      </c>
      <c r="H334" s="197" t="s">
        <v>3712</v>
      </c>
      <c r="I334" s="197"/>
      <c r="J334" s="201" t="s">
        <v>3547</v>
      </c>
      <c r="K334" s="197"/>
      <c r="L334" s="192"/>
      <c r="M334" s="197"/>
      <c r="N334" s="192" t="s">
        <v>3713</v>
      </c>
      <c r="O334" s="194" t="s">
        <v>2201</v>
      </c>
      <c r="P334" s="192" t="s">
        <v>9941</v>
      </c>
      <c r="Q334" s="197" t="s">
        <v>3547</v>
      </c>
    </row>
    <row r="335" spans="1:17">
      <c r="A335" s="192" t="s">
        <v>297</v>
      </c>
      <c r="B335" s="196">
        <v>1.6441999999999999</v>
      </c>
      <c r="C335" s="196">
        <v>1.5800999999999998</v>
      </c>
      <c r="D335" s="196">
        <v>49.056099999999994</v>
      </c>
      <c r="E335" s="196">
        <v>50.2226</v>
      </c>
      <c r="F335" s="196">
        <v>52.069099999999999</v>
      </c>
      <c r="G335" s="196">
        <v>50.415099999999995</v>
      </c>
      <c r="H335" s="197" t="s">
        <v>1703</v>
      </c>
      <c r="I335" s="197"/>
      <c r="J335" s="201" t="s">
        <v>3547</v>
      </c>
      <c r="K335" s="197"/>
      <c r="L335" s="192"/>
      <c r="M335" s="197"/>
      <c r="N335" s="192" t="s">
        <v>3715</v>
      </c>
      <c r="O335" s="194" t="s">
        <v>2205</v>
      </c>
      <c r="P335" s="192" t="s">
        <v>9944</v>
      </c>
      <c r="Q335" s="197" t="s">
        <v>3547</v>
      </c>
    </row>
    <row r="336" spans="1:17">
      <c r="A336" s="192" t="s">
        <v>298</v>
      </c>
      <c r="B336" s="196">
        <v>1.1166999999999998</v>
      </c>
      <c r="C336" s="196">
        <v>1.2777999999999998</v>
      </c>
      <c r="D336" s="196">
        <v>29.224999999999998</v>
      </c>
      <c r="E336" s="196">
        <v>30.5732</v>
      </c>
      <c r="F336" s="196">
        <v>27.972399999999997</v>
      </c>
      <c r="G336" s="196">
        <v>29.223899999999997</v>
      </c>
      <c r="H336" s="197" t="s">
        <v>3686</v>
      </c>
      <c r="I336" s="197"/>
      <c r="J336" s="201" t="s">
        <v>3547</v>
      </c>
      <c r="K336" s="197"/>
      <c r="L336" s="192"/>
      <c r="M336" s="197"/>
      <c r="N336" s="192" t="s">
        <v>3687</v>
      </c>
      <c r="O336" s="194" t="s">
        <v>2182</v>
      </c>
      <c r="P336" s="192" t="s">
        <v>9923</v>
      </c>
      <c r="Q336" s="197" t="s">
        <v>3547</v>
      </c>
    </row>
    <row r="337" spans="1:17">
      <c r="A337" s="192" t="s">
        <v>299</v>
      </c>
      <c r="B337" s="196">
        <v>1.4976999999999998</v>
      </c>
      <c r="C337" s="196">
        <v>1.2777999999999998</v>
      </c>
      <c r="D337" s="196">
        <v>40.154399999999995</v>
      </c>
      <c r="E337" s="196">
        <v>37.377799999999993</v>
      </c>
      <c r="F337" s="196">
        <v>42.236599999999996</v>
      </c>
      <c r="G337" s="196">
        <v>39.907699999999998</v>
      </c>
      <c r="H337" s="197" t="s">
        <v>3694</v>
      </c>
      <c r="I337" s="197"/>
      <c r="J337" s="201" t="s">
        <v>3547</v>
      </c>
      <c r="K337" s="197"/>
      <c r="L337" s="192"/>
      <c r="M337" s="197"/>
      <c r="N337" s="192" t="s">
        <v>3695</v>
      </c>
      <c r="O337" s="194" t="s">
        <v>2187</v>
      </c>
      <c r="P337" s="192" t="s">
        <v>9927</v>
      </c>
      <c r="Q337" s="197" t="s">
        <v>3547</v>
      </c>
    </row>
    <row r="338" spans="1:17">
      <c r="A338" s="192" t="s">
        <v>300</v>
      </c>
      <c r="B338" s="196">
        <v>2.5919999999999996</v>
      </c>
      <c r="C338" s="196">
        <v>1.2777999999999998</v>
      </c>
      <c r="D338" s="196">
        <v>57.141299999999994</v>
      </c>
      <c r="E338" s="196">
        <v>60.748099999999994</v>
      </c>
      <c r="F338" s="196">
        <v>64.488799999999998</v>
      </c>
      <c r="G338" s="196">
        <v>60.854399999999998</v>
      </c>
      <c r="H338" s="197" t="s">
        <v>1587</v>
      </c>
      <c r="I338" s="197"/>
      <c r="J338" s="201" t="s">
        <v>3547</v>
      </c>
      <c r="K338" s="197"/>
      <c r="L338" s="192"/>
      <c r="M338" s="197"/>
      <c r="N338" s="192" t="s">
        <v>3680</v>
      </c>
      <c r="O338" s="194" t="s">
        <v>2178</v>
      </c>
      <c r="P338" s="192" t="s">
        <v>9919</v>
      </c>
      <c r="Q338" s="197" t="s">
        <v>3547</v>
      </c>
    </row>
    <row r="339" spans="1:17">
      <c r="A339" s="192" t="s">
        <v>301</v>
      </c>
      <c r="B339" s="196">
        <v>1.7988999999999999</v>
      </c>
      <c r="C339" s="196">
        <v>1.2777999999999998</v>
      </c>
      <c r="D339" s="196">
        <v>38.948299999999996</v>
      </c>
      <c r="E339" s="196">
        <v>41.786999999999999</v>
      </c>
      <c r="F339" s="196">
        <v>42.808499999999995</v>
      </c>
      <c r="G339" s="196">
        <v>41.156199999999998</v>
      </c>
      <c r="H339" s="197" t="s">
        <v>1691</v>
      </c>
      <c r="I339" s="197" t="s">
        <v>1587</v>
      </c>
      <c r="J339" s="201" t="s">
        <v>3547</v>
      </c>
      <c r="K339" s="197" t="s">
        <v>3550</v>
      </c>
      <c r="L339" s="192"/>
      <c r="M339" s="197"/>
      <c r="N339" s="192" t="s">
        <v>3703</v>
      </c>
      <c r="O339" s="194" t="s">
        <v>2194</v>
      </c>
      <c r="P339" s="192" t="s">
        <v>9934</v>
      </c>
      <c r="Q339" s="197" t="s">
        <v>3547</v>
      </c>
    </row>
    <row r="340" spans="1:17">
      <c r="A340" s="192" t="s">
        <v>302</v>
      </c>
      <c r="B340" s="196">
        <v>1.2888999999999999</v>
      </c>
      <c r="C340" s="196">
        <v>1.6619999999999999</v>
      </c>
      <c r="D340" s="196">
        <v>53.801399999999994</v>
      </c>
      <c r="E340" s="196">
        <v>54.6708</v>
      </c>
      <c r="F340" s="196">
        <v>57.228499999999997</v>
      </c>
      <c r="G340" s="196">
        <v>55.265299999999996</v>
      </c>
      <c r="H340" s="197" t="s">
        <v>1640</v>
      </c>
      <c r="I340" s="197"/>
      <c r="J340" s="201" t="s">
        <v>3547</v>
      </c>
      <c r="K340" s="197"/>
      <c r="L340" s="192"/>
      <c r="M340" s="197"/>
      <c r="N340" s="192" t="s">
        <v>3699</v>
      </c>
      <c r="O340" s="194" t="s">
        <v>2191</v>
      </c>
      <c r="P340" s="192" t="s">
        <v>9930</v>
      </c>
      <c r="Q340" s="197" t="s">
        <v>3547</v>
      </c>
    </row>
    <row r="341" spans="1:17">
      <c r="A341" s="192" t="s">
        <v>9684</v>
      </c>
      <c r="B341" s="196"/>
      <c r="C341" s="196">
        <v>1.2777999999999998</v>
      </c>
      <c r="D341" s="196">
        <v>28.401599999999998</v>
      </c>
      <c r="E341" s="196">
        <v>33.109399999999994</v>
      </c>
      <c r="F341" s="196"/>
      <c r="G341" s="196">
        <v>30.417199999999998</v>
      </c>
      <c r="H341" s="197" t="s">
        <v>1587</v>
      </c>
      <c r="I341" s="197"/>
      <c r="J341" s="201" t="s">
        <v>3547</v>
      </c>
      <c r="K341" s="197"/>
      <c r="L341" s="192"/>
      <c r="M341" s="197"/>
      <c r="N341" s="192" t="s">
        <v>3680</v>
      </c>
      <c r="O341" s="194" t="s">
        <v>2178</v>
      </c>
      <c r="P341" s="192" t="s">
        <v>9919</v>
      </c>
      <c r="Q341" s="197" t="s">
        <v>3547</v>
      </c>
    </row>
    <row r="342" spans="1:17">
      <c r="A342" s="192" t="s">
        <v>303</v>
      </c>
      <c r="B342" s="196">
        <v>1.8174999999999999</v>
      </c>
      <c r="C342" s="196">
        <v>1.2777999999999998</v>
      </c>
      <c r="D342" s="196">
        <v>51.412999999999997</v>
      </c>
      <c r="E342" s="196">
        <v>51.367899999999999</v>
      </c>
      <c r="F342" s="196">
        <v>51.380799999999994</v>
      </c>
      <c r="G342" s="196">
        <v>51.387299999999996</v>
      </c>
      <c r="H342" s="197" t="s">
        <v>1587</v>
      </c>
      <c r="I342" s="197"/>
      <c r="J342" s="201" t="s">
        <v>3547</v>
      </c>
      <c r="K342" s="197"/>
      <c r="L342" s="192"/>
      <c r="M342" s="197"/>
      <c r="N342" s="192" t="s">
        <v>3680</v>
      </c>
      <c r="O342" s="194" t="s">
        <v>2178</v>
      </c>
      <c r="P342" s="192" t="s">
        <v>9919</v>
      </c>
      <c r="Q342" s="197" t="s">
        <v>3547</v>
      </c>
    </row>
    <row r="343" spans="1:17">
      <c r="A343" s="192" t="s">
        <v>304</v>
      </c>
      <c r="B343" s="196">
        <v>1.2281</v>
      </c>
      <c r="C343" s="196">
        <v>1.2777999999999998</v>
      </c>
      <c r="D343" s="196">
        <v>33.352799999999995</v>
      </c>
      <c r="E343" s="196">
        <v>33.516499999999994</v>
      </c>
      <c r="F343" s="196">
        <v>33.75</v>
      </c>
      <c r="G343" s="196">
        <v>33.5443</v>
      </c>
      <c r="H343" s="197" t="s">
        <v>1691</v>
      </c>
      <c r="I343" s="197" t="s">
        <v>1587</v>
      </c>
      <c r="J343" s="201" t="s">
        <v>3547</v>
      </c>
      <c r="K343" s="197" t="s">
        <v>3550</v>
      </c>
      <c r="L343" s="192"/>
      <c r="M343" s="197"/>
      <c r="N343" s="192" t="s">
        <v>3703</v>
      </c>
      <c r="O343" s="194" t="s">
        <v>2194</v>
      </c>
      <c r="P343" s="192" t="s">
        <v>9934</v>
      </c>
      <c r="Q343" s="197" t="s">
        <v>3547</v>
      </c>
    </row>
    <row r="344" spans="1:17">
      <c r="A344" s="192" t="s">
        <v>305</v>
      </c>
      <c r="B344" s="196">
        <v>1.9583999999999999</v>
      </c>
      <c r="C344" s="196">
        <v>1.4290999999999998</v>
      </c>
      <c r="D344" s="196">
        <v>68.623799999999989</v>
      </c>
      <c r="E344" s="196">
        <v>70.569999999999993</v>
      </c>
      <c r="F344" s="196">
        <v>70.337899999999991</v>
      </c>
      <c r="G344" s="196">
        <v>69.86099999999999</v>
      </c>
      <c r="H344" s="197" t="s">
        <v>1687</v>
      </c>
      <c r="I344" s="197"/>
      <c r="J344" s="201" t="s">
        <v>3547</v>
      </c>
      <c r="K344" s="197"/>
      <c r="L344" s="192"/>
      <c r="M344" s="197"/>
      <c r="N344" s="192" t="s">
        <v>3716</v>
      </c>
      <c r="O344" s="194" t="s">
        <v>2206</v>
      </c>
      <c r="P344" s="192" t="s">
        <v>9945</v>
      </c>
      <c r="Q344" s="197" t="s">
        <v>3547</v>
      </c>
    </row>
    <row r="345" spans="1:17">
      <c r="A345" s="192" t="s">
        <v>306</v>
      </c>
      <c r="B345" s="196">
        <v>1.5517999999999998</v>
      </c>
      <c r="C345" s="196">
        <v>1.2777999999999998</v>
      </c>
      <c r="D345" s="196">
        <v>37.997799999999998</v>
      </c>
      <c r="E345" s="196">
        <v>36.678199999999997</v>
      </c>
      <c r="F345" s="196">
        <v>38.090699999999998</v>
      </c>
      <c r="G345" s="196">
        <v>37.588699999999996</v>
      </c>
      <c r="H345" s="197" t="s">
        <v>1587</v>
      </c>
      <c r="I345" s="197"/>
      <c r="J345" s="201" t="s">
        <v>3547</v>
      </c>
      <c r="K345" s="197"/>
      <c r="L345" s="192"/>
      <c r="M345" s="197"/>
      <c r="N345" s="192" t="s">
        <v>3680</v>
      </c>
      <c r="O345" s="194" t="s">
        <v>2178</v>
      </c>
      <c r="P345" s="192" t="s">
        <v>9919</v>
      </c>
      <c r="Q345" s="197" t="s">
        <v>3547</v>
      </c>
    </row>
    <row r="346" spans="1:17">
      <c r="A346" s="192" t="s">
        <v>307</v>
      </c>
      <c r="B346" s="196">
        <v>1.8695999999999999</v>
      </c>
      <c r="C346" s="196">
        <v>1.6960999999999999</v>
      </c>
      <c r="D346" s="196">
        <v>58.670099999999998</v>
      </c>
      <c r="E346" s="196">
        <v>60.589699999999993</v>
      </c>
      <c r="F346" s="196">
        <v>60.855199999999996</v>
      </c>
      <c r="G346" s="196">
        <v>60.017399999999995</v>
      </c>
      <c r="H346" s="197" t="s">
        <v>1640</v>
      </c>
      <c r="I346" s="197" t="s">
        <v>1717</v>
      </c>
      <c r="J346" s="201" t="s">
        <v>3547</v>
      </c>
      <c r="K346" s="197" t="s">
        <v>3550</v>
      </c>
      <c r="L346" s="192"/>
      <c r="M346" s="197">
        <v>2.3E-3</v>
      </c>
      <c r="N346" s="192" t="s">
        <v>3670</v>
      </c>
      <c r="O346" s="194" t="s">
        <v>2170</v>
      </c>
      <c r="P346" s="192" t="s">
        <v>9910</v>
      </c>
      <c r="Q346" s="197" t="s">
        <v>3547</v>
      </c>
    </row>
    <row r="347" spans="1:17">
      <c r="A347" s="192" t="s">
        <v>308</v>
      </c>
      <c r="B347" s="196">
        <v>1.8316999999999999</v>
      </c>
      <c r="C347" s="196">
        <v>1.7171999999999998</v>
      </c>
      <c r="D347" s="196">
        <v>71.496499999999997</v>
      </c>
      <c r="E347" s="196">
        <v>70.757999999999996</v>
      </c>
      <c r="F347" s="196">
        <v>72.447499999999991</v>
      </c>
      <c r="G347" s="196">
        <v>71.560299999999998</v>
      </c>
      <c r="H347" s="197" t="s">
        <v>3673</v>
      </c>
      <c r="I347" s="197"/>
      <c r="J347" s="201" t="s">
        <v>3547</v>
      </c>
      <c r="K347" s="197"/>
      <c r="L347" s="192"/>
      <c r="M347" s="197">
        <v>4.9999999999999992E-3</v>
      </c>
      <c r="N347" s="192" t="s">
        <v>3674</v>
      </c>
      <c r="O347" s="194" t="s">
        <v>2172</v>
      </c>
      <c r="P347" s="192" t="s">
        <v>9912</v>
      </c>
      <c r="Q347" s="197" t="s">
        <v>3547</v>
      </c>
    </row>
    <row r="348" spans="1:17">
      <c r="A348" s="192" t="s">
        <v>309</v>
      </c>
      <c r="B348" s="196">
        <v>1.8988999999999998</v>
      </c>
      <c r="C348" s="196">
        <v>1.2777999999999998</v>
      </c>
      <c r="D348" s="196">
        <v>49.844899999999996</v>
      </c>
      <c r="E348" s="196">
        <v>49.616799999999998</v>
      </c>
      <c r="F348" s="196">
        <v>49.130599999999994</v>
      </c>
      <c r="G348" s="196">
        <v>49.510899999999999</v>
      </c>
      <c r="H348" s="197" t="s">
        <v>1587</v>
      </c>
      <c r="I348" s="197"/>
      <c r="J348" s="201" t="s">
        <v>3547</v>
      </c>
      <c r="K348" s="197"/>
      <c r="L348" s="192"/>
      <c r="M348" s="197"/>
      <c r="N348" s="192" t="s">
        <v>3680</v>
      </c>
      <c r="O348" s="194" t="s">
        <v>2178</v>
      </c>
      <c r="P348" s="192" t="s">
        <v>9919</v>
      </c>
      <c r="Q348" s="197" t="s">
        <v>3547</v>
      </c>
    </row>
    <row r="349" spans="1:17">
      <c r="A349" s="192" t="s">
        <v>310</v>
      </c>
      <c r="B349" s="196">
        <v>1.9005999999999998</v>
      </c>
      <c r="C349" s="196">
        <v>1.6504999999999999</v>
      </c>
      <c r="D349" s="196">
        <v>66.984099999999998</v>
      </c>
      <c r="E349" s="196">
        <v>67.532499999999999</v>
      </c>
      <c r="F349" s="196">
        <v>67.102599999999995</v>
      </c>
      <c r="G349" s="196">
        <v>67.200299999999999</v>
      </c>
      <c r="H349" s="197" t="s">
        <v>1725</v>
      </c>
      <c r="I349" s="197" t="s">
        <v>1640</v>
      </c>
      <c r="J349" s="201" t="s">
        <v>3547</v>
      </c>
      <c r="K349" s="197" t="s">
        <v>3550</v>
      </c>
      <c r="L349" s="192"/>
      <c r="M349" s="197">
        <v>1.95E-2</v>
      </c>
      <c r="N349" s="192" t="s">
        <v>3704</v>
      </c>
      <c r="O349" s="194" t="s">
        <v>2195</v>
      </c>
      <c r="P349" s="192" t="s">
        <v>9935</v>
      </c>
      <c r="Q349" s="197" t="s">
        <v>3547</v>
      </c>
    </row>
    <row r="350" spans="1:17">
      <c r="A350" s="192" t="s">
        <v>311</v>
      </c>
      <c r="B350" s="196">
        <v>1.5782999999999998</v>
      </c>
      <c r="C350" s="196">
        <v>1.2777999999999998</v>
      </c>
      <c r="D350" s="196">
        <v>42.9086</v>
      </c>
      <c r="E350" s="196">
        <v>42.071999999999996</v>
      </c>
      <c r="F350" s="196">
        <v>44.576999999999998</v>
      </c>
      <c r="G350" s="196">
        <v>43.128699999999995</v>
      </c>
      <c r="H350" s="197" t="s">
        <v>1691</v>
      </c>
      <c r="I350" s="197" t="s">
        <v>1362</v>
      </c>
      <c r="J350" s="201" t="s">
        <v>3547</v>
      </c>
      <c r="K350" s="197" t="s">
        <v>3550</v>
      </c>
      <c r="L350" s="192"/>
      <c r="M350" s="197"/>
      <c r="N350" s="192" t="s">
        <v>3681</v>
      </c>
      <c r="O350" s="194" t="s">
        <v>2179</v>
      </c>
      <c r="P350" s="192" t="s">
        <v>9920</v>
      </c>
      <c r="Q350" s="197" t="s">
        <v>3547</v>
      </c>
    </row>
    <row r="351" spans="1:17">
      <c r="A351" s="192" t="s">
        <v>312</v>
      </c>
      <c r="B351" s="196">
        <v>1.6652999999999998</v>
      </c>
      <c r="C351" s="196">
        <v>1.2777999999999998</v>
      </c>
      <c r="D351" s="196">
        <v>54.217599999999997</v>
      </c>
      <c r="E351" s="196">
        <v>58.085799999999999</v>
      </c>
      <c r="F351" s="196">
        <v>57.286499999999997</v>
      </c>
      <c r="G351" s="196">
        <v>56.510799999999996</v>
      </c>
      <c r="H351" s="197" t="s">
        <v>3686</v>
      </c>
      <c r="I351" s="197"/>
      <c r="J351" s="201" t="s">
        <v>3547</v>
      </c>
      <c r="K351" s="197"/>
      <c r="L351" s="192"/>
      <c r="M351" s="197"/>
      <c r="N351" s="192" t="s">
        <v>3687</v>
      </c>
      <c r="O351" s="194" t="s">
        <v>2182</v>
      </c>
      <c r="P351" s="192" t="s">
        <v>9923</v>
      </c>
      <c r="Q351" s="197" t="s">
        <v>3547</v>
      </c>
    </row>
    <row r="352" spans="1:17">
      <c r="A352" s="192" t="s">
        <v>313</v>
      </c>
      <c r="B352" s="196">
        <v>1.1546999999999998</v>
      </c>
      <c r="C352" s="196">
        <v>1.7311999999999999</v>
      </c>
      <c r="D352" s="196">
        <v>60.5244</v>
      </c>
      <c r="E352" s="196">
        <v>62.877199999999995</v>
      </c>
      <c r="F352" s="196">
        <v>64.185099999999991</v>
      </c>
      <c r="G352" s="196">
        <v>62.550199999999997</v>
      </c>
      <c r="H352" s="197" t="s">
        <v>1717</v>
      </c>
      <c r="I352" s="197"/>
      <c r="J352" s="201" t="s">
        <v>3547</v>
      </c>
      <c r="K352" s="197"/>
      <c r="L352" s="192"/>
      <c r="M352" s="197"/>
      <c r="N352" s="192" t="s">
        <v>3717</v>
      </c>
      <c r="O352" s="194" t="s">
        <v>2207</v>
      </c>
      <c r="P352" s="192" t="s">
        <v>9946</v>
      </c>
      <c r="Q352" s="197" t="s">
        <v>3547</v>
      </c>
    </row>
    <row r="353" spans="1:17">
      <c r="A353" s="192" t="s">
        <v>314</v>
      </c>
      <c r="B353" s="196">
        <v>1.3400999999999998</v>
      </c>
      <c r="C353" s="196">
        <v>1.2777999999999998</v>
      </c>
      <c r="D353" s="196">
        <v>39.678599999999996</v>
      </c>
      <c r="E353" s="196">
        <v>38.467399999999998</v>
      </c>
      <c r="F353" s="196">
        <v>39.003799999999998</v>
      </c>
      <c r="G353" s="196">
        <v>39.053799999999995</v>
      </c>
      <c r="H353" s="197" t="s">
        <v>1691</v>
      </c>
      <c r="I353" s="197" t="s">
        <v>1587</v>
      </c>
      <c r="J353" s="201" t="s">
        <v>3547</v>
      </c>
      <c r="K353" s="197" t="s">
        <v>3550</v>
      </c>
      <c r="L353" s="192"/>
      <c r="M353" s="197"/>
      <c r="N353" s="192" t="s">
        <v>3703</v>
      </c>
      <c r="O353" s="194" t="s">
        <v>2194</v>
      </c>
      <c r="P353" s="192" t="s">
        <v>9934</v>
      </c>
      <c r="Q353" s="197" t="s">
        <v>3547</v>
      </c>
    </row>
    <row r="354" spans="1:17">
      <c r="A354" s="192" t="s">
        <v>315</v>
      </c>
      <c r="B354" s="196">
        <v>1.7421</v>
      </c>
      <c r="C354" s="196">
        <v>1.2777999999999998</v>
      </c>
      <c r="D354" s="196">
        <v>49.487199999999994</v>
      </c>
      <c r="E354" s="196">
        <v>51.348599999999998</v>
      </c>
      <c r="F354" s="196">
        <v>52.767999999999994</v>
      </c>
      <c r="G354" s="196">
        <v>51.185099999999998</v>
      </c>
      <c r="H354" s="197" t="s">
        <v>1691</v>
      </c>
      <c r="I354" s="197" t="s">
        <v>1587</v>
      </c>
      <c r="J354" s="201" t="s">
        <v>3547</v>
      </c>
      <c r="K354" s="197" t="s">
        <v>3550</v>
      </c>
      <c r="L354" s="192"/>
      <c r="M354" s="197"/>
      <c r="N354" s="192" t="s">
        <v>3703</v>
      </c>
      <c r="O354" s="194" t="s">
        <v>2194</v>
      </c>
      <c r="P354" s="192" t="s">
        <v>9934</v>
      </c>
      <c r="Q354" s="197" t="s">
        <v>3547</v>
      </c>
    </row>
    <row r="355" spans="1:17">
      <c r="A355" s="192" t="s">
        <v>316</v>
      </c>
      <c r="B355" s="196">
        <v>1.5050999999999999</v>
      </c>
      <c r="C355" s="196">
        <v>1.2777999999999998</v>
      </c>
      <c r="D355" s="196">
        <v>47.532499999999999</v>
      </c>
      <c r="E355" s="196">
        <v>49.2104</v>
      </c>
      <c r="F355" s="196">
        <v>51.5047</v>
      </c>
      <c r="G355" s="196">
        <v>49.427</v>
      </c>
      <c r="H355" s="197" t="s">
        <v>3671</v>
      </c>
      <c r="I355" s="197"/>
      <c r="J355" s="201" t="s">
        <v>3547</v>
      </c>
      <c r="K355" s="197"/>
      <c r="L355" s="192"/>
      <c r="M355" s="197"/>
      <c r="N355" s="192" t="s">
        <v>3718</v>
      </c>
      <c r="O355" s="194" t="s">
        <v>2208</v>
      </c>
      <c r="P355" s="192" t="s">
        <v>9947</v>
      </c>
      <c r="Q355" s="197" t="s">
        <v>3547</v>
      </c>
    </row>
    <row r="356" spans="1:17">
      <c r="A356" s="192" t="s">
        <v>317</v>
      </c>
      <c r="B356" s="196">
        <v>1.7679999999999998</v>
      </c>
      <c r="C356" s="196">
        <v>1.6960999999999999</v>
      </c>
      <c r="D356" s="196">
        <v>80.914399999999986</v>
      </c>
      <c r="E356" s="196">
        <v>74.487499999999997</v>
      </c>
      <c r="F356" s="196">
        <v>73.240199999999987</v>
      </c>
      <c r="G356" s="196">
        <v>76.079199999999986</v>
      </c>
      <c r="H356" s="197" t="s">
        <v>1640</v>
      </c>
      <c r="I356" s="197" t="s">
        <v>1717</v>
      </c>
      <c r="J356" s="201" t="s">
        <v>3547</v>
      </c>
      <c r="K356" s="197" t="s">
        <v>3550</v>
      </c>
      <c r="L356" s="192"/>
      <c r="M356" s="197">
        <v>2.3E-3</v>
      </c>
      <c r="N356" s="192" t="s">
        <v>3670</v>
      </c>
      <c r="O356" s="194" t="s">
        <v>2170</v>
      </c>
      <c r="P356" s="192" t="s">
        <v>9910</v>
      </c>
      <c r="Q356" s="197" t="s">
        <v>3547</v>
      </c>
    </row>
    <row r="357" spans="1:17">
      <c r="A357" s="192" t="s">
        <v>318</v>
      </c>
      <c r="B357" s="196">
        <v>1.9066999999999998</v>
      </c>
      <c r="C357" s="196">
        <v>1.7311999999999999</v>
      </c>
      <c r="D357" s="196">
        <v>76.311299999999989</v>
      </c>
      <c r="E357" s="196">
        <v>77.096799999999988</v>
      </c>
      <c r="F357" s="196">
        <v>78.626999999999995</v>
      </c>
      <c r="G357" s="196">
        <v>77.369199999999992</v>
      </c>
      <c r="H357" s="197" t="s">
        <v>1717</v>
      </c>
      <c r="I357" s="197"/>
      <c r="J357" s="201" t="s">
        <v>3547</v>
      </c>
      <c r="K357" s="197"/>
      <c r="L357" s="192"/>
      <c r="M357" s="197"/>
      <c r="N357" s="192" t="s">
        <v>3688</v>
      </c>
      <c r="O357" s="194" t="s">
        <v>2183</v>
      </c>
      <c r="P357" s="192" t="s">
        <v>9924</v>
      </c>
      <c r="Q357" s="197" t="s">
        <v>3547</v>
      </c>
    </row>
    <row r="358" spans="1:17">
      <c r="A358" s="192" t="s">
        <v>319</v>
      </c>
      <c r="B358" s="196">
        <v>1.65</v>
      </c>
      <c r="C358" s="196">
        <v>1.5800999999999998</v>
      </c>
      <c r="D358" s="196">
        <v>62.487799999999993</v>
      </c>
      <c r="E358" s="196">
        <v>62.275699999999993</v>
      </c>
      <c r="F358" s="196">
        <v>62.774799999999999</v>
      </c>
      <c r="G358" s="196">
        <v>62.516499999999994</v>
      </c>
      <c r="H358" s="197" t="s">
        <v>1703</v>
      </c>
      <c r="I358" s="197"/>
      <c r="J358" s="201" t="s">
        <v>3547</v>
      </c>
      <c r="K358" s="197"/>
      <c r="L358" s="192"/>
      <c r="M358" s="197"/>
      <c r="N358" s="192" t="s">
        <v>3719</v>
      </c>
      <c r="O358" s="194" t="s">
        <v>2209</v>
      </c>
      <c r="P358" s="192" t="s">
        <v>9948</v>
      </c>
      <c r="Q358" s="197" t="s">
        <v>3547</v>
      </c>
    </row>
    <row r="359" spans="1:17">
      <c r="A359" s="192" t="s">
        <v>320</v>
      </c>
      <c r="B359" s="196">
        <v>1.4320999999999999</v>
      </c>
      <c r="C359" s="196">
        <v>1.4539</v>
      </c>
      <c r="D359" s="196">
        <v>54.628399999999999</v>
      </c>
      <c r="E359" s="196">
        <v>52.510799999999996</v>
      </c>
      <c r="F359" s="196">
        <v>53.001599999999996</v>
      </c>
      <c r="G359" s="196">
        <v>53.370099999999994</v>
      </c>
      <c r="H359" s="197" t="s">
        <v>1747</v>
      </c>
      <c r="I359" s="197"/>
      <c r="J359" s="201" t="s">
        <v>3547</v>
      </c>
      <c r="K359" s="197"/>
      <c r="L359" s="192"/>
      <c r="M359" s="197">
        <v>6.1799999999999994E-2</v>
      </c>
      <c r="N359" s="192" t="s">
        <v>3702</v>
      </c>
      <c r="O359" s="194" t="s">
        <v>2193</v>
      </c>
      <c r="P359" s="192" t="s">
        <v>9933</v>
      </c>
      <c r="Q359" s="197" t="s">
        <v>3547</v>
      </c>
    </row>
    <row r="360" spans="1:17">
      <c r="A360" s="192" t="s">
        <v>321</v>
      </c>
      <c r="B360" s="196">
        <v>1.7167999999999999</v>
      </c>
      <c r="C360" s="196">
        <v>1.2777999999999998</v>
      </c>
      <c r="D360" s="196">
        <v>57.876099999999994</v>
      </c>
      <c r="E360" s="196">
        <v>52.565799999999996</v>
      </c>
      <c r="F360" s="196">
        <v>51.808899999999994</v>
      </c>
      <c r="G360" s="196">
        <v>54.033699999999996</v>
      </c>
      <c r="H360" s="197" t="s">
        <v>3686</v>
      </c>
      <c r="I360" s="197"/>
      <c r="J360" s="201" t="s">
        <v>3547</v>
      </c>
      <c r="K360" s="197"/>
      <c r="L360" s="192"/>
      <c r="M360" s="197"/>
      <c r="N360" s="192" t="s">
        <v>3687</v>
      </c>
      <c r="O360" s="194" t="s">
        <v>2182</v>
      </c>
      <c r="P360" s="192" t="s">
        <v>9923</v>
      </c>
      <c r="Q360" s="197" t="s">
        <v>3547</v>
      </c>
    </row>
    <row r="361" spans="1:17">
      <c r="A361" s="192" t="s">
        <v>322</v>
      </c>
      <c r="B361" s="196">
        <v>1.5536999999999999</v>
      </c>
      <c r="C361" s="196">
        <v>1.6960999999999999</v>
      </c>
      <c r="D361" s="196">
        <v>70.342799999999997</v>
      </c>
      <c r="E361" s="196">
        <v>72.142799999999994</v>
      </c>
      <c r="F361" s="196">
        <v>65.274299999999997</v>
      </c>
      <c r="G361" s="196">
        <v>69.13539999999999</v>
      </c>
      <c r="H361" s="197" t="s">
        <v>1640</v>
      </c>
      <c r="I361" s="197" t="s">
        <v>1717</v>
      </c>
      <c r="J361" s="201" t="s">
        <v>3547</v>
      </c>
      <c r="K361" s="197" t="s">
        <v>3550</v>
      </c>
      <c r="L361" s="192"/>
      <c r="M361" s="197">
        <v>2.3E-3</v>
      </c>
      <c r="N361" s="192" t="s">
        <v>3670</v>
      </c>
      <c r="O361" s="194" t="s">
        <v>2170</v>
      </c>
      <c r="P361" s="192" t="s">
        <v>9910</v>
      </c>
      <c r="Q361" s="197" t="s">
        <v>3547</v>
      </c>
    </row>
    <row r="362" spans="1:17">
      <c r="A362" s="192" t="s">
        <v>323</v>
      </c>
      <c r="B362" s="196">
        <v>2.2525999999999997</v>
      </c>
      <c r="C362" s="196">
        <v>1.2777999999999998</v>
      </c>
      <c r="D362" s="196">
        <v>49.669199999999996</v>
      </c>
      <c r="E362" s="196">
        <v>51.032199999999996</v>
      </c>
      <c r="F362" s="196">
        <v>51.412299999999995</v>
      </c>
      <c r="G362" s="196">
        <v>50.698899999999995</v>
      </c>
      <c r="H362" s="197" t="s">
        <v>3682</v>
      </c>
      <c r="I362" s="197"/>
      <c r="J362" s="201" t="s">
        <v>3547</v>
      </c>
      <c r="K362" s="197"/>
      <c r="L362" s="192"/>
      <c r="M362" s="197"/>
      <c r="N362" s="192" t="s">
        <v>3683</v>
      </c>
      <c r="O362" s="194" t="s">
        <v>2180</v>
      </c>
      <c r="P362" s="192" t="s">
        <v>9921</v>
      </c>
      <c r="Q362" s="197" t="s">
        <v>3547</v>
      </c>
    </row>
    <row r="363" spans="1:17">
      <c r="A363" s="192" t="s">
        <v>324</v>
      </c>
      <c r="B363" s="196">
        <v>2.1960999999999999</v>
      </c>
      <c r="C363" s="196">
        <v>1.2777999999999998</v>
      </c>
      <c r="D363" s="196">
        <v>44.872699999999995</v>
      </c>
      <c r="E363" s="196">
        <v>44.662299999999995</v>
      </c>
      <c r="F363" s="196">
        <v>47.848899999999993</v>
      </c>
      <c r="G363" s="196">
        <v>45.773799999999994</v>
      </c>
      <c r="H363" s="197" t="s">
        <v>1691</v>
      </c>
      <c r="I363" s="197" t="s">
        <v>1587</v>
      </c>
      <c r="J363" s="201" t="s">
        <v>3547</v>
      </c>
      <c r="K363" s="197" t="s">
        <v>3550</v>
      </c>
      <c r="L363" s="192"/>
      <c r="M363" s="197"/>
      <c r="N363" s="192" t="s">
        <v>3703</v>
      </c>
      <c r="O363" s="194" t="s">
        <v>2194</v>
      </c>
      <c r="P363" s="192" t="s">
        <v>9934</v>
      </c>
      <c r="Q363" s="197" t="s">
        <v>3547</v>
      </c>
    </row>
    <row r="364" spans="1:17">
      <c r="A364" s="192" t="s">
        <v>325</v>
      </c>
      <c r="B364" s="196">
        <v>1.6239999999999999</v>
      </c>
      <c r="C364" s="196">
        <v>1.2777999999999998</v>
      </c>
      <c r="D364" s="196">
        <v>41.540699999999994</v>
      </c>
      <c r="E364" s="196">
        <v>45.470899999999993</v>
      </c>
      <c r="F364" s="196">
        <v>46.947499999999998</v>
      </c>
      <c r="G364" s="196">
        <v>44.586199999999998</v>
      </c>
      <c r="H364" s="197" t="s">
        <v>1691</v>
      </c>
      <c r="I364" s="197" t="s">
        <v>1362</v>
      </c>
      <c r="J364" s="201" t="s">
        <v>3547</v>
      </c>
      <c r="K364" s="197" t="s">
        <v>3550</v>
      </c>
      <c r="L364" s="192"/>
      <c r="M364" s="197"/>
      <c r="N364" s="192" t="s">
        <v>3681</v>
      </c>
      <c r="O364" s="194" t="s">
        <v>2179</v>
      </c>
      <c r="P364" s="192" t="s">
        <v>9920</v>
      </c>
      <c r="Q364" s="197" t="s">
        <v>3547</v>
      </c>
    </row>
    <row r="365" spans="1:17">
      <c r="A365" s="192" t="s">
        <v>326</v>
      </c>
      <c r="B365" s="196">
        <v>1.8143999999999998</v>
      </c>
      <c r="C365" s="196">
        <v>1.6960999999999999</v>
      </c>
      <c r="D365" s="196">
        <v>68.328499999999991</v>
      </c>
      <c r="E365" s="196">
        <v>74.128899999999987</v>
      </c>
      <c r="F365" s="196">
        <v>71.299799999999991</v>
      </c>
      <c r="G365" s="196">
        <v>71.212499999999991</v>
      </c>
      <c r="H365" s="197" t="s">
        <v>3712</v>
      </c>
      <c r="I365" s="197" t="s">
        <v>1717</v>
      </c>
      <c r="J365" s="201" t="s">
        <v>3547</v>
      </c>
      <c r="K365" s="197" t="s">
        <v>3550</v>
      </c>
      <c r="L365" s="192"/>
      <c r="M365" s="197"/>
      <c r="N365" s="192" t="s">
        <v>3713</v>
      </c>
      <c r="O365" s="194" t="s">
        <v>2201</v>
      </c>
      <c r="P365" s="192" t="s">
        <v>9941</v>
      </c>
      <c r="Q365" s="197" t="s">
        <v>3547</v>
      </c>
    </row>
    <row r="366" spans="1:17">
      <c r="A366" s="192" t="s">
        <v>327</v>
      </c>
      <c r="B366" s="196">
        <v>1.6555</v>
      </c>
      <c r="C366" s="196">
        <v>1.2777999999999998</v>
      </c>
      <c r="D366" s="196">
        <v>46.199299999999994</v>
      </c>
      <c r="E366" s="196">
        <v>47.435199999999995</v>
      </c>
      <c r="F366" s="196">
        <v>53.677099999999996</v>
      </c>
      <c r="G366" s="196">
        <v>49.180199999999999</v>
      </c>
      <c r="H366" s="197" t="s">
        <v>3671</v>
      </c>
      <c r="I366" s="197"/>
      <c r="J366" s="201" t="s">
        <v>3547</v>
      </c>
      <c r="K366" s="197"/>
      <c r="L366" s="192"/>
      <c r="M366" s="197"/>
      <c r="N366" s="192" t="s">
        <v>3720</v>
      </c>
      <c r="O366" s="194" t="s">
        <v>2210</v>
      </c>
      <c r="P366" s="192" t="s">
        <v>9949</v>
      </c>
      <c r="Q366" s="197" t="s">
        <v>3547</v>
      </c>
    </row>
    <row r="367" spans="1:17">
      <c r="A367" s="192" t="s">
        <v>328</v>
      </c>
      <c r="B367" s="196">
        <v>1.3929999999999998</v>
      </c>
      <c r="C367" s="196">
        <v>1.4539</v>
      </c>
      <c r="D367" s="196">
        <v>42.166099999999993</v>
      </c>
      <c r="E367" s="196">
        <v>45.553799999999995</v>
      </c>
      <c r="F367" s="196">
        <v>45.179199999999994</v>
      </c>
      <c r="G367" s="196">
        <v>44.328099999999999</v>
      </c>
      <c r="H367" s="197" t="s">
        <v>1747</v>
      </c>
      <c r="I367" s="197"/>
      <c r="J367" s="201" t="s">
        <v>3547</v>
      </c>
      <c r="K367" s="197"/>
      <c r="L367" s="192"/>
      <c r="M367" s="197">
        <v>6.1799999999999994E-2</v>
      </c>
      <c r="N367" s="192" t="s">
        <v>3702</v>
      </c>
      <c r="O367" s="194" t="s">
        <v>2193</v>
      </c>
      <c r="P367" s="192" t="s">
        <v>9933</v>
      </c>
      <c r="Q367" s="197" t="s">
        <v>3547</v>
      </c>
    </row>
    <row r="368" spans="1:17">
      <c r="A368" s="192" t="s">
        <v>329</v>
      </c>
      <c r="B368" s="196">
        <v>1.6000999999999999</v>
      </c>
      <c r="C368" s="196">
        <v>1.2777999999999998</v>
      </c>
      <c r="D368" s="196">
        <v>35.174599999999998</v>
      </c>
      <c r="E368" s="196">
        <v>35.794699999999999</v>
      </c>
      <c r="F368" s="196">
        <v>37.784299999999995</v>
      </c>
      <c r="G368" s="196">
        <v>36.258599999999994</v>
      </c>
      <c r="H368" s="197" t="s">
        <v>3691</v>
      </c>
      <c r="I368" s="197"/>
      <c r="J368" s="201" t="s">
        <v>3547</v>
      </c>
      <c r="K368" s="197"/>
      <c r="L368" s="192"/>
      <c r="M368" s="197"/>
      <c r="N368" s="192" t="s">
        <v>3692</v>
      </c>
      <c r="O368" s="194" t="s">
        <v>2185</v>
      </c>
      <c r="P368" s="192" t="s">
        <v>9926</v>
      </c>
      <c r="Q368" s="197" t="s">
        <v>3547</v>
      </c>
    </row>
    <row r="369" spans="1:17">
      <c r="A369" s="192" t="s">
        <v>330</v>
      </c>
      <c r="B369" s="196">
        <v>2.0354999999999999</v>
      </c>
      <c r="C369" s="196">
        <v>1.2777999999999998</v>
      </c>
      <c r="D369" s="196">
        <v>49.486399999999996</v>
      </c>
      <c r="E369" s="196">
        <v>51.820799999999998</v>
      </c>
      <c r="F369" s="196">
        <v>55.681199999999997</v>
      </c>
      <c r="G369" s="196">
        <v>52.291899999999998</v>
      </c>
      <c r="H369" s="197" t="s">
        <v>1362</v>
      </c>
      <c r="I369" s="197" t="s">
        <v>1587</v>
      </c>
      <c r="J369" s="201" t="s">
        <v>3547</v>
      </c>
      <c r="K369" s="197" t="s">
        <v>3550</v>
      </c>
      <c r="L369" s="192"/>
      <c r="M369" s="197"/>
      <c r="N369" s="192" t="s">
        <v>3698</v>
      </c>
      <c r="O369" s="194" t="s">
        <v>2190</v>
      </c>
      <c r="P369" s="192" t="s">
        <v>9929</v>
      </c>
      <c r="Q369" s="197" t="s">
        <v>3547</v>
      </c>
    </row>
    <row r="370" spans="1:17">
      <c r="A370" s="192" t="s">
        <v>9950</v>
      </c>
      <c r="B370" s="196"/>
      <c r="C370" s="196">
        <v>1.2777999999999998</v>
      </c>
      <c r="D370" s="196">
        <v>28.796299999999999</v>
      </c>
      <c r="E370" s="196">
        <v>28.369899999999998</v>
      </c>
      <c r="F370" s="196"/>
      <c r="G370" s="196">
        <v>28.728399999999997</v>
      </c>
      <c r="H370" s="197" t="s">
        <v>3706</v>
      </c>
      <c r="I370" s="197"/>
      <c r="J370" s="201" t="s">
        <v>3547</v>
      </c>
      <c r="K370" s="197"/>
      <c r="L370" s="192"/>
      <c r="M370" s="197"/>
      <c r="N370" s="192" t="s">
        <v>3707</v>
      </c>
      <c r="O370" s="194" t="s">
        <v>2197</v>
      </c>
      <c r="P370" s="192" t="s">
        <v>9937</v>
      </c>
      <c r="Q370" s="197" t="s">
        <v>3547</v>
      </c>
    </row>
    <row r="371" spans="1:17">
      <c r="A371" s="192" t="s">
        <v>331</v>
      </c>
      <c r="B371" s="196">
        <v>1.6356999999999999</v>
      </c>
      <c r="C371" s="196">
        <v>1.2777999999999998</v>
      </c>
      <c r="D371" s="196">
        <v>39.850299999999997</v>
      </c>
      <c r="E371" s="196">
        <v>40.1113</v>
      </c>
      <c r="F371" s="196">
        <v>41.9666</v>
      </c>
      <c r="G371" s="196">
        <v>40.627699999999997</v>
      </c>
      <c r="H371" s="197" t="s">
        <v>1587</v>
      </c>
      <c r="I371" s="197"/>
      <c r="J371" s="201" t="s">
        <v>3547</v>
      </c>
      <c r="K371" s="197"/>
      <c r="L371" s="192"/>
      <c r="M371" s="197"/>
      <c r="N371" s="192" t="s">
        <v>3680</v>
      </c>
      <c r="O371" s="194" t="s">
        <v>2178</v>
      </c>
      <c r="P371" s="192" t="s">
        <v>9919</v>
      </c>
      <c r="Q371" s="197" t="s">
        <v>3547</v>
      </c>
    </row>
    <row r="372" spans="1:17">
      <c r="A372" s="192" t="s">
        <v>332</v>
      </c>
      <c r="B372" s="196">
        <v>1.7893999999999999</v>
      </c>
      <c r="C372" s="196">
        <v>1.2777999999999998</v>
      </c>
      <c r="D372" s="196">
        <v>46.594799999999999</v>
      </c>
      <c r="E372" s="196">
        <v>46.876399999999997</v>
      </c>
      <c r="F372" s="196">
        <v>48.047699999999999</v>
      </c>
      <c r="G372" s="196">
        <v>47.180899999999994</v>
      </c>
      <c r="H372" s="197" t="s">
        <v>1587</v>
      </c>
      <c r="I372" s="197"/>
      <c r="J372" s="201" t="s">
        <v>3547</v>
      </c>
      <c r="K372" s="197"/>
      <c r="L372" s="192"/>
      <c r="M372" s="197"/>
      <c r="N372" s="192" t="s">
        <v>3680</v>
      </c>
      <c r="O372" s="194" t="s">
        <v>2178</v>
      </c>
      <c r="P372" s="192" t="s">
        <v>9919</v>
      </c>
      <c r="Q372" s="197" t="s">
        <v>3547</v>
      </c>
    </row>
    <row r="373" spans="1:17">
      <c r="A373" s="192" t="s">
        <v>333</v>
      </c>
      <c r="B373" s="196">
        <v>1.577</v>
      </c>
      <c r="C373" s="196">
        <v>1.5800999999999998</v>
      </c>
      <c r="D373" s="196">
        <v>49.396999999999998</v>
      </c>
      <c r="E373" s="196">
        <v>47.102499999999999</v>
      </c>
      <c r="F373" s="196">
        <v>46.269599999999997</v>
      </c>
      <c r="G373" s="196">
        <v>47.571199999999997</v>
      </c>
      <c r="H373" s="197" t="s">
        <v>1703</v>
      </c>
      <c r="I373" s="197"/>
      <c r="J373" s="201" t="s">
        <v>3547</v>
      </c>
      <c r="K373" s="197"/>
      <c r="L373" s="192"/>
      <c r="M373" s="197"/>
      <c r="N373" s="192" t="s">
        <v>3715</v>
      </c>
      <c r="O373" s="194" t="s">
        <v>2205</v>
      </c>
      <c r="P373" s="192" t="s">
        <v>9944</v>
      </c>
      <c r="Q373" s="197" t="s">
        <v>3547</v>
      </c>
    </row>
    <row r="374" spans="1:17">
      <c r="A374" s="192" t="s">
        <v>334</v>
      </c>
      <c r="B374" s="196">
        <v>1.8047</v>
      </c>
      <c r="C374" s="196">
        <v>1.2777999999999998</v>
      </c>
      <c r="D374" s="196">
        <v>47.541499999999999</v>
      </c>
      <c r="E374" s="196">
        <v>47.639599999999994</v>
      </c>
      <c r="F374" s="196">
        <v>50.830799999999996</v>
      </c>
      <c r="G374" s="196">
        <v>48.676899999999996</v>
      </c>
      <c r="H374" s="197" t="s">
        <v>1587</v>
      </c>
      <c r="I374" s="197"/>
      <c r="J374" s="201" t="s">
        <v>3547</v>
      </c>
      <c r="K374" s="197"/>
      <c r="L374" s="192"/>
      <c r="M374" s="197"/>
      <c r="N374" s="192" t="s">
        <v>3680</v>
      </c>
      <c r="O374" s="194" t="s">
        <v>2178</v>
      </c>
      <c r="P374" s="192" t="s">
        <v>9919</v>
      </c>
      <c r="Q374" s="197" t="s">
        <v>3547</v>
      </c>
    </row>
    <row r="375" spans="1:17">
      <c r="A375" s="192" t="s">
        <v>335</v>
      </c>
      <c r="B375" s="196">
        <v>1.9508999999999999</v>
      </c>
      <c r="C375" s="196">
        <v>1.3342999999999998</v>
      </c>
      <c r="D375" s="196">
        <v>53.974399999999996</v>
      </c>
      <c r="E375" s="196">
        <v>53.803599999999996</v>
      </c>
      <c r="F375" s="196">
        <v>55.300199999999997</v>
      </c>
      <c r="G375" s="196">
        <v>54.366999999999997</v>
      </c>
      <c r="H375" s="197" t="s">
        <v>1978</v>
      </c>
      <c r="I375" s="197"/>
      <c r="J375" s="201" t="s">
        <v>3547</v>
      </c>
      <c r="K375" s="197"/>
      <c r="L375" s="192"/>
      <c r="M375" s="197"/>
      <c r="N375" s="192" t="s">
        <v>3705</v>
      </c>
      <c r="O375" s="194" t="s">
        <v>2196</v>
      </c>
      <c r="P375" s="192" t="s">
        <v>9936</v>
      </c>
      <c r="Q375" s="197" t="s">
        <v>3547</v>
      </c>
    </row>
    <row r="376" spans="1:17">
      <c r="A376" s="192" t="s">
        <v>336</v>
      </c>
      <c r="B376" s="196">
        <v>1.3680999999999999</v>
      </c>
      <c r="C376" s="196">
        <v>1.2777999999999998</v>
      </c>
      <c r="D376" s="196">
        <v>39.2532</v>
      </c>
      <c r="E376" s="196">
        <v>38.243599999999994</v>
      </c>
      <c r="F376" s="196">
        <v>27.213199999999997</v>
      </c>
      <c r="G376" s="196">
        <v>36.560299999999998</v>
      </c>
      <c r="H376" s="197" t="s">
        <v>3694</v>
      </c>
      <c r="I376" s="197"/>
      <c r="J376" s="201" t="s">
        <v>3547</v>
      </c>
      <c r="K376" s="197"/>
      <c r="L376" s="192"/>
      <c r="M376" s="197"/>
      <c r="N376" s="192" t="s">
        <v>3695</v>
      </c>
      <c r="O376" s="194" t="s">
        <v>2187</v>
      </c>
      <c r="P376" s="192" t="s">
        <v>9927</v>
      </c>
      <c r="Q376" s="197" t="s">
        <v>3547</v>
      </c>
    </row>
    <row r="377" spans="1:17">
      <c r="A377" s="192" t="s">
        <v>337</v>
      </c>
      <c r="B377" s="196">
        <v>1.6657999999999999</v>
      </c>
      <c r="C377" s="196">
        <v>1.7740999999999998</v>
      </c>
      <c r="D377" s="196">
        <v>71.031699999999987</v>
      </c>
      <c r="E377" s="196">
        <v>71.92519999999999</v>
      </c>
      <c r="F377" s="196">
        <v>75.076999999999998</v>
      </c>
      <c r="G377" s="196">
        <v>72.694599999999994</v>
      </c>
      <c r="H377" s="197" t="s">
        <v>3709</v>
      </c>
      <c r="I377" s="197"/>
      <c r="J377" s="201" t="s">
        <v>3547</v>
      </c>
      <c r="K377" s="197"/>
      <c r="L377" s="192"/>
      <c r="M377" s="197"/>
      <c r="N377" s="192" t="s">
        <v>3710</v>
      </c>
      <c r="O377" s="194" t="s">
        <v>2199</v>
      </c>
      <c r="P377" s="192" t="s">
        <v>9939</v>
      </c>
      <c r="Q377" s="197" t="s">
        <v>3547</v>
      </c>
    </row>
    <row r="378" spans="1:17">
      <c r="A378" s="192" t="s">
        <v>338</v>
      </c>
      <c r="B378" s="196">
        <v>1.6798</v>
      </c>
      <c r="C378" s="196">
        <v>1.6763999999999999</v>
      </c>
      <c r="D378" s="196">
        <v>60.163899999999998</v>
      </c>
      <c r="E378" s="196">
        <v>65.663899999999998</v>
      </c>
      <c r="F378" s="196">
        <v>67.1464</v>
      </c>
      <c r="G378" s="196">
        <v>64.462799999999987</v>
      </c>
      <c r="H378" s="197" t="s">
        <v>3700</v>
      </c>
      <c r="I378" s="197"/>
      <c r="J378" s="201" t="s">
        <v>3547</v>
      </c>
      <c r="K378" s="197"/>
      <c r="L378" s="192"/>
      <c r="M378" s="197">
        <v>6.9999999999999993E-3</v>
      </c>
      <c r="N378" s="192" t="s">
        <v>3701</v>
      </c>
      <c r="O378" s="194" t="s">
        <v>2192</v>
      </c>
      <c r="P378" s="192" t="s">
        <v>9931</v>
      </c>
      <c r="Q378" s="197" t="s">
        <v>3547</v>
      </c>
    </row>
    <row r="379" spans="1:17">
      <c r="A379" s="192" t="s">
        <v>339</v>
      </c>
      <c r="B379" s="196">
        <v>1.9562999999999999</v>
      </c>
      <c r="C379" s="196">
        <v>1.2777999999999998</v>
      </c>
      <c r="D379" s="196">
        <v>49.828199999999995</v>
      </c>
      <c r="E379" s="196">
        <v>49.492699999999999</v>
      </c>
      <c r="F379" s="196">
        <v>50.891999999999996</v>
      </c>
      <c r="G379" s="196">
        <v>50.080299999999994</v>
      </c>
      <c r="H379" s="197" t="s">
        <v>1587</v>
      </c>
      <c r="I379" s="197"/>
      <c r="J379" s="201" t="s">
        <v>3547</v>
      </c>
      <c r="K379" s="197"/>
      <c r="L379" s="192"/>
      <c r="M379" s="197"/>
      <c r="N379" s="192" t="s">
        <v>3680</v>
      </c>
      <c r="O379" s="194" t="s">
        <v>2178</v>
      </c>
      <c r="P379" s="192" t="s">
        <v>9919</v>
      </c>
      <c r="Q379" s="197" t="s">
        <v>3547</v>
      </c>
    </row>
    <row r="380" spans="1:17">
      <c r="A380" s="192" t="s">
        <v>340</v>
      </c>
      <c r="B380" s="196">
        <v>1.9172999999999998</v>
      </c>
      <c r="C380" s="196">
        <v>1.2777999999999998</v>
      </c>
      <c r="D380" s="196">
        <v>51.702399999999997</v>
      </c>
      <c r="E380" s="196">
        <v>51.938199999999995</v>
      </c>
      <c r="F380" s="196">
        <v>55.058999999999997</v>
      </c>
      <c r="G380" s="196">
        <v>52.929599999999994</v>
      </c>
      <c r="H380" s="197" t="s">
        <v>1587</v>
      </c>
      <c r="I380" s="197"/>
      <c r="J380" s="201" t="s">
        <v>3547</v>
      </c>
      <c r="K380" s="197"/>
      <c r="L380" s="192"/>
      <c r="M380" s="197"/>
      <c r="N380" s="192" t="s">
        <v>3680</v>
      </c>
      <c r="O380" s="194" t="s">
        <v>2178</v>
      </c>
      <c r="P380" s="192" t="s">
        <v>9919</v>
      </c>
      <c r="Q380" s="197" t="s">
        <v>3547</v>
      </c>
    </row>
    <row r="381" spans="1:17">
      <c r="A381" s="192" t="s">
        <v>5205</v>
      </c>
      <c r="B381" s="196">
        <v>1.1965999999999999</v>
      </c>
      <c r="C381" s="196">
        <v>1.2777999999999998</v>
      </c>
      <c r="D381" s="196">
        <v>43.887999999999998</v>
      </c>
      <c r="E381" s="196">
        <v>42.069599999999994</v>
      </c>
      <c r="F381" s="196">
        <v>46.489999999999995</v>
      </c>
      <c r="G381" s="196">
        <v>44.156499999999994</v>
      </c>
      <c r="H381" s="197" t="s">
        <v>1587</v>
      </c>
      <c r="I381" s="197"/>
      <c r="J381" s="201" t="s">
        <v>3547</v>
      </c>
      <c r="K381" s="197"/>
      <c r="L381" s="192"/>
      <c r="M381" s="197"/>
      <c r="N381" s="192" t="s">
        <v>3680</v>
      </c>
      <c r="O381" s="194" t="s">
        <v>2178</v>
      </c>
      <c r="P381" s="192" t="s">
        <v>9919</v>
      </c>
      <c r="Q381" s="197" t="s">
        <v>3547</v>
      </c>
    </row>
    <row r="382" spans="1:17">
      <c r="A382" s="192" t="s">
        <v>341</v>
      </c>
      <c r="B382" s="196">
        <v>1.7613999999999999</v>
      </c>
      <c r="C382" s="196">
        <v>1.7311999999999999</v>
      </c>
      <c r="D382" s="196">
        <v>73.876599999999996</v>
      </c>
      <c r="E382" s="196">
        <v>72.571599999999989</v>
      </c>
      <c r="F382" s="196">
        <v>76.557599999999994</v>
      </c>
      <c r="G382" s="196">
        <v>74.349499999999992</v>
      </c>
      <c r="H382" s="197" t="s">
        <v>1717</v>
      </c>
      <c r="I382" s="197"/>
      <c r="J382" s="201" t="s">
        <v>3547</v>
      </c>
      <c r="K382" s="197"/>
      <c r="L382" s="192"/>
      <c r="M382" s="197"/>
      <c r="N382" s="192" t="s">
        <v>3688</v>
      </c>
      <c r="O382" s="194" t="s">
        <v>2183</v>
      </c>
      <c r="P382" s="192" t="s">
        <v>9924</v>
      </c>
      <c r="Q382" s="197" t="s">
        <v>3547</v>
      </c>
    </row>
    <row r="383" spans="1:17">
      <c r="A383" s="192" t="s">
        <v>342</v>
      </c>
      <c r="B383" s="196">
        <v>1.6440999999999999</v>
      </c>
      <c r="C383" s="196">
        <v>1.2777999999999998</v>
      </c>
      <c r="D383" s="196">
        <v>42.6541</v>
      </c>
      <c r="E383" s="196">
        <v>44.8005</v>
      </c>
      <c r="F383" s="196">
        <v>45.680299999999995</v>
      </c>
      <c r="G383" s="196">
        <v>44.378899999999994</v>
      </c>
      <c r="H383" s="197" t="s">
        <v>1587</v>
      </c>
      <c r="I383" s="197"/>
      <c r="J383" s="201" t="s">
        <v>3547</v>
      </c>
      <c r="K383" s="197"/>
      <c r="L383" s="192"/>
      <c r="M383" s="197"/>
      <c r="N383" s="192" t="s">
        <v>3680</v>
      </c>
      <c r="O383" s="194" t="s">
        <v>2204</v>
      </c>
      <c r="P383" s="192" t="s">
        <v>9919</v>
      </c>
      <c r="Q383" s="197" t="s">
        <v>3547</v>
      </c>
    </row>
    <row r="384" spans="1:17">
      <c r="A384" s="192" t="s">
        <v>9685</v>
      </c>
      <c r="B384" s="196"/>
      <c r="C384" s="196">
        <v>1.619</v>
      </c>
      <c r="D384" s="196">
        <v>46.440799999999996</v>
      </c>
      <c r="E384" s="196">
        <v>44.354499999999994</v>
      </c>
      <c r="F384" s="196"/>
      <c r="G384" s="196">
        <v>45.393199999999993</v>
      </c>
      <c r="H384" s="197" t="s">
        <v>1725</v>
      </c>
      <c r="I384" s="197"/>
      <c r="J384" s="201" t="s">
        <v>3547</v>
      </c>
      <c r="K384" s="197"/>
      <c r="L384" s="192"/>
      <c r="M384" s="197">
        <v>1.95E-2</v>
      </c>
      <c r="N384" s="192" t="s">
        <v>3704</v>
      </c>
      <c r="O384" s="194" t="s">
        <v>2195</v>
      </c>
      <c r="P384" s="192" t="s">
        <v>9935</v>
      </c>
      <c r="Q384" s="197" t="s">
        <v>3547</v>
      </c>
    </row>
    <row r="385" spans="1:17">
      <c r="A385" s="192" t="s">
        <v>343</v>
      </c>
      <c r="B385" s="196">
        <v>1.5031999999999999</v>
      </c>
      <c r="C385" s="196">
        <v>1.2777999999999998</v>
      </c>
      <c r="D385" s="196">
        <v>34.795999999999999</v>
      </c>
      <c r="E385" s="196">
        <v>37.024299999999997</v>
      </c>
      <c r="F385" s="196">
        <v>38.522799999999997</v>
      </c>
      <c r="G385" s="196">
        <v>36.796799999999998</v>
      </c>
      <c r="H385" s="197" t="s">
        <v>1691</v>
      </c>
      <c r="I385" s="197" t="s">
        <v>1362</v>
      </c>
      <c r="J385" s="201" t="s">
        <v>3547</v>
      </c>
      <c r="K385" s="197" t="s">
        <v>3550</v>
      </c>
      <c r="L385" s="192"/>
      <c r="M385" s="197"/>
      <c r="N385" s="192" t="s">
        <v>3681</v>
      </c>
      <c r="O385" s="194" t="s">
        <v>2179</v>
      </c>
      <c r="P385" s="192" t="s">
        <v>9920</v>
      </c>
      <c r="Q385" s="197" t="s">
        <v>3547</v>
      </c>
    </row>
    <row r="386" spans="1:17">
      <c r="A386" s="192" t="s">
        <v>344</v>
      </c>
      <c r="B386" s="196">
        <v>1.5270999999999999</v>
      </c>
      <c r="C386" s="196">
        <v>1.2777999999999998</v>
      </c>
      <c r="D386" s="196">
        <v>40.620199999999997</v>
      </c>
      <c r="E386" s="196">
        <v>41.333999999999996</v>
      </c>
      <c r="F386" s="196">
        <v>39.634599999999999</v>
      </c>
      <c r="G386" s="196">
        <v>40.521199999999993</v>
      </c>
      <c r="H386" s="197" t="s">
        <v>1587</v>
      </c>
      <c r="I386" s="197"/>
      <c r="J386" s="201" t="s">
        <v>3547</v>
      </c>
      <c r="K386" s="197"/>
      <c r="L386" s="192"/>
      <c r="M386" s="197"/>
      <c r="N386" s="192" t="s">
        <v>3680</v>
      </c>
      <c r="O386" s="194" t="s">
        <v>2204</v>
      </c>
      <c r="P386" s="192" t="s">
        <v>9919</v>
      </c>
      <c r="Q386" s="197" t="s">
        <v>3547</v>
      </c>
    </row>
    <row r="387" spans="1:17">
      <c r="A387" s="192" t="s">
        <v>345</v>
      </c>
      <c r="B387" s="196">
        <v>1.7868999999999999</v>
      </c>
      <c r="C387" s="196">
        <v>1.3851</v>
      </c>
      <c r="D387" s="196">
        <v>46.508199999999995</v>
      </c>
      <c r="E387" s="196">
        <v>49.870699999999999</v>
      </c>
      <c r="F387" s="196">
        <v>50.747499999999995</v>
      </c>
      <c r="G387" s="196">
        <v>49.055199999999999</v>
      </c>
      <c r="H387" s="197" t="s">
        <v>1654</v>
      </c>
      <c r="I387" s="197"/>
      <c r="J387" s="201" t="s">
        <v>3547</v>
      </c>
      <c r="K387" s="197"/>
      <c r="L387" s="192"/>
      <c r="M387" s="197"/>
      <c r="N387" s="192" t="s">
        <v>3693</v>
      </c>
      <c r="O387" s="194" t="s">
        <v>2186</v>
      </c>
      <c r="P387" s="192" t="s">
        <v>9932</v>
      </c>
      <c r="Q387" s="197" t="s">
        <v>3547</v>
      </c>
    </row>
    <row r="388" spans="1:17">
      <c r="A388" s="192" t="s">
        <v>346</v>
      </c>
      <c r="B388" s="196">
        <v>1.8762999999999999</v>
      </c>
      <c r="C388" s="196">
        <v>1.2777999999999998</v>
      </c>
      <c r="D388" s="196">
        <v>53.677099999999996</v>
      </c>
      <c r="E388" s="196">
        <v>54.470599999999997</v>
      </c>
      <c r="F388" s="196">
        <v>58.140599999999999</v>
      </c>
      <c r="G388" s="196">
        <v>55.434299999999993</v>
      </c>
      <c r="H388" s="197" t="s">
        <v>1978</v>
      </c>
      <c r="I388" s="197" t="s">
        <v>3671</v>
      </c>
      <c r="J388" s="201" t="s">
        <v>3547</v>
      </c>
      <c r="K388" s="197"/>
      <c r="L388" s="192" t="s">
        <v>3550</v>
      </c>
      <c r="M388" s="197"/>
      <c r="N388" s="192" t="s">
        <v>3705</v>
      </c>
      <c r="O388" s="194" t="s">
        <v>2196</v>
      </c>
      <c r="P388" s="192" t="s">
        <v>9936</v>
      </c>
      <c r="Q388" s="197" t="s">
        <v>3547</v>
      </c>
    </row>
    <row r="389" spans="1:17">
      <c r="A389" s="192" t="s">
        <v>5206</v>
      </c>
      <c r="B389" s="196">
        <v>0.89939999999999998</v>
      </c>
      <c r="C389" s="196">
        <v>1.2777999999999998</v>
      </c>
      <c r="D389" s="196">
        <v>38.173999999999999</v>
      </c>
      <c r="E389" s="196">
        <v>35.210999999999999</v>
      </c>
      <c r="F389" s="196">
        <v>36.736499999999999</v>
      </c>
      <c r="G389" s="196">
        <v>36.771499999999996</v>
      </c>
      <c r="H389" s="197" t="s">
        <v>3668</v>
      </c>
      <c r="I389" s="197"/>
      <c r="J389" s="201" t="s">
        <v>3547</v>
      </c>
      <c r="K389" s="197"/>
      <c r="L389" s="192"/>
      <c r="M389" s="197"/>
      <c r="N389" s="192" t="s">
        <v>3696</v>
      </c>
      <c r="O389" s="194" t="s">
        <v>2188</v>
      </c>
      <c r="P389" s="192" t="s">
        <v>9909</v>
      </c>
      <c r="Q389" s="197" t="s">
        <v>3547</v>
      </c>
    </row>
    <row r="390" spans="1:17">
      <c r="A390" s="192" t="s">
        <v>347</v>
      </c>
      <c r="B390" s="196">
        <v>1.3794999999999999</v>
      </c>
      <c r="C390" s="196">
        <v>1.7121999999999999</v>
      </c>
      <c r="D390" s="196">
        <v>67.467099999999988</v>
      </c>
      <c r="E390" s="196">
        <v>71.21329999999999</v>
      </c>
      <c r="F390" s="196">
        <v>67.301799999999986</v>
      </c>
      <c r="G390" s="196">
        <v>68.671099999999996</v>
      </c>
      <c r="H390" s="197" t="s">
        <v>3673</v>
      </c>
      <c r="I390" s="197"/>
      <c r="J390" s="201" t="s">
        <v>3547</v>
      </c>
      <c r="K390" s="197"/>
      <c r="L390" s="192"/>
      <c r="M390" s="197"/>
      <c r="N390" s="192" t="s">
        <v>3675</v>
      </c>
      <c r="O390" s="194" t="s">
        <v>2173</v>
      </c>
      <c r="P390" s="192" t="s">
        <v>9913</v>
      </c>
      <c r="Q390" s="197" t="s">
        <v>3547</v>
      </c>
    </row>
    <row r="391" spans="1:17">
      <c r="A391" s="192" t="s">
        <v>348</v>
      </c>
      <c r="B391" s="196">
        <v>1.9028999999999998</v>
      </c>
      <c r="C391" s="196">
        <v>1.2777999999999998</v>
      </c>
      <c r="D391" s="196">
        <v>58.806199999999997</v>
      </c>
      <c r="E391" s="196">
        <v>61.314999999999998</v>
      </c>
      <c r="F391" s="196">
        <v>63.422799999999995</v>
      </c>
      <c r="G391" s="196">
        <v>61.127099999999999</v>
      </c>
      <c r="H391" s="197" t="s">
        <v>1587</v>
      </c>
      <c r="I391" s="197"/>
      <c r="J391" s="201" t="s">
        <v>3547</v>
      </c>
      <c r="K391" s="197"/>
      <c r="L391" s="192"/>
      <c r="M391" s="197"/>
      <c r="N391" s="192" t="s">
        <v>3680</v>
      </c>
      <c r="O391" s="194" t="s">
        <v>2178</v>
      </c>
      <c r="P391" s="192" t="s">
        <v>9919</v>
      </c>
      <c r="Q391" s="197" t="s">
        <v>3547</v>
      </c>
    </row>
    <row r="392" spans="1:17">
      <c r="A392" s="192" t="s">
        <v>349</v>
      </c>
      <c r="B392" s="196">
        <v>1.6029</v>
      </c>
      <c r="C392" s="196">
        <v>1.5800999999999998</v>
      </c>
      <c r="D392" s="196">
        <v>64.393799999999999</v>
      </c>
      <c r="E392" s="196">
        <v>72.073899999999995</v>
      </c>
      <c r="F392" s="196">
        <v>70.599599999999995</v>
      </c>
      <c r="G392" s="196">
        <v>68.998099999999994</v>
      </c>
      <c r="H392" s="197" t="s">
        <v>1703</v>
      </c>
      <c r="I392" s="197"/>
      <c r="J392" s="201" t="s">
        <v>3547</v>
      </c>
      <c r="K392" s="197"/>
      <c r="L392" s="192"/>
      <c r="M392" s="197"/>
      <c r="N392" s="192" t="s">
        <v>3679</v>
      </c>
      <c r="O392" s="194" t="s">
        <v>2177</v>
      </c>
      <c r="P392" s="192" t="s">
        <v>9918</v>
      </c>
      <c r="Q392" s="197" t="s">
        <v>3547</v>
      </c>
    </row>
    <row r="393" spans="1:17">
      <c r="A393" s="192" t="s">
        <v>350</v>
      </c>
      <c r="B393" s="196">
        <v>1.5110999999999999</v>
      </c>
      <c r="C393" s="196">
        <v>1.2777999999999998</v>
      </c>
      <c r="D393" s="196">
        <v>50.910799999999995</v>
      </c>
      <c r="E393" s="196">
        <v>48.582099999999997</v>
      </c>
      <c r="F393" s="196">
        <v>41.216399999999993</v>
      </c>
      <c r="G393" s="196">
        <v>46.999099999999999</v>
      </c>
      <c r="H393" s="197" t="s">
        <v>3671</v>
      </c>
      <c r="I393" s="197"/>
      <c r="J393" s="201" t="s">
        <v>3547</v>
      </c>
      <c r="K393" s="197"/>
      <c r="L393" s="192"/>
      <c r="M393" s="197"/>
      <c r="N393" s="192" t="s">
        <v>3721</v>
      </c>
      <c r="O393" s="194" t="s">
        <v>2211</v>
      </c>
      <c r="P393" s="192" t="s">
        <v>9951</v>
      </c>
      <c r="Q393" s="197" t="s">
        <v>3547</v>
      </c>
    </row>
    <row r="394" spans="1:17">
      <c r="A394" s="192" t="s">
        <v>351</v>
      </c>
      <c r="B394" s="196">
        <v>1.0873999999999999</v>
      </c>
      <c r="C394" s="196">
        <v>1.2777999999999998</v>
      </c>
      <c r="D394" s="196">
        <v>41.726499999999994</v>
      </c>
      <c r="E394" s="196">
        <v>44.019299999999994</v>
      </c>
      <c r="F394" s="196">
        <v>44.984699999999997</v>
      </c>
      <c r="G394" s="196">
        <v>43.482699999999994</v>
      </c>
      <c r="H394" s="197" t="s">
        <v>1691</v>
      </c>
      <c r="I394" s="197" t="s">
        <v>1362</v>
      </c>
      <c r="J394" s="201" t="s">
        <v>3547</v>
      </c>
      <c r="K394" s="197" t="s">
        <v>3550</v>
      </c>
      <c r="L394" s="192"/>
      <c r="M394" s="197"/>
      <c r="N394" s="192" t="s">
        <v>3681</v>
      </c>
      <c r="O394" s="194" t="s">
        <v>2179</v>
      </c>
      <c r="P394" s="192" t="s">
        <v>9920</v>
      </c>
      <c r="Q394" s="197" t="s">
        <v>3547</v>
      </c>
    </row>
    <row r="395" spans="1:17">
      <c r="A395" s="192" t="s">
        <v>352</v>
      </c>
      <c r="B395" s="196">
        <v>2.4945999999999997</v>
      </c>
      <c r="C395" s="196">
        <v>1.2777999999999998</v>
      </c>
      <c r="D395" s="196">
        <v>50.440499999999993</v>
      </c>
      <c r="E395" s="196">
        <v>51.407199999999996</v>
      </c>
      <c r="F395" s="196">
        <v>52.196399999999997</v>
      </c>
      <c r="G395" s="196">
        <v>51.375</v>
      </c>
      <c r="H395" s="197" t="s">
        <v>3682</v>
      </c>
      <c r="I395" s="197" t="s">
        <v>3682</v>
      </c>
      <c r="J395" s="201" t="s">
        <v>3547</v>
      </c>
      <c r="K395" s="197" t="s">
        <v>3550</v>
      </c>
      <c r="L395" s="192"/>
      <c r="M395" s="197"/>
      <c r="N395" s="192" t="s">
        <v>3683</v>
      </c>
      <c r="O395" s="194" t="s">
        <v>2180</v>
      </c>
      <c r="P395" s="192" t="s">
        <v>9921</v>
      </c>
      <c r="Q395" s="197" t="s">
        <v>9817</v>
      </c>
    </row>
    <row r="396" spans="1:17">
      <c r="A396" s="192" t="s">
        <v>353</v>
      </c>
      <c r="B396" s="196">
        <v>1.8348</v>
      </c>
      <c r="C396" s="196">
        <v>1.5800999999999998</v>
      </c>
      <c r="D396" s="196">
        <v>77.721899999999991</v>
      </c>
      <c r="E396" s="196">
        <v>78.107099999999988</v>
      </c>
      <c r="F396" s="196">
        <v>73.241499999999988</v>
      </c>
      <c r="G396" s="196">
        <v>76.203999999999994</v>
      </c>
      <c r="H396" s="197" t="s">
        <v>1703</v>
      </c>
      <c r="I396" s="197"/>
      <c r="J396" s="201" t="s">
        <v>3547</v>
      </c>
      <c r="K396" s="197"/>
      <c r="L396" s="192"/>
      <c r="M396" s="197"/>
      <c r="N396" s="192" t="s">
        <v>3679</v>
      </c>
      <c r="O396" s="194" t="s">
        <v>2177</v>
      </c>
      <c r="P396" s="192" t="s">
        <v>9918</v>
      </c>
      <c r="Q396" s="197" t="s">
        <v>3547</v>
      </c>
    </row>
    <row r="397" spans="1:17">
      <c r="A397" s="192" t="s">
        <v>354</v>
      </c>
      <c r="B397" s="196">
        <v>1.9065999999999999</v>
      </c>
      <c r="C397" s="196">
        <v>1.2777999999999998</v>
      </c>
      <c r="D397" s="196">
        <v>37.706799999999994</v>
      </c>
      <c r="E397" s="196">
        <v>38.092099999999995</v>
      </c>
      <c r="F397" s="196">
        <v>39.051199999999994</v>
      </c>
      <c r="G397" s="196">
        <v>38.275699999999993</v>
      </c>
      <c r="H397" s="197" t="s">
        <v>1362</v>
      </c>
      <c r="I397" s="197" t="s">
        <v>1587</v>
      </c>
      <c r="J397" s="201" t="s">
        <v>3547</v>
      </c>
      <c r="K397" s="197" t="s">
        <v>3550</v>
      </c>
      <c r="L397" s="192"/>
      <c r="M397" s="197"/>
      <c r="N397" s="192" t="s">
        <v>3698</v>
      </c>
      <c r="O397" s="194" t="s">
        <v>2190</v>
      </c>
      <c r="P397" s="192" t="s">
        <v>9929</v>
      </c>
      <c r="Q397" s="197" t="s">
        <v>3547</v>
      </c>
    </row>
    <row r="398" spans="1:17">
      <c r="A398" s="192" t="s">
        <v>5207</v>
      </c>
      <c r="B398" s="196">
        <v>1.0594999999999999</v>
      </c>
      <c r="C398" s="196">
        <v>1.2777999999999998</v>
      </c>
      <c r="D398" s="196">
        <v>39.976499999999994</v>
      </c>
      <c r="E398" s="196">
        <v>39.748899999999999</v>
      </c>
      <c r="F398" s="196">
        <v>41.623999999999995</v>
      </c>
      <c r="G398" s="196">
        <v>40.502699999999997</v>
      </c>
      <c r="H398" s="197" t="s">
        <v>3671</v>
      </c>
      <c r="I398" s="197"/>
      <c r="J398" s="201" t="s">
        <v>3547</v>
      </c>
      <c r="K398" s="197"/>
      <c r="L398" s="192"/>
      <c r="M398" s="197"/>
      <c r="N398" s="192" t="s">
        <v>3722</v>
      </c>
      <c r="O398" s="194" t="s">
        <v>2212</v>
      </c>
      <c r="P398" s="192" t="s">
        <v>9952</v>
      </c>
      <c r="Q398" s="197" t="s">
        <v>3547</v>
      </c>
    </row>
    <row r="399" spans="1:17">
      <c r="A399" s="192" t="s">
        <v>5208</v>
      </c>
      <c r="B399" s="196"/>
      <c r="C399" s="196">
        <v>1.2777999999999998</v>
      </c>
      <c r="D399" s="196">
        <v>39.566899999999997</v>
      </c>
      <c r="E399" s="196">
        <v>39.919399999999996</v>
      </c>
      <c r="F399" s="196">
        <v>40.380899999999997</v>
      </c>
      <c r="G399" s="196">
        <v>39.851799999999997</v>
      </c>
      <c r="H399" s="197" t="s">
        <v>3682</v>
      </c>
      <c r="I399" s="197"/>
      <c r="J399" s="201" t="s">
        <v>3547</v>
      </c>
      <c r="K399" s="197"/>
      <c r="L399" s="192"/>
      <c r="M399" s="197"/>
      <c r="N399" s="192" t="s">
        <v>3683</v>
      </c>
      <c r="O399" s="194" t="s">
        <v>2180</v>
      </c>
      <c r="P399" s="192" t="s">
        <v>9921</v>
      </c>
      <c r="Q399" s="197" t="s">
        <v>3547</v>
      </c>
    </row>
    <row r="400" spans="1:17">
      <c r="A400" s="192" t="s">
        <v>355</v>
      </c>
      <c r="B400" s="196">
        <v>1.7692999999999999</v>
      </c>
      <c r="C400" s="196">
        <v>1.2777999999999998</v>
      </c>
      <c r="D400" s="196">
        <v>48.150999999999996</v>
      </c>
      <c r="E400" s="196">
        <v>48.655799999999999</v>
      </c>
      <c r="F400" s="196">
        <v>49.872499999999995</v>
      </c>
      <c r="G400" s="196">
        <v>48.893199999999993</v>
      </c>
      <c r="H400" s="197" t="s">
        <v>1587</v>
      </c>
      <c r="I400" s="197"/>
      <c r="J400" s="201" t="s">
        <v>3547</v>
      </c>
      <c r="K400" s="197"/>
      <c r="L400" s="192"/>
      <c r="M400" s="197"/>
      <c r="N400" s="192" t="s">
        <v>3680</v>
      </c>
      <c r="O400" s="194" t="s">
        <v>2178</v>
      </c>
      <c r="P400" s="192" t="s">
        <v>9919</v>
      </c>
      <c r="Q400" s="197" t="s">
        <v>3547</v>
      </c>
    </row>
    <row r="401" spans="1:17">
      <c r="A401" s="192" t="s">
        <v>356</v>
      </c>
      <c r="B401" s="196">
        <v>2.4997999999999996</v>
      </c>
      <c r="C401" s="196">
        <v>1.7311999999999999</v>
      </c>
      <c r="D401" s="196">
        <v>67.112799999999993</v>
      </c>
      <c r="E401" s="196">
        <v>70.128599999999992</v>
      </c>
      <c r="F401" s="196">
        <v>72.071499999999986</v>
      </c>
      <c r="G401" s="196">
        <v>69.898599999999988</v>
      </c>
      <c r="H401" s="197" t="s">
        <v>1717</v>
      </c>
      <c r="I401" s="197"/>
      <c r="J401" s="201" t="s">
        <v>3547</v>
      </c>
      <c r="K401" s="197"/>
      <c r="L401" s="192"/>
      <c r="M401" s="197"/>
      <c r="N401" s="192" t="s">
        <v>3688</v>
      </c>
      <c r="O401" s="194" t="s">
        <v>2183</v>
      </c>
      <c r="P401" s="192" t="s">
        <v>9924</v>
      </c>
      <c r="Q401" s="197" t="s">
        <v>3547</v>
      </c>
    </row>
    <row r="402" spans="1:17">
      <c r="A402" s="192" t="s">
        <v>357</v>
      </c>
      <c r="B402" s="196">
        <v>1.4875999999999998</v>
      </c>
      <c r="C402" s="196">
        <v>1.2953999999999999</v>
      </c>
      <c r="D402" s="196">
        <v>54.107999999999997</v>
      </c>
      <c r="E402" s="196">
        <v>54.926699999999997</v>
      </c>
      <c r="F402" s="196">
        <v>56.507299999999994</v>
      </c>
      <c r="G402" s="196">
        <v>55.180199999999999</v>
      </c>
      <c r="H402" s="197" t="s">
        <v>3723</v>
      </c>
      <c r="I402" s="197"/>
      <c r="J402" s="201" t="s">
        <v>3547</v>
      </c>
      <c r="K402" s="197"/>
      <c r="L402" s="192"/>
      <c r="M402" s="197"/>
      <c r="N402" s="192" t="s">
        <v>3724</v>
      </c>
      <c r="O402" s="194" t="s">
        <v>2213</v>
      </c>
      <c r="P402" s="192" t="s">
        <v>9953</v>
      </c>
      <c r="Q402" s="197" t="s">
        <v>3547</v>
      </c>
    </row>
    <row r="403" spans="1:17">
      <c r="A403" s="192" t="s">
        <v>358</v>
      </c>
      <c r="B403" s="196">
        <v>2.5805999999999996</v>
      </c>
      <c r="C403" s="196">
        <v>1.7121999999999999</v>
      </c>
      <c r="D403" s="196">
        <v>66.763799999999989</v>
      </c>
      <c r="E403" s="196">
        <v>70.004799999999989</v>
      </c>
      <c r="F403" s="196">
        <v>74.2928</v>
      </c>
      <c r="G403" s="196">
        <v>70.487599999999986</v>
      </c>
      <c r="H403" s="197" t="s">
        <v>3673</v>
      </c>
      <c r="I403" s="197"/>
      <c r="J403" s="201" t="s">
        <v>3547</v>
      </c>
      <c r="K403" s="197"/>
      <c r="L403" s="192"/>
      <c r="M403" s="197"/>
      <c r="N403" s="192" t="s">
        <v>3675</v>
      </c>
      <c r="O403" s="194" t="s">
        <v>2173</v>
      </c>
      <c r="P403" s="192" t="s">
        <v>9913</v>
      </c>
      <c r="Q403" s="197" t="s">
        <v>3547</v>
      </c>
    </row>
    <row r="404" spans="1:17">
      <c r="A404" s="192" t="s">
        <v>359</v>
      </c>
      <c r="B404" s="196">
        <v>1.8443999999999998</v>
      </c>
      <c r="C404" s="196">
        <v>1.2777999999999998</v>
      </c>
      <c r="D404" s="196">
        <v>43.004499999999993</v>
      </c>
      <c r="E404" s="196">
        <v>45.522099999999995</v>
      </c>
      <c r="F404" s="196">
        <v>47.505999999999993</v>
      </c>
      <c r="G404" s="196">
        <v>45.2943</v>
      </c>
      <c r="H404" s="197" t="s">
        <v>3686</v>
      </c>
      <c r="I404" s="197"/>
      <c r="J404" s="201" t="s">
        <v>3547</v>
      </c>
      <c r="K404" s="197"/>
      <c r="L404" s="192"/>
      <c r="M404" s="197"/>
      <c r="N404" s="192" t="s">
        <v>3687</v>
      </c>
      <c r="O404" s="194" t="s">
        <v>2182</v>
      </c>
      <c r="P404" s="192" t="s">
        <v>9923</v>
      </c>
      <c r="Q404" s="197" t="s">
        <v>3547</v>
      </c>
    </row>
    <row r="405" spans="1:17">
      <c r="A405" s="192" t="s">
        <v>360</v>
      </c>
      <c r="B405" s="196">
        <v>1.9625999999999999</v>
      </c>
      <c r="C405" s="196">
        <v>1.7740999999999998</v>
      </c>
      <c r="D405" s="196">
        <v>73.012199999999993</v>
      </c>
      <c r="E405" s="196">
        <v>74.387699999999995</v>
      </c>
      <c r="F405" s="196">
        <v>78.033199999999994</v>
      </c>
      <c r="G405" s="196">
        <v>75.156099999999995</v>
      </c>
      <c r="H405" s="197" t="s">
        <v>3673</v>
      </c>
      <c r="I405" s="197" t="s">
        <v>3709</v>
      </c>
      <c r="J405" s="201" t="s">
        <v>3547</v>
      </c>
      <c r="K405" s="197" t="s">
        <v>3550</v>
      </c>
      <c r="L405" s="192"/>
      <c r="M405" s="197"/>
      <c r="N405" s="192" t="s">
        <v>3675</v>
      </c>
      <c r="O405" s="194" t="s">
        <v>2173</v>
      </c>
      <c r="P405" s="192" t="s">
        <v>9913</v>
      </c>
      <c r="Q405" s="197" t="s">
        <v>3547</v>
      </c>
    </row>
    <row r="406" spans="1:17">
      <c r="A406" s="192" t="s">
        <v>361</v>
      </c>
      <c r="B406" s="196">
        <v>1.7387999999999999</v>
      </c>
      <c r="C406" s="196">
        <v>1.3168999999999997</v>
      </c>
      <c r="D406" s="196">
        <v>53.710899999999995</v>
      </c>
      <c r="E406" s="196">
        <v>54.5871</v>
      </c>
      <c r="F406" s="196">
        <v>54.320499999999996</v>
      </c>
      <c r="G406" s="196">
        <v>54.220699999999994</v>
      </c>
      <c r="H406" s="197" t="s">
        <v>1614</v>
      </c>
      <c r="I406" s="197"/>
      <c r="J406" s="201" t="s">
        <v>3547</v>
      </c>
      <c r="K406" s="197"/>
      <c r="L406" s="192"/>
      <c r="M406" s="197">
        <v>3.9099999999999996E-2</v>
      </c>
      <c r="N406" s="192" t="s">
        <v>3697</v>
      </c>
      <c r="O406" s="194" t="s">
        <v>2189</v>
      </c>
      <c r="P406" s="192" t="s">
        <v>9928</v>
      </c>
      <c r="Q406" s="197" t="s">
        <v>3547</v>
      </c>
    </row>
    <row r="407" spans="1:17">
      <c r="A407" s="192" t="s">
        <v>362</v>
      </c>
      <c r="B407" s="196">
        <v>1.6640999999999999</v>
      </c>
      <c r="C407" s="196">
        <v>1.2777999999999998</v>
      </c>
      <c r="D407" s="196">
        <v>36.1357</v>
      </c>
      <c r="E407" s="196">
        <v>37.503999999999998</v>
      </c>
      <c r="F407" s="196">
        <v>40.719799999999999</v>
      </c>
      <c r="G407" s="196">
        <v>37.977499999999999</v>
      </c>
      <c r="H407" s="197" t="s">
        <v>1587</v>
      </c>
      <c r="I407" s="197"/>
      <c r="J407" s="201" t="s">
        <v>3547</v>
      </c>
      <c r="K407" s="197"/>
      <c r="L407" s="192"/>
      <c r="M407" s="197"/>
      <c r="N407" s="192" t="s">
        <v>3680</v>
      </c>
      <c r="O407" s="194" t="s">
        <v>2178</v>
      </c>
      <c r="P407" s="192" t="s">
        <v>9919</v>
      </c>
      <c r="Q407" s="197" t="s">
        <v>3547</v>
      </c>
    </row>
    <row r="408" spans="1:17">
      <c r="A408" s="192" t="s">
        <v>363</v>
      </c>
      <c r="B408" s="196">
        <v>2.0757999999999996</v>
      </c>
      <c r="C408" s="196">
        <v>1.2777999999999998</v>
      </c>
      <c r="D408" s="196">
        <v>48.778999999999996</v>
      </c>
      <c r="E408" s="196">
        <v>50.0169</v>
      </c>
      <c r="F408" s="196">
        <v>51.800299999999993</v>
      </c>
      <c r="G408" s="196">
        <v>50.200499999999998</v>
      </c>
      <c r="H408" s="197" t="s">
        <v>1587</v>
      </c>
      <c r="I408" s="197"/>
      <c r="J408" s="201" t="s">
        <v>3547</v>
      </c>
      <c r="K408" s="197"/>
      <c r="L408" s="192"/>
      <c r="M408" s="197"/>
      <c r="N408" s="192" t="s">
        <v>3680</v>
      </c>
      <c r="O408" s="194" t="s">
        <v>2178</v>
      </c>
      <c r="P408" s="192" t="s">
        <v>9919</v>
      </c>
      <c r="Q408" s="197" t="s">
        <v>3547</v>
      </c>
    </row>
    <row r="409" spans="1:17">
      <c r="A409" s="192" t="s">
        <v>364</v>
      </c>
      <c r="B409" s="196">
        <v>1.7055999999999998</v>
      </c>
      <c r="C409" s="196">
        <v>1.3851</v>
      </c>
      <c r="D409" s="196">
        <v>56.9208</v>
      </c>
      <c r="E409" s="196">
        <v>59.326499999999996</v>
      </c>
      <c r="F409" s="196">
        <v>59.612199999999994</v>
      </c>
      <c r="G409" s="196">
        <v>58.638499999999993</v>
      </c>
      <c r="H409" s="197" t="s">
        <v>1587</v>
      </c>
      <c r="I409" s="197" t="s">
        <v>1654</v>
      </c>
      <c r="J409" s="201" t="s">
        <v>3547</v>
      </c>
      <c r="K409" s="197" t="s">
        <v>3550</v>
      </c>
      <c r="L409" s="192"/>
      <c r="M409" s="197"/>
      <c r="N409" s="192" t="s">
        <v>3680</v>
      </c>
      <c r="O409" s="194" t="s">
        <v>2178</v>
      </c>
      <c r="P409" s="192" t="s">
        <v>9919</v>
      </c>
      <c r="Q409" s="197" t="s">
        <v>3547</v>
      </c>
    </row>
    <row r="410" spans="1:17">
      <c r="A410" s="192" t="s">
        <v>365</v>
      </c>
      <c r="B410" s="196">
        <v>1.9827999999999999</v>
      </c>
      <c r="C410" s="196">
        <v>1.2777999999999998</v>
      </c>
      <c r="D410" s="196">
        <v>48.164499999999997</v>
      </c>
      <c r="E410" s="196">
        <v>49.407599999999995</v>
      </c>
      <c r="F410" s="196">
        <v>51.595399999999998</v>
      </c>
      <c r="G410" s="196">
        <v>49.804199999999994</v>
      </c>
      <c r="H410" s="197" t="s">
        <v>1587</v>
      </c>
      <c r="I410" s="197"/>
      <c r="J410" s="201" t="s">
        <v>3547</v>
      </c>
      <c r="K410" s="197"/>
      <c r="L410" s="192"/>
      <c r="M410" s="197"/>
      <c r="N410" s="192" t="s">
        <v>3680</v>
      </c>
      <c r="O410" s="194" t="s">
        <v>2178</v>
      </c>
      <c r="P410" s="192" t="s">
        <v>9919</v>
      </c>
      <c r="Q410" s="197" t="s">
        <v>3547</v>
      </c>
    </row>
    <row r="411" spans="1:17">
      <c r="A411" s="192" t="s">
        <v>366</v>
      </c>
      <c r="B411" s="196">
        <v>1.8881999999999999</v>
      </c>
      <c r="C411" s="196">
        <v>1.6960999999999999</v>
      </c>
      <c r="D411" s="196">
        <v>70.352399999999989</v>
      </c>
      <c r="E411" s="196">
        <v>72.388299999999987</v>
      </c>
      <c r="F411" s="196">
        <v>68.914899999999989</v>
      </c>
      <c r="G411" s="196">
        <v>70.528199999999998</v>
      </c>
      <c r="H411" s="197" t="s">
        <v>1640</v>
      </c>
      <c r="I411" s="197" t="s">
        <v>1717</v>
      </c>
      <c r="J411" s="201" t="s">
        <v>3547</v>
      </c>
      <c r="K411" s="197" t="s">
        <v>3550</v>
      </c>
      <c r="L411" s="192"/>
      <c r="M411" s="197">
        <v>2.3E-3</v>
      </c>
      <c r="N411" s="192" t="s">
        <v>3670</v>
      </c>
      <c r="O411" s="194" t="s">
        <v>2170</v>
      </c>
      <c r="P411" s="192" t="s">
        <v>9910</v>
      </c>
      <c r="Q411" s="197" t="s">
        <v>3547</v>
      </c>
    </row>
    <row r="412" spans="1:17">
      <c r="A412" s="192" t="s">
        <v>367</v>
      </c>
      <c r="B412" s="196">
        <v>1.6825999999999999</v>
      </c>
      <c r="C412" s="196">
        <v>1.2777999999999998</v>
      </c>
      <c r="D412" s="196">
        <v>43.524099999999997</v>
      </c>
      <c r="E412" s="196">
        <v>43.4666</v>
      </c>
      <c r="F412" s="196">
        <v>44.268799999999999</v>
      </c>
      <c r="G412" s="196">
        <v>43.775599999999997</v>
      </c>
      <c r="H412" s="197" t="s">
        <v>3668</v>
      </c>
      <c r="I412" s="197"/>
      <c r="J412" s="201" t="s">
        <v>3547</v>
      </c>
      <c r="K412" s="197"/>
      <c r="L412" s="192"/>
      <c r="M412" s="197"/>
      <c r="N412" s="192" t="s">
        <v>3696</v>
      </c>
      <c r="O412" s="194" t="s">
        <v>2188</v>
      </c>
      <c r="P412" s="192" t="s">
        <v>9909</v>
      </c>
      <c r="Q412" s="197" t="s">
        <v>3547</v>
      </c>
    </row>
    <row r="413" spans="1:17">
      <c r="A413" s="192" t="s">
        <v>368</v>
      </c>
      <c r="B413" s="196">
        <v>1.9441999999999999</v>
      </c>
      <c r="C413" s="196">
        <v>1.6619999999999999</v>
      </c>
      <c r="D413" s="196">
        <v>78.172799999999995</v>
      </c>
      <c r="E413" s="196">
        <v>82.722899999999996</v>
      </c>
      <c r="F413" s="196">
        <v>78.909399999999991</v>
      </c>
      <c r="G413" s="196">
        <v>79.8904</v>
      </c>
      <c r="H413" s="197" t="s">
        <v>1640</v>
      </c>
      <c r="I413" s="197"/>
      <c r="J413" s="201" t="s">
        <v>3547</v>
      </c>
      <c r="K413" s="197"/>
      <c r="L413" s="192"/>
      <c r="M413" s="197"/>
      <c r="N413" s="192" t="s">
        <v>3699</v>
      </c>
      <c r="O413" s="194" t="s">
        <v>2191</v>
      </c>
      <c r="P413" s="192" t="s">
        <v>9930</v>
      </c>
      <c r="Q413" s="197" t="s">
        <v>3547</v>
      </c>
    </row>
    <row r="414" spans="1:17">
      <c r="A414" s="192" t="s">
        <v>369</v>
      </c>
      <c r="B414" s="196">
        <v>1.5278999999999998</v>
      </c>
      <c r="C414" s="196">
        <v>1.5800999999999998</v>
      </c>
      <c r="D414" s="196">
        <v>61.551799999999993</v>
      </c>
      <c r="E414" s="196">
        <v>61.556199999999997</v>
      </c>
      <c r="F414" s="196">
        <v>61.674499999999995</v>
      </c>
      <c r="G414" s="196">
        <v>61.594399999999993</v>
      </c>
      <c r="H414" s="197" t="s">
        <v>1703</v>
      </c>
      <c r="I414" s="197"/>
      <c r="J414" s="201" t="s">
        <v>3547</v>
      </c>
      <c r="K414" s="197"/>
      <c r="L414" s="192"/>
      <c r="M414" s="197"/>
      <c r="N414" s="192" t="s">
        <v>3719</v>
      </c>
      <c r="O414" s="194" t="s">
        <v>2209</v>
      </c>
      <c r="P414" s="192" t="s">
        <v>9948</v>
      </c>
      <c r="Q414" s="197" t="s">
        <v>3547</v>
      </c>
    </row>
    <row r="415" spans="1:17">
      <c r="A415" s="192" t="s">
        <v>370</v>
      </c>
      <c r="B415" s="196">
        <v>1.9345999999999999</v>
      </c>
      <c r="C415" s="196">
        <v>1.2777999999999998</v>
      </c>
      <c r="D415" s="196">
        <v>50.813999999999993</v>
      </c>
      <c r="E415" s="196">
        <v>53.689499999999995</v>
      </c>
      <c r="F415" s="196">
        <v>57.062199999999997</v>
      </c>
      <c r="G415" s="196">
        <v>53.781099999999995</v>
      </c>
      <c r="H415" s="197" t="s">
        <v>1587</v>
      </c>
      <c r="I415" s="197"/>
      <c r="J415" s="201" t="s">
        <v>3547</v>
      </c>
      <c r="K415" s="197"/>
      <c r="L415" s="192"/>
      <c r="M415" s="197"/>
      <c r="N415" s="192" t="s">
        <v>3680</v>
      </c>
      <c r="O415" s="194" t="s">
        <v>2178</v>
      </c>
      <c r="P415" s="192" t="s">
        <v>9919</v>
      </c>
      <c r="Q415" s="197" t="s">
        <v>3547</v>
      </c>
    </row>
    <row r="416" spans="1:17">
      <c r="A416" s="192" t="s">
        <v>371</v>
      </c>
      <c r="B416" s="196">
        <v>1.7425999999999999</v>
      </c>
      <c r="C416" s="196">
        <v>1.2777999999999998</v>
      </c>
      <c r="D416" s="196">
        <v>50.131699999999995</v>
      </c>
      <c r="E416" s="196">
        <v>51.465699999999998</v>
      </c>
      <c r="F416" s="196">
        <v>52.176899999999996</v>
      </c>
      <c r="G416" s="196">
        <v>51.260599999999997</v>
      </c>
      <c r="H416" s="197" t="s">
        <v>3682</v>
      </c>
      <c r="I416" s="197"/>
      <c r="J416" s="201" t="s">
        <v>3547</v>
      </c>
      <c r="K416" s="197"/>
      <c r="L416" s="192"/>
      <c r="M416" s="197"/>
      <c r="N416" s="192" t="s">
        <v>3683</v>
      </c>
      <c r="O416" s="194" t="s">
        <v>2180</v>
      </c>
      <c r="P416" s="192" t="s">
        <v>9921</v>
      </c>
      <c r="Q416" s="197" t="s">
        <v>3547</v>
      </c>
    </row>
    <row r="417" spans="1:17">
      <c r="A417" s="192" t="s">
        <v>372</v>
      </c>
      <c r="B417" s="196">
        <v>1.6957</v>
      </c>
      <c r="C417" s="196">
        <v>1.3342999999999998</v>
      </c>
      <c r="D417" s="196">
        <v>51.196299999999994</v>
      </c>
      <c r="E417" s="196">
        <v>52.048999999999999</v>
      </c>
      <c r="F417" s="196">
        <v>53.818099999999994</v>
      </c>
      <c r="G417" s="196">
        <v>52.369199999999999</v>
      </c>
      <c r="H417" s="197" t="s">
        <v>1719</v>
      </c>
      <c r="I417" s="197" t="s">
        <v>1978</v>
      </c>
      <c r="J417" s="201" t="s">
        <v>3547</v>
      </c>
      <c r="K417" s="197" t="s">
        <v>3550</v>
      </c>
      <c r="L417" s="192"/>
      <c r="M417" s="197"/>
      <c r="N417" s="192" t="s">
        <v>3678</v>
      </c>
      <c r="O417" s="194" t="s">
        <v>2176</v>
      </c>
      <c r="P417" s="192" t="s">
        <v>9917</v>
      </c>
      <c r="Q417" s="197" t="s">
        <v>3547</v>
      </c>
    </row>
    <row r="418" spans="1:17">
      <c r="A418" s="192" t="s">
        <v>373</v>
      </c>
      <c r="B418" s="196">
        <v>1.7032999999999998</v>
      </c>
      <c r="C418" s="196">
        <v>1.7740999999999998</v>
      </c>
      <c r="D418" s="196">
        <v>66.029299999999992</v>
      </c>
      <c r="E418" s="196">
        <v>74.342499999999987</v>
      </c>
      <c r="F418" s="196">
        <v>74.919399999999996</v>
      </c>
      <c r="G418" s="196">
        <v>71.751799999999989</v>
      </c>
      <c r="H418" s="197" t="s">
        <v>3709</v>
      </c>
      <c r="I418" s="197"/>
      <c r="J418" s="201" t="s">
        <v>3547</v>
      </c>
      <c r="K418" s="197"/>
      <c r="L418" s="192"/>
      <c r="M418" s="197"/>
      <c r="N418" s="192" t="s">
        <v>3710</v>
      </c>
      <c r="O418" s="194" t="s">
        <v>2199</v>
      </c>
      <c r="P418" s="192" t="s">
        <v>9939</v>
      </c>
      <c r="Q418" s="197" t="s">
        <v>3547</v>
      </c>
    </row>
    <row r="419" spans="1:17">
      <c r="A419" s="192" t="s">
        <v>374</v>
      </c>
      <c r="B419" s="196">
        <v>1.3760999999999999</v>
      </c>
      <c r="C419" s="196">
        <v>1.6960999999999999</v>
      </c>
      <c r="D419" s="196">
        <v>70.404899999999998</v>
      </c>
      <c r="E419" s="196">
        <v>72.88709999999999</v>
      </c>
      <c r="F419" s="196">
        <v>74.2333</v>
      </c>
      <c r="G419" s="196">
        <v>72.291299999999993</v>
      </c>
      <c r="H419" s="197" t="s">
        <v>1640</v>
      </c>
      <c r="I419" s="197" t="s">
        <v>1717</v>
      </c>
      <c r="J419" s="201" t="s">
        <v>3547</v>
      </c>
      <c r="K419" s="197" t="s">
        <v>3550</v>
      </c>
      <c r="L419" s="192"/>
      <c r="M419" s="197">
        <v>2.3E-3</v>
      </c>
      <c r="N419" s="192" t="s">
        <v>3670</v>
      </c>
      <c r="O419" s="194" t="s">
        <v>2170</v>
      </c>
      <c r="P419" s="192" t="s">
        <v>9910</v>
      </c>
      <c r="Q419" s="197" t="s">
        <v>3547</v>
      </c>
    </row>
    <row r="420" spans="1:17">
      <c r="A420" s="192" t="s">
        <v>375</v>
      </c>
      <c r="B420" s="196">
        <v>1.5823999999999998</v>
      </c>
      <c r="C420" s="196">
        <v>1.2777999999999998</v>
      </c>
      <c r="D420" s="196"/>
      <c r="E420" s="196">
        <v>62.154499999999999</v>
      </c>
      <c r="F420" s="196">
        <v>65.398099999999999</v>
      </c>
      <c r="G420" s="196">
        <v>63.775399999999998</v>
      </c>
      <c r="H420" s="197" t="s">
        <v>3682</v>
      </c>
      <c r="I420" s="197"/>
      <c r="J420" s="201" t="s">
        <v>3547</v>
      </c>
      <c r="K420" s="197"/>
      <c r="L420" s="192"/>
      <c r="M420" s="197"/>
      <c r="N420" s="192" t="s">
        <v>3683</v>
      </c>
      <c r="O420" s="194" t="s">
        <v>2180</v>
      </c>
      <c r="P420" s="192" t="s">
        <v>9921</v>
      </c>
      <c r="Q420" s="197" t="s">
        <v>3547</v>
      </c>
    </row>
    <row r="421" spans="1:17">
      <c r="A421" s="192" t="s">
        <v>376</v>
      </c>
      <c r="B421" s="196">
        <v>1.8611</v>
      </c>
      <c r="C421" s="196">
        <v>1.5800999999999998</v>
      </c>
      <c r="D421" s="196">
        <v>66.715099999999993</v>
      </c>
      <c r="E421" s="196">
        <v>69.214499999999987</v>
      </c>
      <c r="F421" s="196">
        <v>69.836099999999988</v>
      </c>
      <c r="G421" s="196">
        <v>68.6357</v>
      </c>
      <c r="H421" s="197" t="s">
        <v>1703</v>
      </c>
      <c r="I421" s="197"/>
      <c r="J421" s="201" t="s">
        <v>3547</v>
      </c>
      <c r="K421" s="197"/>
      <c r="L421" s="192"/>
      <c r="M421" s="197"/>
      <c r="N421" s="192" t="s">
        <v>3679</v>
      </c>
      <c r="O421" s="194" t="s">
        <v>2177</v>
      </c>
      <c r="P421" s="192" t="s">
        <v>9918</v>
      </c>
      <c r="Q421" s="197" t="s">
        <v>3547</v>
      </c>
    </row>
    <row r="422" spans="1:17">
      <c r="A422" s="192" t="s">
        <v>377</v>
      </c>
      <c r="B422" s="196">
        <v>1.5661999999999998</v>
      </c>
      <c r="C422" s="196">
        <v>1.2777999999999998</v>
      </c>
      <c r="D422" s="196">
        <v>36.342599999999997</v>
      </c>
      <c r="E422" s="196">
        <v>38.112399999999994</v>
      </c>
      <c r="F422" s="196">
        <v>37.312999999999995</v>
      </c>
      <c r="G422" s="196">
        <v>37.278399999999998</v>
      </c>
      <c r="H422" s="197" t="s">
        <v>1691</v>
      </c>
      <c r="I422" s="197" t="s">
        <v>1587</v>
      </c>
      <c r="J422" s="201" t="s">
        <v>3547</v>
      </c>
      <c r="K422" s="197" t="s">
        <v>3550</v>
      </c>
      <c r="L422" s="192"/>
      <c r="M422" s="197"/>
      <c r="N422" s="192" t="s">
        <v>3703</v>
      </c>
      <c r="O422" s="194" t="s">
        <v>2194</v>
      </c>
      <c r="P422" s="192" t="s">
        <v>9934</v>
      </c>
      <c r="Q422" s="197" t="s">
        <v>3547</v>
      </c>
    </row>
    <row r="423" spans="1:17">
      <c r="A423" s="192" t="s">
        <v>378</v>
      </c>
      <c r="B423" s="196">
        <v>1.5121</v>
      </c>
      <c r="C423" s="196">
        <v>1.6619999999999999</v>
      </c>
      <c r="D423" s="196">
        <v>66.566999999999993</v>
      </c>
      <c r="E423" s="196">
        <v>67.003499999999988</v>
      </c>
      <c r="F423" s="196">
        <v>63.699599999999997</v>
      </c>
      <c r="G423" s="196">
        <v>65.759399999999999</v>
      </c>
      <c r="H423" s="197" t="s">
        <v>1640</v>
      </c>
      <c r="I423" s="197"/>
      <c r="J423" s="201" t="s">
        <v>3547</v>
      </c>
      <c r="K423" s="197"/>
      <c r="L423" s="192"/>
      <c r="M423" s="197"/>
      <c r="N423" s="192" t="s">
        <v>3699</v>
      </c>
      <c r="O423" s="194" t="s">
        <v>2191</v>
      </c>
      <c r="P423" s="192" t="s">
        <v>9930</v>
      </c>
      <c r="Q423" s="197" t="s">
        <v>3547</v>
      </c>
    </row>
    <row r="424" spans="1:17">
      <c r="A424" s="192" t="s">
        <v>379</v>
      </c>
      <c r="B424" s="196">
        <v>1.5147999999999999</v>
      </c>
      <c r="C424" s="196">
        <v>1.2777999999999998</v>
      </c>
      <c r="D424" s="196">
        <v>36.294499999999999</v>
      </c>
      <c r="E424" s="196">
        <v>36.401299999999999</v>
      </c>
      <c r="F424" s="196">
        <v>37.782499999999999</v>
      </c>
      <c r="G424" s="196">
        <v>36.806099999999994</v>
      </c>
      <c r="H424" s="197" t="s">
        <v>1362</v>
      </c>
      <c r="I424" s="197" t="s">
        <v>1587</v>
      </c>
      <c r="J424" s="201" t="s">
        <v>3547</v>
      </c>
      <c r="K424" s="197" t="s">
        <v>3550</v>
      </c>
      <c r="L424" s="192"/>
      <c r="M424" s="197"/>
      <c r="N424" s="192" t="s">
        <v>3698</v>
      </c>
      <c r="O424" s="194" t="s">
        <v>2190</v>
      </c>
      <c r="P424" s="192" t="s">
        <v>9929</v>
      </c>
      <c r="Q424" s="197" t="s">
        <v>3547</v>
      </c>
    </row>
    <row r="425" spans="1:17">
      <c r="A425" s="192" t="s">
        <v>380</v>
      </c>
      <c r="B425" s="196">
        <v>1.3371</v>
      </c>
      <c r="C425" s="196">
        <v>1.2777999999999998</v>
      </c>
      <c r="D425" s="196">
        <v>48.018799999999999</v>
      </c>
      <c r="E425" s="196">
        <v>46.954699999999995</v>
      </c>
      <c r="F425" s="196">
        <v>47.868899999999996</v>
      </c>
      <c r="G425" s="196">
        <v>47.620999999999995</v>
      </c>
      <c r="H425" s="197" t="s">
        <v>3723</v>
      </c>
      <c r="I425" s="197" t="s">
        <v>3671</v>
      </c>
      <c r="J425" s="201" t="s">
        <v>3547</v>
      </c>
      <c r="K425" s="197"/>
      <c r="L425" s="192" t="s">
        <v>3550</v>
      </c>
      <c r="M425" s="197"/>
      <c r="N425" s="192" t="s">
        <v>3724</v>
      </c>
      <c r="O425" s="194" t="s">
        <v>2213</v>
      </c>
      <c r="P425" s="192" t="s">
        <v>9953</v>
      </c>
      <c r="Q425" s="197" t="s">
        <v>3547</v>
      </c>
    </row>
    <row r="426" spans="1:17">
      <c r="A426" s="192" t="s">
        <v>381</v>
      </c>
      <c r="B426" s="196">
        <v>1.5671999999999999</v>
      </c>
      <c r="C426" s="196">
        <v>1.2777999999999998</v>
      </c>
      <c r="D426" s="196">
        <v>48.917499999999997</v>
      </c>
      <c r="E426" s="196">
        <v>51.363799999999998</v>
      </c>
      <c r="F426" s="196">
        <v>51.800699999999999</v>
      </c>
      <c r="G426" s="196">
        <v>50.726899999999993</v>
      </c>
      <c r="H426" s="197" t="s">
        <v>1691</v>
      </c>
      <c r="I426" s="197" t="s">
        <v>1362</v>
      </c>
      <c r="J426" s="201" t="s">
        <v>3547</v>
      </c>
      <c r="K426" s="197" t="s">
        <v>3550</v>
      </c>
      <c r="L426" s="192"/>
      <c r="M426" s="197"/>
      <c r="N426" s="192" t="s">
        <v>3681</v>
      </c>
      <c r="O426" s="194" t="s">
        <v>2179</v>
      </c>
      <c r="P426" s="192" t="s">
        <v>9920</v>
      </c>
      <c r="Q426" s="197" t="s">
        <v>3547</v>
      </c>
    </row>
    <row r="427" spans="1:17">
      <c r="A427" s="192" t="s">
        <v>382</v>
      </c>
      <c r="B427" s="196">
        <v>1.5202</v>
      </c>
      <c r="C427" s="196">
        <v>1.5800999999999998</v>
      </c>
      <c r="D427" s="196">
        <v>60.026199999999996</v>
      </c>
      <c r="E427" s="196">
        <v>63.852099999999993</v>
      </c>
      <c r="F427" s="196">
        <v>62.982399999999998</v>
      </c>
      <c r="G427" s="196">
        <v>62.280799999999999</v>
      </c>
      <c r="H427" s="197" t="s">
        <v>1703</v>
      </c>
      <c r="I427" s="197"/>
      <c r="J427" s="201" t="s">
        <v>3547</v>
      </c>
      <c r="K427" s="197"/>
      <c r="L427" s="192"/>
      <c r="M427" s="197"/>
      <c r="N427" s="192" t="s">
        <v>3708</v>
      </c>
      <c r="O427" s="194" t="s">
        <v>2198</v>
      </c>
      <c r="P427" s="192" t="s">
        <v>9938</v>
      </c>
      <c r="Q427" s="197" t="s">
        <v>3547</v>
      </c>
    </row>
    <row r="428" spans="1:17">
      <c r="A428" s="192" t="s">
        <v>383</v>
      </c>
      <c r="B428" s="196">
        <v>1.9227999999999998</v>
      </c>
      <c r="C428" s="196">
        <v>1.7171999999999998</v>
      </c>
      <c r="D428" s="196">
        <v>70.0916</v>
      </c>
      <c r="E428" s="196">
        <v>73.29549999999999</v>
      </c>
      <c r="F428" s="196">
        <v>76.876999999999995</v>
      </c>
      <c r="G428" s="196">
        <v>73.434299999999993</v>
      </c>
      <c r="H428" s="197" t="s">
        <v>3673</v>
      </c>
      <c r="I428" s="197"/>
      <c r="J428" s="201" t="s">
        <v>3547</v>
      </c>
      <c r="K428" s="197"/>
      <c r="L428" s="192"/>
      <c r="M428" s="197">
        <v>4.9999999999999992E-3</v>
      </c>
      <c r="N428" s="192" t="s">
        <v>3674</v>
      </c>
      <c r="O428" s="194" t="s">
        <v>2172</v>
      </c>
      <c r="P428" s="192" t="s">
        <v>9912</v>
      </c>
      <c r="Q428" s="197" t="s">
        <v>3547</v>
      </c>
    </row>
    <row r="429" spans="1:17">
      <c r="A429" s="192" t="s">
        <v>384</v>
      </c>
      <c r="B429" s="196">
        <v>0.78699999999999992</v>
      </c>
      <c r="C429" s="196">
        <v>1.2777999999999998</v>
      </c>
      <c r="D429" s="196">
        <v>38.152699999999996</v>
      </c>
      <c r="E429" s="196">
        <v>39.957199999999993</v>
      </c>
      <c r="F429" s="196">
        <v>41.986499999999999</v>
      </c>
      <c r="G429" s="196">
        <v>40.084099999999999</v>
      </c>
      <c r="H429" s="197" t="s">
        <v>1362</v>
      </c>
      <c r="I429" s="197" t="s">
        <v>1587</v>
      </c>
      <c r="J429" s="201" t="s">
        <v>3547</v>
      </c>
      <c r="K429" s="197" t="s">
        <v>3550</v>
      </c>
      <c r="L429" s="192"/>
      <c r="M429" s="197"/>
      <c r="N429" s="192" t="s">
        <v>3698</v>
      </c>
      <c r="O429" s="194" t="s">
        <v>2190</v>
      </c>
      <c r="P429" s="192" t="s">
        <v>9929</v>
      </c>
      <c r="Q429" s="197" t="s">
        <v>3547</v>
      </c>
    </row>
    <row r="430" spans="1:17">
      <c r="A430" s="192" t="s">
        <v>5212</v>
      </c>
      <c r="B430" s="196">
        <v>0.77839999999999998</v>
      </c>
      <c r="C430" s="196">
        <v>1.2777999999999998</v>
      </c>
      <c r="D430" s="196"/>
      <c r="E430" s="196"/>
      <c r="F430" s="196"/>
      <c r="G430" s="196"/>
      <c r="H430" s="197" t="s">
        <v>3694</v>
      </c>
      <c r="I430" s="197"/>
      <c r="J430" s="201" t="s">
        <v>3547</v>
      </c>
      <c r="K430" s="197"/>
      <c r="L430" s="192"/>
      <c r="M430" s="197"/>
      <c r="N430" s="192" t="s">
        <v>3695</v>
      </c>
      <c r="O430" s="194" t="s">
        <v>2187</v>
      </c>
      <c r="P430" s="192" t="s">
        <v>9927</v>
      </c>
      <c r="Q430" s="197" t="s">
        <v>3547</v>
      </c>
    </row>
    <row r="431" spans="1:17">
      <c r="A431" s="192" t="s">
        <v>5213</v>
      </c>
      <c r="B431" s="196">
        <v>1.0053999999999998</v>
      </c>
      <c r="C431" s="196">
        <v>1.6504999999999999</v>
      </c>
      <c r="D431" s="196"/>
      <c r="E431" s="196"/>
      <c r="F431" s="196"/>
      <c r="G431" s="196"/>
      <c r="H431" s="197" t="s">
        <v>1725</v>
      </c>
      <c r="I431" s="197" t="s">
        <v>1640</v>
      </c>
      <c r="J431" s="201" t="s">
        <v>3547</v>
      </c>
      <c r="K431" s="197" t="s">
        <v>3550</v>
      </c>
      <c r="L431" s="192"/>
      <c r="M431" s="197">
        <v>1.95E-2</v>
      </c>
      <c r="N431" s="192" t="s">
        <v>3704</v>
      </c>
      <c r="O431" s="194" t="s">
        <v>2195</v>
      </c>
      <c r="P431" s="192" t="s">
        <v>9935</v>
      </c>
      <c r="Q431" s="197" t="s">
        <v>3547</v>
      </c>
    </row>
    <row r="432" spans="1:17">
      <c r="A432" s="192" t="s">
        <v>5214</v>
      </c>
      <c r="B432" s="196">
        <v>0.85799999999999998</v>
      </c>
      <c r="C432" s="196">
        <v>1.2777999999999998</v>
      </c>
      <c r="D432" s="196"/>
      <c r="E432" s="196"/>
      <c r="F432" s="196"/>
      <c r="G432" s="196"/>
      <c r="H432" s="197" t="s">
        <v>1362</v>
      </c>
      <c r="I432" s="197" t="s">
        <v>1587</v>
      </c>
      <c r="J432" s="201" t="s">
        <v>3547</v>
      </c>
      <c r="K432" s="197" t="s">
        <v>3550</v>
      </c>
      <c r="L432" s="192"/>
      <c r="M432" s="197"/>
      <c r="N432" s="192" t="s">
        <v>3698</v>
      </c>
      <c r="O432" s="194" t="s">
        <v>2190</v>
      </c>
      <c r="P432" s="192" t="s">
        <v>9929</v>
      </c>
      <c r="Q432" s="197" t="s">
        <v>3547</v>
      </c>
    </row>
    <row r="433" spans="1:17">
      <c r="A433" s="192" t="s">
        <v>385</v>
      </c>
      <c r="B433" s="196">
        <v>1.8469</v>
      </c>
      <c r="C433" s="196">
        <v>1.3851</v>
      </c>
      <c r="D433" s="196">
        <v>53.964699999999993</v>
      </c>
      <c r="E433" s="196">
        <v>56.58</v>
      </c>
      <c r="F433" s="196">
        <v>57.819099999999999</v>
      </c>
      <c r="G433" s="196">
        <v>56.214199999999998</v>
      </c>
      <c r="H433" s="197" t="s">
        <v>1654</v>
      </c>
      <c r="I433" s="197"/>
      <c r="J433" s="201" t="s">
        <v>3547</v>
      </c>
      <c r="K433" s="197"/>
      <c r="L433" s="192"/>
      <c r="M433" s="197"/>
      <c r="N433" s="192" t="s">
        <v>3693</v>
      </c>
      <c r="O433" s="194" t="s">
        <v>2186</v>
      </c>
      <c r="P433" s="192" t="s">
        <v>9932</v>
      </c>
      <c r="Q433" s="197" t="s">
        <v>3547</v>
      </c>
    </row>
    <row r="434" spans="1:17">
      <c r="A434" s="192" t="s">
        <v>386</v>
      </c>
      <c r="B434" s="196">
        <v>1.5194999999999999</v>
      </c>
      <c r="C434" s="196">
        <v>1.2777999999999998</v>
      </c>
      <c r="D434" s="196">
        <v>49.826999999999998</v>
      </c>
      <c r="E434" s="196">
        <v>50.666799999999995</v>
      </c>
      <c r="F434" s="196">
        <v>53.839499999999994</v>
      </c>
      <c r="G434" s="196">
        <v>51.455499999999994</v>
      </c>
      <c r="H434" s="197" t="s">
        <v>1362</v>
      </c>
      <c r="I434" s="197" t="s">
        <v>1587</v>
      </c>
      <c r="J434" s="201" t="s">
        <v>3547</v>
      </c>
      <c r="K434" s="197" t="s">
        <v>3550</v>
      </c>
      <c r="L434" s="192"/>
      <c r="M434" s="197"/>
      <c r="N434" s="192" t="s">
        <v>3698</v>
      </c>
      <c r="O434" s="194" t="s">
        <v>2190</v>
      </c>
      <c r="P434" s="192" t="s">
        <v>9929</v>
      </c>
      <c r="Q434" s="197" t="s">
        <v>3547</v>
      </c>
    </row>
    <row r="435" spans="1:17">
      <c r="A435" s="192" t="s">
        <v>5215</v>
      </c>
      <c r="B435" s="196">
        <v>0.97799999999999998</v>
      </c>
      <c r="C435" s="196">
        <v>1.2777999999999998</v>
      </c>
      <c r="D435" s="196">
        <v>46.736799999999995</v>
      </c>
      <c r="E435" s="196">
        <v>46.061099999999996</v>
      </c>
      <c r="F435" s="196">
        <v>46.325999999999993</v>
      </c>
      <c r="G435" s="196">
        <v>46.389499999999998</v>
      </c>
      <c r="H435" s="197" t="s">
        <v>1587</v>
      </c>
      <c r="I435" s="197"/>
      <c r="J435" s="201" t="s">
        <v>3547</v>
      </c>
      <c r="K435" s="197"/>
      <c r="L435" s="192"/>
      <c r="M435" s="197"/>
      <c r="N435" s="192" t="s">
        <v>3680</v>
      </c>
      <c r="O435" s="194" t="s">
        <v>2178</v>
      </c>
      <c r="P435" s="192" t="s">
        <v>9919</v>
      </c>
      <c r="Q435" s="197" t="s">
        <v>3547</v>
      </c>
    </row>
    <row r="436" spans="1:17">
      <c r="A436" s="192" t="s">
        <v>387</v>
      </c>
      <c r="B436" s="196">
        <v>1.8609</v>
      </c>
      <c r="C436" s="196">
        <v>1.3168999999999997</v>
      </c>
      <c r="D436" s="196">
        <v>53.438499999999998</v>
      </c>
      <c r="E436" s="196">
        <v>53.437399999999997</v>
      </c>
      <c r="F436" s="196">
        <v>54.068299999999994</v>
      </c>
      <c r="G436" s="196">
        <v>53.655199999999994</v>
      </c>
      <c r="H436" s="197" t="s">
        <v>1614</v>
      </c>
      <c r="I436" s="197"/>
      <c r="J436" s="201" t="s">
        <v>3547</v>
      </c>
      <c r="K436" s="197"/>
      <c r="L436" s="192"/>
      <c r="M436" s="197">
        <v>3.9099999999999996E-2</v>
      </c>
      <c r="N436" s="192" t="s">
        <v>3697</v>
      </c>
      <c r="O436" s="194" t="s">
        <v>2189</v>
      </c>
      <c r="P436" s="192" t="s">
        <v>9928</v>
      </c>
      <c r="Q436" s="197" t="s">
        <v>3547</v>
      </c>
    </row>
    <row r="437" spans="1:17">
      <c r="A437" s="192" t="s">
        <v>388</v>
      </c>
      <c r="B437" s="196">
        <v>2.0326999999999997</v>
      </c>
      <c r="C437" s="196">
        <v>1.2777999999999998</v>
      </c>
      <c r="D437" s="196">
        <v>61.261099999999999</v>
      </c>
      <c r="E437" s="196">
        <v>59.029399999999995</v>
      </c>
      <c r="F437" s="196">
        <v>62.621199999999995</v>
      </c>
      <c r="G437" s="196">
        <v>60.958799999999997</v>
      </c>
      <c r="H437" s="197" t="s">
        <v>1587</v>
      </c>
      <c r="I437" s="197"/>
      <c r="J437" s="201" t="s">
        <v>3547</v>
      </c>
      <c r="K437" s="197"/>
      <c r="L437" s="192"/>
      <c r="M437" s="197"/>
      <c r="N437" s="192" t="s">
        <v>3680</v>
      </c>
      <c r="O437" s="194" t="s">
        <v>2178</v>
      </c>
      <c r="P437" s="192" t="s">
        <v>9919</v>
      </c>
      <c r="Q437" s="197" t="s">
        <v>3547</v>
      </c>
    </row>
    <row r="438" spans="1:17">
      <c r="A438" s="192" t="s">
        <v>389</v>
      </c>
      <c r="B438" s="196">
        <v>1.8400999999999998</v>
      </c>
      <c r="C438" s="196">
        <v>1.2777999999999998</v>
      </c>
      <c r="D438" s="196">
        <v>48.733999999999995</v>
      </c>
      <c r="E438" s="196">
        <v>50.385899999999999</v>
      </c>
      <c r="F438" s="196">
        <v>52.465799999999994</v>
      </c>
      <c r="G438" s="196">
        <v>50.559299999999993</v>
      </c>
      <c r="H438" s="197" t="s">
        <v>1362</v>
      </c>
      <c r="I438" s="197" t="s">
        <v>1587</v>
      </c>
      <c r="J438" s="201" t="s">
        <v>3547</v>
      </c>
      <c r="K438" s="197" t="s">
        <v>3550</v>
      </c>
      <c r="L438" s="192"/>
      <c r="M438" s="197"/>
      <c r="N438" s="192" t="s">
        <v>3698</v>
      </c>
      <c r="O438" s="194" t="s">
        <v>2190</v>
      </c>
      <c r="P438" s="192" t="s">
        <v>9929</v>
      </c>
      <c r="Q438" s="197" t="s">
        <v>3547</v>
      </c>
    </row>
    <row r="439" spans="1:17">
      <c r="A439" s="192" t="s">
        <v>390</v>
      </c>
      <c r="B439" s="196">
        <v>1.4141999999999999</v>
      </c>
      <c r="C439" s="196">
        <v>1.2777999999999998</v>
      </c>
      <c r="D439" s="196">
        <v>31.923699999999997</v>
      </c>
      <c r="E439" s="196">
        <v>33.800999999999995</v>
      </c>
      <c r="F439" s="196">
        <v>33.450699999999998</v>
      </c>
      <c r="G439" s="196">
        <v>33.0229</v>
      </c>
      <c r="H439" s="197" t="s">
        <v>3725</v>
      </c>
      <c r="I439" s="197"/>
      <c r="J439" s="201" t="s">
        <v>3547</v>
      </c>
      <c r="K439" s="197"/>
      <c r="L439" s="192"/>
      <c r="M439" s="197"/>
      <c r="N439" s="192" t="s">
        <v>3726</v>
      </c>
      <c r="O439" s="194" t="s">
        <v>2214</v>
      </c>
      <c r="P439" s="192" t="s">
        <v>9954</v>
      </c>
      <c r="Q439" s="197" t="s">
        <v>3547</v>
      </c>
    </row>
    <row r="440" spans="1:17">
      <c r="A440" s="192" t="s">
        <v>391</v>
      </c>
      <c r="B440" s="196">
        <v>1.8595999999999999</v>
      </c>
      <c r="C440" s="196">
        <v>1.2777999999999998</v>
      </c>
      <c r="D440" s="196">
        <v>46.506999999999998</v>
      </c>
      <c r="E440" s="196">
        <v>46.716399999999993</v>
      </c>
      <c r="F440" s="196">
        <v>47.312299999999993</v>
      </c>
      <c r="G440" s="196">
        <v>46.858099999999993</v>
      </c>
      <c r="H440" s="197" t="s">
        <v>1362</v>
      </c>
      <c r="I440" s="197" t="s">
        <v>1587</v>
      </c>
      <c r="J440" s="201" t="s">
        <v>3547</v>
      </c>
      <c r="K440" s="197" t="s">
        <v>3550</v>
      </c>
      <c r="L440" s="192"/>
      <c r="M440" s="197"/>
      <c r="N440" s="192" t="s">
        <v>3698</v>
      </c>
      <c r="O440" s="194" t="s">
        <v>2190</v>
      </c>
      <c r="P440" s="192" t="s">
        <v>9929</v>
      </c>
      <c r="Q440" s="197" t="s">
        <v>3547</v>
      </c>
    </row>
    <row r="441" spans="1:17">
      <c r="A441" s="192" t="s">
        <v>392</v>
      </c>
      <c r="B441" s="196">
        <v>1.8878999999999999</v>
      </c>
      <c r="C441" s="196">
        <v>1.2777999999999998</v>
      </c>
      <c r="D441" s="196">
        <v>43.339599999999997</v>
      </c>
      <c r="E441" s="196">
        <v>47.527499999999996</v>
      </c>
      <c r="F441" s="196">
        <v>47.855999999999995</v>
      </c>
      <c r="G441" s="196">
        <v>46.324999999999996</v>
      </c>
      <c r="H441" s="197" t="s">
        <v>1691</v>
      </c>
      <c r="I441" s="197" t="s">
        <v>1362</v>
      </c>
      <c r="J441" s="201" t="s">
        <v>3547</v>
      </c>
      <c r="K441" s="197" t="s">
        <v>3550</v>
      </c>
      <c r="L441" s="192"/>
      <c r="M441" s="197"/>
      <c r="N441" s="192" t="s">
        <v>3681</v>
      </c>
      <c r="O441" s="194" t="s">
        <v>2179</v>
      </c>
      <c r="P441" s="192" t="s">
        <v>9920</v>
      </c>
      <c r="Q441" s="197" t="s">
        <v>3547</v>
      </c>
    </row>
    <row r="442" spans="1:17">
      <c r="A442" s="192" t="s">
        <v>393</v>
      </c>
      <c r="B442" s="196">
        <v>1.3658999999999999</v>
      </c>
      <c r="C442" s="196">
        <v>1.2777999999999998</v>
      </c>
      <c r="D442" s="196">
        <v>37.978199999999994</v>
      </c>
      <c r="E442" s="196">
        <v>39.385599999999997</v>
      </c>
      <c r="F442" s="196">
        <v>39.979299999999995</v>
      </c>
      <c r="G442" s="196">
        <v>39.120099999999994</v>
      </c>
      <c r="H442" s="197" t="s">
        <v>1587</v>
      </c>
      <c r="I442" s="197"/>
      <c r="J442" s="201" t="s">
        <v>3547</v>
      </c>
      <c r="K442" s="197"/>
      <c r="L442" s="192"/>
      <c r="M442" s="197"/>
      <c r="N442" s="192" t="s">
        <v>3680</v>
      </c>
      <c r="O442" s="194" t="s">
        <v>2178</v>
      </c>
      <c r="P442" s="192" t="s">
        <v>9919</v>
      </c>
      <c r="Q442" s="197" t="s">
        <v>3547</v>
      </c>
    </row>
    <row r="443" spans="1:17">
      <c r="A443" s="192" t="s">
        <v>394</v>
      </c>
      <c r="B443" s="196">
        <v>1.6109</v>
      </c>
      <c r="C443" s="196">
        <v>1.2777999999999998</v>
      </c>
      <c r="D443" s="196">
        <v>36.337699999999998</v>
      </c>
      <c r="E443" s="196">
        <v>36.404399999999995</v>
      </c>
      <c r="F443" s="196">
        <v>37.920899999999996</v>
      </c>
      <c r="G443" s="196">
        <v>36.882199999999997</v>
      </c>
      <c r="H443" s="197" t="s">
        <v>1362</v>
      </c>
      <c r="I443" s="197" t="s">
        <v>1587</v>
      </c>
      <c r="J443" s="201" t="s">
        <v>3547</v>
      </c>
      <c r="K443" s="197" t="s">
        <v>3550</v>
      </c>
      <c r="L443" s="192"/>
      <c r="M443" s="197"/>
      <c r="N443" s="192" t="s">
        <v>3698</v>
      </c>
      <c r="O443" s="194" t="s">
        <v>2190</v>
      </c>
      <c r="P443" s="192" t="s">
        <v>9929</v>
      </c>
      <c r="Q443" s="197" t="s">
        <v>3547</v>
      </c>
    </row>
    <row r="444" spans="1:17">
      <c r="A444" s="192" t="s">
        <v>395</v>
      </c>
      <c r="B444" s="196">
        <v>1.7307999999999999</v>
      </c>
      <c r="C444" s="196">
        <v>1.2777999999999998</v>
      </c>
      <c r="D444" s="196">
        <v>50.6008</v>
      </c>
      <c r="E444" s="196">
        <v>51.022599999999997</v>
      </c>
      <c r="F444" s="196">
        <v>51.479199999999999</v>
      </c>
      <c r="G444" s="196">
        <v>51.054099999999998</v>
      </c>
      <c r="H444" s="197" t="s">
        <v>1587</v>
      </c>
      <c r="I444" s="197"/>
      <c r="J444" s="201" t="s">
        <v>3547</v>
      </c>
      <c r="K444" s="197"/>
      <c r="L444" s="192"/>
      <c r="M444" s="197"/>
      <c r="N444" s="192" t="s">
        <v>3680</v>
      </c>
      <c r="O444" s="194" t="s">
        <v>2178</v>
      </c>
      <c r="P444" s="192" t="s">
        <v>9919</v>
      </c>
      <c r="Q444" s="197" t="s">
        <v>3547</v>
      </c>
    </row>
    <row r="445" spans="1:17">
      <c r="A445" s="192" t="s">
        <v>396</v>
      </c>
      <c r="B445" s="196">
        <v>1.7422</v>
      </c>
      <c r="C445" s="196">
        <v>1.2777999999999998</v>
      </c>
      <c r="D445" s="196">
        <v>33.715599999999995</v>
      </c>
      <c r="E445" s="196">
        <v>34.954999999999998</v>
      </c>
      <c r="F445" s="196">
        <v>35.745099999999994</v>
      </c>
      <c r="G445" s="196">
        <v>34.799499999999995</v>
      </c>
      <c r="H445" s="197" t="s">
        <v>1691</v>
      </c>
      <c r="I445" s="197" t="s">
        <v>1587</v>
      </c>
      <c r="J445" s="201" t="s">
        <v>3547</v>
      </c>
      <c r="K445" s="197" t="s">
        <v>3550</v>
      </c>
      <c r="L445" s="192"/>
      <c r="M445" s="197"/>
      <c r="N445" s="192" t="s">
        <v>3703</v>
      </c>
      <c r="O445" s="194" t="s">
        <v>2194</v>
      </c>
      <c r="P445" s="192" t="s">
        <v>9934</v>
      </c>
      <c r="Q445" s="197" t="s">
        <v>3547</v>
      </c>
    </row>
    <row r="446" spans="1:17">
      <c r="A446" s="192" t="s">
        <v>397</v>
      </c>
      <c r="B446" s="196">
        <v>1.6898</v>
      </c>
      <c r="C446" s="196">
        <v>1.2777999999999998</v>
      </c>
      <c r="D446" s="196">
        <v>34.217499999999994</v>
      </c>
      <c r="E446" s="196">
        <v>35.335699999999996</v>
      </c>
      <c r="F446" s="196">
        <v>36.613999999999997</v>
      </c>
      <c r="G446" s="196">
        <v>35.407399999999996</v>
      </c>
      <c r="H446" s="197" t="s">
        <v>1587</v>
      </c>
      <c r="I446" s="197"/>
      <c r="J446" s="201" t="s">
        <v>3547</v>
      </c>
      <c r="K446" s="197"/>
      <c r="L446" s="192"/>
      <c r="M446" s="197"/>
      <c r="N446" s="192" t="s">
        <v>3680</v>
      </c>
      <c r="O446" s="194" t="s">
        <v>2204</v>
      </c>
      <c r="P446" s="192" t="s">
        <v>9919</v>
      </c>
      <c r="Q446" s="197" t="s">
        <v>3547</v>
      </c>
    </row>
    <row r="447" spans="1:17">
      <c r="A447" s="192" t="s">
        <v>398</v>
      </c>
      <c r="B447" s="196">
        <v>1.3538999999999999</v>
      </c>
      <c r="C447" s="196">
        <v>1.2777999999999998</v>
      </c>
      <c r="D447" s="196">
        <v>45.224599999999995</v>
      </c>
      <c r="E447" s="196">
        <v>47.077699999999993</v>
      </c>
      <c r="F447" s="196">
        <v>47.55</v>
      </c>
      <c r="G447" s="196">
        <v>46.617199999999997</v>
      </c>
      <c r="H447" s="197" t="s">
        <v>1362</v>
      </c>
      <c r="I447" s="197" t="s">
        <v>1587</v>
      </c>
      <c r="J447" s="201" t="s">
        <v>3547</v>
      </c>
      <c r="K447" s="197" t="s">
        <v>3550</v>
      </c>
      <c r="L447" s="192"/>
      <c r="M447" s="197"/>
      <c r="N447" s="192" t="s">
        <v>3698</v>
      </c>
      <c r="O447" s="194" t="s">
        <v>2190</v>
      </c>
      <c r="P447" s="192" t="s">
        <v>9929</v>
      </c>
      <c r="Q447" s="197" t="s">
        <v>3547</v>
      </c>
    </row>
    <row r="448" spans="1:17">
      <c r="A448" s="192" t="s">
        <v>399</v>
      </c>
      <c r="B448" s="196">
        <v>1.6113999999999999</v>
      </c>
      <c r="C448" s="196">
        <v>1.5800999999999998</v>
      </c>
      <c r="D448" s="196">
        <v>64.805699999999987</v>
      </c>
      <c r="E448" s="196">
        <v>66.705399999999997</v>
      </c>
      <c r="F448" s="196">
        <v>68.427099999999996</v>
      </c>
      <c r="G448" s="196">
        <v>66.666299999999993</v>
      </c>
      <c r="H448" s="197" t="s">
        <v>1703</v>
      </c>
      <c r="I448" s="197"/>
      <c r="J448" s="201" t="s">
        <v>3547</v>
      </c>
      <c r="K448" s="197"/>
      <c r="L448" s="192"/>
      <c r="M448" s="197"/>
      <c r="N448" s="192" t="s">
        <v>3679</v>
      </c>
      <c r="O448" s="194" t="s">
        <v>2177</v>
      </c>
      <c r="P448" s="192" t="s">
        <v>9918</v>
      </c>
      <c r="Q448" s="197" t="s">
        <v>3547</v>
      </c>
    </row>
    <row r="449" spans="1:17">
      <c r="A449" s="192" t="s">
        <v>400</v>
      </c>
      <c r="B449" s="196">
        <v>1.4353999999999998</v>
      </c>
      <c r="C449" s="196">
        <v>1.2777999999999998</v>
      </c>
      <c r="D449" s="196">
        <v>43.661699999999996</v>
      </c>
      <c r="E449" s="196">
        <v>44.356299999999997</v>
      </c>
      <c r="F449" s="196">
        <v>44.844099999999997</v>
      </c>
      <c r="G449" s="196">
        <v>44.297999999999995</v>
      </c>
      <c r="H449" s="197" t="s">
        <v>1587</v>
      </c>
      <c r="I449" s="197"/>
      <c r="J449" s="201" t="s">
        <v>3547</v>
      </c>
      <c r="K449" s="197"/>
      <c r="L449" s="192"/>
      <c r="M449" s="197"/>
      <c r="N449" s="192" t="s">
        <v>3680</v>
      </c>
      <c r="O449" s="194" t="s">
        <v>2204</v>
      </c>
      <c r="P449" s="192" t="s">
        <v>9919</v>
      </c>
      <c r="Q449" s="197" t="s">
        <v>3547</v>
      </c>
    </row>
    <row r="450" spans="1:17">
      <c r="A450" s="192" t="s">
        <v>401</v>
      </c>
      <c r="B450" s="196">
        <v>2.2408999999999999</v>
      </c>
      <c r="C450" s="196">
        <v>1.5800999999999998</v>
      </c>
      <c r="D450" s="196">
        <v>58.3904</v>
      </c>
      <c r="E450" s="196">
        <v>61.031999999999996</v>
      </c>
      <c r="F450" s="196">
        <v>64.489099999999993</v>
      </c>
      <c r="G450" s="196">
        <v>61.346499999999999</v>
      </c>
      <c r="H450" s="197" t="s">
        <v>1703</v>
      </c>
      <c r="I450" s="197"/>
      <c r="J450" s="201" t="s">
        <v>3547</v>
      </c>
      <c r="K450" s="197"/>
      <c r="L450" s="192"/>
      <c r="M450" s="197"/>
      <c r="N450" s="192" t="s">
        <v>3679</v>
      </c>
      <c r="O450" s="194" t="s">
        <v>2177</v>
      </c>
      <c r="P450" s="192" t="s">
        <v>9918</v>
      </c>
      <c r="Q450" s="197" t="s">
        <v>3547</v>
      </c>
    </row>
    <row r="451" spans="1:17">
      <c r="A451" s="192" t="s">
        <v>402</v>
      </c>
      <c r="B451" s="196">
        <v>1.7082999999999999</v>
      </c>
      <c r="C451" s="196">
        <v>1.2777999999999998</v>
      </c>
      <c r="D451" s="196">
        <v>45.041799999999995</v>
      </c>
      <c r="E451" s="196">
        <v>47.258699999999997</v>
      </c>
      <c r="F451" s="196">
        <v>48.533699999999996</v>
      </c>
      <c r="G451" s="196">
        <v>46.9255</v>
      </c>
      <c r="H451" s="197" t="s">
        <v>1362</v>
      </c>
      <c r="I451" s="197" t="s">
        <v>1587</v>
      </c>
      <c r="J451" s="201" t="s">
        <v>3547</v>
      </c>
      <c r="K451" s="197" t="s">
        <v>3550</v>
      </c>
      <c r="L451" s="192"/>
      <c r="M451" s="197"/>
      <c r="N451" s="192" t="s">
        <v>3698</v>
      </c>
      <c r="O451" s="194" t="s">
        <v>2190</v>
      </c>
      <c r="P451" s="192" t="s">
        <v>9929</v>
      </c>
      <c r="Q451" s="197" t="s">
        <v>3547</v>
      </c>
    </row>
    <row r="452" spans="1:17">
      <c r="A452" s="192" t="s">
        <v>403</v>
      </c>
      <c r="B452" s="196">
        <v>1.9056999999999999</v>
      </c>
      <c r="C452" s="196">
        <v>1.7311999999999999</v>
      </c>
      <c r="D452" s="196">
        <v>68.319199999999995</v>
      </c>
      <c r="E452" s="196">
        <v>71.370399999999989</v>
      </c>
      <c r="F452" s="196">
        <v>73.957499999999996</v>
      </c>
      <c r="G452" s="196">
        <v>71.211399999999998</v>
      </c>
      <c r="H452" s="197" t="s">
        <v>1717</v>
      </c>
      <c r="I452" s="197"/>
      <c r="J452" s="201" t="s">
        <v>3547</v>
      </c>
      <c r="K452" s="197"/>
      <c r="L452" s="192"/>
      <c r="M452" s="197"/>
      <c r="N452" s="192" t="s">
        <v>3688</v>
      </c>
      <c r="O452" s="194" t="s">
        <v>2183</v>
      </c>
      <c r="P452" s="192" t="s">
        <v>9924</v>
      </c>
      <c r="Q452" s="197" t="s">
        <v>3547</v>
      </c>
    </row>
    <row r="453" spans="1:17">
      <c r="A453" s="192" t="s">
        <v>404</v>
      </c>
      <c r="B453" s="196">
        <v>1.6100999999999999</v>
      </c>
      <c r="C453" s="196">
        <v>1.2777999999999998</v>
      </c>
      <c r="D453" s="196">
        <v>35.064999999999998</v>
      </c>
      <c r="E453" s="196">
        <v>26.421099999999999</v>
      </c>
      <c r="F453" s="196">
        <v>32.450199999999995</v>
      </c>
      <c r="G453" s="196">
        <v>31.126299999999997</v>
      </c>
      <c r="H453" s="197" t="s">
        <v>3686</v>
      </c>
      <c r="I453" s="197"/>
      <c r="J453" s="201" t="s">
        <v>3547</v>
      </c>
      <c r="K453" s="197"/>
      <c r="L453" s="192"/>
      <c r="M453" s="197"/>
      <c r="N453" s="192" t="s">
        <v>3687</v>
      </c>
      <c r="O453" s="194" t="s">
        <v>2182</v>
      </c>
      <c r="P453" s="192" t="s">
        <v>9923</v>
      </c>
      <c r="Q453" s="197" t="s">
        <v>3547</v>
      </c>
    </row>
    <row r="454" spans="1:17">
      <c r="A454" s="192" t="s">
        <v>405</v>
      </c>
      <c r="B454" s="196">
        <v>1.6732999999999998</v>
      </c>
      <c r="C454" s="196">
        <v>1.2777999999999998</v>
      </c>
      <c r="D454" s="196"/>
      <c r="E454" s="196">
        <v>60.796999999999997</v>
      </c>
      <c r="F454" s="196">
        <v>62.778799999999997</v>
      </c>
      <c r="G454" s="196">
        <v>61.801199999999994</v>
      </c>
      <c r="H454" s="197" t="s">
        <v>1362</v>
      </c>
      <c r="I454" s="197" t="s">
        <v>1587</v>
      </c>
      <c r="J454" s="201" t="s">
        <v>3547</v>
      </c>
      <c r="K454" s="197" t="s">
        <v>3550</v>
      </c>
      <c r="L454" s="192"/>
      <c r="M454" s="197"/>
      <c r="N454" s="192" t="s">
        <v>3698</v>
      </c>
      <c r="O454" s="194" t="s">
        <v>2190</v>
      </c>
      <c r="P454" s="192" t="s">
        <v>9929</v>
      </c>
      <c r="Q454" s="197" t="s">
        <v>3547</v>
      </c>
    </row>
    <row r="455" spans="1:17">
      <c r="A455" s="192" t="s">
        <v>406</v>
      </c>
      <c r="B455" s="196">
        <v>1.6005999999999998</v>
      </c>
      <c r="C455" s="196">
        <v>1.3851</v>
      </c>
      <c r="D455" s="196">
        <v>59.182799999999993</v>
      </c>
      <c r="E455" s="196">
        <v>61.226999999999997</v>
      </c>
      <c r="F455" s="196">
        <v>63.009299999999996</v>
      </c>
      <c r="G455" s="196">
        <v>61.129299999999994</v>
      </c>
      <c r="H455" s="197" t="s">
        <v>1654</v>
      </c>
      <c r="I455" s="197"/>
      <c r="J455" s="201" t="s">
        <v>3547</v>
      </c>
      <c r="K455" s="197"/>
      <c r="L455" s="192"/>
      <c r="M455" s="197"/>
      <c r="N455" s="192" t="s">
        <v>3693</v>
      </c>
      <c r="O455" s="194" t="s">
        <v>2186</v>
      </c>
      <c r="P455" s="192" t="s">
        <v>9932</v>
      </c>
      <c r="Q455" s="197" t="s">
        <v>3547</v>
      </c>
    </row>
    <row r="456" spans="1:17">
      <c r="A456" s="192" t="s">
        <v>407</v>
      </c>
      <c r="B456" s="196">
        <v>1.6780999999999999</v>
      </c>
      <c r="C456" s="196">
        <v>1.2777999999999998</v>
      </c>
      <c r="D456" s="196">
        <v>47.443799999999996</v>
      </c>
      <c r="E456" s="196">
        <v>49.578099999999999</v>
      </c>
      <c r="F456" s="196">
        <v>45.080799999999996</v>
      </c>
      <c r="G456" s="196">
        <v>47.245999999999995</v>
      </c>
      <c r="H456" s="197" t="s">
        <v>1587</v>
      </c>
      <c r="I456" s="197"/>
      <c r="J456" s="201" t="s">
        <v>3547</v>
      </c>
      <c r="K456" s="197"/>
      <c r="L456" s="192"/>
      <c r="M456" s="197"/>
      <c r="N456" s="192" t="s">
        <v>3680</v>
      </c>
      <c r="O456" s="194" t="s">
        <v>2178</v>
      </c>
      <c r="P456" s="192" t="s">
        <v>9919</v>
      </c>
      <c r="Q456" s="197" t="s">
        <v>3547</v>
      </c>
    </row>
    <row r="457" spans="1:17">
      <c r="A457" s="192" t="s">
        <v>408</v>
      </c>
      <c r="B457" s="196">
        <v>2.3015999999999996</v>
      </c>
      <c r="C457" s="196">
        <v>1.2777999999999998</v>
      </c>
      <c r="D457" s="196">
        <v>62.951599999999999</v>
      </c>
      <c r="E457" s="196">
        <v>64.079299999999989</v>
      </c>
      <c r="F457" s="196">
        <v>63.304199999999994</v>
      </c>
      <c r="G457" s="196">
        <v>63.446899999999999</v>
      </c>
      <c r="H457" s="197" t="s">
        <v>1587</v>
      </c>
      <c r="I457" s="197"/>
      <c r="J457" s="201" t="s">
        <v>3547</v>
      </c>
      <c r="K457" s="197"/>
      <c r="L457" s="192"/>
      <c r="M457" s="197"/>
      <c r="N457" s="192" t="s">
        <v>3680</v>
      </c>
      <c r="O457" s="194" t="s">
        <v>2178</v>
      </c>
      <c r="P457" s="192" t="s">
        <v>9919</v>
      </c>
      <c r="Q457" s="197" t="s">
        <v>3547</v>
      </c>
    </row>
    <row r="458" spans="1:17">
      <c r="A458" s="192" t="s">
        <v>9955</v>
      </c>
      <c r="B458" s="196"/>
      <c r="C458" s="196">
        <v>1.2777999999999998</v>
      </c>
      <c r="D458" s="196"/>
      <c r="E458" s="196"/>
      <c r="F458" s="196"/>
      <c r="G458" s="196"/>
      <c r="H458" s="197" t="s">
        <v>1691</v>
      </c>
      <c r="I458" s="197" t="s">
        <v>1362</v>
      </c>
      <c r="J458" s="201" t="s">
        <v>3547</v>
      </c>
      <c r="K458" s="197" t="s">
        <v>3550</v>
      </c>
      <c r="L458" s="192"/>
      <c r="M458" s="197"/>
      <c r="N458" s="192" t="s">
        <v>3681</v>
      </c>
      <c r="O458" s="194" t="s">
        <v>2179</v>
      </c>
      <c r="P458" s="192" t="s">
        <v>9920</v>
      </c>
      <c r="Q458" s="197" t="s">
        <v>3547</v>
      </c>
    </row>
    <row r="459" spans="1:17">
      <c r="A459" s="192" t="s">
        <v>409</v>
      </c>
      <c r="B459" s="196">
        <v>1.3633999999999999</v>
      </c>
      <c r="C459" s="196">
        <v>1.2777999999999998</v>
      </c>
      <c r="D459" s="196">
        <v>48.708099999999995</v>
      </c>
      <c r="E459" s="196">
        <v>48.533899999999996</v>
      </c>
      <c r="F459" s="196">
        <v>52.247199999999999</v>
      </c>
      <c r="G459" s="196">
        <v>49.841099999999997</v>
      </c>
      <c r="H459" s="197" t="s">
        <v>1719</v>
      </c>
      <c r="I459" s="197"/>
      <c r="J459" s="201" t="s">
        <v>3547</v>
      </c>
      <c r="K459" s="197"/>
      <c r="L459" s="192"/>
      <c r="M459" s="197"/>
      <c r="N459" s="192" t="s">
        <v>3678</v>
      </c>
      <c r="O459" s="194" t="s">
        <v>2176</v>
      </c>
      <c r="P459" s="192" t="s">
        <v>9917</v>
      </c>
      <c r="Q459" s="197" t="s">
        <v>3547</v>
      </c>
    </row>
    <row r="460" spans="1:17">
      <c r="A460" s="192" t="s">
        <v>410</v>
      </c>
      <c r="B460" s="196">
        <v>1.6932999999999998</v>
      </c>
      <c r="C460" s="196">
        <v>1.2777999999999998</v>
      </c>
      <c r="D460" s="196">
        <v>48.667199999999994</v>
      </c>
      <c r="E460" s="196">
        <v>49.982499999999995</v>
      </c>
      <c r="F460" s="196">
        <v>50.121099999999998</v>
      </c>
      <c r="G460" s="196">
        <v>49.570599999999999</v>
      </c>
      <c r="H460" s="197" t="s">
        <v>3682</v>
      </c>
      <c r="I460" s="197"/>
      <c r="J460" s="201" t="s">
        <v>3547</v>
      </c>
      <c r="K460" s="197"/>
      <c r="L460" s="192"/>
      <c r="M460" s="197"/>
      <c r="N460" s="192" t="s">
        <v>3683</v>
      </c>
      <c r="O460" s="194" t="s">
        <v>2180</v>
      </c>
      <c r="P460" s="192" t="s">
        <v>9921</v>
      </c>
      <c r="Q460" s="197" t="s">
        <v>3547</v>
      </c>
    </row>
    <row r="461" spans="1:17">
      <c r="A461" s="192" t="s">
        <v>411</v>
      </c>
      <c r="B461" s="196">
        <v>1.5043</v>
      </c>
      <c r="C461" s="196">
        <v>1.2777999999999998</v>
      </c>
      <c r="D461" s="196">
        <v>33.199299999999994</v>
      </c>
      <c r="E461" s="196">
        <v>40.226399999999998</v>
      </c>
      <c r="F461" s="196">
        <v>39.487499999999997</v>
      </c>
      <c r="G461" s="196">
        <v>37.131299999999996</v>
      </c>
      <c r="H461" s="197" t="s">
        <v>1587</v>
      </c>
      <c r="I461" s="197"/>
      <c r="J461" s="201" t="s">
        <v>3547</v>
      </c>
      <c r="K461" s="197"/>
      <c r="L461" s="192"/>
      <c r="M461" s="197"/>
      <c r="N461" s="192" t="s">
        <v>3680</v>
      </c>
      <c r="O461" s="194" t="s">
        <v>2178</v>
      </c>
      <c r="P461" s="192" t="s">
        <v>9919</v>
      </c>
      <c r="Q461" s="197" t="s">
        <v>3547</v>
      </c>
    </row>
    <row r="462" spans="1:17">
      <c r="A462" s="192" t="s">
        <v>412</v>
      </c>
      <c r="B462" s="196">
        <v>1.6315</v>
      </c>
      <c r="C462" s="196">
        <v>1.2777999999999998</v>
      </c>
      <c r="D462" s="196">
        <v>34.172099999999993</v>
      </c>
      <c r="E462" s="196">
        <v>34.484499999999997</v>
      </c>
      <c r="F462" s="196">
        <v>33.177899999999994</v>
      </c>
      <c r="G462" s="196">
        <v>33.910799999999995</v>
      </c>
      <c r="H462" s="197" t="s">
        <v>1587</v>
      </c>
      <c r="I462" s="197"/>
      <c r="J462" s="201" t="s">
        <v>3547</v>
      </c>
      <c r="K462" s="197"/>
      <c r="L462" s="192"/>
      <c r="M462" s="197"/>
      <c r="N462" s="192" t="s">
        <v>3680</v>
      </c>
      <c r="O462" s="194" t="s">
        <v>2178</v>
      </c>
      <c r="P462" s="192" t="s">
        <v>9919</v>
      </c>
      <c r="Q462" s="197" t="s">
        <v>3547</v>
      </c>
    </row>
    <row r="463" spans="1:17">
      <c r="A463" s="192" t="s">
        <v>5219</v>
      </c>
      <c r="B463" s="196">
        <v>1.0520999999999998</v>
      </c>
      <c r="C463" s="196">
        <v>1.7121999999999999</v>
      </c>
      <c r="D463" s="196">
        <v>68.402799999999999</v>
      </c>
      <c r="E463" s="196">
        <v>66.001799999999989</v>
      </c>
      <c r="F463" s="196">
        <v>71.956999999999994</v>
      </c>
      <c r="G463" s="196">
        <v>68.764699999999991</v>
      </c>
      <c r="H463" s="197" t="s">
        <v>3673</v>
      </c>
      <c r="I463" s="197"/>
      <c r="J463" s="201" t="s">
        <v>3547</v>
      </c>
      <c r="K463" s="197"/>
      <c r="L463" s="192"/>
      <c r="M463" s="197"/>
      <c r="N463" s="192" t="s">
        <v>3675</v>
      </c>
      <c r="O463" s="194" t="s">
        <v>2173</v>
      </c>
      <c r="P463" s="192" t="s">
        <v>9913</v>
      </c>
      <c r="Q463" s="197" t="s">
        <v>3547</v>
      </c>
    </row>
    <row r="464" spans="1:17">
      <c r="A464" s="192" t="s">
        <v>413</v>
      </c>
      <c r="B464" s="196">
        <v>1.8097999999999999</v>
      </c>
      <c r="C464" s="196">
        <v>1.5800999999999998</v>
      </c>
      <c r="D464" s="196">
        <v>71.080999999999989</v>
      </c>
      <c r="E464" s="196">
        <v>74.112099999999998</v>
      </c>
      <c r="F464" s="196">
        <v>74.975199999999987</v>
      </c>
      <c r="G464" s="196">
        <v>73.4589</v>
      </c>
      <c r="H464" s="197" t="s">
        <v>1703</v>
      </c>
      <c r="I464" s="197"/>
      <c r="J464" s="201" t="s">
        <v>3547</v>
      </c>
      <c r="K464" s="197"/>
      <c r="L464" s="192"/>
      <c r="M464" s="197"/>
      <c r="N464" s="192" t="s">
        <v>3679</v>
      </c>
      <c r="O464" s="194" t="s">
        <v>2177</v>
      </c>
      <c r="P464" s="192" t="s">
        <v>9918</v>
      </c>
      <c r="Q464" s="197" t="s">
        <v>3547</v>
      </c>
    </row>
    <row r="465" spans="1:17">
      <c r="A465" s="192" t="s">
        <v>414</v>
      </c>
      <c r="B465" s="196">
        <v>1.6735</v>
      </c>
      <c r="C465" s="196">
        <v>1.2777999999999998</v>
      </c>
      <c r="D465" s="196">
        <v>58.663699999999999</v>
      </c>
      <c r="E465" s="196">
        <v>61.883799999999994</v>
      </c>
      <c r="F465" s="196">
        <v>64.148499999999999</v>
      </c>
      <c r="G465" s="196">
        <v>61.526799999999994</v>
      </c>
      <c r="H465" s="197" t="s">
        <v>1587</v>
      </c>
      <c r="I465" s="197"/>
      <c r="J465" s="201" t="s">
        <v>3547</v>
      </c>
      <c r="K465" s="197"/>
      <c r="L465" s="192"/>
      <c r="M465" s="197"/>
      <c r="N465" s="192" t="s">
        <v>3680</v>
      </c>
      <c r="O465" s="194" t="s">
        <v>2178</v>
      </c>
      <c r="P465" s="192" t="s">
        <v>9919</v>
      </c>
      <c r="Q465" s="197" t="s">
        <v>3547</v>
      </c>
    </row>
    <row r="466" spans="1:17">
      <c r="A466" s="192" t="s">
        <v>415</v>
      </c>
      <c r="B466" s="196">
        <v>1.8097999999999999</v>
      </c>
      <c r="C466" s="196">
        <v>1.2777999999999998</v>
      </c>
      <c r="D466" s="196">
        <v>45.391399999999997</v>
      </c>
      <c r="E466" s="196">
        <v>46.531899999999993</v>
      </c>
      <c r="F466" s="196">
        <v>47.2744</v>
      </c>
      <c r="G466" s="196">
        <v>46.415599999999998</v>
      </c>
      <c r="H466" s="197" t="s">
        <v>1362</v>
      </c>
      <c r="I466" s="197" t="s">
        <v>1587</v>
      </c>
      <c r="J466" s="201" t="s">
        <v>3547</v>
      </c>
      <c r="K466" s="197" t="s">
        <v>3550</v>
      </c>
      <c r="L466" s="192"/>
      <c r="M466" s="197"/>
      <c r="N466" s="192" t="s">
        <v>3698</v>
      </c>
      <c r="O466" s="194" t="s">
        <v>2190</v>
      </c>
      <c r="P466" s="192" t="s">
        <v>9929</v>
      </c>
      <c r="Q466" s="197" t="s">
        <v>3547</v>
      </c>
    </row>
    <row r="467" spans="1:17">
      <c r="A467" s="192" t="s">
        <v>416</v>
      </c>
      <c r="B467" s="196">
        <v>1.365</v>
      </c>
      <c r="C467" s="196">
        <v>1.2777999999999998</v>
      </c>
      <c r="D467" s="196">
        <v>35.5139</v>
      </c>
      <c r="E467" s="196">
        <v>38.3675</v>
      </c>
      <c r="F467" s="196">
        <v>39.231599999999993</v>
      </c>
      <c r="G467" s="196">
        <v>37.674699999999994</v>
      </c>
      <c r="H467" s="197" t="s">
        <v>1691</v>
      </c>
      <c r="I467" s="197" t="s">
        <v>1362</v>
      </c>
      <c r="J467" s="201" t="s">
        <v>3547</v>
      </c>
      <c r="K467" s="197" t="s">
        <v>3550</v>
      </c>
      <c r="L467" s="192"/>
      <c r="M467" s="197"/>
      <c r="N467" s="192" t="s">
        <v>3681</v>
      </c>
      <c r="O467" s="194" t="s">
        <v>2179</v>
      </c>
      <c r="P467" s="192" t="s">
        <v>9920</v>
      </c>
      <c r="Q467" s="197" t="s">
        <v>3547</v>
      </c>
    </row>
    <row r="468" spans="1:17">
      <c r="A468" s="192" t="s">
        <v>417</v>
      </c>
      <c r="B468" s="196">
        <v>1.9765999999999999</v>
      </c>
      <c r="C468" s="196">
        <v>1.2777999999999998</v>
      </c>
      <c r="D468" s="196">
        <v>64.105699999999999</v>
      </c>
      <c r="E468" s="196">
        <v>61.284099999999995</v>
      </c>
      <c r="F468" s="196">
        <v>61.763699999999993</v>
      </c>
      <c r="G468" s="196">
        <v>62.333499999999994</v>
      </c>
      <c r="H468" s="197" t="s">
        <v>1691</v>
      </c>
      <c r="I468" s="197" t="s">
        <v>1362</v>
      </c>
      <c r="J468" s="201" t="s">
        <v>3547</v>
      </c>
      <c r="K468" s="197" t="s">
        <v>3550</v>
      </c>
      <c r="L468" s="192"/>
      <c r="M468" s="197"/>
      <c r="N468" s="192" t="s">
        <v>3681</v>
      </c>
      <c r="O468" s="194" t="s">
        <v>2179</v>
      </c>
      <c r="P468" s="192" t="s">
        <v>9920</v>
      </c>
      <c r="Q468" s="197" t="s">
        <v>3547</v>
      </c>
    </row>
    <row r="469" spans="1:17">
      <c r="A469" s="192" t="s">
        <v>418</v>
      </c>
      <c r="B469" s="196">
        <v>1.4424999999999999</v>
      </c>
      <c r="C469" s="196">
        <v>1.7311999999999999</v>
      </c>
      <c r="D469" s="196">
        <v>71.856499999999997</v>
      </c>
      <c r="E469" s="196">
        <v>71.956199999999995</v>
      </c>
      <c r="F469" s="196">
        <v>76.625</v>
      </c>
      <c r="G469" s="196">
        <v>73.434699999999992</v>
      </c>
      <c r="H469" s="197" t="s">
        <v>1717</v>
      </c>
      <c r="I469" s="197"/>
      <c r="J469" s="201" t="s">
        <v>3547</v>
      </c>
      <c r="K469" s="197"/>
      <c r="L469" s="192"/>
      <c r="M469" s="197"/>
      <c r="N469" s="192" t="s">
        <v>3688</v>
      </c>
      <c r="O469" s="194" t="s">
        <v>2183</v>
      </c>
      <c r="P469" s="192" t="s">
        <v>9924</v>
      </c>
      <c r="Q469" s="197" t="s">
        <v>3547</v>
      </c>
    </row>
    <row r="470" spans="1:17">
      <c r="A470" s="192" t="s">
        <v>419</v>
      </c>
      <c r="B470" s="196">
        <v>1.5879999999999999</v>
      </c>
      <c r="C470" s="196">
        <v>1.6619999999999999</v>
      </c>
      <c r="D470" s="196">
        <v>65.55</v>
      </c>
      <c r="E470" s="196">
        <v>65.775499999999994</v>
      </c>
      <c r="F470" s="196">
        <v>68.110199999999992</v>
      </c>
      <c r="G470" s="196">
        <v>66.499499999999998</v>
      </c>
      <c r="H470" s="197" t="s">
        <v>1640</v>
      </c>
      <c r="I470" s="197"/>
      <c r="J470" s="201" t="s">
        <v>3547</v>
      </c>
      <c r="K470" s="197"/>
      <c r="L470" s="192"/>
      <c r="M470" s="197"/>
      <c r="N470" s="192" t="s">
        <v>3699</v>
      </c>
      <c r="O470" s="194" t="s">
        <v>2191</v>
      </c>
      <c r="P470" s="192" t="s">
        <v>9930</v>
      </c>
      <c r="Q470" s="197" t="s">
        <v>3547</v>
      </c>
    </row>
    <row r="471" spans="1:17">
      <c r="A471" s="192" t="s">
        <v>420</v>
      </c>
      <c r="B471" s="196">
        <v>1.6425999999999998</v>
      </c>
      <c r="C471" s="196">
        <v>1.6504999999999999</v>
      </c>
      <c r="D471" s="196">
        <v>69.000399999999999</v>
      </c>
      <c r="E471" s="196">
        <v>71.782699999999991</v>
      </c>
      <c r="F471" s="196">
        <v>72.415699999999987</v>
      </c>
      <c r="G471" s="196">
        <v>71.0869</v>
      </c>
      <c r="H471" s="197" t="s">
        <v>1725</v>
      </c>
      <c r="I471" s="197" t="s">
        <v>1640</v>
      </c>
      <c r="J471" s="201" t="s">
        <v>3547</v>
      </c>
      <c r="K471" s="197" t="s">
        <v>3550</v>
      </c>
      <c r="L471" s="192"/>
      <c r="M471" s="197">
        <v>1.95E-2</v>
      </c>
      <c r="N471" s="192" t="s">
        <v>3704</v>
      </c>
      <c r="O471" s="194" t="s">
        <v>2195</v>
      </c>
      <c r="P471" s="192" t="s">
        <v>9935</v>
      </c>
      <c r="Q471" s="197" t="s">
        <v>3547</v>
      </c>
    </row>
    <row r="472" spans="1:17">
      <c r="A472" s="192" t="s">
        <v>421</v>
      </c>
      <c r="B472" s="196">
        <v>2.9837999999999996</v>
      </c>
      <c r="C472" s="196">
        <v>1.3851</v>
      </c>
      <c r="D472" s="196">
        <v>60.148399999999995</v>
      </c>
      <c r="E472" s="196">
        <v>62.3934</v>
      </c>
      <c r="F472" s="196">
        <v>64.273899999999998</v>
      </c>
      <c r="G472" s="196">
        <v>62.382899999999999</v>
      </c>
      <c r="H472" s="197" t="s">
        <v>1587</v>
      </c>
      <c r="I472" s="197" t="s">
        <v>1654</v>
      </c>
      <c r="J472" s="201" t="s">
        <v>3547</v>
      </c>
      <c r="K472" s="197" t="s">
        <v>3550</v>
      </c>
      <c r="L472" s="192"/>
      <c r="M472" s="197"/>
      <c r="N472" s="192" t="s">
        <v>3680</v>
      </c>
      <c r="O472" s="194" t="s">
        <v>2178</v>
      </c>
      <c r="P472" s="192" t="s">
        <v>9919</v>
      </c>
      <c r="Q472" s="197" t="s">
        <v>3547</v>
      </c>
    </row>
    <row r="473" spans="1:17">
      <c r="A473" s="192" t="s">
        <v>422</v>
      </c>
      <c r="B473" s="196">
        <v>1.5674999999999999</v>
      </c>
      <c r="C473" s="196">
        <v>1.4290999999999998</v>
      </c>
      <c r="D473" s="196">
        <v>32.298299999999998</v>
      </c>
      <c r="E473" s="196">
        <v>33.208099999999995</v>
      </c>
      <c r="F473" s="196">
        <v>33.447199999999995</v>
      </c>
      <c r="G473" s="196">
        <v>32.992299999999993</v>
      </c>
      <c r="H473" s="197" t="s">
        <v>1687</v>
      </c>
      <c r="I473" s="197"/>
      <c r="J473" s="201" t="s">
        <v>3547</v>
      </c>
      <c r="K473" s="197"/>
      <c r="L473" s="192"/>
      <c r="M473" s="197"/>
      <c r="N473" s="192" t="s">
        <v>3716</v>
      </c>
      <c r="O473" s="194" t="s">
        <v>2206</v>
      </c>
      <c r="P473" s="192" t="s">
        <v>9945</v>
      </c>
      <c r="Q473" s="197" t="s">
        <v>3547</v>
      </c>
    </row>
    <row r="474" spans="1:17">
      <c r="A474" s="192" t="s">
        <v>423</v>
      </c>
      <c r="B474" s="196">
        <v>1.5796999999999999</v>
      </c>
      <c r="C474" s="196">
        <v>1.2777999999999998</v>
      </c>
      <c r="D474" s="196">
        <v>44.264299999999999</v>
      </c>
      <c r="E474" s="196">
        <v>47.311099999999996</v>
      </c>
      <c r="F474" s="196">
        <v>48.356299999999997</v>
      </c>
      <c r="G474" s="196">
        <v>46.541999999999994</v>
      </c>
      <c r="H474" s="197" t="s">
        <v>1691</v>
      </c>
      <c r="I474" s="197" t="s">
        <v>1362</v>
      </c>
      <c r="J474" s="201" t="s">
        <v>3547</v>
      </c>
      <c r="K474" s="197" t="s">
        <v>3550</v>
      </c>
      <c r="L474" s="192"/>
      <c r="M474" s="197"/>
      <c r="N474" s="192" t="s">
        <v>3681</v>
      </c>
      <c r="O474" s="194" t="s">
        <v>2179</v>
      </c>
      <c r="P474" s="192" t="s">
        <v>9920</v>
      </c>
      <c r="Q474" s="197" t="s">
        <v>3547</v>
      </c>
    </row>
    <row r="475" spans="1:17">
      <c r="A475" s="192" t="s">
        <v>424</v>
      </c>
      <c r="B475" s="196">
        <v>1.4219999999999999</v>
      </c>
      <c r="C475" s="196">
        <v>1.2777999999999998</v>
      </c>
      <c r="D475" s="196">
        <v>38.352499999999999</v>
      </c>
      <c r="E475" s="196">
        <v>38.858499999999999</v>
      </c>
      <c r="F475" s="196">
        <v>39.872699999999995</v>
      </c>
      <c r="G475" s="196">
        <v>39.028499999999994</v>
      </c>
      <c r="H475" s="197" t="s">
        <v>1587</v>
      </c>
      <c r="I475" s="197"/>
      <c r="J475" s="201" t="s">
        <v>3547</v>
      </c>
      <c r="K475" s="197"/>
      <c r="L475" s="192"/>
      <c r="M475" s="197"/>
      <c r="N475" s="192" t="s">
        <v>3680</v>
      </c>
      <c r="O475" s="194" t="s">
        <v>2178</v>
      </c>
      <c r="P475" s="192" t="s">
        <v>9919</v>
      </c>
      <c r="Q475" s="197" t="s">
        <v>3547</v>
      </c>
    </row>
    <row r="476" spans="1:17">
      <c r="A476" s="192" t="s">
        <v>425</v>
      </c>
      <c r="B476" s="196">
        <v>2.3049999999999997</v>
      </c>
      <c r="C476" s="196">
        <v>1.2777999999999998</v>
      </c>
      <c r="D476" s="196">
        <v>39.137799999999999</v>
      </c>
      <c r="E476" s="196">
        <v>39.700099999999999</v>
      </c>
      <c r="F476" s="196">
        <v>40.257799999999996</v>
      </c>
      <c r="G476" s="196">
        <v>39.742399999999996</v>
      </c>
      <c r="H476" s="197" t="s">
        <v>3668</v>
      </c>
      <c r="I476" s="197"/>
      <c r="J476" s="201" t="s">
        <v>3547</v>
      </c>
      <c r="K476" s="197"/>
      <c r="L476" s="192"/>
      <c r="M476" s="197"/>
      <c r="N476" s="192" t="s">
        <v>3696</v>
      </c>
      <c r="O476" s="194" t="s">
        <v>2188</v>
      </c>
      <c r="P476" s="192" t="s">
        <v>9909</v>
      </c>
      <c r="Q476" s="197" t="s">
        <v>3547</v>
      </c>
    </row>
    <row r="477" spans="1:17">
      <c r="A477" s="192" t="s">
        <v>426</v>
      </c>
      <c r="B477" s="196">
        <v>1.7271999999999998</v>
      </c>
      <c r="C477" s="196">
        <v>1.2777999999999998</v>
      </c>
      <c r="D477" s="196">
        <v>31.150799999999997</v>
      </c>
      <c r="E477" s="196">
        <v>32.233199999999997</v>
      </c>
      <c r="F477" s="196">
        <v>33.255699999999997</v>
      </c>
      <c r="G477" s="196">
        <v>32.239699999999999</v>
      </c>
      <c r="H477" s="197" t="s">
        <v>1691</v>
      </c>
      <c r="I477" s="197" t="s">
        <v>1587</v>
      </c>
      <c r="J477" s="201" t="s">
        <v>3547</v>
      </c>
      <c r="K477" s="197" t="s">
        <v>3550</v>
      </c>
      <c r="L477" s="192"/>
      <c r="M477" s="197"/>
      <c r="N477" s="192" t="s">
        <v>3681</v>
      </c>
      <c r="O477" s="194" t="s">
        <v>2179</v>
      </c>
      <c r="P477" s="192" t="s">
        <v>9920</v>
      </c>
      <c r="Q477" s="197" t="s">
        <v>3547</v>
      </c>
    </row>
    <row r="478" spans="1:17">
      <c r="A478" s="192" t="s">
        <v>427</v>
      </c>
      <c r="B478" s="196">
        <v>1.6785999999999999</v>
      </c>
      <c r="C478" s="196">
        <v>1.2777999999999998</v>
      </c>
      <c r="D478" s="196"/>
      <c r="E478" s="196"/>
      <c r="F478" s="196"/>
      <c r="G478" s="196"/>
      <c r="H478" s="197" t="s">
        <v>3668</v>
      </c>
      <c r="I478" s="197"/>
      <c r="J478" s="201" t="s">
        <v>3547</v>
      </c>
      <c r="K478" s="197"/>
      <c r="L478" s="192"/>
      <c r="M478" s="197"/>
      <c r="N478" s="192" t="s">
        <v>3696</v>
      </c>
      <c r="O478" s="194" t="s">
        <v>2188</v>
      </c>
      <c r="P478" s="192" t="s">
        <v>9909</v>
      </c>
      <c r="Q478" s="197" t="s">
        <v>3547</v>
      </c>
    </row>
    <row r="479" spans="1:17">
      <c r="A479" s="192" t="s">
        <v>428</v>
      </c>
      <c r="B479" s="196">
        <v>1.9307999999999998</v>
      </c>
      <c r="C479" s="196">
        <v>1.7930999999999999</v>
      </c>
      <c r="D479" s="196">
        <v>62.670099999999998</v>
      </c>
      <c r="E479" s="196">
        <v>65.74969999999999</v>
      </c>
      <c r="F479" s="196">
        <v>65.748499999999993</v>
      </c>
      <c r="G479" s="196">
        <v>64.756199999999993</v>
      </c>
      <c r="H479" s="197" t="s">
        <v>1721</v>
      </c>
      <c r="I479" s="197"/>
      <c r="J479" s="201" t="s">
        <v>3547</v>
      </c>
      <c r="K479" s="197"/>
      <c r="L479" s="192"/>
      <c r="M479" s="197"/>
      <c r="N479" s="192" t="s">
        <v>3714</v>
      </c>
      <c r="O479" s="194" t="s">
        <v>2203</v>
      </c>
      <c r="P479" s="192" t="s">
        <v>9943</v>
      </c>
      <c r="Q479" s="197" t="s">
        <v>3547</v>
      </c>
    </row>
    <row r="480" spans="1:17">
      <c r="A480" s="192" t="s">
        <v>429</v>
      </c>
      <c r="B480" s="196">
        <v>1.9847999999999999</v>
      </c>
      <c r="C480" s="196">
        <v>1.2777999999999998</v>
      </c>
      <c r="D480" s="196">
        <v>50.9955</v>
      </c>
      <c r="E480" s="196">
        <v>48.468499999999999</v>
      </c>
      <c r="F480" s="196">
        <v>50.619799999999998</v>
      </c>
      <c r="G480" s="196">
        <v>50.032999999999994</v>
      </c>
      <c r="H480" s="197" t="s">
        <v>1587</v>
      </c>
      <c r="I480" s="197"/>
      <c r="J480" s="201" t="s">
        <v>3547</v>
      </c>
      <c r="K480" s="197"/>
      <c r="L480" s="192"/>
      <c r="M480" s="197"/>
      <c r="N480" s="192" t="s">
        <v>3680</v>
      </c>
      <c r="O480" s="194" t="s">
        <v>2178</v>
      </c>
      <c r="P480" s="192" t="s">
        <v>9919</v>
      </c>
      <c r="Q480" s="197" t="s">
        <v>3547</v>
      </c>
    </row>
    <row r="481" spans="1:17">
      <c r="A481" s="192" t="s">
        <v>430</v>
      </c>
      <c r="B481" s="196">
        <v>1.7342</v>
      </c>
      <c r="C481" s="196">
        <v>1.2777999999999998</v>
      </c>
      <c r="D481" s="196">
        <v>55.873399999999997</v>
      </c>
      <c r="E481" s="196">
        <v>59.722699999999996</v>
      </c>
      <c r="F481" s="196">
        <v>61.740099999999998</v>
      </c>
      <c r="G481" s="196">
        <v>59.150799999999997</v>
      </c>
      <c r="H481" s="197" t="s">
        <v>1587</v>
      </c>
      <c r="I481" s="197"/>
      <c r="J481" s="201" t="s">
        <v>3547</v>
      </c>
      <c r="K481" s="197"/>
      <c r="L481" s="192"/>
      <c r="M481" s="197"/>
      <c r="N481" s="192" t="s">
        <v>3680</v>
      </c>
      <c r="O481" s="194" t="s">
        <v>2178</v>
      </c>
      <c r="P481" s="192" t="s">
        <v>9919</v>
      </c>
      <c r="Q481" s="197" t="s">
        <v>3547</v>
      </c>
    </row>
    <row r="482" spans="1:17">
      <c r="A482" s="192" t="s">
        <v>431</v>
      </c>
      <c r="B482" s="196">
        <v>1.7979999999999998</v>
      </c>
      <c r="C482" s="196">
        <v>1.2777999999999998</v>
      </c>
      <c r="D482" s="196">
        <v>46.887799999999999</v>
      </c>
      <c r="E482" s="196">
        <v>44.680899999999994</v>
      </c>
      <c r="F482" s="196">
        <v>45.5794</v>
      </c>
      <c r="G482" s="196">
        <v>45.659799999999997</v>
      </c>
      <c r="H482" s="197" t="s">
        <v>3686</v>
      </c>
      <c r="I482" s="197"/>
      <c r="J482" s="201" t="s">
        <v>3547</v>
      </c>
      <c r="K482" s="197"/>
      <c r="L482" s="192"/>
      <c r="M482" s="197"/>
      <c r="N482" s="192" t="s">
        <v>3687</v>
      </c>
      <c r="O482" s="194" t="s">
        <v>2182</v>
      </c>
      <c r="P482" s="192" t="s">
        <v>9923</v>
      </c>
      <c r="Q482" s="197" t="s">
        <v>3547</v>
      </c>
    </row>
    <row r="483" spans="1:17">
      <c r="A483" s="192" t="s">
        <v>432</v>
      </c>
      <c r="B483" s="196">
        <v>2.0827999999999998</v>
      </c>
      <c r="C483" s="196">
        <v>1.3168999999999997</v>
      </c>
      <c r="D483" s="196">
        <v>39.359399999999994</v>
      </c>
      <c r="E483" s="196">
        <v>39.140899999999995</v>
      </c>
      <c r="F483" s="196">
        <v>34.255399999999995</v>
      </c>
      <c r="G483" s="196">
        <v>37.475899999999996</v>
      </c>
      <c r="H483" s="197" t="s">
        <v>1614</v>
      </c>
      <c r="I483" s="197"/>
      <c r="J483" s="201" t="s">
        <v>3547</v>
      </c>
      <c r="K483" s="197"/>
      <c r="L483" s="192"/>
      <c r="M483" s="197">
        <v>3.9099999999999996E-2</v>
      </c>
      <c r="N483" s="192" t="s">
        <v>3697</v>
      </c>
      <c r="O483" s="194" t="s">
        <v>2189</v>
      </c>
      <c r="P483" s="192" t="s">
        <v>9928</v>
      </c>
      <c r="Q483" s="197" t="s">
        <v>3547</v>
      </c>
    </row>
    <row r="484" spans="1:17">
      <c r="A484" s="192" t="s">
        <v>433</v>
      </c>
      <c r="B484" s="196">
        <v>1.4733999999999998</v>
      </c>
      <c r="C484" s="196">
        <v>1.2777999999999998</v>
      </c>
      <c r="D484" s="196">
        <v>39.338499999999996</v>
      </c>
      <c r="E484" s="196">
        <v>40.622</v>
      </c>
      <c r="F484" s="196">
        <v>40.818399999999997</v>
      </c>
      <c r="G484" s="196">
        <v>40.2883</v>
      </c>
      <c r="H484" s="197" t="s">
        <v>1587</v>
      </c>
      <c r="I484" s="197"/>
      <c r="J484" s="201" t="s">
        <v>3547</v>
      </c>
      <c r="K484" s="197"/>
      <c r="L484" s="192"/>
      <c r="M484" s="197"/>
      <c r="N484" s="192" t="s">
        <v>3680</v>
      </c>
      <c r="O484" s="194" t="s">
        <v>2178</v>
      </c>
      <c r="P484" s="192" t="s">
        <v>9919</v>
      </c>
      <c r="Q484" s="197" t="s">
        <v>3547</v>
      </c>
    </row>
    <row r="485" spans="1:17">
      <c r="A485" s="192" t="s">
        <v>9686</v>
      </c>
      <c r="B485" s="196"/>
      <c r="C485" s="196">
        <v>1.2777999999999998</v>
      </c>
      <c r="D485" s="196">
        <v>47.752199999999995</v>
      </c>
      <c r="E485" s="196">
        <v>48.336099999999995</v>
      </c>
      <c r="F485" s="196">
        <v>50.387999999999998</v>
      </c>
      <c r="G485" s="196">
        <v>48.828499999999998</v>
      </c>
      <c r="H485" s="197" t="s">
        <v>3668</v>
      </c>
      <c r="I485" s="197"/>
      <c r="J485" s="201" t="s">
        <v>3547</v>
      </c>
      <c r="K485" s="197"/>
      <c r="L485" s="192"/>
      <c r="M485" s="197"/>
      <c r="N485" s="192" t="s">
        <v>3696</v>
      </c>
      <c r="O485" s="194" t="s">
        <v>2188</v>
      </c>
      <c r="P485" s="192" t="s">
        <v>9909</v>
      </c>
      <c r="Q485" s="197" t="s">
        <v>3547</v>
      </c>
    </row>
    <row r="486" spans="1:17">
      <c r="A486" s="192" t="s">
        <v>434</v>
      </c>
      <c r="B486" s="196">
        <v>1.3761999999999999</v>
      </c>
      <c r="C486" s="196">
        <v>1.2777999999999998</v>
      </c>
      <c r="D486" s="196">
        <v>39.823399999999999</v>
      </c>
      <c r="E486" s="196">
        <v>42.055</v>
      </c>
      <c r="F486" s="196">
        <v>41.1038</v>
      </c>
      <c r="G486" s="196">
        <v>40.967599999999997</v>
      </c>
      <c r="H486" s="197" t="s">
        <v>1587</v>
      </c>
      <c r="I486" s="197"/>
      <c r="J486" s="201" t="s">
        <v>3547</v>
      </c>
      <c r="K486" s="197"/>
      <c r="L486" s="192"/>
      <c r="M486" s="197"/>
      <c r="N486" s="192" t="s">
        <v>3680</v>
      </c>
      <c r="O486" s="194" t="s">
        <v>2178</v>
      </c>
      <c r="P486" s="192" t="s">
        <v>9919</v>
      </c>
      <c r="Q486" s="197" t="s">
        <v>3547</v>
      </c>
    </row>
    <row r="487" spans="1:17">
      <c r="A487" s="192" t="s">
        <v>435</v>
      </c>
      <c r="B487" s="196">
        <v>1.3661999999999999</v>
      </c>
      <c r="C487" s="196">
        <v>1.2777999999999998</v>
      </c>
      <c r="D487" s="196">
        <v>40.285899999999998</v>
      </c>
      <c r="E487" s="196">
        <v>40.492599999999996</v>
      </c>
      <c r="F487" s="196">
        <v>40.174099999999996</v>
      </c>
      <c r="G487" s="196">
        <v>40.311399999999999</v>
      </c>
      <c r="H487" s="197" t="s">
        <v>1587</v>
      </c>
      <c r="I487" s="197"/>
      <c r="J487" s="201" t="s">
        <v>3547</v>
      </c>
      <c r="K487" s="197"/>
      <c r="L487" s="192"/>
      <c r="M487" s="197"/>
      <c r="N487" s="192" t="s">
        <v>3680</v>
      </c>
      <c r="O487" s="194" t="s">
        <v>2178</v>
      </c>
      <c r="P487" s="192" t="s">
        <v>9919</v>
      </c>
      <c r="Q487" s="197" t="s">
        <v>3547</v>
      </c>
    </row>
    <row r="488" spans="1:17">
      <c r="A488" s="192" t="s">
        <v>436</v>
      </c>
      <c r="B488" s="196">
        <v>1.8007</v>
      </c>
      <c r="C488" s="196">
        <v>1.2777999999999998</v>
      </c>
      <c r="D488" s="196">
        <v>42.555699999999995</v>
      </c>
      <c r="E488" s="196">
        <v>41.970799999999997</v>
      </c>
      <c r="F488" s="196">
        <v>42.836199999999998</v>
      </c>
      <c r="G488" s="196">
        <v>42.4651</v>
      </c>
      <c r="H488" s="197" t="s">
        <v>1587</v>
      </c>
      <c r="I488" s="197"/>
      <c r="J488" s="201" t="s">
        <v>3547</v>
      </c>
      <c r="K488" s="197"/>
      <c r="L488" s="192"/>
      <c r="M488" s="197"/>
      <c r="N488" s="192" t="s">
        <v>3680</v>
      </c>
      <c r="O488" s="194" t="s">
        <v>2178</v>
      </c>
      <c r="P488" s="192" t="s">
        <v>9919</v>
      </c>
      <c r="Q488" s="197" t="s">
        <v>3547</v>
      </c>
    </row>
    <row r="489" spans="1:17">
      <c r="A489" s="192" t="s">
        <v>437</v>
      </c>
      <c r="B489" s="196">
        <v>1.4524999999999999</v>
      </c>
      <c r="C489" s="196">
        <v>1.2777999999999998</v>
      </c>
      <c r="D489" s="196">
        <v>42.426399999999994</v>
      </c>
      <c r="E489" s="196">
        <v>40.643199999999993</v>
      </c>
      <c r="F489" s="196">
        <v>41.9514</v>
      </c>
      <c r="G489" s="196">
        <v>41.653299999999994</v>
      </c>
      <c r="H489" s="197" t="s">
        <v>1587</v>
      </c>
      <c r="I489" s="197"/>
      <c r="J489" s="201" t="s">
        <v>3547</v>
      </c>
      <c r="K489" s="197"/>
      <c r="L489" s="192"/>
      <c r="M489" s="197"/>
      <c r="N489" s="192" t="s">
        <v>3680</v>
      </c>
      <c r="O489" s="194" t="s">
        <v>2178</v>
      </c>
      <c r="P489" s="192" t="s">
        <v>9919</v>
      </c>
      <c r="Q489" s="197" t="s">
        <v>3547</v>
      </c>
    </row>
    <row r="490" spans="1:17">
      <c r="A490" s="192" t="s">
        <v>438</v>
      </c>
      <c r="B490" s="196">
        <v>1.7242</v>
      </c>
      <c r="C490" s="196">
        <v>1.2777999999999998</v>
      </c>
      <c r="D490" s="196">
        <v>38.208199999999998</v>
      </c>
      <c r="E490" s="196">
        <v>39.4726</v>
      </c>
      <c r="F490" s="196">
        <v>39.586499999999994</v>
      </c>
      <c r="G490" s="196">
        <v>39.081599999999995</v>
      </c>
      <c r="H490" s="197" t="s">
        <v>1587</v>
      </c>
      <c r="I490" s="197"/>
      <c r="J490" s="201" t="s">
        <v>3547</v>
      </c>
      <c r="K490" s="197"/>
      <c r="L490" s="192"/>
      <c r="M490" s="197"/>
      <c r="N490" s="192" t="s">
        <v>3680</v>
      </c>
      <c r="O490" s="194" t="s">
        <v>2178</v>
      </c>
      <c r="P490" s="192" t="s">
        <v>9919</v>
      </c>
      <c r="Q490" s="197" t="s">
        <v>3547</v>
      </c>
    </row>
    <row r="491" spans="1:17">
      <c r="A491" s="192" t="s">
        <v>439</v>
      </c>
      <c r="B491" s="196">
        <v>1.9073</v>
      </c>
      <c r="C491" s="196">
        <v>1.2777999999999998</v>
      </c>
      <c r="D491" s="196">
        <v>41.898699999999998</v>
      </c>
      <c r="E491" s="196">
        <v>46.337499999999999</v>
      </c>
      <c r="F491" s="196">
        <v>47.123599999999996</v>
      </c>
      <c r="G491" s="196">
        <v>45.121899999999997</v>
      </c>
      <c r="H491" s="197" t="s">
        <v>1587</v>
      </c>
      <c r="I491" s="197"/>
      <c r="J491" s="201" t="s">
        <v>3547</v>
      </c>
      <c r="K491" s="197"/>
      <c r="L491" s="192"/>
      <c r="M491" s="197"/>
      <c r="N491" s="192" t="s">
        <v>3680</v>
      </c>
      <c r="O491" s="194" t="s">
        <v>2178</v>
      </c>
      <c r="P491" s="192" t="s">
        <v>9919</v>
      </c>
      <c r="Q491" s="197" t="s">
        <v>3547</v>
      </c>
    </row>
    <row r="492" spans="1:17">
      <c r="A492" s="192" t="s">
        <v>440</v>
      </c>
      <c r="B492" s="196">
        <v>1.6355999999999999</v>
      </c>
      <c r="C492" s="196">
        <v>1.2777999999999998</v>
      </c>
      <c r="D492" s="196">
        <v>36.050299999999993</v>
      </c>
      <c r="E492" s="196">
        <v>35.700099999999999</v>
      </c>
      <c r="F492" s="196">
        <v>36.931699999999999</v>
      </c>
      <c r="G492" s="196">
        <v>36.199799999999996</v>
      </c>
      <c r="H492" s="197" t="s">
        <v>1587</v>
      </c>
      <c r="I492" s="197"/>
      <c r="J492" s="201" t="s">
        <v>3547</v>
      </c>
      <c r="K492" s="197"/>
      <c r="L492" s="192"/>
      <c r="M492" s="197"/>
      <c r="N492" s="192" t="s">
        <v>3680</v>
      </c>
      <c r="O492" s="194" t="s">
        <v>2178</v>
      </c>
      <c r="P492" s="192" t="s">
        <v>9919</v>
      </c>
      <c r="Q492" s="197" t="s">
        <v>3547</v>
      </c>
    </row>
    <row r="493" spans="1:17">
      <c r="A493" s="192" t="s">
        <v>441</v>
      </c>
      <c r="B493" s="196">
        <v>1.7808999999999999</v>
      </c>
      <c r="C493" s="196">
        <v>1.2777999999999998</v>
      </c>
      <c r="D493" s="196">
        <v>46.276799999999994</v>
      </c>
      <c r="E493" s="196">
        <v>50.369599999999998</v>
      </c>
      <c r="F493" s="196">
        <v>55.378999999999998</v>
      </c>
      <c r="G493" s="196">
        <v>50.325999999999993</v>
      </c>
      <c r="H493" s="197" t="s">
        <v>1362</v>
      </c>
      <c r="I493" s="197" t="s">
        <v>1587</v>
      </c>
      <c r="J493" s="201" t="s">
        <v>3547</v>
      </c>
      <c r="K493" s="197" t="s">
        <v>3550</v>
      </c>
      <c r="L493" s="192"/>
      <c r="M493" s="197"/>
      <c r="N493" s="192" t="s">
        <v>3698</v>
      </c>
      <c r="O493" s="194" t="s">
        <v>2190</v>
      </c>
      <c r="P493" s="192" t="s">
        <v>9929</v>
      </c>
      <c r="Q493" s="197" t="s">
        <v>3547</v>
      </c>
    </row>
    <row r="494" spans="1:17">
      <c r="A494" s="192" t="s">
        <v>442</v>
      </c>
      <c r="B494" s="196">
        <v>1.2819999999999998</v>
      </c>
      <c r="C494" s="196">
        <v>1.2777999999999998</v>
      </c>
      <c r="D494" s="196">
        <v>44.557399999999994</v>
      </c>
      <c r="E494" s="196">
        <v>44.043999999999997</v>
      </c>
      <c r="F494" s="196">
        <v>45.863599999999998</v>
      </c>
      <c r="G494" s="196">
        <v>44.760999999999996</v>
      </c>
      <c r="H494" s="197" t="s">
        <v>1362</v>
      </c>
      <c r="I494" s="197" t="s">
        <v>1587</v>
      </c>
      <c r="J494" s="201" t="s">
        <v>3547</v>
      </c>
      <c r="K494" s="197" t="s">
        <v>3550</v>
      </c>
      <c r="L494" s="192"/>
      <c r="M494" s="197"/>
      <c r="N494" s="192" t="s">
        <v>3698</v>
      </c>
      <c r="O494" s="194" t="s">
        <v>2190</v>
      </c>
      <c r="P494" s="192" t="s">
        <v>9929</v>
      </c>
      <c r="Q494" s="197" t="s">
        <v>3547</v>
      </c>
    </row>
    <row r="495" spans="1:17">
      <c r="A495" s="192" t="s">
        <v>443</v>
      </c>
      <c r="B495" s="196">
        <v>1.8431</v>
      </c>
      <c r="C495" s="196">
        <v>1.2777999999999998</v>
      </c>
      <c r="D495" s="196">
        <v>44.575199999999995</v>
      </c>
      <c r="E495" s="196">
        <v>46.130199999999995</v>
      </c>
      <c r="F495" s="196">
        <v>46.004599999999996</v>
      </c>
      <c r="G495" s="196">
        <v>45.558999999999997</v>
      </c>
      <c r="H495" s="197" t="s">
        <v>1362</v>
      </c>
      <c r="I495" s="197" t="s">
        <v>1587</v>
      </c>
      <c r="J495" s="201" t="s">
        <v>3547</v>
      </c>
      <c r="K495" s="197" t="s">
        <v>3550</v>
      </c>
      <c r="L495" s="192"/>
      <c r="M495" s="197"/>
      <c r="N495" s="192" t="s">
        <v>3698</v>
      </c>
      <c r="O495" s="194" t="s">
        <v>2190</v>
      </c>
      <c r="P495" s="192" t="s">
        <v>9929</v>
      </c>
      <c r="Q495" s="197" t="s">
        <v>3547</v>
      </c>
    </row>
    <row r="496" spans="1:17">
      <c r="A496" s="192" t="s">
        <v>444</v>
      </c>
      <c r="B496" s="196">
        <v>1.6015999999999999</v>
      </c>
      <c r="C496" s="196">
        <v>1.2777999999999998</v>
      </c>
      <c r="D496" s="196">
        <v>44.862599999999993</v>
      </c>
      <c r="E496" s="196">
        <v>45.932599999999994</v>
      </c>
      <c r="F496" s="196">
        <v>50.199099999999994</v>
      </c>
      <c r="G496" s="196">
        <v>46.810399999999994</v>
      </c>
      <c r="H496" s="197" t="s">
        <v>1362</v>
      </c>
      <c r="I496" s="197" t="s">
        <v>1587</v>
      </c>
      <c r="J496" s="201" t="s">
        <v>3547</v>
      </c>
      <c r="K496" s="197" t="s">
        <v>3550</v>
      </c>
      <c r="L496" s="192"/>
      <c r="M496" s="197"/>
      <c r="N496" s="192" t="s">
        <v>3698</v>
      </c>
      <c r="O496" s="194" t="s">
        <v>2190</v>
      </c>
      <c r="P496" s="192" t="s">
        <v>9929</v>
      </c>
      <c r="Q496" s="197" t="s">
        <v>3547</v>
      </c>
    </row>
    <row r="497" spans="1:17">
      <c r="A497" s="192" t="s">
        <v>445</v>
      </c>
      <c r="B497" s="196">
        <v>1.5956999999999999</v>
      </c>
      <c r="C497" s="196">
        <v>1.4539</v>
      </c>
      <c r="D497" s="196"/>
      <c r="E497" s="196">
        <v>72.521499999999989</v>
      </c>
      <c r="F497" s="196">
        <v>73.707899999999995</v>
      </c>
      <c r="G497" s="196">
        <v>73.138699999999986</v>
      </c>
      <c r="H497" s="197" t="s">
        <v>1747</v>
      </c>
      <c r="I497" s="197"/>
      <c r="J497" s="201" t="s">
        <v>3547</v>
      </c>
      <c r="K497" s="197"/>
      <c r="L497" s="192"/>
      <c r="M497" s="197">
        <v>6.1799999999999994E-2</v>
      </c>
      <c r="N497" s="192" t="s">
        <v>3702</v>
      </c>
      <c r="O497" s="194" t="s">
        <v>2193</v>
      </c>
      <c r="P497" s="192" t="s">
        <v>9933</v>
      </c>
      <c r="Q497" s="197" t="s">
        <v>3547</v>
      </c>
    </row>
    <row r="498" spans="1:17">
      <c r="A498" s="192" t="s">
        <v>9956</v>
      </c>
      <c r="B498" s="196"/>
      <c r="C498" s="196">
        <v>1.3850999999999998</v>
      </c>
      <c r="D498" s="196">
        <v>46.213999999999999</v>
      </c>
      <c r="E498" s="196"/>
      <c r="F498" s="196"/>
      <c r="G498" s="196">
        <v>46.213999999999999</v>
      </c>
      <c r="H498" s="197" t="s">
        <v>1654</v>
      </c>
      <c r="I498" s="197"/>
      <c r="J498" s="201" t="s">
        <v>3547</v>
      </c>
      <c r="K498" s="197"/>
      <c r="L498" s="192"/>
      <c r="M498" s="197"/>
      <c r="N498" s="192" t="s">
        <v>3693</v>
      </c>
      <c r="O498" s="194" t="s">
        <v>2186</v>
      </c>
      <c r="P498" s="192" t="s">
        <v>9932</v>
      </c>
      <c r="Q498" s="197" t="s">
        <v>3547</v>
      </c>
    </row>
    <row r="499" spans="1:17">
      <c r="A499" s="192" t="s">
        <v>5220</v>
      </c>
      <c r="B499" s="196">
        <v>3.2923999999999998</v>
      </c>
      <c r="C499" s="196">
        <v>1.2777999999999998</v>
      </c>
      <c r="D499" s="196">
        <v>40.528599999999997</v>
      </c>
      <c r="E499" s="196">
        <v>42.534799999999997</v>
      </c>
      <c r="F499" s="196">
        <v>39.363399999999999</v>
      </c>
      <c r="G499" s="196">
        <v>40.770599999999995</v>
      </c>
      <c r="H499" s="197" t="s">
        <v>1587</v>
      </c>
      <c r="I499" s="197"/>
      <c r="J499" s="201" t="s">
        <v>3547</v>
      </c>
      <c r="K499" s="197"/>
      <c r="L499" s="192"/>
      <c r="M499" s="197"/>
      <c r="N499" s="192" t="s">
        <v>3680</v>
      </c>
      <c r="O499" s="194" t="s">
        <v>2178</v>
      </c>
      <c r="P499" s="192" t="s">
        <v>9919</v>
      </c>
      <c r="Q499" s="197" t="s">
        <v>3547</v>
      </c>
    </row>
    <row r="500" spans="1:17">
      <c r="A500" s="192" t="s">
        <v>9957</v>
      </c>
      <c r="B500" s="196"/>
      <c r="C500" s="196">
        <v>1.2777999999999998</v>
      </c>
      <c r="D500" s="196">
        <v>41.469499999999996</v>
      </c>
      <c r="E500" s="196"/>
      <c r="F500" s="196"/>
      <c r="G500" s="196">
        <v>41.469499999999996</v>
      </c>
      <c r="H500" s="197" t="s">
        <v>1587</v>
      </c>
      <c r="I500" s="197"/>
      <c r="J500" s="201" t="s">
        <v>3547</v>
      </c>
      <c r="K500" s="197"/>
      <c r="L500" s="192"/>
      <c r="M500" s="197"/>
      <c r="N500" s="192" t="s">
        <v>3680</v>
      </c>
      <c r="O500" s="194" t="s">
        <v>2178</v>
      </c>
      <c r="P500" s="192" t="s">
        <v>9919</v>
      </c>
      <c r="Q500" s="197" t="s">
        <v>3547</v>
      </c>
    </row>
    <row r="501" spans="1:17">
      <c r="A501" s="192" t="s">
        <v>5221</v>
      </c>
      <c r="B501" s="196">
        <v>2.1090999999999998</v>
      </c>
      <c r="C501" s="196">
        <v>1.7171999999999998</v>
      </c>
      <c r="D501" s="196">
        <v>66.915599999999998</v>
      </c>
      <c r="E501" s="196">
        <v>69.848399999999998</v>
      </c>
      <c r="F501" s="196">
        <v>71.69189999999999</v>
      </c>
      <c r="G501" s="196">
        <v>69.502199999999988</v>
      </c>
      <c r="H501" s="197" t="s">
        <v>3673</v>
      </c>
      <c r="I501" s="197"/>
      <c r="J501" s="201" t="s">
        <v>3547</v>
      </c>
      <c r="K501" s="197"/>
      <c r="L501" s="192"/>
      <c r="M501" s="197">
        <v>4.9999999999999992E-3</v>
      </c>
      <c r="N501" s="192" t="s">
        <v>3674</v>
      </c>
      <c r="O501" s="194" t="s">
        <v>2172</v>
      </c>
      <c r="P501" s="192" t="s">
        <v>9912</v>
      </c>
      <c r="Q501" s="197" t="s">
        <v>3547</v>
      </c>
    </row>
    <row r="502" spans="1:17">
      <c r="A502" s="192" t="s">
        <v>446</v>
      </c>
      <c r="B502" s="196">
        <v>1.9043999999999999</v>
      </c>
      <c r="C502" s="196">
        <v>1.2777999999999998</v>
      </c>
      <c r="D502" s="196">
        <v>37.191399999999994</v>
      </c>
      <c r="E502" s="196">
        <v>35.179499999999997</v>
      </c>
      <c r="F502" s="196">
        <v>36.994</v>
      </c>
      <c r="G502" s="196">
        <v>36.454699999999995</v>
      </c>
      <c r="H502" s="197" t="s">
        <v>1587</v>
      </c>
      <c r="I502" s="197"/>
      <c r="J502" s="201" t="s">
        <v>3547</v>
      </c>
      <c r="K502" s="197"/>
      <c r="L502" s="192"/>
      <c r="M502" s="197"/>
      <c r="N502" s="192" t="s">
        <v>3680</v>
      </c>
      <c r="O502" s="194" t="s">
        <v>2178</v>
      </c>
      <c r="P502" s="192" t="s">
        <v>9919</v>
      </c>
      <c r="Q502" s="197" t="s">
        <v>3547</v>
      </c>
    </row>
    <row r="503" spans="1:17">
      <c r="A503" s="192" t="s">
        <v>447</v>
      </c>
      <c r="B503" s="196">
        <v>2.0462999999999996</v>
      </c>
      <c r="C503" s="196">
        <v>1.2777999999999998</v>
      </c>
      <c r="D503" s="196">
        <v>40.743099999999998</v>
      </c>
      <c r="E503" s="196">
        <v>40.711599999999997</v>
      </c>
      <c r="F503" s="196">
        <v>41.122199999999999</v>
      </c>
      <c r="G503" s="196">
        <v>40.858699999999999</v>
      </c>
      <c r="H503" s="197" t="s">
        <v>3682</v>
      </c>
      <c r="I503" s="197"/>
      <c r="J503" s="201" t="s">
        <v>3547</v>
      </c>
      <c r="K503" s="197"/>
      <c r="L503" s="192"/>
      <c r="M503" s="197"/>
      <c r="N503" s="192" t="s">
        <v>3683</v>
      </c>
      <c r="O503" s="194" t="s">
        <v>2180</v>
      </c>
      <c r="P503" s="192" t="s">
        <v>9921</v>
      </c>
      <c r="Q503" s="197" t="s">
        <v>3547</v>
      </c>
    </row>
    <row r="504" spans="1:17">
      <c r="A504" s="192" t="s">
        <v>448</v>
      </c>
      <c r="B504" s="196">
        <v>1.9210999999999998</v>
      </c>
      <c r="C504" s="196">
        <v>1.2777999999999998</v>
      </c>
      <c r="D504" s="196">
        <v>33.325299999999999</v>
      </c>
      <c r="E504" s="196">
        <v>33.629099999999994</v>
      </c>
      <c r="F504" s="196">
        <v>35.8249</v>
      </c>
      <c r="G504" s="196">
        <v>34.238499999999995</v>
      </c>
      <c r="H504" s="197" t="s">
        <v>1691</v>
      </c>
      <c r="I504" s="197" t="s">
        <v>1587</v>
      </c>
      <c r="J504" s="201" t="s">
        <v>3547</v>
      </c>
      <c r="K504" s="197" t="s">
        <v>3550</v>
      </c>
      <c r="L504" s="192"/>
      <c r="M504" s="197"/>
      <c r="N504" s="192" t="s">
        <v>3703</v>
      </c>
      <c r="O504" s="194" t="s">
        <v>2194</v>
      </c>
      <c r="P504" s="192" t="s">
        <v>9934</v>
      </c>
      <c r="Q504" s="197" t="s">
        <v>3547</v>
      </c>
    </row>
    <row r="505" spans="1:17">
      <c r="A505" s="192" t="s">
        <v>449</v>
      </c>
      <c r="B505" s="196">
        <v>1.7230999999999999</v>
      </c>
      <c r="C505" s="196">
        <v>1.6619999999999999</v>
      </c>
      <c r="D505" s="196">
        <v>68.769299999999987</v>
      </c>
      <c r="E505" s="196">
        <v>73.131699999999995</v>
      </c>
      <c r="F505" s="196">
        <v>69.191599999999994</v>
      </c>
      <c r="G505" s="196">
        <v>70.343599999999995</v>
      </c>
      <c r="H505" s="197" t="s">
        <v>1640</v>
      </c>
      <c r="I505" s="197"/>
      <c r="J505" s="201" t="s">
        <v>3547</v>
      </c>
      <c r="K505" s="197"/>
      <c r="L505" s="192"/>
      <c r="M505" s="197"/>
      <c r="N505" s="192" t="s">
        <v>3699</v>
      </c>
      <c r="O505" s="194" t="s">
        <v>2191</v>
      </c>
      <c r="P505" s="192" t="s">
        <v>9930</v>
      </c>
      <c r="Q505" s="197" t="s">
        <v>3547</v>
      </c>
    </row>
    <row r="506" spans="1:17">
      <c r="A506" s="192" t="s">
        <v>450</v>
      </c>
      <c r="B506" s="196">
        <v>1.6445999999999998</v>
      </c>
      <c r="C506" s="196">
        <v>1.2777999999999998</v>
      </c>
      <c r="D506" s="196">
        <v>51.420299999999997</v>
      </c>
      <c r="E506" s="196">
        <v>51.938699999999997</v>
      </c>
      <c r="F506" s="196">
        <v>53.129499999999993</v>
      </c>
      <c r="G506" s="196">
        <v>52.171999999999997</v>
      </c>
      <c r="H506" s="197" t="s">
        <v>1587</v>
      </c>
      <c r="I506" s="197"/>
      <c r="J506" s="201" t="s">
        <v>3547</v>
      </c>
      <c r="K506" s="197"/>
      <c r="L506" s="192"/>
      <c r="M506" s="197"/>
      <c r="N506" s="192" t="s">
        <v>3680</v>
      </c>
      <c r="O506" s="194" t="s">
        <v>2178</v>
      </c>
      <c r="P506" s="192" t="s">
        <v>9919</v>
      </c>
      <c r="Q506" s="197" t="s">
        <v>3547</v>
      </c>
    </row>
    <row r="507" spans="1:17">
      <c r="A507" s="192" t="s">
        <v>5222</v>
      </c>
      <c r="B507" s="196">
        <v>1.1516</v>
      </c>
      <c r="C507" s="196">
        <v>1.2777999999999998</v>
      </c>
      <c r="D507" s="196">
        <v>34.347899999999996</v>
      </c>
      <c r="E507" s="196">
        <v>34.000399999999999</v>
      </c>
      <c r="F507" s="196">
        <v>34.6083</v>
      </c>
      <c r="G507" s="196">
        <v>34.324599999999997</v>
      </c>
      <c r="H507" s="197" t="s">
        <v>1587</v>
      </c>
      <c r="I507" s="197"/>
      <c r="J507" s="201" t="s">
        <v>3547</v>
      </c>
      <c r="K507" s="197"/>
      <c r="L507" s="192"/>
      <c r="M507" s="197"/>
      <c r="N507" s="192" t="s">
        <v>3680</v>
      </c>
      <c r="O507" s="194" t="s">
        <v>2178</v>
      </c>
      <c r="P507" s="192" t="s">
        <v>9919</v>
      </c>
      <c r="Q507" s="197" t="s">
        <v>3547</v>
      </c>
    </row>
    <row r="508" spans="1:17">
      <c r="A508" s="192" t="s">
        <v>451</v>
      </c>
      <c r="B508" s="196">
        <v>1.8101999999999998</v>
      </c>
      <c r="C508" s="196">
        <v>1.4290999999999998</v>
      </c>
      <c r="D508" s="196">
        <v>39.958399999999997</v>
      </c>
      <c r="E508" s="196">
        <v>40.345399999999998</v>
      </c>
      <c r="F508" s="196">
        <v>41.959999999999994</v>
      </c>
      <c r="G508" s="196">
        <v>40.761499999999998</v>
      </c>
      <c r="H508" s="197" t="s">
        <v>1687</v>
      </c>
      <c r="I508" s="197"/>
      <c r="J508" s="201" t="s">
        <v>3547</v>
      </c>
      <c r="K508" s="197"/>
      <c r="L508" s="192"/>
      <c r="M508" s="197"/>
      <c r="N508" s="192" t="s">
        <v>3716</v>
      </c>
      <c r="O508" s="194" t="s">
        <v>2206</v>
      </c>
      <c r="P508" s="192" t="s">
        <v>9945</v>
      </c>
      <c r="Q508" s="197" t="s">
        <v>3547</v>
      </c>
    </row>
    <row r="509" spans="1:17">
      <c r="A509" s="192" t="s">
        <v>452</v>
      </c>
      <c r="B509" s="196">
        <v>1.6830999999999998</v>
      </c>
      <c r="C509" s="196">
        <v>1.2777999999999998</v>
      </c>
      <c r="D509" s="196">
        <v>53.983399999999996</v>
      </c>
      <c r="E509" s="196">
        <v>56.321299999999994</v>
      </c>
      <c r="F509" s="196">
        <v>60.994</v>
      </c>
      <c r="G509" s="196">
        <v>57.130599999999994</v>
      </c>
      <c r="H509" s="197" t="s">
        <v>1691</v>
      </c>
      <c r="I509" s="197" t="s">
        <v>1362</v>
      </c>
      <c r="J509" s="201" t="s">
        <v>3547</v>
      </c>
      <c r="K509" s="197" t="s">
        <v>3550</v>
      </c>
      <c r="L509" s="192"/>
      <c r="M509" s="197"/>
      <c r="N509" s="192" t="s">
        <v>3681</v>
      </c>
      <c r="O509" s="194" t="s">
        <v>2179</v>
      </c>
      <c r="P509" s="192" t="s">
        <v>9920</v>
      </c>
      <c r="Q509" s="197" t="s">
        <v>3547</v>
      </c>
    </row>
    <row r="510" spans="1:17">
      <c r="A510" s="192" t="s">
        <v>5223</v>
      </c>
      <c r="B510" s="196">
        <v>2.2634999999999996</v>
      </c>
      <c r="C510" s="196">
        <v>1.2777999999999998</v>
      </c>
      <c r="D510" s="196">
        <v>32.785399999999996</v>
      </c>
      <c r="E510" s="196">
        <v>36.942499999999995</v>
      </c>
      <c r="F510" s="196">
        <v>35.570599999999999</v>
      </c>
      <c r="G510" s="196">
        <v>35.078399999999995</v>
      </c>
      <c r="H510" s="197" t="s">
        <v>3689</v>
      </c>
      <c r="I510" s="197"/>
      <c r="J510" s="201" t="s">
        <v>3547</v>
      </c>
      <c r="K510" s="197"/>
      <c r="L510" s="192"/>
      <c r="M510" s="197"/>
      <c r="N510" s="192" t="s">
        <v>3727</v>
      </c>
      <c r="O510" s="194" t="s">
        <v>2215</v>
      </c>
      <c r="P510" s="192" t="s">
        <v>9958</v>
      </c>
      <c r="Q510" s="197" t="s">
        <v>3547</v>
      </c>
    </row>
    <row r="511" spans="1:17">
      <c r="A511" s="192" t="s">
        <v>5224</v>
      </c>
      <c r="B511" s="196">
        <v>2.1134999999999997</v>
      </c>
      <c r="C511" s="196">
        <v>1.6763999999999999</v>
      </c>
      <c r="D511" s="196">
        <v>70.731599999999986</v>
      </c>
      <c r="E511" s="196">
        <v>76.847999999999999</v>
      </c>
      <c r="F511" s="196">
        <v>75.782899999999998</v>
      </c>
      <c r="G511" s="196">
        <v>74.620999999999995</v>
      </c>
      <c r="H511" s="197" t="s">
        <v>3700</v>
      </c>
      <c r="I511" s="197"/>
      <c r="J511" s="201" t="s">
        <v>3547</v>
      </c>
      <c r="K511" s="197"/>
      <c r="L511" s="192"/>
      <c r="M511" s="197">
        <v>6.9999999999999993E-3</v>
      </c>
      <c r="N511" s="192" t="s">
        <v>3701</v>
      </c>
      <c r="O511" s="194" t="s">
        <v>2192</v>
      </c>
      <c r="P511" s="192" t="s">
        <v>9931</v>
      </c>
      <c r="Q511" s="197" t="s">
        <v>3547</v>
      </c>
    </row>
    <row r="512" spans="1:17">
      <c r="A512" s="192" t="s">
        <v>453</v>
      </c>
      <c r="B512" s="196">
        <v>2.5002999999999997</v>
      </c>
      <c r="C512" s="196">
        <v>1.2777999999999998</v>
      </c>
      <c r="D512" s="196"/>
      <c r="E512" s="196"/>
      <c r="F512" s="196"/>
      <c r="G512" s="196"/>
      <c r="H512" s="197" t="s">
        <v>1362</v>
      </c>
      <c r="I512" s="197" t="s">
        <v>1587</v>
      </c>
      <c r="J512" s="201" t="s">
        <v>3547</v>
      </c>
      <c r="K512" s="197" t="s">
        <v>3550</v>
      </c>
      <c r="L512" s="192"/>
      <c r="M512" s="197"/>
      <c r="N512" s="192" t="s">
        <v>3698</v>
      </c>
      <c r="O512" s="194" t="s">
        <v>2190</v>
      </c>
      <c r="P512" s="192" t="s">
        <v>9929</v>
      </c>
      <c r="Q512" s="197" t="s">
        <v>3547</v>
      </c>
    </row>
    <row r="513" spans="1:17">
      <c r="A513" s="192" t="s">
        <v>454</v>
      </c>
      <c r="B513" s="196">
        <v>1.7791999999999999</v>
      </c>
      <c r="C513" s="196">
        <v>1.2777999999999998</v>
      </c>
      <c r="D513" s="196">
        <v>47.622999999999998</v>
      </c>
      <c r="E513" s="196">
        <v>45.683899999999994</v>
      </c>
      <c r="F513" s="196">
        <v>45.835899999999995</v>
      </c>
      <c r="G513" s="196">
        <v>46.277799999999999</v>
      </c>
      <c r="H513" s="197" t="s">
        <v>1691</v>
      </c>
      <c r="I513" s="197" t="s">
        <v>1362</v>
      </c>
      <c r="J513" s="201" t="s">
        <v>3547</v>
      </c>
      <c r="K513" s="197" t="s">
        <v>3550</v>
      </c>
      <c r="L513" s="192"/>
      <c r="M513" s="197"/>
      <c r="N513" s="192" t="s">
        <v>3681</v>
      </c>
      <c r="O513" s="194" t="s">
        <v>2179</v>
      </c>
      <c r="P513" s="192" t="s">
        <v>9920</v>
      </c>
      <c r="Q513" s="197" t="s">
        <v>3547</v>
      </c>
    </row>
    <row r="514" spans="1:17">
      <c r="A514" s="192" t="s">
        <v>455</v>
      </c>
      <c r="B514" s="196">
        <v>1.8963999999999999</v>
      </c>
      <c r="C514" s="196">
        <v>1.2777999999999998</v>
      </c>
      <c r="D514" s="196">
        <v>28.434099999999997</v>
      </c>
      <c r="E514" s="196">
        <v>33.529599999999995</v>
      </c>
      <c r="F514" s="196">
        <v>36.014999999999993</v>
      </c>
      <c r="G514" s="196">
        <v>32.427099999999996</v>
      </c>
      <c r="H514" s="197" t="s">
        <v>1587</v>
      </c>
      <c r="I514" s="197"/>
      <c r="J514" s="201" t="s">
        <v>3547</v>
      </c>
      <c r="K514" s="197"/>
      <c r="L514" s="192"/>
      <c r="M514" s="197"/>
      <c r="N514" s="192" t="s">
        <v>3680</v>
      </c>
      <c r="O514" s="194" t="s">
        <v>2178</v>
      </c>
      <c r="P514" s="192" t="s">
        <v>9919</v>
      </c>
      <c r="Q514" s="197" t="s">
        <v>3547</v>
      </c>
    </row>
    <row r="515" spans="1:17">
      <c r="A515" s="192" t="s">
        <v>456</v>
      </c>
      <c r="B515" s="196">
        <v>1.5838999999999999</v>
      </c>
      <c r="C515" s="196">
        <v>1.5800999999999998</v>
      </c>
      <c r="D515" s="196">
        <v>70.056899999999999</v>
      </c>
      <c r="E515" s="196">
        <v>74.7333</v>
      </c>
      <c r="F515" s="196">
        <v>75.572199999999995</v>
      </c>
      <c r="G515" s="196">
        <v>73.49839999999999</v>
      </c>
      <c r="H515" s="197" t="s">
        <v>1703</v>
      </c>
      <c r="I515" s="197"/>
      <c r="J515" s="201" t="s">
        <v>3547</v>
      </c>
      <c r="K515" s="197"/>
      <c r="L515" s="192"/>
      <c r="M515" s="197"/>
      <c r="N515" s="192" t="s">
        <v>3719</v>
      </c>
      <c r="O515" s="194" t="s">
        <v>2209</v>
      </c>
      <c r="P515" s="192" t="s">
        <v>9948</v>
      </c>
      <c r="Q515" s="197" t="s">
        <v>3547</v>
      </c>
    </row>
    <row r="516" spans="1:17">
      <c r="A516" s="192" t="s">
        <v>457</v>
      </c>
      <c r="B516" s="196">
        <v>1.5714999999999999</v>
      </c>
      <c r="C516" s="196">
        <v>1.6960999999999999</v>
      </c>
      <c r="D516" s="196">
        <v>68.233099999999993</v>
      </c>
      <c r="E516" s="196">
        <v>70.508599999999987</v>
      </c>
      <c r="F516" s="196">
        <v>73.334099999999992</v>
      </c>
      <c r="G516" s="196">
        <v>70.617599999999996</v>
      </c>
      <c r="H516" s="197" t="s">
        <v>1640</v>
      </c>
      <c r="I516" s="197" t="s">
        <v>1717</v>
      </c>
      <c r="J516" s="201" t="s">
        <v>3547</v>
      </c>
      <c r="K516" s="197" t="s">
        <v>3550</v>
      </c>
      <c r="L516" s="192"/>
      <c r="M516" s="197">
        <v>2.3E-3</v>
      </c>
      <c r="N516" s="192" t="s">
        <v>3670</v>
      </c>
      <c r="O516" s="194" t="s">
        <v>2170</v>
      </c>
      <c r="P516" s="192" t="s">
        <v>9910</v>
      </c>
      <c r="Q516" s="197" t="s">
        <v>3547</v>
      </c>
    </row>
    <row r="517" spans="1:17">
      <c r="A517" s="192" t="s">
        <v>3536</v>
      </c>
      <c r="B517" s="196">
        <v>1.6710999999999998</v>
      </c>
      <c r="C517" s="196">
        <v>1.2777999999999998</v>
      </c>
      <c r="D517" s="196"/>
      <c r="E517" s="196"/>
      <c r="F517" s="196">
        <v>48.340299999999999</v>
      </c>
      <c r="G517" s="196">
        <v>48.340299999999999</v>
      </c>
      <c r="H517" s="197" t="s">
        <v>1691</v>
      </c>
      <c r="I517" s="197" t="s">
        <v>1362</v>
      </c>
      <c r="J517" s="201" t="s">
        <v>3547</v>
      </c>
      <c r="K517" s="197" t="s">
        <v>3550</v>
      </c>
      <c r="L517" s="192"/>
      <c r="M517" s="197"/>
      <c r="N517" s="192" t="s">
        <v>3681</v>
      </c>
      <c r="O517" s="194" t="s">
        <v>2179</v>
      </c>
      <c r="P517" s="192" t="s">
        <v>9920</v>
      </c>
      <c r="Q517" s="197" t="s">
        <v>3547</v>
      </c>
    </row>
    <row r="518" spans="1:17">
      <c r="A518" s="192" t="s">
        <v>3538</v>
      </c>
      <c r="B518" s="196">
        <v>1.3585999999999998</v>
      </c>
      <c r="C518" s="196">
        <v>1.2777999999999998</v>
      </c>
      <c r="D518" s="196"/>
      <c r="E518" s="196"/>
      <c r="F518" s="196"/>
      <c r="G518" s="196"/>
      <c r="H518" s="197" t="s">
        <v>1587</v>
      </c>
      <c r="I518" s="197"/>
      <c r="J518" s="201" t="s">
        <v>3547</v>
      </c>
      <c r="K518" s="197"/>
      <c r="L518" s="192"/>
      <c r="M518" s="197"/>
      <c r="N518" s="192" t="s">
        <v>3680</v>
      </c>
      <c r="O518" s="194" t="s">
        <v>2178</v>
      </c>
      <c r="P518" s="192" t="s">
        <v>9919</v>
      </c>
      <c r="Q518" s="197" t="s">
        <v>3547</v>
      </c>
    </row>
    <row r="519" spans="1:17">
      <c r="A519" s="192" t="s">
        <v>3537</v>
      </c>
      <c r="B519" s="196">
        <v>1.6936</v>
      </c>
      <c r="C519" s="196">
        <v>1.6642999999999999</v>
      </c>
      <c r="D519" s="196"/>
      <c r="E519" s="196"/>
      <c r="F519" s="196">
        <v>73.959499999999991</v>
      </c>
      <c r="G519" s="196">
        <v>73.959499999999991</v>
      </c>
      <c r="H519" s="197" t="s">
        <v>1640</v>
      </c>
      <c r="I519" s="197"/>
      <c r="J519" s="201" t="s">
        <v>3547</v>
      </c>
      <c r="K519" s="197"/>
      <c r="L519" s="192"/>
      <c r="M519" s="197">
        <v>2.3E-3</v>
      </c>
      <c r="N519" s="192" t="s">
        <v>3670</v>
      </c>
      <c r="O519" s="194" t="s">
        <v>2170</v>
      </c>
      <c r="P519" s="192" t="s">
        <v>9910</v>
      </c>
      <c r="Q519" s="197" t="s">
        <v>3547</v>
      </c>
    </row>
    <row r="520" spans="1:17">
      <c r="A520" s="192" t="s">
        <v>5007</v>
      </c>
      <c r="B520" s="196">
        <v>1.3309</v>
      </c>
      <c r="C520" s="196">
        <v>1.2777999999999998</v>
      </c>
      <c r="D520" s="196"/>
      <c r="E520" s="196"/>
      <c r="F520" s="196"/>
      <c r="G520" s="196"/>
      <c r="H520" s="197" t="s">
        <v>1691</v>
      </c>
      <c r="I520" s="197" t="s">
        <v>1587</v>
      </c>
      <c r="J520" s="201" t="s">
        <v>3547</v>
      </c>
      <c r="K520" s="197" t="s">
        <v>3550</v>
      </c>
      <c r="L520" s="192"/>
      <c r="M520" s="197"/>
      <c r="N520" s="192" t="s">
        <v>3703</v>
      </c>
      <c r="O520" s="194" t="s">
        <v>2194</v>
      </c>
      <c r="P520" s="192" t="s">
        <v>9934</v>
      </c>
      <c r="Q520" s="197" t="s">
        <v>3547</v>
      </c>
    </row>
    <row r="521" spans="1:17">
      <c r="A521" s="192" t="s">
        <v>5225</v>
      </c>
      <c r="B521" s="196">
        <v>1.3626999999999998</v>
      </c>
      <c r="C521" s="196">
        <v>1.2777999999999998</v>
      </c>
      <c r="D521" s="196"/>
      <c r="E521" s="196"/>
      <c r="F521" s="196"/>
      <c r="G521" s="196"/>
      <c r="H521" s="197" t="s">
        <v>1587</v>
      </c>
      <c r="I521" s="197"/>
      <c r="J521" s="201" t="s">
        <v>3547</v>
      </c>
      <c r="K521" s="197"/>
      <c r="L521" s="192"/>
      <c r="M521" s="197"/>
      <c r="N521" s="192" t="s">
        <v>3680</v>
      </c>
      <c r="O521" s="194" t="s">
        <v>2178</v>
      </c>
      <c r="P521" s="192" t="s">
        <v>9919</v>
      </c>
      <c r="Q521" s="197" t="s">
        <v>3547</v>
      </c>
    </row>
    <row r="522" spans="1:17">
      <c r="A522" s="192" t="s">
        <v>5226</v>
      </c>
      <c r="B522" s="196">
        <v>1.3746999999999998</v>
      </c>
      <c r="C522" s="196">
        <v>1.2777999999999998</v>
      </c>
      <c r="D522" s="196"/>
      <c r="E522" s="196"/>
      <c r="F522" s="196"/>
      <c r="G522" s="196"/>
      <c r="H522" s="197" t="s">
        <v>1362</v>
      </c>
      <c r="I522" s="197" t="s">
        <v>1587</v>
      </c>
      <c r="J522" s="201" t="s">
        <v>3547</v>
      </c>
      <c r="K522" s="197" t="s">
        <v>3550</v>
      </c>
      <c r="L522" s="192"/>
      <c r="M522" s="197"/>
      <c r="N522" s="192" t="s">
        <v>3698</v>
      </c>
      <c r="O522" s="194" t="s">
        <v>2190</v>
      </c>
      <c r="P522" s="192" t="s">
        <v>9929</v>
      </c>
      <c r="Q522" s="197" t="s">
        <v>3547</v>
      </c>
    </row>
    <row r="523" spans="1:17">
      <c r="A523" s="192" t="s">
        <v>5227</v>
      </c>
      <c r="B523" s="196">
        <v>1.1959</v>
      </c>
      <c r="C523" s="196">
        <v>1.619</v>
      </c>
      <c r="D523" s="196"/>
      <c r="E523" s="196"/>
      <c r="F523" s="196"/>
      <c r="G523" s="196"/>
      <c r="H523" s="197" t="s">
        <v>1725</v>
      </c>
      <c r="I523" s="197"/>
      <c r="J523" s="201" t="s">
        <v>3547</v>
      </c>
      <c r="K523" s="197"/>
      <c r="L523" s="192"/>
      <c r="M523" s="197">
        <v>1.95E-2</v>
      </c>
      <c r="N523" s="192" t="s">
        <v>3704</v>
      </c>
      <c r="O523" s="194" t="s">
        <v>2195</v>
      </c>
      <c r="P523" s="192" t="s">
        <v>9935</v>
      </c>
      <c r="Q523" s="197" t="s">
        <v>3547</v>
      </c>
    </row>
    <row r="524" spans="1:17">
      <c r="A524" s="192" t="s">
        <v>5228</v>
      </c>
      <c r="B524" s="196">
        <v>1.5938999999999999</v>
      </c>
      <c r="C524" s="196">
        <v>1.2777999999999998</v>
      </c>
      <c r="D524" s="196"/>
      <c r="E524" s="196"/>
      <c r="F524" s="196"/>
      <c r="G524" s="196"/>
      <c r="H524" s="197" t="s">
        <v>1587</v>
      </c>
      <c r="I524" s="197"/>
      <c r="J524" s="201" t="s">
        <v>3547</v>
      </c>
      <c r="K524" s="197"/>
      <c r="L524" s="192"/>
      <c r="M524" s="197"/>
      <c r="N524" s="192" t="s">
        <v>3680</v>
      </c>
      <c r="O524" s="194" t="s">
        <v>2178</v>
      </c>
      <c r="P524" s="192" t="s">
        <v>9919</v>
      </c>
      <c r="Q524" s="197" t="s">
        <v>3547</v>
      </c>
    </row>
    <row r="525" spans="1:17">
      <c r="A525" s="192" t="s">
        <v>458</v>
      </c>
      <c r="B525" s="196">
        <v>1.9418</v>
      </c>
      <c r="C525" s="196">
        <v>1.0099999999999998</v>
      </c>
      <c r="D525" s="196">
        <v>38.930199999999999</v>
      </c>
      <c r="E525" s="196">
        <v>38.740099999999998</v>
      </c>
      <c r="F525" s="196">
        <v>40.210799999999999</v>
      </c>
      <c r="G525" s="196">
        <v>39.288199999999996</v>
      </c>
      <c r="H525" s="197" t="s">
        <v>1509</v>
      </c>
      <c r="I525" s="197" t="s">
        <v>1466</v>
      </c>
      <c r="J525" s="201" t="s">
        <v>3547</v>
      </c>
      <c r="K525" s="197" t="s">
        <v>3550</v>
      </c>
      <c r="L525" s="192"/>
      <c r="M525" s="197">
        <v>1.12E-2</v>
      </c>
      <c r="N525" s="192" t="s">
        <v>3728</v>
      </c>
      <c r="O525" s="194" t="s">
        <v>2216</v>
      </c>
      <c r="P525" s="192" t="s">
        <v>9959</v>
      </c>
      <c r="Q525" s="197" t="s">
        <v>3547</v>
      </c>
    </row>
    <row r="526" spans="1:17">
      <c r="A526" s="192" t="s">
        <v>459</v>
      </c>
      <c r="B526" s="196">
        <v>1.5228999999999999</v>
      </c>
      <c r="C526" s="196">
        <v>1.0099999999999998</v>
      </c>
      <c r="D526" s="196">
        <v>37.442999999999998</v>
      </c>
      <c r="E526" s="196">
        <v>37.723399999999998</v>
      </c>
      <c r="F526" s="196">
        <v>40.500599999999999</v>
      </c>
      <c r="G526" s="196">
        <v>38.526799999999994</v>
      </c>
      <c r="H526" s="197" t="s">
        <v>1811</v>
      </c>
      <c r="I526" s="197" t="s">
        <v>1466</v>
      </c>
      <c r="J526" s="201" t="s">
        <v>3547</v>
      </c>
      <c r="K526" s="197" t="s">
        <v>3550</v>
      </c>
      <c r="L526" s="192"/>
      <c r="M526" s="197">
        <v>3.1999999999999997E-3</v>
      </c>
      <c r="N526" s="192" t="s">
        <v>3729</v>
      </c>
      <c r="O526" s="194" t="s">
        <v>2217</v>
      </c>
      <c r="P526" s="192" t="s">
        <v>9960</v>
      </c>
      <c r="Q526" s="197" t="s">
        <v>3547</v>
      </c>
    </row>
    <row r="527" spans="1:17">
      <c r="A527" s="192" t="s">
        <v>460</v>
      </c>
      <c r="B527" s="196">
        <v>1.6684999999999999</v>
      </c>
      <c r="C527" s="196">
        <v>1.0199999999999998</v>
      </c>
      <c r="D527" s="196">
        <v>39.745099999999994</v>
      </c>
      <c r="E527" s="196">
        <v>41.059599999999996</v>
      </c>
      <c r="F527" s="196">
        <v>41.757999999999996</v>
      </c>
      <c r="G527" s="196">
        <v>40.866499999999995</v>
      </c>
      <c r="H527" s="197" t="s">
        <v>1466</v>
      </c>
      <c r="I527" s="197"/>
      <c r="J527" s="201" t="s">
        <v>3547</v>
      </c>
      <c r="K527" s="197"/>
      <c r="L527" s="192"/>
      <c r="M527" s="197"/>
      <c r="N527" s="192" t="s">
        <v>3730</v>
      </c>
      <c r="O527" s="194" t="s">
        <v>2218</v>
      </c>
      <c r="P527" s="192" t="s">
        <v>9961</v>
      </c>
      <c r="Q527" s="197" t="s">
        <v>3547</v>
      </c>
    </row>
    <row r="528" spans="1:17">
      <c r="A528" s="192" t="s">
        <v>461</v>
      </c>
      <c r="B528" s="196">
        <v>1.4425999999999999</v>
      </c>
      <c r="C528" s="196">
        <v>0.99129999999999996</v>
      </c>
      <c r="D528" s="196">
        <v>35.654899999999998</v>
      </c>
      <c r="E528" s="196">
        <v>35.471299999999999</v>
      </c>
      <c r="F528" s="196">
        <v>38.266499999999994</v>
      </c>
      <c r="G528" s="196">
        <v>36.491699999999994</v>
      </c>
      <c r="H528" s="197" t="s">
        <v>3731</v>
      </c>
      <c r="I528" s="197"/>
      <c r="J528" s="201" t="s">
        <v>3547</v>
      </c>
      <c r="K528" s="197"/>
      <c r="L528" s="192"/>
      <c r="M528" s="197"/>
      <c r="N528" s="192" t="s">
        <v>3732</v>
      </c>
      <c r="O528" s="194" t="s">
        <v>2219</v>
      </c>
      <c r="P528" s="192" t="s">
        <v>9962</v>
      </c>
      <c r="Q528" s="197" t="s">
        <v>3547</v>
      </c>
    </row>
    <row r="529" spans="1:17">
      <c r="A529" s="192" t="s">
        <v>462</v>
      </c>
      <c r="B529" s="196">
        <v>1.3943999999999999</v>
      </c>
      <c r="C529" s="196">
        <v>0.99129999999999996</v>
      </c>
      <c r="D529" s="196">
        <v>31.527299999999997</v>
      </c>
      <c r="E529" s="196">
        <v>32.896699999999996</v>
      </c>
      <c r="F529" s="196">
        <v>34.1678</v>
      </c>
      <c r="G529" s="196">
        <v>32.831099999999999</v>
      </c>
      <c r="H529" s="197" t="s">
        <v>3731</v>
      </c>
      <c r="I529" s="197"/>
      <c r="J529" s="201" t="s">
        <v>3547</v>
      </c>
      <c r="K529" s="197"/>
      <c r="L529" s="192"/>
      <c r="M529" s="197"/>
      <c r="N529" s="192" t="s">
        <v>3733</v>
      </c>
      <c r="O529" s="194" t="s">
        <v>2220</v>
      </c>
      <c r="P529" s="192" t="s">
        <v>9963</v>
      </c>
      <c r="Q529" s="197" t="s">
        <v>3547</v>
      </c>
    </row>
    <row r="530" spans="1:17">
      <c r="A530" s="192" t="s">
        <v>463</v>
      </c>
      <c r="B530" s="196">
        <v>1.8611</v>
      </c>
      <c r="C530" s="196">
        <v>1.0199999999999998</v>
      </c>
      <c r="D530" s="196">
        <v>37.768899999999995</v>
      </c>
      <c r="E530" s="196">
        <v>39.099599999999995</v>
      </c>
      <c r="F530" s="196">
        <v>43.128499999999995</v>
      </c>
      <c r="G530" s="196">
        <v>39.902299999999997</v>
      </c>
      <c r="H530" s="197" t="s">
        <v>1466</v>
      </c>
      <c r="I530" s="197"/>
      <c r="J530" s="201" t="s">
        <v>3547</v>
      </c>
      <c r="K530" s="197"/>
      <c r="L530" s="192"/>
      <c r="M530" s="197"/>
      <c r="N530" s="192" t="s">
        <v>3558</v>
      </c>
      <c r="O530" s="194" t="s">
        <v>2221</v>
      </c>
      <c r="P530" s="192" t="s">
        <v>9964</v>
      </c>
      <c r="Q530" s="197" t="s">
        <v>3547</v>
      </c>
    </row>
    <row r="531" spans="1:17">
      <c r="A531" s="192" t="s">
        <v>464</v>
      </c>
      <c r="B531" s="196">
        <v>1.7733999999999999</v>
      </c>
      <c r="C531" s="196">
        <v>0.99509999999999998</v>
      </c>
      <c r="D531" s="196">
        <v>40.096399999999996</v>
      </c>
      <c r="E531" s="196">
        <v>42.880499999999998</v>
      </c>
      <c r="F531" s="196">
        <v>42.677199999999999</v>
      </c>
      <c r="G531" s="196">
        <v>41.836799999999997</v>
      </c>
      <c r="H531" s="197" t="s">
        <v>3734</v>
      </c>
      <c r="I531" s="197" t="s">
        <v>3734</v>
      </c>
      <c r="J531" s="201" t="s">
        <v>3547</v>
      </c>
      <c r="K531" s="197" t="s">
        <v>3550</v>
      </c>
      <c r="L531" s="192"/>
      <c r="M531" s="197"/>
      <c r="N531" s="192" t="s">
        <v>3735</v>
      </c>
      <c r="O531" s="194" t="s">
        <v>2222</v>
      </c>
      <c r="P531" s="192" t="s">
        <v>9965</v>
      </c>
      <c r="Q531" s="197" t="s">
        <v>3547</v>
      </c>
    </row>
    <row r="532" spans="1:17">
      <c r="A532" s="192" t="s">
        <v>465</v>
      </c>
      <c r="B532" s="196">
        <v>1.8915999999999999</v>
      </c>
      <c r="C532" s="196">
        <v>1.0199999999999998</v>
      </c>
      <c r="D532" s="196">
        <v>42.060099999999998</v>
      </c>
      <c r="E532" s="196">
        <v>44.956999999999994</v>
      </c>
      <c r="F532" s="196">
        <v>44.881299999999996</v>
      </c>
      <c r="G532" s="196">
        <v>43.944899999999997</v>
      </c>
      <c r="H532" s="197" t="s">
        <v>1466</v>
      </c>
      <c r="I532" s="197"/>
      <c r="J532" s="201" t="s">
        <v>3547</v>
      </c>
      <c r="K532" s="197"/>
      <c r="L532" s="192"/>
      <c r="M532" s="197"/>
      <c r="N532" s="192" t="s">
        <v>3736</v>
      </c>
      <c r="O532" s="194" t="s">
        <v>2223</v>
      </c>
      <c r="P532" s="192" t="s">
        <v>9966</v>
      </c>
      <c r="Q532" s="197" t="s">
        <v>3547</v>
      </c>
    </row>
    <row r="533" spans="1:17">
      <c r="A533" s="192" t="s">
        <v>466</v>
      </c>
      <c r="B533" s="196">
        <v>1.7129999999999999</v>
      </c>
      <c r="C533" s="196">
        <v>0.99129999999999996</v>
      </c>
      <c r="D533" s="196">
        <v>37.059299999999993</v>
      </c>
      <c r="E533" s="196">
        <v>39.524199999999993</v>
      </c>
      <c r="F533" s="196">
        <v>41.356699999999996</v>
      </c>
      <c r="G533" s="196">
        <v>39.318099999999994</v>
      </c>
      <c r="H533" s="197" t="s">
        <v>1959</v>
      </c>
      <c r="I533" s="197"/>
      <c r="J533" s="201" t="s">
        <v>3547</v>
      </c>
      <c r="K533" s="197"/>
      <c r="L533" s="192"/>
      <c r="M533" s="197"/>
      <c r="N533" s="192" t="s">
        <v>3737</v>
      </c>
      <c r="O533" s="194" t="s">
        <v>2224</v>
      </c>
      <c r="P533" s="192" t="s">
        <v>9967</v>
      </c>
      <c r="Q533" s="197" t="s">
        <v>3547</v>
      </c>
    </row>
    <row r="534" spans="1:17">
      <c r="A534" s="192" t="s">
        <v>467</v>
      </c>
      <c r="B534" s="196">
        <v>2.0741999999999998</v>
      </c>
      <c r="C534" s="196">
        <v>0.99129999999999996</v>
      </c>
      <c r="D534" s="196">
        <v>36.874099999999999</v>
      </c>
      <c r="E534" s="196">
        <v>41.744899999999994</v>
      </c>
      <c r="F534" s="196">
        <v>43.471599999999995</v>
      </c>
      <c r="G534" s="196">
        <v>40.676299999999998</v>
      </c>
      <c r="H534" s="197" t="s">
        <v>3731</v>
      </c>
      <c r="I534" s="197"/>
      <c r="J534" s="201" t="s">
        <v>3547</v>
      </c>
      <c r="K534" s="197"/>
      <c r="L534" s="192"/>
      <c r="M534" s="197"/>
      <c r="N534" s="192" t="s">
        <v>3738</v>
      </c>
      <c r="O534" s="194" t="s">
        <v>2225</v>
      </c>
      <c r="P534" s="192" t="s">
        <v>9968</v>
      </c>
      <c r="Q534" s="197" t="s">
        <v>3547</v>
      </c>
    </row>
    <row r="535" spans="1:17">
      <c r="A535" s="192" t="s">
        <v>468</v>
      </c>
      <c r="B535" s="196">
        <v>2.4212999999999996</v>
      </c>
      <c r="C535" s="196">
        <v>1.0199999999999998</v>
      </c>
      <c r="D535" s="196">
        <v>40.447299999999998</v>
      </c>
      <c r="E535" s="196">
        <v>41.013599999999997</v>
      </c>
      <c r="F535" s="196">
        <v>41.666199999999996</v>
      </c>
      <c r="G535" s="196">
        <v>41.038399999999996</v>
      </c>
      <c r="H535" s="197" t="s">
        <v>1466</v>
      </c>
      <c r="I535" s="197"/>
      <c r="J535" s="201" t="s">
        <v>3547</v>
      </c>
      <c r="K535" s="197"/>
      <c r="L535" s="192"/>
      <c r="M535" s="197"/>
      <c r="N535" s="192" t="s">
        <v>3736</v>
      </c>
      <c r="O535" s="194" t="s">
        <v>2223</v>
      </c>
      <c r="P535" s="192" t="s">
        <v>9966</v>
      </c>
      <c r="Q535" s="197" t="s">
        <v>3547</v>
      </c>
    </row>
    <row r="536" spans="1:17">
      <c r="A536" s="192" t="s">
        <v>469</v>
      </c>
      <c r="B536" s="196">
        <v>2.0507999999999997</v>
      </c>
      <c r="C536" s="196">
        <v>1.0199999999999998</v>
      </c>
      <c r="D536" s="196">
        <v>40.8979</v>
      </c>
      <c r="E536" s="196">
        <v>42.838899999999995</v>
      </c>
      <c r="F536" s="196">
        <v>44.003899999999994</v>
      </c>
      <c r="G536" s="196">
        <v>42.604399999999998</v>
      </c>
      <c r="H536" s="197" t="s">
        <v>1466</v>
      </c>
      <c r="I536" s="197"/>
      <c r="J536" s="201" t="s">
        <v>3547</v>
      </c>
      <c r="K536" s="197"/>
      <c r="L536" s="192"/>
      <c r="M536" s="197"/>
      <c r="N536" s="192" t="s">
        <v>3736</v>
      </c>
      <c r="O536" s="194" t="s">
        <v>2223</v>
      </c>
      <c r="P536" s="192" t="s">
        <v>9966</v>
      </c>
      <c r="Q536" s="197" t="s">
        <v>3547</v>
      </c>
    </row>
    <row r="537" spans="1:17">
      <c r="A537" s="192" t="s">
        <v>470</v>
      </c>
      <c r="B537" s="196">
        <v>1.4510999999999998</v>
      </c>
      <c r="C537" s="196">
        <v>0.99379999999999991</v>
      </c>
      <c r="D537" s="196">
        <v>36.901399999999995</v>
      </c>
      <c r="E537" s="196">
        <v>39.206399999999995</v>
      </c>
      <c r="F537" s="196">
        <v>40.588199999999993</v>
      </c>
      <c r="G537" s="196">
        <v>38.917399999999994</v>
      </c>
      <c r="H537" s="197" t="s">
        <v>3731</v>
      </c>
      <c r="I537" s="197"/>
      <c r="J537" s="201" t="s">
        <v>3547</v>
      </c>
      <c r="K537" s="197"/>
      <c r="L537" s="192"/>
      <c r="M537" s="197">
        <v>2.4999999999999996E-3</v>
      </c>
      <c r="N537" s="192" t="s">
        <v>3739</v>
      </c>
      <c r="O537" s="194" t="s">
        <v>2226</v>
      </c>
      <c r="P537" s="192" t="s">
        <v>9969</v>
      </c>
      <c r="Q537" s="197" t="s">
        <v>3547</v>
      </c>
    </row>
    <row r="538" spans="1:17">
      <c r="A538" s="192" t="s">
        <v>471</v>
      </c>
      <c r="B538" s="196">
        <v>1.7422</v>
      </c>
      <c r="C538" s="196">
        <v>0.99129999999999996</v>
      </c>
      <c r="D538" s="196">
        <v>30.741399999999999</v>
      </c>
      <c r="E538" s="196">
        <v>30.3583</v>
      </c>
      <c r="F538" s="196">
        <v>32.162499999999994</v>
      </c>
      <c r="G538" s="196">
        <v>31.091099999999997</v>
      </c>
      <c r="H538" s="197" t="s">
        <v>1959</v>
      </c>
      <c r="I538" s="197"/>
      <c r="J538" s="201" t="s">
        <v>3547</v>
      </c>
      <c r="K538" s="197"/>
      <c r="L538" s="192"/>
      <c r="M538" s="197"/>
      <c r="N538" s="192" t="s">
        <v>3737</v>
      </c>
      <c r="O538" s="194" t="s">
        <v>2224</v>
      </c>
      <c r="P538" s="192" t="s">
        <v>9967</v>
      </c>
      <c r="Q538" s="197" t="s">
        <v>3547</v>
      </c>
    </row>
    <row r="539" spans="1:17">
      <c r="A539" s="192" t="s">
        <v>472</v>
      </c>
      <c r="B539" s="196">
        <v>1.7383</v>
      </c>
      <c r="C539" s="196">
        <v>0.99129999999999996</v>
      </c>
      <c r="D539" s="196">
        <v>36.553399999999996</v>
      </c>
      <c r="E539" s="196">
        <v>43.931199999999997</v>
      </c>
      <c r="F539" s="196">
        <v>40.065199999999997</v>
      </c>
      <c r="G539" s="196">
        <v>39.797799999999995</v>
      </c>
      <c r="H539" s="197" t="s">
        <v>3740</v>
      </c>
      <c r="I539" s="197"/>
      <c r="J539" s="201" t="s">
        <v>3547</v>
      </c>
      <c r="K539" s="197"/>
      <c r="L539" s="192"/>
      <c r="M539" s="197"/>
      <c r="N539" s="192" t="s">
        <v>3741</v>
      </c>
      <c r="O539" s="194" t="s">
        <v>2227</v>
      </c>
      <c r="P539" s="192" t="s">
        <v>9970</v>
      </c>
      <c r="Q539" s="197" t="s">
        <v>3547</v>
      </c>
    </row>
    <row r="540" spans="1:17">
      <c r="A540" s="192" t="s">
        <v>473</v>
      </c>
      <c r="B540" s="196">
        <v>2.0305999999999997</v>
      </c>
      <c r="C540" s="196">
        <v>1.0099999999999998</v>
      </c>
      <c r="D540" s="196">
        <v>38.670999999999999</v>
      </c>
      <c r="E540" s="196">
        <v>37.887799999999999</v>
      </c>
      <c r="F540" s="196">
        <v>40.729999999999997</v>
      </c>
      <c r="G540" s="196">
        <v>39.105799999999995</v>
      </c>
      <c r="H540" s="197" t="s">
        <v>1880</v>
      </c>
      <c r="I540" s="197" t="s">
        <v>1466</v>
      </c>
      <c r="J540" s="201" t="s">
        <v>3547</v>
      </c>
      <c r="K540" s="197" t="s">
        <v>3550</v>
      </c>
      <c r="L540" s="192"/>
      <c r="M540" s="197"/>
      <c r="N540" s="192" t="s">
        <v>3742</v>
      </c>
      <c r="O540" s="194" t="s">
        <v>2228</v>
      </c>
      <c r="P540" s="192" t="s">
        <v>9971</v>
      </c>
      <c r="Q540" s="197" t="s">
        <v>3547</v>
      </c>
    </row>
    <row r="541" spans="1:17">
      <c r="A541" s="192" t="s">
        <v>474</v>
      </c>
      <c r="B541" s="196">
        <v>2.2199</v>
      </c>
      <c r="C541" s="196">
        <v>1.0199999999999998</v>
      </c>
      <c r="D541" s="196">
        <v>42.653899999999993</v>
      </c>
      <c r="E541" s="196">
        <v>43.073999999999998</v>
      </c>
      <c r="F541" s="196">
        <v>42.572399999999995</v>
      </c>
      <c r="G541" s="196">
        <v>42.767899999999997</v>
      </c>
      <c r="H541" s="197" t="s">
        <v>1466</v>
      </c>
      <c r="I541" s="197"/>
      <c r="J541" s="201" t="s">
        <v>3547</v>
      </c>
      <c r="K541" s="197"/>
      <c r="L541" s="192"/>
      <c r="M541" s="197"/>
      <c r="N541" s="192" t="s">
        <v>3736</v>
      </c>
      <c r="O541" s="194" t="s">
        <v>2223</v>
      </c>
      <c r="P541" s="192" t="s">
        <v>9966</v>
      </c>
      <c r="Q541" s="197" t="s">
        <v>3547</v>
      </c>
    </row>
    <row r="542" spans="1:17">
      <c r="A542" s="192" t="s">
        <v>475</v>
      </c>
      <c r="B542" s="196">
        <v>1.8764999999999998</v>
      </c>
      <c r="C542" s="196">
        <v>1.0099999999999998</v>
      </c>
      <c r="D542" s="196">
        <v>37.635999999999996</v>
      </c>
      <c r="E542" s="196">
        <v>40.620299999999993</v>
      </c>
      <c r="F542" s="196">
        <v>40.540499999999994</v>
      </c>
      <c r="G542" s="196">
        <v>39.596799999999995</v>
      </c>
      <c r="H542" s="197" t="s">
        <v>1811</v>
      </c>
      <c r="I542" s="197" t="s">
        <v>1466</v>
      </c>
      <c r="J542" s="201" t="s">
        <v>3547</v>
      </c>
      <c r="K542" s="197" t="s">
        <v>3550</v>
      </c>
      <c r="L542" s="192"/>
      <c r="M542" s="197">
        <v>3.1999999999999997E-3</v>
      </c>
      <c r="N542" s="192" t="s">
        <v>3729</v>
      </c>
      <c r="O542" s="194" t="s">
        <v>2217</v>
      </c>
      <c r="P542" s="192" t="s">
        <v>9960</v>
      </c>
      <c r="Q542" s="197" t="s">
        <v>3547</v>
      </c>
    </row>
    <row r="543" spans="1:17">
      <c r="A543" s="192" t="s">
        <v>476</v>
      </c>
      <c r="B543" s="196">
        <v>2.1580999999999997</v>
      </c>
      <c r="C543" s="196">
        <v>1.0199999999999998</v>
      </c>
      <c r="D543" s="196">
        <v>36.552599999999998</v>
      </c>
      <c r="E543" s="196">
        <v>40.786199999999994</v>
      </c>
      <c r="F543" s="196">
        <v>42.101099999999995</v>
      </c>
      <c r="G543" s="196">
        <v>39.781699999999994</v>
      </c>
      <c r="H543" s="197" t="s">
        <v>1466</v>
      </c>
      <c r="I543" s="197"/>
      <c r="J543" s="201" t="s">
        <v>3547</v>
      </c>
      <c r="K543" s="197"/>
      <c r="L543" s="192"/>
      <c r="M543" s="197"/>
      <c r="N543" s="192" t="s">
        <v>3736</v>
      </c>
      <c r="O543" s="194" t="s">
        <v>2223</v>
      </c>
      <c r="P543" s="192" t="s">
        <v>9966</v>
      </c>
      <c r="Q543" s="197" t="s">
        <v>3547</v>
      </c>
    </row>
    <row r="544" spans="1:17">
      <c r="A544" s="192" t="s">
        <v>477</v>
      </c>
      <c r="B544" s="196">
        <v>1.6056999999999999</v>
      </c>
      <c r="C544" s="196">
        <v>0.99509999999999998</v>
      </c>
      <c r="D544" s="196">
        <v>41.010599999999997</v>
      </c>
      <c r="E544" s="196">
        <v>39.240799999999993</v>
      </c>
      <c r="F544" s="196">
        <v>40.742799999999995</v>
      </c>
      <c r="G544" s="196">
        <v>40.322199999999995</v>
      </c>
      <c r="H544" s="197" t="s">
        <v>3734</v>
      </c>
      <c r="I544" s="197"/>
      <c r="J544" s="201" t="s">
        <v>3547</v>
      </c>
      <c r="K544" s="197"/>
      <c r="L544" s="192"/>
      <c r="M544" s="197"/>
      <c r="N544" s="192" t="s">
        <v>3735</v>
      </c>
      <c r="O544" s="194" t="s">
        <v>2222</v>
      </c>
      <c r="P544" s="192" t="s">
        <v>9965</v>
      </c>
      <c r="Q544" s="197" t="s">
        <v>3547</v>
      </c>
    </row>
    <row r="545" spans="1:17">
      <c r="A545" s="192" t="s">
        <v>478</v>
      </c>
      <c r="B545" s="196">
        <v>1.8111999999999999</v>
      </c>
      <c r="C545" s="196">
        <v>1.0099999999999998</v>
      </c>
      <c r="D545" s="196">
        <v>37.132999999999996</v>
      </c>
      <c r="E545" s="196">
        <v>38.793599999999998</v>
      </c>
      <c r="F545" s="196">
        <v>40.034599999999998</v>
      </c>
      <c r="G545" s="196">
        <v>38.685399999999994</v>
      </c>
      <c r="H545" s="197" t="s">
        <v>3740</v>
      </c>
      <c r="I545" s="197" t="s">
        <v>1466</v>
      </c>
      <c r="J545" s="201" t="s">
        <v>3547</v>
      </c>
      <c r="K545" s="197" t="s">
        <v>3550</v>
      </c>
      <c r="L545" s="192"/>
      <c r="M545" s="197"/>
      <c r="N545" s="192" t="s">
        <v>3741</v>
      </c>
      <c r="O545" s="194" t="s">
        <v>2227</v>
      </c>
      <c r="P545" s="192" t="s">
        <v>9970</v>
      </c>
      <c r="Q545" s="197" t="s">
        <v>3547</v>
      </c>
    </row>
    <row r="546" spans="1:17">
      <c r="A546" s="192" t="s">
        <v>479</v>
      </c>
      <c r="B546" s="196">
        <v>1.9255</v>
      </c>
      <c r="C546" s="196">
        <v>1.0199999999999998</v>
      </c>
      <c r="D546" s="196">
        <v>41.270699999999998</v>
      </c>
      <c r="E546" s="196">
        <v>41.5505</v>
      </c>
      <c r="F546" s="196">
        <v>43.314799999999998</v>
      </c>
      <c r="G546" s="196">
        <v>42.030499999999996</v>
      </c>
      <c r="H546" s="197" t="s">
        <v>1466</v>
      </c>
      <c r="I546" s="197"/>
      <c r="J546" s="201" t="s">
        <v>3547</v>
      </c>
      <c r="K546" s="197"/>
      <c r="L546" s="192"/>
      <c r="M546" s="197"/>
      <c r="N546" s="192" t="s">
        <v>3736</v>
      </c>
      <c r="O546" s="194" t="s">
        <v>2223</v>
      </c>
      <c r="P546" s="192" t="s">
        <v>9966</v>
      </c>
      <c r="Q546" s="197" t="s">
        <v>3547</v>
      </c>
    </row>
    <row r="547" spans="1:17">
      <c r="A547" s="192" t="s">
        <v>480</v>
      </c>
      <c r="B547" s="196">
        <v>1.9305999999999999</v>
      </c>
      <c r="C547" s="196">
        <v>1.0199999999999998</v>
      </c>
      <c r="D547" s="196">
        <v>39.423299999999998</v>
      </c>
      <c r="E547" s="196">
        <v>41.210799999999999</v>
      </c>
      <c r="F547" s="196">
        <v>41.550899999999999</v>
      </c>
      <c r="G547" s="196">
        <v>40.736099999999993</v>
      </c>
      <c r="H547" s="197" t="s">
        <v>1466</v>
      </c>
      <c r="I547" s="197"/>
      <c r="J547" s="201" t="s">
        <v>3547</v>
      </c>
      <c r="K547" s="197"/>
      <c r="L547" s="192"/>
      <c r="M547" s="197"/>
      <c r="N547" s="192" t="s">
        <v>3743</v>
      </c>
      <c r="O547" s="194" t="s">
        <v>2229</v>
      </c>
      <c r="P547" s="192" t="s">
        <v>9972</v>
      </c>
      <c r="Q547" s="197" t="s">
        <v>3547</v>
      </c>
    </row>
    <row r="548" spans="1:17">
      <c r="A548" s="192" t="s">
        <v>481</v>
      </c>
      <c r="B548" s="196">
        <v>1.2954999999999999</v>
      </c>
      <c r="C548" s="196">
        <v>0.99129999999999996</v>
      </c>
      <c r="D548" s="196">
        <v>30.419799999999999</v>
      </c>
      <c r="E548" s="196">
        <v>29.337299999999999</v>
      </c>
      <c r="F548" s="196">
        <v>30.1159</v>
      </c>
      <c r="G548" s="196">
        <v>29.9894</v>
      </c>
      <c r="H548" s="197" t="s">
        <v>3731</v>
      </c>
      <c r="I548" s="197"/>
      <c r="J548" s="201" t="s">
        <v>3547</v>
      </c>
      <c r="K548" s="197"/>
      <c r="L548" s="192"/>
      <c r="M548" s="197"/>
      <c r="N548" s="192" t="s">
        <v>3744</v>
      </c>
      <c r="O548" s="194" t="s">
        <v>2230</v>
      </c>
      <c r="P548" s="192" t="s">
        <v>9973</v>
      </c>
      <c r="Q548" s="197" t="s">
        <v>3547</v>
      </c>
    </row>
    <row r="549" spans="1:17">
      <c r="A549" s="192" t="s">
        <v>5229</v>
      </c>
      <c r="B549" s="196">
        <v>0.98169999999999991</v>
      </c>
      <c r="C549" s="196">
        <v>0.99129999999999996</v>
      </c>
      <c r="D549" s="196">
        <v>23.341799999999999</v>
      </c>
      <c r="E549" s="196"/>
      <c r="F549" s="196">
        <v>24.5185</v>
      </c>
      <c r="G549" s="196">
        <v>23.993499999999997</v>
      </c>
      <c r="H549" s="197" t="s">
        <v>3731</v>
      </c>
      <c r="I549" s="197"/>
      <c r="J549" s="201" t="s">
        <v>3547</v>
      </c>
      <c r="K549" s="197"/>
      <c r="L549" s="192"/>
      <c r="M549" s="197"/>
      <c r="N549" s="192" t="s">
        <v>3745</v>
      </c>
      <c r="O549" s="194" t="s">
        <v>2231</v>
      </c>
      <c r="P549" s="192" t="s">
        <v>9974</v>
      </c>
      <c r="Q549" s="197" t="s">
        <v>3547</v>
      </c>
    </row>
    <row r="550" spans="1:17">
      <c r="A550" s="192" t="s">
        <v>482</v>
      </c>
      <c r="B550" s="196">
        <v>1.3740999999999999</v>
      </c>
      <c r="C550" s="196">
        <v>0.99129999999999996</v>
      </c>
      <c r="D550" s="196">
        <v>38.836699999999993</v>
      </c>
      <c r="E550" s="196">
        <v>39.171399999999998</v>
      </c>
      <c r="F550" s="196">
        <v>39.705199999999998</v>
      </c>
      <c r="G550" s="196">
        <v>39.243399999999994</v>
      </c>
      <c r="H550" s="197" t="s">
        <v>3731</v>
      </c>
      <c r="I550" s="197"/>
      <c r="J550" s="201" t="s">
        <v>3547</v>
      </c>
      <c r="K550" s="197"/>
      <c r="L550" s="192"/>
      <c r="M550" s="197"/>
      <c r="N550" s="192" t="s">
        <v>3557</v>
      </c>
      <c r="O550" s="194" t="s">
        <v>2232</v>
      </c>
      <c r="P550" s="192" t="s">
        <v>9975</v>
      </c>
      <c r="Q550" s="197" t="s">
        <v>3547</v>
      </c>
    </row>
    <row r="551" spans="1:17">
      <c r="A551" s="192" t="s">
        <v>483</v>
      </c>
      <c r="B551" s="196">
        <v>1.7654999999999998</v>
      </c>
      <c r="C551" s="196">
        <v>0.99129999999999996</v>
      </c>
      <c r="D551" s="196">
        <v>40.454899999999995</v>
      </c>
      <c r="E551" s="196">
        <v>40.738799999999998</v>
      </c>
      <c r="F551" s="196">
        <v>41.831399999999995</v>
      </c>
      <c r="G551" s="196">
        <v>41.013299999999994</v>
      </c>
      <c r="H551" s="197" t="s">
        <v>3731</v>
      </c>
      <c r="I551" s="197"/>
      <c r="J551" s="201" t="s">
        <v>3547</v>
      </c>
      <c r="K551" s="197"/>
      <c r="L551" s="192"/>
      <c r="M551" s="197"/>
      <c r="N551" s="192" t="s">
        <v>3746</v>
      </c>
      <c r="O551" s="194" t="s">
        <v>2233</v>
      </c>
      <c r="P551" s="192" t="s">
        <v>9976</v>
      </c>
      <c r="Q551" s="197" t="s">
        <v>3547</v>
      </c>
    </row>
    <row r="552" spans="1:17">
      <c r="A552" s="192" t="s">
        <v>484</v>
      </c>
      <c r="B552" s="196">
        <v>1.6647999999999998</v>
      </c>
      <c r="C552" s="196">
        <v>0.99129999999999996</v>
      </c>
      <c r="D552" s="196">
        <v>37.128299999999996</v>
      </c>
      <c r="E552" s="196">
        <v>38.124599999999994</v>
      </c>
      <c r="F552" s="196">
        <v>36.516799999999996</v>
      </c>
      <c r="G552" s="196">
        <v>37.266799999999996</v>
      </c>
      <c r="H552" s="197" t="s">
        <v>1880</v>
      </c>
      <c r="I552" s="197"/>
      <c r="J552" s="201" t="s">
        <v>3547</v>
      </c>
      <c r="K552" s="197"/>
      <c r="L552" s="192"/>
      <c r="M552" s="197"/>
      <c r="N552" s="192" t="s">
        <v>3742</v>
      </c>
      <c r="O552" s="194" t="s">
        <v>2228</v>
      </c>
      <c r="P552" s="192" t="s">
        <v>9971</v>
      </c>
      <c r="Q552" s="197" t="s">
        <v>3547</v>
      </c>
    </row>
    <row r="553" spans="1:17">
      <c r="A553" s="192" t="s">
        <v>485</v>
      </c>
      <c r="B553" s="196">
        <v>2.3204999999999996</v>
      </c>
      <c r="C553" s="196">
        <v>1.0199999999999998</v>
      </c>
      <c r="D553" s="196">
        <v>40.983199999999997</v>
      </c>
      <c r="E553" s="196">
        <v>41.404599999999995</v>
      </c>
      <c r="F553" s="196">
        <v>45.248399999999997</v>
      </c>
      <c r="G553" s="196">
        <v>42.558699999999995</v>
      </c>
      <c r="H553" s="197" t="s">
        <v>1466</v>
      </c>
      <c r="I553" s="197"/>
      <c r="J553" s="201" t="s">
        <v>3547</v>
      </c>
      <c r="K553" s="197"/>
      <c r="L553" s="192"/>
      <c r="M553" s="197"/>
      <c r="N553" s="192" t="s">
        <v>3736</v>
      </c>
      <c r="O553" s="194" t="s">
        <v>2223</v>
      </c>
      <c r="P553" s="192" t="s">
        <v>9966</v>
      </c>
      <c r="Q553" s="197" t="s">
        <v>3547</v>
      </c>
    </row>
    <row r="554" spans="1:17">
      <c r="A554" s="192" t="s">
        <v>486</v>
      </c>
      <c r="B554" s="196">
        <v>1.6194999999999999</v>
      </c>
      <c r="C554" s="196">
        <v>1.0199999999999998</v>
      </c>
      <c r="D554" s="196">
        <v>41.601499999999994</v>
      </c>
      <c r="E554" s="196">
        <v>41.287699999999994</v>
      </c>
      <c r="F554" s="196">
        <v>42.849699999999999</v>
      </c>
      <c r="G554" s="196">
        <v>41.929699999999997</v>
      </c>
      <c r="H554" s="197" t="s">
        <v>1466</v>
      </c>
      <c r="I554" s="197"/>
      <c r="J554" s="201" t="s">
        <v>3547</v>
      </c>
      <c r="K554" s="197"/>
      <c r="L554" s="192"/>
      <c r="M554" s="197"/>
      <c r="N554" s="192" t="s">
        <v>3730</v>
      </c>
      <c r="O554" s="194" t="s">
        <v>2218</v>
      </c>
      <c r="P554" s="192" t="s">
        <v>9961</v>
      </c>
      <c r="Q554" s="197" t="s">
        <v>3547</v>
      </c>
    </row>
    <row r="555" spans="1:17">
      <c r="A555" s="192" t="s">
        <v>5230</v>
      </c>
      <c r="B555" s="196">
        <v>1.3704999999999998</v>
      </c>
      <c r="C555" s="196">
        <v>0.99129999999999996</v>
      </c>
      <c r="D555" s="196">
        <v>34.2699</v>
      </c>
      <c r="E555" s="196">
        <v>34.433</v>
      </c>
      <c r="F555" s="196">
        <v>33.303199999999997</v>
      </c>
      <c r="G555" s="196">
        <v>34.003899999999994</v>
      </c>
      <c r="H555" s="197" t="s">
        <v>3731</v>
      </c>
      <c r="I555" s="197"/>
      <c r="J555" s="201" t="s">
        <v>3547</v>
      </c>
      <c r="K555" s="197"/>
      <c r="L555" s="192"/>
      <c r="M555" s="197"/>
      <c r="N555" s="192" t="s">
        <v>3747</v>
      </c>
      <c r="O555" s="194" t="s">
        <v>2234</v>
      </c>
      <c r="P555" s="192" t="s">
        <v>9977</v>
      </c>
      <c r="Q555" s="197" t="s">
        <v>3547</v>
      </c>
    </row>
    <row r="556" spans="1:17">
      <c r="A556" s="192" t="s">
        <v>487</v>
      </c>
      <c r="B556" s="196">
        <v>1.7060999999999999</v>
      </c>
      <c r="C556" s="196">
        <v>0.99129999999999996</v>
      </c>
      <c r="D556" s="196">
        <v>46.720799999999997</v>
      </c>
      <c r="E556" s="196">
        <v>47.452399999999997</v>
      </c>
      <c r="F556" s="196">
        <v>48.664299999999997</v>
      </c>
      <c r="G556" s="196">
        <v>47.669099999999993</v>
      </c>
      <c r="H556" s="197" t="s">
        <v>3731</v>
      </c>
      <c r="I556" s="197"/>
      <c r="J556" s="201" t="s">
        <v>3547</v>
      </c>
      <c r="K556" s="197"/>
      <c r="L556" s="192"/>
      <c r="M556" s="197"/>
      <c r="N556" s="192" t="s">
        <v>3748</v>
      </c>
      <c r="O556" s="194" t="s">
        <v>2235</v>
      </c>
      <c r="P556" s="192" t="s">
        <v>9978</v>
      </c>
      <c r="Q556" s="197" t="s">
        <v>3547</v>
      </c>
    </row>
    <row r="557" spans="1:17">
      <c r="A557" s="192" t="s">
        <v>488</v>
      </c>
      <c r="B557" s="196">
        <v>1.4211999999999998</v>
      </c>
      <c r="C557" s="196">
        <v>0.99129999999999996</v>
      </c>
      <c r="D557" s="196">
        <v>38.177</v>
      </c>
      <c r="E557" s="196">
        <v>38.052899999999994</v>
      </c>
      <c r="F557" s="196">
        <v>40.715899999999998</v>
      </c>
      <c r="G557" s="196">
        <v>38.957499999999996</v>
      </c>
      <c r="H557" s="197" t="s">
        <v>3731</v>
      </c>
      <c r="I557" s="197"/>
      <c r="J557" s="201" t="s">
        <v>3547</v>
      </c>
      <c r="K557" s="197"/>
      <c r="L557" s="192"/>
      <c r="M557" s="197"/>
      <c r="N557" s="192" t="s">
        <v>3749</v>
      </c>
      <c r="O557" s="194" t="s">
        <v>2236</v>
      </c>
      <c r="P557" s="192" t="s">
        <v>9979</v>
      </c>
      <c r="Q557" s="197" t="s">
        <v>3547</v>
      </c>
    </row>
    <row r="558" spans="1:17">
      <c r="A558" s="192" t="s">
        <v>489</v>
      </c>
      <c r="B558" s="196">
        <v>1.9688999999999999</v>
      </c>
      <c r="C558" s="196">
        <v>1.0099999999999998</v>
      </c>
      <c r="D558" s="196">
        <v>45.226199999999999</v>
      </c>
      <c r="E558" s="196">
        <v>46.974999999999994</v>
      </c>
      <c r="F558" s="196">
        <v>50.685899999999997</v>
      </c>
      <c r="G558" s="196">
        <v>47.698499999999996</v>
      </c>
      <c r="H558" s="197" t="s">
        <v>3731</v>
      </c>
      <c r="I558" s="197" t="s">
        <v>1466</v>
      </c>
      <c r="J558" s="201" t="s">
        <v>3547</v>
      </c>
      <c r="K558" s="197" t="s">
        <v>3550</v>
      </c>
      <c r="L558" s="192"/>
      <c r="M558" s="197"/>
      <c r="N558" s="192" t="s">
        <v>3750</v>
      </c>
      <c r="O558" s="194" t="s">
        <v>2237</v>
      </c>
      <c r="P558" s="192" t="s">
        <v>9980</v>
      </c>
      <c r="Q558" s="197" t="s">
        <v>3547</v>
      </c>
    </row>
    <row r="559" spans="1:17">
      <c r="A559" s="192" t="s">
        <v>490</v>
      </c>
      <c r="B559" s="196">
        <v>1.7254999999999998</v>
      </c>
      <c r="C559" s="196">
        <v>1.0199999999999998</v>
      </c>
      <c r="D559" s="196">
        <v>40.338299999999997</v>
      </c>
      <c r="E559" s="196">
        <v>40.639199999999995</v>
      </c>
      <c r="F559" s="196">
        <v>41.503999999999998</v>
      </c>
      <c r="G559" s="196">
        <v>40.838199999999993</v>
      </c>
      <c r="H559" s="197" t="s">
        <v>1466</v>
      </c>
      <c r="I559" s="197"/>
      <c r="J559" s="201" t="s">
        <v>3547</v>
      </c>
      <c r="K559" s="197"/>
      <c r="L559" s="192"/>
      <c r="M559" s="197"/>
      <c r="N559" s="192" t="s">
        <v>3730</v>
      </c>
      <c r="O559" s="194" t="s">
        <v>2218</v>
      </c>
      <c r="P559" s="192" t="s">
        <v>9961</v>
      </c>
      <c r="Q559" s="197" t="s">
        <v>3547</v>
      </c>
    </row>
    <row r="560" spans="1:17">
      <c r="A560" s="192" t="s">
        <v>491</v>
      </c>
      <c r="B560" s="196">
        <v>1.7655999999999998</v>
      </c>
      <c r="C560" s="196">
        <v>1.0099999999999998</v>
      </c>
      <c r="D560" s="196">
        <v>41.324299999999994</v>
      </c>
      <c r="E560" s="196">
        <v>43.626999999999995</v>
      </c>
      <c r="F560" s="196">
        <v>44.497899999999994</v>
      </c>
      <c r="G560" s="196">
        <v>43.166399999999996</v>
      </c>
      <c r="H560" s="197" t="s">
        <v>1811</v>
      </c>
      <c r="I560" s="197" t="s">
        <v>1466</v>
      </c>
      <c r="J560" s="201" t="s">
        <v>3547</v>
      </c>
      <c r="K560" s="197" t="s">
        <v>3550</v>
      </c>
      <c r="L560" s="192"/>
      <c r="M560" s="197">
        <v>3.1999999999999997E-3</v>
      </c>
      <c r="N560" s="192" t="s">
        <v>3729</v>
      </c>
      <c r="O560" s="194" t="s">
        <v>2217</v>
      </c>
      <c r="P560" s="192" t="s">
        <v>9960</v>
      </c>
      <c r="Q560" s="197" t="s">
        <v>3547</v>
      </c>
    </row>
    <row r="561" spans="1:17">
      <c r="A561" s="192" t="s">
        <v>492</v>
      </c>
      <c r="B561" s="196">
        <v>1.8068</v>
      </c>
      <c r="C561" s="196">
        <v>1.0199999999999998</v>
      </c>
      <c r="D561" s="196">
        <v>41.239599999999996</v>
      </c>
      <c r="E561" s="196">
        <v>43.910499999999999</v>
      </c>
      <c r="F561" s="196">
        <v>43.870699999999999</v>
      </c>
      <c r="G561" s="196">
        <v>43.058899999999994</v>
      </c>
      <c r="H561" s="197" t="s">
        <v>1466</v>
      </c>
      <c r="I561" s="197"/>
      <c r="J561" s="201" t="s">
        <v>3547</v>
      </c>
      <c r="K561" s="197"/>
      <c r="L561" s="192"/>
      <c r="M561" s="197"/>
      <c r="N561" s="192" t="s">
        <v>3730</v>
      </c>
      <c r="O561" s="194" t="s">
        <v>2218</v>
      </c>
      <c r="P561" s="192" t="s">
        <v>9961</v>
      </c>
      <c r="Q561" s="197" t="s">
        <v>3547</v>
      </c>
    </row>
    <row r="562" spans="1:17">
      <c r="A562" s="192" t="s">
        <v>5231</v>
      </c>
      <c r="B562" s="196"/>
      <c r="C562" s="196">
        <v>1.0199999999999998</v>
      </c>
      <c r="D562" s="196">
        <v>42.751399999999997</v>
      </c>
      <c r="E562" s="196">
        <v>44.558299999999996</v>
      </c>
      <c r="F562" s="196">
        <v>45.904199999999996</v>
      </c>
      <c r="G562" s="196">
        <v>44.432199999999995</v>
      </c>
      <c r="H562" s="197" t="s">
        <v>1466</v>
      </c>
      <c r="I562" s="197"/>
      <c r="J562" s="201" t="s">
        <v>3547</v>
      </c>
      <c r="K562" s="197"/>
      <c r="L562" s="192"/>
      <c r="M562" s="197"/>
      <c r="N562" s="192" t="s">
        <v>3736</v>
      </c>
      <c r="O562" s="194" t="s">
        <v>2223</v>
      </c>
      <c r="P562" s="192" t="s">
        <v>9966</v>
      </c>
      <c r="Q562" s="197" t="s">
        <v>3547</v>
      </c>
    </row>
    <row r="563" spans="1:17">
      <c r="A563" s="192" t="s">
        <v>493</v>
      </c>
      <c r="B563" s="196">
        <v>2.0935999999999999</v>
      </c>
      <c r="C563" s="196">
        <v>1.0199999999999998</v>
      </c>
      <c r="D563" s="196">
        <v>40.384799999999998</v>
      </c>
      <c r="E563" s="196">
        <v>41.738799999999998</v>
      </c>
      <c r="F563" s="196">
        <v>42.159799999999997</v>
      </c>
      <c r="G563" s="196">
        <v>41.438599999999994</v>
      </c>
      <c r="H563" s="197" t="s">
        <v>1466</v>
      </c>
      <c r="I563" s="197"/>
      <c r="J563" s="201" t="s">
        <v>3547</v>
      </c>
      <c r="K563" s="197"/>
      <c r="L563" s="192"/>
      <c r="M563" s="197"/>
      <c r="N563" s="192" t="s">
        <v>3743</v>
      </c>
      <c r="O563" s="194" t="s">
        <v>2229</v>
      </c>
      <c r="P563" s="192" t="s">
        <v>9972</v>
      </c>
      <c r="Q563" s="197" t="s">
        <v>3547</v>
      </c>
    </row>
    <row r="564" spans="1:17">
      <c r="A564" s="192" t="s">
        <v>494</v>
      </c>
      <c r="B564" s="196">
        <v>1.7550999999999999</v>
      </c>
      <c r="C564" s="196">
        <v>1.0199999999999998</v>
      </c>
      <c r="D564" s="196">
        <v>42.979599999999998</v>
      </c>
      <c r="E564" s="196">
        <v>43.912899999999993</v>
      </c>
      <c r="F564" s="196">
        <v>45.496299999999998</v>
      </c>
      <c r="G564" s="196">
        <v>44.137699999999995</v>
      </c>
      <c r="H564" s="197" t="s">
        <v>1466</v>
      </c>
      <c r="I564" s="197"/>
      <c r="J564" s="201" t="s">
        <v>3547</v>
      </c>
      <c r="K564" s="197"/>
      <c r="L564" s="192"/>
      <c r="M564" s="197"/>
      <c r="N564" s="192" t="s">
        <v>3743</v>
      </c>
      <c r="O564" s="194" t="s">
        <v>2229</v>
      </c>
      <c r="P564" s="192" t="s">
        <v>9972</v>
      </c>
      <c r="Q564" s="197" t="s">
        <v>3547</v>
      </c>
    </row>
    <row r="565" spans="1:17">
      <c r="A565" s="192" t="s">
        <v>495</v>
      </c>
      <c r="B565" s="196">
        <v>1.9347999999999999</v>
      </c>
      <c r="C565" s="196">
        <v>1.0199999999999998</v>
      </c>
      <c r="D565" s="196">
        <v>42.082699999999996</v>
      </c>
      <c r="E565" s="196">
        <v>44.127899999999997</v>
      </c>
      <c r="F565" s="196">
        <v>46.223899999999993</v>
      </c>
      <c r="G565" s="196">
        <v>44.224999999999994</v>
      </c>
      <c r="H565" s="197" t="s">
        <v>1466</v>
      </c>
      <c r="I565" s="197"/>
      <c r="J565" s="201" t="s">
        <v>3547</v>
      </c>
      <c r="K565" s="197"/>
      <c r="L565" s="192"/>
      <c r="M565" s="197"/>
      <c r="N565" s="192" t="s">
        <v>3751</v>
      </c>
      <c r="O565" s="194" t="s">
        <v>2238</v>
      </c>
      <c r="P565" s="192" t="s">
        <v>9981</v>
      </c>
      <c r="Q565" s="197" t="s">
        <v>3547</v>
      </c>
    </row>
    <row r="566" spans="1:17">
      <c r="A566" s="192" t="s">
        <v>496</v>
      </c>
      <c r="B566" s="196">
        <v>1.8079999999999998</v>
      </c>
      <c r="C566" s="196">
        <v>1.0099999999999998</v>
      </c>
      <c r="D566" s="196">
        <v>39.320999999999998</v>
      </c>
      <c r="E566" s="196">
        <v>44.678799999999995</v>
      </c>
      <c r="F566" s="196">
        <v>43.728199999999994</v>
      </c>
      <c r="G566" s="196">
        <v>42.475599999999993</v>
      </c>
      <c r="H566" s="197" t="s">
        <v>1811</v>
      </c>
      <c r="I566" s="197" t="s">
        <v>1466</v>
      </c>
      <c r="J566" s="201" t="s">
        <v>3547</v>
      </c>
      <c r="K566" s="197" t="s">
        <v>3550</v>
      </c>
      <c r="L566" s="192"/>
      <c r="M566" s="197">
        <v>3.1999999999999997E-3</v>
      </c>
      <c r="N566" s="192" t="s">
        <v>3729</v>
      </c>
      <c r="O566" s="194" t="s">
        <v>2217</v>
      </c>
      <c r="P566" s="192" t="s">
        <v>9960</v>
      </c>
      <c r="Q566" s="197" t="s">
        <v>3547</v>
      </c>
    </row>
    <row r="567" spans="1:17">
      <c r="A567" s="192" t="s">
        <v>497</v>
      </c>
      <c r="B567" s="196">
        <v>2.0556999999999999</v>
      </c>
      <c r="C567" s="196">
        <v>0.99129999999999996</v>
      </c>
      <c r="D567" s="196">
        <v>32.895799999999994</v>
      </c>
      <c r="E567" s="196">
        <v>35.093299999999999</v>
      </c>
      <c r="F567" s="196">
        <v>33.818899999999999</v>
      </c>
      <c r="G567" s="196">
        <v>33.976899999999993</v>
      </c>
      <c r="H567" s="197" t="s">
        <v>3731</v>
      </c>
      <c r="I567" s="197"/>
      <c r="J567" s="201" t="s">
        <v>3547</v>
      </c>
      <c r="K567" s="197"/>
      <c r="L567" s="192"/>
      <c r="M567" s="197"/>
      <c r="N567" s="192" t="s">
        <v>3738</v>
      </c>
      <c r="O567" s="194" t="s">
        <v>2225</v>
      </c>
      <c r="P567" s="192" t="s">
        <v>9968</v>
      </c>
      <c r="Q567" s="197" t="s">
        <v>3547</v>
      </c>
    </row>
    <row r="568" spans="1:17">
      <c r="A568" s="192" t="s">
        <v>498</v>
      </c>
      <c r="B568" s="196">
        <v>1.4614999999999998</v>
      </c>
      <c r="C568" s="196">
        <v>1.0099999999999998</v>
      </c>
      <c r="D568" s="196">
        <v>45.322399999999995</v>
      </c>
      <c r="E568" s="196">
        <v>47.028099999999995</v>
      </c>
      <c r="F568" s="196">
        <v>47.280499999999996</v>
      </c>
      <c r="G568" s="196">
        <v>46.5839</v>
      </c>
      <c r="H568" s="197" t="s">
        <v>3731</v>
      </c>
      <c r="I568" s="197" t="s">
        <v>1466</v>
      </c>
      <c r="J568" s="201" t="s">
        <v>3547</v>
      </c>
      <c r="K568" s="197" t="s">
        <v>3550</v>
      </c>
      <c r="L568" s="192"/>
      <c r="M568" s="197"/>
      <c r="N568" s="192" t="s">
        <v>3752</v>
      </c>
      <c r="O568" s="194" t="s">
        <v>2239</v>
      </c>
      <c r="P568" s="192" t="s">
        <v>9982</v>
      </c>
      <c r="Q568" s="197" t="s">
        <v>3547</v>
      </c>
    </row>
    <row r="569" spans="1:17">
      <c r="A569" s="192" t="s">
        <v>499</v>
      </c>
      <c r="B569" s="196">
        <v>2.2343999999999999</v>
      </c>
      <c r="C569" s="196">
        <v>0.99509999999999998</v>
      </c>
      <c r="D569" s="196">
        <v>41.050099999999993</v>
      </c>
      <c r="E569" s="196">
        <v>43.409499999999994</v>
      </c>
      <c r="F569" s="196">
        <v>42.048299999999998</v>
      </c>
      <c r="G569" s="196">
        <v>42.154799999999994</v>
      </c>
      <c r="H569" s="197" t="s">
        <v>3734</v>
      </c>
      <c r="I569" s="197"/>
      <c r="J569" s="201" t="s">
        <v>3547</v>
      </c>
      <c r="K569" s="197"/>
      <c r="L569" s="192"/>
      <c r="M569" s="197"/>
      <c r="N569" s="192" t="s">
        <v>3735</v>
      </c>
      <c r="O569" s="194" t="s">
        <v>2222</v>
      </c>
      <c r="P569" s="192" t="s">
        <v>9965</v>
      </c>
      <c r="Q569" s="197" t="s">
        <v>3547</v>
      </c>
    </row>
    <row r="570" spans="1:17">
      <c r="A570" s="192" t="s">
        <v>500</v>
      </c>
      <c r="B570" s="196">
        <v>2.6163999999999996</v>
      </c>
      <c r="C570" s="196">
        <v>1.0199999999999998</v>
      </c>
      <c r="D570" s="196">
        <v>41.133999999999993</v>
      </c>
      <c r="E570" s="196">
        <v>40.202999999999996</v>
      </c>
      <c r="F570" s="196">
        <v>42.332199999999993</v>
      </c>
      <c r="G570" s="196">
        <v>41.240799999999993</v>
      </c>
      <c r="H570" s="197" t="s">
        <v>1466</v>
      </c>
      <c r="I570" s="197"/>
      <c r="J570" s="201" t="s">
        <v>3547</v>
      </c>
      <c r="K570" s="197"/>
      <c r="L570" s="192"/>
      <c r="M570" s="197"/>
      <c r="N570" s="192" t="s">
        <v>3558</v>
      </c>
      <c r="O570" s="194" t="s">
        <v>2221</v>
      </c>
      <c r="P570" s="192" t="s">
        <v>9964</v>
      </c>
      <c r="Q570" s="197" t="s">
        <v>3547</v>
      </c>
    </row>
    <row r="571" spans="1:17">
      <c r="A571" s="192" t="s">
        <v>501</v>
      </c>
      <c r="B571" s="196">
        <v>1.8428</v>
      </c>
      <c r="C571" s="196">
        <v>1.0199999999999998</v>
      </c>
      <c r="D571" s="196"/>
      <c r="E571" s="196">
        <v>42.053599999999996</v>
      </c>
      <c r="F571" s="196">
        <v>46.396699999999996</v>
      </c>
      <c r="G571" s="196">
        <v>44.263599999999997</v>
      </c>
      <c r="H571" s="197" t="s">
        <v>1466</v>
      </c>
      <c r="I571" s="197"/>
      <c r="J571" s="201" t="s">
        <v>3547</v>
      </c>
      <c r="K571" s="197"/>
      <c r="L571" s="192"/>
      <c r="M571" s="197"/>
      <c r="N571" s="192" t="s">
        <v>3751</v>
      </c>
      <c r="O571" s="194" t="s">
        <v>2238</v>
      </c>
      <c r="P571" s="192" t="s">
        <v>9981</v>
      </c>
      <c r="Q571" s="197" t="s">
        <v>3547</v>
      </c>
    </row>
    <row r="572" spans="1:17">
      <c r="A572" s="192" t="s">
        <v>5008</v>
      </c>
      <c r="B572" s="196">
        <v>1.8674999999999999</v>
      </c>
      <c r="C572" s="196">
        <v>0.99509999999999998</v>
      </c>
      <c r="D572" s="196"/>
      <c r="E572" s="196"/>
      <c r="F572" s="196"/>
      <c r="G572" s="196"/>
      <c r="H572" s="197" t="s">
        <v>3734</v>
      </c>
      <c r="I572" s="197"/>
      <c r="J572" s="201" t="s">
        <v>3547</v>
      </c>
      <c r="K572" s="197"/>
      <c r="L572" s="192"/>
      <c r="M572" s="197"/>
      <c r="N572" s="192" t="s">
        <v>3735</v>
      </c>
      <c r="O572" s="194" t="s">
        <v>2222</v>
      </c>
      <c r="P572" s="192" t="s">
        <v>9965</v>
      </c>
      <c r="Q572" s="197" t="s">
        <v>3547</v>
      </c>
    </row>
    <row r="573" spans="1:17">
      <c r="A573" s="192" t="s">
        <v>3753</v>
      </c>
      <c r="B573" s="196"/>
      <c r="C573" s="196">
        <v>1.2987</v>
      </c>
      <c r="D573" s="196">
        <v>56.253399999999999</v>
      </c>
      <c r="E573" s="196"/>
      <c r="F573" s="196"/>
      <c r="G573" s="196">
        <v>56.253399999999999</v>
      </c>
      <c r="H573" s="197" t="s">
        <v>1413</v>
      </c>
      <c r="I573" s="197"/>
      <c r="J573" s="201" t="s">
        <v>3547</v>
      </c>
      <c r="K573" s="197"/>
      <c r="L573" s="192"/>
      <c r="M573" s="197"/>
      <c r="N573" s="192" t="s">
        <v>3669</v>
      </c>
      <c r="O573" s="194" t="s">
        <v>2244</v>
      </c>
      <c r="P573" s="192" t="s">
        <v>9983</v>
      </c>
      <c r="Q573" s="197" t="s">
        <v>3547</v>
      </c>
    </row>
    <row r="574" spans="1:17">
      <c r="A574" s="192" t="s">
        <v>9984</v>
      </c>
      <c r="B574" s="196"/>
      <c r="C574" s="196">
        <v>1.1986999999999999</v>
      </c>
      <c r="D574" s="196">
        <v>44.470099999999995</v>
      </c>
      <c r="E574" s="196"/>
      <c r="F574" s="196"/>
      <c r="G574" s="196">
        <v>44.470099999999995</v>
      </c>
      <c r="H574" s="197" t="s">
        <v>1632</v>
      </c>
      <c r="I574" s="197"/>
      <c r="J574" s="201" t="s">
        <v>3547</v>
      </c>
      <c r="K574" s="197"/>
      <c r="L574" s="192"/>
      <c r="M574" s="197">
        <v>1.01E-2</v>
      </c>
      <c r="N574" s="192" t="s">
        <v>3754</v>
      </c>
      <c r="O574" s="194" t="s">
        <v>2243</v>
      </c>
      <c r="P574" s="192" t="s">
        <v>9985</v>
      </c>
      <c r="Q574" s="197" t="s">
        <v>3547</v>
      </c>
    </row>
    <row r="575" spans="1:17">
      <c r="A575" s="192" t="s">
        <v>502</v>
      </c>
      <c r="B575" s="196">
        <v>1.7861999999999998</v>
      </c>
      <c r="C575" s="196">
        <v>1.1714</v>
      </c>
      <c r="D575" s="196">
        <v>44.72</v>
      </c>
      <c r="E575" s="196">
        <v>44.423199999999994</v>
      </c>
      <c r="F575" s="196">
        <v>44.043299999999995</v>
      </c>
      <c r="G575" s="196">
        <v>44.3919</v>
      </c>
      <c r="H575" s="197" t="s">
        <v>1519</v>
      </c>
      <c r="I575" s="197" t="s">
        <v>1632</v>
      </c>
      <c r="J575" s="201" t="s">
        <v>3547</v>
      </c>
      <c r="K575" s="197" t="s">
        <v>3550</v>
      </c>
      <c r="L575" s="192"/>
      <c r="M575" s="197"/>
      <c r="N575" s="192" t="s">
        <v>3755</v>
      </c>
      <c r="O575" s="194" t="s">
        <v>2240</v>
      </c>
      <c r="P575" s="192" t="s">
        <v>9986</v>
      </c>
      <c r="Q575" s="197" t="s">
        <v>9817</v>
      </c>
    </row>
    <row r="576" spans="1:17">
      <c r="A576" s="192" t="s">
        <v>503</v>
      </c>
      <c r="B576" s="196">
        <v>1.2149999999999999</v>
      </c>
      <c r="C576" s="196">
        <v>1.1848999999999998</v>
      </c>
      <c r="D576" s="196">
        <v>41.772799999999997</v>
      </c>
      <c r="E576" s="196">
        <v>40.488199999999999</v>
      </c>
      <c r="F576" s="196">
        <v>42.818399999999997</v>
      </c>
      <c r="G576" s="196">
        <v>41.675799999999995</v>
      </c>
      <c r="H576" s="197" t="s">
        <v>3756</v>
      </c>
      <c r="I576" s="197"/>
      <c r="J576" s="201" t="s">
        <v>3547</v>
      </c>
      <c r="K576" s="197"/>
      <c r="L576" s="192"/>
      <c r="M576" s="197"/>
      <c r="N576" s="192" t="s">
        <v>3757</v>
      </c>
      <c r="O576" s="194" t="s">
        <v>2241</v>
      </c>
      <c r="P576" s="192" t="s">
        <v>9987</v>
      </c>
      <c r="Q576" s="197" t="s">
        <v>3547</v>
      </c>
    </row>
    <row r="577" spans="1:17">
      <c r="A577" s="192" t="s">
        <v>504</v>
      </c>
      <c r="B577" s="196">
        <v>1.2324999999999999</v>
      </c>
      <c r="C577" s="196">
        <v>1.224</v>
      </c>
      <c r="D577" s="196">
        <v>40.009399999999999</v>
      </c>
      <c r="E577" s="196">
        <v>44.018599999999999</v>
      </c>
      <c r="F577" s="196">
        <v>42.487899999999996</v>
      </c>
      <c r="G577" s="196">
        <v>42.127099999999999</v>
      </c>
      <c r="H577" s="197" t="s">
        <v>3758</v>
      </c>
      <c r="I577" s="197"/>
      <c r="J577" s="201" t="s">
        <v>3547</v>
      </c>
      <c r="K577" s="197"/>
      <c r="L577" s="192"/>
      <c r="M577" s="197">
        <v>6.7699999999999996E-2</v>
      </c>
      <c r="N577" s="192" t="s">
        <v>3759</v>
      </c>
      <c r="O577" s="194" t="s">
        <v>2242</v>
      </c>
      <c r="P577" s="192" t="s">
        <v>9988</v>
      </c>
      <c r="Q577" s="197" t="s">
        <v>3547</v>
      </c>
    </row>
    <row r="578" spans="1:17">
      <c r="A578" s="192" t="s">
        <v>505</v>
      </c>
      <c r="B578" s="196">
        <v>1.6021999999999998</v>
      </c>
      <c r="C578" s="196">
        <v>1.3368</v>
      </c>
      <c r="D578" s="196">
        <v>47.068499999999993</v>
      </c>
      <c r="E578" s="196">
        <v>46.051599999999993</v>
      </c>
      <c r="F578" s="196">
        <v>46.013299999999994</v>
      </c>
      <c r="G578" s="196">
        <v>46.397199999999998</v>
      </c>
      <c r="H578" s="197" t="s">
        <v>1632</v>
      </c>
      <c r="I578" s="197" t="s">
        <v>1628</v>
      </c>
      <c r="J578" s="201" t="s">
        <v>3547</v>
      </c>
      <c r="K578" s="197" t="s">
        <v>3550</v>
      </c>
      <c r="L578" s="192"/>
      <c r="M578" s="197">
        <v>1.01E-2</v>
      </c>
      <c r="N578" s="192" t="s">
        <v>3754</v>
      </c>
      <c r="O578" s="194" t="s">
        <v>2243</v>
      </c>
      <c r="P578" s="192" t="s">
        <v>9985</v>
      </c>
      <c r="Q578" s="197" t="s">
        <v>3547</v>
      </c>
    </row>
    <row r="579" spans="1:17">
      <c r="A579" s="192" t="s">
        <v>506</v>
      </c>
      <c r="B579" s="196">
        <v>1.7335999999999998</v>
      </c>
      <c r="C579" s="196">
        <v>1.2987</v>
      </c>
      <c r="D579" s="196">
        <v>56.214099999999995</v>
      </c>
      <c r="E579" s="196">
        <v>55.755699999999997</v>
      </c>
      <c r="F579" s="196">
        <v>55.737099999999998</v>
      </c>
      <c r="G579" s="196">
        <v>55.902999999999999</v>
      </c>
      <c r="H579" s="197" t="s">
        <v>1413</v>
      </c>
      <c r="I579" s="197"/>
      <c r="J579" s="201" t="s">
        <v>3547</v>
      </c>
      <c r="K579" s="197"/>
      <c r="L579" s="192"/>
      <c r="M579" s="197"/>
      <c r="N579" s="192" t="s">
        <v>3669</v>
      </c>
      <c r="O579" s="194" t="s">
        <v>2244</v>
      </c>
      <c r="P579" s="192" t="s">
        <v>9983</v>
      </c>
      <c r="Q579" s="197" t="s">
        <v>3547</v>
      </c>
    </row>
    <row r="580" spans="1:17">
      <c r="A580" s="192" t="s">
        <v>507</v>
      </c>
      <c r="B580" s="196">
        <v>1.4835999999999998</v>
      </c>
      <c r="C580" s="196">
        <v>1.3368</v>
      </c>
      <c r="D580" s="196">
        <v>49.145699999999998</v>
      </c>
      <c r="E580" s="196">
        <v>49.764799999999994</v>
      </c>
      <c r="F580" s="196">
        <v>54.256899999999995</v>
      </c>
      <c r="G580" s="196">
        <v>50.978199999999994</v>
      </c>
      <c r="H580" s="197" t="s">
        <v>3760</v>
      </c>
      <c r="I580" s="197" t="s">
        <v>1628</v>
      </c>
      <c r="J580" s="201" t="s">
        <v>3547</v>
      </c>
      <c r="K580" s="197" t="s">
        <v>3550</v>
      </c>
      <c r="L580" s="192"/>
      <c r="M580" s="197"/>
      <c r="N580" s="192" t="s">
        <v>3761</v>
      </c>
      <c r="O580" s="194" t="s">
        <v>2245</v>
      </c>
      <c r="P580" s="192" t="s">
        <v>9989</v>
      </c>
      <c r="Q580" s="197" t="s">
        <v>9817</v>
      </c>
    </row>
    <row r="581" spans="1:17">
      <c r="A581" s="192" t="s">
        <v>508</v>
      </c>
      <c r="B581" s="196">
        <v>1.2783</v>
      </c>
      <c r="C581" s="196">
        <v>1.1562999999999999</v>
      </c>
      <c r="D581" s="196">
        <v>39.646099999999997</v>
      </c>
      <c r="E581" s="196">
        <v>39.596199999999996</v>
      </c>
      <c r="F581" s="196">
        <v>37.571299999999994</v>
      </c>
      <c r="G581" s="196">
        <v>38.937599999999996</v>
      </c>
      <c r="H581" s="197" t="s">
        <v>1519</v>
      </c>
      <c r="I581" s="197"/>
      <c r="J581" s="201" t="s">
        <v>3547</v>
      </c>
      <c r="K581" s="197"/>
      <c r="L581" s="192"/>
      <c r="M581" s="197"/>
      <c r="N581" s="192" t="s">
        <v>3762</v>
      </c>
      <c r="O581" s="194" t="s">
        <v>2246</v>
      </c>
      <c r="P581" s="192" t="s">
        <v>9990</v>
      </c>
      <c r="Q581" s="197" t="s">
        <v>3547</v>
      </c>
    </row>
    <row r="582" spans="1:17">
      <c r="A582" s="192" t="s">
        <v>509</v>
      </c>
      <c r="B582" s="196">
        <v>1.6971999999999998</v>
      </c>
      <c r="C582" s="196">
        <v>1.2987</v>
      </c>
      <c r="D582" s="196">
        <v>51.937599999999996</v>
      </c>
      <c r="E582" s="196">
        <v>52.904799999999994</v>
      </c>
      <c r="F582" s="196">
        <v>52.057099999999998</v>
      </c>
      <c r="G582" s="196">
        <v>52.302199999999999</v>
      </c>
      <c r="H582" s="197" t="s">
        <v>1413</v>
      </c>
      <c r="I582" s="197"/>
      <c r="J582" s="201" t="s">
        <v>3547</v>
      </c>
      <c r="K582" s="197"/>
      <c r="L582" s="192"/>
      <c r="M582" s="197"/>
      <c r="N582" s="192" t="s">
        <v>3669</v>
      </c>
      <c r="O582" s="194" t="s">
        <v>2244</v>
      </c>
      <c r="P582" s="192" t="s">
        <v>9983</v>
      </c>
      <c r="Q582" s="197" t="s">
        <v>3547</v>
      </c>
    </row>
    <row r="583" spans="1:17">
      <c r="A583" s="192" t="s">
        <v>510</v>
      </c>
      <c r="B583" s="196">
        <v>1.4467999999999999</v>
      </c>
      <c r="C583" s="196">
        <v>1.224</v>
      </c>
      <c r="D583" s="196">
        <v>44.014999999999993</v>
      </c>
      <c r="E583" s="196">
        <v>45.154899999999998</v>
      </c>
      <c r="F583" s="196">
        <v>46.285499999999999</v>
      </c>
      <c r="G583" s="196">
        <v>45.140999999999998</v>
      </c>
      <c r="H583" s="197" t="s">
        <v>3758</v>
      </c>
      <c r="I583" s="197"/>
      <c r="J583" s="201" t="s">
        <v>3547</v>
      </c>
      <c r="K583" s="197"/>
      <c r="L583" s="192"/>
      <c r="M583" s="197">
        <v>6.7699999999999996E-2</v>
      </c>
      <c r="N583" s="192" t="s">
        <v>3759</v>
      </c>
      <c r="O583" s="194" t="s">
        <v>2242</v>
      </c>
      <c r="P583" s="192" t="s">
        <v>9988</v>
      </c>
      <c r="Q583" s="197" t="s">
        <v>3547</v>
      </c>
    </row>
    <row r="584" spans="1:17">
      <c r="A584" s="192" t="s">
        <v>511</v>
      </c>
      <c r="B584" s="196">
        <v>1.6245999999999998</v>
      </c>
      <c r="C584" s="196">
        <v>1.1562999999999999</v>
      </c>
      <c r="D584" s="196">
        <v>45.972399999999993</v>
      </c>
      <c r="E584" s="196">
        <v>48.933</v>
      </c>
      <c r="F584" s="196">
        <v>47.064799999999998</v>
      </c>
      <c r="G584" s="196">
        <v>47.311299999999996</v>
      </c>
      <c r="H584" s="197" t="s">
        <v>1519</v>
      </c>
      <c r="I584" s="197"/>
      <c r="J584" s="201" t="s">
        <v>3547</v>
      </c>
      <c r="K584" s="197"/>
      <c r="L584" s="192"/>
      <c r="M584" s="197"/>
      <c r="N584" s="192" t="s">
        <v>3762</v>
      </c>
      <c r="O584" s="194" t="s">
        <v>2246</v>
      </c>
      <c r="P584" s="192" t="s">
        <v>9990</v>
      </c>
      <c r="Q584" s="197" t="s">
        <v>3547</v>
      </c>
    </row>
    <row r="585" spans="1:17">
      <c r="A585" s="192" t="s">
        <v>9688</v>
      </c>
      <c r="B585" s="196"/>
      <c r="C585" s="196">
        <v>1.2792999999999999</v>
      </c>
      <c r="D585" s="196">
        <v>52.956899999999997</v>
      </c>
      <c r="E585" s="196">
        <v>52.869599999999998</v>
      </c>
      <c r="F585" s="196">
        <v>53.132099999999994</v>
      </c>
      <c r="G585" s="196">
        <v>52.978699999999996</v>
      </c>
      <c r="H585" s="197" t="s">
        <v>3758</v>
      </c>
      <c r="I585" s="197" t="s">
        <v>1413</v>
      </c>
      <c r="J585" s="201" t="s">
        <v>3610</v>
      </c>
      <c r="K585" s="197" t="s">
        <v>3550</v>
      </c>
      <c r="L585" s="192"/>
      <c r="M585" s="197">
        <v>6.7699999999999996E-2</v>
      </c>
      <c r="N585" s="192" t="s">
        <v>3759</v>
      </c>
      <c r="O585" s="194" t="s">
        <v>2242</v>
      </c>
      <c r="P585" s="192" t="s">
        <v>9988</v>
      </c>
      <c r="Q585" s="197" t="s">
        <v>3547</v>
      </c>
    </row>
    <row r="586" spans="1:17">
      <c r="A586" s="192" t="s">
        <v>512</v>
      </c>
      <c r="B586" s="196">
        <v>1.5778999999999999</v>
      </c>
      <c r="C586" s="196">
        <v>1.3368</v>
      </c>
      <c r="D586" s="196">
        <v>41.314299999999996</v>
      </c>
      <c r="E586" s="196">
        <v>41.699199999999998</v>
      </c>
      <c r="F586" s="196">
        <v>41.803699999999999</v>
      </c>
      <c r="G586" s="196">
        <v>41.603099999999998</v>
      </c>
      <c r="H586" s="197" t="s">
        <v>1632</v>
      </c>
      <c r="I586" s="197" t="s">
        <v>1628</v>
      </c>
      <c r="J586" s="201" t="s">
        <v>3547</v>
      </c>
      <c r="K586" s="197" t="s">
        <v>3550</v>
      </c>
      <c r="L586" s="192"/>
      <c r="M586" s="197">
        <v>1.01E-2</v>
      </c>
      <c r="N586" s="192" t="s">
        <v>3754</v>
      </c>
      <c r="O586" s="194" t="s">
        <v>2243</v>
      </c>
      <c r="P586" s="192" t="s">
        <v>9985</v>
      </c>
      <c r="Q586" s="197" t="s">
        <v>3547</v>
      </c>
    </row>
    <row r="587" spans="1:17">
      <c r="A587" s="192" t="s">
        <v>513</v>
      </c>
      <c r="B587" s="196">
        <v>1.6267999999999998</v>
      </c>
      <c r="C587" s="196">
        <v>1.3368</v>
      </c>
      <c r="D587" s="196">
        <v>49.701499999999996</v>
      </c>
      <c r="E587" s="196">
        <v>48.450499999999998</v>
      </c>
      <c r="F587" s="196">
        <v>48.422999999999995</v>
      </c>
      <c r="G587" s="196">
        <v>48.858099999999993</v>
      </c>
      <c r="H587" s="197" t="s">
        <v>1632</v>
      </c>
      <c r="I587" s="197" t="s">
        <v>1628</v>
      </c>
      <c r="J587" s="201" t="s">
        <v>3547</v>
      </c>
      <c r="K587" s="197" t="s">
        <v>3550</v>
      </c>
      <c r="L587" s="192"/>
      <c r="M587" s="197">
        <v>1.01E-2</v>
      </c>
      <c r="N587" s="192" t="s">
        <v>3754</v>
      </c>
      <c r="O587" s="194" t="s">
        <v>2243</v>
      </c>
      <c r="P587" s="192" t="s">
        <v>9985</v>
      </c>
      <c r="Q587" s="197" t="s">
        <v>3547</v>
      </c>
    </row>
    <row r="588" spans="1:17">
      <c r="A588" s="192" t="s">
        <v>514</v>
      </c>
      <c r="B588" s="196">
        <v>1.7242</v>
      </c>
      <c r="C588" s="196">
        <v>1.2987</v>
      </c>
      <c r="D588" s="196">
        <v>54.319499999999998</v>
      </c>
      <c r="E588" s="196">
        <v>56.338699999999996</v>
      </c>
      <c r="F588" s="196">
        <v>57.021699999999996</v>
      </c>
      <c r="G588" s="196">
        <v>55.895399999999995</v>
      </c>
      <c r="H588" s="197" t="s">
        <v>1413</v>
      </c>
      <c r="I588" s="197"/>
      <c r="J588" s="201" t="s">
        <v>3547</v>
      </c>
      <c r="K588" s="197"/>
      <c r="L588" s="192"/>
      <c r="M588" s="197"/>
      <c r="N588" s="192" t="s">
        <v>3669</v>
      </c>
      <c r="O588" s="194" t="s">
        <v>2244</v>
      </c>
      <c r="P588" s="192" t="s">
        <v>9983</v>
      </c>
      <c r="Q588" s="197" t="s">
        <v>3547</v>
      </c>
    </row>
    <row r="589" spans="1:17">
      <c r="A589" s="192" t="s">
        <v>515</v>
      </c>
      <c r="B589" s="196">
        <v>1.5495999999999999</v>
      </c>
      <c r="C589" s="196">
        <v>1.3368</v>
      </c>
      <c r="D589" s="196">
        <v>49.959799999999994</v>
      </c>
      <c r="E589" s="196">
        <v>48.725199999999994</v>
      </c>
      <c r="F589" s="196">
        <v>50.814799999999998</v>
      </c>
      <c r="G589" s="196">
        <v>49.782599999999995</v>
      </c>
      <c r="H589" s="197" t="s">
        <v>1632</v>
      </c>
      <c r="I589" s="197" t="s">
        <v>1628</v>
      </c>
      <c r="J589" s="201" t="s">
        <v>3547</v>
      </c>
      <c r="K589" s="197" t="s">
        <v>3550</v>
      </c>
      <c r="L589" s="192"/>
      <c r="M589" s="197">
        <v>1.01E-2</v>
      </c>
      <c r="N589" s="192" t="s">
        <v>3754</v>
      </c>
      <c r="O589" s="194" t="s">
        <v>2243</v>
      </c>
      <c r="P589" s="192" t="s">
        <v>9985</v>
      </c>
      <c r="Q589" s="197" t="s">
        <v>3547</v>
      </c>
    </row>
    <row r="590" spans="1:17">
      <c r="A590" s="192" t="s">
        <v>516</v>
      </c>
      <c r="B590" s="196">
        <v>1.4949999999999999</v>
      </c>
      <c r="C590" s="196">
        <v>1.1879999999999999</v>
      </c>
      <c r="D590" s="196">
        <v>47.79</v>
      </c>
      <c r="E590" s="196">
        <v>48.778899999999993</v>
      </c>
      <c r="F590" s="196">
        <v>50.137799999999999</v>
      </c>
      <c r="G590" s="196">
        <v>48.903599999999997</v>
      </c>
      <c r="H590" s="197" t="s">
        <v>1519</v>
      </c>
      <c r="I590" s="197"/>
      <c r="J590" s="201" t="s">
        <v>3547</v>
      </c>
      <c r="K590" s="197"/>
      <c r="L590" s="192"/>
      <c r="M590" s="197">
        <v>3.1699999999999999E-2</v>
      </c>
      <c r="N590" s="192" t="s">
        <v>3763</v>
      </c>
      <c r="O590" s="194" t="s">
        <v>2247</v>
      </c>
      <c r="P590" s="192" t="s">
        <v>9991</v>
      </c>
      <c r="Q590" s="197" t="s">
        <v>3547</v>
      </c>
    </row>
    <row r="591" spans="1:17">
      <c r="A591" s="192" t="s">
        <v>517</v>
      </c>
      <c r="B591" s="196">
        <v>1.4191999999999998</v>
      </c>
      <c r="C591" s="196">
        <v>1.1562999999999999</v>
      </c>
      <c r="D591" s="196">
        <v>52.683799999999998</v>
      </c>
      <c r="E591" s="196">
        <v>52.723099999999995</v>
      </c>
      <c r="F591" s="196">
        <v>53.0764</v>
      </c>
      <c r="G591" s="196">
        <v>52.828299999999999</v>
      </c>
      <c r="H591" s="197" t="s">
        <v>3756</v>
      </c>
      <c r="I591" s="197" t="s">
        <v>3758</v>
      </c>
      <c r="J591" s="201" t="s">
        <v>3547</v>
      </c>
      <c r="K591" s="197"/>
      <c r="L591" s="192" t="s">
        <v>3550</v>
      </c>
      <c r="M591" s="197"/>
      <c r="N591" s="192" t="s">
        <v>3757</v>
      </c>
      <c r="O591" s="194" t="s">
        <v>2241</v>
      </c>
      <c r="P591" s="192" t="s">
        <v>9987</v>
      </c>
      <c r="Q591" s="197" t="s">
        <v>3547</v>
      </c>
    </row>
    <row r="592" spans="1:17">
      <c r="A592" s="192" t="s">
        <v>518</v>
      </c>
      <c r="B592" s="196">
        <v>1.9466999999999999</v>
      </c>
      <c r="C592" s="196">
        <v>1.3368</v>
      </c>
      <c r="D592" s="196">
        <v>56.253399999999999</v>
      </c>
      <c r="E592" s="196">
        <v>53.738599999999998</v>
      </c>
      <c r="F592" s="196">
        <v>52.962799999999994</v>
      </c>
      <c r="G592" s="196">
        <v>54.145699999999998</v>
      </c>
      <c r="H592" s="197" t="s">
        <v>1632</v>
      </c>
      <c r="I592" s="197" t="s">
        <v>1628</v>
      </c>
      <c r="J592" s="201" t="s">
        <v>3547</v>
      </c>
      <c r="K592" s="197" t="s">
        <v>3550</v>
      </c>
      <c r="L592" s="192"/>
      <c r="M592" s="197">
        <v>1.01E-2</v>
      </c>
      <c r="N592" s="192" t="s">
        <v>3754</v>
      </c>
      <c r="O592" s="194" t="s">
        <v>2243</v>
      </c>
      <c r="P592" s="192" t="s">
        <v>9985</v>
      </c>
      <c r="Q592" s="197" t="s">
        <v>3547</v>
      </c>
    </row>
    <row r="593" spans="1:17">
      <c r="A593" s="192" t="s">
        <v>519</v>
      </c>
      <c r="B593" s="196">
        <v>1.6373</v>
      </c>
      <c r="C593" s="196">
        <v>1.3368</v>
      </c>
      <c r="D593" s="196">
        <v>47.709799999999994</v>
      </c>
      <c r="E593" s="196">
        <v>47.091999999999999</v>
      </c>
      <c r="F593" s="196">
        <v>47.657799999999995</v>
      </c>
      <c r="G593" s="196">
        <v>47.486499999999999</v>
      </c>
      <c r="H593" s="197" t="s">
        <v>3760</v>
      </c>
      <c r="I593" s="197" t="s">
        <v>1628</v>
      </c>
      <c r="J593" s="201" t="s">
        <v>3547</v>
      </c>
      <c r="K593" s="197" t="s">
        <v>3550</v>
      </c>
      <c r="L593" s="192"/>
      <c r="M593" s="197"/>
      <c r="N593" s="192" t="s">
        <v>3761</v>
      </c>
      <c r="O593" s="194" t="s">
        <v>2245</v>
      </c>
      <c r="P593" s="192" t="s">
        <v>9989</v>
      </c>
      <c r="Q593" s="197" t="s">
        <v>9817</v>
      </c>
    </row>
    <row r="594" spans="1:17">
      <c r="A594" s="192" t="s">
        <v>520</v>
      </c>
      <c r="B594" s="196">
        <v>2.0023999999999997</v>
      </c>
      <c r="C594" s="196">
        <v>1.1562999999999999</v>
      </c>
      <c r="D594" s="196">
        <v>44.888599999999997</v>
      </c>
      <c r="E594" s="196">
        <v>43.409199999999998</v>
      </c>
      <c r="F594" s="196">
        <v>45.457899999999995</v>
      </c>
      <c r="G594" s="196">
        <v>44.575999999999993</v>
      </c>
      <c r="H594" s="197" t="s">
        <v>1519</v>
      </c>
      <c r="I594" s="197"/>
      <c r="J594" s="201" t="s">
        <v>3547</v>
      </c>
      <c r="K594" s="197"/>
      <c r="L594" s="192"/>
      <c r="M594" s="197"/>
      <c r="N594" s="192" t="s">
        <v>3755</v>
      </c>
      <c r="O594" s="194" t="s">
        <v>2240</v>
      </c>
      <c r="P594" s="192" t="s">
        <v>9986</v>
      </c>
      <c r="Q594" s="197" t="s">
        <v>3547</v>
      </c>
    </row>
    <row r="595" spans="1:17">
      <c r="A595" s="192" t="s">
        <v>9992</v>
      </c>
      <c r="B595" s="196"/>
      <c r="C595" s="196">
        <v>1.1713999999999998</v>
      </c>
      <c r="D595" s="196"/>
      <c r="E595" s="196"/>
      <c r="F595" s="196"/>
      <c r="G595" s="196"/>
      <c r="H595" s="197" t="s">
        <v>3758</v>
      </c>
      <c r="I595" s="197" t="s">
        <v>1632</v>
      </c>
      <c r="J595" s="201" t="s">
        <v>3610</v>
      </c>
      <c r="K595" s="197"/>
      <c r="L595" s="192"/>
      <c r="M595" s="197">
        <v>6.7699999999999996E-2</v>
      </c>
      <c r="N595" s="192" t="s">
        <v>3759</v>
      </c>
      <c r="O595" s="194" t="s">
        <v>2242</v>
      </c>
      <c r="P595" s="192" t="s">
        <v>9988</v>
      </c>
      <c r="Q595" s="197" t="s">
        <v>3547</v>
      </c>
    </row>
    <row r="596" spans="1:17">
      <c r="A596" s="192" t="s">
        <v>521</v>
      </c>
      <c r="B596" s="196">
        <v>1.5781999999999998</v>
      </c>
      <c r="C596" s="196">
        <v>1.1562999999999999</v>
      </c>
      <c r="D596" s="196">
        <v>44.757799999999996</v>
      </c>
      <c r="E596" s="196">
        <v>46.586699999999993</v>
      </c>
      <c r="F596" s="196">
        <v>46.324499999999993</v>
      </c>
      <c r="G596" s="196">
        <v>45.891599999999997</v>
      </c>
      <c r="H596" s="197" t="s">
        <v>1519</v>
      </c>
      <c r="I596" s="197"/>
      <c r="J596" s="201" t="s">
        <v>3547</v>
      </c>
      <c r="K596" s="197"/>
      <c r="L596" s="192"/>
      <c r="M596" s="197"/>
      <c r="N596" s="192" t="s">
        <v>3755</v>
      </c>
      <c r="O596" s="194" t="s">
        <v>2240</v>
      </c>
      <c r="P596" s="192" t="s">
        <v>9986</v>
      </c>
      <c r="Q596" s="197" t="s">
        <v>3547</v>
      </c>
    </row>
    <row r="597" spans="1:17">
      <c r="A597" s="192" t="s">
        <v>522</v>
      </c>
      <c r="B597" s="196">
        <v>1.7519999999999998</v>
      </c>
      <c r="C597" s="196">
        <v>1.2987</v>
      </c>
      <c r="D597" s="196">
        <v>50.829499999999996</v>
      </c>
      <c r="E597" s="196">
        <v>48.204799999999999</v>
      </c>
      <c r="F597" s="196">
        <v>49.712499999999999</v>
      </c>
      <c r="G597" s="196">
        <v>49.526899999999998</v>
      </c>
      <c r="H597" s="197" t="s">
        <v>1413</v>
      </c>
      <c r="I597" s="197"/>
      <c r="J597" s="201" t="s">
        <v>3547</v>
      </c>
      <c r="K597" s="197"/>
      <c r="L597" s="192"/>
      <c r="M597" s="197"/>
      <c r="N597" s="192" t="s">
        <v>3669</v>
      </c>
      <c r="O597" s="194" t="s">
        <v>2244</v>
      </c>
      <c r="P597" s="192" t="s">
        <v>9983</v>
      </c>
      <c r="Q597" s="197" t="s">
        <v>3547</v>
      </c>
    </row>
    <row r="598" spans="1:17">
      <c r="A598" s="192" t="s">
        <v>523</v>
      </c>
      <c r="B598" s="196">
        <v>1.4025999999999998</v>
      </c>
      <c r="C598" s="196">
        <v>1.1562999999999999</v>
      </c>
      <c r="D598" s="196">
        <v>41.020999999999994</v>
      </c>
      <c r="E598" s="196">
        <v>41.959799999999994</v>
      </c>
      <c r="F598" s="196">
        <v>42.508499999999998</v>
      </c>
      <c r="G598" s="196">
        <v>41.838199999999993</v>
      </c>
      <c r="H598" s="197" t="s">
        <v>1519</v>
      </c>
      <c r="I598" s="197"/>
      <c r="J598" s="201" t="s">
        <v>3547</v>
      </c>
      <c r="K598" s="197"/>
      <c r="L598" s="192"/>
      <c r="M598" s="197"/>
      <c r="N598" s="192" t="s">
        <v>3755</v>
      </c>
      <c r="O598" s="194" t="s">
        <v>2240</v>
      </c>
      <c r="P598" s="192" t="s">
        <v>9986</v>
      </c>
      <c r="Q598" s="197" t="s">
        <v>3547</v>
      </c>
    </row>
    <row r="599" spans="1:17">
      <c r="A599" s="192" t="s">
        <v>524</v>
      </c>
      <c r="B599" s="196">
        <v>1.3797999999999999</v>
      </c>
      <c r="C599" s="196">
        <v>1.3368</v>
      </c>
      <c r="D599" s="196">
        <v>39.987699999999997</v>
      </c>
      <c r="E599" s="196">
        <v>39.724399999999996</v>
      </c>
      <c r="F599" s="196">
        <v>38.947499999999998</v>
      </c>
      <c r="G599" s="196">
        <v>39.549099999999996</v>
      </c>
      <c r="H599" s="197" t="s">
        <v>1632</v>
      </c>
      <c r="I599" s="197" t="s">
        <v>1628</v>
      </c>
      <c r="J599" s="201" t="s">
        <v>3547</v>
      </c>
      <c r="K599" s="197" t="s">
        <v>3550</v>
      </c>
      <c r="L599" s="192"/>
      <c r="M599" s="197">
        <v>1.01E-2</v>
      </c>
      <c r="N599" s="192" t="s">
        <v>3754</v>
      </c>
      <c r="O599" s="194" t="s">
        <v>2243</v>
      </c>
      <c r="P599" s="192" t="s">
        <v>9985</v>
      </c>
      <c r="Q599" s="197" t="s">
        <v>3547</v>
      </c>
    </row>
    <row r="600" spans="1:17">
      <c r="A600" s="192" t="s">
        <v>525</v>
      </c>
      <c r="B600" s="196">
        <v>1.5635999999999999</v>
      </c>
      <c r="C600" s="196">
        <v>1.2987</v>
      </c>
      <c r="D600" s="196">
        <v>55.913199999999996</v>
      </c>
      <c r="E600" s="196">
        <v>60.2485</v>
      </c>
      <c r="F600" s="196">
        <v>59.0687</v>
      </c>
      <c r="G600" s="196">
        <v>58.355099999999993</v>
      </c>
      <c r="H600" s="197" t="s">
        <v>1413</v>
      </c>
      <c r="I600" s="197"/>
      <c r="J600" s="201" t="s">
        <v>3547</v>
      </c>
      <c r="K600" s="197"/>
      <c r="L600" s="192"/>
      <c r="M600" s="197"/>
      <c r="N600" s="192" t="s">
        <v>3669</v>
      </c>
      <c r="O600" s="194" t="s">
        <v>2244</v>
      </c>
      <c r="P600" s="192" t="s">
        <v>9983</v>
      </c>
      <c r="Q600" s="197" t="s">
        <v>3547</v>
      </c>
    </row>
    <row r="601" spans="1:17">
      <c r="A601" s="192" t="s">
        <v>526</v>
      </c>
      <c r="B601" s="196">
        <v>1.4966999999999999</v>
      </c>
      <c r="C601" s="196">
        <v>1.2987</v>
      </c>
      <c r="D601" s="196">
        <v>57.471799999999995</v>
      </c>
      <c r="E601" s="196">
        <v>58.015699999999995</v>
      </c>
      <c r="F601" s="196">
        <v>56.723299999999995</v>
      </c>
      <c r="G601" s="196">
        <v>57.418899999999994</v>
      </c>
      <c r="H601" s="197" t="s">
        <v>1413</v>
      </c>
      <c r="I601" s="197"/>
      <c r="J601" s="201" t="s">
        <v>3547</v>
      </c>
      <c r="K601" s="197"/>
      <c r="L601" s="192"/>
      <c r="M601" s="197"/>
      <c r="N601" s="192" t="s">
        <v>3669</v>
      </c>
      <c r="O601" s="194" t="s">
        <v>2244</v>
      </c>
      <c r="P601" s="192" t="s">
        <v>9983</v>
      </c>
      <c r="Q601" s="197" t="s">
        <v>3547</v>
      </c>
    </row>
    <row r="602" spans="1:17">
      <c r="A602" s="192" t="s">
        <v>527</v>
      </c>
      <c r="B602" s="196">
        <v>1.6450999999999998</v>
      </c>
      <c r="C602" s="196">
        <v>1.1714</v>
      </c>
      <c r="D602" s="196">
        <v>46.445799999999998</v>
      </c>
      <c r="E602" s="196">
        <v>46.981499999999997</v>
      </c>
      <c r="F602" s="196">
        <v>48.2363</v>
      </c>
      <c r="G602" s="196">
        <v>47.189799999999998</v>
      </c>
      <c r="H602" s="197" t="s">
        <v>1519</v>
      </c>
      <c r="I602" s="197" t="s">
        <v>1632</v>
      </c>
      <c r="J602" s="201" t="s">
        <v>3547</v>
      </c>
      <c r="K602" s="197" t="s">
        <v>3550</v>
      </c>
      <c r="L602" s="192"/>
      <c r="M602" s="197"/>
      <c r="N602" s="192" t="s">
        <v>3755</v>
      </c>
      <c r="O602" s="194" t="s">
        <v>2240</v>
      </c>
      <c r="P602" s="192" t="s">
        <v>9986</v>
      </c>
      <c r="Q602" s="197" t="s">
        <v>3547</v>
      </c>
    </row>
    <row r="603" spans="1:17">
      <c r="A603" s="192" t="s">
        <v>528</v>
      </c>
      <c r="B603" s="196">
        <v>1.7179</v>
      </c>
      <c r="C603" s="196">
        <v>1.1714</v>
      </c>
      <c r="D603" s="196">
        <v>50.614399999999996</v>
      </c>
      <c r="E603" s="196">
        <v>53.511099999999999</v>
      </c>
      <c r="F603" s="196">
        <v>58.473899999999993</v>
      </c>
      <c r="G603" s="196">
        <v>54.060699999999997</v>
      </c>
      <c r="H603" s="197" t="s">
        <v>1519</v>
      </c>
      <c r="I603" s="197" t="s">
        <v>1632</v>
      </c>
      <c r="J603" s="201" t="s">
        <v>3547</v>
      </c>
      <c r="K603" s="197" t="s">
        <v>3550</v>
      </c>
      <c r="L603" s="192"/>
      <c r="M603" s="197"/>
      <c r="N603" s="192" t="s">
        <v>3755</v>
      </c>
      <c r="O603" s="194" t="s">
        <v>2240</v>
      </c>
      <c r="P603" s="192" t="s">
        <v>9986</v>
      </c>
      <c r="Q603" s="197" t="s">
        <v>3547</v>
      </c>
    </row>
    <row r="604" spans="1:17">
      <c r="A604" s="192" t="s">
        <v>5233</v>
      </c>
      <c r="B604" s="196">
        <v>0.86429999999999996</v>
      </c>
      <c r="C604" s="196">
        <v>1.3368</v>
      </c>
      <c r="D604" s="196">
        <v>37.131099999999996</v>
      </c>
      <c r="E604" s="196">
        <v>39.368699999999997</v>
      </c>
      <c r="F604" s="196">
        <v>41.057199999999995</v>
      </c>
      <c r="G604" s="196">
        <v>39.278199999999998</v>
      </c>
      <c r="H604" s="197" t="s">
        <v>1632</v>
      </c>
      <c r="I604" s="197" t="s">
        <v>1628</v>
      </c>
      <c r="J604" s="201" t="s">
        <v>3547</v>
      </c>
      <c r="K604" s="197" t="s">
        <v>3550</v>
      </c>
      <c r="L604" s="192"/>
      <c r="M604" s="197">
        <v>1.01E-2</v>
      </c>
      <c r="N604" s="192" t="s">
        <v>3754</v>
      </c>
      <c r="O604" s="194" t="s">
        <v>2243</v>
      </c>
      <c r="P604" s="192" t="s">
        <v>9985</v>
      </c>
      <c r="Q604" s="197" t="s">
        <v>3547</v>
      </c>
    </row>
    <row r="605" spans="1:17">
      <c r="A605" s="192" t="s">
        <v>5234</v>
      </c>
      <c r="B605" s="196">
        <v>0.95649999999999991</v>
      </c>
      <c r="C605" s="196">
        <v>1.3368</v>
      </c>
      <c r="D605" s="196">
        <v>44.191499999999998</v>
      </c>
      <c r="E605" s="196">
        <v>45.452099999999994</v>
      </c>
      <c r="F605" s="196">
        <v>44.481299999999997</v>
      </c>
      <c r="G605" s="196">
        <v>44.7181</v>
      </c>
      <c r="H605" s="197" t="s">
        <v>1632</v>
      </c>
      <c r="I605" s="197" t="s">
        <v>1628</v>
      </c>
      <c r="J605" s="201" t="s">
        <v>3547</v>
      </c>
      <c r="K605" s="197" t="s">
        <v>3550</v>
      </c>
      <c r="L605" s="192"/>
      <c r="M605" s="197">
        <v>1.01E-2</v>
      </c>
      <c r="N605" s="192" t="s">
        <v>3754</v>
      </c>
      <c r="O605" s="194" t="s">
        <v>2243</v>
      </c>
      <c r="P605" s="192" t="s">
        <v>9985</v>
      </c>
      <c r="Q605" s="197" t="s">
        <v>3547</v>
      </c>
    </row>
    <row r="606" spans="1:17">
      <c r="A606" s="192" t="s">
        <v>5235</v>
      </c>
      <c r="B606" s="196">
        <v>1.0529999999999999</v>
      </c>
      <c r="C606" s="196">
        <v>1.1562999999999999</v>
      </c>
      <c r="D606" s="196">
        <v>46.232599999999998</v>
      </c>
      <c r="E606" s="196">
        <v>41.150499999999994</v>
      </c>
      <c r="F606" s="196">
        <v>43.550999999999995</v>
      </c>
      <c r="G606" s="196">
        <v>43.608999999999995</v>
      </c>
      <c r="H606" s="197" t="s">
        <v>1519</v>
      </c>
      <c r="I606" s="197"/>
      <c r="J606" s="201" t="s">
        <v>3547</v>
      </c>
      <c r="K606" s="197"/>
      <c r="L606" s="192"/>
      <c r="M606" s="197"/>
      <c r="N606" s="192" t="s">
        <v>3755</v>
      </c>
      <c r="O606" s="194" t="s">
        <v>2240</v>
      </c>
      <c r="P606" s="192" t="s">
        <v>9986</v>
      </c>
      <c r="Q606" s="197" t="s">
        <v>3547</v>
      </c>
    </row>
    <row r="607" spans="1:17">
      <c r="A607" s="192" t="s">
        <v>529</v>
      </c>
      <c r="B607" s="196">
        <v>1.8643999999999998</v>
      </c>
      <c r="C607" s="196">
        <v>1.1205999999999998</v>
      </c>
      <c r="D607" s="196">
        <v>44.536999999999999</v>
      </c>
      <c r="E607" s="196">
        <v>46.796299999999995</v>
      </c>
      <c r="F607" s="196">
        <v>47.959699999999998</v>
      </c>
      <c r="G607" s="196">
        <v>46.463499999999996</v>
      </c>
      <c r="H607" s="197" t="s">
        <v>1779</v>
      </c>
      <c r="I607" s="197"/>
      <c r="J607" s="201" t="s">
        <v>3547</v>
      </c>
      <c r="K607" s="197"/>
      <c r="L607" s="192"/>
      <c r="M607" s="197"/>
      <c r="N607" s="192" t="s">
        <v>3764</v>
      </c>
      <c r="O607" s="194" t="s">
        <v>2248</v>
      </c>
      <c r="P607" s="192" t="s">
        <v>9993</v>
      </c>
      <c r="Q607" s="197" t="s">
        <v>3547</v>
      </c>
    </row>
    <row r="608" spans="1:17">
      <c r="A608" s="192" t="s">
        <v>530</v>
      </c>
      <c r="B608" s="196">
        <v>1.4526999999999999</v>
      </c>
      <c r="C608" s="196">
        <v>1.1205999999999998</v>
      </c>
      <c r="D608" s="196">
        <v>40.749199999999995</v>
      </c>
      <c r="E608" s="196">
        <v>40.006099999999996</v>
      </c>
      <c r="F608" s="196">
        <v>41.1526</v>
      </c>
      <c r="G608" s="196">
        <v>40.633499999999998</v>
      </c>
      <c r="H608" s="197" t="s">
        <v>1779</v>
      </c>
      <c r="I608" s="197"/>
      <c r="J608" s="201" t="s">
        <v>3547</v>
      </c>
      <c r="K608" s="197"/>
      <c r="L608" s="192"/>
      <c r="M608" s="197"/>
      <c r="N608" s="192" t="s">
        <v>3764</v>
      </c>
      <c r="O608" s="194" t="s">
        <v>2248</v>
      </c>
      <c r="P608" s="192" t="s">
        <v>9993</v>
      </c>
      <c r="Q608" s="197" t="s">
        <v>3547</v>
      </c>
    </row>
    <row r="609" spans="1:17">
      <c r="A609" s="192" t="s">
        <v>531</v>
      </c>
      <c r="B609" s="196">
        <v>1.7254999999999998</v>
      </c>
      <c r="C609" s="196">
        <v>1.1205999999999998</v>
      </c>
      <c r="D609" s="196">
        <v>41.318999999999996</v>
      </c>
      <c r="E609" s="196">
        <v>42.284799999999997</v>
      </c>
      <c r="F609" s="196">
        <v>45.357899999999994</v>
      </c>
      <c r="G609" s="196">
        <v>43.034299999999995</v>
      </c>
      <c r="H609" s="197" t="s">
        <v>1470</v>
      </c>
      <c r="I609" s="197" t="s">
        <v>1779</v>
      </c>
      <c r="J609" s="201" t="s">
        <v>3547</v>
      </c>
      <c r="K609" s="197" t="s">
        <v>3550</v>
      </c>
      <c r="L609" s="192"/>
      <c r="M609" s="197">
        <v>9.8999999999999991E-3</v>
      </c>
      <c r="N609" s="192" t="s">
        <v>3767</v>
      </c>
      <c r="O609" s="194" t="s">
        <v>2249</v>
      </c>
      <c r="P609" s="192" t="s">
        <v>9994</v>
      </c>
      <c r="Q609" s="197" t="s">
        <v>3547</v>
      </c>
    </row>
    <row r="610" spans="1:17">
      <c r="A610" s="192" t="s">
        <v>532</v>
      </c>
      <c r="B610" s="196">
        <v>1.5610999999999999</v>
      </c>
      <c r="C610" s="196">
        <v>1.1205999999999998</v>
      </c>
      <c r="D610" s="196">
        <v>35.721999999999994</v>
      </c>
      <c r="E610" s="196">
        <v>35.506999999999998</v>
      </c>
      <c r="F610" s="196">
        <v>37.918599999999998</v>
      </c>
      <c r="G610" s="196">
        <v>36.376999999999995</v>
      </c>
      <c r="H610" s="197" t="s">
        <v>3765</v>
      </c>
      <c r="I610" s="197" t="s">
        <v>1470</v>
      </c>
      <c r="J610" s="201" t="s">
        <v>3547</v>
      </c>
      <c r="K610" s="197" t="s">
        <v>3550</v>
      </c>
      <c r="L610" s="192"/>
      <c r="M610" s="197"/>
      <c r="N610" s="192" t="s">
        <v>3766</v>
      </c>
      <c r="O610" s="194" t="s">
        <v>2250</v>
      </c>
      <c r="P610" s="192" t="s">
        <v>9995</v>
      </c>
      <c r="Q610" s="197" t="s">
        <v>3547</v>
      </c>
    </row>
    <row r="611" spans="1:17">
      <c r="A611" s="192" t="s">
        <v>533</v>
      </c>
      <c r="B611" s="196">
        <v>1.7585</v>
      </c>
      <c r="C611" s="196">
        <v>1.1205999999999998</v>
      </c>
      <c r="D611" s="196">
        <v>41.325699999999998</v>
      </c>
      <c r="E611" s="196">
        <v>44.331999999999994</v>
      </c>
      <c r="F611" s="196">
        <v>44.708499999999994</v>
      </c>
      <c r="G611" s="196">
        <v>43.502299999999998</v>
      </c>
      <c r="H611" s="197" t="s">
        <v>3765</v>
      </c>
      <c r="I611" s="197" t="s">
        <v>1642</v>
      </c>
      <c r="J611" s="201" t="s">
        <v>3547</v>
      </c>
      <c r="K611" s="197" t="s">
        <v>3550</v>
      </c>
      <c r="L611" s="192"/>
      <c r="M611" s="197"/>
      <c r="N611" s="192" t="s">
        <v>3766</v>
      </c>
      <c r="O611" s="194" t="s">
        <v>2250</v>
      </c>
      <c r="P611" s="192" t="s">
        <v>9995</v>
      </c>
      <c r="Q611" s="197" t="s">
        <v>3547</v>
      </c>
    </row>
    <row r="612" spans="1:17">
      <c r="A612" s="192" t="s">
        <v>534</v>
      </c>
      <c r="B612" s="196">
        <v>1.6332</v>
      </c>
      <c r="C612" s="196">
        <v>1.1205999999999998</v>
      </c>
      <c r="D612" s="196">
        <v>42.285899999999998</v>
      </c>
      <c r="E612" s="196">
        <v>43.650499999999994</v>
      </c>
      <c r="F612" s="196">
        <v>46.203399999999995</v>
      </c>
      <c r="G612" s="196">
        <v>44.092199999999998</v>
      </c>
      <c r="H612" s="197" t="s">
        <v>3765</v>
      </c>
      <c r="I612" s="197" t="s">
        <v>1470</v>
      </c>
      <c r="J612" s="201" t="s">
        <v>3547</v>
      </c>
      <c r="K612" s="197" t="s">
        <v>3550</v>
      </c>
      <c r="L612" s="192"/>
      <c r="M612" s="197"/>
      <c r="N612" s="192" t="s">
        <v>3766</v>
      </c>
      <c r="O612" s="194" t="s">
        <v>2250</v>
      </c>
      <c r="P612" s="192" t="s">
        <v>9995</v>
      </c>
      <c r="Q612" s="197" t="s">
        <v>3547</v>
      </c>
    </row>
    <row r="613" spans="1:17">
      <c r="A613" s="192" t="s">
        <v>535</v>
      </c>
      <c r="B613" s="196">
        <v>2.0392999999999999</v>
      </c>
      <c r="C613" s="196">
        <v>1.0198999999999998</v>
      </c>
      <c r="D613" s="196">
        <v>45.230399999999996</v>
      </c>
      <c r="E613" s="196">
        <v>46.127999999999993</v>
      </c>
      <c r="F613" s="196">
        <v>47.464899999999993</v>
      </c>
      <c r="G613" s="196">
        <v>46.289099999999998</v>
      </c>
      <c r="H613" s="197" t="s">
        <v>1771</v>
      </c>
      <c r="I613" s="197"/>
      <c r="J613" s="201" t="s">
        <v>3547</v>
      </c>
      <c r="K613" s="197"/>
      <c r="L613" s="192"/>
      <c r="M613" s="197"/>
      <c r="N613" s="192" t="s">
        <v>3768</v>
      </c>
      <c r="O613" s="194" t="s">
        <v>2251</v>
      </c>
      <c r="P613" s="192" t="s">
        <v>9996</v>
      </c>
      <c r="Q613" s="197" t="s">
        <v>3547</v>
      </c>
    </row>
    <row r="614" spans="1:17">
      <c r="A614" s="192" t="s">
        <v>536</v>
      </c>
      <c r="B614" s="196">
        <v>1.5801999999999998</v>
      </c>
      <c r="C614" s="196">
        <v>1.0198999999999998</v>
      </c>
      <c r="D614" s="196">
        <v>42.268999999999998</v>
      </c>
      <c r="E614" s="196">
        <v>45.5565</v>
      </c>
      <c r="F614" s="196">
        <v>51.754999999999995</v>
      </c>
      <c r="G614" s="196">
        <v>46.182799999999993</v>
      </c>
      <c r="H614" s="197" t="s">
        <v>1771</v>
      </c>
      <c r="I614" s="197"/>
      <c r="J614" s="201" t="s">
        <v>3547</v>
      </c>
      <c r="K614" s="197"/>
      <c r="L614" s="192"/>
      <c r="M614" s="197"/>
      <c r="N614" s="192" t="s">
        <v>3768</v>
      </c>
      <c r="O614" s="194" t="s">
        <v>2251</v>
      </c>
      <c r="P614" s="192" t="s">
        <v>9996</v>
      </c>
      <c r="Q614" s="197" t="s">
        <v>3547</v>
      </c>
    </row>
    <row r="615" spans="1:17">
      <c r="A615" s="192" t="s">
        <v>537</v>
      </c>
      <c r="B615" s="196">
        <v>2.2247999999999997</v>
      </c>
      <c r="C615" s="196">
        <v>1.0198999999999998</v>
      </c>
      <c r="D615" s="196">
        <v>45.5749</v>
      </c>
      <c r="E615" s="196">
        <v>48.330499999999994</v>
      </c>
      <c r="F615" s="196">
        <v>50.554499999999997</v>
      </c>
      <c r="G615" s="196">
        <v>48.198499999999996</v>
      </c>
      <c r="H615" s="197" t="s">
        <v>1771</v>
      </c>
      <c r="I615" s="197"/>
      <c r="J615" s="201" t="s">
        <v>3547</v>
      </c>
      <c r="K615" s="197"/>
      <c r="L615" s="192"/>
      <c r="M615" s="197"/>
      <c r="N615" s="192" t="s">
        <v>3768</v>
      </c>
      <c r="O615" s="194" t="s">
        <v>2251</v>
      </c>
      <c r="P615" s="192" t="s">
        <v>9996</v>
      </c>
      <c r="Q615" s="197" t="s">
        <v>3547</v>
      </c>
    </row>
    <row r="616" spans="1:17">
      <c r="A616" s="192" t="s">
        <v>538</v>
      </c>
      <c r="B616" s="196">
        <v>1.6342999999999999</v>
      </c>
      <c r="C616" s="196">
        <v>1.0198999999999998</v>
      </c>
      <c r="D616" s="196">
        <v>43.512699999999995</v>
      </c>
      <c r="E616" s="196">
        <v>43.976399999999998</v>
      </c>
      <c r="F616" s="196">
        <v>45.715199999999996</v>
      </c>
      <c r="G616" s="196">
        <v>44.430199999999999</v>
      </c>
      <c r="H616" s="197" t="s">
        <v>1771</v>
      </c>
      <c r="I616" s="197"/>
      <c r="J616" s="201" t="s">
        <v>3547</v>
      </c>
      <c r="K616" s="197"/>
      <c r="L616" s="192"/>
      <c r="M616" s="197"/>
      <c r="N616" s="192" t="s">
        <v>3768</v>
      </c>
      <c r="O616" s="194" t="s">
        <v>2251</v>
      </c>
      <c r="P616" s="192" t="s">
        <v>9996</v>
      </c>
      <c r="Q616" s="197" t="s">
        <v>3547</v>
      </c>
    </row>
    <row r="617" spans="1:17">
      <c r="A617" s="192" t="s">
        <v>539</v>
      </c>
      <c r="B617" s="196">
        <v>1.6131</v>
      </c>
      <c r="C617" s="196">
        <v>1.0198999999999998</v>
      </c>
      <c r="D617" s="196">
        <v>38.749899999999997</v>
      </c>
      <c r="E617" s="196">
        <v>39.853099999999998</v>
      </c>
      <c r="F617" s="196">
        <v>40.073599999999999</v>
      </c>
      <c r="G617" s="196">
        <v>39.565499999999993</v>
      </c>
      <c r="H617" s="197" t="s">
        <v>1771</v>
      </c>
      <c r="I617" s="197"/>
      <c r="J617" s="201" t="s">
        <v>3547</v>
      </c>
      <c r="K617" s="197"/>
      <c r="L617" s="192"/>
      <c r="M617" s="197"/>
      <c r="N617" s="192" t="s">
        <v>3768</v>
      </c>
      <c r="O617" s="194" t="s">
        <v>2251</v>
      </c>
      <c r="P617" s="192" t="s">
        <v>9996</v>
      </c>
      <c r="Q617" s="197" t="s">
        <v>3547</v>
      </c>
    </row>
    <row r="618" spans="1:17">
      <c r="A618" s="192" t="s">
        <v>540</v>
      </c>
      <c r="B618" s="196">
        <v>1.6034999999999999</v>
      </c>
      <c r="C618" s="196">
        <v>1.0198999999999998</v>
      </c>
      <c r="D618" s="196">
        <v>35.028799999999997</v>
      </c>
      <c r="E618" s="196">
        <v>35.461099999999995</v>
      </c>
      <c r="F618" s="196">
        <v>38.291899999999998</v>
      </c>
      <c r="G618" s="196">
        <v>36.278399999999998</v>
      </c>
      <c r="H618" s="197" t="s">
        <v>1771</v>
      </c>
      <c r="I618" s="197"/>
      <c r="J618" s="201" t="s">
        <v>3547</v>
      </c>
      <c r="K618" s="197"/>
      <c r="L618" s="192"/>
      <c r="M618" s="197"/>
      <c r="N618" s="192" t="s">
        <v>3768</v>
      </c>
      <c r="O618" s="194" t="s">
        <v>2251</v>
      </c>
      <c r="P618" s="192" t="s">
        <v>9996</v>
      </c>
      <c r="Q618" s="197" t="s">
        <v>3547</v>
      </c>
    </row>
    <row r="619" spans="1:17">
      <c r="A619" s="192" t="s">
        <v>541</v>
      </c>
      <c r="B619" s="196">
        <v>2.2868999999999997</v>
      </c>
      <c r="C619" s="196">
        <v>1.0198999999999998</v>
      </c>
      <c r="D619" s="196">
        <v>46.329199999999993</v>
      </c>
      <c r="E619" s="196">
        <v>45.322999999999993</v>
      </c>
      <c r="F619" s="196">
        <v>44.278699999999994</v>
      </c>
      <c r="G619" s="196">
        <v>45.312899999999999</v>
      </c>
      <c r="H619" s="197" t="s">
        <v>1771</v>
      </c>
      <c r="I619" s="197"/>
      <c r="J619" s="201" t="s">
        <v>3547</v>
      </c>
      <c r="K619" s="197"/>
      <c r="L619" s="192"/>
      <c r="M619" s="197"/>
      <c r="N619" s="192" t="s">
        <v>3768</v>
      </c>
      <c r="O619" s="194" t="s">
        <v>2251</v>
      </c>
      <c r="P619" s="192" t="s">
        <v>9996</v>
      </c>
      <c r="Q619" s="197" t="s">
        <v>3547</v>
      </c>
    </row>
    <row r="620" spans="1:17">
      <c r="A620" s="192" t="s">
        <v>3769</v>
      </c>
      <c r="B620" s="196"/>
      <c r="C620" s="196">
        <v>0.95339999999999991</v>
      </c>
      <c r="D620" s="196">
        <v>35.450099999999999</v>
      </c>
      <c r="E620" s="196">
        <v>36.215699999999998</v>
      </c>
      <c r="F620" s="196">
        <v>37.9377</v>
      </c>
      <c r="G620" s="196">
        <v>36.556799999999996</v>
      </c>
      <c r="H620" s="197" t="s">
        <v>1495</v>
      </c>
      <c r="I620" s="197"/>
      <c r="J620" s="201" t="s">
        <v>3547</v>
      </c>
      <c r="K620" s="197"/>
      <c r="L620" s="192"/>
      <c r="M620" s="197"/>
      <c r="N620" s="192" t="s">
        <v>3770</v>
      </c>
      <c r="O620" s="194" t="s">
        <v>2265</v>
      </c>
      <c r="P620" s="192" t="s">
        <v>9997</v>
      </c>
      <c r="Q620" s="197" t="s">
        <v>3547</v>
      </c>
    </row>
    <row r="621" spans="1:17">
      <c r="A621" s="192" t="s">
        <v>3771</v>
      </c>
      <c r="B621" s="196"/>
      <c r="C621" s="196">
        <v>0.93469999999999998</v>
      </c>
      <c r="D621" s="196">
        <v>39.247899999999994</v>
      </c>
      <c r="E621" s="196">
        <v>40.212199999999996</v>
      </c>
      <c r="F621" s="196">
        <v>41.163899999999998</v>
      </c>
      <c r="G621" s="196">
        <v>40.221799999999995</v>
      </c>
      <c r="H621" s="197" t="s">
        <v>1602</v>
      </c>
      <c r="I621" s="197"/>
      <c r="J621" s="201" t="s">
        <v>3547</v>
      </c>
      <c r="K621" s="197"/>
      <c r="L621" s="192"/>
      <c r="M621" s="197"/>
      <c r="N621" s="192" t="s">
        <v>3772</v>
      </c>
      <c r="O621" s="194" t="s">
        <v>2255</v>
      </c>
      <c r="P621" s="192" t="s">
        <v>9998</v>
      </c>
      <c r="Q621" s="197" t="s">
        <v>3547</v>
      </c>
    </row>
    <row r="622" spans="1:17">
      <c r="A622" s="192" t="s">
        <v>5236</v>
      </c>
      <c r="B622" s="196">
        <v>1.7593999999999999</v>
      </c>
      <c r="C622" s="196">
        <v>0.89539999999999997</v>
      </c>
      <c r="D622" s="196">
        <v>36.268699999999995</v>
      </c>
      <c r="E622" s="196">
        <v>36.848799999999997</v>
      </c>
      <c r="F622" s="196">
        <v>37.169599999999996</v>
      </c>
      <c r="G622" s="196">
        <v>36.782799999999995</v>
      </c>
      <c r="H622" s="197" t="s">
        <v>1542</v>
      </c>
      <c r="I622" s="197"/>
      <c r="J622" s="201" t="s">
        <v>3547</v>
      </c>
      <c r="K622" s="197"/>
      <c r="L622" s="192"/>
      <c r="M622" s="197"/>
      <c r="N622" s="202" t="s">
        <v>3773</v>
      </c>
      <c r="O622" s="202" t="s">
        <v>2252</v>
      </c>
      <c r="P622" s="192" t="s">
        <v>9999</v>
      </c>
      <c r="Q622" s="197" t="s">
        <v>3547</v>
      </c>
    </row>
    <row r="623" spans="1:17">
      <c r="A623" s="192" t="s">
        <v>5237</v>
      </c>
      <c r="B623" s="196">
        <v>1.6664999999999999</v>
      </c>
      <c r="C623" s="196">
        <v>0.95339999999999991</v>
      </c>
      <c r="D623" s="196">
        <v>34.668599999999998</v>
      </c>
      <c r="E623" s="196">
        <v>34.022799999999997</v>
      </c>
      <c r="F623" s="196">
        <v>34.508999999999993</v>
      </c>
      <c r="G623" s="196">
        <v>34.391399999999997</v>
      </c>
      <c r="H623" s="197" t="s">
        <v>1773</v>
      </c>
      <c r="I623" s="197" t="s">
        <v>1495</v>
      </c>
      <c r="J623" s="201" t="s">
        <v>3547</v>
      </c>
      <c r="K623" s="197" t="s">
        <v>3550</v>
      </c>
      <c r="L623" s="192"/>
      <c r="M623" s="197"/>
      <c r="N623" s="202" t="s">
        <v>3774</v>
      </c>
      <c r="O623" s="202" t="s">
        <v>2253</v>
      </c>
      <c r="P623" s="192" t="s">
        <v>10000</v>
      </c>
      <c r="Q623" s="197" t="s">
        <v>3547</v>
      </c>
    </row>
    <row r="624" spans="1:17">
      <c r="A624" s="192" t="s">
        <v>5238</v>
      </c>
      <c r="B624" s="196">
        <v>1.9509999999999998</v>
      </c>
      <c r="C624" s="196">
        <v>0.89529999999999998</v>
      </c>
      <c r="D624" s="196">
        <v>36.548699999999997</v>
      </c>
      <c r="E624" s="196">
        <v>37.666099999999993</v>
      </c>
      <c r="F624" s="196">
        <v>38.940499999999993</v>
      </c>
      <c r="G624" s="196">
        <v>37.678199999999997</v>
      </c>
      <c r="H624" s="197" t="s">
        <v>1652</v>
      </c>
      <c r="I624" s="197"/>
      <c r="J624" s="201" t="s">
        <v>3547</v>
      </c>
      <c r="K624" s="197"/>
      <c r="L624" s="192"/>
      <c r="M624" s="197"/>
      <c r="N624" s="192" t="s">
        <v>3698</v>
      </c>
      <c r="O624" s="194" t="s">
        <v>2254</v>
      </c>
      <c r="P624" s="192" t="s">
        <v>10001</v>
      </c>
      <c r="Q624" s="197" t="s">
        <v>3547</v>
      </c>
    </row>
    <row r="625" spans="1:17">
      <c r="A625" s="192" t="s">
        <v>5239</v>
      </c>
      <c r="B625" s="196">
        <v>1.8758999999999999</v>
      </c>
      <c r="C625" s="196">
        <v>0.89529999999999998</v>
      </c>
      <c r="D625" s="196">
        <v>36.783799999999999</v>
      </c>
      <c r="E625" s="196">
        <v>37.580099999999995</v>
      </c>
      <c r="F625" s="196">
        <v>38.130399999999995</v>
      </c>
      <c r="G625" s="196">
        <v>37.520899999999997</v>
      </c>
      <c r="H625" s="197" t="s">
        <v>1652</v>
      </c>
      <c r="I625" s="197"/>
      <c r="J625" s="201" t="s">
        <v>3547</v>
      </c>
      <c r="K625" s="197"/>
      <c r="L625" s="192"/>
      <c r="M625" s="197"/>
      <c r="N625" s="192" t="s">
        <v>3698</v>
      </c>
      <c r="O625" s="194" t="s">
        <v>2254</v>
      </c>
      <c r="P625" s="192" t="s">
        <v>10001</v>
      </c>
      <c r="Q625" s="197" t="s">
        <v>3547</v>
      </c>
    </row>
    <row r="626" spans="1:17">
      <c r="A626" s="192" t="s">
        <v>5240</v>
      </c>
      <c r="B626" s="196">
        <v>1.8958999999999999</v>
      </c>
      <c r="C626" s="196">
        <v>0.93469999999999998</v>
      </c>
      <c r="D626" s="196">
        <v>41.091899999999995</v>
      </c>
      <c r="E626" s="196">
        <v>41.748299999999993</v>
      </c>
      <c r="F626" s="196">
        <v>41.4499</v>
      </c>
      <c r="G626" s="196">
        <v>41.426099999999998</v>
      </c>
      <c r="H626" s="197" t="s">
        <v>1602</v>
      </c>
      <c r="I626" s="197"/>
      <c r="J626" s="201" t="s">
        <v>3547</v>
      </c>
      <c r="K626" s="197"/>
      <c r="L626" s="192"/>
      <c r="M626" s="197"/>
      <c r="N626" s="192" t="s">
        <v>3772</v>
      </c>
      <c r="O626" s="194" t="s">
        <v>2255</v>
      </c>
      <c r="P626" s="192" t="s">
        <v>9998</v>
      </c>
      <c r="Q626" s="197" t="s">
        <v>3547</v>
      </c>
    </row>
    <row r="627" spans="1:17">
      <c r="A627" s="192" t="s">
        <v>5241</v>
      </c>
      <c r="B627" s="196">
        <v>1.8841999999999999</v>
      </c>
      <c r="C627" s="196">
        <v>0.93469999999999998</v>
      </c>
      <c r="D627" s="196">
        <v>36.670499999999997</v>
      </c>
      <c r="E627" s="196">
        <v>38.905999999999999</v>
      </c>
      <c r="F627" s="196">
        <v>37.694999999999993</v>
      </c>
      <c r="G627" s="196">
        <v>37.765599999999999</v>
      </c>
      <c r="H627" s="197" t="s">
        <v>1602</v>
      </c>
      <c r="I627" s="197"/>
      <c r="J627" s="201" t="s">
        <v>3547</v>
      </c>
      <c r="K627" s="197"/>
      <c r="L627" s="192"/>
      <c r="M627" s="197"/>
      <c r="N627" s="192" t="s">
        <v>3772</v>
      </c>
      <c r="O627" s="194" t="s">
        <v>2255</v>
      </c>
      <c r="P627" s="192" t="s">
        <v>9998</v>
      </c>
      <c r="Q627" s="197" t="s">
        <v>3547</v>
      </c>
    </row>
    <row r="628" spans="1:17">
      <c r="A628" s="192" t="s">
        <v>5242</v>
      </c>
      <c r="B628" s="196">
        <v>1.7927</v>
      </c>
      <c r="C628" s="196">
        <v>0.92519999999999991</v>
      </c>
      <c r="D628" s="196">
        <v>39.750699999999995</v>
      </c>
      <c r="E628" s="196">
        <v>40.474699999999999</v>
      </c>
      <c r="F628" s="196">
        <v>40.174299999999995</v>
      </c>
      <c r="G628" s="196">
        <v>40.135499999999993</v>
      </c>
      <c r="H628" s="197" t="s">
        <v>3775</v>
      </c>
      <c r="I628" s="197"/>
      <c r="J628" s="201" t="s">
        <v>3547</v>
      </c>
      <c r="K628" s="197"/>
      <c r="L628" s="192"/>
      <c r="M628" s="197"/>
      <c r="N628" s="192" t="s">
        <v>3569</v>
      </c>
      <c r="O628" s="194" t="s">
        <v>2256</v>
      </c>
      <c r="P628" s="192" t="s">
        <v>10002</v>
      </c>
      <c r="Q628" s="197" t="s">
        <v>3547</v>
      </c>
    </row>
    <row r="629" spans="1:17">
      <c r="A629" s="192" t="s">
        <v>5243</v>
      </c>
      <c r="B629" s="196">
        <v>1.5311999999999999</v>
      </c>
      <c r="C629" s="196">
        <v>0.87239999999999995</v>
      </c>
      <c r="D629" s="196">
        <v>31.233899999999998</v>
      </c>
      <c r="E629" s="196">
        <v>32.181899999999999</v>
      </c>
      <c r="F629" s="196">
        <v>32.463899999999995</v>
      </c>
      <c r="G629" s="196">
        <v>31.9621</v>
      </c>
      <c r="H629" s="197" t="s">
        <v>3776</v>
      </c>
      <c r="I629" s="197" t="s">
        <v>1652</v>
      </c>
      <c r="J629" s="201" t="s">
        <v>3547</v>
      </c>
      <c r="K629" s="197" t="s">
        <v>3550</v>
      </c>
      <c r="L629" s="192"/>
      <c r="M629" s="197"/>
      <c r="N629" s="192" t="s">
        <v>3777</v>
      </c>
      <c r="O629" s="194" t="s">
        <v>2257</v>
      </c>
      <c r="P629" s="192" t="s">
        <v>10003</v>
      </c>
      <c r="Q629" s="197" t="s">
        <v>3547</v>
      </c>
    </row>
    <row r="630" spans="1:17">
      <c r="A630" s="192" t="s">
        <v>5244</v>
      </c>
      <c r="B630" s="196">
        <v>1.8551</v>
      </c>
      <c r="C630" s="196">
        <v>0.87239999999999995</v>
      </c>
      <c r="D630" s="196">
        <v>34.871099999999998</v>
      </c>
      <c r="E630" s="196">
        <v>34.551699999999997</v>
      </c>
      <c r="F630" s="196">
        <v>34.739999999999995</v>
      </c>
      <c r="G630" s="196">
        <v>34.721799999999995</v>
      </c>
      <c r="H630" s="197" t="s">
        <v>3776</v>
      </c>
      <c r="I630" s="197" t="s">
        <v>1652</v>
      </c>
      <c r="J630" s="201" t="s">
        <v>3547</v>
      </c>
      <c r="K630" s="197" t="s">
        <v>3550</v>
      </c>
      <c r="L630" s="192"/>
      <c r="M630" s="197"/>
      <c r="N630" s="192" t="s">
        <v>3777</v>
      </c>
      <c r="O630" s="194" t="s">
        <v>2257</v>
      </c>
      <c r="P630" s="192" t="s">
        <v>10003</v>
      </c>
      <c r="Q630" s="197" t="s">
        <v>3547</v>
      </c>
    </row>
    <row r="631" spans="1:17">
      <c r="A631" s="192" t="s">
        <v>5245</v>
      </c>
      <c r="B631" s="196">
        <v>1.7262999999999999</v>
      </c>
      <c r="C631" s="196">
        <v>0.9101999999999999</v>
      </c>
      <c r="D631" s="196">
        <v>36.484499999999997</v>
      </c>
      <c r="E631" s="196">
        <v>36.231199999999994</v>
      </c>
      <c r="F631" s="196">
        <v>37.512099999999997</v>
      </c>
      <c r="G631" s="196">
        <v>36.726399999999998</v>
      </c>
      <c r="H631" s="197" t="s">
        <v>1943</v>
      </c>
      <c r="I631" s="197" t="s">
        <v>3775</v>
      </c>
      <c r="J631" s="201" t="s">
        <v>3547</v>
      </c>
      <c r="K631" s="197" t="s">
        <v>3550</v>
      </c>
      <c r="L631" s="192"/>
      <c r="M631" s="197"/>
      <c r="N631" s="192" t="s">
        <v>3778</v>
      </c>
      <c r="O631" s="194" t="s">
        <v>2258</v>
      </c>
      <c r="P631" s="192" t="s">
        <v>10004</v>
      </c>
      <c r="Q631" s="197" t="s">
        <v>3547</v>
      </c>
    </row>
    <row r="632" spans="1:17">
      <c r="A632" s="192" t="s">
        <v>5246</v>
      </c>
      <c r="B632" s="196">
        <v>1.8829999999999998</v>
      </c>
      <c r="C632" s="196">
        <v>0.89959999999999996</v>
      </c>
      <c r="D632" s="196">
        <v>36.393499999999996</v>
      </c>
      <c r="E632" s="196">
        <v>36.947799999999994</v>
      </c>
      <c r="F632" s="196">
        <v>37.642599999999995</v>
      </c>
      <c r="G632" s="196">
        <v>36.978699999999996</v>
      </c>
      <c r="H632" s="197" t="s">
        <v>3779</v>
      </c>
      <c r="I632" s="197"/>
      <c r="J632" s="201" t="s">
        <v>3547</v>
      </c>
      <c r="K632" s="197"/>
      <c r="L632" s="192"/>
      <c r="M632" s="197"/>
      <c r="N632" s="192" t="s">
        <v>3780</v>
      </c>
      <c r="O632" s="194" t="s">
        <v>2259</v>
      </c>
      <c r="P632" s="192" t="s">
        <v>10005</v>
      </c>
      <c r="Q632" s="197" t="s">
        <v>3547</v>
      </c>
    </row>
    <row r="633" spans="1:17">
      <c r="A633" s="192" t="s">
        <v>5247</v>
      </c>
      <c r="B633" s="196">
        <v>2.0616999999999996</v>
      </c>
      <c r="C633" s="196">
        <v>0.95339999999999991</v>
      </c>
      <c r="D633" s="196">
        <v>46.877699999999997</v>
      </c>
      <c r="E633" s="196">
        <v>44.583599999999997</v>
      </c>
      <c r="F633" s="196">
        <v>44.141999999999996</v>
      </c>
      <c r="G633" s="196">
        <v>45.215699999999998</v>
      </c>
      <c r="H633" s="197" t="s">
        <v>1602</v>
      </c>
      <c r="I633" s="197" t="s">
        <v>1495</v>
      </c>
      <c r="J633" s="201" t="s">
        <v>3547</v>
      </c>
      <c r="K633" s="197" t="s">
        <v>3550</v>
      </c>
      <c r="L633" s="192"/>
      <c r="M633" s="197"/>
      <c r="N633" s="192" t="s">
        <v>3772</v>
      </c>
      <c r="O633" s="194" t="s">
        <v>2255</v>
      </c>
      <c r="P633" s="192" t="s">
        <v>9998</v>
      </c>
      <c r="Q633" s="197" t="s">
        <v>9817</v>
      </c>
    </row>
    <row r="634" spans="1:17">
      <c r="A634" s="192" t="s">
        <v>5248</v>
      </c>
      <c r="B634" s="196">
        <v>1.4592999999999998</v>
      </c>
      <c r="C634" s="196">
        <v>0.83789999999999998</v>
      </c>
      <c r="D634" s="196">
        <v>28.837599999999998</v>
      </c>
      <c r="E634" s="196">
        <v>28.363499999999998</v>
      </c>
      <c r="F634" s="196">
        <v>30.720799999999997</v>
      </c>
      <c r="G634" s="196">
        <v>29.288699999999999</v>
      </c>
      <c r="H634" s="197" t="s">
        <v>1895</v>
      </c>
      <c r="I634" s="197"/>
      <c r="J634" s="201" t="s">
        <v>3547</v>
      </c>
      <c r="K634" s="197"/>
      <c r="L634" s="192"/>
      <c r="M634" s="197">
        <v>7.7999999999999996E-3</v>
      </c>
      <c r="N634" s="192" t="s">
        <v>3781</v>
      </c>
      <c r="O634" s="194" t="s">
        <v>2260</v>
      </c>
      <c r="P634" s="192" t="s">
        <v>10006</v>
      </c>
      <c r="Q634" s="197" t="s">
        <v>3547</v>
      </c>
    </row>
    <row r="635" spans="1:17">
      <c r="A635" s="192" t="s">
        <v>5249</v>
      </c>
      <c r="B635" s="196">
        <v>1.8059999999999998</v>
      </c>
      <c r="C635" s="196">
        <v>0.83009999999999995</v>
      </c>
      <c r="D635" s="196">
        <v>30.424599999999998</v>
      </c>
      <c r="E635" s="196">
        <v>34.664299999999997</v>
      </c>
      <c r="F635" s="196">
        <v>38.9499</v>
      </c>
      <c r="G635" s="196">
        <v>34.6708</v>
      </c>
      <c r="H635" s="197" t="s">
        <v>1658</v>
      </c>
      <c r="I635" s="197"/>
      <c r="J635" s="201" t="s">
        <v>3547</v>
      </c>
      <c r="K635" s="197"/>
      <c r="L635" s="192"/>
      <c r="M635" s="197"/>
      <c r="N635" s="192" t="s">
        <v>3594</v>
      </c>
      <c r="O635" s="194" t="s">
        <v>2261</v>
      </c>
      <c r="P635" s="192" t="s">
        <v>10007</v>
      </c>
      <c r="Q635" s="197" t="s">
        <v>3547</v>
      </c>
    </row>
    <row r="636" spans="1:17">
      <c r="A636" s="192" t="s">
        <v>5250</v>
      </c>
      <c r="B636" s="196">
        <v>1.7781999999999998</v>
      </c>
      <c r="C636" s="196">
        <v>0.83009999999999995</v>
      </c>
      <c r="D636" s="196">
        <v>33.189799999999998</v>
      </c>
      <c r="E636" s="196">
        <v>31.879899999999999</v>
      </c>
      <c r="F636" s="196">
        <v>30.980899999999998</v>
      </c>
      <c r="G636" s="196">
        <v>32.007499999999993</v>
      </c>
      <c r="H636" s="197" t="s">
        <v>1656</v>
      </c>
      <c r="I636" s="197"/>
      <c r="J636" s="201" t="s">
        <v>3547</v>
      </c>
      <c r="K636" s="197"/>
      <c r="L636" s="192"/>
      <c r="M636" s="197"/>
      <c r="N636" s="192" t="s">
        <v>3782</v>
      </c>
      <c r="O636" s="194" t="s">
        <v>2262</v>
      </c>
      <c r="P636" s="192" t="s">
        <v>10008</v>
      </c>
      <c r="Q636" s="197" t="s">
        <v>3547</v>
      </c>
    </row>
    <row r="637" spans="1:17">
      <c r="A637" s="192" t="s">
        <v>5251</v>
      </c>
      <c r="B637" s="196">
        <v>1.4961</v>
      </c>
      <c r="C637" s="196">
        <v>0.89959999999999996</v>
      </c>
      <c r="D637" s="196">
        <v>34.076299999999996</v>
      </c>
      <c r="E637" s="196">
        <v>35.762799999999999</v>
      </c>
      <c r="F637" s="196">
        <v>40.487799999999993</v>
      </c>
      <c r="G637" s="196">
        <v>36.593499999999999</v>
      </c>
      <c r="H637" s="197" t="s">
        <v>3779</v>
      </c>
      <c r="I637" s="197"/>
      <c r="J637" s="201" t="s">
        <v>3547</v>
      </c>
      <c r="K637" s="197"/>
      <c r="L637" s="192"/>
      <c r="M637" s="197"/>
      <c r="N637" s="192" t="s">
        <v>3780</v>
      </c>
      <c r="O637" s="194" t="s">
        <v>2259</v>
      </c>
      <c r="P637" s="192" t="s">
        <v>10005</v>
      </c>
      <c r="Q637" s="197" t="s">
        <v>3547</v>
      </c>
    </row>
    <row r="638" spans="1:17">
      <c r="A638" s="192" t="s">
        <v>5252</v>
      </c>
      <c r="B638" s="196">
        <v>1.5270999999999999</v>
      </c>
      <c r="C638" s="196">
        <v>0.93469999999999998</v>
      </c>
      <c r="D638" s="196">
        <v>35.450099999999999</v>
      </c>
      <c r="E638" s="196">
        <v>36.215699999999998</v>
      </c>
      <c r="F638" s="196">
        <v>37.937599999999996</v>
      </c>
      <c r="G638" s="196">
        <v>36.533399999999993</v>
      </c>
      <c r="H638" s="197" t="s">
        <v>1602</v>
      </c>
      <c r="I638" s="197"/>
      <c r="J638" s="201" t="s">
        <v>3547</v>
      </c>
      <c r="K638" s="197"/>
      <c r="L638" s="192"/>
      <c r="M638" s="197"/>
      <c r="N638" s="192" t="s">
        <v>3772</v>
      </c>
      <c r="O638" s="194" t="s">
        <v>2255</v>
      </c>
      <c r="P638" s="192" t="s">
        <v>9998</v>
      </c>
      <c r="Q638" s="197" t="s">
        <v>3547</v>
      </c>
    </row>
    <row r="639" spans="1:17">
      <c r="A639" s="192" t="s">
        <v>5253</v>
      </c>
      <c r="B639" s="196">
        <v>1.5225</v>
      </c>
      <c r="C639" s="196">
        <v>0.89529999999999998</v>
      </c>
      <c r="D639" s="196">
        <v>31.822999999999997</v>
      </c>
      <c r="E639" s="196">
        <v>32.391999999999996</v>
      </c>
      <c r="F639" s="196">
        <v>34.027899999999995</v>
      </c>
      <c r="G639" s="196">
        <v>32.762499999999996</v>
      </c>
      <c r="H639" s="197" t="s">
        <v>1652</v>
      </c>
      <c r="I639" s="197"/>
      <c r="J639" s="201" t="s">
        <v>3547</v>
      </c>
      <c r="K639" s="197"/>
      <c r="L639" s="192"/>
      <c r="M639" s="197"/>
      <c r="N639" s="192" t="s">
        <v>3698</v>
      </c>
      <c r="O639" s="194" t="s">
        <v>2254</v>
      </c>
      <c r="P639" s="192" t="s">
        <v>10001</v>
      </c>
      <c r="Q639" s="197" t="s">
        <v>3547</v>
      </c>
    </row>
    <row r="640" spans="1:17">
      <c r="A640" s="192" t="s">
        <v>5254</v>
      </c>
      <c r="B640" s="196">
        <v>1.7892999999999999</v>
      </c>
      <c r="C640" s="196">
        <v>0.8992</v>
      </c>
      <c r="D640" s="196">
        <v>31.548299999999998</v>
      </c>
      <c r="E640" s="196">
        <v>35.2639</v>
      </c>
      <c r="F640" s="196">
        <v>35.434299999999993</v>
      </c>
      <c r="G640" s="196">
        <v>34.075399999999995</v>
      </c>
      <c r="H640" s="197" t="s">
        <v>1757</v>
      </c>
      <c r="I640" s="197"/>
      <c r="J640" s="201" t="s">
        <v>3547</v>
      </c>
      <c r="K640" s="197"/>
      <c r="L640" s="192"/>
      <c r="M640" s="197"/>
      <c r="N640" s="192" t="s">
        <v>3783</v>
      </c>
      <c r="O640" s="194" t="s">
        <v>2263</v>
      </c>
      <c r="P640" s="192" t="s">
        <v>10009</v>
      </c>
      <c r="Q640" s="197" t="s">
        <v>3547</v>
      </c>
    </row>
    <row r="641" spans="1:17">
      <c r="A641" s="192" t="s">
        <v>5255</v>
      </c>
      <c r="B641" s="196">
        <v>1.9871999999999999</v>
      </c>
      <c r="C641" s="196">
        <v>0.93469999999999998</v>
      </c>
      <c r="D641" s="196">
        <v>30.246899999999997</v>
      </c>
      <c r="E641" s="196">
        <v>32.1571</v>
      </c>
      <c r="F641" s="196">
        <v>32.829699999999995</v>
      </c>
      <c r="G641" s="196">
        <v>31.748199999999997</v>
      </c>
      <c r="H641" s="197" t="s">
        <v>1602</v>
      </c>
      <c r="I641" s="197"/>
      <c r="J641" s="201" t="s">
        <v>3547</v>
      </c>
      <c r="K641" s="197"/>
      <c r="L641" s="192"/>
      <c r="M641" s="197"/>
      <c r="N641" s="192" t="s">
        <v>3772</v>
      </c>
      <c r="O641" s="194" t="s">
        <v>2255</v>
      </c>
      <c r="P641" s="192" t="s">
        <v>9998</v>
      </c>
      <c r="Q641" s="197" t="s">
        <v>3547</v>
      </c>
    </row>
    <row r="642" spans="1:17">
      <c r="A642" s="192" t="s">
        <v>5256</v>
      </c>
      <c r="B642" s="196">
        <v>1.7736999999999998</v>
      </c>
      <c r="C642" s="196">
        <v>0.97509999999999997</v>
      </c>
      <c r="D642" s="196">
        <v>37.914699999999996</v>
      </c>
      <c r="E642" s="196">
        <v>37.554099999999998</v>
      </c>
      <c r="F642" s="196">
        <v>38.540999999999997</v>
      </c>
      <c r="G642" s="196">
        <v>38.003999999999998</v>
      </c>
      <c r="H642" s="197" t="s">
        <v>1638</v>
      </c>
      <c r="I642" s="197"/>
      <c r="J642" s="201" t="s">
        <v>3547</v>
      </c>
      <c r="K642" s="197"/>
      <c r="L642" s="192"/>
      <c r="M642" s="197"/>
      <c r="N642" s="192" t="s">
        <v>3784</v>
      </c>
      <c r="O642" s="194" t="s">
        <v>2264</v>
      </c>
      <c r="P642" s="192" t="s">
        <v>10010</v>
      </c>
      <c r="Q642" s="197" t="s">
        <v>3547</v>
      </c>
    </row>
    <row r="643" spans="1:17">
      <c r="A643" s="192" t="s">
        <v>5257</v>
      </c>
      <c r="B643" s="196">
        <v>1.8495999999999999</v>
      </c>
      <c r="C643" s="196">
        <v>0.95339999999999991</v>
      </c>
      <c r="D643" s="196">
        <v>40.8613</v>
      </c>
      <c r="E643" s="196">
        <v>40.990799999999993</v>
      </c>
      <c r="F643" s="196">
        <v>42.463199999999993</v>
      </c>
      <c r="G643" s="196">
        <v>41.393499999999996</v>
      </c>
      <c r="H643" s="197" t="s">
        <v>1495</v>
      </c>
      <c r="I643" s="197"/>
      <c r="J643" s="201" t="s">
        <v>3547</v>
      </c>
      <c r="K643" s="197"/>
      <c r="L643" s="192"/>
      <c r="M643" s="197"/>
      <c r="N643" s="192" t="s">
        <v>3770</v>
      </c>
      <c r="O643" s="194" t="s">
        <v>2265</v>
      </c>
      <c r="P643" s="192" t="s">
        <v>9997</v>
      </c>
      <c r="Q643" s="197" t="s">
        <v>3547</v>
      </c>
    </row>
    <row r="644" spans="1:17">
      <c r="A644" s="192" t="s">
        <v>5258</v>
      </c>
      <c r="B644" s="196">
        <v>1.9039999999999999</v>
      </c>
      <c r="C644" s="196">
        <v>0.95339999999999991</v>
      </c>
      <c r="D644" s="196">
        <v>39.620699999999999</v>
      </c>
      <c r="E644" s="196">
        <v>39.292899999999996</v>
      </c>
      <c r="F644" s="196">
        <v>38.348899999999993</v>
      </c>
      <c r="G644" s="196">
        <v>39.094299999999997</v>
      </c>
      <c r="H644" s="197" t="s">
        <v>1495</v>
      </c>
      <c r="I644" s="197"/>
      <c r="J644" s="201" t="s">
        <v>3547</v>
      </c>
      <c r="K644" s="197"/>
      <c r="L644" s="192"/>
      <c r="M644" s="197"/>
      <c r="N644" s="192" t="s">
        <v>3770</v>
      </c>
      <c r="O644" s="194" t="s">
        <v>2265</v>
      </c>
      <c r="P644" s="192" t="s">
        <v>9997</v>
      </c>
      <c r="Q644" s="197" t="s">
        <v>3547</v>
      </c>
    </row>
    <row r="645" spans="1:17">
      <c r="A645" s="192" t="s">
        <v>5259</v>
      </c>
      <c r="B645" s="196">
        <v>1.9617</v>
      </c>
      <c r="C645" s="196">
        <v>0.89539999999999997</v>
      </c>
      <c r="D645" s="196">
        <v>35.659299999999995</v>
      </c>
      <c r="E645" s="196">
        <v>38.994099999999996</v>
      </c>
      <c r="F645" s="196">
        <v>38.793599999999998</v>
      </c>
      <c r="G645" s="196">
        <v>37.800699999999999</v>
      </c>
      <c r="H645" s="197" t="s">
        <v>1542</v>
      </c>
      <c r="I645" s="197"/>
      <c r="J645" s="201" t="s">
        <v>3547</v>
      </c>
      <c r="K645" s="197"/>
      <c r="L645" s="192"/>
      <c r="M645" s="197"/>
      <c r="N645" s="192" t="s">
        <v>3773</v>
      </c>
      <c r="O645" s="194" t="s">
        <v>2252</v>
      </c>
      <c r="P645" s="192" t="s">
        <v>9999</v>
      </c>
      <c r="Q645" s="197" t="s">
        <v>3547</v>
      </c>
    </row>
    <row r="646" spans="1:17">
      <c r="A646" s="192" t="s">
        <v>5260</v>
      </c>
      <c r="B646" s="196">
        <v>1.3838999999999999</v>
      </c>
      <c r="C646" s="196">
        <v>0.8992</v>
      </c>
      <c r="D646" s="196">
        <v>35.442899999999995</v>
      </c>
      <c r="E646" s="196">
        <v>36.306899999999999</v>
      </c>
      <c r="F646" s="196">
        <v>37.722299999999997</v>
      </c>
      <c r="G646" s="196">
        <v>36.462699999999998</v>
      </c>
      <c r="H646" s="197" t="s">
        <v>1757</v>
      </c>
      <c r="I646" s="197"/>
      <c r="J646" s="201" t="s">
        <v>3547</v>
      </c>
      <c r="K646" s="197"/>
      <c r="L646" s="192"/>
      <c r="M646" s="197"/>
      <c r="N646" s="192" t="s">
        <v>3783</v>
      </c>
      <c r="O646" s="194" t="s">
        <v>2263</v>
      </c>
      <c r="P646" s="192" t="s">
        <v>10009</v>
      </c>
      <c r="Q646" s="197" t="s">
        <v>3547</v>
      </c>
    </row>
    <row r="647" spans="1:17">
      <c r="A647" s="192" t="s">
        <v>5261</v>
      </c>
      <c r="B647" s="196">
        <v>1.5844999999999998</v>
      </c>
      <c r="C647" s="196">
        <v>0.90339999999999998</v>
      </c>
      <c r="D647" s="196">
        <v>37.454899999999995</v>
      </c>
      <c r="E647" s="196">
        <v>38.092699999999994</v>
      </c>
      <c r="F647" s="196">
        <v>36.8065</v>
      </c>
      <c r="G647" s="196">
        <v>37.395099999999999</v>
      </c>
      <c r="H647" s="197" t="s">
        <v>1676</v>
      </c>
      <c r="I647" s="197"/>
      <c r="J647" s="201" t="s">
        <v>3547</v>
      </c>
      <c r="K647" s="197"/>
      <c r="L647" s="192"/>
      <c r="M647" s="197"/>
      <c r="N647" s="192" t="s">
        <v>3785</v>
      </c>
      <c r="O647" s="194" t="s">
        <v>1346</v>
      </c>
      <c r="P647" s="192" t="s">
        <v>10011</v>
      </c>
      <c r="Q647" s="197" t="s">
        <v>3547</v>
      </c>
    </row>
    <row r="648" spans="1:17">
      <c r="A648" s="192" t="s">
        <v>5262</v>
      </c>
      <c r="B648" s="196">
        <v>1.5647</v>
      </c>
      <c r="C648" s="196">
        <v>0.87239999999999995</v>
      </c>
      <c r="D648" s="196">
        <v>34.924899999999994</v>
      </c>
      <c r="E648" s="196">
        <v>33.609699999999997</v>
      </c>
      <c r="F648" s="196">
        <v>35.536999999999999</v>
      </c>
      <c r="G648" s="196">
        <v>34.690199999999997</v>
      </c>
      <c r="H648" s="197" t="s">
        <v>3776</v>
      </c>
      <c r="I648" s="197" t="s">
        <v>1652</v>
      </c>
      <c r="J648" s="201" t="s">
        <v>3547</v>
      </c>
      <c r="K648" s="197" t="s">
        <v>3550</v>
      </c>
      <c r="L648" s="192"/>
      <c r="M648" s="197"/>
      <c r="N648" s="192" t="s">
        <v>3777</v>
      </c>
      <c r="O648" s="194" t="s">
        <v>2257</v>
      </c>
      <c r="P648" s="192" t="s">
        <v>10003</v>
      </c>
      <c r="Q648" s="197" t="s">
        <v>3547</v>
      </c>
    </row>
    <row r="649" spans="1:17">
      <c r="A649" s="192" t="s">
        <v>5263</v>
      </c>
      <c r="B649" s="196">
        <v>1.6768999999999998</v>
      </c>
      <c r="C649" s="196">
        <v>0.8992</v>
      </c>
      <c r="D649" s="196">
        <v>33.5595</v>
      </c>
      <c r="E649" s="196">
        <v>35.517299999999999</v>
      </c>
      <c r="F649" s="196">
        <v>37.816199999999995</v>
      </c>
      <c r="G649" s="196">
        <v>35.560699999999997</v>
      </c>
      <c r="H649" s="197" t="s">
        <v>1757</v>
      </c>
      <c r="I649" s="197"/>
      <c r="J649" s="201" t="s">
        <v>3547</v>
      </c>
      <c r="K649" s="197"/>
      <c r="L649" s="192"/>
      <c r="M649" s="197"/>
      <c r="N649" s="192" t="s">
        <v>3786</v>
      </c>
      <c r="O649" s="194" t="s">
        <v>1348</v>
      </c>
      <c r="P649" s="192" t="s">
        <v>10012</v>
      </c>
      <c r="Q649" s="197" t="s">
        <v>3547</v>
      </c>
    </row>
    <row r="650" spans="1:17">
      <c r="A650" s="192" t="s">
        <v>5264</v>
      </c>
      <c r="B650" s="196">
        <v>1.5667</v>
      </c>
      <c r="C650" s="196">
        <v>0.9554999999999999</v>
      </c>
      <c r="D650" s="196">
        <v>37.703399999999995</v>
      </c>
      <c r="E650" s="196">
        <v>34.257099999999994</v>
      </c>
      <c r="F650" s="196">
        <v>35.687899999999999</v>
      </c>
      <c r="G650" s="196">
        <v>35.943499999999993</v>
      </c>
      <c r="H650" s="197" t="s">
        <v>1961</v>
      </c>
      <c r="I650" s="197" t="s">
        <v>1638</v>
      </c>
      <c r="J650" s="201" t="s">
        <v>3547</v>
      </c>
      <c r="K650" s="197" t="s">
        <v>3550</v>
      </c>
      <c r="L650" s="192"/>
      <c r="M650" s="197">
        <v>1.61E-2</v>
      </c>
      <c r="N650" s="192" t="s">
        <v>3787</v>
      </c>
      <c r="O650" s="194" t="s">
        <v>2266</v>
      </c>
      <c r="P650" s="192" t="s">
        <v>10013</v>
      </c>
      <c r="Q650" s="197" t="s">
        <v>3547</v>
      </c>
    </row>
    <row r="651" spans="1:17">
      <c r="A651" s="192" t="s">
        <v>5265</v>
      </c>
      <c r="B651" s="196">
        <v>0.91689999999999994</v>
      </c>
      <c r="C651" s="196">
        <v>0.83009999999999995</v>
      </c>
      <c r="D651" s="196">
        <v>26.460699999999999</v>
      </c>
      <c r="E651" s="196">
        <v>29.076799999999999</v>
      </c>
      <c r="F651" s="196">
        <v>30.597999999999999</v>
      </c>
      <c r="G651" s="196">
        <v>28.647399999999998</v>
      </c>
      <c r="H651" s="197" t="s">
        <v>1658</v>
      </c>
      <c r="I651" s="197" t="s">
        <v>3788</v>
      </c>
      <c r="J651" s="201" t="s">
        <v>3547</v>
      </c>
      <c r="K651" s="197"/>
      <c r="L651" s="192" t="s">
        <v>3550</v>
      </c>
      <c r="M651" s="197"/>
      <c r="N651" s="192" t="s">
        <v>3789</v>
      </c>
      <c r="O651" s="194" t="s">
        <v>2267</v>
      </c>
      <c r="P651" s="192" t="s">
        <v>10014</v>
      </c>
      <c r="Q651" s="197" t="s">
        <v>3547</v>
      </c>
    </row>
    <row r="652" spans="1:17">
      <c r="A652" s="192" t="s">
        <v>5266</v>
      </c>
      <c r="B652" s="196">
        <v>1.4480999999999999</v>
      </c>
      <c r="C652" s="196">
        <v>0.83009999999999995</v>
      </c>
      <c r="D652" s="196">
        <v>29.642199999999999</v>
      </c>
      <c r="E652" s="196">
        <v>31.648899999999998</v>
      </c>
      <c r="F652" s="196">
        <v>34.405699999999996</v>
      </c>
      <c r="G652" s="196">
        <v>31.834099999999999</v>
      </c>
      <c r="H652" s="197" t="s">
        <v>3790</v>
      </c>
      <c r="I652" s="197"/>
      <c r="J652" s="201" t="s">
        <v>3547</v>
      </c>
      <c r="K652" s="197"/>
      <c r="L652" s="192"/>
      <c r="M652" s="197"/>
      <c r="N652" s="192" t="s">
        <v>3791</v>
      </c>
      <c r="O652" s="194" t="s">
        <v>2268</v>
      </c>
      <c r="P652" s="192" t="s">
        <v>10015</v>
      </c>
      <c r="Q652" s="197" t="s">
        <v>3547</v>
      </c>
    </row>
    <row r="653" spans="1:17">
      <c r="A653" s="192" t="s">
        <v>5267</v>
      </c>
      <c r="B653" s="196">
        <v>1.2171999999999998</v>
      </c>
      <c r="C653" s="196">
        <v>0.93469999999999998</v>
      </c>
      <c r="D653" s="196">
        <v>26.171499999999998</v>
      </c>
      <c r="E653" s="196">
        <v>27.118399999999998</v>
      </c>
      <c r="F653" s="196">
        <v>25.070799999999998</v>
      </c>
      <c r="G653" s="196">
        <v>26.072599999999998</v>
      </c>
      <c r="H653" s="197" t="s">
        <v>1602</v>
      </c>
      <c r="I653" s="197"/>
      <c r="J653" s="201" t="s">
        <v>3547</v>
      </c>
      <c r="K653" s="197"/>
      <c r="L653" s="192"/>
      <c r="M653" s="197"/>
      <c r="N653" s="192" t="s">
        <v>3772</v>
      </c>
      <c r="O653" s="194" t="s">
        <v>2255</v>
      </c>
      <c r="P653" s="192" t="s">
        <v>9998</v>
      </c>
      <c r="Q653" s="197" t="s">
        <v>3547</v>
      </c>
    </row>
    <row r="654" spans="1:17">
      <c r="A654" s="192" t="s">
        <v>5268</v>
      </c>
      <c r="B654" s="196">
        <v>1.4748999999999999</v>
      </c>
      <c r="C654" s="196">
        <v>0.89529999999999998</v>
      </c>
      <c r="D654" s="196">
        <v>34.098999999999997</v>
      </c>
      <c r="E654" s="196">
        <v>36.208299999999994</v>
      </c>
      <c r="F654" s="196">
        <v>35.383399999999995</v>
      </c>
      <c r="G654" s="196">
        <v>35.226099999999995</v>
      </c>
      <c r="H654" s="197" t="s">
        <v>1652</v>
      </c>
      <c r="I654" s="197"/>
      <c r="J654" s="201" t="s">
        <v>3547</v>
      </c>
      <c r="K654" s="197"/>
      <c r="L654" s="192"/>
      <c r="M654" s="197"/>
      <c r="N654" s="192" t="s">
        <v>3792</v>
      </c>
      <c r="O654" s="194" t="s">
        <v>2269</v>
      </c>
      <c r="P654" s="192" t="s">
        <v>10016</v>
      </c>
      <c r="Q654" s="197" t="s">
        <v>3547</v>
      </c>
    </row>
    <row r="655" spans="1:17">
      <c r="A655" s="192" t="s">
        <v>5269</v>
      </c>
      <c r="B655" s="196">
        <v>1.6712999999999998</v>
      </c>
      <c r="C655" s="196">
        <v>0.87239999999999995</v>
      </c>
      <c r="D655" s="196">
        <v>31.336199999999998</v>
      </c>
      <c r="E655" s="196">
        <v>31.909599999999998</v>
      </c>
      <c r="F655" s="196">
        <v>32.324199999999998</v>
      </c>
      <c r="G655" s="196">
        <v>31.862799999999996</v>
      </c>
      <c r="H655" s="197" t="s">
        <v>1566</v>
      </c>
      <c r="I655" s="197" t="s">
        <v>1652</v>
      </c>
      <c r="J655" s="201" t="s">
        <v>3547</v>
      </c>
      <c r="K655" s="197" t="s">
        <v>3550</v>
      </c>
      <c r="L655" s="192"/>
      <c r="M655" s="197">
        <v>7.6E-3</v>
      </c>
      <c r="N655" s="192" t="s">
        <v>3643</v>
      </c>
      <c r="O655" s="194" t="s">
        <v>2270</v>
      </c>
      <c r="P655" s="192" t="s">
        <v>10017</v>
      </c>
      <c r="Q655" s="197" t="s">
        <v>3547</v>
      </c>
    </row>
    <row r="656" spans="1:17">
      <c r="A656" s="192" t="s">
        <v>5270</v>
      </c>
      <c r="B656" s="196">
        <v>1.3040999999999998</v>
      </c>
      <c r="C656" s="196">
        <v>0.93469999999999998</v>
      </c>
      <c r="D656" s="196">
        <v>34.9193</v>
      </c>
      <c r="E656" s="196">
        <v>34.973199999999999</v>
      </c>
      <c r="F656" s="196">
        <v>36.516499999999994</v>
      </c>
      <c r="G656" s="196">
        <v>35.487699999999997</v>
      </c>
      <c r="H656" s="197" t="s">
        <v>1602</v>
      </c>
      <c r="I656" s="197"/>
      <c r="J656" s="201" t="s">
        <v>3547</v>
      </c>
      <c r="K656" s="197"/>
      <c r="L656" s="192"/>
      <c r="M656" s="197"/>
      <c r="N656" s="192" t="s">
        <v>3772</v>
      </c>
      <c r="O656" s="194" t="s">
        <v>2255</v>
      </c>
      <c r="P656" s="192" t="s">
        <v>9998</v>
      </c>
      <c r="Q656" s="197" t="s">
        <v>3547</v>
      </c>
    </row>
    <row r="657" spans="1:17">
      <c r="A657" s="192" t="s">
        <v>5271</v>
      </c>
      <c r="B657" s="196">
        <v>1.4534999999999998</v>
      </c>
      <c r="C657" s="196">
        <v>0.86219999999999997</v>
      </c>
      <c r="D657" s="196">
        <v>37.667499999999997</v>
      </c>
      <c r="E657" s="196">
        <v>37.386299999999999</v>
      </c>
      <c r="F657" s="196">
        <v>39.1922</v>
      </c>
      <c r="G657" s="196">
        <v>38.089599999999997</v>
      </c>
      <c r="H657" s="197" t="s">
        <v>1837</v>
      </c>
      <c r="I657" s="197"/>
      <c r="J657" s="201" t="s">
        <v>3547</v>
      </c>
      <c r="K657" s="197"/>
      <c r="L657" s="192"/>
      <c r="M657" s="197"/>
      <c r="N657" s="192" t="s">
        <v>3793</v>
      </c>
      <c r="O657" s="194" t="s">
        <v>2271</v>
      </c>
      <c r="P657" s="192" t="s">
        <v>10018</v>
      </c>
      <c r="Q657" s="197" t="s">
        <v>3547</v>
      </c>
    </row>
    <row r="658" spans="1:17">
      <c r="A658" s="192" t="s">
        <v>5272</v>
      </c>
      <c r="B658" s="196">
        <v>1.5472999999999999</v>
      </c>
      <c r="C658" s="196">
        <v>0.8992</v>
      </c>
      <c r="D658" s="196">
        <v>38.150399999999998</v>
      </c>
      <c r="E658" s="196">
        <v>36.383799999999994</v>
      </c>
      <c r="F658" s="196">
        <v>35.348499999999994</v>
      </c>
      <c r="G658" s="196">
        <v>36.588299999999997</v>
      </c>
      <c r="H658" s="197" t="s">
        <v>1757</v>
      </c>
      <c r="I658" s="197"/>
      <c r="J658" s="201" t="s">
        <v>3547</v>
      </c>
      <c r="K658" s="197"/>
      <c r="L658" s="192"/>
      <c r="M658" s="197"/>
      <c r="N658" s="192" t="s">
        <v>3783</v>
      </c>
      <c r="O658" s="194" t="s">
        <v>2263</v>
      </c>
      <c r="P658" s="192" t="s">
        <v>10009</v>
      </c>
      <c r="Q658" s="197" t="s">
        <v>3547</v>
      </c>
    </row>
    <row r="659" spans="1:17">
      <c r="A659" s="192" t="s">
        <v>5273</v>
      </c>
      <c r="B659" s="196">
        <v>1.6555</v>
      </c>
      <c r="C659" s="196">
        <v>0.89529999999999998</v>
      </c>
      <c r="D659" s="196">
        <v>34.385199999999998</v>
      </c>
      <c r="E659" s="196">
        <v>33.507499999999993</v>
      </c>
      <c r="F659" s="196">
        <v>34.983399999999996</v>
      </c>
      <c r="G659" s="196">
        <v>34.304899999999996</v>
      </c>
      <c r="H659" s="197" t="s">
        <v>1652</v>
      </c>
      <c r="I659" s="197"/>
      <c r="J659" s="201" t="s">
        <v>3547</v>
      </c>
      <c r="K659" s="197"/>
      <c r="L659" s="192"/>
      <c r="M659" s="197"/>
      <c r="N659" s="192" t="s">
        <v>3792</v>
      </c>
      <c r="O659" s="194" t="s">
        <v>2269</v>
      </c>
      <c r="P659" s="192" t="s">
        <v>10016</v>
      </c>
      <c r="Q659" s="197" t="s">
        <v>3547</v>
      </c>
    </row>
    <row r="660" spans="1:17">
      <c r="A660" s="192" t="s">
        <v>5274</v>
      </c>
      <c r="B660" s="196">
        <v>1.7812999999999999</v>
      </c>
      <c r="C660" s="196">
        <v>0.88529999999999998</v>
      </c>
      <c r="D660" s="196">
        <v>31.979099999999999</v>
      </c>
      <c r="E660" s="196">
        <v>32.931299999999993</v>
      </c>
      <c r="F660" s="196">
        <v>32.291099999999993</v>
      </c>
      <c r="G660" s="196">
        <v>32.405799999999999</v>
      </c>
      <c r="H660" s="197" t="s">
        <v>3794</v>
      </c>
      <c r="I660" s="197" t="s">
        <v>1501</v>
      </c>
      <c r="J660" s="201" t="s">
        <v>3547</v>
      </c>
      <c r="K660" s="197" t="s">
        <v>3550</v>
      </c>
      <c r="L660" s="192"/>
      <c r="M660" s="197">
        <v>2.0499999999999997E-2</v>
      </c>
      <c r="N660" s="192" t="s">
        <v>3576</v>
      </c>
      <c r="O660" s="194" t="s">
        <v>2272</v>
      </c>
      <c r="P660" s="192" t="s">
        <v>10019</v>
      </c>
      <c r="Q660" s="197" t="s">
        <v>9817</v>
      </c>
    </row>
    <row r="661" spans="1:17">
      <c r="A661" s="192" t="s">
        <v>5275</v>
      </c>
      <c r="B661" s="196">
        <v>1.4219999999999999</v>
      </c>
      <c r="C661" s="196">
        <v>0.8992</v>
      </c>
      <c r="D661" s="196">
        <v>33.985599999999998</v>
      </c>
      <c r="E661" s="196">
        <v>34.306799999999996</v>
      </c>
      <c r="F661" s="196">
        <v>35.772999999999996</v>
      </c>
      <c r="G661" s="196">
        <v>34.698499999999996</v>
      </c>
      <c r="H661" s="197" t="s">
        <v>1757</v>
      </c>
      <c r="I661" s="197"/>
      <c r="J661" s="201" t="s">
        <v>3547</v>
      </c>
      <c r="K661" s="197"/>
      <c r="L661" s="192"/>
      <c r="M661" s="197"/>
      <c r="N661" s="192" t="s">
        <v>3786</v>
      </c>
      <c r="O661" s="194" t="s">
        <v>1348</v>
      </c>
      <c r="P661" s="192" t="s">
        <v>10012</v>
      </c>
      <c r="Q661" s="197" t="s">
        <v>3547</v>
      </c>
    </row>
    <row r="662" spans="1:17">
      <c r="A662" s="192" t="s">
        <v>5276</v>
      </c>
      <c r="B662" s="196">
        <v>1.6386999999999998</v>
      </c>
      <c r="C662" s="196">
        <v>0.8992</v>
      </c>
      <c r="D662" s="196">
        <v>35.936499999999995</v>
      </c>
      <c r="E662" s="196">
        <v>36.815999999999995</v>
      </c>
      <c r="F662" s="196">
        <v>37.25</v>
      </c>
      <c r="G662" s="196">
        <v>36.691999999999993</v>
      </c>
      <c r="H662" s="197" t="s">
        <v>1757</v>
      </c>
      <c r="I662" s="197"/>
      <c r="J662" s="201" t="s">
        <v>3547</v>
      </c>
      <c r="K662" s="197"/>
      <c r="L662" s="192"/>
      <c r="M662" s="197"/>
      <c r="N662" s="192" t="s">
        <v>3783</v>
      </c>
      <c r="O662" s="194" t="s">
        <v>2263</v>
      </c>
      <c r="P662" s="192" t="s">
        <v>10009</v>
      </c>
      <c r="Q662" s="197" t="s">
        <v>3547</v>
      </c>
    </row>
    <row r="663" spans="1:17">
      <c r="A663" s="192" t="s">
        <v>5277</v>
      </c>
      <c r="B663" s="196">
        <v>1.849</v>
      </c>
      <c r="C663" s="196">
        <v>0.87239999999999995</v>
      </c>
      <c r="D663" s="196">
        <v>33.325699999999998</v>
      </c>
      <c r="E663" s="196">
        <v>30.491599999999998</v>
      </c>
      <c r="F663" s="196">
        <v>34.408899999999996</v>
      </c>
      <c r="G663" s="196">
        <v>32.715799999999994</v>
      </c>
      <c r="H663" s="197" t="s">
        <v>3776</v>
      </c>
      <c r="I663" s="197" t="s">
        <v>1652</v>
      </c>
      <c r="J663" s="201" t="s">
        <v>3547</v>
      </c>
      <c r="K663" s="197" t="s">
        <v>3550</v>
      </c>
      <c r="L663" s="192"/>
      <c r="M663" s="197"/>
      <c r="N663" s="192" t="s">
        <v>3777</v>
      </c>
      <c r="O663" s="194" t="s">
        <v>2257</v>
      </c>
      <c r="P663" s="192" t="s">
        <v>10003</v>
      </c>
      <c r="Q663" s="197" t="s">
        <v>3547</v>
      </c>
    </row>
    <row r="664" spans="1:17">
      <c r="A664" s="192" t="s">
        <v>5278</v>
      </c>
      <c r="B664" s="196">
        <v>2.2154999999999996</v>
      </c>
      <c r="C664" s="196">
        <v>0.8992</v>
      </c>
      <c r="D664" s="196">
        <v>34.895699999999998</v>
      </c>
      <c r="E664" s="196">
        <v>35.860299999999995</v>
      </c>
      <c r="F664" s="196">
        <v>35.4482</v>
      </c>
      <c r="G664" s="196">
        <v>35.404199999999996</v>
      </c>
      <c r="H664" s="197" t="s">
        <v>1757</v>
      </c>
      <c r="I664" s="197"/>
      <c r="J664" s="201" t="s">
        <v>3547</v>
      </c>
      <c r="K664" s="197"/>
      <c r="L664" s="192"/>
      <c r="M664" s="197"/>
      <c r="N664" s="192" t="s">
        <v>3795</v>
      </c>
      <c r="O664" s="194" t="s">
        <v>2273</v>
      </c>
      <c r="P664" s="192" t="s">
        <v>10020</v>
      </c>
      <c r="Q664" s="197" t="s">
        <v>3547</v>
      </c>
    </row>
    <row r="665" spans="1:17">
      <c r="A665" s="192" t="s">
        <v>5279</v>
      </c>
      <c r="B665" s="196">
        <v>1.7542</v>
      </c>
      <c r="C665" s="196">
        <v>0.97509999999999997</v>
      </c>
      <c r="D665" s="196">
        <v>29.485099999999999</v>
      </c>
      <c r="E665" s="196">
        <v>32.049299999999995</v>
      </c>
      <c r="F665" s="196">
        <v>37.502099999999999</v>
      </c>
      <c r="G665" s="196">
        <v>32.922699999999999</v>
      </c>
      <c r="H665" s="197" t="s">
        <v>1638</v>
      </c>
      <c r="I665" s="197"/>
      <c r="J665" s="201" t="s">
        <v>3547</v>
      </c>
      <c r="K665" s="197"/>
      <c r="L665" s="192"/>
      <c r="M665" s="197"/>
      <c r="N665" s="192" t="s">
        <v>3796</v>
      </c>
      <c r="O665" s="194" t="s">
        <v>2274</v>
      </c>
      <c r="P665" s="192" t="s">
        <v>10021</v>
      </c>
      <c r="Q665" s="197" t="s">
        <v>3547</v>
      </c>
    </row>
    <row r="666" spans="1:17">
      <c r="A666" s="192" t="s">
        <v>5280</v>
      </c>
      <c r="B666" s="196">
        <v>1.3598999999999999</v>
      </c>
      <c r="C666" s="196">
        <v>0.8992</v>
      </c>
      <c r="D666" s="196">
        <v>30.305999999999997</v>
      </c>
      <c r="E666" s="196">
        <v>31.089099999999998</v>
      </c>
      <c r="F666" s="196">
        <v>32.784099999999995</v>
      </c>
      <c r="G666" s="196">
        <v>31.382399999999997</v>
      </c>
      <c r="H666" s="197" t="s">
        <v>1757</v>
      </c>
      <c r="I666" s="197"/>
      <c r="J666" s="201" t="s">
        <v>3547</v>
      </c>
      <c r="K666" s="197"/>
      <c r="L666" s="192"/>
      <c r="M666" s="197"/>
      <c r="N666" s="192" t="s">
        <v>3797</v>
      </c>
      <c r="O666" s="194" t="s">
        <v>2275</v>
      </c>
      <c r="P666" s="192" t="s">
        <v>10022</v>
      </c>
      <c r="Q666" s="197" t="s">
        <v>3547</v>
      </c>
    </row>
    <row r="667" spans="1:17">
      <c r="A667" s="192" t="s">
        <v>5281</v>
      </c>
      <c r="B667" s="196">
        <v>1.5701999999999998</v>
      </c>
      <c r="C667" s="196">
        <v>0.87239999999999995</v>
      </c>
      <c r="D667" s="196">
        <v>35.865799999999993</v>
      </c>
      <c r="E667" s="196">
        <v>33.271299999999997</v>
      </c>
      <c r="F667" s="196">
        <v>34.764499999999998</v>
      </c>
      <c r="G667" s="196">
        <v>34.6282</v>
      </c>
      <c r="H667" s="197" t="s">
        <v>3776</v>
      </c>
      <c r="I667" s="197" t="s">
        <v>1652</v>
      </c>
      <c r="J667" s="201" t="s">
        <v>3547</v>
      </c>
      <c r="K667" s="197" t="s">
        <v>3550</v>
      </c>
      <c r="L667" s="192"/>
      <c r="M667" s="197"/>
      <c r="N667" s="192" t="s">
        <v>3777</v>
      </c>
      <c r="O667" s="194" t="s">
        <v>2257</v>
      </c>
      <c r="P667" s="192" t="s">
        <v>10003</v>
      </c>
      <c r="Q667" s="197" t="s">
        <v>3547</v>
      </c>
    </row>
    <row r="668" spans="1:17">
      <c r="A668" s="192" t="s">
        <v>5282</v>
      </c>
      <c r="B668" s="196">
        <v>1.8247</v>
      </c>
      <c r="C668" s="196">
        <v>0.95339999999999991</v>
      </c>
      <c r="D668" s="196">
        <v>36.950599999999994</v>
      </c>
      <c r="E668" s="196">
        <v>41.457699999999996</v>
      </c>
      <c r="F668" s="196">
        <v>41.776599999999995</v>
      </c>
      <c r="G668" s="196">
        <v>39.928399999999996</v>
      </c>
      <c r="H668" s="197" t="s">
        <v>1495</v>
      </c>
      <c r="I668" s="197"/>
      <c r="J668" s="201" t="s">
        <v>3547</v>
      </c>
      <c r="K668" s="197"/>
      <c r="L668" s="192"/>
      <c r="M668" s="197"/>
      <c r="N668" s="192" t="s">
        <v>3770</v>
      </c>
      <c r="O668" s="194" t="s">
        <v>2265</v>
      </c>
      <c r="P668" s="192" t="s">
        <v>9997</v>
      </c>
      <c r="Q668" s="197" t="s">
        <v>3547</v>
      </c>
    </row>
    <row r="669" spans="1:17">
      <c r="A669" s="192" t="s">
        <v>5283</v>
      </c>
      <c r="B669" s="196">
        <v>1.6877</v>
      </c>
      <c r="C669" s="196">
        <v>0.8992</v>
      </c>
      <c r="D669" s="196">
        <v>36.847999999999999</v>
      </c>
      <c r="E669" s="196">
        <v>37.643999999999998</v>
      </c>
      <c r="F669" s="196">
        <v>38.296499999999995</v>
      </c>
      <c r="G669" s="196">
        <v>37.596799999999995</v>
      </c>
      <c r="H669" s="197" t="s">
        <v>1757</v>
      </c>
      <c r="I669" s="197"/>
      <c r="J669" s="201" t="s">
        <v>3547</v>
      </c>
      <c r="K669" s="197"/>
      <c r="L669" s="192"/>
      <c r="M669" s="197"/>
      <c r="N669" s="192" t="s">
        <v>3795</v>
      </c>
      <c r="O669" s="194" t="s">
        <v>2273</v>
      </c>
      <c r="P669" s="192" t="s">
        <v>10020</v>
      </c>
      <c r="Q669" s="197" t="s">
        <v>3547</v>
      </c>
    </row>
    <row r="670" spans="1:17">
      <c r="A670" s="192" t="s">
        <v>9689</v>
      </c>
      <c r="B670" s="196"/>
      <c r="C670" s="196">
        <v>0.93469999999999998</v>
      </c>
      <c r="D670" s="196">
        <v>23.4635</v>
      </c>
      <c r="E670" s="196">
        <v>23.625599999999999</v>
      </c>
      <c r="F670" s="196">
        <v>24.412999999999997</v>
      </c>
      <c r="G670" s="196">
        <v>23.812799999999999</v>
      </c>
      <c r="H670" s="197" t="s">
        <v>1602</v>
      </c>
      <c r="I670" s="197"/>
      <c r="J670" s="201" t="s">
        <v>3547</v>
      </c>
      <c r="K670" s="197"/>
      <c r="L670" s="192"/>
      <c r="M670" s="197"/>
      <c r="N670" s="192" t="s">
        <v>3772</v>
      </c>
      <c r="O670" s="194" t="s">
        <v>2255</v>
      </c>
      <c r="P670" s="192" t="s">
        <v>9998</v>
      </c>
      <c r="Q670" s="197" t="s">
        <v>3547</v>
      </c>
    </row>
    <row r="671" spans="1:17">
      <c r="A671" s="192" t="s">
        <v>5284</v>
      </c>
      <c r="B671" s="196">
        <v>1.6156999999999999</v>
      </c>
      <c r="C671" s="196">
        <v>0.9554999999999999</v>
      </c>
      <c r="D671" s="196">
        <v>35.822699999999998</v>
      </c>
      <c r="E671" s="196">
        <v>35.068599999999996</v>
      </c>
      <c r="F671" s="196">
        <v>35.817099999999996</v>
      </c>
      <c r="G671" s="196">
        <v>35.5717</v>
      </c>
      <c r="H671" s="197" t="s">
        <v>1961</v>
      </c>
      <c r="I671" s="197" t="s">
        <v>1638</v>
      </c>
      <c r="J671" s="201" t="s">
        <v>3547</v>
      </c>
      <c r="K671" s="197" t="s">
        <v>3550</v>
      </c>
      <c r="L671" s="192"/>
      <c r="M671" s="197">
        <v>1.61E-2</v>
      </c>
      <c r="N671" s="192" t="s">
        <v>3787</v>
      </c>
      <c r="O671" s="194" t="s">
        <v>2266</v>
      </c>
      <c r="P671" s="192" t="s">
        <v>10013</v>
      </c>
      <c r="Q671" s="197" t="s">
        <v>3547</v>
      </c>
    </row>
    <row r="672" spans="1:17">
      <c r="A672" s="192" t="s">
        <v>5286</v>
      </c>
      <c r="B672" s="196">
        <v>1.7734999999999999</v>
      </c>
      <c r="C672" s="196">
        <v>0.95339999999999991</v>
      </c>
      <c r="D672" s="196">
        <v>39.714399999999998</v>
      </c>
      <c r="E672" s="196">
        <v>39.620899999999999</v>
      </c>
      <c r="F672" s="196">
        <v>39.574599999999997</v>
      </c>
      <c r="G672" s="196">
        <v>39.634499999999996</v>
      </c>
      <c r="H672" s="197" t="s">
        <v>1773</v>
      </c>
      <c r="I672" s="197" t="s">
        <v>1495</v>
      </c>
      <c r="J672" s="201" t="s">
        <v>3547</v>
      </c>
      <c r="K672" s="197" t="s">
        <v>3550</v>
      </c>
      <c r="L672" s="192"/>
      <c r="M672" s="197"/>
      <c r="N672" s="192" t="s">
        <v>3774</v>
      </c>
      <c r="O672" s="194" t="s">
        <v>2253</v>
      </c>
      <c r="P672" s="192" t="s">
        <v>10000</v>
      </c>
      <c r="Q672" s="197" t="s">
        <v>3547</v>
      </c>
    </row>
    <row r="673" spans="1:17">
      <c r="A673" s="192" t="s">
        <v>5287</v>
      </c>
      <c r="B673" s="196">
        <v>1.0636999999999999</v>
      </c>
      <c r="C673" s="196">
        <v>0.86219999999999997</v>
      </c>
      <c r="D673" s="196"/>
      <c r="E673" s="196"/>
      <c r="F673" s="196"/>
      <c r="G673" s="196"/>
      <c r="H673" s="197" t="s">
        <v>1837</v>
      </c>
      <c r="I673" s="197"/>
      <c r="J673" s="201" t="s">
        <v>3547</v>
      </c>
      <c r="K673" s="197"/>
      <c r="L673" s="192"/>
      <c r="M673" s="197"/>
      <c r="N673" s="192" t="s">
        <v>3798</v>
      </c>
      <c r="O673" s="194" t="s">
        <v>2276</v>
      </c>
      <c r="P673" s="192" t="s">
        <v>10023</v>
      </c>
      <c r="Q673" s="197" t="s">
        <v>3547</v>
      </c>
    </row>
    <row r="674" spans="1:17">
      <c r="A674" s="192" t="s">
        <v>5288</v>
      </c>
      <c r="B674" s="196">
        <v>1.8159999999999998</v>
      </c>
      <c r="C674" s="196">
        <v>0.89529999999999998</v>
      </c>
      <c r="D674" s="196">
        <v>31.719499999999996</v>
      </c>
      <c r="E674" s="196">
        <v>33.631699999999995</v>
      </c>
      <c r="F674" s="196">
        <v>34.077999999999996</v>
      </c>
      <c r="G674" s="196">
        <v>33.131099999999996</v>
      </c>
      <c r="H674" s="197" t="s">
        <v>1652</v>
      </c>
      <c r="I674" s="197"/>
      <c r="J674" s="201" t="s">
        <v>3547</v>
      </c>
      <c r="K674" s="197"/>
      <c r="L674" s="192"/>
      <c r="M674" s="197"/>
      <c r="N674" s="192" t="s">
        <v>3792</v>
      </c>
      <c r="O674" s="194" t="s">
        <v>2269</v>
      </c>
      <c r="P674" s="192" t="s">
        <v>10016</v>
      </c>
      <c r="Q674" s="197" t="s">
        <v>3547</v>
      </c>
    </row>
    <row r="675" spans="1:17">
      <c r="A675" s="192" t="s">
        <v>5289</v>
      </c>
      <c r="B675" s="196">
        <v>1.6525999999999998</v>
      </c>
      <c r="C675" s="196">
        <v>0.95339999999999991</v>
      </c>
      <c r="D675" s="196">
        <v>38.893699999999995</v>
      </c>
      <c r="E675" s="196">
        <v>39.553299999999993</v>
      </c>
      <c r="F675" s="196">
        <v>39.683399999999999</v>
      </c>
      <c r="G675" s="196">
        <v>39.375899999999994</v>
      </c>
      <c r="H675" s="197" t="s">
        <v>1495</v>
      </c>
      <c r="I675" s="197"/>
      <c r="J675" s="201" t="s">
        <v>3547</v>
      </c>
      <c r="K675" s="197"/>
      <c r="L675" s="192"/>
      <c r="M675" s="197"/>
      <c r="N675" s="192" t="s">
        <v>3770</v>
      </c>
      <c r="O675" s="194" t="s">
        <v>2265</v>
      </c>
      <c r="P675" s="192" t="s">
        <v>9997</v>
      </c>
      <c r="Q675" s="197" t="s">
        <v>3547</v>
      </c>
    </row>
    <row r="676" spans="1:17">
      <c r="A676" s="192" t="s">
        <v>5290</v>
      </c>
      <c r="B676" s="196">
        <v>2.0028999999999999</v>
      </c>
      <c r="C676" s="196">
        <v>0.97509999999999997</v>
      </c>
      <c r="D676" s="196">
        <v>42.835599999999999</v>
      </c>
      <c r="E676" s="196">
        <v>43.842399999999998</v>
      </c>
      <c r="F676" s="196">
        <v>44.750399999999999</v>
      </c>
      <c r="G676" s="196">
        <v>43.816699999999997</v>
      </c>
      <c r="H676" s="197" t="s">
        <v>1638</v>
      </c>
      <c r="I676" s="197"/>
      <c r="J676" s="201" t="s">
        <v>3547</v>
      </c>
      <c r="K676" s="197"/>
      <c r="L676" s="192"/>
      <c r="M676" s="197"/>
      <c r="N676" s="192" t="s">
        <v>3796</v>
      </c>
      <c r="O676" s="194" t="s">
        <v>2274</v>
      </c>
      <c r="P676" s="192" t="s">
        <v>10021</v>
      </c>
      <c r="Q676" s="197" t="s">
        <v>3547</v>
      </c>
    </row>
    <row r="677" spans="1:17">
      <c r="A677" s="192" t="s">
        <v>5291</v>
      </c>
      <c r="B677" s="196">
        <v>1.8003999999999998</v>
      </c>
      <c r="C677" s="196">
        <v>0.89539999999999997</v>
      </c>
      <c r="D677" s="196">
        <v>36.723999999999997</v>
      </c>
      <c r="E677" s="196">
        <v>36.522099999999995</v>
      </c>
      <c r="F677" s="196">
        <v>36.935599999999994</v>
      </c>
      <c r="G677" s="196">
        <v>36.7303</v>
      </c>
      <c r="H677" s="197" t="s">
        <v>1542</v>
      </c>
      <c r="I677" s="197"/>
      <c r="J677" s="201" t="s">
        <v>3547</v>
      </c>
      <c r="K677" s="197"/>
      <c r="L677" s="192"/>
      <c r="M677" s="197"/>
      <c r="N677" s="192" t="s">
        <v>3773</v>
      </c>
      <c r="O677" s="194" t="s">
        <v>2252</v>
      </c>
      <c r="P677" s="192" t="s">
        <v>9999</v>
      </c>
      <c r="Q677" s="197" t="s">
        <v>3547</v>
      </c>
    </row>
    <row r="678" spans="1:17">
      <c r="A678" s="192" t="s">
        <v>5292</v>
      </c>
      <c r="B678" s="196">
        <v>1.7223999999999999</v>
      </c>
      <c r="C678" s="196">
        <v>0.83009999999999995</v>
      </c>
      <c r="D678" s="196">
        <v>29.919799999999999</v>
      </c>
      <c r="E678" s="196">
        <v>31.231399999999997</v>
      </c>
      <c r="F678" s="196">
        <v>32.033399999999993</v>
      </c>
      <c r="G678" s="196">
        <v>31.059799999999999</v>
      </c>
      <c r="H678" s="197" t="s">
        <v>1542</v>
      </c>
      <c r="I678" s="197" t="s">
        <v>3788</v>
      </c>
      <c r="J678" s="201" t="s">
        <v>3547</v>
      </c>
      <c r="K678" s="197"/>
      <c r="L678" s="192" t="s">
        <v>3550</v>
      </c>
      <c r="M678" s="197"/>
      <c r="N678" s="192" t="s">
        <v>3799</v>
      </c>
      <c r="O678" s="194" t="s">
        <v>1791</v>
      </c>
      <c r="P678" s="192" t="s">
        <v>10024</v>
      </c>
      <c r="Q678" s="197" t="s">
        <v>3547</v>
      </c>
    </row>
    <row r="679" spans="1:17">
      <c r="A679" s="192" t="s">
        <v>5293</v>
      </c>
      <c r="B679" s="196">
        <v>1.5441999999999998</v>
      </c>
      <c r="C679" s="196">
        <v>0.89959999999999996</v>
      </c>
      <c r="D679" s="196">
        <v>37.587299999999999</v>
      </c>
      <c r="E679" s="196">
        <v>33.228899999999996</v>
      </c>
      <c r="F679" s="196">
        <v>32.816399999999994</v>
      </c>
      <c r="G679" s="196">
        <v>34.355499999999999</v>
      </c>
      <c r="H679" s="197" t="s">
        <v>3779</v>
      </c>
      <c r="I679" s="197"/>
      <c r="J679" s="201" t="s">
        <v>3547</v>
      </c>
      <c r="K679" s="197"/>
      <c r="L679" s="192"/>
      <c r="M679" s="197"/>
      <c r="N679" s="192" t="s">
        <v>3780</v>
      </c>
      <c r="O679" s="194" t="s">
        <v>2259</v>
      </c>
      <c r="P679" s="192" t="s">
        <v>10005</v>
      </c>
      <c r="Q679" s="197" t="s">
        <v>3547</v>
      </c>
    </row>
    <row r="680" spans="1:17">
      <c r="A680" s="192" t="s">
        <v>5294</v>
      </c>
      <c r="B680" s="196">
        <v>1.9129999999999998</v>
      </c>
      <c r="C680" s="196">
        <v>0.83009999999999995</v>
      </c>
      <c r="D680" s="196">
        <v>27.08</v>
      </c>
      <c r="E680" s="196">
        <v>27.7883</v>
      </c>
      <c r="F680" s="196">
        <v>28.6251</v>
      </c>
      <c r="G680" s="196">
        <v>27.840199999999999</v>
      </c>
      <c r="H680" s="197" t="s">
        <v>1658</v>
      </c>
      <c r="I680" s="197"/>
      <c r="J680" s="201" t="s">
        <v>3547</v>
      </c>
      <c r="K680" s="197"/>
      <c r="L680" s="192"/>
      <c r="M680" s="197"/>
      <c r="N680" s="192" t="s">
        <v>3594</v>
      </c>
      <c r="O680" s="194" t="s">
        <v>2261</v>
      </c>
      <c r="P680" s="192" t="s">
        <v>10007</v>
      </c>
      <c r="Q680" s="197" t="s">
        <v>3547</v>
      </c>
    </row>
    <row r="681" spans="1:17">
      <c r="A681" s="192" t="s">
        <v>5295</v>
      </c>
      <c r="B681" s="196">
        <v>1.2539999999999998</v>
      </c>
      <c r="C681" s="196">
        <v>0.8377</v>
      </c>
      <c r="D681" s="196">
        <v>34.3279</v>
      </c>
      <c r="E681" s="196">
        <v>33.934799999999996</v>
      </c>
      <c r="F681" s="196">
        <v>34.926399999999994</v>
      </c>
      <c r="G681" s="196">
        <v>34.385399999999997</v>
      </c>
      <c r="H681" s="197" t="s">
        <v>1566</v>
      </c>
      <c r="I681" s="197"/>
      <c r="J681" s="201" t="s">
        <v>3547</v>
      </c>
      <c r="K681" s="197"/>
      <c r="L681" s="192"/>
      <c r="M681" s="197">
        <v>7.6E-3</v>
      </c>
      <c r="N681" s="192" t="s">
        <v>3643</v>
      </c>
      <c r="O681" s="194" t="s">
        <v>2270</v>
      </c>
      <c r="P681" s="192" t="s">
        <v>10017</v>
      </c>
      <c r="Q681" s="197" t="s">
        <v>3547</v>
      </c>
    </row>
    <row r="682" spans="1:17">
      <c r="A682" s="192" t="s">
        <v>5296</v>
      </c>
      <c r="B682" s="196">
        <v>1.1769999999999998</v>
      </c>
      <c r="C682" s="196">
        <v>0.85949999999999993</v>
      </c>
      <c r="D682" s="196">
        <v>35.5184</v>
      </c>
      <c r="E682" s="196">
        <v>34.144299999999994</v>
      </c>
      <c r="F682" s="196">
        <v>34.280499999999996</v>
      </c>
      <c r="G682" s="196">
        <v>34.642799999999994</v>
      </c>
      <c r="H682" s="197" t="s">
        <v>3788</v>
      </c>
      <c r="I682" s="197"/>
      <c r="J682" s="201" t="s">
        <v>3547</v>
      </c>
      <c r="K682" s="197"/>
      <c r="L682" s="192"/>
      <c r="M682" s="197">
        <v>2.9399999999999999E-2</v>
      </c>
      <c r="N682" s="192" t="s">
        <v>3658</v>
      </c>
      <c r="O682" s="194" t="s">
        <v>2277</v>
      </c>
      <c r="P682" s="192" t="s">
        <v>10025</v>
      </c>
      <c r="Q682" s="197" t="s">
        <v>3547</v>
      </c>
    </row>
    <row r="683" spans="1:17">
      <c r="A683" s="192" t="s">
        <v>5297</v>
      </c>
      <c r="B683" s="196">
        <v>1.7603</v>
      </c>
      <c r="C683" s="196">
        <v>0.90339999999999998</v>
      </c>
      <c r="D683" s="196">
        <v>37.789499999999997</v>
      </c>
      <c r="E683" s="196">
        <v>37.533199999999994</v>
      </c>
      <c r="F683" s="196">
        <v>36.821599999999997</v>
      </c>
      <c r="G683" s="196">
        <v>37.388099999999994</v>
      </c>
      <c r="H683" s="197" t="s">
        <v>3800</v>
      </c>
      <c r="I683" s="197" t="s">
        <v>1676</v>
      </c>
      <c r="J683" s="201" t="s">
        <v>3547</v>
      </c>
      <c r="K683" s="197" t="s">
        <v>3550</v>
      </c>
      <c r="L683" s="192"/>
      <c r="M683" s="197">
        <v>2.4999999999999996E-3</v>
      </c>
      <c r="N683" s="192" t="s">
        <v>3801</v>
      </c>
      <c r="O683" s="194" t="s">
        <v>2278</v>
      </c>
      <c r="P683" s="192" t="s">
        <v>10026</v>
      </c>
      <c r="Q683" s="197" t="s">
        <v>3547</v>
      </c>
    </row>
    <row r="684" spans="1:17">
      <c r="A684" s="192" t="s">
        <v>5298</v>
      </c>
      <c r="B684" s="196">
        <v>1.1758</v>
      </c>
      <c r="C684" s="196">
        <v>0.83009999999999995</v>
      </c>
      <c r="D684" s="196">
        <v>27.126099999999997</v>
      </c>
      <c r="E684" s="196">
        <v>28.299899999999997</v>
      </c>
      <c r="F684" s="196">
        <v>29.972099999999998</v>
      </c>
      <c r="G684" s="196">
        <v>28.486099999999997</v>
      </c>
      <c r="H684" s="197" t="s">
        <v>3788</v>
      </c>
      <c r="I684" s="197"/>
      <c r="J684" s="201" t="s">
        <v>3547</v>
      </c>
      <c r="K684" s="197"/>
      <c r="L684" s="192"/>
      <c r="M684" s="197"/>
      <c r="N684" s="192" t="s">
        <v>3802</v>
      </c>
      <c r="O684" s="194" t="s">
        <v>2279</v>
      </c>
      <c r="P684" s="192" t="s">
        <v>10027</v>
      </c>
      <c r="Q684" s="197" t="s">
        <v>3547</v>
      </c>
    </row>
    <row r="685" spans="1:17">
      <c r="A685" s="192" t="s">
        <v>5299</v>
      </c>
      <c r="B685" s="196">
        <v>1.3806999999999998</v>
      </c>
      <c r="C685" s="196">
        <v>0.92519999999999991</v>
      </c>
      <c r="D685" s="196">
        <v>30.501799999999999</v>
      </c>
      <c r="E685" s="196">
        <v>32.086099999999995</v>
      </c>
      <c r="F685" s="196">
        <v>33.793599999999998</v>
      </c>
      <c r="G685" s="196">
        <v>32.174899999999994</v>
      </c>
      <c r="H685" s="197" t="s">
        <v>3775</v>
      </c>
      <c r="I685" s="197"/>
      <c r="J685" s="201" t="s">
        <v>3547</v>
      </c>
      <c r="K685" s="197"/>
      <c r="L685" s="192"/>
      <c r="M685" s="197"/>
      <c r="N685" s="192" t="s">
        <v>3569</v>
      </c>
      <c r="O685" s="194" t="s">
        <v>2256</v>
      </c>
      <c r="P685" s="192" t="s">
        <v>10002</v>
      </c>
      <c r="Q685" s="197" t="s">
        <v>3547</v>
      </c>
    </row>
    <row r="686" spans="1:17">
      <c r="A686" s="192" t="s">
        <v>5300</v>
      </c>
      <c r="B686" s="196">
        <v>1.6423999999999999</v>
      </c>
      <c r="C686" s="196">
        <v>0.83009999999999995</v>
      </c>
      <c r="D686" s="196">
        <v>32.048299999999998</v>
      </c>
      <c r="E686" s="196">
        <v>31.867899999999999</v>
      </c>
      <c r="F686" s="196">
        <v>32.562599999999996</v>
      </c>
      <c r="G686" s="196">
        <v>32.166699999999999</v>
      </c>
      <c r="H686" s="197" t="s">
        <v>3790</v>
      </c>
      <c r="I686" s="197"/>
      <c r="J686" s="201" t="s">
        <v>3547</v>
      </c>
      <c r="K686" s="197"/>
      <c r="L686" s="192"/>
      <c r="M686" s="197"/>
      <c r="N686" s="192" t="s">
        <v>3791</v>
      </c>
      <c r="O686" s="194" t="s">
        <v>2268</v>
      </c>
      <c r="P686" s="192" t="s">
        <v>10015</v>
      </c>
      <c r="Q686" s="197" t="s">
        <v>3547</v>
      </c>
    </row>
    <row r="687" spans="1:17">
      <c r="A687" s="192" t="s">
        <v>5301</v>
      </c>
      <c r="B687" s="196">
        <v>1.7053999999999998</v>
      </c>
      <c r="C687" s="196">
        <v>0.89529999999999998</v>
      </c>
      <c r="D687" s="196">
        <v>37.009599999999999</v>
      </c>
      <c r="E687" s="196">
        <v>38.479399999999998</v>
      </c>
      <c r="F687" s="196">
        <v>38.543699999999994</v>
      </c>
      <c r="G687" s="196">
        <v>38.017299999999999</v>
      </c>
      <c r="H687" s="197" t="s">
        <v>1652</v>
      </c>
      <c r="I687" s="197"/>
      <c r="J687" s="201" t="s">
        <v>3547</v>
      </c>
      <c r="K687" s="197"/>
      <c r="L687" s="192"/>
      <c r="M687" s="197"/>
      <c r="N687" s="192" t="s">
        <v>3803</v>
      </c>
      <c r="O687" s="194" t="s">
        <v>2280</v>
      </c>
      <c r="P687" s="192" t="s">
        <v>10028</v>
      </c>
      <c r="Q687" s="197" t="s">
        <v>3547</v>
      </c>
    </row>
    <row r="688" spans="1:17">
      <c r="A688" s="192" t="s">
        <v>5302</v>
      </c>
      <c r="B688" s="196">
        <v>2.1936999999999998</v>
      </c>
      <c r="C688" s="196">
        <v>0.91549999999999998</v>
      </c>
      <c r="D688" s="196">
        <v>41.308</v>
      </c>
      <c r="E688" s="196">
        <v>44.175299999999993</v>
      </c>
      <c r="F688" s="196">
        <v>39.450299999999999</v>
      </c>
      <c r="G688" s="196">
        <v>41.685899999999997</v>
      </c>
      <c r="H688" s="197" t="s">
        <v>1501</v>
      </c>
      <c r="I688" s="197"/>
      <c r="J688" s="201" t="s">
        <v>3547</v>
      </c>
      <c r="K688" s="197"/>
      <c r="L688" s="192"/>
      <c r="M688" s="197"/>
      <c r="N688" s="192" t="s">
        <v>3804</v>
      </c>
      <c r="O688" s="194" t="s">
        <v>2281</v>
      </c>
      <c r="P688" s="192" t="s">
        <v>10029</v>
      </c>
      <c r="Q688" s="197" t="s">
        <v>3547</v>
      </c>
    </row>
    <row r="689" spans="1:17">
      <c r="A689" s="192" t="s">
        <v>5303</v>
      </c>
      <c r="B689" s="196">
        <v>1.4310999999999998</v>
      </c>
      <c r="C689" s="196">
        <v>0.89539999999999997</v>
      </c>
      <c r="D689" s="196">
        <v>36.3538</v>
      </c>
      <c r="E689" s="196">
        <v>37.097899999999996</v>
      </c>
      <c r="F689" s="196">
        <v>36.470799999999997</v>
      </c>
      <c r="G689" s="196">
        <v>36.6389</v>
      </c>
      <c r="H689" s="197" t="s">
        <v>1542</v>
      </c>
      <c r="I689" s="197"/>
      <c r="J689" s="201" t="s">
        <v>3547</v>
      </c>
      <c r="K689" s="197"/>
      <c r="L689" s="192"/>
      <c r="M689" s="197"/>
      <c r="N689" s="192" t="s">
        <v>3773</v>
      </c>
      <c r="O689" s="194" t="s">
        <v>2252</v>
      </c>
      <c r="P689" s="192" t="s">
        <v>9999</v>
      </c>
      <c r="Q689" s="197" t="s">
        <v>3547</v>
      </c>
    </row>
    <row r="690" spans="1:17">
      <c r="A690" s="192" t="s">
        <v>5304</v>
      </c>
      <c r="B690" s="196">
        <v>1.4759</v>
      </c>
      <c r="C690" s="196">
        <v>0.83009999999999995</v>
      </c>
      <c r="D690" s="196">
        <v>35.660599999999995</v>
      </c>
      <c r="E690" s="196">
        <v>33.557299999999998</v>
      </c>
      <c r="F690" s="196">
        <v>34.5154</v>
      </c>
      <c r="G690" s="196">
        <v>34.564299999999996</v>
      </c>
      <c r="H690" s="197" t="s">
        <v>3776</v>
      </c>
      <c r="I690" s="197" t="s">
        <v>3788</v>
      </c>
      <c r="J690" s="201" t="s">
        <v>3547</v>
      </c>
      <c r="K690" s="197"/>
      <c r="L690" s="192" t="s">
        <v>3550</v>
      </c>
      <c r="M690" s="197">
        <v>2.2299999999999997E-2</v>
      </c>
      <c r="N690" s="192" t="s">
        <v>3805</v>
      </c>
      <c r="O690" s="194" t="s">
        <v>2282</v>
      </c>
      <c r="P690" s="192" t="s">
        <v>10030</v>
      </c>
      <c r="Q690" s="197" t="s">
        <v>3547</v>
      </c>
    </row>
    <row r="691" spans="1:17">
      <c r="A691" s="192" t="s">
        <v>5305</v>
      </c>
      <c r="B691" s="196">
        <v>1.3408</v>
      </c>
      <c r="C691" s="196">
        <v>0.8377</v>
      </c>
      <c r="D691" s="196">
        <v>31.868099999999998</v>
      </c>
      <c r="E691" s="196">
        <v>33.902199999999993</v>
      </c>
      <c r="F691" s="196">
        <v>33.671899999999994</v>
      </c>
      <c r="G691" s="196">
        <v>33.112799999999993</v>
      </c>
      <c r="H691" s="197" t="s">
        <v>1566</v>
      </c>
      <c r="I691" s="197"/>
      <c r="J691" s="201" t="s">
        <v>3547</v>
      </c>
      <c r="K691" s="197"/>
      <c r="L691" s="192"/>
      <c r="M691" s="197">
        <v>7.6E-3</v>
      </c>
      <c r="N691" s="192" t="s">
        <v>3643</v>
      </c>
      <c r="O691" s="194" t="s">
        <v>2270</v>
      </c>
      <c r="P691" s="192" t="s">
        <v>10017</v>
      </c>
      <c r="Q691" s="197" t="s">
        <v>3547</v>
      </c>
    </row>
    <row r="692" spans="1:17">
      <c r="A692" s="192" t="s">
        <v>5306</v>
      </c>
      <c r="B692" s="196">
        <v>1.4635999999999998</v>
      </c>
      <c r="C692" s="196">
        <v>0.86219999999999997</v>
      </c>
      <c r="D692" s="196">
        <v>31.083299999999998</v>
      </c>
      <c r="E692" s="196">
        <v>29.716299999999997</v>
      </c>
      <c r="F692" s="196">
        <v>31.305399999999999</v>
      </c>
      <c r="G692" s="196">
        <v>30.665199999999999</v>
      </c>
      <c r="H692" s="197" t="s">
        <v>1837</v>
      </c>
      <c r="I692" s="197"/>
      <c r="J692" s="201" t="s">
        <v>3547</v>
      </c>
      <c r="K692" s="197"/>
      <c r="L692" s="192"/>
      <c r="M692" s="197"/>
      <c r="N692" s="192" t="s">
        <v>3793</v>
      </c>
      <c r="O692" s="194" t="s">
        <v>2271</v>
      </c>
      <c r="P692" s="192" t="s">
        <v>10018</v>
      </c>
      <c r="Q692" s="197" t="s">
        <v>3547</v>
      </c>
    </row>
    <row r="693" spans="1:17">
      <c r="A693" s="192" t="s">
        <v>5307</v>
      </c>
      <c r="B693" s="196">
        <v>1.3378999999999999</v>
      </c>
      <c r="C693" s="196">
        <v>0.83009999999999995</v>
      </c>
      <c r="D693" s="196">
        <v>29.491099999999999</v>
      </c>
      <c r="E693" s="196">
        <v>31.048399999999997</v>
      </c>
      <c r="F693" s="196">
        <v>32.025299999999994</v>
      </c>
      <c r="G693" s="196">
        <v>30.856099999999998</v>
      </c>
      <c r="H693" s="197" t="s">
        <v>1658</v>
      </c>
      <c r="I693" s="197"/>
      <c r="J693" s="201" t="s">
        <v>3547</v>
      </c>
      <c r="K693" s="197"/>
      <c r="L693" s="192"/>
      <c r="M693" s="197"/>
      <c r="N693" s="192" t="s">
        <v>3789</v>
      </c>
      <c r="O693" s="194" t="s">
        <v>2267</v>
      </c>
      <c r="P693" s="192" t="s">
        <v>10014</v>
      </c>
      <c r="Q693" s="197" t="s">
        <v>3547</v>
      </c>
    </row>
    <row r="694" spans="1:17">
      <c r="A694" s="192" t="s">
        <v>5308</v>
      </c>
      <c r="B694" s="196">
        <v>1.5177999999999998</v>
      </c>
      <c r="C694" s="196">
        <v>0.93469999999999998</v>
      </c>
      <c r="D694" s="196">
        <v>42.390299999999996</v>
      </c>
      <c r="E694" s="196">
        <v>43.288599999999995</v>
      </c>
      <c r="F694" s="196">
        <v>43.368699999999997</v>
      </c>
      <c r="G694" s="196">
        <v>43.010899999999999</v>
      </c>
      <c r="H694" s="197" t="s">
        <v>1602</v>
      </c>
      <c r="I694" s="197"/>
      <c r="J694" s="201" t="s">
        <v>3547</v>
      </c>
      <c r="K694" s="197"/>
      <c r="L694" s="192"/>
      <c r="M694" s="197"/>
      <c r="N694" s="192" t="s">
        <v>3772</v>
      </c>
      <c r="O694" s="194" t="s">
        <v>2255</v>
      </c>
      <c r="P694" s="192" t="s">
        <v>9998</v>
      </c>
      <c r="Q694" s="197" t="s">
        <v>3547</v>
      </c>
    </row>
    <row r="695" spans="1:17">
      <c r="A695" s="192" t="s">
        <v>5309</v>
      </c>
      <c r="B695" s="196">
        <v>1.5288999999999999</v>
      </c>
      <c r="C695" s="196">
        <v>0.8992</v>
      </c>
      <c r="D695" s="196">
        <v>34.359499999999997</v>
      </c>
      <c r="E695" s="196">
        <v>35.560699999999997</v>
      </c>
      <c r="F695" s="196">
        <v>38.323499999999996</v>
      </c>
      <c r="G695" s="196">
        <v>36.091699999999996</v>
      </c>
      <c r="H695" s="197" t="s">
        <v>1757</v>
      </c>
      <c r="I695" s="197"/>
      <c r="J695" s="201" t="s">
        <v>3547</v>
      </c>
      <c r="K695" s="197"/>
      <c r="L695" s="192"/>
      <c r="M695" s="197"/>
      <c r="N695" s="192" t="s">
        <v>3783</v>
      </c>
      <c r="O695" s="194" t="s">
        <v>2263</v>
      </c>
      <c r="P695" s="192" t="s">
        <v>10009</v>
      </c>
      <c r="Q695" s="197" t="s">
        <v>3547</v>
      </c>
    </row>
    <row r="696" spans="1:17">
      <c r="A696" s="192" t="s">
        <v>5310</v>
      </c>
      <c r="B696" s="196">
        <v>1.9755999999999998</v>
      </c>
      <c r="C696" s="196">
        <v>0.8992</v>
      </c>
      <c r="D696" s="196">
        <v>35.700999999999993</v>
      </c>
      <c r="E696" s="196">
        <v>36.891699999999993</v>
      </c>
      <c r="F696" s="196">
        <v>36.762499999999996</v>
      </c>
      <c r="G696" s="196">
        <v>36.449399999999997</v>
      </c>
      <c r="H696" s="197" t="s">
        <v>1757</v>
      </c>
      <c r="I696" s="197"/>
      <c r="J696" s="201" t="s">
        <v>3547</v>
      </c>
      <c r="K696" s="197"/>
      <c r="L696" s="192"/>
      <c r="M696" s="197"/>
      <c r="N696" s="192" t="s">
        <v>3783</v>
      </c>
      <c r="O696" s="194" t="s">
        <v>2263</v>
      </c>
      <c r="P696" s="192" t="s">
        <v>10009</v>
      </c>
      <c r="Q696" s="197" t="s">
        <v>3547</v>
      </c>
    </row>
    <row r="697" spans="1:17">
      <c r="A697" s="192" t="s">
        <v>5311</v>
      </c>
      <c r="B697" s="196">
        <v>2.1302999999999996</v>
      </c>
      <c r="C697" s="196">
        <v>0.8992</v>
      </c>
      <c r="D697" s="196">
        <v>38.459299999999999</v>
      </c>
      <c r="E697" s="196">
        <v>39.703299999999999</v>
      </c>
      <c r="F697" s="196">
        <v>40.021099999999997</v>
      </c>
      <c r="G697" s="196">
        <v>39.384699999999995</v>
      </c>
      <c r="H697" s="197" t="s">
        <v>1757</v>
      </c>
      <c r="I697" s="197"/>
      <c r="J697" s="201" t="s">
        <v>3547</v>
      </c>
      <c r="K697" s="197"/>
      <c r="L697" s="192"/>
      <c r="M697" s="197"/>
      <c r="N697" s="192" t="s">
        <v>3795</v>
      </c>
      <c r="O697" s="194" t="s">
        <v>2273</v>
      </c>
      <c r="P697" s="192" t="s">
        <v>10020</v>
      </c>
      <c r="Q697" s="197" t="s">
        <v>3547</v>
      </c>
    </row>
    <row r="698" spans="1:17">
      <c r="A698" s="192" t="s">
        <v>5312</v>
      </c>
      <c r="B698" s="196">
        <v>1.3915999999999999</v>
      </c>
      <c r="C698" s="196">
        <v>0.95339999999999991</v>
      </c>
      <c r="D698" s="196">
        <v>32.684399999999997</v>
      </c>
      <c r="E698" s="196">
        <v>33.039299999999997</v>
      </c>
      <c r="F698" s="196">
        <v>35.703199999999995</v>
      </c>
      <c r="G698" s="196">
        <v>33.789199999999994</v>
      </c>
      <c r="H698" s="197" t="s">
        <v>1773</v>
      </c>
      <c r="I698" s="197" t="s">
        <v>1495</v>
      </c>
      <c r="J698" s="201" t="s">
        <v>3547</v>
      </c>
      <c r="K698" s="197" t="s">
        <v>3550</v>
      </c>
      <c r="L698" s="192"/>
      <c r="M698" s="197"/>
      <c r="N698" s="192" t="s">
        <v>3774</v>
      </c>
      <c r="O698" s="194" t="s">
        <v>2253</v>
      </c>
      <c r="P698" s="192" t="s">
        <v>10000</v>
      </c>
      <c r="Q698" s="197" t="s">
        <v>3547</v>
      </c>
    </row>
    <row r="699" spans="1:17">
      <c r="A699" s="192" t="s">
        <v>5313</v>
      </c>
      <c r="B699" s="196">
        <v>1.6245999999999998</v>
      </c>
      <c r="C699" s="196">
        <v>0.93469999999999998</v>
      </c>
      <c r="D699" s="196">
        <v>37.876899999999999</v>
      </c>
      <c r="E699" s="196">
        <v>38.933</v>
      </c>
      <c r="F699" s="196">
        <v>38.961299999999994</v>
      </c>
      <c r="G699" s="196">
        <v>38.602599999999995</v>
      </c>
      <c r="H699" s="197" t="s">
        <v>1602</v>
      </c>
      <c r="I699" s="197"/>
      <c r="J699" s="201" t="s">
        <v>3547</v>
      </c>
      <c r="K699" s="197"/>
      <c r="L699" s="192"/>
      <c r="M699" s="197"/>
      <c r="N699" s="192" t="s">
        <v>3772</v>
      </c>
      <c r="O699" s="194" t="s">
        <v>2255</v>
      </c>
      <c r="P699" s="192" t="s">
        <v>9998</v>
      </c>
      <c r="Q699" s="197" t="s">
        <v>3547</v>
      </c>
    </row>
    <row r="700" spans="1:17">
      <c r="A700" s="192" t="s">
        <v>5314</v>
      </c>
      <c r="B700" s="196">
        <v>1.5763999999999998</v>
      </c>
      <c r="C700" s="196">
        <v>0.8992</v>
      </c>
      <c r="D700" s="196">
        <v>36.150899999999993</v>
      </c>
      <c r="E700" s="196">
        <v>37.489599999999996</v>
      </c>
      <c r="F700" s="196">
        <v>37.628499999999995</v>
      </c>
      <c r="G700" s="196">
        <v>37.100599999999993</v>
      </c>
      <c r="H700" s="197" t="s">
        <v>1757</v>
      </c>
      <c r="I700" s="197"/>
      <c r="J700" s="201" t="s">
        <v>3547</v>
      </c>
      <c r="K700" s="197"/>
      <c r="L700" s="192"/>
      <c r="M700" s="197"/>
      <c r="N700" s="192" t="s">
        <v>3795</v>
      </c>
      <c r="O700" s="194" t="s">
        <v>2273</v>
      </c>
      <c r="P700" s="192" t="s">
        <v>10020</v>
      </c>
      <c r="Q700" s="197" t="s">
        <v>3547</v>
      </c>
    </row>
    <row r="701" spans="1:17">
      <c r="A701" s="192" t="s">
        <v>5315</v>
      </c>
      <c r="B701" s="196">
        <v>0.97289999999999999</v>
      </c>
      <c r="C701" s="196">
        <v>0.83009999999999995</v>
      </c>
      <c r="D701" s="196">
        <v>30.2334</v>
      </c>
      <c r="E701" s="196">
        <v>31.550999999999998</v>
      </c>
      <c r="F701" s="196">
        <v>30.854599999999998</v>
      </c>
      <c r="G701" s="196">
        <v>30.8995</v>
      </c>
      <c r="H701" s="197" t="s">
        <v>1542</v>
      </c>
      <c r="I701" s="197" t="s">
        <v>3788</v>
      </c>
      <c r="J701" s="201" t="s">
        <v>3547</v>
      </c>
      <c r="K701" s="197"/>
      <c r="L701" s="192" t="s">
        <v>3550</v>
      </c>
      <c r="M701" s="197"/>
      <c r="N701" s="192" t="s">
        <v>3806</v>
      </c>
      <c r="O701" s="194" t="s">
        <v>2283</v>
      </c>
      <c r="P701" s="192" t="s">
        <v>10031</v>
      </c>
      <c r="Q701" s="197" t="s">
        <v>3547</v>
      </c>
    </row>
    <row r="702" spans="1:17">
      <c r="A702" s="192" t="s">
        <v>5316</v>
      </c>
      <c r="B702" s="196">
        <v>1.8355999999999999</v>
      </c>
      <c r="C702" s="196">
        <v>0.83179999999999998</v>
      </c>
      <c r="D702" s="196">
        <v>34.246599999999994</v>
      </c>
      <c r="E702" s="196">
        <v>35.105899999999998</v>
      </c>
      <c r="F702" s="196">
        <v>35.381799999999998</v>
      </c>
      <c r="G702" s="196">
        <v>34.930599999999998</v>
      </c>
      <c r="H702" s="197" t="s">
        <v>1755</v>
      </c>
      <c r="I702" s="197"/>
      <c r="J702" s="201" t="s">
        <v>3547</v>
      </c>
      <c r="K702" s="197"/>
      <c r="L702" s="192"/>
      <c r="M702" s="197"/>
      <c r="N702" s="192" t="s">
        <v>3807</v>
      </c>
      <c r="O702" s="194" t="s">
        <v>2284</v>
      </c>
      <c r="P702" s="192" t="s">
        <v>10032</v>
      </c>
      <c r="Q702" s="197" t="s">
        <v>3547</v>
      </c>
    </row>
    <row r="703" spans="1:17">
      <c r="A703" s="192" t="s">
        <v>5317</v>
      </c>
      <c r="B703" s="196">
        <v>1.4856999999999998</v>
      </c>
      <c r="C703" s="196">
        <v>0.87239999999999995</v>
      </c>
      <c r="D703" s="196">
        <v>31.759599999999999</v>
      </c>
      <c r="E703" s="196">
        <v>34.197099999999999</v>
      </c>
      <c r="F703" s="196">
        <v>34.035299999999999</v>
      </c>
      <c r="G703" s="196">
        <v>33.309699999999999</v>
      </c>
      <c r="H703" s="197" t="s">
        <v>1566</v>
      </c>
      <c r="I703" s="197" t="s">
        <v>1652</v>
      </c>
      <c r="J703" s="201" t="s">
        <v>3547</v>
      </c>
      <c r="K703" s="197" t="s">
        <v>3550</v>
      </c>
      <c r="L703" s="192"/>
      <c r="M703" s="197">
        <v>7.6E-3</v>
      </c>
      <c r="N703" s="192" t="s">
        <v>3643</v>
      </c>
      <c r="O703" s="194" t="s">
        <v>2270</v>
      </c>
      <c r="P703" s="192" t="s">
        <v>10017</v>
      </c>
      <c r="Q703" s="197" t="s">
        <v>3547</v>
      </c>
    </row>
    <row r="704" spans="1:17">
      <c r="A704" s="192" t="s">
        <v>9690</v>
      </c>
      <c r="B704" s="196"/>
      <c r="C704" s="196">
        <v>0.88529999999999998</v>
      </c>
      <c r="D704" s="196">
        <v>20.177599999999998</v>
      </c>
      <c r="E704" s="196"/>
      <c r="F704" s="196"/>
      <c r="G704" s="196">
        <v>20.177599999999998</v>
      </c>
      <c r="H704" s="197" t="s">
        <v>3788</v>
      </c>
      <c r="I704" s="197" t="s">
        <v>1501</v>
      </c>
      <c r="J704" s="201" t="s">
        <v>3610</v>
      </c>
      <c r="K704" s="197"/>
      <c r="L704" s="192"/>
      <c r="M704" s="197">
        <v>1.0999999999999998E-3</v>
      </c>
      <c r="N704" s="192" t="s">
        <v>3808</v>
      </c>
      <c r="O704" s="194" t="s">
        <v>2285</v>
      </c>
      <c r="P704" s="192" t="s">
        <v>10033</v>
      </c>
      <c r="Q704" s="197" t="s">
        <v>3547</v>
      </c>
    </row>
    <row r="705" spans="1:17">
      <c r="A705" s="192" t="s">
        <v>5318</v>
      </c>
      <c r="B705" s="196">
        <v>1.3526999999999998</v>
      </c>
      <c r="C705" s="196">
        <v>0.89539999999999997</v>
      </c>
      <c r="D705" s="196">
        <v>37.535299999999999</v>
      </c>
      <c r="E705" s="196">
        <v>38.108399999999996</v>
      </c>
      <c r="F705" s="196">
        <v>37.3232</v>
      </c>
      <c r="G705" s="196">
        <v>37.651999999999994</v>
      </c>
      <c r="H705" s="197" t="s">
        <v>1542</v>
      </c>
      <c r="I705" s="197"/>
      <c r="J705" s="201" t="s">
        <v>3547</v>
      </c>
      <c r="K705" s="197"/>
      <c r="L705" s="192"/>
      <c r="M705" s="197"/>
      <c r="N705" s="192" t="s">
        <v>3809</v>
      </c>
      <c r="O705" s="194" t="s">
        <v>2286</v>
      </c>
      <c r="P705" s="192" t="s">
        <v>10034</v>
      </c>
      <c r="Q705" s="197" t="s">
        <v>3547</v>
      </c>
    </row>
    <row r="706" spans="1:17">
      <c r="A706" s="192" t="s">
        <v>5319</v>
      </c>
      <c r="B706" s="196">
        <v>1.1993999999999998</v>
      </c>
      <c r="C706" s="196">
        <v>0.83009999999999995</v>
      </c>
      <c r="D706" s="196">
        <v>28.162199999999999</v>
      </c>
      <c r="E706" s="196">
        <v>28.680799999999998</v>
      </c>
      <c r="F706" s="196">
        <v>28.900199999999998</v>
      </c>
      <c r="G706" s="196">
        <v>28.579499999999999</v>
      </c>
      <c r="H706" s="197" t="s">
        <v>3788</v>
      </c>
      <c r="I706" s="197"/>
      <c r="J706" s="201" t="s">
        <v>3547</v>
      </c>
      <c r="K706" s="197"/>
      <c r="L706" s="192"/>
      <c r="M706" s="197"/>
      <c r="N706" s="192" t="s">
        <v>3584</v>
      </c>
      <c r="O706" s="194" t="s">
        <v>2287</v>
      </c>
      <c r="P706" s="192" t="s">
        <v>10035</v>
      </c>
      <c r="Q706" s="197" t="s">
        <v>3547</v>
      </c>
    </row>
    <row r="707" spans="1:17">
      <c r="A707" s="192" t="s">
        <v>5320</v>
      </c>
      <c r="B707" s="196">
        <v>1.2988</v>
      </c>
      <c r="C707" s="196">
        <v>0.93469999999999998</v>
      </c>
      <c r="D707" s="196">
        <v>35.356399999999994</v>
      </c>
      <c r="E707" s="196">
        <v>36.966399999999993</v>
      </c>
      <c r="F707" s="196">
        <v>40.130799999999994</v>
      </c>
      <c r="G707" s="196">
        <v>37.423999999999999</v>
      </c>
      <c r="H707" s="197" t="s">
        <v>3788</v>
      </c>
      <c r="I707" s="197" t="s">
        <v>1602</v>
      </c>
      <c r="J707" s="201" t="s">
        <v>3547</v>
      </c>
      <c r="K707" s="197" t="s">
        <v>3550</v>
      </c>
      <c r="L707" s="192"/>
      <c r="M707" s="197"/>
      <c r="N707" s="192" t="s">
        <v>3602</v>
      </c>
      <c r="O707" s="194" t="s">
        <v>2288</v>
      </c>
      <c r="P707" s="192" t="s">
        <v>10036</v>
      </c>
      <c r="Q707" s="197" t="s">
        <v>3547</v>
      </c>
    </row>
    <row r="708" spans="1:17">
      <c r="A708" s="192" t="s">
        <v>5321</v>
      </c>
      <c r="B708" s="196">
        <v>2.3100999999999998</v>
      </c>
      <c r="C708" s="196">
        <v>0.89539999999999997</v>
      </c>
      <c r="D708" s="196">
        <v>46.064499999999995</v>
      </c>
      <c r="E708" s="196">
        <v>45.0627</v>
      </c>
      <c r="F708" s="196">
        <v>44.921399999999998</v>
      </c>
      <c r="G708" s="196">
        <v>45.345199999999998</v>
      </c>
      <c r="H708" s="197" t="s">
        <v>1542</v>
      </c>
      <c r="I708" s="197"/>
      <c r="J708" s="201" t="s">
        <v>3547</v>
      </c>
      <c r="K708" s="197"/>
      <c r="L708" s="192"/>
      <c r="M708" s="197"/>
      <c r="N708" s="192" t="s">
        <v>3773</v>
      </c>
      <c r="O708" s="194" t="s">
        <v>2252</v>
      </c>
      <c r="P708" s="192" t="s">
        <v>9999</v>
      </c>
      <c r="Q708" s="197" t="s">
        <v>3547</v>
      </c>
    </row>
    <row r="709" spans="1:17">
      <c r="A709" s="192" t="s">
        <v>5322</v>
      </c>
      <c r="B709" s="196">
        <v>1.8210999999999999</v>
      </c>
      <c r="C709" s="196">
        <v>0.93469999999999998</v>
      </c>
      <c r="D709" s="196">
        <v>40.554599999999994</v>
      </c>
      <c r="E709" s="196">
        <v>41.665399999999998</v>
      </c>
      <c r="F709" s="196">
        <v>41.674499999999995</v>
      </c>
      <c r="G709" s="196">
        <v>41.302599999999998</v>
      </c>
      <c r="H709" s="197" t="s">
        <v>1602</v>
      </c>
      <c r="I709" s="197"/>
      <c r="J709" s="201" t="s">
        <v>3547</v>
      </c>
      <c r="K709" s="197"/>
      <c r="L709" s="192"/>
      <c r="M709" s="197"/>
      <c r="N709" s="192" t="s">
        <v>3772</v>
      </c>
      <c r="O709" s="194" t="s">
        <v>2255</v>
      </c>
      <c r="P709" s="192" t="s">
        <v>9998</v>
      </c>
      <c r="Q709" s="197" t="s">
        <v>3547</v>
      </c>
    </row>
    <row r="710" spans="1:17">
      <c r="A710" s="192" t="s">
        <v>5323</v>
      </c>
      <c r="B710" s="196">
        <v>1.1931999999999998</v>
      </c>
      <c r="C710" s="196">
        <v>0.85949999999999993</v>
      </c>
      <c r="D710" s="196">
        <v>33.841999999999999</v>
      </c>
      <c r="E710" s="196">
        <v>34.747299999999996</v>
      </c>
      <c r="F710" s="196">
        <v>37.195899999999995</v>
      </c>
      <c r="G710" s="196">
        <v>35.245099999999994</v>
      </c>
      <c r="H710" s="197" t="s">
        <v>3788</v>
      </c>
      <c r="I710" s="197"/>
      <c r="J710" s="201" t="s">
        <v>3547</v>
      </c>
      <c r="K710" s="197"/>
      <c r="L710" s="192"/>
      <c r="M710" s="197">
        <v>2.9399999999999999E-2</v>
      </c>
      <c r="N710" s="192" t="s">
        <v>3658</v>
      </c>
      <c r="O710" s="194" t="s">
        <v>2277</v>
      </c>
      <c r="P710" s="192" t="s">
        <v>10025</v>
      </c>
      <c r="Q710" s="197" t="s">
        <v>3547</v>
      </c>
    </row>
    <row r="711" spans="1:17">
      <c r="A711" s="192" t="s">
        <v>5324</v>
      </c>
      <c r="B711" s="196">
        <v>1.5607</v>
      </c>
      <c r="C711" s="196">
        <v>0.8992</v>
      </c>
      <c r="D711" s="196">
        <v>33.394599999999997</v>
      </c>
      <c r="E711" s="196">
        <v>33.191899999999997</v>
      </c>
      <c r="F711" s="196">
        <v>34.547599999999996</v>
      </c>
      <c r="G711" s="196">
        <v>33.718899999999998</v>
      </c>
      <c r="H711" s="197" t="s">
        <v>1566</v>
      </c>
      <c r="I711" s="197" t="s">
        <v>1757</v>
      </c>
      <c r="J711" s="201" t="s">
        <v>3547</v>
      </c>
      <c r="K711" s="197" t="s">
        <v>3550</v>
      </c>
      <c r="L711" s="192"/>
      <c r="M711" s="197">
        <v>7.6E-3</v>
      </c>
      <c r="N711" s="192" t="s">
        <v>3643</v>
      </c>
      <c r="O711" s="194" t="s">
        <v>2270</v>
      </c>
      <c r="P711" s="192" t="s">
        <v>10017</v>
      </c>
      <c r="Q711" s="197" t="s">
        <v>9817</v>
      </c>
    </row>
    <row r="712" spans="1:17">
      <c r="A712" s="192" t="s">
        <v>5325</v>
      </c>
      <c r="B712" s="196">
        <v>1.6059999999999999</v>
      </c>
      <c r="C712" s="196">
        <v>0.89529999999999998</v>
      </c>
      <c r="D712" s="196">
        <v>37.340999999999994</v>
      </c>
      <c r="E712" s="196">
        <v>38.357799999999997</v>
      </c>
      <c r="F712" s="196">
        <v>38.763399999999997</v>
      </c>
      <c r="G712" s="196">
        <v>38.180799999999998</v>
      </c>
      <c r="H712" s="197" t="s">
        <v>1652</v>
      </c>
      <c r="I712" s="197"/>
      <c r="J712" s="201" t="s">
        <v>3547</v>
      </c>
      <c r="K712" s="197"/>
      <c r="L712" s="192"/>
      <c r="M712" s="197"/>
      <c r="N712" s="192" t="s">
        <v>3810</v>
      </c>
      <c r="O712" s="194" t="s">
        <v>1793</v>
      </c>
      <c r="P712" s="192" t="s">
        <v>10037</v>
      </c>
      <c r="Q712" s="197" t="s">
        <v>3547</v>
      </c>
    </row>
    <row r="713" spans="1:17">
      <c r="A713" s="192" t="s">
        <v>5326</v>
      </c>
      <c r="B713" s="196">
        <v>1.7215999999999998</v>
      </c>
      <c r="C713" s="196">
        <v>0.97509999999999997</v>
      </c>
      <c r="D713" s="196">
        <v>38.572799999999994</v>
      </c>
      <c r="E713" s="196">
        <v>38.921799999999998</v>
      </c>
      <c r="F713" s="196">
        <v>40.945899999999995</v>
      </c>
      <c r="G713" s="196">
        <v>39.479799999999997</v>
      </c>
      <c r="H713" s="197" t="s">
        <v>1638</v>
      </c>
      <c r="I713" s="197"/>
      <c r="J713" s="201" t="s">
        <v>3547</v>
      </c>
      <c r="K713" s="197"/>
      <c r="L713" s="192"/>
      <c r="M713" s="197"/>
      <c r="N713" s="192" t="s">
        <v>3796</v>
      </c>
      <c r="O713" s="194" t="s">
        <v>2274</v>
      </c>
      <c r="P713" s="192" t="s">
        <v>10021</v>
      </c>
      <c r="Q713" s="197" t="s">
        <v>3547</v>
      </c>
    </row>
    <row r="714" spans="1:17">
      <c r="A714" s="192" t="s">
        <v>5327</v>
      </c>
      <c r="B714" s="196">
        <v>1.5115999999999998</v>
      </c>
      <c r="C714" s="196">
        <v>0.95339999999999991</v>
      </c>
      <c r="D714" s="196">
        <v>39.247899999999994</v>
      </c>
      <c r="E714" s="196">
        <v>40.212199999999996</v>
      </c>
      <c r="F714" s="196">
        <v>41.163899999999998</v>
      </c>
      <c r="G714" s="196">
        <v>40.221799999999995</v>
      </c>
      <c r="H714" s="197" t="s">
        <v>1495</v>
      </c>
      <c r="I714" s="197"/>
      <c r="J714" s="201" t="s">
        <v>3547</v>
      </c>
      <c r="K714" s="197"/>
      <c r="L714" s="192"/>
      <c r="M714" s="197"/>
      <c r="N714" s="192" t="s">
        <v>3770</v>
      </c>
      <c r="O714" s="194" t="s">
        <v>2265</v>
      </c>
      <c r="P714" s="192" t="s">
        <v>9997</v>
      </c>
      <c r="Q714" s="197" t="s">
        <v>3547</v>
      </c>
    </row>
    <row r="715" spans="1:17">
      <c r="A715" s="192" t="s">
        <v>5328</v>
      </c>
      <c r="B715" s="196">
        <v>1.6448999999999998</v>
      </c>
      <c r="C715" s="196">
        <v>0.95339999999999991</v>
      </c>
      <c r="D715" s="196">
        <v>37.592499999999994</v>
      </c>
      <c r="E715" s="196">
        <v>37.598799999999997</v>
      </c>
      <c r="F715" s="196">
        <v>37.609499999999997</v>
      </c>
      <c r="G715" s="196">
        <v>37.600599999999993</v>
      </c>
      <c r="H715" s="197" t="s">
        <v>1773</v>
      </c>
      <c r="I715" s="197" t="s">
        <v>1495</v>
      </c>
      <c r="J715" s="201" t="s">
        <v>3547</v>
      </c>
      <c r="K715" s="197" t="s">
        <v>3550</v>
      </c>
      <c r="L715" s="192"/>
      <c r="M715" s="197"/>
      <c r="N715" s="192" t="s">
        <v>3774</v>
      </c>
      <c r="O715" s="194" t="s">
        <v>2253</v>
      </c>
      <c r="P715" s="192" t="s">
        <v>10000</v>
      </c>
      <c r="Q715" s="197" t="s">
        <v>3547</v>
      </c>
    </row>
    <row r="716" spans="1:17">
      <c r="A716" s="192" t="s">
        <v>5329</v>
      </c>
      <c r="B716" s="196">
        <v>1.8539999999999999</v>
      </c>
      <c r="C716" s="196">
        <v>0.8992</v>
      </c>
      <c r="D716" s="196">
        <v>35.194399999999995</v>
      </c>
      <c r="E716" s="196">
        <v>36.372999999999998</v>
      </c>
      <c r="F716" s="196">
        <v>36.615099999999998</v>
      </c>
      <c r="G716" s="196">
        <v>36.048899999999996</v>
      </c>
      <c r="H716" s="197" t="s">
        <v>1757</v>
      </c>
      <c r="I716" s="197"/>
      <c r="J716" s="201" t="s">
        <v>3547</v>
      </c>
      <c r="K716" s="197"/>
      <c r="L716" s="192"/>
      <c r="M716" s="197"/>
      <c r="N716" s="192" t="s">
        <v>3795</v>
      </c>
      <c r="O716" s="194" t="s">
        <v>2273</v>
      </c>
      <c r="P716" s="192" t="s">
        <v>10020</v>
      </c>
      <c r="Q716" s="197" t="s">
        <v>3547</v>
      </c>
    </row>
    <row r="717" spans="1:17">
      <c r="A717" s="192" t="s">
        <v>5330</v>
      </c>
      <c r="B717" s="196">
        <v>1.1505999999999998</v>
      </c>
      <c r="C717" s="196">
        <v>0.83009999999999995</v>
      </c>
      <c r="D717" s="196">
        <v>31.455099999999998</v>
      </c>
      <c r="E717" s="196">
        <v>29.412899999999997</v>
      </c>
      <c r="F717" s="196">
        <v>33.582099999999997</v>
      </c>
      <c r="G717" s="196">
        <v>31.402099999999997</v>
      </c>
      <c r="H717" s="197" t="s">
        <v>3788</v>
      </c>
      <c r="I717" s="197"/>
      <c r="J717" s="201" t="s">
        <v>3547</v>
      </c>
      <c r="K717" s="197"/>
      <c r="L717" s="192"/>
      <c r="M717" s="197"/>
      <c r="N717" s="192" t="s">
        <v>3811</v>
      </c>
      <c r="O717" s="194" t="s">
        <v>2289</v>
      </c>
      <c r="P717" s="192" t="s">
        <v>10038</v>
      </c>
      <c r="Q717" s="197" t="s">
        <v>3547</v>
      </c>
    </row>
    <row r="718" spans="1:17">
      <c r="A718" s="192" t="s">
        <v>5331</v>
      </c>
      <c r="B718" s="196">
        <v>1.7689999999999999</v>
      </c>
      <c r="C718" s="196">
        <v>0.95339999999999991</v>
      </c>
      <c r="D718" s="196">
        <v>38.145999999999994</v>
      </c>
      <c r="E718" s="196">
        <v>37.892299999999999</v>
      </c>
      <c r="F718" s="196">
        <v>38.958099999999995</v>
      </c>
      <c r="G718" s="196">
        <v>38.340499999999999</v>
      </c>
      <c r="H718" s="197" t="s">
        <v>1773</v>
      </c>
      <c r="I718" s="197" t="s">
        <v>1495</v>
      </c>
      <c r="J718" s="201" t="s">
        <v>3547</v>
      </c>
      <c r="K718" s="197" t="s">
        <v>3550</v>
      </c>
      <c r="L718" s="192"/>
      <c r="M718" s="197"/>
      <c r="N718" s="192" t="s">
        <v>3774</v>
      </c>
      <c r="O718" s="194" t="s">
        <v>2253</v>
      </c>
      <c r="P718" s="192" t="s">
        <v>10000</v>
      </c>
      <c r="Q718" s="197" t="s">
        <v>3547</v>
      </c>
    </row>
    <row r="719" spans="1:17">
      <c r="A719" s="192" t="s">
        <v>5332</v>
      </c>
      <c r="B719" s="196">
        <v>1.4663999999999999</v>
      </c>
      <c r="C719" s="196">
        <v>0.89959999999999996</v>
      </c>
      <c r="D719" s="196">
        <v>39.388199999999998</v>
      </c>
      <c r="E719" s="196">
        <v>38.357899999999994</v>
      </c>
      <c r="F719" s="196">
        <v>41.637599999999999</v>
      </c>
      <c r="G719" s="196">
        <v>39.758799999999994</v>
      </c>
      <c r="H719" s="197" t="s">
        <v>3779</v>
      </c>
      <c r="I719" s="197"/>
      <c r="J719" s="201" t="s">
        <v>3547</v>
      </c>
      <c r="K719" s="197"/>
      <c r="L719" s="192"/>
      <c r="M719" s="197"/>
      <c r="N719" s="192" t="s">
        <v>3780</v>
      </c>
      <c r="O719" s="194" t="s">
        <v>2259</v>
      </c>
      <c r="P719" s="192" t="s">
        <v>10005</v>
      </c>
      <c r="Q719" s="197" t="s">
        <v>3547</v>
      </c>
    </row>
    <row r="720" spans="1:17">
      <c r="A720" s="192" t="s">
        <v>5333</v>
      </c>
      <c r="B720" s="196">
        <v>1.6942999999999999</v>
      </c>
      <c r="C720" s="196">
        <v>0.89539999999999997</v>
      </c>
      <c r="D720" s="196">
        <v>37.938799999999993</v>
      </c>
      <c r="E720" s="196">
        <v>38.208499999999994</v>
      </c>
      <c r="F720" s="196">
        <v>38.510799999999996</v>
      </c>
      <c r="G720" s="196">
        <v>38.215399999999995</v>
      </c>
      <c r="H720" s="197" t="s">
        <v>1542</v>
      </c>
      <c r="I720" s="197"/>
      <c r="J720" s="201" t="s">
        <v>3547</v>
      </c>
      <c r="K720" s="197"/>
      <c r="L720" s="192"/>
      <c r="M720" s="197"/>
      <c r="N720" s="192" t="s">
        <v>3773</v>
      </c>
      <c r="O720" s="194" t="s">
        <v>2252</v>
      </c>
      <c r="P720" s="192" t="s">
        <v>9999</v>
      </c>
      <c r="Q720" s="197" t="s">
        <v>3547</v>
      </c>
    </row>
    <row r="721" spans="1:17">
      <c r="A721" s="192" t="s">
        <v>5334</v>
      </c>
      <c r="B721" s="196">
        <v>1.4871999999999999</v>
      </c>
      <c r="C721" s="196">
        <v>0.8992</v>
      </c>
      <c r="D721" s="196">
        <v>37.923199999999994</v>
      </c>
      <c r="E721" s="196">
        <v>39.239799999999995</v>
      </c>
      <c r="F721" s="196">
        <v>40.174399999999999</v>
      </c>
      <c r="G721" s="196">
        <v>39.081399999999995</v>
      </c>
      <c r="H721" s="197" t="s">
        <v>1757</v>
      </c>
      <c r="I721" s="197"/>
      <c r="J721" s="201" t="s">
        <v>3547</v>
      </c>
      <c r="K721" s="197"/>
      <c r="L721" s="192"/>
      <c r="M721" s="197"/>
      <c r="N721" s="192" t="s">
        <v>3783</v>
      </c>
      <c r="O721" s="194" t="s">
        <v>2263</v>
      </c>
      <c r="P721" s="192" t="s">
        <v>10009</v>
      </c>
      <c r="Q721" s="197" t="s">
        <v>3547</v>
      </c>
    </row>
    <row r="722" spans="1:17">
      <c r="A722" s="192" t="s">
        <v>5335</v>
      </c>
      <c r="B722" s="196">
        <v>1.3374999999999999</v>
      </c>
      <c r="C722" s="196">
        <v>0.93469999999999998</v>
      </c>
      <c r="D722" s="196">
        <v>28.151899999999998</v>
      </c>
      <c r="E722" s="196">
        <v>29.304799999999997</v>
      </c>
      <c r="F722" s="196">
        <v>28.480899999999998</v>
      </c>
      <c r="G722" s="196">
        <v>28.6358</v>
      </c>
      <c r="H722" s="197" t="s">
        <v>1602</v>
      </c>
      <c r="I722" s="197"/>
      <c r="J722" s="201" t="s">
        <v>3547</v>
      </c>
      <c r="K722" s="197"/>
      <c r="L722" s="192"/>
      <c r="M722" s="197"/>
      <c r="N722" s="192" t="s">
        <v>3772</v>
      </c>
      <c r="O722" s="194" t="s">
        <v>2255</v>
      </c>
      <c r="P722" s="192" t="s">
        <v>9998</v>
      </c>
      <c r="Q722" s="197" t="s">
        <v>3547</v>
      </c>
    </row>
    <row r="723" spans="1:17">
      <c r="A723" s="192" t="s">
        <v>5336</v>
      </c>
      <c r="B723" s="196">
        <v>1.2872999999999999</v>
      </c>
      <c r="C723" s="196">
        <v>0.93469999999999998</v>
      </c>
      <c r="D723" s="196">
        <v>35.453499999999998</v>
      </c>
      <c r="E723" s="196">
        <v>35.034699999999994</v>
      </c>
      <c r="F723" s="196">
        <v>36.881699999999995</v>
      </c>
      <c r="G723" s="196">
        <v>35.844099999999997</v>
      </c>
      <c r="H723" s="197" t="s">
        <v>1602</v>
      </c>
      <c r="I723" s="197"/>
      <c r="J723" s="201" t="s">
        <v>3547</v>
      </c>
      <c r="K723" s="197"/>
      <c r="L723" s="192"/>
      <c r="M723" s="197"/>
      <c r="N723" s="192" t="s">
        <v>3772</v>
      </c>
      <c r="O723" s="194" t="s">
        <v>2255</v>
      </c>
      <c r="P723" s="192" t="s">
        <v>9998</v>
      </c>
      <c r="Q723" s="197" t="s">
        <v>3547</v>
      </c>
    </row>
    <row r="724" spans="1:17">
      <c r="A724" s="192" t="s">
        <v>5337</v>
      </c>
      <c r="B724" s="196">
        <v>1.5124</v>
      </c>
      <c r="C724" s="196">
        <v>0.93469999999999998</v>
      </c>
      <c r="D724" s="196">
        <v>35.577799999999996</v>
      </c>
      <c r="E724" s="196">
        <v>35.868099999999998</v>
      </c>
      <c r="F724" s="196">
        <v>37.096299999999999</v>
      </c>
      <c r="G724" s="196">
        <v>36.194499999999998</v>
      </c>
      <c r="H724" s="197" t="s">
        <v>1602</v>
      </c>
      <c r="I724" s="197"/>
      <c r="J724" s="201" t="s">
        <v>3547</v>
      </c>
      <c r="K724" s="197"/>
      <c r="L724" s="192"/>
      <c r="M724" s="197"/>
      <c r="N724" s="192" t="s">
        <v>3772</v>
      </c>
      <c r="O724" s="194" t="s">
        <v>2255</v>
      </c>
      <c r="P724" s="192" t="s">
        <v>9998</v>
      </c>
      <c r="Q724" s="197" t="s">
        <v>3547</v>
      </c>
    </row>
    <row r="725" spans="1:17">
      <c r="A725" s="192" t="s">
        <v>5338</v>
      </c>
      <c r="B725" s="196">
        <v>1.4761</v>
      </c>
      <c r="C725" s="196">
        <v>0.95339999999999991</v>
      </c>
      <c r="D725" s="196">
        <v>39.410699999999999</v>
      </c>
      <c r="E725" s="196">
        <v>39.639199999999995</v>
      </c>
      <c r="F725" s="196">
        <v>38.973899999999993</v>
      </c>
      <c r="G725" s="196">
        <v>39.336499999999994</v>
      </c>
      <c r="H725" s="197" t="s">
        <v>1495</v>
      </c>
      <c r="I725" s="197"/>
      <c r="J725" s="201" t="s">
        <v>3547</v>
      </c>
      <c r="K725" s="197"/>
      <c r="L725" s="192"/>
      <c r="M725" s="197"/>
      <c r="N725" s="192" t="s">
        <v>3770</v>
      </c>
      <c r="O725" s="194" t="s">
        <v>2265</v>
      </c>
      <c r="P725" s="192" t="s">
        <v>9997</v>
      </c>
      <c r="Q725" s="197" t="s">
        <v>3547</v>
      </c>
    </row>
    <row r="726" spans="1:17">
      <c r="A726" s="192" t="s">
        <v>5339</v>
      </c>
      <c r="B726" s="196">
        <v>1.4549999999999998</v>
      </c>
      <c r="C726" s="196">
        <v>0.8992</v>
      </c>
      <c r="D726" s="196">
        <v>38.270599999999995</v>
      </c>
      <c r="E726" s="196">
        <v>39.855099999999993</v>
      </c>
      <c r="F726" s="196">
        <v>40.023799999999994</v>
      </c>
      <c r="G726" s="196">
        <v>39.405099999999997</v>
      </c>
      <c r="H726" s="197" t="s">
        <v>1757</v>
      </c>
      <c r="I726" s="197"/>
      <c r="J726" s="201" t="s">
        <v>3547</v>
      </c>
      <c r="K726" s="197"/>
      <c r="L726" s="192"/>
      <c r="M726" s="197"/>
      <c r="N726" s="192" t="s">
        <v>3786</v>
      </c>
      <c r="O726" s="194" t="s">
        <v>1348</v>
      </c>
      <c r="P726" s="192" t="s">
        <v>10012</v>
      </c>
      <c r="Q726" s="197" t="s">
        <v>3547</v>
      </c>
    </row>
    <row r="727" spans="1:17">
      <c r="A727" s="192" t="s">
        <v>5340</v>
      </c>
      <c r="B727" s="196">
        <v>1.4146999999999998</v>
      </c>
      <c r="C727" s="196">
        <v>0.95339999999999991</v>
      </c>
      <c r="D727" s="196">
        <v>40.102799999999995</v>
      </c>
      <c r="E727" s="196">
        <v>40.328399999999995</v>
      </c>
      <c r="F727" s="196">
        <v>39.563699999999997</v>
      </c>
      <c r="G727" s="196">
        <v>39.998399999999997</v>
      </c>
      <c r="H727" s="197" t="s">
        <v>1495</v>
      </c>
      <c r="I727" s="197"/>
      <c r="J727" s="201" t="s">
        <v>3547</v>
      </c>
      <c r="K727" s="197"/>
      <c r="L727" s="192"/>
      <c r="M727" s="197"/>
      <c r="N727" s="192" t="s">
        <v>3770</v>
      </c>
      <c r="O727" s="194" t="s">
        <v>2265</v>
      </c>
      <c r="P727" s="192" t="s">
        <v>9997</v>
      </c>
      <c r="Q727" s="197" t="s">
        <v>3547</v>
      </c>
    </row>
    <row r="728" spans="1:17">
      <c r="A728" s="192" t="s">
        <v>5341</v>
      </c>
      <c r="B728" s="196">
        <v>1.5893999999999999</v>
      </c>
      <c r="C728" s="196">
        <v>0.91549999999999998</v>
      </c>
      <c r="D728" s="196">
        <v>34.546099999999996</v>
      </c>
      <c r="E728" s="196">
        <v>35.697999999999993</v>
      </c>
      <c r="F728" s="196">
        <v>36.222899999999996</v>
      </c>
      <c r="G728" s="196">
        <v>35.491299999999995</v>
      </c>
      <c r="H728" s="197" t="s">
        <v>1501</v>
      </c>
      <c r="I728" s="197"/>
      <c r="J728" s="201" t="s">
        <v>3547</v>
      </c>
      <c r="K728" s="197"/>
      <c r="L728" s="192"/>
      <c r="M728" s="197"/>
      <c r="N728" s="192" t="s">
        <v>3804</v>
      </c>
      <c r="O728" s="194" t="s">
        <v>2281</v>
      </c>
      <c r="P728" s="192" t="s">
        <v>10029</v>
      </c>
      <c r="Q728" s="197" t="s">
        <v>3547</v>
      </c>
    </row>
    <row r="729" spans="1:17">
      <c r="A729" s="192" t="s">
        <v>5342</v>
      </c>
      <c r="B729" s="196">
        <v>1.3468</v>
      </c>
      <c r="C729" s="196">
        <v>0.8992</v>
      </c>
      <c r="D729" s="196">
        <v>31.800299999999996</v>
      </c>
      <c r="E729" s="196">
        <v>32.760999999999996</v>
      </c>
      <c r="F729" s="196">
        <v>38.577399999999997</v>
      </c>
      <c r="G729" s="196">
        <v>34.441299999999998</v>
      </c>
      <c r="H729" s="197" t="s">
        <v>1757</v>
      </c>
      <c r="I729" s="197"/>
      <c r="J729" s="201" t="s">
        <v>3547</v>
      </c>
      <c r="K729" s="197"/>
      <c r="L729" s="192"/>
      <c r="M729" s="197"/>
      <c r="N729" s="192" t="s">
        <v>3795</v>
      </c>
      <c r="O729" s="194" t="s">
        <v>2273</v>
      </c>
      <c r="P729" s="192" t="s">
        <v>10020</v>
      </c>
      <c r="Q729" s="197" t="s">
        <v>3547</v>
      </c>
    </row>
    <row r="730" spans="1:17">
      <c r="A730" s="192" t="s">
        <v>5343</v>
      </c>
      <c r="B730" s="196">
        <v>1.8324999999999998</v>
      </c>
      <c r="C730" s="196">
        <v>0.93469999999999998</v>
      </c>
      <c r="D730" s="196">
        <v>38.845899999999993</v>
      </c>
      <c r="E730" s="196">
        <v>39.8247</v>
      </c>
      <c r="F730" s="196">
        <v>40.404299999999999</v>
      </c>
      <c r="G730" s="196">
        <v>39.718799999999995</v>
      </c>
      <c r="H730" s="197" t="s">
        <v>1602</v>
      </c>
      <c r="I730" s="197"/>
      <c r="J730" s="201" t="s">
        <v>3547</v>
      </c>
      <c r="K730" s="197"/>
      <c r="L730" s="192"/>
      <c r="M730" s="197"/>
      <c r="N730" s="192" t="s">
        <v>3772</v>
      </c>
      <c r="O730" s="194" t="s">
        <v>2255</v>
      </c>
      <c r="P730" s="192" t="s">
        <v>9998</v>
      </c>
      <c r="Q730" s="197" t="s">
        <v>3547</v>
      </c>
    </row>
    <row r="731" spans="1:17">
      <c r="A731" s="192" t="s">
        <v>5344</v>
      </c>
      <c r="B731" s="196">
        <v>1.4877999999999998</v>
      </c>
      <c r="C731" s="196">
        <v>0.8992</v>
      </c>
      <c r="D731" s="196">
        <v>34.3157</v>
      </c>
      <c r="E731" s="196">
        <v>35.074999999999996</v>
      </c>
      <c r="F731" s="196">
        <v>36.552899999999994</v>
      </c>
      <c r="G731" s="196">
        <v>35.263499999999993</v>
      </c>
      <c r="H731" s="197" t="s">
        <v>1757</v>
      </c>
      <c r="I731" s="197"/>
      <c r="J731" s="201" t="s">
        <v>3547</v>
      </c>
      <c r="K731" s="197"/>
      <c r="L731" s="192"/>
      <c r="M731" s="197"/>
      <c r="N731" s="192" t="s">
        <v>3786</v>
      </c>
      <c r="O731" s="194" t="s">
        <v>1348</v>
      </c>
      <c r="P731" s="192" t="s">
        <v>10012</v>
      </c>
      <c r="Q731" s="197" t="s">
        <v>3547</v>
      </c>
    </row>
    <row r="732" spans="1:17">
      <c r="A732" s="192" t="s">
        <v>5345</v>
      </c>
      <c r="B732" s="196">
        <v>1.7251999999999998</v>
      </c>
      <c r="C732" s="196">
        <v>0.85059999999999991</v>
      </c>
      <c r="D732" s="196">
        <v>35.391999999999996</v>
      </c>
      <c r="E732" s="196">
        <v>36.879399999999997</v>
      </c>
      <c r="F732" s="196">
        <v>38.924899999999994</v>
      </c>
      <c r="G732" s="196">
        <v>37.123899999999999</v>
      </c>
      <c r="H732" s="197" t="s">
        <v>3794</v>
      </c>
      <c r="I732" s="197"/>
      <c r="J732" s="201" t="s">
        <v>3547</v>
      </c>
      <c r="K732" s="197"/>
      <c r="L732" s="192"/>
      <c r="M732" s="197">
        <v>2.0499999999999997E-2</v>
      </c>
      <c r="N732" s="192" t="s">
        <v>3576</v>
      </c>
      <c r="O732" s="194" t="s">
        <v>2272</v>
      </c>
      <c r="P732" s="192" t="s">
        <v>10019</v>
      </c>
      <c r="Q732" s="197" t="s">
        <v>3547</v>
      </c>
    </row>
    <row r="733" spans="1:17">
      <c r="A733" s="192" t="s">
        <v>5346</v>
      </c>
      <c r="B733" s="196">
        <v>1.5625</v>
      </c>
      <c r="C733" s="196">
        <v>0.97509999999999997</v>
      </c>
      <c r="D733" s="196">
        <v>38.309699999999999</v>
      </c>
      <c r="E733" s="196">
        <v>39.316799999999994</v>
      </c>
      <c r="F733" s="196">
        <v>39.866599999999998</v>
      </c>
      <c r="G733" s="196">
        <v>39.190899999999999</v>
      </c>
      <c r="H733" s="197" t="s">
        <v>1638</v>
      </c>
      <c r="I733" s="197"/>
      <c r="J733" s="201" t="s">
        <v>3547</v>
      </c>
      <c r="K733" s="197"/>
      <c r="L733" s="192"/>
      <c r="M733" s="197"/>
      <c r="N733" s="192" t="s">
        <v>3784</v>
      </c>
      <c r="O733" s="194" t="s">
        <v>2264</v>
      </c>
      <c r="P733" s="192" t="s">
        <v>10010</v>
      </c>
      <c r="Q733" s="197" t="s">
        <v>3547</v>
      </c>
    </row>
    <row r="734" spans="1:17">
      <c r="A734" s="192" t="s">
        <v>5347</v>
      </c>
      <c r="B734" s="196">
        <v>1.6153</v>
      </c>
      <c r="C734" s="196">
        <v>0.90339999999999998</v>
      </c>
      <c r="D734" s="196">
        <v>31.827999999999999</v>
      </c>
      <c r="E734" s="196">
        <v>32.768499999999996</v>
      </c>
      <c r="F734" s="196">
        <v>35.3827</v>
      </c>
      <c r="G734" s="196">
        <v>33.428099999999993</v>
      </c>
      <c r="H734" s="197" t="s">
        <v>3800</v>
      </c>
      <c r="I734" s="197" t="s">
        <v>1676</v>
      </c>
      <c r="J734" s="201" t="s">
        <v>3547</v>
      </c>
      <c r="K734" s="197" t="s">
        <v>3550</v>
      </c>
      <c r="L734" s="192"/>
      <c r="M734" s="197">
        <v>2.4999999999999996E-3</v>
      </c>
      <c r="N734" s="192" t="s">
        <v>3801</v>
      </c>
      <c r="O734" s="194" t="s">
        <v>2278</v>
      </c>
      <c r="P734" s="192" t="s">
        <v>10026</v>
      </c>
      <c r="Q734" s="197" t="s">
        <v>3547</v>
      </c>
    </row>
    <row r="735" spans="1:17">
      <c r="A735" s="192" t="s">
        <v>5348</v>
      </c>
      <c r="B735" s="196">
        <v>1.7075999999999998</v>
      </c>
      <c r="C735" s="196">
        <v>0.92519999999999991</v>
      </c>
      <c r="D735" s="196">
        <v>37.446499999999993</v>
      </c>
      <c r="E735" s="196">
        <v>38.991</v>
      </c>
      <c r="F735" s="196">
        <v>38.100299999999997</v>
      </c>
      <c r="G735" s="196">
        <v>38.1755</v>
      </c>
      <c r="H735" s="197" t="s">
        <v>3775</v>
      </c>
      <c r="I735" s="197"/>
      <c r="J735" s="201" t="s">
        <v>3547</v>
      </c>
      <c r="K735" s="197"/>
      <c r="L735" s="192"/>
      <c r="M735" s="197"/>
      <c r="N735" s="192" t="s">
        <v>3569</v>
      </c>
      <c r="O735" s="194" t="s">
        <v>2256</v>
      </c>
      <c r="P735" s="192" t="s">
        <v>10002</v>
      </c>
      <c r="Q735" s="197" t="s">
        <v>3547</v>
      </c>
    </row>
    <row r="736" spans="1:17">
      <c r="A736" s="192" t="s">
        <v>5349</v>
      </c>
      <c r="B736" s="196">
        <v>1.8105</v>
      </c>
      <c r="C736" s="196">
        <v>0.86219999999999997</v>
      </c>
      <c r="D736" s="196">
        <v>36.334399999999995</v>
      </c>
      <c r="E736" s="196">
        <v>37.289199999999994</v>
      </c>
      <c r="F736" s="196">
        <v>37.946799999999996</v>
      </c>
      <c r="G736" s="196">
        <v>37.197899999999997</v>
      </c>
      <c r="H736" s="197" t="s">
        <v>1837</v>
      </c>
      <c r="I736" s="197"/>
      <c r="J736" s="201" t="s">
        <v>3547</v>
      </c>
      <c r="K736" s="197"/>
      <c r="L736" s="192"/>
      <c r="M736" s="197"/>
      <c r="N736" s="192" t="s">
        <v>3793</v>
      </c>
      <c r="O736" s="194" t="s">
        <v>2271</v>
      </c>
      <c r="P736" s="192" t="s">
        <v>10018</v>
      </c>
      <c r="Q736" s="197" t="s">
        <v>3547</v>
      </c>
    </row>
    <row r="737" spans="1:17">
      <c r="A737" s="192" t="s">
        <v>5350</v>
      </c>
      <c r="B737" s="196">
        <v>1.2938999999999998</v>
      </c>
      <c r="C737" s="196">
        <v>0.95339999999999991</v>
      </c>
      <c r="D737" s="196">
        <v>37.344499999999996</v>
      </c>
      <c r="E737" s="196">
        <v>38.143299999999996</v>
      </c>
      <c r="F737" s="196">
        <v>38.650399999999998</v>
      </c>
      <c r="G737" s="196">
        <v>38.052199999999999</v>
      </c>
      <c r="H737" s="197" t="s">
        <v>1495</v>
      </c>
      <c r="I737" s="197"/>
      <c r="J737" s="201" t="s">
        <v>3547</v>
      </c>
      <c r="K737" s="197"/>
      <c r="L737" s="192"/>
      <c r="M737" s="197"/>
      <c r="N737" s="192" t="s">
        <v>3770</v>
      </c>
      <c r="O737" s="194" t="s">
        <v>2265</v>
      </c>
      <c r="P737" s="192" t="s">
        <v>9997</v>
      </c>
      <c r="Q737" s="197" t="s">
        <v>3547</v>
      </c>
    </row>
    <row r="738" spans="1:17">
      <c r="A738" s="192" t="s">
        <v>5351</v>
      </c>
      <c r="B738" s="196">
        <v>1.6092</v>
      </c>
      <c r="C738" s="196">
        <v>0.89539999999999997</v>
      </c>
      <c r="D738" s="196">
        <v>35.384599999999999</v>
      </c>
      <c r="E738" s="196">
        <v>36.214699999999993</v>
      </c>
      <c r="F738" s="196">
        <v>37.528199999999998</v>
      </c>
      <c r="G738" s="196">
        <v>36.3401</v>
      </c>
      <c r="H738" s="197" t="s">
        <v>1542</v>
      </c>
      <c r="I738" s="197"/>
      <c r="J738" s="201" t="s">
        <v>3547</v>
      </c>
      <c r="K738" s="197"/>
      <c r="L738" s="192"/>
      <c r="M738" s="197"/>
      <c r="N738" s="192" t="s">
        <v>3587</v>
      </c>
      <c r="O738" s="194" t="s">
        <v>2290</v>
      </c>
      <c r="P738" s="192" t="s">
        <v>10039</v>
      </c>
      <c r="Q738" s="197" t="s">
        <v>3547</v>
      </c>
    </row>
    <row r="739" spans="1:17">
      <c r="A739" s="192" t="s">
        <v>5352</v>
      </c>
      <c r="B739" s="196">
        <v>1.5455999999999999</v>
      </c>
      <c r="C739" s="196">
        <v>0.95339999999999991</v>
      </c>
      <c r="D739" s="196">
        <v>39.552099999999996</v>
      </c>
      <c r="E739" s="196">
        <v>39.616199999999999</v>
      </c>
      <c r="F739" s="196">
        <v>39.104899999999994</v>
      </c>
      <c r="G739" s="196">
        <v>39.415299999999995</v>
      </c>
      <c r="H739" s="197" t="s">
        <v>1495</v>
      </c>
      <c r="I739" s="197"/>
      <c r="J739" s="201" t="s">
        <v>3547</v>
      </c>
      <c r="K739" s="197"/>
      <c r="L739" s="192"/>
      <c r="M739" s="197"/>
      <c r="N739" s="192" t="s">
        <v>3770</v>
      </c>
      <c r="O739" s="194" t="s">
        <v>2265</v>
      </c>
      <c r="P739" s="192" t="s">
        <v>9997</v>
      </c>
      <c r="Q739" s="197" t="s">
        <v>3547</v>
      </c>
    </row>
    <row r="740" spans="1:17">
      <c r="A740" s="192" t="s">
        <v>5353</v>
      </c>
      <c r="B740" s="196">
        <v>1.4829999999999999</v>
      </c>
      <c r="C740" s="196">
        <v>0.95339999999999991</v>
      </c>
      <c r="D740" s="196">
        <v>39.022799999999997</v>
      </c>
      <c r="E740" s="196">
        <v>44.025099999999995</v>
      </c>
      <c r="F740" s="196">
        <v>41.055599999999998</v>
      </c>
      <c r="G740" s="196">
        <v>41.312199999999997</v>
      </c>
      <c r="H740" s="197" t="s">
        <v>1495</v>
      </c>
      <c r="I740" s="197"/>
      <c r="J740" s="201" t="s">
        <v>3547</v>
      </c>
      <c r="K740" s="197"/>
      <c r="L740" s="192"/>
      <c r="M740" s="197"/>
      <c r="N740" s="192" t="s">
        <v>3770</v>
      </c>
      <c r="O740" s="194" t="s">
        <v>2265</v>
      </c>
      <c r="P740" s="192" t="s">
        <v>9997</v>
      </c>
      <c r="Q740" s="197" t="s">
        <v>3547</v>
      </c>
    </row>
    <row r="741" spans="1:17">
      <c r="A741" s="192" t="s">
        <v>5354</v>
      </c>
      <c r="B741" s="196">
        <v>1.5187999999999999</v>
      </c>
      <c r="C741" s="196">
        <v>0.83009999999999995</v>
      </c>
      <c r="D741" s="196">
        <v>34.356299999999997</v>
      </c>
      <c r="E741" s="196">
        <v>33.856299999999997</v>
      </c>
      <c r="F741" s="196">
        <v>35.04</v>
      </c>
      <c r="G741" s="196">
        <v>34.423399999999994</v>
      </c>
      <c r="H741" s="197" t="s">
        <v>1658</v>
      </c>
      <c r="I741" s="197"/>
      <c r="J741" s="201" t="s">
        <v>3547</v>
      </c>
      <c r="K741" s="197"/>
      <c r="L741" s="192"/>
      <c r="M741" s="197"/>
      <c r="N741" s="192" t="s">
        <v>3594</v>
      </c>
      <c r="O741" s="194" t="s">
        <v>2261</v>
      </c>
      <c r="P741" s="192" t="s">
        <v>10007</v>
      </c>
      <c r="Q741" s="197" t="s">
        <v>3547</v>
      </c>
    </row>
    <row r="742" spans="1:17">
      <c r="A742" s="192" t="s">
        <v>5355</v>
      </c>
      <c r="B742" s="196">
        <v>1.3941999999999999</v>
      </c>
      <c r="C742" s="196">
        <v>0.90489999999999993</v>
      </c>
      <c r="D742" s="196">
        <v>34.326499999999996</v>
      </c>
      <c r="E742" s="196">
        <v>34.148199999999996</v>
      </c>
      <c r="F742" s="196">
        <v>33.871899999999997</v>
      </c>
      <c r="G742" s="196">
        <v>34.1175</v>
      </c>
      <c r="H742" s="197" t="s">
        <v>3788</v>
      </c>
      <c r="I742" s="197"/>
      <c r="J742" s="201" t="s">
        <v>3547</v>
      </c>
      <c r="K742" s="197"/>
      <c r="L742" s="192"/>
      <c r="M742" s="197">
        <v>7.4799999999999991E-2</v>
      </c>
      <c r="N742" s="192" t="s">
        <v>3812</v>
      </c>
      <c r="O742" s="194" t="s">
        <v>2291</v>
      </c>
      <c r="P742" s="192" t="s">
        <v>10040</v>
      </c>
      <c r="Q742" s="197" t="s">
        <v>3547</v>
      </c>
    </row>
    <row r="743" spans="1:17">
      <c r="A743" s="192" t="s">
        <v>9691</v>
      </c>
      <c r="B743" s="196">
        <v>1.5585</v>
      </c>
      <c r="C743" s="196">
        <v>0.95339999999999991</v>
      </c>
      <c r="D743" s="196">
        <v>40.617199999999997</v>
      </c>
      <c r="E743" s="196">
        <v>40.026699999999998</v>
      </c>
      <c r="F743" s="196">
        <v>40.408399999999993</v>
      </c>
      <c r="G743" s="196">
        <v>40.351899999999993</v>
      </c>
      <c r="H743" s="197" t="s">
        <v>1773</v>
      </c>
      <c r="I743" s="197" t="s">
        <v>1495</v>
      </c>
      <c r="J743" s="201" t="s">
        <v>3547</v>
      </c>
      <c r="K743" s="197" t="s">
        <v>3550</v>
      </c>
      <c r="L743" s="192"/>
      <c r="M743" s="197"/>
      <c r="N743" s="192" t="s">
        <v>3774</v>
      </c>
      <c r="O743" s="194" t="s">
        <v>2253</v>
      </c>
      <c r="P743" s="192" t="s">
        <v>10000</v>
      </c>
      <c r="Q743" s="197" t="s">
        <v>3547</v>
      </c>
    </row>
    <row r="744" spans="1:17">
      <c r="A744" s="192" t="s">
        <v>5356</v>
      </c>
      <c r="B744" s="196">
        <v>1.6820999999999999</v>
      </c>
      <c r="C744" s="196">
        <v>0.9554999999999999</v>
      </c>
      <c r="D744" s="196">
        <v>38.257199999999997</v>
      </c>
      <c r="E744" s="196">
        <v>39.159999999999997</v>
      </c>
      <c r="F744" s="196">
        <v>39.799899999999994</v>
      </c>
      <c r="G744" s="196">
        <v>39.075999999999993</v>
      </c>
      <c r="H744" s="197" t="s">
        <v>1961</v>
      </c>
      <c r="I744" s="197" t="s">
        <v>1638</v>
      </c>
      <c r="J744" s="201" t="s">
        <v>3547</v>
      </c>
      <c r="K744" s="197" t="s">
        <v>3550</v>
      </c>
      <c r="L744" s="192"/>
      <c r="M744" s="197">
        <v>1.61E-2</v>
      </c>
      <c r="N744" s="192" t="s">
        <v>3787</v>
      </c>
      <c r="O744" s="194" t="s">
        <v>2266</v>
      </c>
      <c r="P744" s="192" t="s">
        <v>10013</v>
      </c>
      <c r="Q744" s="197" t="s">
        <v>3547</v>
      </c>
    </row>
    <row r="745" spans="1:17">
      <c r="A745" s="192" t="s">
        <v>5357</v>
      </c>
      <c r="B745" s="196">
        <v>1.8766999999999998</v>
      </c>
      <c r="C745" s="196">
        <v>0.8992</v>
      </c>
      <c r="D745" s="196">
        <v>39.8249</v>
      </c>
      <c r="E745" s="196">
        <v>39.526899999999998</v>
      </c>
      <c r="F745" s="196">
        <v>40.676599999999993</v>
      </c>
      <c r="G745" s="196">
        <v>40.019599999999997</v>
      </c>
      <c r="H745" s="197" t="s">
        <v>1757</v>
      </c>
      <c r="I745" s="197"/>
      <c r="J745" s="201" t="s">
        <v>3547</v>
      </c>
      <c r="K745" s="197"/>
      <c r="L745" s="192"/>
      <c r="M745" s="197"/>
      <c r="N745" s="192" t="s">
        <v>3783</v>
      </c>
      <c r="O745" s="194" t="s">
        <v>2263</v>
      </c>
      <c r="P745" s="192" t="s">
        <v>10009</v>
      </c>
      <c r="Q745" s="197" t="s">
        <v>3547</v>
      </c>
    </row>
    <row r="746" spans="1:17">
      <c r="A746" s="192" t="s">
        <v>5358</v>
      </c>
      <c r="B746" s="196"/>
      <c r="C746" s="196">
        <v>0.89919999999999989</v>
      </c>
      <c r="D746" s="196">
        <v>41.096199999999996</v>
      </c>
      <c r="E746" s="196">
        <v>38.823699999999995</v>
      </c>
      <c r="F746" s="196">
        <v>41.625499999999995</v>
      </c>
      <c r="G746" s="196">
        <v>40.508999999999993</v>
      </c>
      <c r="H746" s="197" t="s">
        <v>1757</v>
      </c>
      <c r="I746" s="197"/>
      <c r="J746" s="201" t="s">
        <v>3547</v>
      </c>
      <c r="K746" s="197"/>
      <c r="L746" s="192"/>
      <c r="M746" s="197"/>
      <c r="N746" s="192" t="s">
        <v>3783</v>
      </c>
      <c r="O746" s="194" t="s">
        <v>2263</v>
      </c>
      <c r="P746" s="192" t="s">
        <v>10009</v>
      </c>
      <c r="Q746" s="197" t="s">
        <v>3547</v>
      </c>
    </row>
    <row r="747" spans="1:17">
      <c r="A747" s="192" t="s">
        <v>5359</v>
      </c>
      <c r="B747" s="196">
        <v>1.2867999999999999</v>
      </c>
      <c r="C747" s="196">
        <v>0.93469999999999998</v>
      </c>
      <c r="D747" s="196">
        <v>39.821599999999997</v>
      </c>
      <c r="E747" s="196">
        <v>41.741199999999999</v>
      </c>
      <c r="F747" s="196">
        <v>42.976399999999998</v>
      </c>
      <c r="G747" s="196">
        <v>41.532899999999998</v>
      </c>
      <c r="H747" s="197" t="s">
        <v>1602</v>
      </c>
      <c r="I747" s="197"/>
      <c r="J747" s="201" t="s">
        <v>3547</v>
      </c>
      <c r="K747" s="197"/>
      <c r="L747" s="192"/>
      <c r="M747" s="197"/>
      <c r="N747" s="192" t="s">
        <v>3772</v>
      </c>
      <c r="O747" s="194" t="s">
        <v>2255</v>
      </c>
      <c r="P747" s="192" t="s">
        <v>9998</v>
      </c>
      <c r="Q747" s="197" t="s">
        <v>3547</v>
      </c>
    </row>
    <row r="748" spans="1:17">
      <c r="A748" s="192" t="s">
        <v>5360</v>
      </c>
      <c r="B748" s="196">
        <v>1.6886999999999999</v>
      </c>
      <c r="C748" s="196">
        <v>0.83009999999999995</v>
      </c>
      <c r="D748" s="196">
        <v>35.3538</v>
      </c>
      <c r="E748" s="196">
        <v>34.983199999999997</v>
      </c>
      <c r="F748" s="196">
        <v>35.571099999999994</v>
      </c>
      <c r="G748" s="196">
        <v>35.308199999999999</v>
      </c>
      <c r="H748" s="197" t="s">
        <v>1656</v>
      </c>
      <c r="I748" s="197"/>
      <c r="J748" s="201" t="s">
        <v>3547</v>
      </c>
      <c r="K748" s="197"/>
      <c r="L748" s="192"/>
      <c r="M748" s="197"/>
      <c r="N748" s="192" t="s">
        <v>3782</v>
      </c>
      <c r="O748" s="194" t="s">
        <v>2262</v>
      </c>
      <c r="P748" s="192" t="s">
        <v>10008</v>
      </c>
      <c r="Q748" s="197" t="s">
        <v>3547</v>
      </c>
    </row>
    <row r="749" spans="1:17">
      <c r="A749" s="192" t="s">
        <v>5361</v>
      </c>
      <c r="B749" s="196">
        <v>1.6272</v>
      </c>
      <c r="C749" s="196">
        <v>0.8992</v>
      </c>
      <c r="D749" s="196">
        <v>36.060399999999994</v>
      </c>
      <c r="E749" s="196">
        <v>36.746699999999997</v>
      </c>
      <c r="F749" s="196">
        <v>37.165399999999998</v>
      </c>
      <c r="G749" s="196">
        <v>36.678799999999995</v>
      </c>
      <c r="H749" s="197" t="s">
        <v>1757</v>
      </c>
      <c r="I749" s="197"/>
      <c r="J749" s="201" t="s">
        <v>3547</v>
      </c>
      <c r="K749" s="197"/>
      <c r="L749" s="192"/>
      <c r="M749" s="197"/>
      <c r="N749" s="192" t="s">
        <v>3795</v>
      </c>
      <c r="O749" s="194" t="s">
        <v>2273</v>
      </c>
      <c r="P749" s="192" t="s">
        <v>10020</v>
      </c>
      <c r="Q749" s="197" t="s">
        <v>3547</v>
      </c>
    </row>
    <row r="750" spans="1:17">
      <c r="A750" s="192" t="s">
        <v>5362</v>
      </c>
      <c r="B750" s="196">
        <v>1.4796999999999998</v>
      </c>
      <c r="C750" s="196">
        <v>0.92519999999999991</v>
      </c>
      <c r="D750" s="196">
        <v>39.226199999999999</v>
      </c>
      <c r="E750" s="196">
        <v>40.694999999999993</v>
      </c>
      <c r="F750" s="196">
        <v>38.803099999999993</v>
      </c>
      <c r="G750" s="196">
        <v>39.563499999999998</v>
      </c>
      <c r="H750" s="197" t="s">
        <v>3775</v>
      </c>
      <c r="I750" s="197"/>
      <c r="J750" s="201" t="s">
        <v>3547</v>
      </c>
      <c r="K750" s="197"/>
      <c r="L750" s="192"/>
      <c r="M750" s="197"/>
      <c r="N750" s="192" t="s">
        <v>3569</v>
      </c>
      <c r="O750" s="194" t="s">
        <v>2256</v>
      </c>
      <c r="P750" s="192" t="s">
        <v>10002</v>
      </c>
      <c r="Q750" s="197" t="s">
        <v>3547</v>
      </c>
    </row>
    <row r="751" spans="1:17">
      <c r="A751" s="192" t="s">
        <v>5363</v>
      </c>
      <c r="B751" s="196">
        <v>1.6415999999999999</v>
      </c>
      <c r="C751" s="196">
        <v>0.90339999999999998</v>
      </c>
      <c r="D751" s="196">
        <v>37.597999999999999</v>
      </c>
      <c r="E751" s="196">
        <v>38.593999999999994</v>
      </c>
      <c r="F751" s="196">
        <v>39.819299999999998</v>
      </c>
      <c r="G751" s="196">
        <v>38.684999999999995</v>
      </c>
      <c r="H751" s="197" t="s">
        <v>1676</v>
      </c>
      <c r="I751" s="197"/>
      <c r="J751" s="201" t="s">
        <v>3547</v>
      </c>
      <c r="K751" s="197"/>
      <c r="L751" s="192"/>
      <c r="M751" s="197"/>
      <c r="N751" s="192" t="s">
        <v>3813</v>
      </c>
      <c r="O751" s="194" t="s">
        <v>2292</v>
      </c>
      <c r="P751" s="192" t="s">
        <v>10041</v>
      </c>
      <c r="Q751" s="197" t="s">
        <v>3547</v>
      </c>
    </row>
    <row r="752" spans="1:17">
      <c r="A752" s="192" t="s">
        <v>5364</v>
      </c>
      <c r="B752" s="196">
        <v>1.575</v>
      </c>
      <c r="C752" s="196">
        <v>0.8992</v>
      </c>
      <c r="D752" s="196">
        <v>37.914199999999994</v>
      </c>
      <c r="E752" s="196">
        <v>38.223099999999995</v>
      </c>
      <c r="F752" s="196">
        <v>39.781299999999995</v>
      </c>
      <c r="G752" s="196">
        <v>38.650999999999996</v>
      </c>
      <c r="H752" s="197" t="s">
        <v>1757</v>
      </c>
      <c r="I752" s="197"/>
      <c r="J752" s="201" t="s">
        <v>3547</v>
      </c>
      <c r="K752" s="197"/>
      <c r="L752" s="192"/>
      <c r="M752" s="197"/>
      <c r="N752" s="192" t="s">
        <v>3783</v>
      </c>
      <c r="O752" s="194" t="s">
        <v>2263</v>
      </c>
      <c r="P752" s="192" t="s">
        <v>10009</v>
      </c>
      <c r="Q752" s="197" t="s">
        <v>3547</v>
      </c>
    </row>
    <row r="753" spans="1:17">
      <c r="A753" s="192" t="s">
        <v>5365</v>
      </c>
      <c r="B753" s="196">
        <v>1.5775999999999999</v>
      </c>
      <c r="C753" s="196">
        <v>0.8992</v>
      </c>
      <c r="D753" s="196">
        <v>33.266699999999993</v>
      </c>
      <c r="E753" s="196">
        <v>33.389199999999995</v>
      </c>
      <c r="F753" s="196">
        <v>36.615699999999997</v>
      </c>
      <c r="G753" s="196">
        <v>34.4255</v>
      </c>
      <c r="H753" s="197" t="s">
        <v>1895</v>
      </c>
      <c r="I753" s="197" t="s">
        <v>1757</v>
      </c>
      <c r="J753" s="201" t="s">
        <v>3547</v>
      </c>
      <c r="K753" s="197" t="s">
        <v>3550</v>
      </c>
      <c r="L753" s="192"/>
      <c r="M753" s="197">
        <v>7.7999999999999996E-3</v>
      </c>
      <c r="N753" s="192" t="s">
        <v>3781</v>
      </c>
      <c r="O753" s="194" t="s">
        <v>2260</v>
      </c>
      <c r="P753" s="192" t="s">
        <v>10006</v>
      </c>
      <c r="Q753" s="197" t="s">
        <v>9817</v>
      </c>
    </row>
    <row r="754" spans="1:17">
      <c r="A754" s="192" t="s">
        <v>5366</v>
      </c>
      <c r="B754" s="196">
        <v>1.2146999999999999</v>
      </c>
      <c r="C754" s="196">
        <v>0.90339999999999998</v>
      </c>
      <c r="D754" s="196">
        <v>40.912499999999994</v>
      </c>
      <c r="E754" s="196">
        <v>39.341799999999999</v>
      </c>
      <c r="F754" s="196">
        <v>39.746199999999995</v>
      </c>
      <c r="G754" s="196">
        <v>39.989399999999996</v>
      </c>
      <c r="H754" s="197" t="s">
        <v>3788</v>
      </c>
      <c r="I754" s="197" t="s">
        <v>1676</v>
      </c>
      <c r="J754" s="201" t="s">
        <v>3547</v>
      </c>
      <c r="K754" s="197" t="s">
        <v>3550</v>
      </c>
      <c r="L754" s="192"/>
      <c r="M754" s="197"/>
      <c r="N754" s="192" t="s">
        <v>3814</v>
      </c>
      <c r="O754" s="194" t="s">
        <v>2293</v>
      </c>
      <c r="P754" s="192" t="s">
        <v>10042</v>
      </c>
      <c r="Q754" s="197" t="s">
        <v>3547</v>
      </c>
    </row>
    <row r="755" spans="1:17">
      <c r="A755" s="192" t="s">
        <v>5367</v>
      </c>
      <c r="B755" s="196">
        <v>1.738</v>
      </c>
      <c r="C755" s="196">
        <v>0.95339999999999991</v>
      </c>
      <c r="D755" s="196">
        <v>35.742799999999995</v>
      </c>
      <c r="E755" s="196"/>
      <c r="F755" s="196">
        <v>35.671499999999995</v>
      </c>
      <c r="G755" s="196">
        <v>35.707699999999996</v>
      </c>
      <c r="H755" s="197" t="s">
        <v>1773</v>
      </c>
      <c r="I755" s="197" t="s">
        <v>1495</v>
      </c>
      <c r="J755" s="201" t="s">
        <v>3547</v>
      </c>
      <c r="K755" s="197" t="s">
        <v>3550</v>
      </c>
      <c r="L755" s="192"/>
      <c r="M755" s="197"/>
      <c r="N755" s="192" t="s">
        <v>3774</v>
      </c>
      <c r="O755" s="194" t="s">
        <v>2253</v>
      </c>
      <c r="P755" s="192" t="s">
        <v>10000</v>
      </c>
      <c r="Q755" s="197" t="s">
        <v>3547</v>
      </c>
    </row>
    <row r="756" spans="1:17">
      <c r="A756" s="192" t="s">
        <v>5368</v>
      </c>
      <c r="B756" s="196">
        <v>1.4034</v>
      </c>
      <c r="C756" s="196">
        <v>0.83179999999999998</v>
      </c>
      <c r="D756" s="196">
        <v>33.890699999999995</v>
      </c>
      <c r="E756" s="196">
        <v>34.446199999999997</v>
      </c>
      <c r="F756" s="196">
        <v>34.619999999999997</v>
      </c>
      <c r="G756" s="196">
        <v>34.320099999999996</v>
      </c>
      <c r="H756" s="197" t="s">
        <v>1755</v>
      </c>
      <c r="I756" s="197"/>
      <c r="J756" s="201" t="s">
        <v>3547</v>
      </c>
      <c r="K756" s="197"/>
      <c r="L756" s="192"/>
      <c r="M756" s="197"/>
      <c r="N756" s="192" t="s">
        <v>3807</v>
      </c>
      <c r="O756" s="194" t="s">
        <v>2284</v>
      </c>
      <c r="P756" s="192" t="s">
        <v>10032</v>
      </c>
      <c r="Q756" s="197" t="s">
        <v>3547</v>
      </c>
    </row>
    <row r="757" spans="1:17">
      <c r="A757" s="192" t="s">
        <v>5369</v>
      </c>
      <c r="B757" s="196">
        <v>1.4397</v>
      </c>
      <c r="C757" s="196">
        <v>0.8992</v>
      </c>
      <c r="D757" s="196">
        <v>32.643199999999993</v>
      </c>
      <c r="E757" s="196">
        <v>32.014599999999994</v>
      </c>
      <c r="F757" s="196">
        <v>37.849799999999995</v>
      </c>
      <c r="G757" s="196">
        <v>34.253899999999994</v>
      </c>
      <c r="H757" s="197" t="s">
        <v>1757</v>
      </c>
      <c r="I757" s="197"/>
      <c r="J757" s="201" t="s">
        <v>3547</v>
      </c>
      <c r="K757" s="197"/>
      <c r="L757" s="192"/>
      <c r="M757" s="197"/>
      <c r="N757" s="192" t="s">
        <v>3795</v>
      </c>
      <c r="O757" s="194" t="s">
        <v>2273</v>
      </c>
      <c r="P757" s="192" t="s">
        <v>10020</v>
      </c>
      <c r="Q757" s="197" t="s">
        <v>3547</v>
      </c>
    </row>
    <row r="758" spans="1:17">
      <c r="A758" s="192" t="s">
        <v>5370</v>
      </c>
      <c r="B758" s="196">
        <v>1.6669999999999998</v>
      </c>
      <c r="C758" s="196">
        <v>0.8992</v>
      </c>
      <c r="D758" s="196">
        <v>37.099199999999996</v>
      </c>
      <c r="E758" s="196">
        <v>38.380299999999998</v>
      </c>
      <c r="F758" s="196">
        <v>38.884899999999995</v>
      </c>
      <c r="G758" s="196">
        <v>38.117999999999995</v>
      </c>
      <c r="H758" s="197" t="s">
        <v>1757</v>
      </c>
      <c r="I758" s="197"/>
      <c r="J758" s="201" t="s">
        <v>3547</v>
      </c>
      <c r="K758" s="197"/>
      <c r="L758" s="192"/>
      <c r="M758" s="197"/>
      <c r="N758" s="192" t="s">
        <v>3786</v>
      </c>
      <c r="O758" s="194" t="s">
        <v>1348</v>
      </c>
      <c r="P758" s="192" t="s">
        <v>10012</v>
      </c>
      <c r="Q758" s="197" t="s">
        <v>3547</v>
      </c>
    </row>
    <row r="759" spans="1:17">
      <c r="A759" s="192" t="s">
        <v>5371</v>
      </c>
      <c r="B759" s="196">
        <v>1.7396999999999998</v>
      </c>
      <c r="C759" s="196">
        <v>0.95339999999999991</v>
      </c>
      <c r="D759" s="196">
        <v>37.113</v>
      </c>
      <c r="E759" s="196">
        <v>37.580499999999994</v>
      </c>
      <c r="F759" s="196">
        <v>38.629899999999999</v>
      </c>
      <c r="G759" s="196">
        <v>37.783499999999997</v>
      </c>
      <c r="H759" s="197" t="s">
        <v>1773</v>
      </c>
      <c r="I759" s="197" t="s">
        <v>1495</v>
      </c>
      <c r="J759" s="201" t="s">
        <v>3547</v>
      </c>
      <c r="K759" s="197" t="s">
        <v>3550</v>
      </c>
      <c r="L759" s="192"/>
      <c r="M759" s="197"/>
      <c r="N759" s="192" t="s">
        <v>3774</v>
      </c>
      <c r="O759" s="194" t="s">
        <v>2253</v>
      </c>
      <c r="P759" s="192" t="s">
        <v>10000</v>
      </c>
      <c r="Q759" s="197" t="s">
        <v>3547</v>
      </c>
    </row>
    <row r="760" spans="1:17">
      <c r="A760" s="192" t="s">
        <v>5372</v>
      </c>
      <c r="B760" s="196">
        <v>1.2752999999999999</v>
      </c>
      <c r="C760" s="196">
        <v>0.8992</v>
      </c>
      <c r="D760" s="196">
        <v>37.438399999999994</v>
      </c>
      <c r="E760" s="196">
        <v>38.371699999999997</v>
      </c>
      <c r="F760" s="196">
        <v>38.603699999999996</v>
      </c>
      <c r="G760" s="196">
        <v>38.145199999999996</v>
      </c>
      <c r="H760" s="197" t="s">
        <v>1757</v>
      </c>
      <c r="I760" s="197"/>
      <c r="J760" s="201" t="s">
        <v>3547</v>
      </c>
      <c r="K760" s="197"/>
      <c r="L760" s="192"/>
      <c r="M760" s="197"/>
      <c r="N760" s="192" t="s">
        <v>3795</v>
      </c>
      <c r="O760" s="194" t="s">
        <v>2273</v>
      </c>
      <c r="P760" s="192" t="s">
        <v>10020</v>
      </c>
      <c r="Q760" s="197" t="s">
        <v>3547</v>
      </c>
    </row>
    <row r="761" spans="1:17">
      <c r="A761" s="192" t="s">
        <v>5373</v>
      </c>
      <c r="B761" s="196">
        <v>1.4687999999999999</v>
      </c>
      <c r="C761" s="196">
        <v>0.90339999999999998</v>
      </c>
      <c r="D761" s="196">
        <v>36.922999999999995</v>
      </c>
      <c r="E761" s="196">
        <v>39.064799999999998</v>
      </c>
      <c r="F761" s="196">
        <v>39.922999999999995</v>
      </c>
      <c r="G761" s="196">
        <v>38.652899999999995</v>
      </c>
      <c r="H761" s="197" t="s">
        <v>1676</v>
      </c>
      <c r="I761" s="197"/>
      <c r="J761" s="201" t="s">
        <v>3547</v>
      </c>
      <c r="K761" s="197"/>
      <c r="L761" s="192"/>
      <c r="M761" s="197"/>
      <c r="N761" s="192" t="s">
        <v>3813</v>
      </c>
      <c r="O761" s="194" t="s">
        <v>2292</v>
      </c>
      <c r="P761" s="192" t="s">
        <v>10041</v>
      </c>
      <c r="Q761" s="197" t="s">
        <v>3547</v>
      </c>
    </row>
    <row r="762" spans="1:17">
      <c r="A762" s="192" t="s">
        <v>5374</v>
      </c>
      <c r="B762" s="196">
        <v>1.4784999999999999</v>
      </c>
      <c r="C762" s="196">
        <v>0.8992</v>
      </c>
      <c r="D762" s="196">
        <v>37.0413</v>
      </c>
      <c r="E762" s="196">
        <v>37.733499999999999</v>
      </c>
      <c r="F762" s="196">
        <v>38.553899999999999</v>
      </c>
      <c r="G762" s="196">
        <v>37.797699999999999</v>
      </c>
      <c r="H762" s="197" t="s">
        <v>1757</v>
      </c>
      <c r="I762" s="197"/>
      <c r="J762" s="201" t="s">
        <v>3547</v>
      </c>
      <c r="K762" s="197"/>
      <c r="L762" s="192"/>
      <c r="M762" s="197"/>
      <c r="N762" s="192" t="s">
        <v>3797</v>
      </c>
      <c r="O762" s="194" t="s">
        <v>2275</v>
      </c>
      <c r="P762" s="192" t="s">
        <v>10022</v>
      </c>
      <c r="Q762" s="197" t="s">
        <v>3547</v>
      </c>
    </row>
    <row r="763" spans="1:17">
      <c r="A763" s="192" t="s">
        <v>5375</v>
      </c>
      <c r="B763" s="196">
        <v>1.5476999999999999</v>
      </c>
      <c r="C763" s="196">
        <v>0.8992</v>
      </c>
      <c r="D763" s="196">
        <v>35.6875</v>
      </c>
      <c r="E763" s="196">
        <v>36.7014</v>
      </c>
      <c r="F763" s="196">
        <v>37.956299999999999</v>
      </c>
      <c r="G763" s="196">
        <v>36.775199999999998</v>
      </c>
      <c r="H763" s="197" t="s">
        <v>1757</v>
      </c>
      <c r="I763" s="197"/>
      <c r="J763" s="201" t="s">
        <v>3547</v>
      </c>
      <c r="K763" s="197"/>
      <c r="L763" s="192"/>
      <c r="M763" s="197"/>
      <c r="N763" s="192" t="s">
        <v>3783</v>
      </c>
      <c r="O763" s="194" t="s">
        <v>2263</v>
      </c>
      <c r="P763" s="192" t="s">
        <v>10009</v>
      </c>
      <c r="Q763" s="197" t="s">
        <v>3547</v>
      </c>
    </row>
    <row r="764" spans="1:17">
      <c r="A764" s="192" t="s">
        <v>5376</v>
      </c>
      <c r="B764" s="196">
        <v>1.5453999999999999</v>
      </c>
      <c r="C764" s="196">
        <v>0.83009999999999995</v>
      </c>
      <c r="D764" s="196">
        <v>26.543999999999997</v>
      </c>
      <c r="E764" s="196">
        <v>28.7638</v>
      </c>
      <c r="F764" s="196">
        <v>29.411099999999998</v>
      </c>
      <c r="G764" s="196">
        <v>28.243399999999998</v>
      </c>
      <c r="H764" s="197" t="s">
        <v>1658</v>
      </c>
      <c r="I764" s="197"/>
      <c r="J764" s="201" t="s">
        <v>3547</v>
      </c>
      <c r="K764" s="197"/>
      <c r="L764" s="192"/>
      <c r="M764" s="197"/>
      <c r="N764" s="192" t="s">
        <v>3789</v>
      </c>
      <c r="O764" s="194" t="s">
        <v>2267</v>
      </c>
      <c r="P764" s="192" t="s">
        <v>10014</v>
      </c>
      <c r="Q764" s="197" t="s">
        <v>3547</v>
      </c>
    </row>
    <row r="765" spans="1:17">
      <c r="A765" s="192" t="s">
        <v>5377</v>
      </c>
      <c r="B765" s="196">
        <v>1.3633</v>
      </c>
      <c r="C765" s="196">
        <v>0.97509999999999997</v>
      </c>
      <c r="D765" s="196">
        <v>39.164099999999998</v>
      </c>
      <c r="E765" s="196">
        <v>40.171899999999994</v>
      </c>
      <c r="F765" s="196">
        <v>40.534799999999997</v>
      </c>
      <c r="G765" s="196">
        <v>39.988099999999996</v>
      </c>
      <c r="H765" s="197" t="s">
        <v>1638</v>
      </c>
      <c r="I765" s="197"/>
      <c r="J765" s="201" t="s">
        <v>3547</v>
      </c>
      <c r="K765" s="197"/>
      <c r="L765" s="192"/>
      <c r="M765" s="197"/>
      <c r="N765" s="192" t="s">
        <v>3796</v>
      </c>
      <c r="O765" s="194" t="s">
        <v>2274</v>
      </c>
      <c r="P765" s="192" t="s">
        <v>10021</v>
      </c>
      <c r="Q765" s="197" t="s">
        <v>3547</v>
      </c>
    </row>
    <row r="766" spans="1:17">
      <c r="A766" s="192" t="s">
        <v>5378</v>
      </c>
      <c r="B766" s="196">
        <v>1.3134999999999999</v>
      </c>
      <c r="C766" s="196">
        <v>0.95339999999999991</v>
      </c>
      <c r="D766" s="196">
        <v>36.850399999999993</v>
      </c>
      <c r="E766" s="196">
        <v>37.037099999999995</v>
      </c>
      <c r="F766" s="196">
        <v>39.222399999999993</v>
      </c>
      <c r="G766" s="196">
        <v>37.702399999999997</v>
      </c>
      <c r="H766" s="197" t="s">
        <v>1773</v>
      </c>
      <c r="I766" s="197" t="s">
        <v>1495</v>
      </c>
      <c r="J766" s="201" t="s">
        <v>3547</v>
      </c>
      <c r="K766" s="197" t="s">
        <v>3550</v>
      </c>
      <c r="L766" s="192"/>
      <c r="M766" s="197"/>
      <c r="N766" s="192" t="s">
        <v>3774</v>
      </c>
      <c r="O766" s="194" t="s">
        <v>2253</v>
      </c>
      <c r="P766" s="192" t="s">
        <v>10000</v>
      </c>
      <c r="Q766" s="197" t="s">
        <v>3547</v>
      </c>
    </row>
    <row r="767" spans="1:17">
      <c r="A767" s="192" t="s">
        <v>5379</v>
      </c>
      <c r="B767" s="196">
        <v>1.4503999999999999</v>
      </c>
      <c r="C767" s="196">
        <v>0.95339999999999991</v>
      </c>
      <c r="D767" s="196">
        <v>38.645299999999999</v>
      </c>
      <c r="E767" s="196">
        <v>39.316399999999994</v>
      </c>
      <c r="F767" s="196">
        <v>39.094499999999996</v>
      </c>
      <c r="G767" s="196">
        <v>39.031599999999997</v>
      </c>
      <c r="H767" s="197" t="s">
        <v>1773</v>
      </c>
      <c r="I767" s="197" t="s">
        <v>1495</v>
      </c>
      <c r="J767" s="201" t="s">
        <v>3547</v>
      </c>
      <c r="K767" s="197" t="s">
        <v>3550</v>
      </c>
      <c r="L767" s="192"/>
      <c r="M767" s="197"/>
      <c r="N767" s="192" t="s">
        <v>3774</v>
      </c>
      <c r="O767" s="194" t="s">
        <v>2253</v>
      </c>
      <c r="P767" s="192" t="s">
        <v>10000</v>
      </c>
      <c r="Q767" s="197" t="s">
        <v>3547</v>
      </c>
    </row>
    <row r="768" spans="1:17">
      <c r="A768" s="192" t="s">
        <v>5381</v>
      </c>
      <c r="B768" s="196">
        <v>1.5249999999999999</v>
      </c>
      <c r="C768" s="196">
        <v>0.95339999999999991</v>
      </c>
      <c r="D768" s="196">
        <v>37.822499999999998</v>
      </c>
      <c r="E768" s="196">
        <v>37.141299999999994</v>
      </c>
      <c r="F768" s="196">
        <v>37.923699999999997</v>
      </c>
      <c r="G768" s="196">
        <v>37.628799999999998</v>
      </c>
      <c r="H768" s="197" t="s">
        <v>1773</v>
      </c>
      <c r="I768" s="197" t="s">
        <v>1495</v>
      </c>
      <c r="J768" s="201" t="s">
        <v>3547</v>
      </c>
      <c r="K768" s="197" t="s">
        <v>3550</v>
      </c>
      <c r="L768" s="192"/>
      <c r="M768" s="197"/>
      <c r="N768" s="192" t="s">
        <v>3774</v>
      </c>
      <c r="O768" s="194" t="s">
        <v>2253</v>
      </c>
      <c r="P768" s="192" t="s">
        <v>10000</v>
      </c>
      <c r="Q768" s="197" t="s">
        <v>3547</v>
      </c>
    </row>
    <row r="769" spans="1:17">
      <c r="A769" s="192" t="s">
        <v>5382</v>
      </c>
      <c r="B769" s="196">
        <v>1.3476999999999999</v>
      </c>
      <c r="C769" s="196">
        <v>0.95339999999999991</v>
      </c>
      <c r="D769" s="196">
        <v>40.233799999999995</v>
      </c>
      <c r="E769" s="196">
        <v>40.161699999999996</v>
      </c>
      <c r="F769" s="196">
        <v>38.655099999999997</v>
      </c>
      <c r="G769" s="196">
        <v>39.687399999999997</v>
      </c>
      <c r="H769" s="197" t="s">
        <v>1495</v>
      </c>
      <c r="I769" s="197"/>
      <c r="J769" s="201" t="s">
        <v>3547</v>
      </c>
      <c r="K769" s="197"/>
      <c r="L769" s="192"/>
      <c r="M769" s="197"/>
      <c r="N769" s="192" t="s">
        <v>3770</v>
      </c>
      <c r="O769" s="194" t="s">
        <v>2265</v>
      </c>
      <c r="P769" s="192" t="s">
        <v>9997</v>
      </c>
      <c r="Q769" s="197" t="s">
        <v>3547</v>
      </c>
    </row>
    <row r="770" spans="1:17">
      <c r="A770" s="192" t="s">
        <v>5383</v>
      </c>
      <c r="B770" s="196">
        <v>0.94689999999999996</v>
      </c>
      <c r="C770" s="196">
        <v>0.93469999999999998</v>
      </c>
      <c r="D770" s="196"/>
      <c r="E770" s="196"/>
      <c r="F770" s="196"/>
      <c r="G770" s="196"/>
      <c r="H770" s="197" t="s">
        <v>1602</v>
      </c>
      <c r="I770" s="197"/>
      <c r="J770" s="201" t="s">
        <v>3547</v>
      </c>
      <c r="K770" s="197"/>
      <c r="L770" s="192"/>
      <c r="M770" s="197"/>
      <c r="N770" s="192" t="s">
        <v>3772</v>
      </c>
      <c r="O770" s="194" t="s">
        <v>2255</v>
      </c>
      <c r="P770" s="192" t="s">
        <v>9998</v>
      </c>
      <c r="Q770" s="197" t="s">
        <v>3547</v>
      </c>
    </row>
    <row r="771" spans="1:17">
      <c r="A771" s="192" t="s">
        <v>5384</v>
      </c>
      <c r="B771" s="196">
        <v>1.6449999999999998</v>
      </c>
      <c r="C771" s="196">
        <v>0.95339999999999991</v>
      </c>
      <c r="D771" s="196">
        <v>38.724699999999999</v>
      </c>
      <c r="E771" s="196">
        <v>39.506899999999995</v>
      </c>
      <c r="F771" s="196">
        <v>41.538899999999998</v>
      </c>
      <c r="G771" s="196">
        <v>39.953299999999999</v>
      </c>
      <c r="H771" s="197" t="s">
        <v>1495</v>
      </c>
      <c r="I771" s="197"/>
      <c r="J771" s="201" t="s">
        <v>3547</v>
      </c>
      <c r="K771" s="197"/>
      <c r="L771" s="192"/>
      <c r="M771" s="197"/>
      <c r="N771" s="192" t="s">
        <v>3770</v>
      </c>
      <c r="O771" s="194" t="s">
        <v>2265</v>
      </c>
      <c r="P771" s="192" t="s">
        <v>9997</v>
      </c>
      <c r="Q771" s="197" t="s">
        <v>3547</v>
      </c>
    </row>
    <row r="772" spans="1:17">
      <c r="A772" s="192" t="s">
        <v>5385</v>
      </c>
      <c r="B772" s="196">
        <v>1.1064999999999998</v>
      </c>
      <c r="C772" s="196">
        <v>0.93469999999999998</v>
      </c>
      <c r="D772" s="196">
        <v>28.298999999999999</v>
      </c>
      <c r="E772" s="196">
        <v>28.225499999999997</v>
      </c>
      <c r="F772" s="196">
        <v>27.771699999999999</v>
      </c>
      <c r="G772" s="196">
        <v>28.096499999999999</v>
      </c>
      <c r="H772" s="197" t="s">
        <v>1602</v>
      </c>
      <c r="I772" s="197"/>
      <c r="J772" s="201" t="s">
        <v>3547</v>
      </c>
      <c r="K772" s="197"/>
      <c r="L772" s="192"/>
      <c r="M772" s="197"/>
      <c r="N772" s="192" t="s">
        <v>3772</v>
      </c>
      <c r="O772" s="194" t="s">
        <v>2255</v>
      </c>
      <c r="P772" s="192" t="s">
        <v>9998</v>
      </c>
      <c r="Q772" s="197" t="s">
        <v>3547</v>
      </c>
    </row>
    <row r="773" spans="1:17">
      <c r="A773" s="192" t="s">
        <v>5386</v>
      </c>
      <c r="B773" s="196">
        <v>1.4583999999999999</v>
      </c>
      <c r="C773" s="196">
        <v>0.95339999999999991</v>
      </c>
      <c r="D773" s="196">
        <v>41.201299999999996</v>
      </c>
      <c r="E773" s="196">
        <v>42.445099999999996</v>
      </c>
      <c r="F773" s="196">
        <v>42.228199999999994</v>
      </c>
      <c r="G773" s="196">
        <v>41.956899999999997</v>
      </c>
      <c r="H773" s="197" t="s">
        <v>1495</v>
      </c>
      <c r="I773" s="197"/>
      <c r="J773" s="201" t="s">
        <v>3547</v>
      </c>
      <c r="K773" s="197"/>
      <c r="L773" s="192"/>
      <c r="M773" s="197"/>
      <c r="N773" s="192" t="s">
        <v>3770</v>
      </c>
      <c r="O773" s="194" t="s">
        <v>2265</v>
      </c>
      <c r="P773" s="192" t="s">
        <v>9997</v>
      </c>
      <c r="Q773" s="197" t="s">
        <v>3547</v>
      </c>
    </row>
    <row r="774" spans="1:17">
      <c r="A774" s="192" t="s">
        <v>5387</v>
      </c>
      <c r="B774" s="196">
        <v>1.7204999999999999</v>
      </c>
      <c r="C774" s="196">
        <v>0.9101999999999999</v>
      </c>
      <c r="D774" s="196">
        <v>33.546999999999997</v>
      </c>
      <c r="E774" s="196">
        <v>34.906399999999998</v>
      </c>
      <c r="F774" s="196">
        <v>36.383199999999995</v>
      </c>
      <c r="G774" s="196">
        <v>34.9604</v>
      </c>
      <c r="H774" s="197" t="s">
        <v>1943</v>
      </c>
      <c r="I774" s="197" t="s">
        <v>3775</v>
      </c>
      <c r="J774" s="201" t="s">
        <v>3547</v>
      </c>
      <c r="K774" s="197" t="s">
        <v>3550</v>
      </c>
      <c r="L774" s="192"/>
      <c r="M774" s="197"/>
      <c r="N774" s="192" t="s">
        <v>3778</v>
      </c>
      <c r="O774" s="194" t="s">
        <v>2258</v>
      </c>
      <c r="P774" s="192" t="s">
        <v>10004</v>
      </c>
      <c r="Q774" s="197" t="s">
        <v>9817</v>
      </c>
    </row>
    <row r="775" spans="1:17">
      <c r="A775" s="192" t="s">
        <v>5388</v>
      </c>
      <c r="B775" s="196">
        <v>1.4331999999999998</v>
      </c>
      <c r="C775" s="196">
        <v>0.95339999999999991</v>
      </c>
      <c r="D775" s="196">
        <v>36.005599999999994</v>
      </c>
      <c r="E775" s="196">
        <v>36.057399999999994</v>
      </c>
      <c r="F775" s="196">
        <v>37.678899999999999</v>
      </c>
      <c r="G775" s="196">
        <v>36.609099999999998</v>
      </c>
      <c r="H775" s="197" t="s">
        <v>1773</v>
      </c>
      <c r="I775" s="197" t="s">
        <v>1495</v>
      </c>
      <c r="J775" s="201" t="s">
        <v>3547</v>
      </c>
      <c r="K775" s="197" t="s">
        <v>3550</v>
      </c>
      <c r="L775" s="192"/>
      <c r="M775" s="197"/>
      <c r="N775" s="192" t="s">
        <v>3774</v>
      </c>
      <c r="O775" s="194" t="s">
        <v>2253</v>
      </c>
      <c r="P775" s="192" t="s">
        <v>10000</v>
      </c>
      <c r="Q775" s="197" t="s">
        <v>3547</v>
      </c>
    </row>
    <row r="776" spans="1:17">
      <c r="A776" s="192" t="s">
        <v>5389</v>
      </c>
      <c r="B776" s="196">
        <v>1.7952999999999999</v>
      </c>
      <c r="C776" s="196">
        <v>0.95339999999999991</v>
      </c>
      <c r="D776" s="196">
        <v>36.924199999999999</v>
      </c>
      <c r="E776" s="196">
        <v>37.523099999999999</v>
      </c>
      <c r="F776" s="196">
        <v>38.633599999999994</v>
      </c>
      <c r="G776" s="196">
        <v>37.708099999999995</v>
      </c>
      <c r="H776" s="197" t="s">
        <v>1773</v>
      </c>
      <c r="I776" s="197" t="s">
        <v>1495</v>
      </c>
      <c r="J776" s="201" t="s">
        <v>3547</v>
      </c>
      <c r="K776" s="197" t="s">
        <v>3550</v>
      </c>
      <c r="L776" s="192"/>
      <c r="M776" s="197"/>
      <c r="N776" s="192" t="s">
        <v>3774</v>
      </c>
      <c r="O776" s="194" t="s">
        <v>2253</v>
      </c>
      <c r="P776" s="192" t="s">
        <v>10000</v>
      </c>
      <c r="Q776" s="197" t="s">
        <v>3547</v>
      </c>
    </row>
    <row r="777" spans="1:17">
      <c r="A777" s="192" t="s">
        <v>5390</v>
      </c>
      <c r="B777" s="196">
        <v>2.1540999999999997</v>
      </c>
      <c r="C777" s="196">
        <v>0.95339999999999991</v>
      </c>
      <c r="D777" s="196">
        <v>37.364699999999999</v>
      </c>
      <c r="E777" s="196">
        <v>37.202499999999993</v>
      </c>
      <c r="F777" s="196">
        <v>38.869</v>
      </c>
      <c r="G777" s="196">
        <v>37.832499999999996</v>
      </c>
      <c r="H777" s="197" t="s">
        <v>1495</v>
      </c>
      <c r="I777" s="197"/>
      <c r="J777" s="201" t="s">
        <v>3547</v>
      </c>
      <c r="K777" s="197"/>
      <c r="L777" s="192"/>
      <c r="M777" s="197"/>
      <c r="N777" s="192" t="s">
        <v>3770</v>
      </c>
      <c r="O777" s="194" t="s">
        <v>2265</v>
      </c>
      <c r="P777" s="192" t="s">
        <v>9997</v>
      </c>
      <c r="Q777" s="197" t="s">
        <v>3547</v>
      </c>
    </row>
    <row r="778" spans="1:17">
      <c r="A778" s="192" t="s">
        <v>5391</v>
      </c>
      <c r="B778" s="196">
        <v>1.4378</v>
      </c>
      <c r="C778" s="196">
        <v>0.87239999999999995</v>
      </c>
      <c r="D778" s="196">
        <v>33.364399999999996</v>
      </c>
      <c r="E778" s="196">
        <v>33.709099999999999</v>
      </c>
      <c r="F778" s="196">
        <v>34.035799999999995</v>
      </c>
      <c r="G778" s="196">
        <v>33.707999999999998</v>
      </c>
      <c r="H778" s="197" t="s">
        <v>1995</v>
      </c>
      <c r="I778" s="197" t="s">
        <v>1652</v>
      </c>
      <c r="J778" s="201" t="s">
        <v>3547</v>
      </c>
      <c r="K778" s="197" t="s">
        <v>3550</v>
      </c>
      <c r="L778" s="192"/>
      <c r="M778" s="197">
        <v>2.93E-2</v>
      </c>
      <c r="N778" s="192" t="s">
        <v>3606</v>
      </c>
      <c r="O778" s="194" t="s">
        <v>2294</v>
      </c>
      <c r="P778" s="192" t="s">
        <v>10043</v>
      </c>
      <c r="Q778" s="197" t="s">
        <v>3547</v>
      </c>
    </row>
    <row r="779" spans="1:17">
      <c r="A779" s="192" t="s">
        <v>5392</v>
      </c>
      <c r="B779" s="196">
        <v>1.8272999999999999</v>
      </c>
      <c r="C779" s="196">
        <v>0.89959999999999996</v>
      </c>
      <c r="D779" s="196">
        <v>32.266499999999994</v>
      </c>
      <c r="E779" s="196">
        <v>34.000399999999999</v>
      </c>
      <c r="F779" s="196">
        <v>34.592499999999994</v>
      </c>
      <c r="G779" s="196">
        <v>33.600699999999996</v>
      </c>
      <c r="H779" s="197" t="s">
        <v>3779</v>
      </c>
      <c r="I779" s="197"/>
      <c r="J779" s="201" t="s">
        <v>3547</v>
      </c>
      <c r="K779" s="197"/>
      <c r="L779" s="192"/>
      <c r="M779" s="197"/>
      <c r="N779" s="192" t="s">
        <v>3780</v>
      </c>
      <c r="O779" s="194" t="s">
        <v>2259</v>
      </c>
      <c r="P779" s="192" t="s">
        <v>10005</v>
      </c>
      <c r="Q779" s="197" t="s">
        <v>3547</v>
      </c>
    </row>
    <row r="780" spans="1:17">
      <c r="A780" s="192" t="s">
        <v>5393</v>
      </c>
      <c r="B780" s="196">
        <v>1.8011999999999999</v>
      </c>
      <c r="C780" s="196">
        <v>0.86219999999999997</v>
      </c>
      <c r="D780" s="196">
        <v>31.753399999999999</v>
      </c>
      <c r="E780" s="196">
        <v>40.337299999999999</v>
      </c>
      <c r="F780" s="196">
        <v>38.084499999999998</v>
      </c>
      <c r="G780" s="196">
        <v>36.633299999999998</v>
      </c>
      <c r="H780" s="197" t="s">
        <v>1837</v>
      </c>
      <c r="I780" s="197"/>
      <c r="J780" s="201" t="s">
        <v>3547</v>
      </c>
      <c r="K780" s="197"/>
      <c r="L780" s="192"/>
      <c r="M780" s="197"/>
      <c r="N780" s="192" t="s">
        <v>3798</v>
      </c>
      <c r="O780" s="194" t="s">
        <v>2276</v>
      </c>
      <c r="P780" s="192" t="s">
        <v>10023</v>
      </c>
      <c r="Q780" s="197" t="s">
        <v>3547</v>
      </c>
    </row>
    <row r="781" spans="1:17">
      <c r="A781" s="192" t="s">
        <v>5394</v>
      </c>
      <c r="B781" s="196">
        <v>1.5312999999999999</v>
      </c>
      <c r="C781" s="196">
        <v>0.93469999999999998</v>
      </c>
      <c r="D781" s="196">
        <v>40.662799999999997</v>
      </c>
      <c r="E781" s="196">
        <v>41.629999999999995</v>
      </c>
      <c r="F781" s="196">
        <v>42.225299999999997</v>
      </c>
      <c r="G781" s="196">
        <v>41.491299999999995</v>
      </c>
      <c r="H781" s="197" t="s">
        <v>1602</v>
      </c>
      <c r="I781" s="197"/>
      <c r="J781" s="201" t="s">
        <v>3547</v>
      </c>
      <c r="K781" s="197"/>
      <c r="L781" s="192"/>
      <c r="M781" s="197"/>
      <c r="N781" s="192" t="s">
        <v>3772</v>
      </c>
      <c r="O781" s="194" t="s">
        <v>2255</v>
      </c>
      <c r="P781" s="192" t="s">
        <v>9998</v>
      </c>
      <c r="Q781" s="197" t="s">
        <v>3547</v>
      </c>
    </row>
    <row r="782" spans="1:17">
      <c r="A782" s="192" t="s">
        <v>5396</v>
      </c>
      <c r="B782" s="196">
        <v>1.6583999999999999</v>
      </c>
      <c r="C782" s="196">
        <v>0.97509999999999997</v>
      </c>
      <c r="D782" s="196">
        <v>36.269799999999996</v>
      </c>
      <c r="E782" s="196">
        <v>36.413699999999999</v>
      </c>
      <c r="F782" s="196">
        <v>38.281499999999994</v>
      </c>
      <c r="G782" s="196">
        <v>36.997399999999999</v>
      </c>
      <c r="H782" s="197" t="s">
        <v>1638</v>
      </c>
      <c r="I782" s="197"/>
      <c r="J782" s="201" t="s">
        <v>3547</v>
      </c>
      <c r="K782" s="197"/>
      <c r="L782" s="192"/>
      <c r="M782" s="197"/>
      <c r="N782" s="192" t="s">
        <v>3784</v>
      </c>
      <c r="O782" s="194" t="s">
        <v>2264</v>
      </c>
      <c r="P782" s="192" t="s">
        <v>10010</v>
      </c>
      <c r="Q782" s="197" t="s">
        <v>3547</v>
      </c>
    </row>
    <row r="783" spans="1:17">
      <c r="A783" s="192" t="s">
        <v>5397</v>
      </c>
      <c r="B783" s="196">
        <v>1.3552999999999999</v>
      </c>
      <c r="C783" s="196">
        <v>0.89529999999999998</v>
      </c>
      <c r="D783" s="196">
        <v>34.198499999999996</v>
      </c>
      <c r="E783" s="196">
        <v>34.198999999999998</v>
      </c>
      <c r="F783" s="196">
        <v>38.677</v>
      </c>
      <c r="G783" s="196">
        <v>35.654799999999994</v>
      </c>
      <c r="H783" s="197" t="s">
        <v>1652</v>
      </c>
      <c r="I783" s="197"/>
      <c r="J783" s="201" t="s">
        <v>3547</v>
      </c>
      <c r="K783" s="197"/>
      <c r="L783" s="192"/>
      <c r="M783" s="197"/>
      <c r="N783" s="192" t="s">
        <v>3803</v>
      </c>
      <c r="O783" s="194" t="s">
        <v>2280</v>
      </c>
      <c r="P783" s="192" t="s">
        <v>10028</v>
      </c>
      <c r="Q783" s="197" t="s">
        <v>3547</v>
      </c>
    </row>
    <row r="784" spans="1:17">
      <c r="A784" s="192" t="s">
        <v>5398</v>
      </c>
      <c r="B784" s="196">
        <v>1.8233999999999999</v>
      </c>
      <c r="C784" s="196">
        <v>0.89539999999999997</v>
      </c>
      <c r="D784" s="196">
        <v>36.185499999999998</v>
      </c>
      <c r="E784" s="196">
        <v>38.957599999999999</v>
      </c>
      <c r="F784" s="196">
        <v>40.214099999999995</v>
      </c>
      <c r="G784" s="196">
        <v>38.433499999999995</v>
      </c>
      <c r="H784" s="197" t="s">
        <v>1542</v>
      </c>
      <c r="I784" s="197"/>
      <c r="J784" s="201" t="s">
        <v>3547</v>
      </c>
      <c r="K784" s="197"/>
      <c r="L784" s="192"/>
      <c r="M784" s="197"/>
      <c r="N784" s="192" t="s">
        <v>3773</v>
      </c>
      <c r="O784" s="194" t="s">
        <v>2252</v>
      </c>
      <c r="P784" s="192" t="s">
        <v>9999</v>
      </c>
      <c r="Q784" s="197" t="s">
        <v>3547</v>
      </c>
    </row>
    <row r="785" spans="1:17">
      <c r="A785" s="192" t="s">
        <v>5399</v>
      </c>
      <c r="B785" s="196">
        <v>1.0135999999999998</v>
      </c>
      <c r="C785" s="196">
        <v>0.83009999999999995</v>
      </c>
      <c r="D785" s="196"/>
      <c r="E785" s="196">
        <v>35.398999999999994</v>
      </c>
      <c r="F785" s="196">
        <v>35.836199999999998</v>
      </c>
      <c r="G785" s="196">
        <v>35.618599999999994</v>
      </c>
      <c r="H785" s="197" t="s">
        <v>1656</v>
      </c>
      <c r="I785" s="197"/>
      <c r="J785" s="201" t="s">
        <v>3547</v>
      </c>
      <c r="K785" s="197"/>
      <c r="L785" s="192"/>
      <c r="M785" s="197"/>
      <c r="N785" s="192" t="s">
        <v>3815</v>
      </c>
      <c r="O785" s="194" t="s">
        <v>2295</v>
      </c>
      <c r="P785" s="192" t="s">
        <v>10044</v>
      </c>
      <c r="Q785" s="197" t="s">
        <v>3547</v>
      </c>
    </row>
    <row r="786" spans="1:17">
      <c r="A786" s="192" t="s">
        <v>5400</v>
      </c>
      <c r="B786" s="196">
        <v>1.5142</v>
      </c>
      <c r="C786" s="196">
        <v>0.93469999999999998</v>
      </c>
      <c r="D786" s="196">
        <v>39.557799999999993</v>
      </c>
      <c r="E786" s="196">
        <v>40.222799999999999</v>
      </c>
      <c r="F786" s="196">
        <v>40.681799999999996</v>
      </c>
      <c r="G786" s="196">
        <v>40.170099999999998</v>
      </c>
      <c r="H786" s="197" t="s">
        <v>1602</v>
      </c>
      <c r="I786" s="197"/>
      <c r="J786" s="201" t="s">
        <v>3547</v>
      </c>
      <c r="K786" s="197"/>
      <c r="L786" s="192"/>
      <c r="M786" s="197"/>
      <c r="N786" s="192" t="s">
        <v>3772</v>
      </c>
      <c r="O786" s="194" t="s">
        <v>2255</v>
      </c>
      <c r="P786" s="192" t="s">
        <v>9998</v>
      </c>
      <c r="Q786" s="197" t="s">
        <v>3547</v>
      </c>
    </row>
    <row r="787" spans="1:17">
      <c r="A787" s="192" t="s">
        <v>5401</v>
      </c>
      <c r="B787" s="196">
        <v>1.4309999999999998</v>
      </c>
      <c r="C787" s="196">
        <v>0.89959999999999996</v>
      </c>
      <c r="D787" s="196">
        <v>38.327399999999997</v>
      </c>
      <c r="E787" s="196">
        <v>37.399099999999997</v>
      </c>
      <c r="F787" s="196">
        <v>43.589099999999995</v>
      </c>
      <c r="G787" s="196">
        <v>39.639899999999997</v>
      </c>
      <c r="H787" s="197" t="s">
        <v>3779</v>
      </c>
      <c r="I787" s="197"/>
      <c r="J787" s="201" t="s">
        <v>3547</v>
      </c>
      <c r="K787" s="197"/>
      <c r="L787" s="192"/>
      <c r="M787" s="197"/>
      <c r="N787" s="192" t="s">
        <v>3780</v>
      </c>
      <c r="O787" s="194" t="s">
        <v>2259</v>
      </c>
      <c r="P787" s="192" t="s">
        <v>10005</v>
      </c>
      <c r="Q787" s="197" t="s">
        <v>3547</v>
      </c>
    </row>
    <row r="788" spans="1:17">
      <c r="A788" s="192" t="s">
        <v>5402</v>
      </c>
      <c r="B788" s="196">
        <v>1.4510999999999998</v>
      </c>
      <c r="C788" s="196">
        <v>0.89959999999999996</v>
      </c>
      <c r="D788" s="196">
        <v>37.630499999999998</v>
      </c>
      <c r="E788" s="196">
        <v>37.342499999999994</v>
      </c>
      <c r="F788" s="196">
        <v>40.820399999999999</v>
      </c>
      <c r="G788" s="196">
        <v>38.614199999999997</v>
      </c>
      <c r="H788" s="197" t="s">
        <v>3779</v>
      </c>
      <c r="I788" s="197"/>
      <c r="J788" s="201" t="s">
        <v>3547</v>
      </c>
      <c r="K788" s="197"/>
      <c r="L788" s="192"/>
      <c r="M788" s="197"/>
      <c r="N788" s="192" t="s">
        <v>3780</v>
      </c>
      <c r="O788" s="194" t="s">
        <v>2259</v>
      </c>
      <c r="P788" s="192" t="s">
        <v>10005</v>
      </c>
      <c r="Q788" s="197" t="s">
        <v>3547</v>
      </c>
    </row>
    <row r="789" spans="1:17">
      <c r="A789" s="192" t="s">
        <v>10045</v>
      </c>
      <c r="B789" s="196"/>
      <c r="C789" s="196">
        <v>0.85939999999999994</v>
      </c>
      <c r="D789" s="196">
        <v>29.607099999999999</v>
      </c>
      <c r="E789" s="196"/>
      <c r="F789" s="196"/>
      <c r="G789" s="196">
        <v>29.607099999999999</v>
      </c>
      <c r="H789" s="197" t="s">
        <v>1995</v>
      </c>
      <c r="I789" s="197"/>
      <c r="J789" s="201" t="s">
        <v>3547</v>
      </c>
      <c r="K789" s="197"/>
      <c r="L789" s="192"/>
      <c r="M789" s="197">
        <v>2.93E-2</v>
      </c>
      <c r="N789" s="192" t="s">
        <v>3606</v>
      </c>
      <c r="O789" s="194" t="s">
        <v>2294</v>
      </c>
      <c r="P789" s="192" t="s">
        <v>10043</v>
      </c>
      <c r="Q789" s="197" t="s">
        <v>3547</v>
      </c>
    </row>
    <row r="790" spans="1:17">
      <c r="A790" s="192" t="s">
        <v>5403</v>
      </c>
      <c r="B790" s="196">
        <v>1.7270999999999999</v>
      </c>
      <c r="C790" s="196">
        <v>0.8992</v>
      </c>
      <c r="D790" s="196"/>
      <c r="E790" s="196">
        <v>40.706899999999997</v>
      </c>
      <c r="F790" s="196">
        <v>39.781699999999994</v>
      </c>
      <c r="G790" s="196">
        <v>40.189399999999999</v>
      </c>
      <c r="H790" s="197" t="s">
        <v>1757</v>
      </c>
      <c r="I790" s="197"/>
      <c r="J790" s="201" t="s">
        <v>3547</v>
      </c>
      <c r="K790" s="197"/>
      <c r="L790" s="192"/>
      <c r="M790" s="197"/>
      <c r="N790" s="192" t="s">
        <v>3786</v>
      </c>
      <c r="O790" s="194" t="s">
        <v>1348</v>
      </c>
      <c r="P790" s="192" t="s">
        <v>10012</v>
      </c>
      <c r="Q790" s="197" t="s">
        <v>3547</v>
      </c>
    </row>
    <row r="791" spans="1:17">
      <c r="A791" s="192" t="s">
        <v>5404</v>
      </c>
      <c r="B791" s="196">
        <v>1.2297999999999998</v>
      </c>
      <c r="C791" s="196">
        <v>0.89529999999999998</v>
      </c>
      <c r="D791" s="196"/>
      <c r="E791" s="196">
        <v>36.101599999999998</v>
      </c>
      <c r="F791" s="196">
        <v>37.714499999999994</v>
      </c>
      <c r="G791" s="196">
        <v>36.963299999999997</v>
      </c>
      <c r="H791" s="197" t="s">
        <v>1652</v>
      </c>
      <c r="I791" s="197"/>
      <c r="J791" s="201" t="s">
        <v>3547</v>
      </c>
      <c r="K791" s="197"/>
      <c r="L791" s="192"/>
      <c r="M791" s="197"/>
      <c r="N791" s="192" t="s">
        <v>3803</v>
      </c>
      <c r="O791" s="194" t="s">
        <v>2280</v>
      </c>
      <c r="P791" s="192" t="s">
        <v>10028</v>
      </c>
      <c r="Q791" s="197" t="s">
        <v>3547</v>
      </c>
    </row>
    <row r="792" spans="1:17">
      <c r="A792" s="192" t="s">
        <v>5405</v>
      </c>
      <c r="B792" s="196">
        <v>1.3800999999999999</v>
      </c>
      <c r="C792" s="196">
        <v>0.89539999999999997</v>
      </c>
      <c r="D792" s="196"/>
      <c r="E792" s="196">
        <v>39.506399999999999</v>
      </c>
      <c r="F792" s="196">
        <v>38.746899999999997</v>
      </c>
      <c r="G792" s="196">
        <v>39.042999999999999</v>
      </c>
      <c r="H792" s="197" t="s">
        <v>1542</v>
      </c>
      <c r="I792" s="197"/>
      <c r="J792" s="201" t="s">
        <v>3547</v>
      </c>
      <c r="K792" s="197"/>
      <c r="L792" s="192"/>
      <c r="M792" s="197"/>
      <c r="N792" s="192" t="s">
        <v>3587</v>
      </c>
      <c r="O792" s="194" t="s">
        <v>2290</v>
      </c>
      <c r="P792" s="192" t="s">
        <v>10039</v>
      </c>
      <c r="Q792" s="197" t="s">
        <v>3547</v>
      </c>
    </row>
    <row r="793" spans="1:17">
      <c r="A793" s="192" t="s">
        <v>5406</v>
      </c>
      <c r="B793" s="196">
        <v>0.85159999999999991</v>
      </c>
      <c r="C793" s="196">
        <v>0.88529999999999998</v>
      </c>
      <c r="D793" s="196"/>
      <c r="E793" s="196"/>
      <c r="F793" s="196">
        <v>26.621299999999998</v>
      </c>
      <c r="G793" s="196">
        <v>26.621299999999998</v>
      </c>
      <c r="H793" s="197" t="s">
        <v>3788</v>
      </c>
      <c r="I793" s="197" t="s">
        <v>1501</v>
      </c>
      <c r="J793" s="201" t="s">
        <v>3610</v>
      </c>
      <c r="K793" s="197"/>
      <c r="L793" s="192"/>
      <c r="M793" s="197">
        <v>1.0999999999999998E-3</v>
      </c>
      <c r="N793" s="192" t="s">
        <v>3808</v>
      </c>
      <c r="O793" s="194" t="s">
        <v>2285</v>
      </c>
      <c r="P793" s="192" t="s">
        <v>10033</v>
      </c>
      <c r="Q793" s="197" t="s">
        <v>3547</v>
      </c>
    </row>
    <row r="794" spans="1:17">
      <c r="A794" s="192" t="s">
        <v>9693</v>
      </c>
      <c r="B794" s="196">
        <v>3.7858999999999998</v>
      </c>
      <c r="C794" s="196">
        <v>0.83009999999999995</v>
      </c>
      <c r="D794" s="196"/>
      <c r="E794" s="196"/>
      <c r="F794" s="196"/>
      <c r="G794" s="196"/>
      <c r="H794" s="197" t="s">
        <v>3776</v>
      </c>
      <c r="I794" s="197"/>
      <c r="J794" s="201" t="s">
        <v>3547</v>
      </c>
      <c r="K794" s="197"/>
      <c r="L794" s="192"/>
      <c r="M794" s="197"/>
      <c r="N794" s="192" t="s">
        <v>3777</v>
      </c>
      <c r="O794" s="194" t="s">
        <v>2257</v>
      </c>
      <c r="P794" s="192" t="s">
        <v>10003</v>
      </c>
      <c r="Q794" s="197" t="s">
        <v>3547</v>
      </c>
    </row>
    <row r="795" spans="1:17">
      <c r="A795" s="192" t="s">
        <v>9694</v>
      </c>
      <c r="B795" s="196">
        <v>2.4800999999999997</v>
      </c>
      <c r="C795" s="196">
        <v>0.93469999999999998</v>
      </c>
      <c r="D795" s="196"/>
      <c r="E795" s="196"/>
      <c r="F795" s="196"/>
      <c r="G795" s="196"/>
      <c r="H795" s="197" t="s">
        <v>1602</v>
      </c>
      <c r="I795" s="197"/>
      <c r="J795" s="201" t="s">
        <v>3547</v>
      </c>
      <c r="K795" s="197"/>
      <c r="L795" s="192"/>
      <c r="M795" s="197"/>
      <c r="N795" s="192" t="s">
        <v>3772</v>
      </c>
      <c r="O795" s="194" t="s">
        <v>2255</v>
      </c>
      <c r="P795" s="192" t="s">
        <v>9998</v>
      </c>
      <c r="Q795" s="197" t="s">
        <v>3547</v>
      </c>
    </row>
    <row r="796" spans="1:17">
      <c r="A796" s="192" t="s">
        <v>5407</v>
      </c>
      <c r="B796" s="196">
        <v>1.8757999999999999</v>
      </c>
      <c r="C796" s="196">
        <v>0.87819999999999998</v>
      </c>
      <c r="D796" s="196"/>
      <c r="E796" s="196"/>
      <c r="F796" s="196"/>
      <c r="G796" s="196"/>
      <c r="H796" s="197" t="s">
        <v>1943</v>
      </c>
      <c r="I796" s="197"/>
      <c r="J796" s="201" t="s">
        <v>3547</v>
      </c>
      <c r="K796" s="197"/>
      <c r="L796" s="192"/>
      <c r="M796" s="197"/>
      <c r="N796" s="192" t="s">
        <v>3778</v>
      </c>
      <c r="O796" s="194" t="s">
        <v>2258</v>
      </c>
      <c r="P796" s="192" t="s">
        <v>10004</v>
      </c>
      <c r="Q796" s="197" t="s">
        <v>3547</v>
      </c>
    </row>
    <row r="797" spans="1:17">
      <c r="A797" s="192" t="s">
        <v>5410</v>
      </c>
      <c r="B797" s="196">
        <v>1.6043999999999998</v>
      </c>
      <c r="C797" s="196">
        <v>0.9131999999999999</v>
      </c>
      <c r="D797" s="196">
        <v>33.093199999999996</v>
      </c>
      <c r="E797" s="196">
        <v>33.867399999999996</v>
      </c>
      <c r="F797" s="196">
        <v>34.774699999999996</v>
      </c>
      <c r="G797" s="196">
        <v>33.921399999999998</v>
      </c>
      <c r="H797" s="197" t="s">
        <v>3816</v>
      </c>
      <c r="I797" s="197" t="s">
        <v>1372</v>
      </c>
      <c r="J797" s="201" t="s">
        <v>3547</v>
      </c>
      <c r="K797" s="197" t="s">
        <v>3550</v>
      </c>
      <c r="L797" s="192"/>
      <c r="M797" s="197"/>
      <c r="N797" s="192" t="s">
        <v>3817</v>
      </c>
      <c r="O797" s="194" t="s">
        <v>2296</v>
      </c>
      <c r="P797" s="192" t="s">
        <v>10046</v>
      </c>
      <c r="Q797" s="197" t="s">
        <v>9817</v>
      </c>
    </row>
    <row r="798" spans="1:17">
      <c r="A798" s="192" t="s">
        <v>5411</v>
      </c>
      <c r="B798" s="196">
        <v>1.5711999999999999</v>
      </c>
      <c r="C798" s="196">
        <v>0.9131999999999999</v>
      </c>
      <c r="D798" s="196">
        <v>30.698399999999999</v>
      </c>
      <c r="E798" s="196">
        <v>32.43</v>
      </c>
      <c r="F798" s="196">
        <v>32.910599999999995</v>
      </c>
      <c r="G798" s="196">
        <v>31.989799999999999</v>
      </c>
      <c r="H798" s="197" t="s">
        <v>3818</v>
      </c>
      <c r="I798" s="197" t="s">
        <v>1372</v>
      </c>
      <c r="J798" s="201" t="s">
        <v>3547</v>
      </c>
      <c r="K798" s="197" t="s">
        <v>3550</v>
      </c>
      <c r="L798" s="192"/>
      <c r="M798" s="197"/>
      <c r="N798" s="192" t="s">
        <v>3819</v>
      </c>
      <c r="O798" s="194" t="s">
        <v>2297</v>
      </c>
      <c r="P798" s="192" t="s">
        <v>10047</v>
      </c>
      <c r="Q798" s="197" t="s">
        <v>3547</v>
      </c>
    </row>
    <row r="799" spans="1:17">
      <c r="A799" s="192" t="s">
        <v>5412</v>
      </c>
      <c r="B799" s="196">
        <v>1.5151999999999999</v>
      </c>
      <c r="C799" s="196">
        <v>0.76569999999999994</v>
      </c>
      <c r="D799" s="196">
        <v>30.878599999999999</v>
      </c>
      <c r="E799" s="196">
        <v>30.320899999999998</v>
      </c>
      <c r="F799" s="196">
        <v>30.853299999999997</v>
      </c>
      <c r="G799" s="196">
        <v>30.684199999999997</v>
      </c>
      <c r="H799" s="197" t="s">
        <v>3818</v>
      </c>
      <c r="I799" s="197" t="s">
        <v>1815</v>
      </c>
      <c r="J799" s="201" t="s">
        <v>3547</v>
      </c>
      <c r="K799" s="197" t="s">
        <v>3550</v>
      </c>
      <c r="L799" s="192"/>
      <c r="M799" s="197"/>
      <c r="N799" s="192" t="s">
        <v>3820</v>
      </c>
      <c r="O799" s="194" t="s">
        <v>2298</v>
      </c>
      <c r="P799" s="192" t="s">
        <v>10048</v>
      </c>
      <c r="Q799" s="197" t="s">
        <v>3547</v>
      </c>
    </row>
    <row r="800" spans="1:17">
      <c r="A800" s="192" t="s">
        <v>9695</v>
      </c>
      <c r="B800" s="196">
        <v>1.1443999999999999</v>
      </c>
      <c r="C800" s="196">
        <v>0.8647999999999999</v>
      </c>
      <c r="D800" s="196">
        <v>27.202199999999998</v>
      </c>
      <c r="E800" s="196">
        <v>26.808399999999999</v>
      </c>
      <c r="F800" s="196">
        <v>25.030799999999999</v>
      </c>
      <c r="G800" s="196">
        <v>26.367799999999999</v>
      </c>
      <c r="H800" s="197" t="s">
        <v>1440</v>
      </c>
      <c r="I800" s="197"/>
      <c r="J800" s="201" t="s">
        <v>3547</v>
      </c>
      <c r="K800" s="197"/>
      <c r="L800" s="192"/>
      <c r="M800" s="197"/>
      <c r="N800" s="192" t="s">
        <v>3821</v>
      </c>
      <c r="O800" s="194" t="s">
        <v>2299</v>
      </c>
      <c r="P800" s="192" t="s">
        <v>10049</v>
      </c>
      <c r="Q800" s="197" t="s">
        <v>3547</v>
      </c>
    </row>
    <row r="801" spans="1:17">
      <c r="A801" s="192" t="s">
        <v>5413</v>
      </c>
      <c r="B801" s="196">
        <v>1.6415999999999999</v>
      </c>
      <c r="C801" s="196">
        <v>0.92739999999999989</v>
      </c>
      <c r="D801" s="196">
        <v>35.263399999999997</v>
      </c>
      <c r="E801" s="196">
        <v>37.475199999999994</v>
      </c>
      <c r="F801" s="196">
        <v>39.846699999999998</v>
      </c>
      <c r="G801" s="196">
        <v>37.596799999999995</v>
      </c>
      <c r="H801" s="197" t="s">
        <v>1372</v>
      </c>
      <c r="I801" s="197"/>
      <c r="J801" s="201" t="s">
        <v>3547</v>
      </c>
      <c r="K801" s="197"/>
      <c r="L801" s="192"/>
      <c r="M801" s="197"/>
      <c r="N801" s="192" t="s">
        <v>3822</v>
      </c>
      <c r="O801" s="194" t="s">
        <v>2300</v>
      </c>
      <c r="P801" s="192" t="s">
        <v>10050</v>
      </c>
      <c r="Q801" s="197" t="s">
        <v>3547</v>
      </c>
    </row>
    <row r="802" spans="1:17">
      <c r="A802" s="192" t="s">
        <v>5414</v>
      </c>
      <c r="B802" s="196">
        <v>1.7824</v>
      </c>
      <c r="C802" s="196">
        <v>0.9131999999999999</v>
      </c>
      <c r="D802" s="196">
        <v>36.365099999999998</v>
      </c>
      <c r="E802" s="196">
        <v>38.807599999999994</v>
      </c>
      <c r="F802" s="196">
        <v>35.247899999999994</v>
      </c>
      <c r="G802" s="196">
        <v>36.7761</v>
      </c>
      <c r="H802" s="197" t="s">
        <v>1370</v>
      </c>
      <c r="I802" s="197" t="s">
        <v>1372</v>
      </c>
      <c r="J802" s="201" t="s">
        <v>3547</v>
      </c>
      <c r="K802" s="197" t="s">
        <v>3550</v>
      </c>
      <c r="L802" s="192"/>
      <c r="M802" s="197"/>
      <c r="N802" s="192" t="s">
        <v>3560</v>
      </c>
      <c r="O802" s="194" t="s">
        <v>1796</v>
      </c>
      <c r="P802" s="192" t="s">
        <v>10051</v>
      </c>
      <c r="Q802" s="197" t="s">
        <v>9817</v>
      </c>
    </row>
    <row r="803" spans="1:17">
      <c r="A803" s="192" t="s">
        <v>5415</v>
      </c>
      <c r="B803" s="196">
        <v>1.7276999999999998</v>
      </c>
      <c r="C803" s="196">
        <v>0.87069999999999992</v>
      </c>
      <c r="D803" s="196">
        <v>37.167499999999997</v>
      </c>
      <c r="E803" s="196">
        <v>37.727699999999999</v>
      </c>
      <c r="F803" s="196">
        <v>36.846399999999996</v>
      </c>
      <c r="G803" s="196">
        <v>37.250299999999996</v>
      </c>
      <c r="H803" s="197" t="s">
        <v>1348</v>
      </c>
      <c r="I803" s="197"/>
      <c r="J803" s="201" t="s">
        <v>3547</v>
      </c>
      <c r="K803" s="197"/>
      <c r="L803" s="192"/>
      <c r="M803" s="197"/>
      <c r="N803" s="192" t="s">
        <v>3823</v>
      </c>
      <c r="O803" s="194" t="s">
        <v>2301</v>
      </c>
      <c r="P803" s="192" t="s">
        <v>10052</v>
      </c>
      <c r="Q803" s="197" t="s">
        <v>3547</v>
      </c>
    </row>
    <row r="804" spans="1:17">
      <c r="A804" s="192" t="s">
        <v>5416</v>
      </c>
      <c r="B804" s="196">
        <v>1.7262999999999999</v>
      </c>
      <c r="C804" s="196">
        <v>0.92739999999999989</v>
      </c>
      <c r="D804" s="196">
        <v>35.657199999999996</v>
      </c>
      <c r="E804" s="196">
        <v>37.849699999999999</v>
      </c>
      <c r="F804" s="196">
        <v>38.970399999999998</v>
      </c>
      <c r="G804" s="196">
        <v>37.5869</v>
      </c>
      <c r="H804" s="197" t="s">
        <v>1372</v>
      </c>
      <c r="I804" s="197"/>
      <c r="J804" s="201" t="s">
        <v>3547</v>
      </c>
      <c r="K804" s="197"/>
      <c r="L804" s="192"/>
      <c r="M804" s="197"/>
      <c r="N804" s="192" t="s">
        <v>3564</v>
      </c>
      <c r="O804" s="194" t="s">
        <v>2302</v>
      </c>
      <c r="P804" s="192" t="s">
        <v>10053</v>
      </c>
      <c r="Q804" s="197" t="s">
        <v>3547</v>
      </c>
    </row>
    <row r="805" spans="1:17">
      <c r="A805" s="192" t="s">
        <v>5417</v>
      </c>
      <c r="B805" s="196">
        <v>2.3771999999999998</v>
      </c>
      <c r="C805" s="196">
        <v>0.92739999999999989</v>
      </c>
      <c r="D805" s="196">
        <v>41.681599999999996</v>
      </c>
      <c r="E805" s="196">
        <v>39.654799999999994</v>
      </c>
      <c r="F805" s="196">
        <v>43.648299999999999</v>
      </c>
      <c r="G805" s="196">
        <v>41.634899999999995</v>
      </c>
      <c r="H805" s="197" t="s">
        <v>1372</v>
      </c>
      <c r="I805" s="197"/>
      <c r="J805" s="201" t="s">
        <v>3547</v>
      </c>
      <c r="K805" s="197"/>
      <c r="L805" s="192"/>
      <c r="M805" s="197"/>
      <c r="N805" s="192" t="s">
        <v>3559</v>
      </c>
      <c r="O805" s="194" t="s">
        <v>2303</v>
      </c>
      <c r="P805" s="192" t="s">
        <v>10054</v>
      </c>
      <c r="Q805" s="197" t="s">
        <v>3547</v>
      </c>
    </row>
    <row r="806" spans="1:17">
      <c r="A806" s="192" t="s">
        <v>5418</v>
      </c>
      <c r="B806" s="196">
        <v>1.7085999999999999</v>
      </c>
      <c r="C806" s="196">
        <v>0.92739999999999989</v>
      </c>
      <c r="D806" s="196">
        <v>36.864099999999993</v>
      </c>
      <c r="E806" s="196">
        <v>38.717799999999997</v>
      </c>
      <c r="F806" s="196">
        <v>39.3142</v>
      </c>
      <c r="G806" s="196">
        <v>38.310899999999997</v>
      </c>
      <c r="H806" s="197" t="s">
        <v>1372</v>
      </c>
      <c r="I806" s="197"/>
      <c r="J806" s="201" t="s">
        <v>3547</v>
      </c>
      <c r="K806" s="197"/>
      <c r="L806" s="192"/>
      <c r="M806" s="197"/>
      <c r="N806" s="192" t="s">
        <v>3824</v>
      </c>
      <c r="O806" s="194" t="s">
        <v>2304</v>
      </c>
      <c r="P806" s="192" t="s">
        <v>10055</v>
      </c>
      <c r="Q806" s="197" t="s">
        <v>3547</v>
      </c>
    </row>
    <row r="807" spans="1:17">
      <c r="A807" s="192" t="s">
        <v>5419</v>
      </c>
      <c r="B807" s="196">
        <v>1.5093999999999999</v>
      </c>
      <c r="C807" s="196">
        <v>0.92739999999999989</v>
      </c>
      <c r="D807" s="196">
        <v>32.875599999999999</v>
      </c>
      <c r="E807" s="196">
        <v>33.448799999999999</v>
      </c>
      <c r="F807" s="196">
        <v>34.5291</v>
      </c>
      <c r="G807" s="196">
        <v>33.633099999999999</v>
      </c>
      <c r="H807" s="197" t="s">
        <v>1372</v>
      </c>
      <c r="I807" s="197"/>
      <c r="J807" s="201" t="s">
        <v>3547</v>
      </c>
      <c r="K807" s="197"/>
      <c r="L807" s="192"/>
      <c r="M807" s="197"/>
      <c r="N807" s="192" t="s">
        <v>3824</v>
      </c>
      <c r="O807" s="194" t="s">
        <v>2304</v>
      </c>
      <c r="P807" s="192" t="s">
        <v>10055</v>
      </c>
      <c r="Q807" s="197" t="s">
        <v>3547</v>
      </c>
    </row>
    <row r="808" spans="1:17">
      <c r="A808" s="192" t="s">
        <v>5420</v>
      </c>
      <c r="B808" s="196">
        <v>1.5175999999999998</v>
      </c>
      <c r="C808" s="196">
        <v>0.9131999999999999</v>
      </c>
      <c r="D808" s="196">
        <v>30.499699999999997</v>
      </c>
      <c r="E808" s="196">
        <v>32.700499999999998</v>
      </c>
      <c r="F808" s="196">
        <v>33.869599999999998</v>
      </c>
      <c r="G808" s="196">
        <v>32.261699999999998</v>
      </c>
      <c r="H808" s="197" t="s">
        <v>3818</v>
      </c>
      <c r="I808" s="197" t="s">
        <v>1372</v>
      </c>
      <c r="J808" s="201" t="s">
        <v>3547</v>
      </c>
      <c r="K808" s="197" t="s">
        <v>3550</v>
      </c>
      <c r="L808" s="192"/>
      <c r="M808" s="197">
        <v>2.5799999999999997E-2</v>
      </c>
      <c r="N808" s="192" t="s">
        <v>3825</v>
      </c>
      <c r="O808" s="194" t="s">
        <v>2305</v>
      </c>
      <c r="P808" s="192" t="s">
        <v>10056</v>
      </c>
      <c r="Q808" s="197" t="s">
        <v>3547</v>
      </c>
    </row>
    <row r="809" spans="1:17">
      <c r="A809" s="192" t="s">
        <v>5421</v>
      </c>
      <c r="B809" s="196">
        <v>1.4668999999999999</v>
      </c>
      <c r="C809" s="196">
        <v>0.92739999999999989</v>
      </c>
      <c r="D809" s="196">
        <v>32.961699999999993</v>
      </c>
      <c r="E809" s="196">
        <v>31.608199999999997</v>
      </c>
      <c r="F809" s="196">
        <v>32.415199999999999</v>
      </c>
      <c r="G809" s="196">
        <v>32.318899999999999</v>
      </c>
      <c r="H809" s="197" t="s">
        <v>1372</v>
      </c>
      <c r="I809" s="197"/>
      <c r="J809" s="201" t="s">
        <v>3547</v>
      </c>
      <c r="K809" s="197"/>
      <c r="L809" s="192"/>
      <c r="M809" s="197"/>
      <c r="N809" s="192" t="s">
        <v>3826</v>
      </c>
      <c r="O809" s="194" t="s">
        <v>2306</v>
      </c>
      <c r="P809" s="192" t="s">
        <v>10057</v>
      </c>
      <c r="Q809" s="197" t="s">
        <v>3547</v>
      </c>
    </row>
    <row r="810" spans="1:17">
      <c r="A810" s="192" t="s">
        <v>5422</v>
      </c>
      <c r="B810" s="196">
        <v>1.4815999999999998</v>
      </c>
      <c r="C810" s="196">
        <v>0.9131999999999999</v>
      </c>
      <c r="D810" s="196">
        <v>38.3767</v>
      </c>
      <c r="E810" s="196">
        <v>37.908499999999997</v>
      </c>
      <c r="F810" s="196">
        <v>34.194799999999994</v>
      </c>
      <c r="G810" s="196">
        <v>36.891999999999996</v>
      </c>
      <c r="H810" s="197" t="s">
        <v>3818</v>
      </c>
      <c r="I810" s="197" t="s">
        <v>1372</v>
      </c>
      <c r="J810" s="201" t="s">
        <v>3547</v>
      </c>
      <c r="K810" s="197" t="s">
        <v>3550</v>
      </c>
      <c r="L810" s="192"/>
      <c r="M810" s="197">
        <v>3.6799999999999999E-2</v>
      </c>
      <c r="N810" s="192" t="s">
        <v>3827</v>
      </c>
      <c r="O810" s="194" t="s">
        <v>1366</v>
      </c>
      <c r="P810" s="192" t="s">
        <v>10058</v>
      </c>
      <c r="Q810" s="197" t="s">
        <v>3547</v>
      </c>
    </row>
    <row r="811" spans="1:17">
      <c r="A811" s="192" t="s">
        <v>5423</v>
      </c>
      <c r="B811" s="196">
        <v>1.5632999999999999</v>
      </c>
      <c r="C811" s="196">
        <v>0.80539999999999989</v>
      </c>
      <c r="D811" s="196">
        <v>35.2699</v>
      </c>
      <c r="E811" s="196">
        <v>34.860699999999994</v>
      </c>
      <c r="F811" s="196">
        <v>34.0687</v>
      </c>
      <c r="G811" s="196">
        <v>34.723399999999998</v>
      </c>
      <c r="H811" s="197" t="s">
        <v>1727</v>
      </c>
      <c r="I811" s="197"/>
      <c r="J811" s="201" t="s">
        <v>3547</v>
      </c>
      <c r="K811" s="197"/>
      <c r="L811" s="192"/>
      <c r="M811" s="197"/>
      <c r="N811" s="192" t="s">
        <v>3828</v>
      </c>
      <c r="O811" s="194" t="s">
        <v>2307</v>
      </c>
      <c r="P811" s="192" t="s">
        <v>10059</v>
      </c>
      <c r="Q811" s="197" t="s">
        <v>3547</v>
      </c>
    </row>
    <row r="812" spans="1:17">
      <c r="A812" s="192" t="s">
        <v>5424</v>
      </c>
      <c r="B812" s="196">
        <v>1.7235999999999998</v>
      </c>
      <c r="C812" s="196">
        <v>0.79449999999999998</v>
      </c>
      <c r="D812" s="196">
        <v>34.47</v>
      </c>
      <c r="E812" s="196">
        <v>33.881699999999995</v>
      </c>
      <c r="F812" s="196">
        <v>33.616299999999995</v>
      </c>
      <c r="G812" s="196">
        <v>33.983999999999995</v>
      </c>
      <c r="H812" s="197" t="s">
        <v>1815</v>
      </c>
      <c r="I812" s="197"/>
      <c r="J812" s="201" t="s">
        <v>3547</v>
      </c>
      <c r="K812" s="197"/>
      <c r="L812" s="192"/>
      <c r="M812" s="197"/>
      <c r="N812" s="192" t="s">
        <v>3829</v>
      </c>
      <c r="O812" s="194" t="s">
        <v>2308</v>
      </c>
      <c r="P812" s="192" t="s">
        <v>10060</v>
      </c>
      <c r="Q812" s="197" t="s">
        <v>3547</v>
      </c>
    </row>
    <row r="813" spans="1:17">
      <c r="A813" s="192" t="s">
        <v>5425</v>
      </c>
      <c r="B813" s="196">
        <v>1.1361999999999999</v>
      </c>
      <c r="C813" s="196">
        <v>0.79069999999999996</v>
      </c>
      <c r="D813" s="196">
        <v>24.906499999999998</v>
      </c>
      <c r="E813" s="196">
        <v>25.5383</v>
      </c>
      <c r="F813" s="196">
        <v>25.305499999999999</v>
      </c>
      <c r="G813" s="196">
        <v>25.236699999999999</v>
      </c>
      <c r="H813" s="197" t="s">
        <v>3818</v>
      </c>
      <c r="I813" s="197"/>
      <c r="J813" s="201" t="s">
        <v>3547</v>
      </c>
      <c r="K813" s="197"/>
      <c r="L813" s="192"/>
      <c r="M813" s="197">
        <v>5.4999999999999993E-2</v>
      </c>
      <c r="N813" s="192" t="s">
        <v>3830</v>
      </c>
      <c r="O813" s="194" t="s">
        <v>2309</v>
      </c>
      <c r="P813" s="192" t="s">
        <v>10061</v>
      </c>
      <c r="Q813" s="197" t="s">
        <v>3547</v>
      </c>
    </row>
    <row r="814" spans="1:17">
      <c r="A814" s="192" t="s">
        <v>5426</v>
      </c>
      <c r="B814" s="196">
        <v>1.1583999999999999</v>
      </c>
      <c r="C814" s="196">
        <v>0.75519999999999987</v>
      </c>
      <c r="D814" s="196">
        <v>30.501499999999997</v>
      </c>
      <c r="E814" s="196">
        <v>33.174199999999999</v>
      </c>
      <c r="F814" s="196">
        <v>32.202299999999994</v>
      </c>
      <c r="G814" s="196">
        <v>31.8706</v>
      </c>
      <c r="H814" s="197" t="s">
        <v>3818</v>
      </c>
      <c r="I814" s="197"/>
      <c r="J814" s="201" t="s">
        <v>3547</v>
      </c>
      <c r="K814" s="197"/>
      <c r="L814" s="192"/>
      <c r="M814" s="197">
        <v>1.95E-2</v>
      </c>
      <c r="N814" s="192" t="s">
        <v>3609</v>
      </c>
      <c r="O814" s="194" t="s">
        <v>2310</v>
      </c>
      <c r="P814" s="192" t="s">
        <v>10062</v>
      </c>
      <c r="Q814" s="197" t="s">
        <v>3547</v>
      </c>
    </row>
    <row r="815" spans="1:17">
      <c r="A815" s="192" t="s">
        <v>5427</v>
      </c>
      <c r="B815" s="196">
        <v>1.8636999999999999</v>
      </c>
      <c r="C815" s="196">
        <v>0.88859999999999995</v>
      </c>
      <c r="D815" s="196">
        <v>38.060199999999995</v>
      </c>
      <c r="E815" s="196">
        <v>37.8904</v>
      </c>
      <c r="F815" s="196">
        <v>37.168699999999994</v>
      </c>
      <c r="G815" s="196">
        <v>37.701299999999996</v>
      </c>
      <c r="H815" s="197" t="s">
        <v>1377</v>
      </c>
      <c r="I815" s="197"/>
      <c r="J815" s="201" t="s">
        <v>3547</v>
      </c>
      <c r="K815" s="197"/>
      <c r="L815" s="192"/>
      <c r="M815" s="197"/>
      <c r="N815" s="192" t="s">
        <v>3831</v>
      </c>
      <c r="O815" s="194" t="s">
        <v>2311</v>
      </c>
      <c r="P815" s="192" t="s">
        <v>10063</v>
      </c>
      <c r="Q815" s="197" t="s">
        <v>3547</v>
      </c>
    </row>
    <row r="816" spans="1:17">
      <c r="A816" s="192" t="s">
        <v>5428</v>
      </c>
      <c r="B816" s="196">
        <v>1.8857999999999999</v>
      </c>
      <c r="C816" s="196">
        <v>0.92279999999999995</v>
      </c>
      <c r="D816" s="196">
        <v>37.347299999999997</v>
      </c>
      <c r="E816" s="196">
        <v>38.672099999999993</v>
      </c>
      <c r="F816" s="196">
        <v>39.022099999999995</v>
      </c>
      <c r="G816" s="196">
        <v>38.375999999999998</v>
      </c>
      <c r="H816" s="197" t="s">
        <v>1873</v>
      </c>
      <c r="I816" s="197"/>
      <c r="J816" s="201" t="s">
        <v>3547</v>
      </c>
      <c r="K816" s="197"/>
      <c r="L816" s="192"/>
      <c r="M816" s="197">
        <v>5.9999999999999995E-4</v>
      </c>
      <c r="N816" s="192" t="s">
        <v>3832</v>
      </c>
      <c r="O816" s="194" t="s">
        <v>2312</v>
      </c>
      <c r="P816" s="192" t="s">
        <v>10064</v>
      </c>
      <c r="Q816" s="197" t="s">
        <v>3547</v>
      </c>
    </row>
    <row r="817" spans="1:17">
      <c r="A817" s="192" t="s">
        <v>5429</v>
      </c>
      <c r="B817" s="196">
        <v>1.5490999999999999</v>
      </c>
      <c r="C817" s="196">
        <v>0.92739999999999989</v>
      </c>
      <c r="D817" s="196">
        <v>37.459399999999995</v>
      </c>
      <c r="E817" s="196">
        <v>38.025699999999993</v>
      </c>
      <c r="F817" s="196">
        <v>38.132499999999993</v>
      </c>
      <c r="G817" s="196">
        <v>37.878999999999998</v>
      </c>
      <c r="H817" s="197" t="s">
        <v>1372</v>
      </c>
      <c r="I817" s="197"/>
      <c r="J817" s="201" t="s">
        <v>3547</v>
      </c>
      <c r="K817" s="197"/>
      <c r="L817" s="192"/>
      <c r="M817" s="197"/>
      <c r="N817" s="192" t="s">
        <v>3833</v>
      </c>
      <c r="O817" s="194" t="s">
        <v>2313</v>
      </c>
      <c r="P817" s="192" t="s">
        <v>10065</v>
      </c>
      <c r="Q817" s="197" t="s">
        <v>3547</v>
      </c>
    </row>
    <row r="818" spans="1:17">
      <c r="A818" s="192" t="s">
        <v>5430</v>
      </c>
      <c r="B818" s="196">
        <v>1.3927999999999998</v>
      </c>
      <c r="C818" s="196">
        <v>0.92739999999999989</v>
      </c>
      <c r="D818" s="196">
        <v>32.075099999999999</v>
      </c>
      <c r="E818" s="196">
        <v>34.112899999999996</v>
      </c>
      <c r="F818" s="196">
        <v>34.877599999999994</v>
      </c>
      <c r="G818" s="196">
        <v>33.660699999999999</v>
      </c>
      <c r="H818" s="197" t="s">
        <v>1372</v>
      </c>
      <c r="I818" s="197"/>
      <c r="J818" s="201" t="s">
        <v>3547</v>
      </c>
      <c r="K818" s="197"/>
      <c r="L818" s="192"/>
      <c r="M818" s="197"/>
      <c r="N818" s="192" t="s">
        <v>3834</v>
      </c>
      <c r="O818" s="194" t="s">
        <v>2314</v>
      </c>
      <c r="P818" s="192" t="s">
        <v>10066</v>
      </c>
      <c r="Q818" s="197" t="s">
        <v>3547</v>
      </c>
    </row>
    <row r="819" spans="1:17">
      <c r="A819" s="192" t="s">
        <v>5431</v>
      </c>
      <c r="B819" s="196">
        <v>1.2948</v>
      </c>
      <c r="C819" s="196">
        <v>0.75479999999999992</v>
      </c>
      <c r="D819" s="196">
        <v>30.063499999999998</v>
      </c>
      <c r="E819" s="196">
        <v>28.398599999999998</v>
      </c>
      <c r="F819" s="196">
        <v>27.587499999999999</v>
      </c>
      <c r="G819" s="196">
        <v>28.672899999999998</v>
      </c>
      <c r="H819" s="197" t="s">
        <v>3818</v>
      </c>
      <c r="I819" s="197"/>
      <c r="J819" s="201" t="s">
        <v>3547</v>
      </c>
      <c r="K819" s="197"/>
      <c r="L819" s="192"/>
      <c r="M819" s="197">
        <v>1.9099999999999999E-2</v>
      </c>
      <c r="N819" s="192" t="s">
        <v>3835</v>
      </c>
      <c r="O819" s="194" t="s">
        <v>2315</v>
      </c>
      <c r="P819" s="192" t="s">
        <v>10067</v>
      </c>
      <c r="Q819" s="197" t="s">
        <v>3547</v>
      </c>
    </row>
    <row r="820" spans="1:17">
      <c r="A820" s="192" t="s">
        <v>5432</v>
      </c>
      <c r="B820" s="196">
        <v>2.0701999999999998</v>
      </c>
      <c r="C820" s="196">
        <v>0.88859999999999995</v>
      </c>
      <c r="D820" s="196">
        <v>38.535199999999996</v>
      </c>
      <c r="E820" s="196">
        <v>34.596599999999995</v>
      </c>
      <c r="F820" s="196">
        <v>38.848199999999999</v>
      </c>
      <c r="G820" s="196">
        <v>37.286099999999998</v>
      </c>
      <c r="H820" s="197" t="s">
        <v>1377</v>
      </c>
      <c r="I820" s="197"/>
      <c r="J820" s="201" t="s">
        <v>3547</v>
      </c>
      <c r="K820" s="197"/>
      <c r="L820" s="192"/>
      <c r="M820" s="197"/>
      <c r="N820" s="192" t="s">
        <v>3831</v>
      </c>
      <c r="O820" s="194" t="s">
        <v>2311</v>
      </c>
      <c r="P820" s="192" t="s">
        <v>10063</v>
      </c>
      <c r="Q820" s="197" t="s">
        <v>3547</v>
      </c>
    </row>
    <row r="821" spans="1:17">
      <c r="A821" s="192" t="s">
        <v>5433</v>
      </c>
      <c r="B821" s="196">
        <v>1.9368999999999998</v>
      </c>
      <c r="C821" s="196">
        <v>0.92739999999999989</v>
      </c>
      <c r="D821" s="196">
        <v>37.902699999999996</v>
      </c>
      <c r="E821" s="196">
        <v>39.421199999999999</v>
      </c>
      <c r="F821" s="196">
        <v>39.297499999999999</v>
      </c>
      <c r="G821" s="196">
        <v>38.884399999999999</v>
      </c>
      <c r="H821" s="197" t="s">
        <v>1372</v>
      </c>
      <c r="I821" s="197"/>
      <c r="J821" s="201" t="s">
        <v>3547</v>
      </c>
      <c r="K821" s="197"/>
      <c r="L821" s="192"/>
      <c r="M821" s="197"/>
      <c r="N821" s="192" t="s">
        <v>3836</v>
      </c>
      <c r="O821" s="194" t="s">
        <v>2316</v>
      </c>
      <c r="P821" s="192" t="s">
        <v>10068</v>
      </c>
      <c r="Q821" s="197" t="s">
        <v>3547</v>
      </c>
    </row>
    <row r="822" spans="1:17">
      <c r="A822" s="192" t="s">
        <v>5434</v>
      </c>
      <c r="B822" s="196">
        <v>2.0662999999999996</v>
      </c>
      <c r="C822" s="196">
        <v>0.80539999999999989</v>
      </c>
      <c r="D822" s="196">
        <v>35.639499999999998</v>
      </c>
      <c r="E822" s="196">
        <v>34.639299999999999</v>
      </c>
      <c r="F822" s="196">
        <v>33.102699999999999</v>
      </c>
      <c r="G822" s="196">
        <v>34.452999999999996</v>
      </c>
      <c r="H822" s="197" t="s">
        <v>1727</v>
      </c>
      <c r="I822" s="197"/>
      <c r="J822" s="201" t="s">
        <v>3547</v>
      </c>
      <c r="K822" s="197"/>
      <c r="L822" s="192"/>
      <c r="M822" s="197"/>
      <c r="N822" s="192" t="s">
        <v>3828</v>
      </c>
      <c r="O822" s="194" t="s">
        <v>2307</v>
      </c>
      <c r="P822" s="192" t="s">
        <v>10059</v>
      </c>
      <c r="Q822" s="197" t="s">
        <v>3547</v>
      </c>
    </row>
    <row r="823" spans="1:17">
      <c r="A823" s="192" t="s">
        <v>5435</v>
      </c>
      <c r="B823" s="196">
        <v>1.7465999999999999</v>
      </c>
      <c r="C823" s="196">
        <v>0.77079999999999993</v>
      </c>
      <c r="D823" s="196">
        <v>28.554199999999998</v>
      </c>
      <c r="E823" s="196">
        <v>29.195599999999999</v>
      </c>
      <c r="F823" s="196">
        <v>28.074099999999998</v>
      </c>
      <c r="G823" s="196">
        <v>28.616699999999998</v>
      </c>
      <c r="H823" s="197" t="s">
        <v>3818</v>
      </c>
      <c r="I823" s="197" t="s">
        <v>1755</v>
      </c>
      <c r="J823" s="201" t="s">
        <v>3547</v>
      </c>
      <c r="K823" s="197" t="s">
        <v>3550</v>
      </c>
      <c r="L823" s="192"/>
      <c r="M823" s="197"/>
      <c r="N823" s="192" t="s">
        <v>3837</v>
      </c>
      <c r="O823" s="194" t="s">
        <v>2317</v>
      </c>
      <c r="P823" s="192" t="s">
        <v>10069</v>
      </c>
      <c r="Q823" s="197" t="s">
        <v>3547</v>
      </c>
    </row>
    <row r="824" spans="1:17">
      <c r="A824" s="192" t="s">
        <v>5436</v>
      </c>
      <c r="B824" s="196">
        <v>1.5712999999999999</v>
      </c>
      <c r="C824" s="196">
        <v>0.88859999999999995</v>
      </c>
      <c r="D824" s="196">
        <v>33.200699999999998</v>
      </c>
      <c r="E824" s="196">
        <v>32.056299999999993</v>
      </c>
      <c r="F824" s="196">
        <v>32.305399999999999</v>
      </c>
      <c r="G824" s="196">
        <v>32.517599999999995</v>
      </c>
      <c r="H824" s="197" t="s">
        <v>1377</v>
      </c>
      <c r="I824" s="197"/>
      <c r="J824" s="201" t="s">
        <v>3547</v>
      </c>
      <c r="K824" s="197"/>
      <c r="L824" s="192"/>
      <c r="M824" s="197"/>
      <c r="N824" s="192" t="s">
        <v>3831</v>
      </c>
      <c r="O824" s="194" t="s">
        <v>2311</v>
      </c>
      <c r="P824" s="192" t="s">
        <v>10063</v>
      </c>
      <c r="Q824" s="197" t="s">
        <v>3547</v>
      </c>
    </row>
    <row r="825" spans="1:17">
      <c r="A825" s="192" t="s">
        <v>5437</v>
      </c>
      <c r="B825" s="196">
        <v>1.1761999999999999</v>
      </c>
      <c r="C825" s="196">
        <v>0.9131999999999999</v>
      </c>
      <c r="D825" s="196">
        <v>27.747199999999999</v>
      </c>
      <c r="E825" s="196">
        <v>27.946099999999998</v>
      </c>
      <c r="F825" s="196">
        <v>29.927699999999998</v>
      </c>
      <c r="G825" s="196">
        <v>28.459</v>
      </c>
      <c r="H825" s="197" t="s">
        <v>3818</v>
      </c>
      <c r="I825" s="197" t="s">
        <v>1372</v>
      </c>
      <c r="J825" s="201" t="s">
        <v>3610</v>
      </c>
      <c r="K825" s="197"/>
      <c r="L825" s="192"/>
      <c r="M825" s="197">
        <v>8.6999999999999994E-2</v>
      </c>
      <c r="N825" s="192" t="s">
        <v>3584</v>
      </c>
      <c r="O825" s="194" t="s">
        <v>2318</v>
      </c>
      <c r="P825" s="192" t="s">
        <v>10070</v>
      </c>
      <c r="Q825" s="197" t="s">
        <v>3547</v>
      </c>
    </row>
    <row r="826" spans="1:17">
      <c r="A826" s="192" t="s">
        <v>5438</v>
      </c>
      <c r="B826" s="196">
        <v>1.3886999999999998</v>
      </c>
      <c r="C826" s="196">
        <v>0.76919999999999988</v>
      </c>
      <c r="D826" s="196">
        <v>28.794799999999999</v>
      </c>
      <c r="E826" s="196">
        <v>26.960599999999999</v>
      </c>
      <c r="F826" s="196">
        <v>28.501299999999997</v>
      </c>
      <c r="G826" s="196">
        <v>28.082199999999997</v>
      </c>
      <c r="H826" s="197" t="s">
        <v>3818</v>
      </c>
      <c r="I826" s="197"/>
      <c r="J826" s="201" t="s">
        <v>3547</v>
      </c>
      <c r="K826" s="197"/>
      <c r="L826" s="192"/>
      <c r="M826" s="197">
        <v>3.3499999999999995E-2</v>
      </c>
      <c r="N826" s="192" t="s">
        <v>3838</v>
      </c>
      <c r="O826" s="194" t="s">
        <v>1798</v>
      </c>
      <c r="P826" s="192" t="s">
        <v>10071</v>
      </c>
      <c r="Q826" s="197" t="s">
        <v>3547</v>
      </c>
    </row>
    <row r="827" spans="1:17">
      <c r="A827" s="192" t="s">
        <v>5439</v>
      </c>
      <c r="B827" s="196">
        <v>1.2487999999999999</v>
      </c>
      <c r="C827" s="196">
        <v>0.92739999999999989</v>
      </c>
      <c r="D827" s="196">
        <v>38.279699999999998</v>
      </c>
      <c r="E827" s="196">
        <v>40.5886</v>
      </c>
      <c r="F827" s="196">
        <v>39.590499999999999</v>
      </c>
      <c r="G827" s="196">
        <v>39.586399999999998</v>
      </c>
      <c r="H827" s="197" t="s">
        <v>1372</v>
      </c>
      <c r="I827" s="197"/>
      <c r="J827" s="201" t="s">
        <v>3547</v>
      </c>
      <c r="K827" s="197"/>
      <c r="L827" s="192"/>
      <c r="M827" s="197"/>
      <c r="N827" s="192" t="s">
        <v>3839</v>
      </c>
      <c r="O827" s="194" t="s">
        <v>2319</v>
      </c>
      <c r="P827" s="192" t="s">
        <v>10072</v>
      </c>
      <c r="Q827" s="197" t="s">
        <v>3547</v>
      </c>
    </row>
    <row r="828" spans="1:17">
      <c r="A828" s="192" t="s">
        <v>5440</v>
      </c>
      <c r="B828" s="196">
        <v>1.9727999999999999</v>
      </c>
      <c r="C828" s="196">
        <v>0.80539999999999989</v>
      </c>
      <c r="D828" s="196">
        <v>34.381799999999998</v>
      </c>
      <c r="E828" s="196">
        <v>33.756699999999995</v>
      </c>
      <c r="F828" s="196">
        <v>34.750799999999998</v>
      </c>
      <c r="G828" s="196">
        <v>34.300799999999995</v>
      </c>
      <c r="H828" s="197" t="s">
        <v>1727</v>
      </c>
      <c r="I828" s="197"/>
      <c r="J828" s="201" t="s">
        <v>3547</v>
      </c>
      <c r="K828" s="197"/>
      <c r="L828" s="192"/>
      <c r="M828" s="197"/>
      <c r="N828" s="192" t="s">
        <v>3828</v>
      </c>
      <c r="O828" s="194" t="s">
        <v>2307</v>
      </c>
      <c r="P828" s="192" t="s">
        <v>10059</v>
      </c>
      <c r="Q828" s="197" t="s">
        <v>3547</v>
      </c>
    </row>
    <row r="829" spans="1:17">
      <c r="A829" s="192" t="s">
        <v>5441</v>
      </c>
      <c r="B829" s="196">
        <v>1.4445999999999999</v>
      </c>
      <c r="C829" s="196">
        <v>0.76339999999999986</v>
      </c>
      <c r="D829" s="196">
        <v>30.226199999999999</v>
      </c>
      <c r="E829" s="196">
        <v>30.744999999999997</v>
      </c>
      <c r="F829" s="196">
        <v>31.477699999999999</v>
      </c>
      <c r="G829" s="196">
        <v>30.820699999999999</v>
      </c>
      <c r="H829" s="197" t="s">
        <v>3818</v>
      </c>
      <c r="I829" s="197"/>
      <c r="J829" s="201" t="s">
        <v>3547</v>
      </c>
      <c r="K829" s="197"/>
      <c r="L829" s="192"/>
      <c r="M829" s="197">
        <v>2.7699999999999999E-2</v>
      </c>
      <c r="N829" s="192" t="s">
        <v>3606</v>
      </c>
      <c r="O829" s="194" t="s">
        <v>2320</v>
      </c>
      <c r="P829" s="192" t="s">
        <v>10073</v>
      </c>
      <c r="Q829" s="197" t="s">
        <v>3547</v>
      </c>
    </row>
    <row r="830" spans="1:17">
      <c r="A830" s="192" t="s">
        <v>5442</v>
      </c>
      <c r="B830" s="196">
        <v>1.3348</v>
      </c>
      <c r="C830" s="196">
        <v>0.92739999999999989</v>
      </c>
      <c r="D830" s="196">
        <v>32.489699999999999</v>
      </c>
      <c r="E830" s="196">
        <v>34.5839</v>
      </c>
      <c r="F830" s="196">
        <v>34.9619</v>
      </c>
      <c r="G830" s="196">
        <v>34.0062</v>
      </c>
      <c r="H830" s="197" t="s">
        <v>1372</v>
      </c>
      <c r="I830" s="197"/>
      <c r="J830" s="201" t="s">
        <v>3547</v>
      </c>
      <c r="K830" s="197"/>
      <c r="L830" s="192"/>
      <c r="M830" s="197"/>
      <c r="N830" s="192" t="s">
        <v>3840</v>
      </c>
      <c r="O830" s="194" t="s">
        <v>2321</v>
      </c>
      <c r="P830" s="192" t="s">
        <v>10074</v>
      </c>
      <c r="Q830" s="197" t="s">
        <v>3547</v>
      </c>
    </row>
    <row r="831" spans="1:17">
      <c r="A831" s="192" t="s">
        <v>5443</v>
      </c>
      <c r="B831" s="196">
        <v>1.5448999999999999</v>
      </c>
      <c r="C831" s="196">
        <v>0.92739999999999989</v>
      </c>
      <c r="D831" s="196">
        <v>31.640099999999997</v>
      </c>
      <c r="E831" s="196">
        <v>33.599999999999994</v>
      </c>
      <c r="F831" s="196">
        <v>35.920499999999997</v>
      </c>
      <c r="G831" s="196">
        <v>33.745599999999996</v>
      </c>
      <c r="H831" s="197" t="s">
        <v>1372</v>
      </c>
      <c r="I831" s="197"/>
      <c r="J831" s="201" t="s">
        <v>3547</v>
      </c>
      <c r="K831" s="197"/>
      <c r="L831" s="192"/>
      <c r="M831" s="197"/>
      <c r="N831" s="192" t="s">
        <v>3798</v>
      </c>
      <c r="O831" s="194" t="s">
        <v>2322</v>
      </c>
      <c r="P831" s="192" t="s">
        <v>10075</v>
      </c>
      <c r="Q831" s="197" t="s">
        <v>3547</v>
      </c>
    </row>
    <row r="832" spans="1:17">
      <c r="A832" s="192" t="s">
        <v>5444</v>
      </c>
      <c r="B832" s="196">
        <v>1.2222999999999999</v>
      </c>
      <c r="C832" s="196">
        <v>0.80879999999999996</v>
      </c>
      <c r="D832" s="196">
        <v>28.231999999999999</v>
      </c>
      <c r="E832" s="196">
        <v>26.9194</v>
      </c>
      <c r="F832" s="196">
        <v>27.527899999999999</v>
      </c>
      <c r="G832" s="196">
        <v>27.550199999999997</v>
      </c>
      <c r="H832" s="197" t="s">
        <v>3816</v>
      </c>
      <c r="I832" s="197"/>
      <c r="J832" s="201" t="s">
        <v>3547</v>
      </c>
      <c r="K832" s="197"/>
      <c r="L832" s="192"/>
      <c r="M832" s="197"/>
      <c r="N832" s="192" t="s">
        <v>3841</v>
      </c>
      <c r="O832" s="194" t="s">
        <v>2323</v>
      </c>
      <c r="P832" s="192" t="s">
        <v>10076</v>
      </c>
      <c r="Q832" s="197" t="s">
        <v>3547</v>
      </c>
    </row>
    <row r="833" spans="1:17">
      <c r="A833" s="192" t="s">
        <v>5445</v>
      </c>
      <c r="B833" s="196">
        <v>1.2378999999999998</v>
      </c>
      <c r="C833" s="196">
        <v>0.73569999999999991</v>
      </c>
      <c r="D833" s="196">
        <v>25.034799999999997</v>
      </c>
      <c r="E833" s="196">
        <v>25.762599999999999</v>
      </c>
      <c r="F833" s="196">
        <v>25.977099999999997</v>
      </c>
      <c r="G833" s="196">
        <v>25.601099999999999</v>
      </c>
      <c r="H833" s="197" t="s">
        <v>3818</v>
      </c>
      <c r="I833" s="197"/>
      <c r="J833" s="201" t="s">
        <v>3547</v>
      </c>
      <c r="K833" s="197"/>
      <c r="L833" s="192"/>
      <c r="M833" s="197"/>
      <c r="N833" s="192" t="s">
        <v>3664</v>
      </c>
      <c r="O833" s="194" t="s">
        <v>2324</v>
      </c>
      <c r="P833" s="192" t="s">
        <v>10077</v>
      </c>
      <c r="Q833" s="197" t="s">
        <v>3547</v>
      </c>
    </row>
    <row r="834" spans="1:17">
      <c r="A834" s="192" t="s">
        <v>10078</v>
      </c>
      <c r="B834" s="196"/>
      <c r="C834" s="196">
        <v>0.87849999999999995</v>
      </c>
      <c r="D834" s="196"/>
      <c r="E834" s="196"/>
      <c r="F834" s="196"/>
      <c r="G834" s="196"/>
      <c r="H834" s="197" t="s">
        <v>3818</v>
      </c>
      <c r="I834" s="197" t="s">
        <v>3842</v>
      </c>
      <c r="J834" s="201" t="s">
        <v>3610</v>
      </c>
      <c r="K834" s="197"/>
      <c r="L834" s="192"/>
      <c r="M834" s="197"/>
      <c r="N834" s="192" t="s">
        <v>3843</v>
      </c>
      <c r="O834" s="194" t="s">
        <v>3844</v>
      </c>
      <c r="P834" s="192" t="s">
        <v>10079</v>
      </c>
      <c r="Q834" s="197" t="s">
        <v>3547</v>
      </c>
    </row>
    <row r="835" spans="1:17">
      <c r="A835" s="192" t="s">
        <v>5446</v>
      </c>
      <c r="B835" s="196">
        <v>1.6651999999999998</v>
      </c>
      <c r="C835" s="196">
        <v>0.9131999999999999</v>
      </c>
      <c r="D835" s="196">
        <v>33.004499999999993</v>
      </c>
      <c r="E835" s="196">
        <v>35.151499999999999</v>
      </c>
      <c r="F835" s="196">
        <v>37.0062</v>
      </c>
      <c r="G835" s="196">
        <v>35.055299999999995</v>
      </c>
      <c r="H835" s="197" t="s">
        <v>3842</v>
      </c>
      <c r="I835" s="197" t="s">
        <v>1372</v>
      </c>
      <c r="J835" s="201" t="s">
        <v>3547</v>
      </c>
      <c r="K835" s="197" t="s">
        <v>3550</v>
      </c>
      <c r="L835" s="192"/>
      <c r="M835" s="197"/>
      <c r="N835" s="192" t="s">
        <v>3845</v>
      </c>
      <c r="O835" s="194" t="s">
        <v>1364</v>
      </c>
      <c r="P835" s="192" t="s">
        <v>10080</v>
      </c>
      <c r="Q835" s="197" t="s">
        <v>3547</v>
      </c>
    </row>
    <row r="836" spans="1:17">
      <c r="A836" s="192" t="s">
        <v>5447</v>
      </c>
      <c r="B836" s="196"/>
      <c r="C836" s="196">
        <v>0.8042999999999999</v>
      </c>
      <c r="D836" s="196">
        <v>28.037099999999999</v>
      </c>
      <c r="E836" s="196"/>
      <c r="F836" s="196"/>
      <c r="G836" s="196">
        <v>28.037099999999999</v>
      </c>
      <c r="H836" s="197" t="s">
        <v>3818</v>
      </c>
      <c r="I836" s="197"/>
      <c r="J836" s="201" t="s">
        <v>3547</v>
      </c>
      <c r="K836" s="197"/>
      <c r="L836" s="192"/>
      <c r="M836" s="197">
        <v>6.8599999999999994E-2</v>
      </c>
      <c r="N836" s="192" t="s">
        <v>3846</v>
      </c>
      <c r="O836" s="194" t="s">
        <v>3847</v>
      </c>
      <c r="P836" s="192" t="s">
        <v>10081</v>
      </c>
      <c r="Q836" s="197" t="s">
        <v>3547</v>
      </c>
    </row>
    <row r="837" spans="1:17">
      <c r="A837" s="192" t="s">
        <v>5448</v>
      </c>
      <c r="B837" s="196">
        <v>1.9689999999999999</v>
      </c>
      <c r="C837" s="196">
        <v>0.80719999999999992</v>
      </c>
      <c r="D837" s="196">
        <v>36.328199999999995</v>
      </c>
      <c r="E837" s="196">
        <v>36.5229</v>
      </c>
      <c r="F837" s="196">
        <v>36.599299999999999</v>
      </c>
      <c r="G837" s="196">
        <v>36.486399999999996</v>
      </c>
      <c r="H837" s="197" t="s">
        <v>1454</v>
      </c>
      <c r="I837" s="197"/>
      <c r="J837" s="201" t="s">
        <v>3547</v>
      </c>
      <c r="K837" s="197"/>
      <c r="L837" s="192"/>
      <c r="M837" s="197"/>
      <c r="N837" s="192" t="s">
        <v>3848</v>
      </c>
      <c r="O837" s="194" t="s">
        <v>2325</v>
      </c>
      <c r="P837" s="192" t="s">
        <v>10082</v>
      </c>
      <c r="Q837" s="197" t="s">
        <v>3547</v>
      </c>
    </row>
    <row r="838" spans="1:17">
      <c r="A838" s="192" t="s">
        <v>5449</v>
      </c>
      <c r="B838" s="196">
        <v>1.5103</v>
      </c>
      <c r="C838" s="196">
        <v>0.89059999999999995</v>
      </c>
      <c r="D838" s="196">
        <v>32.224599999999995</v>
      </c>
      <c r="E838" s="196">
        <v>33.080199999999998</v>
      </c>
      <c r="F838" s="196">
        <v>31.982299999999999</v>
      </c>
      <c r="G838" s="196">
        <v>32.435099999999998</v>
      </c>
      <c r="H838" s="197" t="s">
        <v>1769</v>
      </c>
      <c r="I838" s="197" t="s">
        <v>1593</v>
      </c>
      <c r="J838" s="201" t="s">
        <v>3547</v>
      </c>
      <c r="K838" s="197" t="s">
        <v>3550</v>
      </c>
      <c r="L838" s="192"/>
      <c r="M838" s="197">
        <v>5.1699999999999996E-2</v>
      </c>
      <c r="N838" s="192" t="s">
        <v>3548</v>
      </c>
      <c r="O838" s="194" t="s">
        <v>2326</v>
      </c>
      <c r="P838" s="192" t="s">
        <v>10083</v>
      </c>
      <c r="Q838" s="197" t="s">
        <v>3547</v>
      </c>
    </row>
    <row r="839" spans="1:17">
      <c r="A839" s="192" t="s">
        <v>5450</v>
      </c>
      <c r="B839" s="196">
        <v>1.1474</v>
      </c>
      <c r="C839" s="196">
        <v>0.73569999999999991</v>
      </c>
      <c r="D839" s="196">
        <v>29.808699999999998</v>
      </c>
      <c r="E839" s="196">
        <v>28.5427</v>
      </c>
      <c r="F839" s="196">
        <v>25.105499999999999</v>
      </c>
      <c r="G839" s="196">
        <v>27.898</v>
      </c>
      <c r="H839" s="197" t="s">
        <v>3818</v>
      </c>
      <c r="I839" s="197"/>
      <c r="J839" s="201" t="s">
        <v>3547</v>
      </c>
      <c r="K839" s="197"/>
      <c r="L839" s="192"/>
      <c r="M839" s="197"/>
      <c r="N839" s="192" t="s">
        <v>3849</v>
      </c>
      <c r="O839" s="194" t="s">
        <v>2327</v>
      </c>
      <c r="P839" s="192" t="s">
        <v>10084</v>
      </c>
      <c r="Q839" s="197" t="s">
        <v>3547</v>
      </c>
    </row>
    <row r="840" spans="1:17">
      <c r="A840" s="192" t="s">
        <v>5451</v>
      </c>
      <c r="B840" s="196">
        <v>1.0800999999999998</v>
      </c>
      <c r="C840" s="196">
        <v>0.73569999999999991</v>
      </c>
      <c r="D840" s="196">
        <v>26.889499999999998</v>
      </c>
      <c r="E840" s="196">
        <v>26.940499999999997</v>
      </c>
      <c r="F840" s="196">
        <v>26.101199999999999</v>
      </c>
      <c r="G840" s="196">
        <v>26.691199999999998</v>
      </c>
      <c r="H840" s="197" t="s">
        <v>3818</v>
      </c>
      <c r="I840" s="197"/>
      <c r="J840" s="201" t="s">
        <v>3547</v>
      </c>
      <c r="K840" s="197"/>
      <c r="L840" s="192"/>
      <c r="M840" s="197"/>
      <c r="N840" s="192" t="s">
        <v>3850</v>
      </c>
      <c r="O840" s="194" t="s">
        <v>2328</v>
      </c>
      <c r="P840" s="192" t="s">
        <v>10085</v>
      </c>
      <c r="Q840" s="197" t="s">
        <v>3547</v>
      </c>
    </row>
    <row r="841" spans="1:17">
      <c r="A841" s="192" t="s">
        <v>5452</v>
      </c>
      <c r="B841" s="196">
        <v>1.7669999999999999</v>
      </c>
      <c r="C841" s="196">
        <v>0.9131999999999999</v>
      </c>
      <c r="D841" s="196">
        <v>35.583299999999994</v>
      </c>
      <c r="E841" s="196">
        <v>36.231999999999999</v>
      </c>
      <c r="F841" s="196">
        <v>35.870299999999993</v>
      </c>
      <c r="G841" s="196">
        <v>35.895199999999996</v>
      </c>
      <c r="H841" s="197" t="s">
        <v>1370</v>
      </c>
      <c r="I841" s="197" t="s">
        <v>1372</v>
      </c>
      <c r="J841" s="201" t="s">
        <v>3547</v>
      </c>
      <c r="K841" s="197" t="s">
        <v>3550</v>
      </c>
      <c r="L841" s="192"/>
      <c r="M841" s="197"/>
      <c r="N841" s="192" t="s">
        <v>3560</v>
      </c>
      <c r="O841" s="194" t="s">
        <v>1796</v>
      </c>
      <c r="P841" s="192" t="s">
        <v>10051</v>
      </c>
      <c r="Q841" s="197" t="s">
        <v>3547</v>
      </c>
    </row>
    <row r="842" spans="1:17">
      <c r="A842" s="192" t="s">
        <v>5453</v>
      </c>
      <c r="B842" s="196">
        <v>1.5748</v>
      </c>
      <c r="C842" s="196">
        <v>0.80539999999999989</v>
      </c>
      <c r="D842" s="196">
        <v>28.361499999999999</v>
      </c>
      <c r="E842" s="196">
        <v>30.729899999999997</v>
      </c>
      <c r="F842" s="196">
        <v>31.446399999999997</v>
      </c>
      <c r="G842" s="196">
        <v>30.178099999999997</v>
      </c>
      <c r="H842" s="197" t="s">
        <v>3818</v>
      </c>
      <c r="I842" s="197" t="s">
        <v>1727</v>
      </c>
      <c r="J842" s="201" t="s">
        <v>3547</v>
      </c>
      <c r="K842" s="197" t="s">
        <v>3550</v>
      </c>
      <c r="L842" s="192"/>
      <c r="M842" s="197">
        <v>1.7899999999999999E-2</v>
      </c>
      <c r="N842" s="192" t="s">
        <v>3851</v>
      </c>
      <c r="O842" s="194" t="s">
        <v>2329</v>
      </c>
      <c r="P842" s="192" t="s">
        <v>10086</v>
      </c>
      <c r="Q842" s="197" t="s">
        <v>3547</v>
      </c>
    </row>
    <row r="843" spans="1:17">
      <c r="A843" s="192" t="s">
        <v>5454</v>
      </c>
      <c r="B843" s="196">
        <v>1.6104999999999998</v>
      </c>
      <c r="C843" s="196">
        <v>0.92739999999999989</v>
      </c>
      <c r="D843" s="196">
        <v>33.782599999999995</v>
      </c>
      <c r="E843" s="196">
        <v>33.742799999999995</v>
      </c>
      <c r="F843" s="196">
        <v>33.930699999999995</v>
      </c>
      <c r="G843" s="196">
        <v>33.819599999999994</v>
      </c>
      <c r="H843" s="197" t="s">
        <v>1372</v>
      </c>
      <c r="I843" s="197"/>
      <c r="J843" s="201" t="s">
        <v>3547</v>
      </c>
      <c r="K843" s="197"/>
      <c r="L843" s="192"/>
      <c r="M843" s="197"/>
      <c r="N843" s="192" t="s">
        <v>3559</v>
      </c>
      <c r="O843" s="194" t="s">
        <v>2303</v>
      </c>
      <c r="P843" s="192" t="s">
        <v>10054</v>
      </c>
      <c r="Q843" s="197" t="s">
        <v>3547</v>
      </c>
    </row>
    <row r="844" spans="1:17">
      <c r="A844" s="192" t="s">
        <v>5455</v>
      </c>
      <c r="B844" s="196">
        <v>2.3064999999999998</v>
      </c>
      <c r="C844" s="196">
        <v>0.92739999999999989</v>
      </c>
      <c r="D844" s="196">
        <v>41.907599999999995</v>
      </c>
      <c r="E844" s="196">
        <v>41.742799999999995</v>
      </c>
      <c r="F844" s="196">
        <v>42.144799999999996</v>
      </c>
      <c r="G844" s="196">
        <v>41.934699999999999</v>
      </c>
      <c r="H844" s="197" t="s">
        <v>1372</v>
      </c>
      <c r="I844" s="197"/>
      <c r="J844" s="201" t="s">
        <v>3547</v>
      </c>
      <c r="K844" s="197"/>
      <c r="L844" s="192"/>
      <c r="M844" s="197"/>
      <c r="N844" s="192" t="s">
        <v>3852</v>
      </c>
      <c r="O844" s="194" t="s">
        <v>2330</v>
      </c>
      <c r="P844" s="192" t="s">
        <v>10087</v>
      </c>
      <c r="Q844" s="197" t="s">
        <v>3547</v>
      </c>
    </row>
    <row r="845" spans="1:17">
      <c r="A845" s="192" t="s">
        <v>5456</v>
      </c>
      <c r="B845" s="196">
        <v>1.8751</v>
      </c>
      <c r="C845" s="196">
        <v>0.92739999999999989</v>
      </c>
      <c r="D845" s="196">
        <v>32.880199999999995</v>
      </c>
      <c r="E845" s="196">
        <v>33.897599999999997</v>
      </c>
      <c r="F845" s="196">
        <v>35.377699999999997</v>
      </c>
      <c r="G845" s="196">
        <v>34.086499999999994</v>
      </c>
      <c r="H845" s="197" t="s">
        <v>1372</v>
      </c>
      <c r="I845" s="197"/>
      <c r="J845" s="201" t="s">
        <v>3547</v>
      </c>
      <c r="K845" s="197"/>
      <c r="L845" s="192"/>
      <c r="M845" s="197"/>
      <c r="N845" s="192" t="s">
        <v>3852</v>
      </c>
      <c r="O845" s="194" t="s">
        <v>2330</v>
      </c>
      <c r="P845" s="192" t="s">
        <v>10087</v>
      </c>
      <c r="Q845" s="197" t="s">
        <v>3547</v>
      </c>
    </row>
    <row r="846" spans="1:17">
      <c r="A846" s="192" t="s">
        <v>5457</v>
      </c>
      <c r="B846" s="196">
        <v>2.0446999999999997</v>
      </c>
      <c r="C846" s="196">
        <v>0.92739999999999989</v>
      </c>
      <c r="D846" s="196">
        <v>38.570699999999995</v>
      </c>
      <c r="E846" s="196">
        <v>38.608599999999996</v>
      </c>
      <c r="F846" s="196">
        <v>43.323699999999995</v>
      </c>
      <c r="G846" s="196">
        <v>40.131399999999999</v>
      </c>
      <c r="H846" s="197" t="s">
        <v>1372</v>
      </c>
      <c r="I846" s="197"/>
      <c r="J846" s="201" t="s">
        <v>3547</v>
      </c>
      <c r="K846" s="197"/>
      <c r="L846" s="192"/>
      <c r="M846" s="197"/>
      <c r="N846" s="192" t="s">
        <v>3852</v>
      </c>
      <c r="O846" s="194" t="s">
        <v>2330</v>
      </c>
      <c r="P846" s="192" t="s">
        <v>10087</v>
      </c>
      <c r="Q846" s="197" t="s">
        <v>3547</v>
      </c>
    </row>
    <row r="847" spans="1:17">
      <c r="A847" s="192" t="s">
        <v>5458</v>
      </c>
      <c r="B847" s="196">
        <v>2.4733999999999998</v>
      </c>
      <c r="C847" s="196">
        <v>0.92739999999999989</v>
      </c>
      <c r="D847" s="196">
        <v>42.894099999999995</v>
      </c>
      <c r="E847" s="196">
        <v>43.548499999999997</v>
      </c>
      <c r="F847" s="196">
        <v>42.612899999999996</v>
      </c>
      <c r="G847" s="196">
        <v>43.012499999999996</v>
      </c>
      <c r="H847" s="197" t="s">
        <v>1372</v>
      </c>
      <c r="I847" s="197"/>
      <c r="J847" s="201" t="s">
        <v>3547</v>
      </c>
      <c r="K847" s="197"/>
      <c r="L847" s="192"/>
      <c r="M847" s="197"/>
      <c r="N847" s="192" t="s">
        <v>3852</v>
      </c>
      <c r="O847" s="194" t="s">
        <v>2330</v>
      </c>
      <c r="P847" s="192" t="s">
        <v>10087</v>
      </c>
      <c r="Q847" s="197" t="s">
        <v>3547</v>
      </c>
    </row>
    <row r="848" spans="1:17">
      <c r="A848" s="192" t="s">
        <v>5459</v>
      </c>
      <c r="B848" s="196">
        <v>1.1666999999999998</v>
      </c>
      <c r="C848" s="196">
        <v>0.73569999999999991</v>
      </c>
      <c r="D848" s="196">
        <v>26.217399999999998</v>
      </c>
      <c r="E848" s="196">
        <v>24.895799999999998</v>
      </c>
      <c r="F848" s="196">
        <v>25.2043</v>
      </c>
      <c r="G848" s="196">
        <v>25.485599999999998</v>
      </c>
      <c r="H848" s="197" t="s">
        <v>3818</v>
      </c>
      <c r="I848" s="197"/>
      <c r="J848" s="201" t="s">
        <v>3547</v>
      </c>
      <c r="K848" s="197"/>
      <c r="L848" s="192"/>
      <c r="M848" s="197"/>
      <c r="N848" s="192" t="s">
        <v>1341</v>
      </c>
      <c r="O848" s="194" t="s">
        <v>2331</v>
      </c>
      <c r="P848" s="192" t="s">
        <v>10088</v>
      </c>
      <c r="Q848" s="197" t="s">
        <v>3547</v>
      </c>
    </row>
    <row r="849" spans="1:17">
      <c r="A849" s="192" t="s">
        <v>5460</v>
      </c>
      <c r="B849" s="196">
        <v>1.8198999999999999</v>
      </c>
      <c r="C849" s="196">
        <v>0.92739999999999989</v>
      </c>
      <c r="D849" s="196">
        <v>37.522599999999997</v>
      </c>
      <c r="E849" s="196">
        <v>40.415499999999994</v>
      </c>
      <c r="F849" s="196">
        <v>41.053699999999999</v>
      </c>
      <c r="G849" s="196">
        <v>39.675099999999993</v>
      </c>
      <c r="H849" s="197" t="s">
        <v>1372</v>
      </c>
      <c r="I849" s="197"/>
      <c r="J849" s="201" t="s">
        <v>3547</v>
      </c>
      <c r="K849" s="197"/>
      <c r="L849" s="192"/>
      <c r="M849" s="197"/>
      <c r="N849" s="192" t="s">
        <v>3853</v>
      </c>
      <c r="O849" s="194" t="s">
        <v>2332</v>
      </c>
      <c r="P849" s="192" t="s">
        <v>10089</v>
      </c>
      <c r="Q849" s="197" t="s">
        <v>3547</v>
      </c>
    </row>
    <row r="850" spans="1:17">
      <c r="A850" s="192" t="s">
        <v>5461</v>
      </c>
      <c r="B850" s="196">
        <v>1.4723999999999999</v>
      </c>
      <c r="C850" s="196">
        <v>0.73569999999999991</v>
      </c>
      <c r="D850" s="196">
        <v>30.752999999999997</v>
      </c>
      <c r="E850" s="196">
        <v>30.455499999999997</v>
      </c>
      <c r="F850" s="196">
        <v>30.709399999999999</v>
      </c>
      <c r="G850" s="196">
        <v>30.6372</v>
      </c>
      <c r="H850" s="197" t="s">
        <v>3818</v>
      </c>
      <c r="I850" s="197"/>
      <c r="J850" s="201" t="s">
        <v>3547</v>
      </c>
      <c r="K850" s="197"/>
      <c r="L850" s="192"/>
      <c r="M850" s="197"/>
      <c r="N850" s="192" t="s">
        <v>3567</v>
      </c>
      <c r="O850" s="194" t="s">
        <v>2333</v>
      </c>
      <c r="P850" s="192" t="s">
        <v>10090</v>
      </c>
      <c r="Q850" s="197" t="s">
        <v>3547</v>
      </c>
    </row>
    <row r="851" spans="1:17">
      <c r="A851" s="192" t="s">
        <v>5462</v>
      </c>
      <c r="B851" s="196">
        <v>1.5393999999999999</v>
      </c>
      <c r="C851" s="196">
        <v>0.92739999999999989</v>
      </c>
      <c r="D851" s="196">
        <v>31.1328</v>
      </c>
      <c r="E851" s="196">
        <v>33.630299999999998</v>
      </c>
      <c r="F851" s="196">
        <v>35.282299999999999</v>
      </c>
      <c r="G851" s="196">
        <v>33.281699999999994</v>
      </c>
      <c r="H851" s="197" t="s">
        <v>1372</v>
      </c>
      <c r="I851" s="197"/>
      <c r="J851" s="201" t="s">
        <v>3547</v>
      </c>
      <c r="K851" s="197"/>
      <c r="L851" s="192"/>
      <c r="M851" s="197"/>
      <c r="N851" s="192" t="s">
        <v>3854</v>
      </c>
      <c r="O851" s="194" t="s">
        <v>2334</v>
      </c>
      <c r="P851" s="192" t="s">
        <v>10091</v>
      </c>
      <c r="Q851" s="197" t="s">
        <v>3547</v>
      </c>
    </row>
    <row r="852" spans="1:17">
      <c r="A852" s="192" t="s">
        <v>5463</v>
      </c>
      <c r="B852" s="196">
        <v>1.2599999999999998</v>
      </c>
      <c r="C852" s="196">
        <v>0.74559999999999993</v>
      </c>
      <c r="D852" s="196">
        <v>26.222899999999999</v>
      </c>
      <c r="E852" s="196">
        <v>26.576099999999997</v>
      </c>
      <c r="F852" s="196">
        <v>27.258999999999997</v>
      </c>
      <c r="G852" s="196">
        <v>26.681099999999997</v>
      </c>
      <c r="H852" s="197" t="s">
        <v>3818</v>
      </c>
      <c r="I852" s="197"/>
      <c r="J852" s="201" t="s">
        <v>3547</v>
      </c>
      <c r="K852" s="197"/>
      <c r="L852" s="192"/>
      <c r="M852" s="197">
        <v>9.8999999999999991E-3</v>
      </c>
      <c r="N852" s="192" t="s">
        <v>3855</v>
      </c>
      <c r="O852" s="194" t="s">
        <v>2335</v>
      </c>
      <c r="P852" s="192" t="s">
        <v>10092</v>
      </c>
      <c r="Q852" s="197" t="s">
        <v>3547</v>
      </c>
    </row>
    <row r="853" spans="1:17">
      <c r="A853" s="192" t="s">
        <v>5464</v>
      </c>
      <c r="B853" s="196">
        <v>1.6015999999999999</v>
      </c>
      <c r="C853" s="196">
        <v>0.87069999999999992</v>
      </c>
      <c r="D853" s="196">
        <v>32.129099999999994</v>
      </c>
      <c r="E853" s="196">
        <v>32.713899999999995</v>
      </c>
      <c r="F853" s="196">
        <v>36.167599999999993</v>
      </c>
      <c r="G853" s="196">
        <v>33.621699999999997</v>
      </c>
      <c r="H853" s="197" t="s">
        <v>3818</v>
      </c>
      <c r="I853" s="197" t="s">
        <v>1348</v>
      </c>
      <c r="J853" s="201" t="s">
        <v>3547</v>
      </c>
      <c r="K853" s="197" t="s">
        <v>3550</v>
      </c>
      <c r="L853" s="192"/>
      <c r="M853" s="197"/>
      <c r="N853" s="192" t="s">
        <v>3856</v>
      </c>
      <c r="O853" s="194" t="s">
        <v>2336</v>
      </c>
      <c r="P853" s="192" t="s">
        <v>10093</v>
      </c>
      <c r="Q853" s="197" t="s">
        <v>3547</v>
      </c>
    </row>
    <row r="854" spans="1:17">
      <c r="A854" s="192" t="s">
        <v>5465</v>
      </c>
      <c r="B854" s="196">
        <v>1.1993999999999998</v>
      </c>
      <c r="C854" s="196">
        <v>0.79359999999999986</v>
      </c>
      <c r="D854" s="196">
        <v>24.547199999999997</v>
      </c>
      <c r="E854" s="196">
        <v>35.034899999999993</v>
      </c>
      <c r="F854" s="196">
        <v>26.421699999999998</v>
      </c>
      <c r="G854" s="196">
        <v>28.758099999999999</v>
      </c>
      <c r="H854" s="197" t="s">
        <v>3818</v>
      </c>
      <c r="I854" s="197"/>
      <c r="J854" s="201" t="s">
        <v>3547</v>
      </c>
      <c r="K854" s="197"/>
      <c r="L854" s="192"/>
      <c r="M854" s="197">
        <v>5.7899999999999993E-2</v>
      </c>
      <c r="N854" s="192" t="s">
        <v>3558</v>
      </c>
      <c r="O854" s="194" t="s">
        <v>2337</v>
      </c>
      <c r="P854" s="192" t="s">
        <v>10094</v>
      </c>
      <c r="Q854" s="197" t="s">
        <v>3547</v>
      </c>
    </row>
    <row r="855" spans="1:17">
      <c r="A855" s="192" t="s">
        <v>5466</v>
      </c>
      <c r="B855" s="196">
        <v>0.93779999999999997</v>
      </c>
      <c r="C855" s="196">
        <v>0.73569999999999991</v>
      </c>
      <c r="D855" s="196">
        <v>31.493199999999998</v>
      </c>
      <c r="E855" s="196">
        <v>29.883999999999997</v>
      </c>
      <c r="F855" s="196">
        <v>29.098599999999998</v>
      </c>
      <c r="G855" s="196">
        <v>30.2607</v>
      </c>
      <c r="H855" s="197" t="s">
        <v>3818</v>
      </c>
      <c r="I855" s="197"/>
      <c r="J855" s="201" t="s">
        <v>3547</v>
      </c>
      <c r="K855" s="197"/>
      <c r="L855" s="192"/>
      <c r="M855" s="197"/>
      <c r="N855" s="192" t="s">
        <v>3857</v>
      </c>
      <c r="O855" s="194" t="s">
        <v>2338</v>
      </c>
      <c r="P855" s="192" t="s">
        <v>10095</v>
      </c>
      <c r="Q855" s="197" t="s">
        <v>3547</v>
      </c>
    </row>
    <row r="856" spans="1:17">
      <c r="A856" s="192" t="s">
        <v>5467</v>
      </c>
      <c r="B856" s="196">
        <v>1.2786999999999999</v>
      </c>
      <c r="C856" s="196">
        <v>0.7720999999999999</v>
      </c>
      <c r="D856" s="196">
        <v>27.810899999999997</v>
      </c>
      <c r="E856" s="196">
        <v>28.354599999999998</v>
      </c>
      <c r="F856" s="196">
        <v>28.920599999999997</v>
      </c>
      <c r="G856" s="196">
        <v>28.366899999999998</v>
      </c>
      <c r="H856" s="197" t="s">
        <v>3818</v>
      </c>
      <c r="I856" s="197"/>
      <c r="J856" s="201" t="s">
        <v>3547</v>
      </c>
      <c r="K856" s="197"/>
      <c r="L856" s="192"/>
      <c r="M856" s="197">
        <v>3.6399999999999995E-2</v>
      </c>
      <c r="N856" s="192" t="s">
        <v>3858</v>
      </c>
      <c r="O856" s="194" t="s">
        <v>2339</v>
      </c>
      <c r="P856" s="192" t="s">
        <v>10096</v>
      </c>
      <c r="Q856" s="197" t="s">
        <v>3547</v>
      </c>
    </row>
    <row r="857" spans="1:17">
      <c r="A857" s="192" t="s">
        <v>5468</v>
      </c>
      <c r="B857" s="196">
        <v>1.5058999999999998</v>
      </c>
      <c r="C857" s="196">
        <v>0.77079999999999993</v>
      </c>
      <c r="D857" s="196">
        <v>28.416499999999999</v>
      </c>
      <c r="E857" s="196">
        <v>27.9178</v>
      </c>
      <c r="F857" s="196">
        <v>30.948499999999999</v>
      </c>
      <c r="G857" s="196">
        <v>29.0626</v>
      </c>
      <c r="H857" s="197" t="s">
        <v>3818</v>
      </c>
      <c r="I857" s="197" t="s">
        <v>1755</v>
      </c>
      <c r="J857" s="201" t="s">
        <v>3547</v>
      </c>
      <c r="K857" s="197" t="s">
        <v>3550</v>
      </c>
      <c r="L857" s="192"/>
      <c r="M857" s="197"/>
      <c r="N857" s="192" t="s">
        <v>3859</v>
      </c>
      <c r="O857" s="194" t="s">
        <v>2340</v>
      </c>
      <c r="P857" s="192" t="s">
        <v>10097</v>
      </c>
      <c r="Q857" s="197" t="s">
        <v>3547</v>
      </c>
    </row>
    <row r="858" spans="1:17">
      <c r="A858" s="192" t="s">
        <v>5469</v>
      </c>
      <c r="B858" s="196">
        <v>1.9221999999999999</v>
      </c>
      <c r="C858" s="196">
        <v>0.94109999999999994</v>
      </c>
      <c r="D858" s="196">
        <v>36.719899999999996</v>
      </c>
      <c r="E858" s="196">
        <v>38.893599999999999</v>
      </c>
      <c r="F858" s="196">
        <v>40.115899999999996</v>
      </c>
      <c r="G858" s="196">
        <v>38.545199999999994</v>
      </c>
      <c r="H858" s="197" t="s">
        <v>1593</v>
      </c>
      <c r="I858" s="197"/>
      <c r="J858" s="201" t="s">
        <v>3547</v>
      </c>
      <c r="K858" s="197"/>
      <c r="L858" s="192"/>
      <c r="M858" s="197"/>
      <c r="N858" s="192" t="s">
        <v>3582</v>
      </c>
      <c r="O858" s="194" t="s">
        <v>2341</v>
      </c>
      <c r="P858" s="192" t="s">
        <v>10098</v>
      </c>
      <c r="Q858" s="197" t="s">
        <v>3547</v>
      </c>
    </row>
    <row r="859" spans="1:17">
      <c r="A859" s="192" t="s">
        <v>5470</v>
      </c>
      <c r="B859" s="196">
        <v>1.1171</v>
      </c>
      <c r="C859" s="196">
        <v>0.73569999999999991</v>
      </c>
      <c r="D859" s="196">
        <v>27.898299999999999</v>
      </c>
      <c r="E859" s="196">
        <v>29.636499999999998</v>
      </c>
      <c r="F859" s="196">
        <v>28.305599999999998</v>
      </c>
      <c r="G859" s="196">
        <v>28.615399999999998</v>
      </c>
      <c r="H859" s="197" t="s">
        <v>3818</v>
      </c>
      <c r="I859" s="197"/>
      <c r="J859" s="201" t="s">
        <v>3547</v>
      </c>
      <c r="K859" s="197"/>
      <c r="L859" s="192"/>
      <c r="M859" s="197"/>
      <c r="N859" s="192" t="s">
        <v>3860</v>
      </c>
      <c r="O859" s="194" t="s">
        <v>2342</v>
      </c>
      <c r="P859" s="192" t="s">
        <v>10099</v>
      </c>
      <c r="Q859" s="197" t="s">
        <v>3547</v>
      </c>
    </row>
    <row r="860" spans="1:17">
      <c r="A860" s="192" t="s">
        <v>5471</v>
      </c>
      <c r="B860" s="196">
        <v>1.3823999999999999</v>
      </c>
      <c r="C860" s="196">
        <v>0.88859999999999995</v>
      </c>
      <c r="D860" s="196">
        <v>25.450999999999997</v>
      </c>
      <c r="E860" s="196">
        <v>26.795299999999997</v>
      </c>
      <c r="F860" s="196">
        <v>29.979099999999999</v>
      </c>
      <c r="G860" s="196">
        <v>27.462199999999999</v>
      </c>
      <c r="H860" s="197" t="s">
        <v>1377</v>
      </c>
      <c r="I860" s="197"/>
      <c r="J860" s="201" t="s">
        <v>3547</v>
      </c>
      <c r="K860" s="197"/>
      <c r="L860" s="192"/>
      <c r="M860" s="197"/>
      <c r="N860" s="192" t="s">
        <v>3861</v>
      </c>
      <c r="O860" s="194" t="s">
        <v>2343</v>
      </c>
      <c r="P860" s="192" t="s">
        <v>10100</v>
      </c>
      <c r="Q860" s="197" t="s">
        <v>3547</v>
      </c>
    </row>
    <row r="861" spans="1:17">
      <c r="A861" s="192" t="s">
        <v>10101</v>
      </c>
      <c r="B861" s="196"/>
      <c r="C861" s="196">
        <v>0.74389999999999989</v>
      </c>
      <c r="D861" s="196">
        <v>26.561799999999998</v>
      </c>
      <c r="E861" s="196"/>
      <c r="F861" s="196"/>
      <c r="G861" s="196">
        <v>26.561799999999998</v>
      </c>
      <c r="H861" s="197" t="s">
        <v>3818</v>
      </c>
      <c r="I861" s="197"/>
      <c r="J861" s="201" t="s">
        <v>3547</v>
      </c>
      <c r="K861" s="197"/>
      <c r="L861" s="192"/>
      <c r="M861" s="197">
        <v>8.199999999999999E-3</v>
      </c>
      <c r="N861" s="192" t="s">
        <v>3862</v>
      </c>
      <c r="O861" s="194" t="s">
        <v>2344</v>
      </c>
      <c r="P861" s="192" t="s">
        <v>10102</v>
      </c>
      <c r="Q861" s="197" t="s">
        <v>3547</v>
      </c>
    </row>
    <row r="862" spans="1:17">
      <c r="A862" s="192" t="s">
        <v>5472</v>
      </c>
      <c r="B862" s="196">
        <v>0.97019999999999995</v>
      </c>
      <c r="C862" s="196">
        <v>0.88859999999999995</v>
      </c>
      <c r="D862" s="196">
        <v>26.203099999999999</v>
      </c>
      <c r="E862" s="196">
        <v>26.790499999999998</v>
      </c>
      <c r="F862" s="196">
        <v>27.474599999999999</v>
      </c>
      <c r="G862" s="196">
        <v>26.800799999999999</v>
      </c>
      <c r="H862" s="197" t="s">
        <v>1377</v>
      </c>
      <c r="I862" s="197"/>
      <c r="J862" s="201" t="s">
        <v>3547</v>
      </c>
      <c r="K862" s="197"/>
      <c r="L862" s="192"/>
      <c r="M862" s="197"/>
      <c r="N862" s="192" t="s">
        <v>3863</v>
      </c>
      <c r="O862" s="194" t="s">
        <v>2345</v>
      </c>
      <c r="P862" s="192" t="s">
        <v>10103</v>
      </c>
      <c r="Q862" s="197" t="s">
        <v>3547</v>
      </c>
    </row>
    <row r="863" spans="1:17">
      <c r="A863" s="192" t="s">
        <v>5473</v>
      </c>
      <c r="B863" s="196">
        <v>1.7077</v>
      </c>
      <c r="C863" s="196">
        <v>0.92739999999999989</v>
      </c>
      <c r="D863" s="196">
        <v>36.487199999999994</v>
      </c>
      <c r="E863" s="196">
        <v>37.660199999999996</v>
      </c>
      <c r="F863" s="196">
        <v>37.407299999999999</v>
      </c>
      <c r="G863" s="196">
        <v>37.270399999999995</v>
      </c>
      <c r="H863" s="197" t="s">
        <v>1372</v>
      </c>
      <c r="I863" s="197"/>
      <c r="J863" s="201" t="s">
        <v>3547</v>
      </c>
      <c r="K863" s="197"/>
      <c r="L863" s="192"/>
      <c r="M863" s="197"/>
      <c r="N863" s="192" t="s">
        <v>3852</v>
      </c>
      <c r="O863" s="194" t="s">
        <v>2330</v>
      </c>
      <c r="P863" s="192" t="s">
        <v>10087</v>
      </c>
      <c r="Q863" s="197" t="s">
        <v>3547</v>
      </c>
    </row>
    <row r="864" spans="1:17">
      <c r="A864" s="192" t="s">
        <v>5474</v>
      </c>
      <c r="B864" s="196">
        <v>1.2865</v>
      </c>
      <c r="C864" s="196">
        <v>0.87069999999999992</v>
      </c>
      <c r="D864" s="196">
        <v>32.835899999999995</v>
      </c>
      <c r="E864" s="196">
        <v>32.464399999999998</v>
      </c>
      <c r="F864" s="196">
        <v>32.649499999999996</v>
      </c>
      <c r="G864" s="196">
        <v>32.648999999999994</v>
      </c>
      <c r="H864" s="197" t="s">
        <v>3818</v>
      </c>
      <c r="I864" s="197" t="s">
        <v>1348</v>
      </c>
      <c r="J864" s="201" t="s">
        <v>3547</v>
      </c>
      <c r="K864" s="197" t="s">
        <v>3550</v>
      </c>
      <c r="L864" s="192"/>
      <c r="M864" s="197">
        <v>1.2499999999999999E-2</v>
      </c>
      <c r="N864" s="192" t="s">
        <v>3864</v>
      </c>
      <c r="O864" s="194" t="s">
        <v>2346</v>
      </c>
      <c r="P864" s="192" t="s">
        <v>10104</v>
      </c>
      <c r="Q864" s="197" t="s">
        <v>3547</v>
      </c>
    </row>
    <row r="865" spans="1:17">
      <c r="A865" s="192" t="s">
        <v>5475</v>
      </c>
      <c r="B865" s="196">
        <v>1.7867999999999999</v>
      </c>
      <c r="C865" s="196">
        <v>0.77079999999999993</v>
      </c>
      <c r="D865" s="196">
        <v>31.2395</v>
      </c>
      <c r="E865" s="196">
        <v>32.705199999999998</v>
      </c>
      <c r="F865" s="196">
        <v>31.281899999999997</v>
      </c>
      <c r="G865" s="196">
        <v>31.742699999999999</v>
      </c>
      <c r="H865" s="197" t="s">
        <v>3865</v>
      </c>
      <c r="I865" s="197" t="s">
        <v>1755</v>
      </c>
      <c r="J865" s="201" t="s">
        <v>3547</v>
      </c>
      <c r="K865" s="197" t="s">
        <v>3550</v>
      </c>
      <c r="L865" s="192"/>
      <c r="M865" s="197"/>
      <c r="N865" s="192" t="s">
        <v>3866</v>
      </c>
      <c r="O865" s="194" t="s">
        <v>1368</v>
      </c>
      <c r="P865" s="192" t="s">
        <v>10105</v>
      </c>
      <c r="Q865" s="197" t="s">
        <v>3547</v>
      </c>
    </row>
    <row r="866" spans="1:17">
      <c r="A866" s="192" t="s">
        <v>5476</v>
      </c>
      <c r="B866" s="196">
        <v>1.2438999999999998</v>
      </c>
      <c r="C866" s="196">
        <v>0.73569999999999991</v>
      </c>
      <c r="D866" s="196">
        <v>27.787599999999998</v>
      </c>
      <c r="E866" s="196">
        <v>29.883699999999997</v>
      </c>
      <c r="F866" s="196">
        <v>29.509499999999999</v>
      </c>
      <c r="G866" s="196">
        <v>29.015999999999998</v>
      </c>
      <c r="H866" s="197" t="s">
        <v>3818</v>
      </c>
      <c r="I866" s="197"/>
      <c r="J866" s="201" t="s">
        <v>3547</v>
      </c>
      <c r="K866" s="197"/>
      <c r="L866" s="192"/>
      <c r="M866" s="197"/>
      <c r="N866" s="192" t="s">
        <v>3867</v>
      </c>
      <c r="O866" s="194" t="s">
        <v>2347</v>
      </c>
      <c r="P866" s="192" t="s">
        <v>10106</v>
      </c>
      <c r="Q866" s="197" t="s">
        <v>3547</v>
      </c>
    </row>
    <row r="867" spans="1:17">
      <c r="A867" s="192" t="s">
        <v>5477</v>
      </c>
      <c r="B867" s="196">
        <v>1.5219999999999998</v>
      </c>
      <c r="C867" s="196">
        <v>0.89059999999999995</v>
      </c>
      <c r="D867" s="196">
        <v>35.167699999999996</v>
      </c>
      <c r="E867" s="196">
        <v>36.377899999999997</v>
      </c>
      <c r="F867" s="196">
        <v>37.342499999999994</v>
      </c>
      <c r="G867" s="196">
        <v>36.309899999999999</v>
      </c>
      <c r="H867" s="197" t="s">
        <v>3818</v>
      </c>
      <c r="I867" s="197" t="s">
        <v>1593</v>
      </c>
      <c r="J867" s="201" t="s">
        <v>3547</v>
      </c>
      <c r="K867" s="197" t="s">
        <v>3550</v>
      </c>
      <c r="L867" s="192"/>
      <c r="M867" s="197"/>
      <c r="N867" s="192" t="s">
        <v>3868</v>
      </c>
      <c r="O867" s="194" t="s">
        <v>2348</v>
      </c>
      <c r="P867" s="192" t="s">
        <v>10107</v>
      </c>
      <c r="Q867" s="197" t="s">
        <v>3547</v>
      </c>
    </row>
    <row r="868" spans="1:17">
      <c r="A868" s="192" t="s">
        <v>5478</v>
      </c>
      <c r="B868" s="196">
        <v>1.4075</v>
      </c>
      <c r="C868" s="196">
        <v>0.80539999999999989</v>
      </c>
      <c r="D868" s="196">
        <v>33.764299999999999</v>
      </c>
      <c r="E868" s="196">
        <v>33.804899999999996</v>
      </c>
      <c r="F868" s="196">
        <v>34.795399999999994</v>
      </c>
      <c r="G868" s="196">
        <v>34.1372</v>
      </c>
      <c r="H868" s="197" t="s">
        <v>3818</v>
      </c>
      <c r="I868" s="197" t="s">
        <v>1727</v>
      </c>
      <c r="J868" s="201" t="s">
        <v>3547</v>
      </c>
      <c r="K868" s="197" t="s">
        <v>3550</v>
      </c>
      <c r="L868" s="192"/>
      <c r="M868" s="197"/>
      <c r="N868" s="192" t="s">
        <v>3869</v>
      </c>
      <c r="O868" s="194" t="s">
        <v>2349</v>
      </c>
      <c r="P868" s="192" t="s">
        <v>10108</v>
      </c>
      <c r="Q868" s="197" t="s">
        <v>3547</v>
      </c>
    </row>
    <row r="869" spans="1:17">
      <c r="A869" s="192" t="s">
        <v>5479</v>
      </c>
      <c r="B869" s="196">
        <v>1.7920999999999998</v>
      </c>
      <c r="C869" s="196">
        <v>0.80719999999999992</v>
      </c>
      <c r="D869" s="196">
        <v>29.778299999999998</v>
      </c>
      <c r="E869" s="196">
        <v>30.342699999999997</v>
      </c>
      <c r="F869" s="196">
        <v>30.708499999999997</v>
      </c>
      <c r="G869" s="196">
        <v>30.305399999999999</v>
      </c>
      <c r="H869" s="197" t="s">
        <v>1454</v>
      </c>
      <c r="I869" s="197"/>
      <c r="J869" s="201" t="s">
        <v>3547</v>
      </c>
      <c r="K869" s="197"/>
      <c r="L869" s="192"/>
      <c r="M869" s="197"/>
      <c r="N869" s="192" t="s">
        <v>3848</v>
      </c>
      <c r="O869" s="194" t="s">
        <v>2325</v>
      </c>
      <c r="P869" s="192" t="s">
        <v>10082</v>
      </c>
      <c r="Q869" s="197" t="s">
        <v>3547</v>
      </c>
    </row>
    <row r="870" spans="1:17">
      <c r="A870" s="192" t="s">
        <v>5480</v>
      </c>
      <c r="B870" s="196">
        <v>1.0013999999999998</v>
      </c>
      <c r="C870" s="196">
        <v>0.73569999999999991</v>
      </c>
      <c r="D870" s="196">
        <v>28.276499999999999</v>
      </c>
      <c r="E870" s="196">
        <v>28.178199999999997</v>
      </c>
      <c r="F870" s="196">
        <v>26.583599999999997</v>
      </c>
      <c r="G870" s="196">
        <v>27.713799999999999</v>
      </c>
      <c r="H870" s="197" t="s">
        <v>3818</v>
      </c>
      <c r="I870" s="197"/>
      <c r="J870" s="201" t="s">
        <v>3547</v>
      </c>
      <c r="K870" s="197"/>
      <c r="L870" s="192"/>
      <c r="M870" s="197"/>
      <c r="N870" s="192" t="s">
        <v>3870</v>
      </c>
      <c r="O870" s="194" t="s">
        <v>2350</v>
      </c>
      <c r="P870" s="192" t="s">
        <v>10109</v>
      </c>
      <c r="Q870" s="197" t="s">
        <v>3547</v>
      </c>
    </row>
    <row r="871" spans="1:17">
      <c r="A871" s="192" t="s">
        <v>5481</v>
      </c>
      <c r="B871" s="196">
        <v>1.1617</v>
      </c>
      <c r="C871" s="196">
        <v>0.75589999999999991</v>
      </c>
      <c r="D871" s="196">
        <v>28.360799999999998</v>
      </c>
      <c r="E871" s="196">
        <v>28.862299999999998</v>
      </c>
      <c r="F871" s="196">
        <v>30.445099999999996</v>
      </c>
      <c r="G871" s="196">
        <v>29.204899999999999</v>
      </c>
      <c r="H871" s="197" t="s">
        <v>3818</v>
      </c>
      <c r="I871" s="197"/>
      <c r="J871" s="201" t="s">
        <v>3547</v>
      </c>
      <c r="K871" s="197"/>
      <c r="L871" s="192"/>
      <c r="M871" s="197">
        <v>2.0199999999999999E-2</v>
      </c>
      <c r="N871" s="192" t="s">
        <v>3871</v>
      </c>
      <c r="O871" s="194" t="s">
        <v>2351</v>
      </c>
      <c r="P871" s="192" t="s">
        <v>10110</v>
      </c>
      <c r="Q871" s="197" t="s">
        <v>3547</v>
      </c>
    </row>
    <row r="872" spans="1:17">
      <c r="A872" s="192" t="s">
        <v>5482</v>
      </c>
      <c r="B872" s="196">
        <v>1.4442999999999999</v>
      </c>
      <c r="C872" s="196">
        <v>0.75149999999999995</v>
      </c>
      <c r="D872" s="196">
        <v>27.675099999999997</v>
      </c>
      <c r="E872" s="196">
        <v>25.192699999999999</v>
      </c>
      <c r="F872" s="196">
        <v>27.470199999999998</v>
      </c>
      <c r="G872" s="196">
        <v>26.736499999999999</v>
      </c>
      <c r="H872" s="197" t="s">
        <v>1769</v>
      </c>
      <c r="I872" s="197"/>
      <c r="J872" s="201" t="s">
        <v>3547</v>
      </c>
      <c r="K872" s="197"/>
      <c r="L872" s="192"/>
      <c r="M872" s="197"/>
      <c r="N872" s="192" t="s">
        <v>3640</v>
      </c>
      <c r="O872" s="194" t="s">
        <v>2352</v>
      </c>
      <c r="P872" s="192" t="s">
        <v>10111</v>
      </c>
      <c r="Q872" s="197" t="s">
        <v>3547</v>
      </c>
    </row>
    <row r="873" spans="1:17">
      <c r="A873" s="192" t="s">
        <v>5483</v>
      </c>
      <c r="B873" s="196">
        <v>1.1321999999999999</v>
      </c>
      <c r="C873" s="196">
        <v>0.75829999999999986</v>
      </c>
      <c r="D873" s="196">
        <v>26.3828</v>
      </c>
      <c r="E873" s="196">
        <v>27.062899999999999</v>
      </c>
      <c r="F873" s="196">
        <v>25.860599999999998</v>
      </c>
      <c r="G873" s="196">
        <v>26.454999999999998</v>
      </c>
      <c r="H873" s="197" t="s">
        <v>3818</v>
      </c>
      <c r="I873" s="197"/>
      <c r="J873" s="201" t="s">
        <v>3547</v>
      </c>
      <c r="K873" s="197"/>
      <c r="L873" s="192"/>
      <c r="M873" s="197">
        <v>2.2599999999999999E-2</v>
      </c>
      <c r="N873" s="192" t="s">
        <v>3872</v>
      </c>
      <c r="O873" s="194" t="s">
        <v>2353</v>
      </c>
      <c r="P873" s="192" t="s">
        <v>10112</v>
      </c>
      <c r="Q873" s="197" t="s">
        <v>3547</v>
      </c>
    </row>
    <row r="874" spans="1:17">
      <c r="A874" s="192" t="s">
        <v>5484</v>
      </c>
      <c r="B874" s="196">
        <v>1.6280999999999999</v>
      </c>
      <c r="C874" s="196">
        <v>0.92739999999999989</v>
      </c>
      <c r="D874" s="196">
        <v>37.947899999999997</v>
      </c>
      <c r="E874" s="196">
        <v>38.745199999999997</v>
      </c>
      <c r="F874" s="196">
        <v>39.144099999999995</v>
      </c>
      <c r="G874" s="196">
        <v>38.623099999999994</v>
      </c>
      <c r="H874" s="197" t="s">
        <v>1372</v>
      </c>
      <c r="I874" s="197"/>
      <c r="J874" s="201" t="s">
        <v>3547</v>
      </c>
      <c r="K874" s="197"/>
      <c r="L874" s="192"/>
      <c r="M874" s="197"/>
      <c r="N874" s="192" t="s">
        <v>3836</v>
      </c>
      <c r="O874" s="194" t="s">
        <v>2316</v>
      </c>
      <c r="P874" s="192" t="s">
        <v>10068</v>
      </c>
      <c r="Q874" s="197" t="s">
        <v>3547</v>
      </c>
    </row>
    <row r="875" spans="1:17">
      <c r="A875" s="192" t="s">
        <v>5485</v>
      </c>
      <c r="B875" s="196">
        <v>1.2876999999999998</v>
      </c>
      <c r="C875" s="196">
        <v>0.79509999999999992</v>
      </c>
      <c r="D875" s="196">
        <v>33.041399999999996</v>
      </c>
      <c r="E875" s="196">
        <v>34.267099999999999</v>
      </c>
      <c r="F875" s="196">
        <v>31.924899999999997</v>
      </c>
      <c r="G875" s="196">
        <v>33.063799999999993</v>
      </c>
      <c r="H875" s="197" t="s">
        <v>3818</v>
      </c>
      <c r="I875" s="197"/>
      <c r="J875" s="201" t="s">
        <v>3547</v>
      </c>
      <c r="K875" s="197"/>
      <c r="L875" s="192"/>
      <c r="M875" s="197">
        <v>5.9399999999999994E-2</v>
      </c>
      <c r="N875" s="192" t="s">
        <v>3873</v>
      </c>
      <c r="O875" s="194" t="s">
        <v>2354</v>
      </c>
      <c r="P875" s="192" t="s">
        <v>10113</v>
      </c>
      <c r="Q875" s="197" t="s">
        <v>3547</v>
      </c>
    </row>
    <row r="876" spans="1:17">
      <c r="A876" s="192" t="s">
        <v>5486</v>
      </c>
      <c r="B876" s="196">
        <v>1.4405999999999999</v>
      </c>
      <c r="C876" s="196">
        <v>0.9131999999999999</v>
      </c>
      <c r="D876" s="196">
        <v>31.244699999999998</v>
      </c>
      <c r="E876" s="196">
        <v>32.473499999999994</v>
      </c>
      <c r="F876" s="196">
        <v>31.733799999999999</v>
      </c>
      <c r="G876" s="196">
        <v>31.804199999999998</v>
      </c>
      <c r="H876" s="197" t="s">
        <v>3818</v>
      </c>
      <c r="I876" s="197" t="s">
        <v>1372</v>
      </c>
      <c r="J876" s="201" t="s">
        <v>3547</v>
      </c>
      <c r="K876" s="197" t="s">
        <v>3550</v>
      </c>
      <c r="L876" s="192"/>
      <c r="M876" s="197">
        <v>2.24E-2</v>
      </c>
      <c r="N876" s="192" t="s">
        <v>3589</v>
      </c>
      <c r="O876" s="194" t="s">
        <v>2355</v>
      </c>
      <c r="P876" s="192" t="s">
        <v>10114</v>
      </c>
      <c r="Q876" s="197" t="s">
        <v>3547</v>
      </c>
    </row>
    <row r="877" spans="1:17">
      <c r="A877" s="192" t="s">
        <v>5487</v>
      </c>
      <c r="B877" s="196">
        <v>1.2387999999999999</v>
      </c>
      <c r="C877" s="196">
        <v>0.89059999999999995</v>
      </c>
      <c r="D877" s="196">
        <v>32.268299999999996</v>
      </c>
      <c r="E877" s="196">
        <v>32.738899999999994</v>
      </c>
      <c r="F877" s="196">
        <v>34.566899999999997</v>
      </c>
      <c r="G877" s="196">
        <v>33.183699999999995</v>
      </c>
      <c r="H877" s="197" t="s">
        <v>1769</v>
      </c>
      <c r="I877" s="197" t="s">
        <v>1593</v>
      </c>
      <c r="J877" s="201" t="s">
        <v>3547</v>
      </c>
      <c r="K877" s="197" t="s">
        <v>3550</v>
      </c>
      <c r="L877" s="192"/>
      <c r="M877" s="197">
        <v>5.1699999999999996E-2</v>
      </c>
      <c r="N877" s="192" t="s">
        <v>3548</v>
      </c>
      <c r="O877" s="194" t="s">
        <v>2326</v>
      </c>
      <c r="P877" s="192" t="s">
        <v>10083</v>
      </c>
      <c r="Q877" s="197" t="s">
        <v>3547</v>
      </c>
    </row>
    <row r="878" spans="1:17">
      <c r="A878" s="192" t="s">
        <v>5488</v>
      </c>
      <c r="B878" s="196">
        <v>1.7919999999999998</v>
      </c>
      <c r="C878" s="196">
        <v>0.92739999999999989</v>
      </c>
      <c r="D878" s="196">
        <v>37.538699999999999</v>
      </c>
      <c r="E878" s="196">
        <v>39.465599999999995</v>
      </c>
      <c r="F878" s="196">
        <v>39.529199999999996</v>
      </c>
      <c r="G878" s="196">
        <v>38.928699999999999</v>
      </c>
      <c r="H878" s="197" t="s">
        <v>1372</v>
      </c>
      <c r="I878" s="197"/>
      <c r="J878" s="201" t="s">
        <v>3547</v>
      </c>
      <c r="K878" s="197"/>
      <c r="L878" s="192"/>
      <c r="M878" s="197"/>
      <c r="N878" s="192" t="s">
        <v>3852</v>
      </c>
      <c r="O878" s="194" t="s">
        <v>2330</v>
      </c>
      <c r="P878" s="192" t="s">
        <v>10087</v>
      </c>
      <c r="Q878" s="197" t="s">
        <v>3547</v>
      </c>
    </row>
    <row r="879" spans="1:17">
      <c r="A879" s="192" t="s">
        <v>10115</v>
      </c>
      <c r="B879" s="196"/>
      <c r="C879" s="196">
        <v>0.87069999999999992</v>
      </c>
      <c r="D879" s="196">
        <v>32.183899999999994</v>
      </c>
      <c r="E879" s="196"/>
      <c r="F879" s="196"/>
      <c r="G879" s="196">
        <v>32.183899999999994</v>
      </c>
      <c r="H879" s="197" t="s">
        <v>1348</v>
      </c>
      <c r="I879" s="197"/>
      <c r="J879" s="201" t="s">
        <v>3547</v>
      </c>
      <c r="K879" s="197"/>
      <c r="L879" s="192"/>
      <c r="M879" s="197"/>
      <c r="N879" s="192" t="s">
        <v>3823</v>
      </c>
      <c r="O879" s="194" t="s">
        <v>2301</v>
      </c>
      <c r="P879" s="192" t="s">
        <v>10052</v>
      </c>
      <c r="Q879" s="197" t="s">
        <v>3547</v>
      </c>
    </row>
    <row r="880" spans="1:17">
      <c r="A880" s="192" t="s">
        <v>5489</v>
      </c>
      <c r="B880" s="196">
        <v>1.7700999999999998</v>
      </c>
      <c r="C880" s="196">
        <v>0.94109999999999994</v>
      </c>
      <c r="D880" s="196">
        <v>36.838899999999995</v>
      </c>
      <c r="E880" s="196">
        <v>38.124299999999998</v>
      </c>
      <c r="F880" s="196">
        <v>38.704699999999995</v>
      </c>
      <c r="G880" s="196">
        <v>37.873199999999997</v>
      </c>
      <c r="H880" s="197" t="s">
        <v>1593</v>
      </c>
      <c r="I880" s="197"/>
      <c r="J880" s="201" t="s">
        <v>3547</v>
      </c>
      <c r="K880" s="197"/>
      <c r="L880" s="192"/>
      <c r="M880" s="197"/>
      <c r="N880" s="192" t="s">
        <v>3582</v>
      </c>
      <c r="O880" s="194" t="s">
        <v>2341</v>
      </c>
      <c r="P880" s="192" t="s">
        <v>10098</v>
      </c>
      <c r="Q880" s="197" t="s">
        <v>3547</v>
      </c>
    </row>
    <row r="881" spans="1:17">
      <c r="A881" s="192" t="s">
        <v>5490</v>
      </c>
      <c r="B881" s="196">
        <v>1.6929999999999998</v>
      </c>
      <c r="C881" s="196">
        <v>0.92739999999999989</v>
      </c>
      <c r="D881" s="196">
        <v>35.437199999999997</v>
      </c>
      <c r="E881" s="196">
        <v>34.943399999999997</v>
      </c>
      <c r="F881" s="196">
        <v>35.369199999999999</v>
      </c>
      <c r="G881" s="196">
        <v>35.241499999999995</v>
      </c>
      <c r="H881" s="197" t="s">
        <v>1372</v>
      </c>
      <c r="I881" s="197"/>
      <c r="J881" s="201" t="s">
        <v>3547</v>
      </c>
      <c r="K881" s="197"/>
      <c r="L881" s="192"/>
      <c r="M881" s="197"/>
      <c r="N881" s="192" t="s">
        <v>3874</v>
      </c>
      <c r="O881" s="194" t="s">
        <v>2356</v>
      </c>
      <c r="P881" s="192" t="s">
        <v>10116</v>
      </c>
      <c r="Q881" s="197" t="s">
        <v>3547</v>
      </c>
    </row>
    <row r="882" spans="1:17">
      <c r="A882" s="192" t="s">
        <v>5491</v>
      </c>
      <c r="B882" s="196">
        <v>1.8368</v>
      </c>
      <c r="C882" s="196">
        <v>0.9131999999999999</v>
      </c>
      <c r="D882" s="196">
        <v>36.734899999999996</v>
      </c>
      <c r="E882" s="196">
        <v>36.971999999999994</v>
      </c>
      <c r="F882" s="196">
        <v>37.499599999999994</v>
      </c>
      <c r="G882" s="196">
        <v>37.068299999999994</v>
      </c>
      <c r="H882" s="197" t="s">
        <v>3842</v>
      </c>
      <c r="I882" s="197" t="s">
        <v>1372</v>
      </c>
      <c r="J882" s="201" t="s">
        <v>3547</v>
      </c>
      <c r="K882" s="197" t="s">
        <v>3550</v>
      </c>
      <c r="L882" s="192"/>
      <c r="M882" s="197"/>
      <c r="N882" s="192" t="s">
        <v>3845</v>
      </c>
      <c r="O882" s="194" t="s">
        <v>1364</v>
      </c>
      <c r="P882" s="192" t="s">
        <v>10080</v>
      </c>
      <c r="Q882" s="197" t="s">
        <v>3547</v>
      </c>
    </row>
    <row r="883" spans="1:17">
      <c r="A883" s="192" t="s">
        <v>5492</v>
      </c>
      <c r="B883" s="196">
        <v>1.9058999999999999</v>
      </c>
      <c r="C883" s="196">
        <v>0.88859999999999995</v>
      </c>
      <c r="D883" s="196">
        <v>37.663899999999998</v>
      </c>
      <c r="E883" s="196">
        <v>38.220999999999997</v>
      </c>
      <c r="F883" s="196">
        <v>38.168899999999994</v>
      </c>
      <c r="G883" s="196">
        <v>38.018499999999996</v>
      </c>
      <c r="H883" s="197" t="s">
        <v>1377</v>
      </c>
      <c r="I883" s="197"/>
      <c r="J883" s="201" t="s">
        <v>3547</v>
      </c>
      <c r="K883" s="197"/>
      <c r="L883" s="192"/>
      <c r="M883" s="197"/>
      <c r="N883" s="192" t="s">
        <v>3831</v>
      </c>
      <c r="O883" s="194" t="s">
        <v>2311</v>
      </c>
      <c r="P883" s="192" t="s">
        <v>10063</v>
      </c>
      <c r="Q883" s="197" t="s">
        <v>3547</v>
      </c>
    </row>
    <row r="884" spans="1:17">
      <c r="A884" s="192" t="s">
        <v>5493</v>
      </c>
      <c r="B884" s="196"/>
      <c r="C884" s="196">
        <v>0.92739999999999989</v>
      </c>
      <c r="D884" s="196">
        <v>37.027199999999993</v>
      </c>
      <c r="E884" s="196">
        <v>37.694099999999999</v>
      </c>
      <c r="F884" s="196">
        <v>36.177499999999995</v>
      </c>
      <c r="G884" s="196">
        <v>36.902399999999993</v>
      </c>
      <c r="H884" s="197" t="s">
        <v>1372</v>
      </c>
      <c r="I884" s="197"/>
      <c r="J884" s="201" t="s">
        <v>3547</v>
      </c>
      <c r="K884" s="197"/>
      <c r="L884" s="192"/>
      <c r="M884" s="197"/>
      <c r="N884" s="192" t="s">
        <v>3836</v>
      </c>
      <c r="O884" s="194" t="s">
        <v>2316</v>
      </c>
      <c r="P884" s="192" t="s">
        <v>10068</v>
      </c>
      <c r="Q884" s="197" t="s">
        <v>3547</v>
      </c>
    </row>
    <row r="885" spans="1:17">
      <c r="A885" s="192" t="s">
        <v>5494</v>
      </c>
      <c r="B885" s="196">
        <v>1.4906999999999999</v>
      </c>
      <c r="C885" s="196">
        <v>0.92739999999999989</v>
      </c>
      <c r="D885" s="196">
        <v>37.781399999999998</v>
      </c>
      <c r="E885" s="196">
        <v>38.589599999999997</v>
      </c>
      <c r="F885" s="196">
        <v>38.838899999999995</v>
      </c>
      <c r="G885" s="196">
        <v>38.410899999999998</v>
      </c>
      <c r="H885" s="197" t="s">
        <v>1372</v>
      </c>
      <c r="I885" s="197"/>
      <c r="J885" s="201" t="s">
        <v>3547</v>
      </c>
      <c r="K885" s="197"/>
      <c r="L885" s="192"/>
      <c r="M885" s="197"/>
      <c r="N885" s="192" t="s">
        <v>3751</v>
      </c>
      <c r="O885" s="194" t="s">
        <v>2357</v>
      </c>
      <c r="P885" s="192" t="s">
        <v>10117</v>
      </c>
      <c r="Q885" s="197" t="s">
        <v>3547</v>
      </c>
    </row>
    <row r="886" spans="1:17">
      <c r="A886" s="192" t="s">
        <v>9696</v>
      </c>
      <c r="B886" s="196"/>
      <c r="C886" s="196">
        <v>0.80719999999999992</v>
      </c>
      <c r="D886" s="196">
        <v>35.751599999999996</v>
      </c>
      <c r="E886" s="196">
        <v>37.1282</v>
      </c>
      <c r="F886" s="196">
        <v>33.649499999999996</v>
      </c>
      <c r="G886" s="196">
        <v>35.629399999999997</v>
      </c>
      <c r="H886" s="197" t="s">
        <v>1454</v>
      </c>
      <c r="I886" s="197"/>
      <c r="J886" s="201" t="s">
        <v>3547</v>
      </c>
      <c r="K886" s="197"/>
      <c r="L886" s="192"/>
      <c r="M886" s="197"/>
      <c r="N886" s="192" t="s">
        <v>3848</v>
      </c>
      <c r="O886" s="194" t="s">
        <v>2325</v>
      </c>
      <c r="P886" s="192" t="s">
        <v>10082</v>
      </c>
      <c r="Q886" s="197" t="s">
        <v>3547</v>
      </c>
    </row>
    <row r="887" spans="1:17">
      <c r="A887" s="192" t="s">
        <v>5495</v>
      </c>
      <c r="B887" s="196">
        <v>1.3892</v>
      </c>
      <c r="C887" s="196">
        <v>0.9131999999999999</v>
      </c>
      <c r="D887" s="196">
        <v>40.969199999999994</v>
      </c>
      <c r="E887" s="196">
        <v>30.700899999999997</v>
      </c>
      <c r="F887" s="196">
        <v>30.501299999999997</v>
      </c>
      <c r="G887" s="196">
        <v>33.813299999999998</v>
      </c>
      <c r="H887" s="197" t="s">
        <v>3818</v>
      </c>
      <c r="I887" s="197" t="s">
        <v>1372</v>
      </c>
      <c r="J887" s="201" t="s">
        <v>3610</v>
      </c>
      <c r="K887" s="197"/>
      <c r="L887" s="192"/>
      <c r="M887" s="197">
        <v>9.9999999999999992E-2</v>
      </c>
      <c r="N887" s="192" t="s">
        <v>3875</v>
      </c>
      <c r="O887" s="194" t="s">
        <v>2358</v>
      </c>
      <c r="P887" s="192" t="s">
        <v>10118</v>
      </c>
      <c r="Q887" s="197" t="s">
        <v>3547</v>
      </c>
    </row>
    <row r="888" spans="1:17">
      <c r="A888" s="192" t="s">
        <v>5496</v>
      </c>
      <c r="B888" s="196">
        <v>1.2144999999999999</v>
      </c>
      <c r="C888" s="196">
        <v>0.9131999999999999</v>
      </c>
      <c r="D888" s="196">
        <v>34.083399999999997</v>
      </c>
      <c r="E888" s="196">
        <v>36.414199999999994</v>
      </c>
      <c r="F888" s="196">
        <v>35.256799999999998</v>
      </c>
      <c r="G888" s="196">
        <v>35.217699999999994</v>
      </c>
      <c r="H888" s="197" t="s">
        <v>3818</v>
      </c>
      <c r="I888" s="197" t="s">
        <v>1372</v>
      </c>
      <c r="J888" s="201" t="s">
        <v>3547</v>
      </c>
      <c r="K888" s="197" t="s">
        <v>3550</v>
      </c>
      <c r="L888" s="192"/>
      <c r="M888" s="197">
        <v>1.67E-2</v>
      </c>
      <c r="N888" s="192" t="s">
        <v>3876</v>
      </c>
      <c r="O888" s="194" t="s">
        <v>2359</v>
      </c>
      <c r="P888" s="192" t="s">
        <v>10119</v>
      </c>
      <c r="Q888" s="197" t="s">
        <v>3547</v>
      </c>
    </row>
    <row r="889" spans="1:17">
      <c r="A889" s="192" t="s">
        <v>5497</v>
      </c>
      <c r="B889" s="196">
        <v>0.72299999999999998</v>
      </c>
      <c r="C889" s="196">
        <v>0.73569999999999991</v>
      </c>
      <c r="D889" s="196">
        <v>23.134599999999999</v>
      </c>
      <c r="E889" s="196">
        <v>28.307499999999997</v>
      </c>
      <c r="F889" s="196"/>
      <c r="G889" s="196">
        <v>25.411999999999999</v>
      </c>
      <c r="H889" s="197" t="s">
        <v>3818</v>
      </c>
      <c r="I889" s="197"/>
      <c r="J889" s="201" t="s">
        <v>3547</v>
      </c>
      <c r="K889" s="197"/>
      <c r="L889" s="192"/>
      <c r="M889" s="197"/>
      <c r="N889" s="192" t="s">
        <v>3877</v>
      </c>
      <c r="O889" s="194" t="s">
        <v>2360</v>
      </c>
      <c r="P889" s="192" t="s">
        <v>10120</v>
      </c>
      <c r="Q889" s="197" t="s">
        <v>3547</v>
      </c>
    </row>
    <row r="890" spans="1:17">
      <c r="A890" s="192" t="s">
        <v>5498</v>
      </c>
      <c r="B890" s="196">
        <v>1.6551999999999998</v>
      </c>
      <c r="C890" s="196">
        <v>0.92739999999999989</v>
      </c>
      <c r="D890" s="196">
        <v>30.818999999999999</v>
      </c>
      <c r="E890" s="196">
        <v>33.275399999999998</v>
      </c>
      <c r="F890" s="196">
        <v>37.990299999999998</v>
      </c>
      <c r="G890" s="196">
        <v>34.030999999999999</v>
      </c>
      <c r="H890" s="197" t="s">
        <v>1372</v>
      </c>
      <c r="I890" s="197"/>
      <c r="J890" s="201" t="s">
        <v>3547</v>
      </c>
      <c r="K890" s="197"/>
      <c r="L890" s="192"/>
      <c r="M890" s="197"/>
      <c r="N890" s="192" t="s">
        <v>3878</v>
      </c>
      <c r="O890" s="194" t="s">
        <v>2361</v>
      </c>
      <c r="P890" s="192" t="s">
        <v>10121</v>
      </c>
      <c r="Q890" s="197" t="s">
        <v>3547</v>
      </c>
    </row>
    <row r="891" spans="1:17">
      <c r="A891" s="192" t="s">
        <v>5499</v>
      </c>
      <c r="B891" s="196">
        <v>1.5304</v>
      </c>
      <c r="C891" s="196">
        <v>0.92739999999999989</v>
      </c>
      <c r="D891" s="196">
        <v>37.399799999999999</v>
      </c>
      <c r="E891" s="196">
        <v>37.798499999999997</v>
      </c>
      <c r="F891" s="196">
        <v>38.220599999999997</v>
      </c>
      <c r="G891" s="196">
        <v>37.814899999999994</v>
      </c>
      <c r="H891" s="197" t="s">
        <v>1372</v>
      </c>
      <c r="I891" s="197"/>
      <c r="J891" s="201" t="s">
        <v>3547</v>
      </c>
      <c r="K891" s="197"/>
      <c r="L891" s="192"/>
      <c r="M891" s="197"/>
      <c r="N891" s="192" t="s">
        <v>3853</v>
      </c>
      <c r="O891" s="194" t="s">
        <v>2332</v>
      </c>
      <c r="P891" s="192" t="s">
        <v>10089</v>
      </c>
      <c r="Q891" s="197" t="s">
        <v>3547</v>
      </c>
    </row>
    <row r="892" spans="1:17">
      <c r="A892" s="192" t="s">
        <v>5500</v>
      </c>
      <c r="B892" s="196">
        <v>0.95809999999999995</v>
      </c>
      <c r="C892" s="196">
        <v>0.73569999999999991</v>
      </c>
      <c r="D892" s="196">
        <v>26.115699999999997</v>
      </c>
      <c r="E892" s="196">
        <v>27.538999999999998</v>
      </c>
      <c r="F892" s="196">
        <v>28.910899999999998</v>
      </c>
      <c r="G892" s="196">
        <v>27.449199999999998</v>
      </c>
      <c r="H892" s="197" t="s">
        <v>3818</v>
      </c>
      <c r="I892" s="197"/>
      <c r="J892" s="201" t="s">
        <v>3547</v>
      </c>
      <c r="K892" s="197"/>
      <c r="L892" s="192"/>
      <c r="M892" s="197"/>
      <c r="N892" s="192" t="s">
        <v>3810</v>
      </c>
      <c r="O892" s="194" t="s">
        <v>2362</v>
      </c>
      <c r="P892" s="192" t="s">
        <v>10122</v>
      </c>
      <c r="Q892" s="197" t="s">
        <v>3547</v>
      </c>
    </row>
    <row r="893" spans="1:17">
      <c r="A893" s="192" t="s">
        <v>5501</v>
      </c>
      <c r="B893" s="196">
        <v>1.4773999999999998</v>
      </c>
      <c r="C893" s="196">
        <v>0.92739999999999989</v>
      </c>
      <c r="D893" s="196">
        <v>35.660899999999998</v>
      </c>
      <c r="E893" s="196">
        <v>35.3339</v>
      </c>
      <c r="F893" s="196">
        <v>37.250599999999999</v>
      </c>
      <c r="G893" s="196">
        <v>36.0991</v>
      </c>
      <c r="H893" s="197" t="s">
        <v>1372</v>
      </c>
      <c r="I893" s="197"/>
      <c r="J893" s="201" t="s">
        <v>3547</v>
      </c>
      <c r="K893" s="197"/>
      <c r="L893" s="192"/>
      <c r="M893" s="197"/>
      <c r="N893" s="192" t="s">
        <v>3852</v>
      </c>
      <c r="O893" s="194" t="s">
        <v>2330</v>
      </c>
      <c r="P893" s="192" t="s">
        <v>10087</v>
      </c>
      <c r="Q893" s="197" t="s">
        <v>3547</v>
      </c>
    </row>
    <row r="894" spans="1:17">
      <c r="A894" s="192" t="s">
        <v>5502</v>
      </c>
      <c r="B894" s="196">
        <v>2.9222999999999999</v>
      </c>
      <c r="C894" s="196">
        <v>0.80719999999999992</v>
      </c>
      <c r="D894" s="196">
        <v>39.5261</v>
      </c>
      <c r="E894" s="196">
        <v>39.342699999999994</v>
      </c>
      <c r="F894" s="196">
        <v>40.9482</v>
      </c>
      <c r="G894" s="196">
        <v>39.938899999999997</v>
      </c>
      <c r="H894" s="197" t="s">
        <v>1454</v>
      </c>
      <c r="I894" s="197"/>
      <c r="J894" s="201" t="s">
        <v>3547</v>
      </c>
      <c r="K894" s="197"/>
      <c r="L894" s="192"/>
      <c r="M894" s="197"/>
      <c r="N894" s="192" t="s">
        <v>3848</v>
      </c>
      <c r="O894" s="194" t="s">
        <v>2325</v>
      </c>
      <c r="P894" s="192" t="s">
        <v>10082</v>
      </c>
      <c r="Q894" s="197" t="s">
        <v>3547</v>
      </c>
    </row>
    <row r="895" spans="1:17">
      <c r="A895" s="192" t="s">
        <v>5503</v>
      </c>
      <c r="B895" s="196">
        <v>1.8619999999999999</v>
      </c>
      <c r="C895" s="196">
        <v>0.94109999999999994</v>
      </c>
      <c r="D895" s="196">
        <v>39.262299999999996</v>
      </c>
      <c r="E895" s="196">
        <v>39.695699999999995</v>
      </c>
      <c r="F895" s="196">
        <v>39.7547</v>
      </c>
      <c r="G895" s="196">
        <v>39.572499999999998</v>
      </c>
      <c r="H895" s="197" t="s">
        <v>1593</v>
      </c>
      <c r="I895" s="197"/>
      <c r="J895" s="201" t="s">
        <v>3547</v>
      </c>
      <c r="K895" s="197"/>
      <c r="L895" s="192"/>
      <c r="M895" s="197"/>
      <c r="N895" s="192" t="s">
        <v>3582</v>
      </c>
      <c r="O895" s="194" t="s">
        <v>2341</v>
      </c>
      <c r="P895" s="192" t="s">
        <v>10098</v>
      </c>
      <c r="Q895" s="197" t="s">
        <v>3547</v>
      </c>
    </row>
    <row r="896" spans="1:17">
      <c r="A896" s="192" t="s">
        <v>9697</v>
      </c>
      <c r="B896" s="196"/>
      <c r="C896" s="196">
        <v>0.92739999999999989</v>
      </c>
      <c r="D896" s="196">
        <v>39.662199999999999</v>
      </c>
      <c r="E896" s="196">
        <v>43.460799999999999</v>
      </c>
      <c r="F896" s="196"/>
      <c r="G896" s="196">
        <v>41.327099999999994</v>
      </c>
      <c r="H896" s="197" t="s">
        <v>1372</v>
      </c>
      <c r="I896" s="197"/>
      <c r="J896" s="201" t="s">
        <v>3547</v>
      </c>
      <c r="K896" s="197"/>
      <c r="L896" s="192"/>
      <c r="M896" s="197"/>
      <c r="N896" s="192" t="s">
        <v>3559</v>
      </c>
      <c r="O896" s="194" t="s">
        <v>2303</v>
      </c>
      <c r="P896" s="192" t="s">
        <v>10054</v>
      </c>
      <c r="Q896" s="197" t="s">
        <v>3547</v>
      </c>
    </row>
    <row r="897" spans="1:17">
      <c r="A897" s="192" t="s">
        <v>5504</v>
      </c>
      <c r="B897" s="196">
        <v>1.2039</v>
      </c>
      <c r="C897" s="196">
        <v>0.75939999999999985</v>
      </c>
      <c r="D897" s="196">
        <v>26.504399999999997</v>
      </c>
      <c r="E897" s="196">
        <v>25.698399999999999</v>
      </c>
      <c r="F897" s="196">
        <v>26.3736</v>
      </c>
      <c r="G897" s="196">
        <v>26.188299999999998</v>
      </c>
      <c r="H897" s="197" t="s">
        <v>3818</v>
      </c>
      <c r="I897" s="197"/>
      <c r="J897" s="201" t="s">
        <v>3547</v>
      </c>
      <c r="K897" s="197"/>
      <c r="L897" s="192"/>
      <c r="M897" s="197">
        <v>2.3699999999999999E-2</v>
      </c>
      <c r="N897" s="192" t="s">
        <v>3879</v>
      </c>
      <c r="O897" s="194" t="s">
        <v>2363</v>
      </c>
      <c r="P897" s="192" t="s">
        <v>10123</v>
      </c>
      <c r="Q897" s="197" t="s">
        <v>3547</v>
      </c>
    </row>
    <row r="898" spans="1:17">
      <c r="A898" s="192" t="s">
        <v>5505</v>
      </c>
      <c r="B898" s="196">
        <v>1.2142999999999999</v>
      </c>
      <c r="C898" s="196">
        <v>0.73569999999999991</v>
      </c>
      <c r="D898" s="196">
        <v>30.267699999999998</v>
      </c>
      <c r="E898" s="196">
        <v>32.047999999999995</v>
      </c>
      <c r="F898" s="196">
        <v>30.354799999999997</v>
      </c>
      <c r="G898" s="196">
        <v>30.888499999999997</v>
      </c>
      <c r="H898" s="197" t="s">
        <v>3818</v>
      </c>
      <c r="I898" s="197"/>
      <c r="J898" s="201" t="s">
        <v>3547</v>
      </c>
      <c r="K898" s="197"/>
      <c r="L898" s="192"/>
      <c r="M898" s="197"/>
      <c r="N898" s="192" t="s">
        <v>3859</v>
      </c>
      <c r="O898" s="194" t="s">
        <v>2340</v>
      </c>
      <c r="P898" s="192" t="s">
        <v>10097</v>
      </c>
      <c r="Q898" s="197" t="s">
        <v>3547</v>
      </c>
    </row>
    <row r="899" spans="1:17">
      <c r="A899" s="192" t="s">
        <v>5506</v>
      </c>
      <c r="B899" s="196">
        <v>1.6892999999999998</v>
      </c>
      <c r="C899" s="196">
        <v>0.92739999999999989</v>
      </c>
      <c r="D899" s="196">
        <v>40.455599999999997</v>
      </c>
      <c r="E899" s="196">
        <v>41.803699999999999</v>
      </c>
      <c r="F899" s="196">
        <v>40.531499999999994</v>
      </c>
      <c r="G899" s="196">
        <v>40.921999999999997</v>
      </c>
      <c r="H899" s="197" t="s">
        <v>1372</v>
      </c>
      <c r="I899" s="197"/>
      <c r="J899" s="201" t="s">
        <v>3547</v>
      </c>
      <c r="K899" s="197"/>
      <c r="L899" s="192"/>
      <c r="M899" s="197"/>
      <c r="N899" s="192" t="s">
        <v>3577</v>
      </c>
      <c r="O899" s="194" t="s">
        <v>2364</v>
      </c>
      <c r="P899" s="192" t="s">
        <v>10124</v>
      </c>
      <c r="Q899" s="197" t="s">
        <v>3547</v>
      </c>
    </row>
    <row r="900" spans="1:17">
      <c r="A900" s="192" t="s">
        <v>10125</v>
      </c>
      <c r="B900" s="196"/>
      <c r="C900" s="196">
        <v>0.92739999999999989</v>
      </c>
      <c r="D900" s="196">
        <v>35.684999999999995</v>
      </c>
      <c r="E900" s="196"/>
      <c r="F900" s="196"/>
      <c r="G900" s="196">
        <v>35.684999999999995</v>
      </c>
      <c r="H900" s="197" t="s">
        <v>1372</v>
      </c>
      <c r="I900" s="197"/>
      <c r="J900" s="201" t="s">
        <v>3547</v>
      </c>
      <c r="K900" s="197"/>
      <c r="L900" s="192"/>
      <c r="M900" s="197"/>
      <c r="N900" s="192" t="s">
        <v>3852</v>
      </c>
      <c r="O900" s="194" t="s">
        <v>2330</v>
      </c>
      <c r="P900" s="192" t="s">
        <v>10087</v>
      </c>
      <c r="Q900" s="197" t="s">
        <v>3547</v>
      </c>
    </row>
    <row r="901" spans="1:17">
      <c r="A901" s="192" t="s">
        <v>5507</v>
      </c>
      <c r="B901" s="196">
        <v>1.4805999999999999</v>
      </c>
      <c r="C901" s="196">
        <v>0.92739999999999989</v>
      </c>
      <c r="D901" s="196">
        <v>37.697899999999997</v>
      </c>
      <c r="E901" s="196">
        <v>40.026299999999999</v>
      </c>
      <c r="F901" s="196">
        <v>39.692499999999995</v>
      </c>
      <c r="G901" s="196">
        <v>39.152699999999996</v>
      </c>
      <c r="H901" s="197" t="s">
        <v>1372</v>
      </c>
      <c r="I901" s="197"/>
      <c r="J901" s="201" t="s">
        <v>3547</v>
      </c>
      <c r="K901" s="197"/>
      <c r="L901" s="192"/>
      <c r="M901" s="197"/>
      <c r="N901" s="192" t="s">
        <v>3598</v>
      </c>
      <c r="O901" s="194" t="s">
        <v>2365</v>
      </c>
      <c r="P901" s="192" t="s">
        <v>10126</v>
      </c>
      <c r="Q901" s="197" t="s">
        <v>3547</v>
      </c>
    </row>
    <row r="902" spans="1:17">
      <c r="A902" s="192" t="s">
        <v>5508</v>
      </c>
      <c r="B902" s="196">
        <v>1.3076999999999999</v>
      </c>
      <c r="C902" s="196">
        <v>0.92739999999999989</v>
      </c>
      <c r="D902" s="196">
        <v>32.965299999999999</v>
      </c>
      <c r="E902" s="196">
        <v>32.711399999999998</v>
      </c>
      <c r="F902" s="196">
        <v>33.131399999999999</v>
      </c>
      <c r="G902" s="196">
        <v>32.931999999999995</v>
      </c>
      <c r="H902" s="197" t="s">
        <v>1372</v>
      </c>
      <c r="I902" s="197"/>
      <c r="J902" s="201" t="s">
        <v>3547</v>
      </c>
      <c r="K902" s="197"/>
      <c r="L902" s="192"/>
      <c r="M902" s="197"/>
      <c r="N902" s="192" t="s">
        <v>3559</v>
      </c>
      <c r="O902" s="194" t="s">
        <v>2303</v>
      </c>
      <c r="P902" s="192" t="s">
        <v>10054</v>
      </c>
      <c r="Q902" s="197" t="s">
        <v>3547</v>
      </c>
    </row>
    <row r="903" spans="1:17">
      <c r="A903" s="192" t="s">
        <v>5509</v>
      </c>
      <c r="B903" s="196">
        <v>1.6953999999999998</v>
      </c>
      <c r="C903" s="196">
        <v>0.92739999999999989</v>
      </c>
      <c r="D903" s="196">
        <v>37.900599999999997</v>
      </c>
      <c r="E903" s="196">
        <v>39.323899999999995</v>
      </c>
      <c r="F903" s="196">
        <v>39.422899999999998</v>
      </c>
      <c r="G903" s="196">
        <v>38.888199999999998</v>
      </c>
      <c r="H903" s="197" t="s">
        <v>1372</v>
      </c>
      <c r="I903" s="197"/>
      <c r="J903" s="201" t="s">
        <v>3547</v>
      </c>
      <c r="K903" s="197"/>
      <c r="L903" s="192"/>
      <c r="M903" s="197"/>
      <c r="N903" s="192" t="s">
        <v>3880</v>
      </c>
      <c r="O903" s="194" t="s">
        <v>2366</v>
      </c>
      <c r="P903" s="192" t="s">
        <v>10127</v>
      </c>
      <c r="Q903" s="197" t="s">
        <v>3547</v>
      </c>
    </row>
    <row r="904" spans="1:17">
      <c r="A904" s="192" t="s">
        <v>5510</v>
      </c>
      <c r="B904" s="196">
        <v>1.6348999999999998</v>
      </c>
      <c r="C904" s="196">
        <v>0.92739999999999989</v>
      </c>
      <c r="D904" s="196">
        <v>39.189399999999999</v>
      </c>
      <c r="E904" s="196">
        <v>40.963699999999996</v>
      </c>
      <c r="F904" s="196">
        <v>42.249399999999994</v>
      </c>
      <c r="G904" s="196">
        <v>40.836099999999995</v>
      </c>
      <c r="H904" s="197" t="s">
        <v>1372</v>
      </c>
      <c r="I904" s="197"/>
      <c r="J904" s="201" t="s">
        <v>3547</v>
      </c>
      <c r="K904" s="197"/>
      <c r="L904" s="192"/>
      <c r="M904" s="197"/>
      <c r="N904" s="192" t="s">
        <v>3852</v>
      </c>
      <c r="O904" s="194" t="s">
        <v>2330</v>
      </c>
      <c r="P904" s="192" t="s">
        <v>10087</v>
      </c>
      <c r="Q904" s="197" t="s">
        <v>3547</v>
      </c>
    </row>
    <row r="905" spans="1:17">
      <c r="A905" s="192" t="s">
        <v>5511</v>
      </c>
      <c r="B905" s="196">
        <v>1.8963999999999999</v>
      </c>
      <c r="C905" s="196">
        <v>0.92739999999999989</v>
      </c>
      <c r="D905" s="196"/>
      <c r="E905" s="196"/>
      <c r="F905" s="196">
        <v>46.994</v>
      </c>
      <c r="G905" s="196">
        <v>46.994</v>
      </c>
      <c r="H905" s="197" t="s">
        <v>1372</v>
      </c>
      <c r="I905" s="197"/>
      <c r="J905" s="201" t="s">
        <v>3547</v>
      </c>
      <c r="K905" s="197"/>
      <c r="L905" s="192"/>
      <c r="M905" s="197"/>
      <c r="N905" s="192" t="s">
        <v>3880</v>
      </c>
      <c r="O905" s="194" t="s">
        <v>2366</v>
      </c>
      <c r="P905" s="192" t="s">
        <v>10127</v>
      </c>
      <c r="Q905" s="197" t="s">
        <v>3547</v>
      </c>
    </row>
    <row r="906" spans="1:17">
      <c r="A906" s="192" t="s">
        <v>5512</v>
      </c>
      <c r="B906" s="196">
        <v>0.90299999999999991</v>
      </c>
      <c r="C906" s="196">
        <v>0.74389999999999989</v>
      </c>
      <c r="D906" s="196"/>
      <c r="E906" s="196">
        <v>26.014599999999998</v>
      </c>
      <c r="F906" s="196"/>
      <c r="G906" s="196">
        <v>26.014599999999998</v>
      </c>
      <c r="H906" s="197" t="s">
        <v>3818</v>
      </c>
      <c r="I906" s="197"/>
      <c r="J906" s="201" t="s">
        <v>3547</v>
      </c>
      <c r="K906" s="197"/>
      <c r="L906" s="192"/>
      <c r="M906" s="197">
        <v>8.199999999999999E-3</v>
      </c>
      <c r="N906" s="192" t="s">
        <v>3862</v>
      </c>
      <c r="O906" s="194" t="s">
        <v>2344</v>
      </c>
      <c r="P906" s="192" t="s">
        <v>10102</v>
      </c>
      <c r="Q906" s="197" t="s">
        <v>3547</v>
      </c>
    </row>
    <row r="907" spans="1:17">
      <c r="A907" s="192" t="s">
        <v>5514</v>
      </c>
      <c r="B907" s="196">
        <v>1.1507999999999998</v>
      </c>
      <c r="C907" s="196">
        <v>0.8647999999999999</v>
      </c>
      <c r="D907" s="196"/>
      <c r="E907" s="196"/>
      <c r="F907" s="196"/>
      <c r="G907" s="196"/>
      <c r="H907" s="197" t="s">
        <v>1440</v>
      </c>
      <c r="I907" s="197"/>
      <c r="J907" s="201" t="s">
        <v>3547</v>
      </c>
      <c r="K907" s="197"/>
      <c r="L907" s="192"/>
      <c r="M907" s="197"/>
      <c r="N907" s="192" t="s">
        <v>3821</v>
      </c>
      <c r="O907" s="194" t="s">
        <v>2299</v>
      </c>
      <c r="P907" s="192" t="s">
        <v>10049</v>
      </c>
      <c r="Q907" s="197" t="s">
        <v>3547</v>
      </c>
    </row>
    <row r="908" spans="1:17">
      <c r="A908" s="192" t="s">
        <v>5515</v>
      </c>
      <c r="B908" s="196">
        <v>2.0503999999999998</v>
      </c>
      <c r="C908" s="196">
        <v>1.2655999999999998</v>
      </c>
      <c r="D908" s="196">
        <v>53.504799999999996</v>
      </c>
      <c r="E908" s="196">
        <v>53.409299999999995</v>
      </c>
      <c r="F908" s="196">
        <v>59.008299999999998</v>
      </c>
      <c r="G908" s="196">
        <v>55.413599999999995</v>
      </c>
      <c r="H908" s="197" t="s">
        <v>3881</v>
      </c>
      <c r="I908" s="197"/>
      <c r="J908" s="201" t="s">
        <v>3547</v>
      </c>
      <c r="K908" s="197"/>
      <c r="L908" s="192"/>
      <c r="M908" s="197"/>
      <c r="N908" s="192" t="s">
        <v>3882</v>
      </c>
      <c r="O908" s="194" t="s">
        <v>1370</v>
      </c>
      <c r="P908" s="192" t="s">
        <v>10128</v>
      </c>
      <c r="Q908" s="197" t="s">
        <v>3547</v>
      </c>
    </row>
    <row r="909" spans="1:17">
      <c r="A909" s="192" t="s">
        <v>5516</v>
      </c>
      <c r="B909" s="196">
        <v>1.6237999999999999</v>
      </c>
      <c r="C909" s="196">
        <v>1.1976</v>
      </c>
      <c r="D909" s="196">
        <v>44.792399999999994</v>
      </c>
      <c r="E909" s="196">
        <v>47.672199999999997</v>
      </c>
      <c r="F909" s="196">
        <v>50.675899999999999</v>
      </c>
      <c r="G909" s="196">
        <v>47.714599999999997</v>
      </c>
      <c r="H909" s="197" t="s">
        <v>3883</v>
      </c>
      <c r="I909" s="197"/>
      <c r="J909" s="201" t="s">
        <v>3547</v>
      </c>
      <c r="K909" s="197"/>
      <c r="L909" s="192"/>
      <c r="M909" s="197"/>
      <c r="N909" s="192" t="s">
        <v>3884</v>
      </c>
      <c r="O909" s="194" t="s">
        <v>2367</v>
      </c>
      <c r="P909" s="192" t="s">
        <v>10129</v>
      </c>
      <c r="Q909" s="197" t="s">
        <v>3547</v>
      </c>
    </row>
    <row r="910" spans="1:17">
      <c r="A910" s="192" t="s">
        <v>5517</v>
      </c>
      <c r="B910" s="196">
        <v>1.4335</v>
      </c>
      <c r="C910" s="196">
        <v>1.2655999999999998</v>
      </c>
      <c r="D910" s="196">
        <v>42.247499999999995</v>
      </c>
      <c r="E910" s="196">
        <v>41.500099999999996</v>
      </c>
      <c r="F910" s="196">
        <v>41.792599999999993</v>
      </c>
      <c r="G910" s="196">
        <v>41.848599999999998</v>
      </c>
      <c r="H910" s="197" t="s">
        <v>3881</v>
      </c>
      <c r="I910" s="197"/>
      <c r="J910" s="201" t="s">
        <v>3547</v>
      </c>
      <c r="K910" s="197"/>
      <c r="L910" s="192"/>
      <c r="M910" s="197"/>
      <c r="N910" s="192" t="s">
        <v>3882</v>
      </c>
      <c r="O910" s="194" t="s">
        <v>1370</v>
      </c>
      <c r="P910" s="192" t="s">
        <v>10128</v>
      </c>
      <c r="Q910" s="197" t="s">
        <v>3547</v>
      </c>
    </row>
    <row r="911" spans="1:17">
      <c r="A911" s="192" t="s">
        <v>5518</v>
      </c>
      <c r="B911" s="196">
        <v>1.4419</v>
      </c>
      <c r="C911" s="196">
        <v>1.1577999999999999</v>
      </c>
      <c r="D911" s="196">
        <v>43.882899999999999</v>
      </c>
      <c r="E911" s="196">
        <v>46.061799999999998</v>
      </c>
      <c r="F911" s="196">
        <v>49.515799999999999</v>
      </c>
      <c r="G911" s="196">
        <v>46.529399999999995</v>
      </c>
      <c r="H911" s="197" t="s">
        <v>3885</v>
      </c>
      <c r="I911" s="197"/>
      <c r="J911" s="201" t="s">
        <v>3547</v>
      </c>
      <c r="K911" s="197"/>
      <c r="L911" s="192"/>
      <c r="M911" s="197"/>
      <c r="N911" s="192" t="s">
        <v>3886</v>
      </c>
      <c r="O911" s="194" t="s">
        <v>2368</v>
      </c>
      <c r="P911" s="192" t="s">
        <v>10130</v>
      </c>
      <c r="Q911" s="197" t="s">
        <v>3547</v>
      </c>
    </row>
    <row r="912" spans="1:17">
      <c r="A912" s="192" t="s">
        <v>5519</v>
      </c>
      <c r="B912" s="196">
        <v>1.7601</v>
      </c>
      <c r="C912" s="196">
        <v>1.2655999999999998</v>
      </c>
      <c r="D912" s="196">
        <v>45.6496</v>
      </c>
      <c r="E912" s="196">
        <v>48.619299999999996</v>
      </c>
      <c r="F912" s="196">
        <v>48.821199999999997</v>
      </c>
      <c r="G912" s="196">
        <v>47.737499999999997</v>
      </c>
      <c r="H912" s="197" t="s">
        <v>3881</v>
      </c>
      <c r="I912" s="197"/>
      <c r="J912" s="201" t="s">
        <v>3547</v>
      </c>
      <c r="K912" s="197"/>
      <c r="L912" s="192"/>
      <c r="M912" s="197"/>
      <c r="N912" s="192" t="s">
        <v>3882</v>
      </c>
      <c r="O912" s="194" t="s">
        <v>1370</v>
      </c>
      <c r="P912" s="192" t="s">
        <v>10128</v>
      </c>
      <c r="Q912" s="197" t="s">
        <v>3547</v>
      </c>
    </row>
    <row r="913" spans="1:17">
      <c r="A913" s="192" t="s">
        <v>5520</v>
      </c>
      <c r="B913" s="196">
        <v>1.9754999999999998</v>
      </c>
      <c r="C913" s="196">
        <v>1.2655999999999998</v>
      </c>
      <c r="D913" s="196">
        <v>36.165599999999998</v>
      </c>
      <c r="E913" s="196">
        <v>42.402299999999997</v>
      </c>
      <c r="F913" s="196">
        <v>44.162499999999994</v>
      </c>
      <c r="G913" s="196">
        <v>40.484199999999994</v>
      </c>
      <c r="H913" s="197" t="s">
        <v>3881</v>
      </c>
      <c r="I913" s="197"/>
      <c r="J913" s="201" t="s">
        <v>3547</v>
      </c>
      <c r="K913" s="197"/>
      <c r="L913" s="192"/>
      <c r="M913" s="197"/>
      <c r="N913" s="192" t="s">
        <v>3882</v>
      </c>
      <c r="O913" s="194" t="s">
        <v>1370</v>
      </c>
      <c r="P913" s="192" t="s">
        <v>10128</v>
      </c>
      <c r="Q913" s="197" t="s">
        <v>3547</v>
      </c>
    </row>
    <row r="914" spans="1:17">
      <c r="A914" s="192" t="s">
        <v>5521</v>
      </c>
      <c r="B914" s="196">
        <v>1.7874999999999999</v>
      </c>
      <c r="C914" s="196">
        <v>1.2655999999999998</v>
      </c>
      <c r="D914" s="196">
        <v>53.348899999999993</v>
      </c>
      <c r="E914" s="196">
        <v>54.598799999999997</v>
      </c>
      <c r="F914" s="196">
        <v>56.069499999999998</v>
      </c>
      <c r="G914" s="196">
        <v>54.642299999999999</v>
      </c>
      <c r="H914" s="197" t="s">
        <v>3881</v>
      </c>
      <c r="I914" s="197"/>
      <c r="J914" s="201" t="s">
        <v>3547</v>
      </c>
      <c r="K914" s="197"/>
      <c r="L914" s="192"/>
      <c r="M914" s="197"/>
      <c r="N914" s="192" t="s">
        <v>3882</v>
      </c>
      <c r="O914" s="194" t="s">
        <v>1370</v>
      </c>
      <c r="P914" s="192" t="s">
        <v>10128</v>
      </c>
      <c r="Q914" s="197" t="s">
        <v>3547</v>
      </c>
    </row>
    <row r="915" spans="1:17">
      <c r="A915" s="192" t="s">
        <v>5522</v>
      </c>
      <c r="B915" s="196">
        <v>1.5897999999999999</v>
      </c>
      <c r="C915" s="196">
        <v>1.2655999999999998</v>
      </c>
      <c r="D915" s="196">
        <v>46.139199999999995</v>
      </c>
      <c r="E915" s="196">
        <v>48.127299999999998</v>
      </c>
      <c r="F915" s="196">
        <v>50.262899999999995</v>
      </c>
      <c r="G915" s="196">
        <v>48.178599999999996</v>
      </c>
      <c r="H915" s="197" t="s">
        <v>3885</v>
      </c>
      <c r="I915" s="197" t="s">
        <v>3881</v>
      </c>
      <c r="J915" s="201" t="s">
        <v>3547</v>
      </c>
      <c r="K915" s="197" t="s">
        <v>3550</v>
      </c>
      <c r="L915" s="192"/>
      <c r="M915" s="197"/>
      <c r="N915" s="192" t="s">
        <v>3887</v>
      </c>
      <c r="O915" s="194" t="s">
        <v>2369</v>
      </c>
      <c r="P915" s="192" t="s">
        <v>10131</v>
      </c>
      <c r="Q915" s="197" t="s">
        <v>3547</v>
      </c>
    </row>
    <row r="916" spans="1:17">
      <c r="A916" s="192" t="s">
        <v>5523</v>
      </c>
      <c r="B916" s="196">
        <v>1.3158999999999998</v>
      </c>
      <c r="C916" s="196">
        <v>1.1577999999999999</v>
      </c>
      <c r="D916" s="196">
        <v>44.881799999999998</v>
      </c>
      <c r="E916" s="196">
        <v>47.125399999999999</v>
      </c>
      <c r="F916" s="196">
        <v>49.691999999999993</v>
      </c>
      <c r="G916" s="196">
        <v>47.222199999999994</v>
      </c>
      <c r="H916" s="197" t="s">
        <v>3885</v>
      </c>
      <c r="I916" s="197"/>
      <c r="J916" s="201" t="s">
        <v>3547</v>
      </c>
      <c r="K916" s="197"/>
      <c r="L916" s="192"/>
      <c r="M916" s="197"/>
      <c r="N916" s="192" t="s">
        <v>3886</v>
      </c>
      <c r="O916" s="194" t="s">
        <v>2368</v>
      </c>
      <c r="P916" s="192" t="s">
        <v>10130</v>
      </c>
      <c r="Q916" s="197" t="s">
        <v>3547</v>
      </c>
    </row>
    <row r="917" spans="1:17">
      <c r="A917" s="192" t="s">
        <v>5524</v>
      </c>
      <c r="B917" s="196">
        <v>2.1087999999999996</v>
      </c>
      <c r="C917" s="196">
        <v>1.2655999999999998</v>
      </c>
      <c r="D917" s="196">
        <v>47.465899999999998</v>
      </c>
      <c r="E917" s="196">
        <v>48.398999999999994</v>
      </c>
      <c r="F917" s="196">
        <v>49.122599999999998</v>
      </c>
      <c r="G917" s="196">
        <v>48.351599999999998</v>
      </c>
      <c r="H917" s="197" t="s">
        <v>3881</v>
      </c>
      <c r="I917" s="197"/>
      <c r="J917" s="201" t="s">
        <v>3547</v>
      </c>
      <c r="K917" s="197"/>
      <c r="L917" s="192"/>
      <c r="M917" s="197"/>
      <c r="N917" s="192" t="s">
        <v>3882</v>
      </c>
      <c r="O917" s="194" t="s">
        <v>1370</v>
      </c>
      <c r="P917" s="192" t="s">
        <v>10128</v>
      </c>
      <c r="Q917" s="197" t="s">
        <v>3547</v>
      </c>
    </row>
    <row r="918" spans="1:17">
      <c r="A918" s="192" t="s">
        <v>5525</v>
      </c>
      <c r="B918" s="196">
        <v>1.7956999999999999</v>
      </c>
      <c r="C918" s="196">
        <v>1.2655999999999998</v>
      </c>
      <c r="D918" s="196">
        <v>48.723099999999995</v>
      </c>
      <c r="E918" s="196">
        <v>50.059399999999997</v>
      </c>
      <c r="F918" s="196">
        <v>51.012999999999998</v>
      </c>
      <c r="G918" s="196">
        <v>49.923299999999998</v>
      </c>
      <c r="H918" s="197" t="s">
        <v>3881</v>
      </c>
      <c r="I918" s="197"/>
      <c r="J918" s="201" t="s">
        <v>3547</v>
      </c>
      <c r="K918" s="197"/>
      <c r="L918" s="192"/>
      <c r="M918" s="197"/>
      <c r="N918" s="192" t="s">
        <v>3882</v>
      </c>
      <c r="O918" s="194" t="s">
        <v>1370</v>
      </c>
      <c r="P918" s="192" t="s">
        <v>10128</v>
      </c>
      <c r="Q918" s="197" t="s">
        <v>3547</v>
      </c>
    </row>
    <row r="919" spans="1:17">
      <c r="A919" s="192" t="s">
        <v>5526</v>
      </c>
      <c r="B919" s="196">
        <v>1.4951999999999999</v>
      </c>
      <c r="C919" s="196">
        <v>1.1577999999999999</v>
      </c>
      <c r="D919" s="196">
        <v>45.930899999999994</v>
      </c>
      <c r="E919" s="196">
        <v>46.265899999999995</v>
      </c>
      <c r="F919" s="196">
        <v>43.631399999999999</v>
      </c>
      <c r="G919" s="196">
        <v>45.3583</v>
      </c>
      <c r="H919" s="197" t="s">
        <v>3885</v>
      </c>
      <c r="I919" s="197"/>
      <c r="J919" s="201" t="s">
        <v>3547</v>
      </c>
      <c r="K919" s="197"/>
      <c r="L919" s="192"/>
      <c r="M919" s="197"/>
      <c r="N919" s="192" t="s">
        <v>3886</v>
      </c>
      <c r="O919" s="194" t="s">
        <v>2368</v>
      </c>
      <c r="P919" s="192" t="s">
        <v>10130</v>
      </c>
      <c r="Q919" s="197" t="s">
        <v>3547</v>
      </c>
    </row>
    <row r="920" spans="1:17">
      <c r="A920" s="192" t="s">
        <v>5527</v>
      </c>
      <c r="B920" s="196">
        <v>1.7438999999999998</v>
      </c>
      <c r="C920" s="196">
        <v>0.77519999999999989</v>
      </c>
      <c r="D920" s="196">
        <v>27.834399999999999</v>
      </c>
      <c r="E920" s="196">
        <v>30.912599999999998</v>
      </c>
      <c r="F920" s="196">
        <v>32.928099999999993</v>
      </c>
      <c r="G920" s="196">
        <v>30.622999999999998</v>
      </c>
      <c r="H920" s="197" t="s">
        <v>3888</v>
      </c>
      <c r="I920" s="197"/>
      <c r="J920" s="201" t="s">
        <v>3547</v>
      </c>
      <c r="K920" s="197"/>
      <c r="L920" s="192"/>
      <c r="M920" s="197"/>
      <c r="N920" s="192" t="s">
        <v>3889</v>
      </c>
      <c r="O920" s="194" t="s">
        <v>2370</v>
      </c>
      <c r="P920" s="192" t="s">
        <v>10132</v>
      </c>
      <c r="Q920" s="197" t="s">
        <v>3547</v>
      </c>
    </row>
    <row r="921" spans="1:17">
      <c r="A921" s="192" t="s">
        <v>5528</v>
      </c>
      <c r="B921" s="196">
        <v>1.7780999999999998</v>
      </c>
      <c r="C921" s="196">
        <v>0.9736999999999999</v>
      </c>
      <c r="D921" s="196">
        <v>38.077499999999993</v>
      </c>
      <c r="E921" s="196">
        <v>38.012499999999996</v>
      </c>
      <c r="F921" s="196">
        <v>36.294799999999995</v>
      </c>
      <c r="G921" s="196">
        <v>37.430299999999995</v>
      </c>
      <c r="H921" s="197" t="s">
        <v>3890</v>
      </c>
      <c r="I921" s="197" t="s">
        <v>4781</v>
      </c>
      <c r="J921" s="201" t="s">
        <v>3547</v>
      </c>
      <c r="K921" s="197" t="s">
        <v>3550</v>
      </c>
      <c r="L921" s="192"/>
      <c r="M921" s="197">
        <v>2.9399999999999999E-2</v>
      </c>
      <c r="N921" s="192" t="s">
        <v>3891</v>
      </c>
      <c r="O921" s="194" t="s">
        <v>2371</v>
      </c>
      <c r="P921" s="192" t="s">
        <v>10133</v>
      </c>
      <c r="Q921" s="197" t="s">
        <v>9817</v>
      </c>
    </row>
    <row r="922" spans="1:17">
      <c r="A922" s="192" t="s">
        <v>5529</v>
      </c>
      <c r="B922" s="196">
        <v>1.9198999999999999</v>
      </c>
      <c r="C922" s="196">
        <v>0.89889999999999992</v>
      </c>
      <c r="D922" s="196">
        <v>38.291199999999996</v>
      </c>
      <c r="E922" s="196">
        <v>38.035199999999996</v>
      </c>
      <c r="F922" s="196">
        <v>39.455099999999995</v>
      </c>
      <c r="G922" s="196">
        <v>38.616499999999995</v>
      </c>
      <c r="H922" s="197" t="s">
        <v>1403</v>
      </c>
      <c r="I922" s="197"/>
      <c r="J922" s="201" t="s">
        <v>3547</v>
      </c>
      <c r="K922" s="197"/>
      <c r="L922" s="192"/>
      <c r="M922" s="197"/>
      <c r="N922" s="192" t="s">
        <v>3892</v>
      </c>
      <c r="O922" s="194" t="s">
        <v>2372</v>
      </c>
      <c r="P922" s="192" t="s">
        <v>10134</v>
      </c>
      <c r="Q922" s="197" t="s">
        <v>3547</v>
      </c>
    </row>
    <row r="923" spans="1:17">
      <c r="A923" s="192" t="s">
        <v>5530</v>
      </c>
      <c r="B923" s="196">
        <v>2.0009999999999999</v>
      </c>
      <c r="C923" s="196">
        <v>0.89889999999999992</v>
      </c>
      <c r="D923" s="196">
        <v>37.953299999999999</v>
      </c>
      <c r="E923" s="196">
        <v>38.334299999999999</v>
      </c>
      <c r="F923" s="196">
        <v>34.658399999999993</v>
      </c>
      <c r="G923" s="196">
        <v>36.872499999999995</v>
      </c>
      <c r="H923" s="197" t="s">
        <v>1403</v>
      </c>
      <c r="I923" s="197"/>
      <c r="J923" s="201" t="s">
        <v>3547</v>
      </c>
      <c r="K923" s="197"/>
      <c r="L923" s="192"/>
      <c r="M923" s="197"/>
      <c r="N923" s="192" t="s">
        <v>3892</v>
      </c>
      <c r="O923" s="194" t="s">
        <v>2372</v>
      </c>
      <c r="P923" s="192" t="s">
        <v>10134</v>
      </c>
      <c r="Q923" s="197" t="s">
        <v>3547</v>
      </c>
    </row>
    <row r="924" spans="1:17">
      <c r="A924" s="192" t="s">
        <v>5531</v>
      </c>
      <c r="B924" s="196">
        <v>1.6137999999999999</v>
      </c>
      <c r="C924" s="196">
        <v>0.89889999999999992</v>
      </c>
      <c r="D924" s="196">
        <v>36.7746</v>
      </c>
      <c r="E924" s="196">
        <v>39.493099999999998</v>
      </c>
      <c r="F924" s="196">
        <v>40.779799999999994</v>
      </c>
      <c r="G924" s="196">
        <v>39.069299999999998</v>
      </c>
      <c r="H924" s="197" t="s">
        <v>1403</v>
      </c>
      <c r="I924" s="197"/>
      <c r="J924" s="201" t="s">
        <v>3547</v>
      </c>
      <c r="K924" s="197"/>
      <c r="L924" s="192"/>
      <c r="M924" s="197"/>
      <c r="N924" s="192" t="s">
        <v>3893</v>
      </c>
      <c r="O924" s="194" t="s">
        <v>2373</v>
      </c>
      <c r="P924" s="192" t="s">
        <v>10135</v>
      </c>
      <c r="Q924" s="197" t="s">
        <v>3547</v>
      </c>
    </row>
    <row r="925" spans="1:17">
      <c r="A925" s="192" t="s">
        <v>5532</v>
      </c>
      <c r="B925" s="196">
        <v>1.7071999999999998</v>
      </c>
      <c r="C925" s="196">
        <v>0.89889999999999992</v>
      </c>
      <c r="D925" s="196">
        <v>35.388799999999996</v>
      </c>
      <c r="E925" s="196">
        <v>35.740599999999993</v>
      </c>
      <c r="F925" s="196">
        <v>37.153699999999994</v>
      </c>
      <c r="G925" s="196">
        <v>36.108699999999999</v>
      </c>
      <c r="H925" s="197" t="s">
        <v>1403</v>
      </c>
      <c r="I925" s="197"/>
      <c r="J925" s="201" t="s">
        <v>3547</v>
      </c>
      <c r="K925" s="197"/>
      <c r="L925" s="192"/>
      <c r="M925" s="197"/>
      <c r="N925" s="192" t="s">
        <v>3893</v>
      </c>
      <c r="O925" s="194" t="s">
        <v>2373</v>
      </c>
      <c r="P925" s="192" t="s">
        <v>10135</v>
      </c>
      <c r="Q925" s="197" t="s">
        <v>3547</v>
      </c>
    </row>
    <row r="926" spans="1:17">
      <c r="A926" s="192" t="s">
        <v>5533</v>
      </c>
      <c r="B926" s="196">
        <v>1.8673999999999999</v>
      </c>
      <c r="C926" s="196">
        <v>0.89069999999999994</v>
      </c>
      <c r="D926" s="196">
        <v>36.521899999999995</v>
      </c>
      <c r="E926" s="196">
        <v>37.4985</v>
      </c>
      <c r="F926" s="196">
        <v>38.651999999999994</v>
      </c>
      <c r="G926" s="196">
        <v>37.561999999999998</v>
      </c>
      <c r="H926" s="197" t="s">
        <v>1530</v>
      </c>
      <c r="I926" s="197" t="s">
        <v>1670</v>
      </c>
      <c r="J926" s="201" t="s">
        <v>3547</v>
      </c>
      <c r="K926" s="197" t="s">
        <v>3550</v>
      </c>
      <c r="L926" s="192"/>
      <c r="M926" s="197"/>
      <c r="N926" s="192" t="s">
        <v>3894</v>
      </c>
      <c r="O926" s="194" t="s">
        <v>2374</v>
      </c>
      <c r="P926" s="192" t="s">
        <v>10136</v>
      </c>
      <c r="Q926" s="197" t="s">
        <v>3547</v>
      </c>
    </row>
    <row r="927" spans="1:17">
      <c r="A927" s="192" t="s">
        <v>5534</v>
      </c>
      <c r="B927" s="196">
        <v>1.6315</v>
      </c>
      <c r="C927" s="196">
        <v>0.81469999999999987</v>
      </c>
      <c r="D927" s="196">
        <v>29.896599999999999</v>
      </c>
      <c r="E927" s="196">
        <v>31.409099999999999</v>
      </c>
      <c r="F927" s="196">
        <v>32.244999999999997</v>
      </c>
      <c r="G927" s="196">
        <v>31.2044</v>
      </c>
      <c r="H927" s="197" t="s">
        <v>3888</v>
      </c>
      <c r="I927" s="197"/>
      <c r="J927" s="201" t="s">
        <v>3547</v>
      </c>
      <c r="K927" s="197"/>
      <c r="L927" s="192"/>
      <c r="M927" s="197">
        <v>3.9499999999999993E-2</v>
      </c>
      <c r="N927" s="192" t="s">
        <v>3574</v>
      </c>
      <c r="O927" s="194" t="s">
        <v>2375</v>
      </c>
      <c r="P927" s="192" t="s">
        <v>10137</v>
      </c>
      <c r="Q927" s="197" t="s">
        <v>3547</v>
      </c>
    </row>
    <row r="928" spans="1:17">
      <c r="A928" s="192" t="s">
        <v>5535</v>
      </c>
      <c r="B928" s="196">
        <v>1.8944999999999999</v>
      </c>
      <c r="C928" s="196">
        <v>0.89069999999999994</v>
      </c>
      <c r="D928" s="196">
        <v>38.515199999999993</v>
      </c>
      <c r="E928" s="196">
        <v>39.200099999999999</v>
      </c>
      <c r="F928" s="196">
        <v>36.3842</v>
      </c>
      <c r="G928" s="196">
        <v>37.998799999999996</v>
      </c>
      <c r="H928" s="197" t="s">
        <v>1670</v>
      </c>
      <c r="I928" s="197"/>
      <c r="J928" s="201" t="s">
        <v>3547</v>
      </c>
      <c r="K928" s="197"/>
      <c r="L928" s="192"/>
      <c r="M928" s="197"/>
      <c r="N928" s="192" t="s">
        <v>3895</v>
      </c>
      <c r="O928" s="194" t="s">
        <v>1388</v>
      </c>
      <c r="P928" s="192" t="s">
        <v>10138</v>
      </c>
      <c r="Q928" s="197" t="s">
        <v>3547</v>
      </c>
    </row>
    <row r="929" spans="1:17">
      <c r="A929" s="192" t="s">
        <v>5536</v>
      </c>
      <c r="B929" s="196">
        <v>1.8273999999999999</v>
      </c>
      <c r="C929" s="196">
        <v>0.93589999999999995</v>
      </c>
      <c r="D929" s="196">
        <v>36.160299999999999</v>
      </c>
      <c r="E929" s="196">
        <v>40.433</v>
      </c>
      <c r="F929" s="196">
        <v>38.477699999999999</v>
      </c>
      <c r="G929" s="196">
        <v>38.353499999999997</v>
      </c>
      <c r="H929" s="197" t="s">
        <v>3896</v>
      </c>
      <c r="I929" s="197"/>
      <c r="J929" s="201" t="s">
        <v>3547</v>
      </c>
      <c r="K929" s="197"/>
      <c r="L929" s="192"/>
      <c r="M929" s="197">
        <v>3.5399999999999994E-2</v>
      </c>
      <c r="N929" s="192" t="s">
        <v>3897</v>
      </c>
      <c r="O929" s="194" t="s">
        <v>2376</v>
      </c>
      <c r="P929" s="192" t="s">
        <v>10139</v>
      </c>
      <c r="Q929" s="197" t="s">
        <v>3547</v>
      </c>
    </row>
    <row r="930" spans="1:17">
      <c r="A930" s="192" t="s">
        <v>5537</v>
      </c>
      <c r="B930" s="196">
        <v>2.6348999999999996</v>
      </c>
      <c r="C930" s="196">
        <v>0.89889999999999992</v>
      </c>
      <c r="D930" s="196">
        <v>38.130999999999993</v>
      </c>
      <c r="E930" s="196">
        <v>40.091499999999996</v>
      </c>
      <c r="F930" s="196">
        <v>42.547099999999993</v>
      </c>
      <c r="G930" s="196">
        <v>40.402299999999997</v>
      </c>
      <c r="H930" s="197" t="s">
        <v>1403</v>
      </c>
      <c r="I930" s="197"/>
      <c r="J930" s="201" t="s">
        <v>3547</v>
      </c>
      <c r="K930" s="197"/>
      <c r="L930" s="192"/>
      <c r="M930" s="197"/>
      <c r="N930" s="192" t="s">
        <v>3892</v>
      </c>
      <c r="O930" s="194" t="s">
        <v>2372</v>
      </c>
      <c r="P930" s="192" t="s">
        <v>10134</v>
      </c>
      <c r="Q930" s="197" t="s">
        <v>3547</v>
      </c>
    </row>
    <row r="931" spans="1:17">
      <c r="A931" s="192" t="s">
        <v>5538</v>
      </c>
      <c r="B931" s="196">
        <v>2.2204999999999999</v>
      </c>
      <c r="C931" s="196">
        <v>0.88749999999999996</v>
      </c>
      <c r="D931" s="196">
        <v>33.957499999999996</v>
      </c>
      <c r="E931" s="196">
        <v>34.594999999999999</v>
      </c>
      <c r="F931" s="196">
        <v>34.870699999999999</v>
      </c>
      <c r="G931" s="196">
        <v>34.496199999999995</v>
      </c>
      <c r="H931" s="197" t="s">
        <v>1530</v>
      </c>
      <c r="I931" s="197"/>
      <c r="J931" s="201" t="s">
        <v>3547</v>
      </c>
      <c r="K931" s="197"/>
      <c r="L931" s="192"/>
      <c r="M931" s="197"/>
      <c r="N931" s="192" t="s">
        <v>3894</v>
      </c>
      <c r="O931" s="194" t="s">
        <v>2374</v>
      </c>
      <c r="P931" s="192" t="s">
        <v>10136</v>
      </c>
      <c r="Q931" s="197" t="s">
        <v>3547</v>
      </c>
    </row>
    <row r="932" spans="1:17">
      <c r="A932" s="192" t="s">
        <v>5539</v>
      </c>
      <c r="B932" s="196">
        <v>2.4107999999999996</v>
      </c>
      <c r="C932" s="196">
        <v>0.93589999999999995</v>
      </c>
      <c r="D932" s="196">
        <v>34.045399999999994</v>
      </c>
      <c r="E932" s="196">
        <v>36.650899999999993</v>
      </c>
      <c r="F932" s="196">
        <v>33.654699999999998</v>
      </c>
      <c r="G932" s="196">
        <v>34.723299999999995</v>
      </c>
      <c r="H932" s="197" t="s">
        <v>3896</v>
      </c>
      <c r="I932" s="197"/>
      <c r="J932" s="201" t="s">
        <v>3547</v>
      </c>
      <c r="K932" s="197"/>
      <c r="L932" s="192"/>
      <c r="M932" s="197">
        <v>3.5399999999999994E-2</v>
      </c>
      <c r="N932" s="192" t="s">
        <v>3897</v>
      </c>
      <c r="O932" s="194" t="s">
        <v>2376</v>
      </c>
      <c r="P932" s="192" t="s">
        <v>10139</v>
      </c>
      <c r="Q932" s="197" t="s">
        <v>3547</v>
      </c>
    </row>
    <row r="933" spans="1:17">
      <c r="A933" s="192" t="s">
        <v>5540</v>
      </c>
      <c r="B933" s="196">
        <v>2.323</v>
      </c>
      <c r="C933" s="196">
        <v>0.80679999999999985</v>
      </c>
      <c r="D933" s="196">
        <v>28.712899999999998</v>
      </c>
      <c r="E933" s="196"/>
      <c r="F933" s="196"/>
      <c r="G933" s="196">
        <v>28.712899999999998</v>
      </c>
      <c r="H933" s="197" t="s">
        <v>3888</v>
      </c>
      <c r="I933" s="197"/>
      <c r="J933" s="201" t="s">
        <v>3547</v>
      </c>
      <c r="K933" s="197"/>
      <c r="L933" s="192"/>
      <c r="M933" s="197">
        <v>3.1599999999999996E-2</v>
      </c>
      <c r="N933" s="192" t="s">
        <v>3898</v>
      </c>
      <c r="O933" s="194" t="s">
        <v>2377</v>
      </c>
      <c r="P933" s="192" t="s">
        <v>10140</v>
      </c>
      <c r="Q933" s="197" t="s">
        <v>3547</v>
      </c>
    </row>
    <row r="934" spans="1:17">
      <c r="A934" s="192" t="s">
        <v>3899</v>
      </c>
      <c r="B934" s="196"/>
      <c r="C934" s="196">
        <v>1.0525999999999998</v>
      </c>
      <c r="D934" s="196">
        <v>45.397799999999997</v>
      </c>
      <c r="E934" s="196">
        <v>48.007799999999996</v>
      </c>
      <c r="F934" s="196">
        <v>49.068199999999997</v>
      </c>
      <c r="G934" s="196">
        <v>47.457899999999995</v>
      </c>
      <c r="H934" s="197" t="s">
        <v>1564</v>
      </c>
      <c r="I934" s="197"/>
      <c r="J934" s="201" t="s">
        <v>3547</v>
      </c>
      <c r="K934" s="197"/>
      <c r="L934" s="192"/>
      <c r="M934" s="197"/>
      <c r="N934" s="192" t="s">
        <v>3792</v>
      </c>
      <c r="O934" s="194" t="s">
        <v>2397</v>
      </c>
      <c r="P934" s="192" t="s">
        <v>10141</v>
      </c>
      <c r="Q934" s="197" t="s">
        <v>3547</v>
      </c>
    </row>
    <row r="935" spans="1:17">
      <c r="A935" s="192" t="s">
        <v>5541</v>
      </c>
      <c r="B935" s="196">
        <v>1.3080999999999998</v>
      </c>
      <c r="C935" s="196">
        <v>0.85919999999999996</v>
      </c>
      <c r="D935" s="196">
        <v>27.837899999999998</v>
      </c>
      <c r="E935" s="196">
        <v>28.156299999999998</v>
      </c>
      <c r="F935" s="196">
        <v>30.618199999999998</v>
      </c>
      <c r="G935" s="196">
        <v>28.860799999999998</v>
      </c>
      <c r="H935" s="197" t="s">
        <v>3900</v>
      </c>
      <c r="I935" s="197"/>
      <c r="J935" s="201" t="s">
        <v>3547</v>
      </c>
      <c r="K935" s="197"/>
      <c r="L935" s="192"/>
      <c r="M935" s="197">
        <v>1.4999999999999999E-2</v>
      </c>
      <c r="N935" s="192" t="s">
        <v>3852</v>
      </c>
      <c r="O935" s="194" t="s">
        <v>2378</v>
      </c>
      <c r="P935" s="192" t="s">
        <v>10142</v>
      </c>
      <c r="Q935" s="197" t="s">
        <v>3547</v>
      </c>
    </row>
    <row r="936" spans="1:17">
      <c r="A936" s="192" t="s">
        <v>5542</v>
      </c>
      <c r="B936" s="196">
        <v>1.4619</v>
      </c>
      <c r="C936" s="196">
        <v>0.9010999999999999</v>
      </c>
      <c r="D936" s="196">
        <v>34.187799999999996</v>
      </c>
      <c r="E936" s="196">
        <v>34.675099999999993</v>
      </c>
      <c r="F936" s="196">
        <v>35.7333</v>
      </c>
      <c r="G936" s="196">
        <v>34.869499999999995</v>
      </c>
      <c r="H936" s="197" t="s">
        <v>1711</v>
      </c>
      <c r="I936" s="197"/>
      <c r="J936" s="201" t="s">
        <v>3547</v>
      </c>
      <c r="K936" s="197"/>
      <c r="L936" s="192"/>
      <c r="M936" s="197"/>
      <c r="N936" s="192" t="s">
        <v>3574</v>
      </c>
      <c r="O936" s="194" t="s">
        <v>2379</v>
      </c>
      <c r="P936" s="192" t="s">
        <v>10143</v>
      </c>
      <c r="Q936" s="197" t="s">
        <v>3547</v>
      </c>
    </row>
    <row r="937" spans="1:17">
      <c r="A937" s="192" t="s">
        <v>5543</v>
      </c>
      <c r="B937" s="196">
        <v>1.5909</v>
      </c>
      <c r="C937" s="196">
        <v>1.0460999999999998</v>
      </c>
      <c r="D937" s="196">
        <v>42.1541</v>
      </c>
      <c r="E937" s="196">
        <v>41.532899999999998</v>
      </c>
      <c r="F937" s="196">
        <v>43.170299999999997</v>
      </c>
      <c r="G937" s="196">
        <v>42.266499999999994</v>
      </c>
      <c r="H937" s="197" t="s">
        <v>1442</v>
      </c>
      <c r="I937" s="197"/>
      <c r="J937" s="201" t="s">
        <v>3547</v>
      </c>
      <c r="K937" s="197"/>
      <c r="L937" s="192"/>
      <c r="M937" s="197"/>
      <c r="N937" s="192" t="s">
        <v>3901</v>
      </c>
      <c r="O937" s="194" t="s">
        <v>2380</v>
      </c>
      <c r="P937" s="192" t="s">
        <v>10144</v>
      </c>
      <c r="Q937" s="197" t="s">
        <v>3547</v>
      </c>
    </row>
    <row r="938" spans="1:17">
      <c r="A938" s="192" t="s">
        <v>5544</v>
      </c>
      <c r="B938" s="196">
        <v>1.5662999999999998</v>
      </c>
      <c r="C938" s="196">
        <v>1.0526</v>
      </c>
      <c r="D938" s="196">
        <v>40.451199999999993</v>
      </c>
      <c r="E938" s="196">
        <v>37.401199999999996</v>
      </c>
      <c r="F938" s="196">
        <v>38.490699999999997</v>
      </c>
      <c r="G938" s="196">
        <v>38.767999999999994</v>
      </c>
      <c r="H938" s="197" t="s">
        <v>1442</v>
      </c>
      <c r="I938" s="197" t="s">
        <v>1564</v>
      </c>
      <c r="J938" s="201" t="s">
        <v>3547</v>
      </c>
      <c r="K938" s="197" t="s">
        <v>3550</v>
      </c>
      <c r="L938" s="192"/>
      <c r="M938" s="197"/>
      <c r="N938" s="192" t="s">
        <v>3857</v>
      </c>
      <c r="O938" s="194" t="s">
        <v>2381</v>
      </c>
      <c r="P938" s="192" t="s">
        <v>10145</v>
      </c>
      <c r="Q938" s="197" t="s">
        <v>3547</v>
      </c>
    </row>
    <row r="939" spans="1:17">
      <c r="A939" s="192" t="s">
        <v>5545</v>
      </c>
      <c r="B939" s="196">
        <v>1.6537999999999999</v>
      </c>
      <c r="C939" s="196">
        <v>1.0526</v>
      </c>
      <c r="D939" s="196">
        <v>45.397799999999997</v>
      </c>
      <c r="E939" s="196">
        <v>48.007799999999996</v>
      </c>
      <c r="F939" s="196">
        <v>49.068199999999997</v>
      </c>
      <c r="G939" s="196">
        <v>47.561199999999999</v>
      </c>
      <c r="H939" s="197" t="s">
        <v>1442</v>
      </c>
      <c r="I939" s="197" t="s">
        <v>1564</v>
      </c>
      <c r="J939" s="201" t="s">
        <v>3547</v>
      </c>
      <c r="K939" s="197" t="s">
        <v>3550</v>
      </c>
      <c r="L939" s="192"/>
      <c r="M939" s="197"/>
      <c r="N939" s="192" t="s">
        <v>3857</v>
      </c>
      <c r="O939" s="194" t="s">
        <v>2381</v>
      </c>
      <c r="P939" s="192" t="s">
        <v>10145</v>
      </c>
      <c r="Q939" s="197" t="s">
        <v>3547</v>
      </c>
    </row>
    <row r="940" spans="1:17">
      <c r="A940" s="192" t="s">
        <v>5546</v>
      </c>
      <c r="B940" s="196">
        <v>1.4822</v>
      </c>
      <c r="C940" s="196">
        <v>0.84419999999999995</v>
      </c>
      <c r="D940" s="196">
        <v>32.715699999999998</v>
      </c>
      <c r="E940" s="196">
        <v>32.958799999999997</v>
      </c>
      <c r="F940" s="196">
        <v>33.160799999999995</v>
      </c>
      <c r="G940" s="196">
        <v>32.954699999999995</v>
      </c>
      <c r="H940" s="197" t="s">
        <v>1821</v>
      </c>
      <c r="I940" s="197" t="s">
        <v>3900</v>
      </c>
      <c r="J940" s="201" t="s">
        <v>3547</v>
      </c>
      <c r="K940" s="197"/>
      <c r="L940" s="192" t="s">
        <v>3550</v>
      </c>
      <c r="M940" s="197"/>
      <c r="N940" s="192" t="s">
        <v>3902</v>
      </c>
      <c r="O940" s="194" t="s">
        <v>2382</v>
      </c>
      <c r="P940" s="192" t="s">
        <v>10146</v>
      </c>
      <c r="Q940" s="197" t="s">
        <v>3547</v>
      </c>
    </row>
    <row r="941" spans="1:17">
      <c r="A941" s="192" t="s">
        <v>5547</v>
      </c>
      <c r="B941" s="196">
        <v>1.4103999999999999</v>
      </c>
      <c r="C941" s="196">
        <v>0.99249999999999994</v>
      </c>
      <c r="D941" s="196">
        <v>36.114099999999993</v>
      </c>
      <c r="E941" s="196">
        <v>37.154799999999994</v>
      </c>
      <c r="F941" s="196">
        <v>36.365399999999994</v>
      </c>
      <c r="G941" s="196">
        <v>36.539199999999994</v>
      </c>
      <c r="H941" s="197" t="s">
        <v>3900</v>
      </c>
      <c r="I941" s="197" t="s">
        <v>1480</v>
      </c>
      <c r="J941" s="201" t="s">
        <v>3547</v>
      </c>
      <c r="K941" s="197" t="s">
        <v>3550</v>
      </c>
      <c r="L941" s="192"/>
      <c r="M941" s="197"/>
      <c r="N941" s="192" t="s">
        <v>3569</v>
      </c>
      <c r="O941" s="194" t="s">
        <v>2383</v>
      </c>
      <c r="P941" s="192" t="s">
        <v>10147</v>
      </c>
      <c r="Q941" s="197" t="s">
        <v>3547</v>
      </c>
    </row>
    <row r="942" spans="1:17">
      <c r="A942" s="192" t="s">
        <v>5548</v>
      </c>
      <c r="B942" s="196">
        <v>1.5226999999999999</v>
      </c>
      <c r="C942" s="196">
        <v>0.90199999999999991</v>
      </c>
      <c r="D942" s="196">
        <v>32.729599999999998</v>
      </c>
      <c r="E942" s="196">
        <v>34.520099999999999</v>
      </c>
      <c r="F942" s="196">
        <v>35.707999999999998</v>
      </c>
      <c r="G942" s="196">
        <v>34.243099999999998</v>
      </c>
      <c r="H942" s="197" t="s">
        <v>3903</v>
      </c>
      <c r="I942" s="197"/>
      <c r="J942" s="201" t="s">
        <v>3547</v>
      </c>
      <c r="K942" s="197"/>
      <c r="L942" s="192"/>
      <c r="M942" s="197"/>
      <c r="N942" s="192" t="s">
        <v>3904</v>
      </c>
      <c r="O942" s="194" t="s">
        <v>2384</v>
      </c>
      <c r="P942" s="192" t="s">
        <v>10148</v>
      </c>
      <c r="Q942" s="197" t="s">
        <v>3547</v>
      </c>
    </row>
    <row r="943" spans="1:17">
      <c r="A943" s="192" t="s">
        <v>5549</v>
      </c>
      <c r="B943" s="196">
        <v>1.5543999999999998</v>
      </c>
      <c r="C943" s="196">
        <v>0.9010999999999999</v>
      </c>
      <c r="D943" s="196">
        <v>32.862399999999994</v>
      </c>
      <c r="E943" s="196">
        <v>34.464799999999997</v>
      </c>
      <c r="F943" s="196">
        <v>35.087199999999996</v>
      </c>
      <c r="G943" s="196">
        <v>34.125399999999999</v>
      </c>
      <c r="H943" s="197" t="s">
        <v>3900</v>
      </c>
      <c r="I943" s="197" t="s">
        <v>1711</v>
      </c>
      <c r="J943" s="201" t="s">
        <v>3547</v>
      </c>
      <c r="K943" s="197" t="s">
        <v>3550</v>
      </c>
      <c r="L943" s="192"/>
      <c r="M943" s="197"/>
      <c r="N943" s="192" t="s">
        <v>3730</v>
      </c>
      <c r="O943" s="194" t="s">
        <v>2385</v>
      </c>
      <c r="P943" s="192" t="s">
        <v>10149</v>
      </c>
      <c r="Q943" s="197" t="s">
        <v>3547</v>
      </c>
    </row>
    <row r="944" spans="1:17">
      <c r="A944" s="192" t="s">
        <v>5550</v>
      </c>
      <c r="B944" s="196">
        <v>1.7615999999999998</v>
      </c>
      <c r="C944" s="196">
        <v>1.0526</v>
      </c>
      <c r="D944" s="196">
        <v>34.365099999999998</v>
      </c>
      <c r="E944" s="196">
        <v>35.057099999999998</v>
      </c>
      <c r="F944" s="196">
        <v>35.540499999999994</v>
      </c>
      <c r="G944" s="196">
        <v>34.994299999999996</v>
      </c>
      <c r="H944" s="197" t="s">
        <v>1442</v>
      </c>
      <c r="I944" s="197" t="s">
        <v>1564</v>
      </c>
      <c r="J944" s="201" t="s">
        <v>3547</v>
      </c>
      <c r="K944" s="197" t="s">
        <v>3550</v>
      </c>
      <c r="L944" s="192"/>
      <c r="M944" s="197"/>
      <c r="N944" s="192" t="s">
        <v>3857</v>
      </c>
      <c r="O944" s="194" t="s">
        <v>2381</v>
      </c>
      <c r="P944" s="192" t="s">
        <v>10145</v>
      </c>
      <c r="Q944" s="197" t="s">
        <v>3547</v>
      </c>
    </row>
    <row r="945" spans="1:17">
      <c r="A945" s="192" t="s">
        <v>5551</v>
      </c>
      <c r="B945" s="196">
        <v>1.0287999999999999</v>
      </c>
      <c r="C945" s="196">
        <v>0.84419999999999995</v>
      </c>
      <c r="D945" s="196">
        <v>28.650599999999997</v>
      </c>
      <c r="E945" s="196">
        <v>28.205399999999997</v>
      </c>
      <c r="F945" s="196">
        <v>28.6327</v>
      </c>
      <c r="G945" s="196">
        <v>28.502099999999999</v>
      </c>
      <c r="H945" s="197" t="s">
        <v>3900</v>
      </c>
      <c r="I945" s="197"/>
      <c r="J945" s="201" t="s">
        <v>3547</v>
      </c>
      <c r="K945" s="197"/>
      <c r="L945" s="192"/>
      <c r="M945" s="197"/>
      <c r="N945" s="192" t="s">
        <v>3561</v>
      </c>
      <c r="O945" s="194" t="s">
        <v>2386</v>
      </c>
      <c r="P945" s="192" t="s">
        <v>10150</v>
      </c>
      <c r="Q945" s="197" t="s">
        <v>3547</v>
      </c>
    </row>
    <row r="946" spans="1:17">
      <c r="A946" s="192" t="s">
        <v>9698</v>
      </c>
      <c r="B946" s="196">
        <v>1.3299999999999998</v>
      </c>
      <c r="C946" s="196">
        <v>0.87749999999999995</v>
      </c>
      <c r="D946" s="196">
        <v>33.183899999999994</v>
      </c>
      <c r="E946" s="196">
        <v>35.023999999999994</v>
      </c>
      <c r="F946" s="196">
        <v>35.685899999999997</v>
      </c>
      <c r="G946" s="196">
        <v>34.554399999999994</v>
      </c>
      <c r="H946" s="197" t="s">
        <v>3900</v>
      </c>
      <c r="I946" s="197"/>
      <c r="J946" s="201" t="s">
        <v>3547</v>
      </c>
      <c r="K946" s="197"/>
      <c r="L946" s="192"/>
      <c r="M946" s="197">
        <v>3.3299999999999996E-2</v>
      </c>
      <c r="N946" s="192" t="s">
        <v>3905</v>
      </c>
      <c r="O946" s="194" t="s">
        <v>2387</v>
      </c>
      <c r="P946" s="192" t="s">
        <v>10151</v>
      </c>
      <c r="Q946" s="197" t="s">
        <v>3547</v>
      </c>
    </row>
    <row r="947" spans="1:17">
      <c r="A947" s="192" t="s">
        <v>5552</v>
      </c>
      <c r="B947" s="196">
        <v>1.7268999999999999</v>
      </c>
      <c r="C947" s="196">
        <v>1.0343</v>
      </c>
      <c r="D947" s="196">
        <v>44.618799999999993</v>
      </c>
      <c r="E947" s="196">
        <v>45.576199999999993</v>
      </c>
      <c r="F947" s="196">
        <v>45.539899999999996</v>
      </c>
      <c r="G947" s="196">
        <v>45.252899999999997</v>
      </c>
      <c r="H947" s="197" t="s">
        <v>1480</v>
      </c>
      <c r="I947" s="197" t="s">
        <v>1442</v>
      </c>
      <c r="J947" s="201" t="s">
        <v>3547</v>
      </c>
      <c r="K947" s="197" t="s">
        <v>3550</v>
      </c>
      <c r="L947" s="192"/>
      <c r="M947" s="197">
        <v>1.7899999999999999E-2</v>
      </c>
      <c r="N947" s="192" t="s">
        <v>3906</v>
      </c>
      <c r="O947" s="194" t="s">
        <v>2388</v>
      </c>
      <c r="P947" s="192" t="s">
        <v>10152</v>
      </c>
      <c r="Q947" s="197" t="s">
        <v>3547</v>
      </c>
    </row>
    <row r="948" spans="1:17">
      <c r="A948" s="192" t="s">
        <v>5553</v>
      </c>
      <c r="B948" s="196">
        <v>1.6133</v>
      </c>
      <c r="C948" s="196">
        <v>1.0343</v>
      </c>
      <c r="D948" s="196">
        <v>38.663999999999994</v>
      </c>
      <c r="E948" s="196">
        <v>40.425599999999996</v>
      </c>
      <c r="F948" s="196">
        <v>42.234599999999993</v>
      </c>
      <c r="G948" s="196">
        <v>40.442899999999995</v>
      </c>
      <c r="H948" s="197" t="s">
        <v>1480</v>
      </c>
      <c r="I948" s="197" t="s">
        <v>1442</v>
      </c>
      <c r="J948" s="201" t="s">
        <v>3547</v>
      </c>
      <c r="K948" s="197" t="s">
        <v>3550</v>
      </c>
      <c r="L948" s="192"/>
      <c r="M948" s="197">
        <v>1.7899999999999999E-2</v>
      </c>
      <c r="N948" s="192" t="s">
        <v>3906</v>
      </c>
      <c r="O948" s="194" t="s">
        <v>2388</v>
      </c>
      <c r="P948" s="192" t="s">
        <v>10152</v>
      </c>
      <c r="Q948" s="197" t="s">
        <v>3547</v>
      </c>
    </row>
    <row r="949" spans="1:17">
      <c r="A949" s="192" t="s">
        <v>5554</v>
      </c>
      <c r="B949" s="196">
        <v>1.5246</v>
      </c>
      <c r="C949" s="196">
        <v>0.9010999999999999</v>
      </c>
      <c r="D949" s="196">
        <v>36.543199999999999</v>
      </c>
      <c r="E949" s="196">
        <v>37.311999999999998</v>
      </c>
      <c r="F949" s="196">
        <v>40.254199999999997</v>
      </c>
      <c r="G949" s="196">
        <v>38.000299999999996</v>
      </c>
      <c r="H949" s="197" t="s">
        <v>3900</v>
      </c>
      <c r="I949" s="197" t="s">
        <v>1711</v>
      </c>
      <c r="J949" s="201" t="s">
        <v>3547</v>
      </c>
      <c r="K949" s="197" t="s">
        <v>3550</v>
      </c>
      <c r="L949" s="192"/>
      <c r="M949" s="197"/>
      <c r="N949" s="192" t="s">
        <v>3907</v>
      </c>
      <c r="O949" s="194" t="s">
        <v>2389</v>
      </c>
      <c r="P949" s="192" t="s">
        <v>10153</v>
      </c>
      <c r="Q949" s="197" t="s">
        <v>3547</v>
      </c>
    </row>
    <row r="950" spans="1:17">
      <c r="A950" s="192" t="s">
        <v>5555</v>
      </c>
      <c r="B950" s="196">
        <v>1.0574999999999999</v>
      </c>
      <c r="C950" s="196">
        <v>1.0526</v>
      </c>
      <c r="D950" s="196">
        <v>34.842899999999993</v>
      </c>
      <c r="E950" s="196">
        <v>35.133999999999993</v>
      </c>
      <c r="F950" s="196">
        <v>32.827399999999997</v>
      </c>
      <c r="G950" s="196">
        <v>34.220499999999994</v>
      </c>
      <c r="H950" s="197" t="s">
        <v>1564</v>
      </c>
      <c r="I950" s="197"/>
      <c r="J950" s="201" t="s">
        <v>3547</v>
      </c>
      <c r="K950" s="197"/>
      <c r="L950" s="192"/>
      <c r="M950" s="197"/>
      <c r="N950" s="192" t="s">
        <v>3792</v>
      </c>
      <c r="O950" s="194" t="s">
        <v>2397</v>
      </c>
      <c r="P950" s="192" t="s">
        <v>10141</v>
      </c>
      <c r="Q950" s="197" t="s">
        <v>3547</v>
      </c>
    </row>
    <row r="951" spans="1:17">
      <c r="A951" s="192" t="s">
        <v>5556</v>
      </c>
      <c r="B951" s="196">
        <v>1.2617999999999998</v>
      </c>
      <c r="C951" s="196">
        <v>0.9010999999999999</v>
      </c>
      <c r="D951" s="196">
        <v>39.280999999999999</v>
      </c>
      <c r="E951" s="196">
        <v>37.123899999999999</v>
      </c>
      <c r="F951" s="196">
        <v>37.748999999999995</v>
      </c>
      <c r="G951" s="196">
        <v>38.067699999999995</v>
      </c>
      <c r="H951" s="197" t="s">
        <v>3900</v>
      </c>
      <c r="I951" s="197" t="s">
        <v>1711</v>
      </c>
      <c r="J951" s="201" t="s">
        <v>3547</v>
      </c>
      <c r="K951" s="197" t="s">
        <v>3550</v>
      </c>
      <c r="L951" s="192"/>
      <c r="M951" s="197"/>
      <c r="N951" s="192" t="s">
        <v>3576</v>
      </c>
      <c r="O951" s="194" t="s">
        <v>2390</v>
      </c>
      <c r="P951" s="192" t="s">
        <v>10154</v>
      </c>
      <c r="Q951" s="197" t="s">
        <v>3547</v>
      </c>
    </row>
    <row r="952" spans="1:17">
      <c r="A952" s="192" t="s">
        <v>5557</v>
      </c>
      <c r="B952" s="196">
        <v>1.4102999999999999</v>
      </c>
      <c r="C952" s="196">
        <v>0.90199999999999991</v>
      </c>
      <c r="D952" s="196">
        <v>32.082299999999996</v>
      </c>
      <c r="E952" s="196">
        <v>32.057899999999997</v>
      </c>
      <c r="F952" s="196">
        <v>33.050599999999996</v>
      </c>
      <c r="G952" s="196">
        <v>32.390999999999998</v>
      </c>
      <c r="H952" s="197" t="s">
        <v>3900</v>
      </c>
      <c r="I952" s="197" t="s">
        <v>3903</v>
      </c>
      <c r="J952" s="201" t="s">
        <v>3547</v>
      </c>
      <c r="K952" s="197" t="s">
        <v>3550</v>
      </c>
      <c r="L952" s="192"/>
      <c r="M952" s="197">
        <v>5.8999999999999999E-3</v>
      </c>
      <c r="N952" s="192" t="s">
        <v>3908</v>
      </c>
      <c r="O952" s="194" t="s">
        <v>2391</v>
      </c>
      <c r="P952" s="192" t="s">
        <v>10155</v>
      </c>
      <c r="Q952" s="197" t="s">
        <v>3547</v>
      </c>
    </row>
    <row r="953" spans="1:17">
      <c r="A953" s="192" t="s">
        <v>5558</v>
      </c>
      <c r="B953" s="196">
        <v>1.4607999999999999</v>
      </c>
      <c r="C953" s="196">
        <v>0.92309999999999992</v>
      </c>
      <c r="D953" s="196">
        <v>38.6297</v>
      </c>
      <c r="E953" s="196">
        <v>37.577399999999997</v>
      </c>
      <c r="F953" s="196">
        <v>36.502799999999993</v>
      </c>
      <c r="G953" s="196">
        <v>37.527699999999996</v>
      </c>
      <c r="H953" s="197" t="s">
        <v>3900</v>
      </c>
      <c r="I953" s="197" t="s">
        <v>1462</v>
      </c>
      <c r="J953" s="201" t="s">
        <v>3547</v>
      </c>
      <c r="K953" s="197" t="s">
        <v>3550</v>
      </c>
      <c r="L953" s="192"/>
      <c r="M953" s="197"/>
      <c r="N953" s="192" t="s">
        <v>3909</v>
      </c>
      <c r="O953" s="194" t="s">
        <v>2392</v>
      </c>
      <c r="P953" s="192" t="s">
        <v>10156</v>
      </c>
      <c r="Q953" s="197" t="s">
        <v>3547</v>
      </c>
    </row>
    <row r="954" spans="1:17">
      <c r="A954" s="192" t="s">
        <v>5559</v>
      </c>
      <c r="B954" s="196">
        <v>1.6720999999999999</v>
      </c>
      <c r="C954" s="196">
        <v>0.9010999999999999</v>
      </c>
      <c r="D954" s="196">
        <v>36.732199999999999</v>
      </c>
      <c r="E954" s="196">
        <v>36.937899999999999</v>
      </c>
      <c r="F954" s="196">
        <v>38.753299999999996</v>
      </c>
      <c r="G954" s="196">
        <v>37.442399999999999</v>
      </c>
      <c r="H954" s="197" t="s">
        <v>3900</v>
      </c>
      <c r="I954" s="197" t="s">
        <v>1711</v>
      </c>
      <c r="J954" s="201" t="s">
        <v>3547</v>
      </c>
      <c r="K954" s="197" t="s">
        <v>3550</v>
      </c>
      <c r="L954" s="192"/>
      <c r="M954" s="197"/>
      <c r="N954" s="192" t="s">
        <v>3558</v>
      </c>
      <c r="O954" s="194" t="s">
        <v>2393</v>
      </c>
      <c r="P954" s="192" t="s">
        <v>10157</v>
      </c>
      <c r="Q954" s="197" t="s">
        <v>3547</v>
      </c>
    </row>
    <row r="955" spans="1:17">
      <c r="A955" s="192" t="s">
        <v>5560</v>
      </c>
      <c r="B955" s="196">
        <v>1.5411999999999999</v>
      </c>
      <c r="C955" s="196">
        <v>1.0526</v>
      </c>
      <c r="D955" s="196">
        <v>41.610399999999998</v>
      </c>
      <c r="E955" s="196">
        <v>42.178199999999997</v>
      </c>
      <c r="F955" s="196">
        <v>43.1053</v>
      </c>
      <c r="G955" s="196">
        <v>42.268599999999999</v>
      </c>
      <c r="H955" s="197" t="s">
        <v>1442</v>
      </c>
      <c r="I955" s="197" t="s">
        <v>1564</v>
      </c>
      <c r="J955" s="201" t="s">
        <v>3547</v>
      </c>
      <c r="K955" s="197" t="s">
        <v>3550</v>
      </c>
      <c r="L955" s="192"/>
      <c r="M955" s="197"/>
      <c r="N955" s="192" t="s">
        <v>3857</v>
      </c>
      <c r="O955" s="194" t="s">
        <v>2381</v>
      </c>
      <c r="P955" s="192" t="s">
        <v>10145</v>
      </c>
      <c r="Q955" s="197" t="s">
        <v>3547</v>
      </c>
    </row>
    <row r="956" spans="1:17">
      <c r="A956" s="192" t="s">
        <v>5561</v>
      </c>
      <c r="B956" s="196">
        <v>1.5419999999999998</v>
      </c>
      <c r="C956" s="196">
        <v>1.0526</v>
      </c>
      <c r="D956" s="196">
        <v>38.364599999999996</v>
      </c>
      <c r="E956" s="196">
        <v>37.65</v>
      </c>
      <c r="F956" s="196">
        <v>36.851899999999993</v>
      </c>
      <c r="G956" s="196">
        <v>37.597899999999996</v>
      </c>
      <c r="H956" s="197" t="s">
        <v>1442</v>
      </c>
      <c r="I956" s="197" t="s">
        <v>1564</v>
      </c>
      <c r="J956" s="201" t="s">
        <v>3547</v>
      </c>
      <c r="K956" s="197" t="s">
        <v>3550</v>
      </c>
      <c r="L956" s="192"/>
      <c r="M956" s="197"/>
      <c r="N956" s="192" t="s">
        <v>3857</v>
      </c>
      <c r="O956" s="194" t="s">
        <v>2381</v>
      </c>
      <c r="P956" s="192" t="s">
        <v>10145</v>
      </c>
      <c r="Q956" s="197" t="s">
        <v>3547</v>
      </c>
    </row>
    <row r="957" spans="1:17">
      <c r="A957" s="192" t="s">
        <v>9699</v>
      </c>
      <c r="B957" s="196"/>
      <c r="C957" s="196">
        <v>1.0460999999999998</v>
      </c>
      <c r="D957" s="196">
        <v>38.334199999999996</v>
      </c>
      <c r="E957" s="196">
        <v>42.135599999999997</v>
      </c>
      <c r="F957" s="196"/>
      <c r="G957" s="196">
        <v>40.190599999999996</v>
      </c>
      <c r="H957" s="197" t="s">
        <v>1442</v>
      </c>
      <c r="I957" s="197"/>
      <c r="J957" s="201" t="s">
        <v>3547</v>
      </c>
      <c r="K957" s="197"/>
      <c r="L957" s="192"/>
      <c r="M957" s="197"/>
      <c r="N957" s="192" t="s">
        <v>3857</v>
      </c>
      <c r="O957" s="194" t="s">
        <v>2381</v>
      </c>
      <c r="P957" s="192" t="s">
        <v>10145</v>
      </c>
      <c r="Q957" s="197" t="s">
        <v>3547</v>
      </c>
    </row>
    <row r="958" spans="1:17">
      <c r="A958" s="192" t="s">
        <v>5562</v>
      </c>
      <c r="B958" s="196">
        <v>1.5704999999999998</v>
      </c>
      <c r="C958" s="196">
        <v>0.9010999999999999</v>
      </c>
      <c r="D958" s="196">
        <v>29.375599999999999</v>
      </c>
      <c r="E958" s="196">
        <v>29.680799999999998</v>
      </c>
      <c r="F958" s="196">
        <v>31.778399999999998</v>
      </c>
      <c r="G958" s="196">
        <v>30.2318</v>
      </c>
      <c r="H958" s="197" t="s">
        <v>1711</v>
      </c>
      <c r="I958" s="197"/>
      <c r="J958" s="201" t="s">
        <v>3547</v>
      </c>
      <c r="K958" s="197"/>
      <c r="L958" s="192"/>
      <c r="M958" s="197"/>
      <c r="N958" s="192" t="s">
        <v>3574</v>
      </c>
      <c r="O958" s="194" t="s">
        <v>2379</v>
      </c>
      <c r="P958" s="192" t="s">
        <v>10143</v>
      </c>
      <c r="Q958" s="197" t="s">
        <v>3547</v>
      </c>
    </row>
    <row r="959" spans="1:17">
      <c r="A959" s="192" t="s">
        <v>5563</v>
      </c>
      <c r="B959" s="196">
        <v>2.1380999999999997</v>
      </c>
      <c r="C959" s="196">
        <v>0.92649999999999999</v>
      </c>
      <c r="D959" s="196">
        <v>36.699199999999998</v>
      </c>
      <c r="E959" s="196">
        <v>37.517499999999998</v>
      </c>
      <c r="F959" s="196">
        <v>38.110399999999998</v>
      </c>
      <c r="G959" s="196">
        <v>37.436499999999995</v>
      </c>
      <c r="H959" s="197" t="s">
        <v>3910</v>
      </c>
      <c r="I959" s="197"/>
      <c r="J959" s="201" t="s">
        <v>3547</v>
      </c>
      <c r="K959" s="197"/>
      <c r="L959" s="192"/>
      <c r="M959" s="197"/>
      <c r="N959" s="192" t="s">
        <v>3911</v>
      </c>
      <c r="O959" s="194" t="s">
        <v>2394</v>
      </c>
      <c r="P959" s="192" t="s">
        <v>10158</v>
      </c>
      <c r="Q959" s="197" t="s">
        <v>3547</v>
      </c>
    </row>
    <row r="960" spans="1:17">
      <c r="A960" s="192" t="s">
        <v>5564</v>
      </c>
      <c r="B960" s="196">
        <v>1.7256999999999998</v>
      </c>
      <c r="C960" s="196">
        <v>1.0526</v>
      </c>
      <c r="D960" s="196">
        <v>36.859599999999993</v>
      </c>
      <c r="E960" s="196">
        <v>36.580099999999995</v>
      </c>
      <c r="F960" s="196">
        <v>37.588299999999997</v>
      </c>
      <c r="G960" s="196">
        <v>37.013599999999997</v>
      </c>
      <c r="H960" s="197" t="s">
        <v>1442</v>
      </c>
      <c r="I960" s="197" t="s">
        <v>1564</v>
      </c>
      <c r="J960" s="201" t="s">
        <v>3547</v>
      </c>
      <c r="K960" s="197" t="s">
        <v>3550</v>
      </c>
      <c r="L960" s="192"/>
      <c r="M960" s="197"/>
      <c r="N960" s="192" t="s">
        <v>3857</v>
      </c>
      <c r="O960" s="194" t="s">
        <v>2381</v>
      </c>
      <c r="P960" s="192" t="s">
        <v>10145</v>
      </c>
      <c r="Q960" s="197" t="s">
        <v>3547</v>
      </c>
    </row>
    <row r="961" spans="1:17">
      <c r="A961" s="192" t="s">
        <v>5565</v>
      </c>
      <c r="B961" s="196">
        <v>1.3664999999999998</v>
      </c>
      <c r="C961" s="196">
        <v>0.9010999999999999</v>
      </c>
      <c r="D961" s="196">
        <v>32.140799999999999</v>
      </c>
      <c r="E961" s="196">
        <v>34.071399999999997</v>
      </c>
      <c r="F961" s="196">
        <v>33.676799999999993</v>
      </c>
      <c r="G961" s="196">
        <v>33.298099999999998</v>
      </c>
      <c r="H961" s="197" t="s">
        <v>3900</v>
      </c>
      <c r="I961" s="197" t="s">
        <v>1711</v>
      </c>
      <c r="J961" s="201" t="s">
        <v>3547</v>
      </c>
      <c r="K961" s="197" t="s">
        <v>3550</v>
      </c>
      <c r="L961" s="192"/>
      <c r="M961" s="197">
        <v>1.8299999999999997E-2</v>
      </c>
      <c r="N961" s="192" t="s">
        <v>3557</v>
      </c>
      <c r="O961" s="194" t="s">
        <v>2395</v>
      </c>
      <c r="P961" s="192" t="s">
        <v>10159</v>
      </c>
      <c r="Q961" s="197" t="s">
        <v>3547</v>
      </c>
    </row>
    <row r="962" spans="1:17">
      <c r="A962" s="192" t="s">
        <v>5566</v>
      </c>
      <c r="B962" s="196">
        <v>1.1456999999999999</v>
      </c>
      <c r="C962" s="196">
        <v>0.84419999999999995</v>
      </c>
      <c r="D962" s="196">
        <v>29.860199999999999</v>
      </c>
      <c r="E962" s="196">
        <v>30.584899999999998</v>
      </c>
      <c r="F962" s="196">
        <v>31.777999999999999</v>
      </c>
      <c r="G962" s="196">
        <v>30.701199999999996</v>
      </c>
      <c r="H962" s="197" t="s">
        <v>1711</v>
      </c>
      <c r="I962" s="197" t="s">
        <v>3900</v>
      </c>
      <c r="J962" s="201" t="s">
        <v>3547</v>
      </c>
      <c r="K962" s="197"/>
      <c r="L962" s="192" t="s">
        <v>3550</v>
      </c>
      <c r="M962" s="197"/>
      <c r="N962" s="192" t="s">
        <v>3912</v>
      </c>
      <c r="O962" s="194" t="s">
        <v>1811</v>
      </c>
      <c r="P962" s="192" t="s">
        <v>10160</v>
      </c>
      <c r="Q962" s="197" t="s">
        <v>3547</v>
      </c>
    </row>
    <row r="963" spans="1:17">
      <c r="A963" s="192" t="s">
        <v>5567</v>
      </c>
      <c r="B963" s="196">
        <v>1.6075999999999999</v>
      </c>
      <c r="C963" s="196">
        <v>1.0526</v>
      </c>
      <c r="D963" s="196">
        <v>42.877899999999997</v>
      </c>
      <c r="E963" s="196">
        <v>43.765799999999999</v>
      </c>
      <c r="F963" s="196">
        <v>42.668199999999999</v>
      </c>
      <c r="G963" s="196">
        <v>43.109099999999998</v>
      </c>
      <c r="H963" s="197" t="s">
        <v>1442</v>
      </c>
      <c r="I963" s="197" t="s">
        <v>1564</v>
      </c>
      <c r="J963" s="201" t="s">
        <v>3547</v>
      </c>
      <c r="K963" s="197" t="s">
        <v>3550</v>
      </c>
      <c r="L963" s="192"/>
      <c r="M963" s="197"/>
      <c r="N963" s="192" t="s">
        <v>3857</v>
      </c>
      <c r="O963" s="194" t="s">
        <v>2381</v>
      </c>
      <c r="P963" s="192" t="s">
        <v>10145</v>
      </c>
      <c r="Q963" s="197" t="s">
        <v>3547</v>
      </c>
    </row>
    <row r="964" spans="1:17">
      <c r="A964" s="192" t="s">
        <v>5568</v>
      </c>
      <c r="B964" s="196">
        <v>1.5255999999999998</v>
      </c>
      <c r="C964" s="196">
        <v>1.0526</v>
      </c>
      <c r="D964" s="196">
        <v>36.483799999999995</v>
      </c>
      <c r="E964" s="196">
        <v>37.185299999999998</v>
      </c>
      <c r="F964" s="196">
        <v>37.974599999999995</v>
      </c>
      <c r="G964" s="196">
        <v>37.211399999999998</v>
      </c>
      <c r="H964" s="197" t="s">
        <v>1442</v>
      </c>
      <c r="I964" s="197" t="s">
        <v>1564</v>
      </c>
      <c r="J964" s="201" t="s">
        <v>3547</v>
      </c>
      <c r="K964" s="197" t="s">
        <v>3550</v>
      </c>
      <c r="L964" s="192"/>
      <c r="M964" s="197"/>
      <c r="N964" s="192" t="s">
        <v>3857</v>
      </c>
      <c r="O964" s="194" t="s">
        <v>2381</v>
      </c>
      <c r="P964" s="192" t="s">
        <v>10145</v>
      </c>
      <c r="Q964" s="197" t="s">
        <v>3547</v>
      </c>
    </row>
    <row r="965" spans="1:17">
      <c r="A965" s="192" t="s">
        <v>5569</v>
      </c>
      <c r="B965" s="196">
        <v>1.4058999999999999</v>
      </c>
      <c r="C965" s="196">
        <v>0.92309999999999992</v>
      </c>
      <c r="D965" s="196">
        <v>34.219899999999996</v>
      </c>
      <c r="E965" s="196">
        <v>35.786999999999999</v>
      </c>
      <c r="F965" s="196">
        <v>38.329699999999995</v>
      </c>
      <c r="G965" s="196">
        <v>36.013499999999993</v>
      </c>
      <c r="H965" s="197" t="s">
        <v>3900</v>
      </c>
      <c r="I965" s="197" t="s">
        <v>1462</v>
      </c>
      <c r="J965" s="201" t="s">
        <v>3547</v>
      </c>
      <c r="K965" s="197" t="s">
        <v>3550</v>
      </c>
      <c r="L965" s="192"/>
      <c r="M965" s="197">
        <v>5.8999999999999999E-3</v>
      </c>
      <c r="N965" s="192" t="s">
        <v>3908</v>
      </c>
      <c r="O965" s="194" t="s">
        <v>2391</v>
      </c>
      <c r="P965" s="192" t="s">
        <v>10155</v>
      </c>
      <c r="Q965" s="197" t="s">
        <v>3547</v>
      </c>
    </row>
    <row r="966" spans="1:17">
      <c r="A966" s="192" t="s">
        <v>5570</v>
      </c>
      <c r="B966" s="196">
        <v>1.6520999999999999</v>
      </c>
      <c r="C966" s="196">
        <v>1.0526</v>
      </c>
      <c r="D966" s="196">
        <v>39.131799999999998</v>
      </c>
      <c r="E966" s="196">
        <v>40.198499999999996</v>
      </c>
      <c r="F966" s="196">
        <v>40.541799999999995</v>
      </c>
      <c r="G966" s="196">
        <v>39.949299999999994</v>
      </c>
      <c r="H966" s="197" t="s">
        <v>1442</v>
      </c>
      <c r="I966" s="197" t="s">
        <v>1564</v>
      </c>
      <c r="J966" s="201" t="s">
        <v>3547</v>
      </c>
      <c r="K966" s="197" t="s">
        <v>3550</v>
      </c>
      <c r="L966" s="192"/>
      <c r="M966" s="197"/>
      <c r="N966" s="192" t="s">
        <v>3857</v>
      </c>
      <c r="O966" s="194" t="s">
        <v>2381</v>
      </c>
      <c r="P966" s="192" t="s">
        <v>10145</v>
      </c>
      <c r="Q966" s="197" t="s">
        <v>3547</v>
      </c>
    </row>
    <row r="967" spans="1:17">
      <c r="A967" s="192" t="s">
        <v>5571</v>
      </c>
      <c r="B967" s="196">
        <v>2.0532999999999997</v>
      </c>
      <c r="C967" s="196">
        <v>0.92749999999999999</v>
      </c>
      <c r="D967" s="196">
        <v>35.715399999999995</v>
      </c>
      <c r="E967" s="196">
        <v>37.752399999999994</v>
      </c>
      <c r="F967" s="196">
        <v>39.430299999999995</v>
      </c>
      <c r="G967" s="196">
        <v>37.591199999999994</v>
      </c>
      <c r="H967" s="197" t="s">
        <v>3903</v>
      </c>
      <c r="I967" s="197" t="s">
        <v>1398</v>
      </c>
      <c r="J967" s="201" t="s">
        <v>3547</v>
      </c>
      <c r="K967" s="197" t="s">
        <v>3550</v>
      </c>
      <c r="L967" s="192"/>
      <c r="M967" s="197"/>
      <c r="N967" s="192" t="s">
        <v>3904</v>
      </c>
      <c r="O967" s="194" t="s">
        <v>2384</v>
      </c>
      <c r="P967" s="192" t="s">
        <v>10148</v>
      </c>
      <c r="Q967" s="197" t="s">
        <v>9817</v>
      </c>
    </row>
    <row r="968" spans="1:17">
      <c r="A968" s="192" t="s">
        <v>5572</v>
      </c>
      <c r="B968" s="196">
        <v>1.1339999999999999</v>
      </c>
      <c r="C968" s="196">
        <v>1.0526</v>
      </c>
      <c r="D968" s="196">
        <v>31.694299999999998</v>
      </c>
      <c r="E968" s="196">
        <v>29.654499999999999</v>
      </c>
      <c r="F968" s="196">
        <v>33.212399999999995</v>
      </c>
      <c r="G968" s="196">
        <v>31.520799999999998</v>
      </c>
      <c r="H968" s="197" t="s">
        <v>1442</v>
      </c>
      <c r="I968" s="197" t="s">
        <v>1564</v>
      </c>
      <c r="J968" s="201" t="s">
        <v>3547</v>
      </c>
      <c r="K968" s="197" t="s">
        <v>3550</v>
      </c>
      <c r="L968" s="192"/>
      <c r="M968" s="197"/>
      <c r="N968" s="192" t="s">
        <v>3857</v>
      </c>
      <c r="O968" s="194" t="s">
        <v>2381</v>
      </c>
      <c r="P968" s="192" t="s">
        <v>10145</v>
      </c>
      <c r="Q968" s="197" t="s">
        <v>3547</v>
      </c>
    </row>
    <row r="969" spans="1:17">
      <c r="A969" s="192" t="s">
        <v>5573</v>
      </c>
      <c r="B969" s="196">
        <v>1.0752999999999999</v>
      </c>
      <c r="C969" s="196">
        <v>0.9010999999999999</v>
      </c>
      <c r="D969" s="196">
        <v>31.137699999999999</v>
      </c>
      <c r="E969" s="196">
        <v>32.296899999999994</v>
      </c>
      <c r="F969" s="196">
        <v>33.5809</v>
      </c>
      <c r="G969" s="196">
        <v>32.262099999999997</v>
      </c>
      <c r="H969" s="197" t="s">
        <v>1711</v>
      </c>
      <c r="I969" s="197"/>
      <c r="J969" s="201" t="s">
        <v>3547</v>
      </c>
      <c r="K969" s="197"/>
      <c r="L969" s="192"/>
      <c r="M969" s="197"/>
      <c r="N969" s="192" t="s">
        <v>3605</v>
      </c>
      <c r="O969" s="194" t="s">
        <v>2396</v>
      </c>
      <c r="P969" s="192" t="s">
        <v>10161</v>
      </c>
      <c r="Q969" s="197" t="s">
        <v>3547</v>
      </c>
    </row>
    <row r="970" spans="1:17">
      <c r="A970" s="192" t="s">
        <v>5574</v>
      </c>
      <c r="B970" s="196">
        <v>1.5671999999999999</v>
      </c>
      <c r="C970" s="196">
        <v>1.0526</v>
      </c>
      <c r="D970" s="196">
        <v>40.437999999999995</v>
      </c>
      <c r="E970" s="196">
        <v>40.777399999999993</v>
      </c>
      <c r="F970" s="196">
        <v>42.117199999999997</v>
      </c>
      <c r="G970" s="196">
        <v>41.101399999999998</v>
      </c>
      <c r="H970" s="197" t="s">
        <v>1442</v>
      </c>
      <c r="I970" s="197" t="s">
        <v>1564</v>
      </c>
      <c r="J970" s="201" t="s">
        <v>3547</v>
      </c>
      <c r="K970" s="197" t="s">
        <v>3550</v>
      </c>
      <c r="L970" s="192"/>
      <c r="M970" s="197"/>
      <c r="N970" s="192" t="s">
        <v>3857</v>
      </c>
      <c r="O970" s="194" t="s">
        <v>2381</v>
      </c>
      <c r="P970" s="192" t="s">
        <v>10145</v>
      </c>
      <c r="Q970" s="197" t="s">
        <v>3547</v>
      </c>
    </row>
    <row r="971" spans="1:17">
      <c r="A971" s="192" t="s">
        <v>5575</v>
      </c>
      <c r="B971" s="196">
        <v>1.7625999999999999</v>
      </c>
      <c r="C971" s="196">
        <v>1.0526</v>
      </c>
      <c r="D971" s="196">
        <v>39.112599999999993</v>
      </c>
      <c r="E971" s="196">
        <v>40.935699999999997</v>
      </c>
      <c r="F971" s="196">
        <v>41.936799999999998</v>
      </c>
      <c r="G971" s="196">
        <v>40.656699999999994</v>
      </c>
      <c r="H971" s="197" t="s">
        <v>1442</v>
      </c>
      <c r="I971" s="197" t="s">
        <v>1564</v>
      </c>
      <c r="J971" s="201" t="s">
        <v>3547</v>
      </c>
      <c r="K971" s="197" t="s">
        <v>3550</v>
      </c>
      <c r="L971" s="192"/>
      <c r="M971" s="197"/>
      <c r="N971" s="192" t="s">
        <v>3857</v>
      </c>
      <c r="O971" s="194" t="s">
        <v>2381</v>
      </c>
      <c r="P971" s="192" t="s">
        <v>10145</v>
      </c>
      <c r="Q971" s="197" t="s">
        <v>3547</v>
      </c>
    </row>
    <row r="972" spans="1:17">
      <c r="A972" s="192" t="s">
        <v>5576</v>
      </c>
      <c r="B972" s="196">
        <v>1.1538999999999999</v>
      </c>
      <c r="C972" s="196">
        <v>1.0526</v>
      </c>
      <c r="D972" s="196">
        <v>34.350299999999997</v>
      </c>
      <c r="E972" s="196">
        <v>34.997799999999998</v>
      </c>
      <c r="F972" s="196">
        <v>33.944999999999993</v>
      </c>
      <c r="G972" s="196">
        <v>34.428099999999993</v>
      </c>
      <c r="H972" s="197" t="s">
        <v>1442</v>
      </c>
      <c r="I972" s="197" t="s">
        <v>1564</v>
      </c>
      <c r="J972" s="201" t="s">
        <v>3547</v>
      </c>
      <c r="K972" s="197" t="s">
        <v>3550</v>
      </c>
      <c r="L972" s="192"/>
      <c r="M972" s="197"/>
      <c r="N972" s="192" t="s">
        <v>3857</v>
      </c>
      <c r="O972" s="194" t="s">
        <v>2381</v>
      </c>
      <c r="P972" s="192" t="s">
        <v>10145</v>
      </c>
      <c r="Q972" s="197" t="s">
        <v>3547</v>
      </c>
    </row>
    <row r="973" spans="1:17">
      <c r="A973" s="192" t="s">
        <v>5577</v>
      </c>
      <c r="B973" s="196">
        <v>1.5004</v>
      </c>
      <c r="C973" s="196">
        <v>1.0526</v>
      </c>
      <c r="D973" s="196">
        <v>39.767999999999994</v>
      </c>
      <c r="E973" s="196">
        <v>38.544699999999999</v>
      </c>
      <c r="F973" s="196">
        <v>38.86</v>
      </c>
      <c r="G973" s="196">
        <v>39.033399999999993</v>
      </c>
      <c r="H973" s="197" t="s">
        <v>1564</v>
      </c>
      <c r="I973" s="197"/>
      <c r="J973" s="201" t="s">
        <v>3547</v>
      </c>
      <c r="K973" s="197"/>
      <c r="L973" s="192"/>
      <c r="M973" s="197"/>
      <c r="N973" s="192" t="s">
        <v>3792</v>
      </c>
      <c r="O973" s="194" t="s">
        <v>2397</v>
      </c>
      <c r="P973" s="192" t="s">
        <v>10141</v>
      </c>
      <c r="Q973" s="197" t="s">
        <v>3547</v>
      </c>
    </row>
    <row r="974" spans="1:17">
      <c r="A974" s="192" t="s">
        <v>5578</v>
      </c>
      <c r="B974" s="196">
        <v>2.2109999999999999</v>
      </c>
      <c r="C974" s="196">
        <v>1.0526</v>
      </c>
      <c r="D974" s="196">
        <v>49.698899999999995</v>
      </c>
      <c r="E974" s="196">
        <v>48.251299999999993</v>
      </c>
      <c r="F974" s="196">
        <v>52.205499999999994</v>
      </c>
      <c r="G974" s="196">
        <v>50.086999999999996</v>
      </c>
      <c r="H974" s="197" t="s">
        <v>1442</v>
      </c>
      <c r="I974" s="197" t="s">
        <v>1564</v>
      </c>
      <c r="J974" s="201" t="s">
        <v>3547</v>
      </c>
      <c r="K974" s="197" t="s">
        <v>3550</v>
      </c>
      <c r="L974" s="192"/>
      <c r="M974" s="197"/>
      <c r="N974" s="192" t="s">
        <v>3857</v>
      </c>
      <c r="O974" s="194" t="s">
        <v>2381</v>
      </c>
      <c r="P974" s="192" t="s">
        <v>10145</v>
      </c>
      <c r="Q974" s="197" t="s">
        <v>3547</v>
      </c>
    </row>
    <row r="975" spans="1:17">
      <c r="A975" s="192" t="s">
        <v>5579</v>
      </c>
      <c r="B975" s="196">
        <v>1.2884</v>
      </c>
      <c r="C975" s="196">
        <v>0.84419999999999995</v>
      </c>
      <c r="D975" s="196">
        <v>32.862899999999996</v>
      </c>
      <c r="E975" s="196">
        <v>34.886699999999998</v>
      </c>
      <c r="F975" s="196">
        <v>39.164599999999993</v>
      </c>
      <c r="G975" s="196">
        <v>35.602799999999995</v>
      </c>
      <c r="H975" s="197" t="s">
        <v>3900</v>
      </c>
      <c r="I975" s="197"/>
      <c r="J975" s="201" t="s">
        <v>3547</v>
      </c>
      <c r="K975" s="197"/>
      <c r="L975" s="192"/>
      <c r="M975" s="197"/>
      <c r="N975" s="192" t="s">
        <v>3913</v>
      </c>
      <c r="O975" s="194" t="s">
        <v>2398</v>
      </c>
      <c r="P975" s="192" t="s">
        <v>10162</v>
      </c>
      <c r="Q975" s="197" t="s">
        <v>3547</v>
      </c>
    </row>
    <row r="976" spans="1:17">
      <c r="A976" s="192" t="s">
        <v>5580</v>
      </c>
      <c r="B976" s="196">
        <v>1.8322999999999998</v>
      </c>
      <c r="C976" s="196">
        <v>0.88669999999999993</v>
      </c>
      <c r="D976" s="196">
        <v>40.909799999999997</v>
      </c>
      <c r="E976" s="196">
        <v>38.180199999999999</v>
      </c>
      <c r="F976" s="196">
        <v>37.267899999999997</v>
      </c>
      <c r="G976" s="196">
        <v>38.595199999999998</v>
      </c>
      <c r="H976" s="197" t="s">
        <v>1432</v>
      </c>
      <c r="I976" s="197"/>
      <c r="J976" s="201" t="s">
        <v>3547</v>
      </c>
      <c r="K976" s="197"/>
      <c r="L976" s="192"/>
      <c r="M976" s="197"/>
      <c r="N976" s="192" t="s">
        <v>3914</v>
      </c>
      <c r="O976" s="194" t="s">
        <v>2399</v>
      </c>
      <c r="P976" s="192" t="s">
        <v>10163</v>
      </c>
      <c r="Q976" s="197" t="s">
        <v>3547</v>
      </c>
    </row>
    <row r="977" spans="1:17">
      <c r="A977" s="192" t="s">
        <v>5581</v>
      </c>
      <c r="B977" s="196">
        <v>1.3368</v>
      </c>
      <c r="C977" s="196">
        <v>0.89649999999999996</v>
      </c>
      <c r="D977" s="196">
        <v>38.972099999999998</v>
      </c>
      <c r="E977" s="196">
        <v>38.7562</v>
      </c>
      <c r="F977" s="196">
        <v>37.737499999999997</v>
      </c>
      <c r="G977" s="196">
        <v>38.508299999999998</v>
      </c>
      <c r="H977" s="197" t="s">
        <v>1841</v>
      </c>
      <c r="I977" s="197"/>
      <c r="J977" s="201" t="s">
        <v>3547</v>
      </c>
      <c r="K977" s="197"/>
      <c r="L977" s="192"/>
      <c r="M977" s="197">
        <v>4.6999999999999993E-3</v>
      </c>
      <c r="N977" s="192" t="s">
        <v>3915</v>
      </c>
      <c r="O977" s="194" t="s">
        <v>2400</v>
      </c>
      <c r="P977" s="192" t="s">
        <v>10164</v>
      </c>
      <c r="Q977" s="197" t="s">
        <v>3547</v>
      </c>
    </row>
    <row r="978" spans="1:17">
      <c r="A978" s="192" t="s">
        <v>5582</v>
      </c>
      <c r="B978" s="196">
        <v>1.3175999999999999</v>
      </c>
      <c r="C978" s="196">
        <v>1.0526</v>
      </c>
      <c r="D978" s="196">
        <v>36.4148</v>
      </c>
      <c r="E978" s="196">
        <v>37.985699999999994</v>
      </c>
      <c r="F978" s="196">
        <v>39.559699999999999</v>
      </c>
      <c r="G978" s="196">
        <v>38.015699999999995</v>
      </c>
      <c r="H978" s="197" t="s">
        <v>1442</v>
      </c>
      <c r="I978" s="197" t="s">
        <v>1564</v>
      </c>
      <c r="J978" s="201" t="s">
        <v>3547</v>
      </c>
      <c r="K978" s="197" t="s">
        <v>3550</v>
      </c>
      <c r="L978" s="192"/>
      <c r="M978" s="197"/>
      <c r="N978" s="192" t="s">
        <v>3857</v>
      </c>
      <c r="O978" s="194" t="s">
        <v>2381</v>
      </c>
      <c r="P978" s="192" t="s">
        <v>10145</v>
      </c>
      <c r="Q978" s="197" t="s">
        <v>3547</v>
      </c>
    </row>
    <row r="979" spans="1:17">
      <c r="A979" s="192" t="s">
        <v>5583</v>
      </c>
      <c r="B979" s="196">
        <v>1.8920999999999999</v>
      </c>
      <c r="C979" s="196">
        <v>1.0526</v>
      </c>
      <c r="D979" s="196">
        <v>53.023399999999995</v>
      </c>
      <c r="E979" s="196">
        <v>53.570999999999998</v>
      </c>
      <c r="F979" s="196">
        <v>51.996699999999997</v>
      </c>
      <c r="G979" s="196">
        <v>52.845699999999994</v>
      </c>
      <c r="H979" s="197" t="s">
        <v>1564</v>
      </c>
      <c r="I979" s="197"/>
      <c r="J979" s="201" t="s">
        <v>3547</v>
      </c>
      <c r="K979" s="197"/>
      <c r="L979" s="192"/>
      <c r="M979" s="197"/>
      <c r="N979" s="192" t="s">
        <v>3792</v>
      </c>
      <c r="O979" s="194" t="s">
        <v>2397</v>
      </c>
      <c r="P979" s="192" t="s">
        <v>10141</v>
      </c>
      <c r="Q979" s="197" t="s">
        <v>3547</v>
      </c>
    </row>
    <row r="980" spans="1:17">
      <c r="A980" s="192" t="s">
        <v>5584</v>
      </c>
      <c r="B980" s="196">
        <v>1.5594999999999999</v>
      </c>
      <c r="C980" s="196">
        <v>1.0460999999999998</v>
      </c>
      <c r="D980" s="196">
        <v>37.986999999999995</v>
      </c>
      <c r="E980" s="196">
        <v>37.640299999999996</v>
      </c>
      <c r="F980" s="196">
        <v>37.087399999999995</v>
      </c>
      <c r="G980" s="196">
        <v>37.553199999999997</v>
      </c>
      <c r="H980" s="197" t="s">
        <v>1442</v>
      </c>
      <c r="I980" s="197"/>
      <c r="J980" s="201" t="s">
        <v>3547</v>
      </c>
      <c r="K980" s="197"/>
      <c r="L980" s="192"/>
      <c r="M980" s="197"/>
      <c r="N980" s="192" t="s">
        <v>3916</v>
      </c>
      <c r="O980" s="194" t="s">
        <v>2401</v>
      </c>
      <c r="P980" s="192" t="s">
        <v>10165</v>
      </c>
      <c r="Q980" s="197" t="s">
        <v>3547</v>
      </c>
    </row>
    <row r="981" spans="1:17">
      <c r="A981" s="192" t="s">
        <v>5585</v>
      </c>
      <c r="B981" s="196">
        <v>1.2572999999999999</v>
      </c>
      <c r="C981" s="196">
        <v>1.0526</v>
      </c>
      <c r="D981" s="196">
        <v>31.546599999999998</v>
      </c>
      <c r="E981" s="196">
        <v>33.011299999999999</v>
      </c>
      <c r="F981" s="196">
        <v>33.752599999999994</v>
      </c>
      <c r="G981" s="196">
        <v>32.784299999999995</v>
      </c>
      <c r="H981" s="197" t="s">
        <v>1442</v>
      </c>
      <c r="I981" s="197" t="s">
        <v>1564</v>
      </c>
      <c r="J981" s="201" t="s">
        <v>3547</v>
      </c>
      <c r="K981" s="197" t="s">
        <v>3550</v>
      </c>
      <c r="L981" s="192"/>
      <c r="M981" s="197"/>
      <c r="N981" s="192" t="s">
        <v>3857</v>
      </c>
      <c r="O981" s="194" t="s">
        <v>2381</v>
      </c>
      <c r="P981" s="192" t="s">
        <v>10145</v>
      </c>
      <c r="Q981" s="197" t="s">
        <v>3547</v>
      </c>
    </row>
    <row r="982" spans="1:17">
      <c r="A982" s="192" t="s">
        <v>5586</v>
      </c>
      <c r="B982" s="196">
        <v>1.3042999999999998</v>
      </c>
      <c r="C982" s="196">
        <v>1.0343</v>
      </c>
      <c r="D982" s="196">
        <v>34.509899999999995</v>
      </c>
      <c r="E982" s="196">
        <v>35.890999999999998</v>
      </c>
      <c r="F982" s="196">
        <v>36.902899999999995</v>
      </c>
      <c r="G982" s="196">
        <v>35.775999999999996</v>
      </c>
      <c r="H982" s="197" t="s">
        <v>3900</v>
      </c>
      <c r="I982" s="197" t="s">
        <v>1442</v>
      </c>
      <c r="J982" s="201" t="s">
        <v>3547</v>
      </c>
      <c r="K982" s="197" t="s">
        <v>3550</v>
      </c>
      <c r="L982" s="192"/>
      <c r="M982" s="197">
        <v>3.3299999999999996E-2</v>
      </c>
      <c r="N982" s="192" t="s">
        <v>3905</v>
      </c>
      <c r="O982" s="194" t="s">
        <v>2387</v>
      </c>
      <c r="P982" s="192" t="s">
        <v>10151</v>
      </c>
      <c r="Q982" s="197" t="s">
        <v>3547</v>
      </c>
    </row>
    <row r="983" spans="1:17">
      <c r="A983" s="192" t="s">
        <v>5587</v>
      </c>
      <c r="B983" s="196">
        <v>1.6835</v>
      </c>
      <c r="C983" s="196">
        <v>0.88669999999999993</v>
      </c>
      <c r="D983" s="196">
        <v>37.874899999999997</v>
      </c>
      <c r="E983" s="196">
        <v>38.363399999999999</v>
      </c>
      <c r="F983" s="196">
        <v>37.896799999999999</v>
      </c>
      <c r="G983" s="196">
        <v>38.045099999999998</v>
      </c>
      <c r="H983" s="197" t="s">
        <v>1432</v>
      </c>
      <c r="I983" s="197"/>
      <c r="J983" s="201" t="s">
        <v>3547</v>
      </c>
      <c r="K983" s="197"/>
      <c r="L983" s="192"/>
      <c r="M983" s="197"/>
      <c r="N983" s="192" t="s">
        <v>3914</v>
      </c>
      <c r="O983" s="194" t="s">
        <v>2399</v>
      </c>
      <c r="P983" s="192" t="s">
        <v>10163</v>
      </c>
      <c r="Q983" s="197" t="s">
        <v>3547</v>
      </c>
    </row>
    <row r="984" spans="1:17">
      <c r="A984" s="192" t="s">
        <v>5588</v>
      </c>
      <c r="B984" s="196">
        <v>1.7167999999999999</v>
      </c>
      <c r="C984" s="196">
        <v>1.0526</v>
      </c>
      <c r="D984" s="196">
        <v>36.595299999999995</v>
      </c>
      <c r="E984" s="196">
        <v>37.856999999999999</v>
      </c>
      <c r="F984" s="196">
        <v>37.491899999999994</v>
      </c>
      <c r="G984" s="196">
        <v>37.319299999999998</v>
      </c>
      <c r="H984" s="197" t="s">
        <v>1442</v>
      </c>
      <c r="I984" s="197" t="s">
        <v>1564</v>
      </c>
      <c r="J984" s="201" t="s">
        <v>3547</v>
      </c>
      <c r="K984" s="197" t="s">
        <v>3550</v>
      </c>
      <c r="L984" s="192"/>
      <c r="M984" s="197"/>
      <c r="N984" s="192" t="s">
        <v>3857</v>
      </c>
      <c r="O984" s="194" t="s">
        <v>2381</v>
      </c>
      <c r="P984" s="192" t="s">
        <v>10145</v>
      </c>
      <c r="Q984" s="197" t="s">
        <v>3547</v>
      </c>
    </row>
    <row r="985" spans="1:17">
      <c r="A985" s="192" t="s">
        <v>5589</v>
      </c>
      <c r="B985" s="196">
        <v>1.2529999999999999</v>
      </c>
      <c r="C985" s="196">
        <v>1.0526</v>
      </c>
      <c r="D985" s="196">
        <v>29.691499999999998</v>
      </c>
      <c r="E985" s="196">
        <v>31.470699999999997</v>
      </c>
      <c r="F985" s="196">
        <v>31.8781</v>
      </c>
      <c r="G985" s="196">
        <v>30.988299999999999</v>
      </c>
      <c r="H985" s="197" t="s">
        <v>1442</v>
      </c>
      <c r="I985" s="197" t="s">
        <v>1564</v>
      </c>
      <c r="J985" s="201" t="s">
        <v>3547</v>
      </c>
      <c r="K985" s="197" t="s">
        <v>3550</v>
      </c>
      <c r="L985" s="192"/>
      <c r="M985" s="197"/>
      <c r="N985" s="192" t="s">
        <v>3857</v>
      </c>
      <c r="O985" s="194" t="s">
        <v>2381</v>
      </c>
      <c r="P985" s="192" t="s">
        <v>10145</v>
      </c>
      <c r="Q985" s="197" t="s">
        <v>3547</v>
      </c>
    </row>
    <row r="986" spans="1:17">
      <c r="A986" s="192" t="s">
        <v>5590</v>
      </c>
      <c r="B986" s="196">
        <v>1.6909999999999998</v>
      </c>
      <c r="C986" s="196">
        <v>1.0526</v>
      </c>
      <c r="D986" s="196">
        <v>42.424299999999995</v>
      </c>
      <c r="E986" s="196">
        <v>43.4666</v>
      </c>
      <c r="F986" s="196">
        <v>44.504899999999999</v>
      </c>
      <c r="G986" s="196">
        <v>43.492399999999996</v>
      </c>
      <c r="H986" s="197" t="s">
        <v>1442</v>
      </c>
      <c r="I986" s="197" t="s">
        <v>1564</v>
      </c>
      <c r="J986" s="201" t="s">
        <v>3547</v>
      </c>
      <c r="K986" s="197" t="s">
        <v>3550</v>
      </c>
      <c r="L986" s="192"/>
      <c r="M986" s="197">
        <v>2.3E-3</v>
      </c>
      <c r="N986" s="192" t="s">
        <v>3917</v>
      </c>
      <c r="O986" s="194" t="s">
        <v>2402</v>
      </c>
      <c r="P986" s="192" t="s">
        <v>10166</v>
      </c>
      <c r="Q986" s="197" t="s">
        <v>3547</v>
      </c>
    </row>
    <row r="987" spans="1:17">
      <c r="A987" s="192" t="s">
        <v>5591</v>
      </c>
      <c r="B987" s="196">
        <v>1.9128999999999998</v>
      </c>
      <c r="C987" s="196">
        <v>1.0526</v>
      </c>
      <c r="D987" s="196">
        <v>38.089599999999997</v>
      </c>
      <c r="E987" s="196">
        <v>39.325699999999998</v>
      </c>
      <c r="F987" s="196">
        <v>42.061199999999999</v>
      </c>
      <c r="G987" s="196">
        <v>39.750799999999998</v>
      </c>
      <c r="H987" s="197" t="s">
        <v>1442</v>
      </c>
      <c r="I987" s="197" t="s">
        <v>1564</v>
      </c>
      <c r="J987" s="201" t="s">
        <v>3547</v>
      </c>
      <c r="K987" s="197" t="s">
        <v>3550</v>
      </c>
      <c r="L987" s="192"/>
      <c r="M987" s="197"/>
      <c r="N987" s="192" t="s">
        <v>3857</v>
      </c>
      <c r="O987" s="194" t="s">
        <v>2381</v>
      </c>
      <c r="P987" s="192" t="s">
        <v>10145</v>
      </c>
      <c r="Q987" s="197" t="s">
        <v>3547</v>
      </c>
    </row>
    <row r="988" spans="1:17">
      <c r="A988" s="192" t="s">
        <v>5592</v>
      </c>
      <c r="B988" s="196">
        <v>1.5616999999999999</v>
      </c>
      <c r="C988" s="196">
        <v>1.0526</v>
      </c>
      <c r="D988" s="196">
        <v>45.159899999999993</v>
      </c>
      <c r="E988" s="196">
        <v>42.283099999999997</v>
      </c>
      <c r="F988" s="196">
        <v>41.393499999999996</v>
      </c>
      <c r="G988" s="196">
        <v>42.931699999999999</v>
      </c>
      <c r="H988" s="197" t="s">
        <v>1442</v>
      </c>
      <c r="I988" s="197" t="s">
        <v>1564</v>
      </c>
      <c r="J988" s="201" t="s">
        <v>3547</v>
      </c>
      <c r="K988" s="197" t="s">
        <v>3550</v>
      </c>
      <c r="L988" s="192"/>
      <c r="M988" s="197"/>
      <c r="N988" s="192" t="s">
        <v>3857</v>
      </c>
      <c r="O988" s="194" t="s">
        <v>2381</v>
      </c>
      <c r="P988" s="192" t="s">
        <v>10145</v>
      </c>
      <c r="Q988" s="197" t="s">
        <v>3547</v>
      </c>
    </row>
    <row r="989" spans="1:17">
      <c r="A989" s="192" t="s">
        <v>5593</v>
      </c>
      <c r="B989" s="196">
        <v>2.1577999999999999</v>
      </c>
      <c r="C989" s="196">
        <v>1.0526</v>
      </c>
      <c r="D989" s="196">
        <v>43.697399999999995</v>
      </c>
      <c r="E989" s="196">
        <v>46.870299999999993</v>
      </c>
      <c r="F989" s="196">
        <v>46.388599999999997</v>
      </c>
      <c r="G989" s="196">
        <v>45.6357</v>
      </c>
      <c r="H989" s="197" t="s">
        <v>1442</v>
      </c>
      <c r="I989" s="197" t="s">
        <v>1564</v>
      </c>
      <c r="J989" s="201" t="s">
        <v>3547</v>
      </c>
      <c r="K989" s="197" t="s">
        <v>3550</v>
      </c>
      <c r="L989" s="192"/>
      <c r="M989" s="197"/>
      <c r="N989" s="192" t="s">
        <v>3857</v>
      </c>
      <c r="O989" s="194" t="s">
        <v>2381</v>
      </c>
      <c r="P989" s="192" t="s">
        <v>10145</v>
      </c>
      <c r="Q989" s="197" t="s">
        <v>3547</v>
      </c>
    </row>
    <row r="990" spans="1:17">
      <c r="A990" s="192" t="s">
        <v>5594</v>
      </c>
      <c r="B990" s="196">
        <v>1.3784999999999998</v>
      </c>
      <c r="C990" s="196">
        <v>0.90199999999999991</v>
      </c>
      <c r="D990" s="196">
        <v>30.693499999999997</v>
      </c>
      <c r="E990" s="196">
        <v>30.706799999999998</v>
      </c>
      <c r="F990" s="196">
        <v>30.977999999999998</v>
      </c>
      <c r="G990" s="196">
        <v>30.791899999999998</v>
      </c>
      <c r="H990" s="197" t="s">
        <v>3903</v>
      </c>
      <c r="I990" s="197"/>
      <c r="J990" s="201" t="s">
        <v>3547</v>
      </c>
      <c r="K990" s="197"/>
      <c r="L990" s="192"/>
      <c r="M990" s="197"/>
      <c r="N990" s="192" t="s">
        <v>3918</v>
      </c>
      <c r="O990" s="194" t="s">
        <v>2403</v>
      </c>
      <c r="P990" s="192" t="s">
        <v>10167</v>
      </c>
      <c r="Q990" s="197" t="s">
        <v>3547</v>
      </c>
    </row>
    <row r="991" spans="1:17">
      <c r="A991" s="192" t="s">
        <v>5595</v>
      </c>
      <c r="B991" s="196">
        <v>1.6678999999999999</v>
      </c>
      <c r="C991" s="196">
        <v>1.0460999999999998</v>
      </c>
      <c r="D991" s="196">
        <v>39.321299999999994</v>
      </c>
      <c r="E991" s="196">
        <v>39.8857</v>
      </c>
      <c r="F991" s="196">
        <v>41.872899999999994</v>
      </c>
      <c r="G991" s="196">
        <v>40.314499999999995</v>
      </c>
      <c r="H991" s="197" t="s">
        <v>1442</v>
      </c>
      <c r="I991" s="197"/>
      <c r="J991" s="201" t="s">
        <v>3547</v>
      </c>
      <c r="K991" s="197"/>
      <c r="L991" s="192"/>
      <c r="M991" s="197"/>
      <c r="N991" s="192" t="s">
        <v>3919</v>
      </c>
      <c r="O991" s="194" t="s">
        <v>2404</v>
      </c>
      <c r="P991" s="192" t="s">
        <v>10168</v>
      </c>
      <c r="Q991" s="197" t="s">
        <v>3547</v>
      </c>
    </row>
    <row r="992" spans="1:17">
      <c r="A992" s="192" t="s">
        <v>5596</v>
      </c>
      <c r="B992" s="196">
        <v>1.3871</v>
      </c>
      <c r="C992" s="196">
        <v>1.0526</v>
      </c>
      <c r="D992" s="196">
        <v>47.700299999999999</v>
      </c>
      <c r="E992" s="196">
        <v>50.075499999999998</v>
      </c>
      <c r="F992" s="196">
        <v>49.395299999999999</v>
      </c>
      <c r="G992" s="196">
        <v>49.067599999999999</v>
      </c>
      <c r="H992" s="197" t="s">
        <v>1442</v>
      </c>
      <c r="I992" s="197" t="s">
        <v>1564</v>
      </c>
      <c r="J992" s="201" t="s">
        <v>3547</v>
      </c>
      <c r="K992" s="197" t="s">
        <v>3550</v>
      </c>
      <c r="L992" s="192"/>
      <c r="M992" s="197"/>
      <c r="N992" s="192" t="s">
        <v>3857</v>
      </c>
      <c r="O992" s="194" t="s">
        <v>2381</v>
      </c>
      <c r="P992" s="192" t="s">
        <v>10145</v>
      </c>
      <c r="Q992" s="197" t="s">
        <v>3547</v>
      </c>
    </row>
    <row r="993" spans="1:17">
      <c r="A993" s="192" t="s">
        <v>5597</v>
      </c>
      <c r="B993" s="196">
        <v>1.3325999999999998</v>
      </c>
      <c r="C993" s="196">
        <v>0.9010999999999999</v>
      </c>
      <c r="D993" s="196">
        <v>31.488899999999997</v>
      </c>
      <c r="E993" s="196">
        <v>33.835499999999996</v>
      </c>
      <c r="F993" s="196">
        <v>36.034299999999995</v>
      </c>
      <c r="G993" s="196">
        <v>33.732799999999997</v>
      </c>
      <c r="H993" s="197" t="s">
        <v>1711</v>
      </c>
      <c r="I993" s="197"/>
      <c r="J993" s="201" t="s">
        <v>3547</v>
      </c>
      <c r="K993" s="197"/>
      <c r="L993" s="192"/>
      <c r="M993" s="197"/>
      <c r="N993" s="192" t="s">
        <v>3574</v>
      </c>
      <c r="O993" s="194" t="s">
        <v>2379</v>
      </c>
      <c r="P993" s="192" t="s">
        <v>10143</v>
      </c>
      <c r="Q993" s="197" t="s">
        <v>3547</v>
      </c>
    </row>
    <row r="994" spans="1:17">
      <c r="A994" s="192" t="s">
        <v>5598</v>
      </c>
      <c r="B994" s="196">
        <v>1.6724999999999999</v>
      </c>
      <c r="C994" s="196">
        <v>0.92749999999999999</v>
      </c>
      <c r="D994" s="196">
        <v>36.099599999999995</v>
      </c>
      <c r="E994" s="196">
        <v>37.171699999999994</v>
      </c>
      <c r="F994" s="196">
        <v>38.241599999999998</v>
      </c>
      <c r="G994" s="196">
        <v>37.176799999999993</v>
      </c>
      <c r="H994" s="197" t="s">
        <v>1398</v>
      </c>
      <c r="I994" s="197"/>
      <c r="J994" s="201" t="s">
        <v>3547</v>
      </c>
      <c r="K994" s="197"/>
      <c r="L994" s="192"/>
      <c r="M994" s="197"/>
      <c r="N994" s="192" t="s">
        <v>3920</v>
      </c>
      <c r="O994" s="194" t="s">
        <v>2405</v>
      </c>
      <c r="P994" s="192" t="s">
        <v>10169</v>
      </c>
      <c r="Q994" s="197" t="s">
        <v>3547</v>
      </c>
    </row>
    <row r="995" spans="1:17">
      <c r="A995" s="192" t="s">
        <v>5599</v>
      </c>
      <c r="B995" s="196">
        <v>1.5874999999999999</v>
      </c>
      <c r="C995" s="196">
        <v>1.0526</v>
      </c>
      <c r="D995" s="196">
        <v>41.456399999999995</v>
      </c>
      <c r="E995" s="196">
        <v>42.162099999999995</v>
      </c>
      <c r="F995" s="196">
        <v>44.991499999999995</v>
      </c>
      <c r="G995" s="196">
        <v>42.908099999999997</v>
      </c>
      <c r="H995" s="197" t="s">
        <v>1564</v>
      </c>
      <c r="I995" s="197"/>
      <c r="J995" s="201" t="s">
        <v>3547</v>
      </c>
      <c r="K995" s="197"/>
      <c r="L995" s="192"/>
      <c r="M995" s="197"/>
      <c r="N995" s="192" t="s">
        <v>3792</v>
      </c>
      <c r="O995" s="194" t="s">
        <v>2397</v>
      </c>
      <c r="P995" s="192" t="s">
        <v>10141</v>
      </c>
      <c r="Q995" s="197" t="s">
        <v>3547</v>
      </c>
    </row>
    <row r="996" spans="1:17">
      <c r="A996" s="192" t="s">
        <v>5600</v>
      </c>
      <c r="B996" s="196">
        <v>1.4492999999999998</v>
      </c>
      <c r="C996" s="196">
        <v>1.0526</v>
      </c>
      <c r="D996" s="196">
        <v>37.896999999999998</v>
      </c>
      <c r="E996" s="196">
        <v>37.391799999999996</v>
      </c>
      <c r="F996" s="196">
        <v>37.913199999999996</v>
      </c>
      <c r="G996" s="196">
        <v>37.738399999999999</v>
      </c>
      <c r="H996" s="197" t="s">
        <v>1442</v>
      </c>
      <c r="I996" s="197" t="s">
        <v>1564</v>
      </c>
      <c r="J996" s="201" t="s">
        <v>3547</v>
      </c>
      <c r="K996" s="197" t="s">
        <v>3550</v>
      </c>
      <c r="L996" s="192"/>
      <c r="M996" s="197"/>
      <c r="N996" s="192" t="s">
        <v>3857</v>
      </c>
      <c r="O996" s="194" t="s">
        <v>2381</v>
      </c>
      <c r="P996" s="192" t="s">
        <v>10145</v>
      </c>
      <c r="Q996" s="197" t="s">
        <v>3547</v>
      </c>
    </row>
    <row r="997" spans="1:17">
      <c r="A997" s="192" t="s">
        <v>5601</v>
      </c>
      <c r="B997" s="196">
        <v>1.7316999999999998</v>
      </c>
      <c r="C997" s="196">
        <v>0.90529999999999999</v>
      </c>
      <c r="D997" s="196">
        <v>33.042199999999994</v>
      </c>
      <c r="E997" s="196">
        <v>33.219199999999994</v>
      </c>
      <c r="F997" s="196">
        <v>33.8919</v>
      </c>
      <c r="G997" s="196">
        <v>33.372899999999994</v>
      </c>
      <c r="H997" s="197" t="s">
        <v>1846</v>
      </c>
      <c r="I997" s="197" t="s">
        <v>3910</v>
      </c>
      <c r="J997" s="201" t="s">
        <v>3547</v>
      </c>
      <c r="K997" s="197" t="s">
        <v>3550</v>
      </c>
      <c r="L997" s="192"/>
      <c r="M997" s="197"/>
      <c r="N997" s="192" t="s">
        <v>3877</v>
      </c>
      <c r="O997" s="194" t="s">
        <v>2406</v>
      </c>
      <c r="P997" s="192" t="s">
        <v>10170</v>
      </c>
      <c r="Q997" s="197" t="s">
        <v>3547</v>
      </c>
    </row>
    <row r="998" spans="1:17">
      <c r="A998" s="192" t="s">
        <v>5602</v>
      </c>
      <c r="B998" s="196">
        <v>1.0859999999999999</v>
      </c>
      <c r="C998" s="196">
        <v>0.9010999999999999</v>
      </c>
      <c r="D998" s="196">
        <v>28.171299999999999</v>
      </c>
      <c r="E998" s="196">
        <v>27.487499999999997</v>
      </c>
      <c r="F998" s="196">
        <v>27.8096</v>
      </c>
      <c r="G998" s="196">
        <v>27.820099999999996</v>
      </c>
      <c r="H998" s="197" t="s">
        <v>1711</v>
      </c>
      <c r="I998" s="197"/>
      <c r="J998" s="201" t="s">
        <v>3547</v>
      </c>
      <c r="K998" s="197"/>
      <c r="L998" s="192"/>
      <c r="M998" s="197"/>
      <c r="N998" s="192" t="s">
        <v>3921</v>
      </c>
      <c r="O998" s="194" t="s">
        <v>1400</v>
      </c>
      <c r="P998" s="192" t="s">
        <v>10171</v>
      </c>
      <c r="Q998" s="197" t="s">
        <v>3547</v>
      </c>
    </row>
    <row r="999" spans="1:17">
      <c r="A999" s="192" t="s">
        <v>5603</v>
      </c>
      <c r="B999" s="196">
        <v>1.5180999999999998</v>
      </c>
      <c r="C999" s="196">
        <v>0.84419999999999995</v>
      </c>
      <c r="D999" s="196">
        <v>30.390899999999998</v>
      </c>
      <c r="E999" s="196">
        <v>31.453699999999998</v>
      </c>
      <c r="F999" s="196">
        <v>31.506899999999998</v>
      </c>
      <c r="G999" s="196">
        <v>31.120399999999997</v>
      </c>
      <c r="H999" s="197" t="s">
        <v>3900</v>
      </c>
      <c r="I999" s="197"/>
      <c r="J999" s="201" t="s">
        <v>3547</v>
      </c>
      <c r="K999" s="197"/>
      <c r="L999" s="192"/>
      <c r="M999" s="197"/>
      <c r="N999" s="192" t="s">
        <v>3922</v>
      </c>
      <c r="O999" s="194" t="s">
        <v>2407</v>
      </c>
      <c r="P999" s="192" t="s">
        <v>10172</v>
      </c>
      <c r="Q999" s="197" t="s">
        <v>3547</v>
      </c>
    </row>
    <row r="1000" spans="1:17">
      <c r="A1000" s="192" t="s">
        <v>5604</v>
      </c>
      <c r="B1000" s="196">
        <v>1.3252999999999999</v>
      </c>
      <c r="C1000" s="196">
        <v>0.9010999999999999</v>
      </c>
      <c r="D1000" s="196">
        <v>33.417299999999997</v>
      </c>
      <c r="E1000" s="196">
        <v>34.453799999999994</v>
      </c>
      <c r="F1000" s="196">
        <v>35.975199999999994</v>
      </c>
      <c r="G1000" s="196">
        <v>34.619599999999998</v>
      </c>
      <c r="H1000" s="197" t="s">
        <v>1711</v>
      </c>
      <c r="I1000" s="197"/>
      <c r="J1000" s="201" t="s">
        <v>3547</v>
      </c>
      <c r="K1000" s="197"/>
      <c r="L1000" s="192"/>
      <c r="M1000" s="197"/>
      <c r="N1000" s="192" t="s">
        <v>3923</v>
      </c>
      <c r="O1000" s="194" t="s">
        <v>2408</v>
      </c>
      <c r="P1000" s="192" t="s">
        <v>10173</v>
      </c>
      <c r="Q1000" s="197" t="s">
        <v>3547</v>
      </c>
    </row>
    <row r="1001" spans="1:17">
      <c r="A1001" s="192" t="s">
        <v>5605</v>
      </c>
      <c r="B1001" s="196">
        <v>1.2291999999999998</v>
      </c>
      <c r="C1001" s="196">
        <v>0.84419999999999995</v>
      </c>
      <c r="D1001" s="196">
        <v>28.2685</v>
      </c>
      <c r="E1001" s="196">
        <v>28.564999999999998</v>
      </c>
      <c r="F1001" s="196">
        <v>28.499599999999997</v>
      </c>
      <c r="G1001" s="196">
        <v>28.445399999999999</v>
      </c>
      <c r="H1001" s="197" t="s">
        <v>3900</v>
      </c>
      <c r="I1001" s="197"/>
      <c r="J1001" s="201" t="s">
        <v>3547</v>
      </c>
      <c r="K1001" s="197"/>
      <c r="L1001" s="192"/>
      <c r="M1001" s="197"/>
      <c r="N1001" s="192" t="s">
        <v>3924</v>
      </c>
      <c r="O1001" s="194" t="s">
        <v>2409</v>
      </c>
      <c r="P1001" s="192" t="s">
        <v>10174</v>
      </c>
      <c r="Q1001" s="197" t="s">
        <v>3547</v>
      </c>
    </row>
    <row r="1002" spans="1:17">
      <c r="A1002" s="192" t="s">
        <v>5606</v>
      </c>
      <c r="B1002" s="196">
        <v>1.8955</v>
      </c>
      <c r="C1002" s="196">
        <v>0.92649999999999999</v>
      </c>
      <c r="D1002" s="196">
        <v>36.612499999999997</v>
      </c>
      <c r="E1002" s="196">
        <v>38.521099999999997</v>
      </c>
      <c r="F1002" s="196">
        <v>39.9925</v>
      </c>
      <c r="G1002" s="196">
        <v>38.371299999999998</v>
      </c>
      <c r="H1002" s="197" t="s">
        <v>3910</v>
      </c>
      <c r="I1002" s="197"/>
      <c r="J1002" s="201" t="s">
        <v>3547</v>
      </c>
      <c r="K1002" s="197"/>
      <c r="L1002" s="192"/>
      <c r="M1002" s="197"/>
      <c r="N1002" s="192" t="s">
        <v>3911</v>
      </c>
      <c r="O1002" s="194" t="s">
        <v>2394</v>
      </c>
      <c r="P1002" s="192" t="s">
        <v>10158</v>
      </c>
      <c r="Q1002" s="197" t="s">
        <v>3547</v>
      </c>
    </row>
    <row r="1003" spans="1:17">
      <c r="A1003" s="192" t="s">
        <v>5607</v>
      </c>
      <c r="B1003" s="196">
        <v>2.0533999999999999</v>
      </c>
      <c r="C1003" s="196">
        <v>1.0526</v>
      </c>
      <c r="D1003" s="196">
        <v>59.614299999999993</v>
      </c>
      <c r="E1003" s="196">
        <v>58.145399999999995</v>
      </c>
      <c r="F1003" s="196">
        <v>62.361999999999995</v>
      </c>
      <c r="G1003" s="196">
        <v>60.024999999999999</v>
      </c>
      <c r="H1003" s="197" t="s">
        <v>1442</v>
      </c>
      <c r="I1003" s="197" t="s">
        <v>1564</v>
      </c>
      <c r="J1003" s="201" t="s">
        <v>3547</v>
      </c>
      <c r="K1003" s="197" t="s">
        <v>3550</v>
      </c>
      <c r="L1003" s="192"/>
      <c r="M1003" s="197"/>
      <c r="N1003" s="192" t="s">
        <v>3857</v>
      </c>
      <c r="O1003" s="194" t="s">
        <v>2381</v>
      </c>
      <c r="P1003" s="192" t="s">
        <v>10145</v>
      </c>
      <c r="Q1003" s="197" t="s">
        <v>3547</v>
      </c>
    </row>
    <row r="1004" spans="1:17">
      <c r="A1004" s="192" t="s">
        <v>5609</v>
      </c>
      <c r="B1004" s="196">
        <v>1.6087999999999998</v>
      </c>
      <c r="C1004" s="196">
        <v>1.0343</v>
      </c>
      <c r="D1004" s="196">
        <v>32.555399999999999</v>
      </c>
      <c r="E1004" s="196">
        <v>38.321999999999996</v>
      </c>
      <c r="F1004" s="196">
        <v>37.6008</v>
      </c>
      <c r="G1004" s="196">
        <v>35.887699999999995</v>
      </c>
      <c r="H1004" s="197" t="s">
        <v>3925</v>
      </c>
      <c r="I1004" s="197" t="s">
        <v>1442</v>
      </c>
      <c r="J1004" s="201" t="s">
        <v>3547</v>
      </c>
      <c r="K1004" s="197" t="s">
        <v>3550</v>
      </c>
      <c r="L1004" s="192"/>
      <c r="M1004" s="197">
        <v>2.9599999999999998E-2</v>
      </c>
      <c r="N1004" s="192" t="s">
        <v>3926</v>
      </c>
      <c r="O1004" s="194" t="s">
        <v>1409</v>
      </c>
      <c r="P1004" s="192" t="s">
        <v>10175</v>
      </c>
      <c r="Q1004" s="197" t="s">
        <v>3547</v>
      </c>
    </row>
    <row r="1005" spans="1:17">
      <c r="A1005" s="192" t="s">
        <v>5610</v>
      </c>
      <c r="B1005" s="196">
        <v>1.5257999999999998</v>
      </c>
      <c r="C1005" s="196">
        <v>1.0526</v>
      </c>
      <c r="D1005" s="196">
        <v>39.402299999999997</v>
      </c>
      <c r="E1005" s="196">
        <v>40.264899999999997</v>
      </c>
      <c r="F1005" s="196">
        <v>42.431799999999996</v>
      </c>
      <c r="G1005" s="196">
        <v>40.722699999999996</v>
      </c>
      <c r="H1005" s="197" t="s">
        <v>1442</v>
      </c>
      <c r="I1005" s="197" t="s">
        <v>1564</v>
      </c>
      <c r="J1005" s="201" t="s">
        <v>3547</v>
      </c>
      <c r="K1005" s="197" t="s">
        <v>3550</v>
      </c>
      <c r="L1005" s="192"/>
      <c r="M1005" s="197"/>
      <c r="N1005" s="192" t="s">
        <v>3857</v>
      </c>
      <c r="O1005" s="194" t="s">
        <v>2381</v>
      </c>
      <c r="P1005" s="192" t="s">
        <v>10145</v>
      </c>
      <c r="Q1005" s="197" t="s">
        <v>3547</v>
      </c>
    </row>
    <row r="1006" spans="1:17">
      <c r="A1006" s="192" t="s">
        <v>5611</v>
      </c>
      <c r="B1006" s="196">
        <v>1.3759999999999999</v>
      </c>
      <c r="C1006" s="196">
        <v>0.97459999999999991</v>
      </c>
      <c r="D1006" s="196">
        <v>33.893499999999996</v>
      </c>
      <c r="E1006" s="196">
        <v>34.754199999999997</v>
      </c>
      <c r="F1006" s="196">
        <v>34.155399999999993</v>
      </c>
      <c r="G1006" s="196">
        <v>34.264799999999994</v>
      </c>
      <c r="H1006" s="197" t="s">
        <v>3900</v>
      </c>
      <c r="I1006" s="197" t="s">
        <v>1699</v>
      </c>
      <c r="J1006" s="201" t="s">
        <v>3547</v>
      </c>
      <c r="K1006" s="197" t="s">
        <v>3550</v>
      </c>
      <c r="L1006" s="192"/>
      <c r="M1006" s="197">
        <v>5.6399999999999999E-2</v>
      </c>
      <c r="N1006" s="192" t="s">
        <v>3927</v>
      </c>
      <c r="O1006" s="194" t="s">
        <v>2410</v>
      </c>
      <c r="P1006" s="192" t="s">
        <v>10176</v>
      </c>
      <c r="Q1006" s="197" t="s">
        <v>3547</v>
      </c>
    </row>
    <row r="1007" spans="1:17">
      <c r="A1007" s="192" t="s">
        <v>5612</v>
      </c>
      <c r="B1007" s="196">
        <v>1.3457999999999999</v>
      </c>
      <c r="C1007" s="196">
        <v>1.0343</v>
      </c>
      <c r="D1007" s="196">
        <v>37.949499999999993</v>
      </c>
      <c r="E1007" s="196">
        <v>39.696399999999997</v>
      </c>
      <c r="F1007" s="196">
        <v>41.948399999999999</v>
      </c>
      <c r="G1007" s="196">
        <v>39.806599999999996</v>
      </c>
      <c r="H1007" s="197" t="s">
        <v>3900</v>
      </c>
      <c r="I1007" s="197" t="s">
        <v>1442</v>
      </c>
      <c r="J1007" s="201" t="s">
        <v>3547</v>
      </c>
      <c r="K1007" s="197" t="s">
        <v>3550</v>
      </c>
      <c r="L1007" s="192"/>
      <c r="M1007" s="197">
        <v>1.01E-2</v>
      </c>
      <c r="N1007" s="192" t="s">
        <v>3928</v>
      </c>
      <c r="O1007" s="194" t="s">
        <v>2411</v>
      </c>
      <c r="P1007" s="192" t="s">
        <v>10177</v>
      </c>
      <c r="Q1007" s="197" t="s">
        <v>3547</v>
      </c>
    </row>
    <row r="1008" spans="1:17">
      <c r="A1008" s="192" t="s">
        <v>5613</v>
      </c>
      <c r="B1008" s="196">
        <v>1.6797</v>
      </c>
      <c r="C1008" s="196">
        <v>0.92749999999999999</v>
      </c>
      <c r="D1008" s="196">
        <v>36.866899999999994</v>
      </c>
      <c r="E1008" s="196">
        <v>38.642899999999997</v>
      </c>
      <c r="F1008" s="196">
        <v>39.3872</v>
      </c>
      <c r="G1008" s="196">
        <v>38.285799999999995</v>
      </c>
      <c r="H1008" s="197" t="s">
        <v>1398</v>
      </c>
      <c r="I1008" s="197"/>
      <c r="J1008" s="201" t="s">
        <v>3547</v>
      </c>
      <c r="K1008" s="197"/>
      <c r="L1008" s="192"/>
      <c r="M1008" s="197"/>
      <c r="N1008" s="192" t="s">
        <v>3920</v>
      </c>
      <c r="O1008" s="194" t="s">
        <v>2405</v>
      </c>
      <c r="P1008" s="192" t="s">
        <v>10169</v>
      </c>
      <c r="Q1008" s="197" t="s">
        <v>3547</v>
      </c>
    </row>
    <row r="1009" spans="1:17">
      <c r="A1009" s="192" t="s">
        <v>5614</v>
      </c>
      <c r="B1009" s="196">
        <v>1.8454999999999999</v>
      </c>
      <c r="C1009" s="196">
        <v>0.84419999999999995</v>
      </c>
      <c r="D1009" s="196">
        <v>34.458799999999997</v>
      </c>
      <c r="E1009" s="196">
        <v>35.592399999999998</v>
      </c>
      <c r="F1009" s="196">
        <v>35.825399999999995</v>
      </c>
      <c r="G1009" s="196">
        <v>35.305599999999998</v>
      </c>
      <c r="H1009" s="197" t="s">
        <v>1821</v>
      </c>
      <c r="I1009" s="197" t="s">
        <v>1424</v>
      </c>
      <c r="J1009" s="201" t="s">
        <v>3547</v>
      </c>
      <c r="K1009" s="197" t="s">
        <v>3550</v>
      </c>
      <c r="L1009" s="192"/>
      <c r="M1009" s="197"/>
      <c r="N1009" s="192" t="s">
        <v>3584</v>
      </c>
      <c r="O1009" s="194" t="s">
        <v>2412</v>
      </c>
      <c r="P1009" s="192" t="s">
        <v>10178</v>
      </c>
      <c r="Q1009" s="197" t="s">
        <v>3547</v>
      </c>
    </row>
    <row r="1010" spans="1:17">
      <c r="A1010" s="192" t="s">
        <v>5615</v>
      </c>
      <c r="B1010" s="196">
        <v>1.5783999999999998</v>
      </c>
      <c r="C1010" s="196">
        <v>0.88669999999999993</v>
      </c>
      <c r="D1010" s="196">
        <v>33.8964</v>
      </c>
      <c r="E1010" s="196">
        <v>34.083299999999994</v>
      </c>
      <c r="F1010" s="196">
        <v>35.740699999999997</v>
      </c>
      <c r="G1010" s="196">
        <v>34.579499999999996</v>
      </c>
      <c r="H1010" s="197" t="s">
        <v>1846</v>
      </c>
      <c r="I1010" s="197" t="s">
        <v>1432</v>
      </c>
      <c r="J1010" s="201" t="s">
        <v>3547</v>
      </c>
      <c r="K1010" s="197" t="s">
        <v>3550</v>
      </c>
      <c r="L1010" s="192"/>
      <c r="M1010" s="197"/>
      <c r="N1010" s="192" t="s">
        <v>3877</v>
      </c>
      <c r="O1010" s="194" t="s">
        <v>2406</v>
      </c>
      <c r="P1010" s="192" t="s">
        <v>10170</v>
      </c>
      <c r="Q1010" s="197" t="s">
        <v>3547</v>
      </c>
    </row>
    <row r="1011" spans="1:17">
      <c r="A1011" s="192" t="s">
        <v>5616</v>
      </c>
      <c r="B1011" s="196">
        <v>1.5145</v>
      </c>
      <c r="C1011" s="196">
        <v>0.8819999999999999</v>
      </c>
      <c r="D1011" s="196">
        <v>28.3247</v>
      </c>
      <c r="E1011" s="196">
        <v>28.116499999999998</v>
      </c>
      <c r="F1011" s="196">
        <v>29.181299999999997</v>
      </c>
      <c r="G1011" s="196">
        <v>28.530299999999997</v>
      </c>
      <c r="H1011" s="197" t="s">
        <v>3900</v>
      </c>
      <c r="I1011" s="197"/>
      <c r="J1011" s="201" t="s">
        <v>3547</v>
      </c>
      <c r="K1011" s="197"/>
      <c r="L1011" s="192"/>
      <c r="M1011" s="197">
        <v>3.7799999999999993E-2</v>
      </c>
      <c r="N1011" s="192" t="s">
        <v>3929</v>
      </c>
      <c r="O1011" s="194" t="s">
        <v>2413</v>
      </c>
      <c r="P1011" s="192" t="s">
        <v>10179</v>
      </c>
      <c r="Q1011" s="197" t="s">
        <v>3547</v>
      </c>
    </row>
    <row r="1012" spans="1:17">
      <c r="A1012" s="192" t="s">
        <v>5617</v>
      </c>
      <c r="B1012" s="196">
        <v>1.5925999999999998</v>
      </c>
      <c r="C1012" s="196">
        <v>1.0526</v>
      </c>
      <c r="D1012" s="196">
        <v>39.279699999999998</v>
      </c>
      <c r="E1012" s="196">
        <v>38.79</v>
      </c>
      <c r="F1012" s="196">
        <v>43.240899999999996</v>
      </c>
      <c r="G1012" s="196">
        <v>40.265999999999998</v>
      </c>
      <c r="H1012" s="197" t="s">
        <v>1442</v>
      </c>
      <c r="I1012" s="197" t="s">
        <v>1564</v>
      </c>
      <c r="J1012" s="201" t="s">
        <v>3547</v>
      </c>
      <c r="K1012" s="197" t="s">
        <v>3550</v>
      </c>
      <c r="L1012" s="192"/>
      <c r="M1012" s="197"/>
      <c r="N1012" s="192" t="s">
        <v>3857</v>
      </c>
      <c r="O1012" s="194" t="s">
        <v>2381</v>
      </c>
      <c r="P1012" s="192" t="s">
        <v>10145</v>
      </c>
      <c r="Q1012" s="197" t="s">
        <v>3547</v>
      </c>
    </row>
    <row r="1013" spans="1:17">
      <c r="A1013" s="192" t="s">
        <v>5618</v>
      </c>
      <c r="B1013" s="196">
        <v>1.8133999999999999</v>
      </c>
      <c r="C1013" s="196">
        <v>1.0343</v>
      </c>
      <c r="D1013" s="196">
        <v>40.733899999999998</v>
      </c>
      <c r="E1013" s="196">
        <v>40.187399999999997</v>
      </c>
      <c r="F1013" s="196">
        <v>37.863499999999995</v>
      </c>
      <c r="G1013" s="196">
        <v>39.603199999999994</v>
      </c>
      <c r="H1013" s="197" t="s">
        <v>1480</v>
      </c>
      <c r="I1013" s="197" t="s">
        <v>1442</v>
      </c>
      <c r="J1013" s="201" t="s">
        <v>3547</v>
      </c>
      <c r="K1013" s="197" t="s">
        <v>3550</v>
      </c>
      <c r="L1013" s="192"/>
      <c r="M1013" s="197">
        <v>1.7899999999999999E-2</v>
      </c>
      <c r="N1013" s="192" t="s">
        <v>3906</v>
      </c>
      <c r="O1013" s="194" t="s">
        <v>2388</v>
      </c>
      <c r="P1013" s="192" t="s">
        <v>10152</v>
      </c>
      <c r="Q1013" s="197" t="s">
        <v>3547</v>
      </c>
    </row>
    <row r="1014" spans="1:17">
      <c r="A1014" s="192" t="s">
        <v>5619</v>
      </c>
      <c r="B1014" s="196">
        <v>1.4170999999999998</v>
      </c>
      <c r="C1014" s="196">
        <v>1.0526</v>
      </c>
      <c r="D1014" s="196">
        <v>40.956999999999994</v>
      </c>
      <c r="E1014" s="196">
        <v>42.041399999999996</v>
      </c>
      <c r="F1014" s="196">
        <v>42.819199999999995</v>
      </c>
      <c r="G1014" s="196">
        <v>41.899099999999997</v>
      </c>
      <c r="H1014" s="197" t="s">
        <v>1442</v>
      </c>
      <c r="I1014" s="197" t="s">
        <v>1564</v>
      </c>
      <c r="J1014" s="201" t="s">
        <v>3547</v>
      </c>
      <c r="K1014" s="197" t="s">
        <v>3550</v>
      </c>
      <c r="L1014" s="192"/>
      <c r="M1014" s="197">
        <v>2.3E-3</v>
      </c>
      <c r="N1014" s="192" t="s">
        <v>3917</v>
      </c>
      <c r="O1014" s="194" t="s">
        <v>2402</v>
      </c>
      <c r="P1014" s="192" t="s">
        <v>10166</v>
      </c>
      <c r="Q1014" s="197" t="s">
        <v>3547</v>
      </c>
    </row>
    <row r="1015" spans="1:17">
      <c r="A1015" s="192" t="s">
        <v>5620</v>
      </c>
      <c r="B1015" s="196">
        <v>1.1426999999999998</v>
      </c>
      <c r="C1015" s="196">
        <v>1.0526</v>
      </c>
      <c r="D1015" s="196">
        <v>29.413399999999999</v>
      </c>
      <c r="E1015" s="196">
        <v>30.628799999999998</v>
      </c>
      <c r="F1015" s="196">
        <v>28.289599999999997</v>
      </c>
      <c r="G1015" s="196">
        <v>29.416099999999997</v>
      </c>
      <c r="H1015" s="197" t="s">
        <v>1442</v>
      </c>
      <c r="I1015" s="197" t="s">
        <v>1564</v>
      </c>
      <c r="J1015" s="201" t="s">
        <v>3547</v>
      </c>
      <c r="K1015" s="197" t="s">
        <v>3550</v>
      </c>
      <c r="L1015" s="192"/>
      <c r="M1015" s="197"/>
      <c r="N1015" s="192" t="s">
        <v>3857</v>
      </c>
      <c r="O1015" s="194" t="s">
        <v>2381</v>
      </c>
      <c r="P1015" s="192" t="s">
        <v>10145</v>
      </c>
      <c r="Q1015" s="197" t="s">
        <v>3547</v>
      </c>
    </row>
    <row r="1016" spans="1:17">
      <c r="A1016" s="192" t="s">
        <v>5621</v>
      </c>
      <c r="B1016" s="196">
        <v>1.6093999999999999</v>
      </c>
      <c r="C1016" s="196">
        <v>1.0526</v>
      </c>
      <c r="D1016" s="196">
        <v>34.225699999999996</v>
      </c>
      <c r="E1016" s="196">
        <v>34.941699999999997</v>
      </c>
      <c r="F1016" s="196">
        <v>38.074099999999994</v>
      </c>
      <c r="G1016" s="196">
        <v>35.7532</v>
      </c>
      <c r="H1016" s="197" t="s">
        <v>1442</v>
      </c>
      <c r="I1016" s="197" t="s">
        <v>1564</v>
      </c>
      <c r="J1016" s="201" t="s">
        <v>3547</v>
      </c>
      <c r="K1016" s="197" t="s">
        <v>3550</v>
      </c>
      <c r="L1016" s="192"/>
      <c r="M1016" s="197"/>
      <c r="N1016" s="192" t="s">
        <v>3857</v>
      </c>
      <c r="O1016" s="194" t="s">
        <v>2381</v>
      </c>
      <c r="P1016" s="192" t="s">
        <v>10145</v>
      </c>
      <c r="Q1016" s="197" t="s">
        <v>3547</v>
      </c>
    </row>
    <row r="1017" spans="1:17">
      <c r="A1017" s="192" t="s">
        <v>5622</v>
      </c>
      <c r="B1017" s="196">
        <v>1.4669999999999999</v>
      </c>
      <c r="C1017" s="196">
        <v>1.0526</v>
      </c>
      <c r="D1017" s="196">
        <v>39.532299999999999</v>
      </c>
      <c r="E1017" s="196">
        <v>38.618299999999998</v>
      </c>
      <c r="F1017" s="196">
        <v>40.8583</v>
      </c>
      <c r="G1017" s="196">
        <v>39.647399999999998</v>
      </c>
      <c r="H1017" s="197" t="s">
        <v>1442</v>
      </c>
      <c r="I1017" s="197" t="s">
        <v>1564</v>
      </c>
      <c r="J1017" s="201" t="s">
        <v>3547</v>
      </c>
      <c r="K1017" s="197" t="s">
        <v>3550</v>
      </c>
      <c r="L1017" s="192"/>
      <c r="M1017" s="197"/>
      <c r="N1017" s="192" t="s">
        <v>3857</v>
      </c>
      <c r="O1017" s="194" t="s">
        <v>2381</v>
      </c>
      <c r="P1017" s="192" t="s">
        <v>10145</v>
      </c>
      <c r="Q1017" s="197" t="s">
        <v>3547</v>
      </c>
    </row>
    <row r="1018" spans="1:17">
      <c r="A1018" s="192" t="s">
        <v>5623</v>
      </c>
      <c r="B1018" s="196">
        <v>1.448</v>
      </c>
      <c r="C1018" s="196">
        <v>1.0526</v>
      </c>
      <c r="D1018" s="196">
        <v>28.092099999999999</v>
      </c>
      <c r="E1018" s="196">
        <v>30.735199999999999</v>
      </c>
      <c r="F1018" s="196">
        <v>29.395199999999999</v>
      </c>
      <c r="G1018" s="196">
        <v>29.358899999999998</v>
      </c>
      <c r="H1018" s="197" t="s">
        <v>1442</v>
      </c>
      <c r="I1018" s="197" t="s">
        <v>1564</v>
      </c>
      <c r="J1018" s="201" t="s">
        <v>3547</v>
      </c>
      <c r="K1018" s="197" t="s">
        <v>3550</v>
      </c>
      <c r="L1018" s="192"/>
      <c r="M1018" s="197"/>
      <c r="N1018" s="192" t="s">
        <v>3857</v>
      </c>
      <c r="O1018" s="194" t="s">
        <v>2381</v>
      </c>
      <c r="P1018" s="192" t="s">
        <v>10145</v>
      </c>
      <c r="Q1018" s="197" t="s">
        <v>3547</v>
      </c>
    </row>
    <row r="1019" spans="1:17">
      <c r="A1019" s="192" t="s">
        <v>5624</v>
      </c>
      <c r="B1019" s="196">
        <v>1.6663999999999999</v>
      </c>
      <c r="C1019" s="196">
        <v>1.0526</v>
      </c>
      <c r="D1019" s="196">
        <v>39.412099999999995</v>
      </c>
      <c r="E1019" s="196">
        <v>41.124399999999994</v>
      </c>
      <c r="F1019" s="196">
        <v>38.572599999999994</v>
      </c>
      <c r="G1019" s="196">
        <v>39.702199999999998</v>
      </c>
      <c r="H1019" s="197" t="s">
        <v>1442</v>
      </c>
      <c r="I1019" s="197" t="s">
        <v>1564</v>
      </c>
      <c r="J1019" s="201" t="s">
        <v>3547</v>
      </c>
      <c r="K1019" s="197" t="s">
        <v>3550</v>
      </c>
      <c r="L1019" s="192"/>
      <c r="M1019" s="197"/>
      <c r="N1019" s="192" t="s">
        <v>3857</v>
      </c>
      <c r="O1019" s="194" t="s">
        <v>2381</v>
      </c>
      <c r="P1019" s="192" t="s">
        <v>10145</v>
      </c>
      <c r="Q1019" s="197" t="s">
        <v>3547</v>
      </c>
    </row>
    <row r="1020" spans="1:17">
      <c r="A1020" s="192" t="s">
        <v>5625</v>
      </c>
      <c r="B1020" s="196">
        <v>1.5165999999999999</v>
      </c>
      <c r="C1020" s="196">
        <v>0.84419999999999995</v>
      </c>
      <c r="D1020" s="196">
        <v>33.676199999999994</v>
      </c>
      <c r="E1020" s="196">
        <v>33.785499999999999</v>
      </c>
      <c r="F1020" s="196">
        <v>37.049099999999996</v>
      </c>
      <c r="G1020" s="196">
        <v>34.795099999999998</v>
      </c>
      <c r="H1020" s="197" t="s">
        <v>1821</v>
      </c>
      <c r="I1020" s="197" t="s">
        <v>1424</v>
      </c>
      <c r="J1020" s="201" t="s">
        <v>3547</v>
      </c>
      <c r="K1020" s="197" t="s">
        <v>3550</v>
      </c>
      <c r="L1020" s="192"/>
      <c r="M1020" s="197"/>
      <c r="N1020" s="192" t="s">
        <v>3902</v>
      </c>
      <c r="O1020" s="194" t="s">
        <v>2382</v>
      </c>
      <c r="P1020" s="192" t="s">
        <v>10146</v>
      </c>
      <c r="Q1020" s="197" t="s">
        <v>3547</v>
      </c>
    </row>
    <row r="1021" spans="1:17">
      <c r="A1021" s="192" t="s">
        <v>5626</v>
      </c>
      <c r="B1021" s="196">
        <v>1.6428999999999998</v>
      </c>
      <c r="C1021" s="196">
        <v>0.9010999999999999</v>
      </c>
      <c r="D1021" s="196">
        <v>36.106199999999994</v>
      </c>
      <c r="E1021" s="196">
        <v>36.941799999999994</v>
      </c>
      <c r="F1021" s="196">
        <v>36.277099999999997</v>
      </c>
      <c r="G1021" s="196">
        <v>36.440099999999994</v>
      </c>
      <c r="H1021" s="197" t="s">
        <v>1711</v>
      </c>
      <c r="I1021" s="197"/>
      <c r="J1021" s="201" t="s">
        <v>3547</v>
      </c>
      <c r="K1021" s="197"/>
      <c r="L1021" s="192"/>
      <c r="M1021" s="197"/>
      <c r="N1021" s="192" t="s">
        <v>3605</v>
      </c>
      <c r="O1021" s="194" t="s">
        <v>2396</v>
      </c>
      <c r="P1021" s="192" t="s">
        <v>10161</v>
      </c>
      <c r="Q1021" s="197" t="s">
        <v>3547</v>
      </c>
    </row>
    <row r="1022" spans="1:17">
      <c r="A1022" s="192" t="s">
        <v>5627</v>
      </c>
      <c r="B1022" s="196">
        <v>1.6626999999999998</v>
      </c>
      <c r="C1022" s="196">
        <v>1.0343</v>
      </c>
      <c r="D1022" s="196">
        <v>36.937199999999997</v>
      </c>
      <c r="E1022" s="196">
        <v>38.066499999999998</v>
      </c>
      <c r="F1022" s="196">
        <v>37.245699999999999</v>
      </c>
      <c r="G1022" s="196">
        <v>37.408999999999999</v>
      </c>
      <c r="H1022" s="197" t="s">
        <v>3925</v>
      </c>
      <c r="I1022" s="197" t="s">
        <v>1442</v>
      </c>
      <c r="J1022" s="201" t="s">
        <v>3547</v>
      </c>
      <c r="K1022" s="197" t="s">
        <v>3550</v>
      </c>
      <c r="L1022" s="192"/>
      <c r="M1022" s="197">
        <v>2.9599999999999998E-2</v>
      </c>
      <c r="N1022" s="192" t="s">
        <v>3926</v>
      </c>
      <c r="O1022" s="194" t="s">
        <v>1409</v>
      </c>
      <c r="P1022" s="192" t="s">
        <v>10175</v>
      </c>
      <c r="Q1022" s="197" t="s">
        <v>3547</v>
      </c>
    </row>
    <row r="1023" spans="1:17">
      <c r="A1023" s="192" t="s">
        <v>5628</v>
      </c>
      <c r="B1023" s="196">
        <v>1.6946999999999999</v>
      </c>
      <c r="C1023" s="196">
        <v>0.9010999999999999</v>
      </c>
      <c r="D1023" s="196">
        <v>33.639899999999997</v>
      </c>
      <c r="E1023" s="196">
        <v>36.202499999999993</v>
      </c>
      <c r="F1023" s="196">
        <v>36.823899999999995</v>
      </c>
      <c r="G1023" s="196">
        <v>35.570999999999998</v>
      </c>
      <c r="H1023" s="197" t="s">
        <v>1711</v>
      </c>
      <c r="I1023" s="197"/>
      <c r="J1023" s="201" t="s">
        <v>3547</v>
      </c>
      <c r="K1023" s="197"/>
      <c r="L1023" s="192"/>
      <c r="M1023" s="197"/>
      <c r="N1023" s="192" t="s">
        <v>3605</v>
      </c>
      <c r="O1023" s="194" t="s">
        <v>2396</v>
      </c>
      <c r="P1023" s="192" t="s">
        <v>10161</v>
      </c>
      <c r="Q1023" s="197" t="s">
        <v>3547</v>
      </c>
    </row>
    <row r="1024" spans="1:17">
      <c r="A1024" s="192" t="s">
        <v>5629</v>
      </c>
      <c r="B1024" s="196">
        <v>1.4399</v>
      </c>
      <c r="C1024" s="196">
        <v>0.88669999999999993</v>
      </c>
      <c r="D1024" s="196">
        <v>36.216099999999997</v>
      </c>
      <c r="E1024" s="196">
        <v>39.879099999999994</v>
      </c>
      <c r="F1024" s="196">
        <v>39.493299999999998</v>
      </c>
      <c r="G1024" s="196">
        <v>38.564299999999996</v>
      </c>
      <c r="H1024" s="197" t="s">
        <v>3900</v>
      </c>
      <c r="I1024" s="197" t="s">
        <v>1432</v>
      </c>
      <c r="J1024" s="201" t="s">
        <v>3547</v>
      </c>
      <c r="K1024" s="197" t="s">
        <v>3550</v>
      </c>
      <c r="L1024" s="192"/>
      <c r="M1024" s="197"/>
      <c r="N1024" s="192" t="s">
        <v>3930</v>
      </c>
      <c r="O1024" s="194" t="s">
        <v>2414</v>
      </c>
      <c r="P1024" s="192" t="s">
        <v>10180</v>
      </c>
      <c r="Q1024" s="197" t="s">
        <v>3547</v>
      </c>
    </row>
    <row r="1025" spans="1:17">
      <c r="A1025" s="192" t="s">
        <v>5630</v>
      </c>
      <c r="B1025" s="196">
        <v>1.6054999999999999</v>
      </c>
      <c r="C1025" s="196">
        <v>1.0526</v>
      </c>
      <c r="D1025" s="196">
        <v>35.828099999999999</v>
      </c>
      <c r="E1025" s="196">
        <v>45.286199999999994</v>
      </c>
      <c r="F1025" s="196">
        <v>40.910699999999999</v>
      </c>
      <c r="G1025" s="196">
        <v>40.264199999999995</v>
      </c>
      <c r="H1025" s="197" t="s">
        <v>1442</v>
      </c>
      <c r="I1025" s="197" t="s">
        <v>1564</v>
      </c>
      <c r="J1025" s="201" t="s">
        <v>3547</v>
      </c>
      <c r="K1025" s="197" t="s">
        <v>3550</v>
      </c>
      <c r="L1025" s="192"/>
      <c r="M1025" s="197"/>
      <c r="N1025" s="192" t="s">
        <v>3857</v>
      </c>
      <c r="O1025" s="194" t="s">
        <v>2381</v>
      </c>
      <c r="P1025" s="192" t="s">
        <v>10145</v>
      </c>
      <c r="Q1025" s="197" t="s">
        <v>3547</v>
      </c>
    </row>
    <row r="1026" spans="1:17">
      <c r="A1026" s="192" t="s">
        <v>5631</v>
      </c>
      <c r="B1026" s="196">
        <v>1.0891999999999999</v>
      </c>
      <c r="C1026" s="196">
        <v>1.0526</v>
      </c>
      <c r="D1026" s="196">
        <v>28.1815</v>
      </c>
      <c r="E1026" s="196">
        <v>29.167299999999997</v>
      </c>
      <c r="F1026" s="196">
        <v>30.135899999999999</v>
      </c>
      <c r="G1026" s="196">
        <v>29.144199999999998</v>
      </c>
      <c r="H1026" s="197" t="s">
        <v>1442</v>
      </c>
      <c r="I1026" s="197" t="s">
        <v>1564</v>
      </c>
      <c r="J1026" s="201" t="s">
        <v>3547</v>
      </c>
      <c r="K1026" s="197" t="s">
        <v>3550</v>
      </c>
      <c r="L1026" s="192"/>
      <c r="M1026" s="197"/>
      <c r="N1026" s="192" t="s">
        <v>3857</v>
      </c>
      <c r="O1026" s="194" t="s">
        <v>2381</v>
      </c>
      <c r="P1026" s="192" t="s">
        <v>10145</v>
      </c>
      <c r="Q1026" s="197" t="s">
        <v>3547</v>
      </c>
    </row>
    <row r="1027" spans="1:17">
      <c r="A1027" s="192" t="s">
        <v>5632</v>
      </c>
      <c r="B1027" s="196">
        <v>1.7179</v>
      </c>
      <c r="C1027" s="196">
        <v>1.0460999999999998</v>
      </c>
      <c r="D1027" s="196">
        <v>37.721699999999998</v>
      </c>
      <c r="E1027" s="196">
        <v>39.619299999999996</v>
      </c>
      <c r="F1027" s="196">
        <v>39.719299999999997</v>
      </c>
      <c r="G1027" s="196">
        <v>39.038899999999998</v>
      </c>
      <c r="H1027" s="197" t="s">
        <v>1442</v>
      </c>
      <c r="I1027" s="197"/>
      <c r="J1027" s="201" t="s">
        <v>3547</v>
      </c>
      <c r="K1027" s="197"/>
      <c r="L1027" s="192"/>
      <c r="M1027" s="197"/>
      <c r="N1027" s="192" t="s">
        <v>3919</v>
      </c>
      <c r="O1027" s="194" t="s">
        <v>2404</v>
      </c>
      <c r="P1027" s="192" t="s">
        <v>10168</v>
      </c>
      <c r="Q1027" s="197" t="s">
        <v>3547</v>
      </c>
    </row>
    <row r="1028" spans="1:17">
      <c r="A1028" s="192" t="s">
        <v>5633</v>
      </c>
      <c r="B1028" s="196">
        <v>1.6484999999999999</v>
      </c>
      <c r="C1028" s="196">
        <v>1.0526</v>
      </c>
      <c r="D1028" s="196">
        <v>42.640899999999995</v>
      </c>
      <c r="E1028" s="196">
        <v>43.3324</v>
      </c>
      <c r="F1028" s="196">
        <v>44.450799999999994</v>
      </c>
      <c r="G1028" s="196">
        <v>43.461199999999998</v>
      </c>
      <c r="H1028" s="197" t="s">
        <v>1564</v>
      </c>
      <c r="I1028" s="197"/>
      <c r="J1028" s="201" t="s">
        <v>3547</v>
      </c>
      <c r="K1028" s="197"/>
      <c r="L1028" s="192"/>
      <c r="M1028" s="197"/>
      <c r="N1028" s="192" t="s">
        <v>3792</v>
      </c>
      <c r="O1028" s="194" t="s">
        <v>2397</v>
      </c>
      <c r="P1028" s="192" t="s">
        <v>10141</v>
      </c>
      <c r="Q1028" s="197" t="s">
        <v>3547</v>
      </c>
    </row>
    <row r="1029" spans="1:17">
      <c r="A1029" s="192" t="s">
        <v>5634</v>
      </c>
      <c r="B1029" s="196">
        <v>1.4266999999999999</v>
      </c>
      <c r="C1029" s="196">
        <v>1.0526</v>
      </c>
      <c r="D1029" s="196">
        <v>34.7517</v>
      </c>
      <c r="E1029" s="196">
        <v>34.905699999999996</v>
      </c>
      <c r="F1029" s="196">
        <v>35.767699999999998</v>
      </c>
      <c r="G1029" s="196">
        <v>35.1511</v>
      </c>
      <c r="H1029" s="197" t="s">
        <v>1442</v>
      </c>
      <c r="I1029" s="197" t="s">
        <v>1564</v>
      </c>
      <c r="J1029" s="201" t="s">
        <v>3547</v>
      </c>
      <c r="K1029" s="197" t="s">
        <v>3550</v>
      </c>
      <c r="L1029" s="192"/>
      <c r="M1029" s="197"/>
      <c r="N1029" s="192" t="s">
        <v>3857</v>
      </c>
      <c r="O1029" s="194" t="s">
        <v>2381</v>
      </c>
      <c r="P1029" s="192" t="s">
        <v>10145</v>
      </c>
      <c r="Q1029" s="197" t="s">
        <v>3547</v>
      </c>
    </row>
    <row r="1030" spans="1:17">
      <c r="A1030" s="192" t="s">
        <v>5635</v>
      </c>
      <c r="B1030" s="196">
        <v>2.0563999999999996</v>
      </c>
      <c r="C1030" s="196">
        <v>1.0526</v>
      </c>
      <c r="D1030" s="196">
        <v>41.386199999999995</v>
      </c>
      <c r="E1030" s="196">
        <v>42.170699999999997</v>
      </c>
      <c r="F1030" s="196">
        <v>42.543399999999998</v>
      </c>
      <c r="G1030" s="196">
        <v>42.023999999999994</v>
      </c>
      <c r="H1030" s="197" t="s">
        <v>1442</v>
      </c>
      <c r="I1030" s="197" t="s">
        <v>1564</v>
      </c>
      <c r="J1030" s="201" t="s">
        <v>3547</v>
      </c>
      <c r="K1030" s="197" t="s">
        <v>3550</v>
      </c>
      <c r="L1030" s="192"/>
      <c r="M1030" s="197"/>
      <c r="N1030" s="192" t="s">
        <v>3857</v>
      </c>
      <c r="O1030" s="194" t="s">
        <v>2381</v>
      </c>
      <c r="P1030" s="192" t="s">
        <v>10145</v>
      </c>
      <c r="Q1030" s="197" t="s">
        <v>3547</v>
      </c>
    </row>
    <row r="1031" spans="1:17">
      <c r="A1031" s="192" t="s">
        <v>5636</v>
      </c>
      <c r="B1031" s="196">
        <v>1.8814</v>
      </c>
      <c r="C1031" s="196">
        <v>0.90199999999999991</v>
      </c>
      <c r="D1031" s="196">
        <v>36.780199999999994</v>
      </c>
      <c r="E1031" s="196">
        <v>36.627699999999997</v>
      </c>
      <c r="F1031" s="196">
        <v>37.616299999999995</v>
      </c>
      <c r="G1031" s="196">
        <v>37.016499999999994</v>
      </c>
      <c r="H1031" s="197" t="s">
        <v>3903</v>
      </c>
      <c r="I1031" s="197"/>
      <c r="J1031" s="201" t="s">
        <v>3547</v>
      </c>
      <c r="K1031" s="197"/>
      <c r="L1031" s="192"/>
      <c r="M1031" s="197"/>
      <c r="N1031" s="192" t="s">
        <v>3904</v>
      </c>
      <c r="O1031" s="194" t="s">
        <v>2384</v>
      </c>
      <c r="P1031" s="192" t="s">
        <v>10148</v>
      </c>
      <c r="Q1031" s="197" t="s">
        <v>3547</v>
      </c>
    </row>
    <row r="1032" spans="1:17">
      <c r="A1032" s="192" t="s">
        <v>5637</v>
      </c>
      <c r="B1032" s="196">
        <v>1.0880999999999998</v>
      </c>
      <c r="C1032" s="196">
        <v>0.84419999999999995</v>
      </c>
      <c r="D1032" s="196">
        <v>26.266999999999999</v>
      </c>
      <c r="E1032" s="196">
        <v>26.188399999999998</v>
      </c>
      <c r="F1032" s="196">
        <v>26.3065</v>
      </c>
      <c r="G1032" s="196">
        <v>26.255999999999997</v>
      </c>
      <c r="H1032" s="197" t="s">
        <v>3900</v>
      </c>
      <c r="I1032" s="197"/>
      <c r="J1032" s="201" t="s">
        <v>3547</v>
      </c>
      <c r="K1032" s="197"/>
      <c r="L1032" s="192"/>
      <c r="M1032" s="197"/>
      <c r="N1032" s="192" t="s">
        <v>3662</v>
      </c>
      <c r="O1032" s="194" t="s">
        <v>2415</v>
      </c>
      <c r="P1032" s="192" t="s">
        <v>10181</v>
      </c>
      <c r="Q1032" s="197" t="s">
        <v>3547</v>
      </c>
    </row>
    <row r="1033" spans="1:17">
      <c r="A1033" s="192" t="s">
        <v>5638</v>
      </c>
      <c r="B1033" s="196">
        <v>1.6188999999999998</v>
      </c>
      <c r="C1033" s="196">
        <v>1.0343</v>
      </c>
      <c r="D1033" s="196">
        <v>44.050699999999999</v>
      </c>
      <c r="E1033" s="196">
        <v>47.407199999999996</v>
      </c>
      <c r="F1033" s="196">
        <v>47.212499999999999</v>
      </c>
      <c r="G1033" s="196">
        <v>46.273399999999995</v>
      </c>
      <c r="H1033" s="197" t="s">
        <v>1480</v>
      </c>
      <c r="I1033" s="197" t="s">
        <v>1442</v>
      </c>
      <c r="J1033" s="201" t="s">
        <v>3547</v>
      </c>
      <c r="K1033" s="197" t="s">
        <v>3550</v>
      </c>
      <c r="L1033" s="192"/>
      <c r="M1033" s="197">
        <v>1.7899999999999999E-2</v>
      </c>
      <c r="N1033" s="192" t="s">
        <v>3906</v>
      </c>
      <c r="O1033" s="194" t="s">
        <v>2388</v>
      </c>
      <c r="P1033" s="192" t="s">
        <v>10152</v>
      </c>
      <c r="Q1033" s="197" t="s">
        <v>3547</v>
      </c>
    </row>
    <row r="1034" spans="1:17">
      <c r="A1034" s="192" t="s">
        <v>5639</v>
      </c>
      <c r="B1034" s="196">
        <v>1.4688999999999999</v>
      </c>
      <c r="C1034" s="196">
        <v>1.0460999999999998</v>
      </c>
      <c r="D1034" s="196">
        <v>41.244799999999998</v>
      </c>
      <c r="E1034" s="196">
        <v>41.559099999999994</v>
      </c>
      <c r="F1034" s="196">
        <v>42.228399999999993</v>
      </c>
      <c r="G1034" s="196">
        <v>41.694399999999995</v>
      </c>
      <c r="H1034" s="197" t="s">
        <v>1442</v>
      </c>
      <c r="I1034" s="197"/>
      <c r="J1034" s="201" t="s">
        <v>3547</v>
      </c>
      <c r="K1034" s="197"/>
      <c r="L1034" s="192"/>
      <c r="M1034" s="197"/>
      <c r="N1034" s="192" t="s">
        <v>3901</v>
      </c>
      <c r="O1034" s="194" t="s">
        <v>2380</v>
      </c>
      <c r="P1034" s="192" t="s">
        <v>10144</v>
      </c>
      <c r="Q1034" s="197" t="s">
        <v>3547</v>
      </c>
    </row>
    <row r="1035" spans="1:17">
      <c r="A1035" s="192" t="s">
        <v>5640</v>
      </c>
      <c r="B1035" s="196">
        <v>1.7982999999999998</v>
      </c>
      <c r="C1035" s="196">
        <v>1.0343</v>
      </c>
      <c r="D1035" s="196">
        <v>41.102199999999996</v>
      </c>
      <c r="E1035" s="196">
        <v>40.952599999999997</v>
      </c>
      <c r="F1035" s="196">
        <v>39.307299999999998</v>
      </c>
      <c r="G1035" s="196">
        <v>40.480099999999993</v>
      </c>
      <c r="H1035" s="197" t="s">
        <v>1480</v>
      </c>
      <c r="I1035" s="197" t="s">
        <v>1442</v>
      </c>
      <c r="J1035" s="201" t="s">
        <v>3547</v>
      </c>
      <c r="K1035" s="197" t="s">
        <v>3550</v>
      </c>
      <c r="L1035" s="192"/>
      <c r="M1035" s="197">
        <v>1.7899999999999999E-2</v>
      </c>
      <c r="N1035" s="192" t="s">
        <v>3906</v>
      </c>
      <c r="O1035" s="194" t="s">
        <v>2388</v>
      </c>
      <c r="P1035" s="192" t="s">
        <v>10152</v>
      </c>
      <c r="Q1035" s="197" t="s">
        <v>3547</v>
      </c>
    </row>
    <row r="1036" spans="1:17">
      <c r="A1036" s="192" t="s">
        <v>5641</v>
      </c>
      <c r="B1036" s="196">
        <v>1.7965</v>
      </c>
      <c r="C1036" s="196">
        <v>1.0526</v>
      </c>
      <c r="D1036" s="196">
        <v>41.893599999999999</v>
      </c>
      <c r="E1036" s="196">
        <v>43.223699999999994</v>
      </c>
      <c r="F1036" s="196">
        <v>44.476499999999994</v>
      </c>
      <c r="G1036" s="196">
        <v>43.171599999999998</v>
      </c>
      <c r="H1036" s="197" t="s">
        <v>1442</v>
      </c>
      <c r="I1036" s="197" t="s">
        <v>1564</v>
      </c>
      <c r="J1036" s="201" t="s">
        <v>3547</v>
      </c>
      <c r="K1036" s="197" t="s">
        <v>3550</v>
      </c>
      <c r="L1036" s="192"/>
      <c r="M1036" s="197"/>
      <c r="N1036" s="192" t="s">
        <v>3857</v>
      </c>
      <c r="O1036" s="194" t="s">
        <v>2381</v>
      </c>
      <c r="P1036" s="192" t="s">
        <v>10145</v>
      </c>
      <c r="Q1036" s="197" t="s">
        <v>3547</v>
      </c>
    </row>
    <row r="1037" spans="1:17">
      <c r="A1037" s="192" t="s">
        <v>5642</v>
      </c>
      <c r="B1037" s="196">
        <v>1.4815999999999998</v>
      </c>
      <c r="C1037" s="196">
        <v>1.0526</v>
      </c>
      <c r="D1037" s="196">
        <v>41.315499999999993</v>
      </c>
      <c r="E1037" s="196">
        <v>41.682499999999997</v>
      </c>
      <c r="F1037" s="196">
        <v>44.295599999999993</v>
      </c>
      <c r="G1037" s="196">
        <v>42.380399999999995</v>
      </c>
      <c r="H1037" s="197" t="s">
        <v>1442</v>
      </c>
      <c r="I1037" s="197" t="s">
        <v>1564</v>
      </c>
      <c r="J1037" s="201" t="s">
        <v>3547</v>
      </c>
      <c r="K1037" s="197" t="s">
        <v>3550</v>
      </c>
      <c r="L1037" s="192"/>
      <c r="M1037" s="197"/>
      <c r="N1037" s="192" t="s">
        <v>3857</v>
      </c>
      <c r="O1037" s="194" t="s">
        <v>2381</v>
      </c>
      <c r="P1037" s="192" t="s">
        <v>10145</v>
      </c>
      <c r="Q1037" s="197" t="s">
        <v>3547</v>
      </c>
    </row>
    <row r="1038" spans="1:17">
      <c r="A1038" s="192" t="s">
        <v>5643</v>
      </c>
      <c r="B1038" s="196">
        <v>1.6222999999999999</v>
      </c>
      <c r="C1038" s="196">
        <v>0.99519999999999997</v>
      </c>
      <c r="D1038" s="196">
        <v>39.088399999999993</v>
      </c>
      <c r="E1038" s="196">
        <v>40.320299999999996</v>
      </c>
      <c r="F1038" s="196">
        <v>41.982999999999997</v>
      </c>
      <c r="G1038" s="196">
        <v>40.467799999999997</v>
      </c>
      <c r="H1038" s="197" t="s">
        <v>1699</v>
      </c>
      <c r="I1038" s="197"/>
      <c r="J1038" s="201" t="s">
        <v>3547</v>
      </c>
      <c r="K1038" s="197"/>
      <c r="L1038" s="192"/>
      <c r="M1038" s="197"/>
      <c r="N1038" s="192" t="s">
        <v>3931</v>
      </c>
      <c r="O1038" s="194" t="s">
        <v>2416</v>
      </c>
      <c r="P1038" s="192" t="s">
        <v>10182</v>
      </c>
      <c r="Q1038" s="197" t="s">
        <v>3547</v>
      </c>
    </row>
    <row r="1039" spans="1:17">
      <c r="A1039" s="192" t="s">
        <v>5644</v>
      </c>
      <c r="B1039" s="196">
        <v>1.8552999999999999</v>
      </c>
      <c r="C1039" s="196">
        <v>1.0460999999999998</v>
      </c>
      <c r="D1039" s="196">
        <v>42.572399999999995</v>
      </c>
      <c r="E1039" s="196">
        <v>43.0809</v>
      </c>
      <c r="F1039" s="196">
        <v>44.881799999999998</v>
      </c>
      <c r="G1039" s="196">
        <v>43.512499999999996</v>
      </c>
      <c r="H1039" s="197" t="s">
        <v>1442</v>
      </c>
      <c r="I1039" s="197"/>
      <c r="J1039" s="201" t="s">
        <v>3547</v>
      </c>
      <c r="K1039" s="197"/>
      <c r="L1039" s="192"/>
      <c r="M1039" s="197"/>
      <c r="N1039" s="192" t="s">
        <v>3919</v>
      </c>
      <c r="O1039" s="194" t="s">
        <v>2404</v>
      </c>
      <c r="P1039" s="192" t="s">
        <v>10168</v>
      </c>
      <c r="Q1039" s="197" t="s">
        <v>3547</v>
      </c>
    </row>
    <row r="1040" spans="1:17">
      <c r="A1040" s="192" t="s">
        <v>5645</v>
      </c>
      <c r="B1040" s="196">
        <v>1.7704</v>
      </c>
      <c r="C1040" s="196">
        <v>0.99519999999999997</v>
      </c>
      <c r="D1040" s="196">
        <v>40.241599999999998</v>
      </c>
      <c r="E1040" s="196">
        <v>41.765999999999998</v>
      </c>
      <c r="F1040" s="196">
        <v>41.992399999999996</v>
      </c>
      <c r="G1040" s="196">
        <v>41.330399999999997</v>
      </c>
      <c r="H1040" s="197" t="s">
        <v>1699</v>
      </c>
      <c r="I1040" s="197"/>
      <c r="J1040" s="201" t="s">
        <v>3547</v>
      </c>
      <c r="K1040" s="197"/>
      <c r="L1040" s="192"/>
      <c r="M1040" s="197"/>
      <c r="N1040" s="192" t="s">
        <v>3931</v>
      </c>
      <c r="O1040" s="194" t="s">
        <v>2416</v>
      </c>
      <c r="P1040" s="192" t="s">
        <v>10182</v>
      </c>
      <c r="Q1040" s="197" t="s">
        <v>3547</v>
      </c>
    </row>
    <row r="1041" spans="1:17">
      <c r="A1041" s="192" t="s">
        <v>5646</v>
      </c>
      <c r="B1041" s="196">
        <v>1.4066999999999998</v>
      </c>
      <c r="C1041" s="196">
        <v>0.87749999999999995</v>
      </c>
      <c r="D1041" s="196">
        <v>29.968899999999998</v>
      </c>
      <c r="E1041" s="196">
        <v>30.752299999999998</v>
      </c>
      <c r="F1041" s="196">
        <v>31.515599999999999</v>
      </c>
      <c r="G1041" s="196">
        <v>30.739199999999997</v>
      </c>
      <c r="H1041" s="197" t="s">
        <v>3900</v>
      </c>
      <c r="I1041" s="197"/>
      <c r="J1041" s="201" t="s">
        <v>3547</v>
      </c>
      <c r="K1041" s="197"/>
      <c r="L1041" s="192"/>
      <c r="M1041" s="197">
        <v>3.3299999999999996E-2</v>
      </c>
      <c r="N1041" s="192" t="s">
        <v>3905</v>
      </c>
      <c r="O1041" s="194" t="s">
        <v>2387</v>
      </c>
      <c r="P1041" s="192" t="s">
        <v>10151</v>
      </c>
      <c r="Q1041" s="197" t="s">
        <v>3547</v>
      </c>
    </row>
    <row r="1042" spans="1:17">
      <c r="A1042" s="192" t="s">
        <v>10183</v>
      </c>
      <c r="B1042" s="196"/>
      <c r="C1042" s="196">
        <v>0.88329999999999997</v>
      </c>
      <c r="D1042" s="196"/>
      <c r="E1042" s="196"/>
      <c r="F1042" s="196"/>
      <c r="G1042" s="196"/>
      <c r="H1042" s="197" t="s">
        <v>3900</v>
      </c>
      <c r="I1042" s="197" t="s">
        <v>3925</v>
      </c>
      <c r="J1042" s="201" t="s">
        <v>3610</v>
      </c>
      <c r="K1042" s="197"/>
      <c r="L1042" s="192"/>
      <c r="M1042" s="197">
        <v>3.7799999999999993E-2</v>
      </c>
      <c r="N1042" s="192" t="s">
        <v>3929</v>
      </c>
      <c r="O1042" s="194" t="s">
        <v>2413</v>
      </c>
      <c r="P1042" s="192" t="s">
        <v>10179</v>
      </c>
      <c r="Q1042" s="197" t="s">
        <v>3547</v>
      </c>
    </row>
    <row r="1043" spans="1:17">
      <c r="A1043" s="192" t="s">
        <v>5647</v>
      </c>
      <c r="B1043" s="196">
        <v>1.7832999999999999</v>
      </c>
      <c r="C1043" s="196">
        <v>0.99519999999999997</v>
      </c>
      <c r="D1043" s="196">
        <v>40.461799999999997</v>
      </c>
      <c r="E1043" s="196">
        <v>41.612299999999998</v>
      </c>
      <c r="F1043" s="196">
        <v>42.329099999999997</v>
      </c>
      <c r="G1043" s="196">
        <v>41.486699999999999</v>
      </c>
      <c r="H1043" s="197" t="s">
        <v>1699</v>
      </c>
      <c r="I1043" s="197"/>
      <c r="J1043" s="201" t="s">
        <v>3547</v>
      </c>
      <c r="K1043" s="197"/>
      <c r="L1043" s="192"/>
      <c r="M1043" s="197"/>
      <c r="N1043" s="192" t="s">
        <v>3931</v>
      </c>
      <c r="O1043" s="194" t="s">
        <v>2416</v>
      </c>
      <c r="P1043" s="192" t="s">
        <v>10182</v>
      </c>
      <c r="Q1043" s="197" t="s">
        <v>3547</v>
      </c>
    </row>
    <row r="1044" spans="1:17">
      <c r="A1044" s="192" t="s">
        <v>5648</v>
      </c>
      <c r="B1044" s="196">
        <v>1.4902</v>
      </c>
      <c r="C1044" s="196">
        <v>1.0526</v>
      </c>
      <c r="D1044" s="196">
        <v>39.350299999999997</v>
      </c>
      <c r="E1044" s="196">
        <v>37.758599999999994</v>
      </c>
      <c r="F1044" s="196">
        <v>37.459499999999998</v>
      </c>
      <c r="G1044" s="196">
        <v>38.166499999999999</v>
      </c>
      <c r="H1044" s="197" t="s">
        <v>1442</v>
      </c>
      <c r="I1044" s="197" t="s">
        <v>1564</v>
      </c>
      <c r="J1044" s="201" t="s">
        <v>3547</v>
      </c>
      <c r="K1044" s="197" t="s">
        <v>3550</v>
      </c>
      <c r="L1044" s="192"/>
      <c r="M1044" s="197"/>
      <c r="N1044" s="192" t="s">
        <v>3857</v>
      </c>
      <c r="O1044" s="194" t="s">
        <v>2381</v>
      </c>
      <c r="P1044" s="192" t="s">
        <v>10145</v>
      </c>
      <c r="Q1044" s="197" t="s">
        <v>3547</v>
      </c>
    </row>
    <row r="1045" spans="1:17">
      <c r="A1045" s="192" t="s">
        <v>5649</v>
      </c>
      <c r="B1045" s="196">
        <v>1.8592</v>
      </c>
      <c r="C1045" s="196">
        <v>1.0460999999999998</v>
      </c>
      <c r="D1045" s="196">
        <v>43.686699999999995</v>
      </c>
      <c r="E1045" s="196">
        <v>44.179799999999993</v>
      </c>
      <c r="F1045" s="196">
        <v>44.842199999999998</v>
      </c>
      <c r="G1045" s="196">
        <v>44.253699999999995</v>
      </c>
      <c r="H1045" s="197" t="s">
        <v>1442</v>
      </c>
      <c r="I1045" s="197"/>
      <c r="J1045" s="201" t="s">
        <v>3547</v>
      </c>
      <c r="K1045" s="197"/>
      <c r="L1045" s="192"/>
      <c r="M1045" s="197"/>
      <c r="N1045" s="192" t="s">
        <v>3919</v>
      </c>
      <c r="O1045" s="194" t="s">
        <v>2404</v>
      </c>
      <c r="P1045" s="192" t="s">
        <v>10168</v>
      </c>
      <c r="Q1045" s="197" t="s">
        <v>3547</v>
      </c>
    </row>
    <row r="1046" spans="1:17">
      <c r="A1046" s="192" t="s">
        <v>5650</v>
      </c>
      <c r="B1046" s="196">
        <v>1.6603999999999999</v>
      </c>
      <c r="C1046" s="196">
        <v>1.0526</v>
      </c>
      <c r="D1046" s="196">
        <v>41.770699999999998</v>
      </c>
      <c r="E1046" s="196">
        <v>41.925399999999996</v>
      </c>
      <c r="F1046" s="196">
        <v>43.313599999999994</v>
      </c>
      <c r="G1046" s="196">
        <v>42.328599999999994</v>
      </c>
      <c r="H1046" s="197" t="s">
        <v>1442</v>
      </c>
      <c r="I1046" s="197" t="s">
        <v>1564</v>
      </c>
      <c r="J1046" s="201" t="s">
        <v>3547</v>
      </c>
      <c r="K1046" s="197" t="s">
        <v>3550</v>
      </c>
      <c r="L1046" s="192"/>
      <c r="M1046" s="197"/>
      <c r="N1046" s="192" t="s">
        <v>3857</v>
      </c>
      <c r="O1046" s="194" t="s">
        <v>2381</v>
      </c>
      <c r="P1046" s="192" t="s">
        <v>10145</v>
      </c>
      <c r="Q1046" s="197" t="s">
        <v>3547</v>
      </c>
    </row>
    <row r="1047" spans="1:17">
      <c r="A1047" s="192" t="s">
        <v>5651</v>
      </c>
      <c r="B1047" s="196">
        <v>1.5858999999999999</v>
      </c>
      <c r="C1047" s="196">
        <v>1.0526</v>
      </c>
      <c r="D1047" s="196">
        <v>37.942699999999995</v>
      </c>
      <c r="E1047" s="196">
        <v>39.872</v>
      </c>
      <c r="F1047" s="196">
        <v>41.314299999999996</v>
      </c>
      <c r="G1047" s="196">
        <v>39.654399999999995</v>
      </c>
      <c r="H1047" s="197" t="s">
        <v>1442</v>
      </c>
      <c r="I1047" s="197" t="s">
        <v>1564</v>
      </c>
      <c r="J1047" s="201" t="s">
        <v>3547</v>
      </c>
      <c r="K1047" s="197" t="s">
        <v>3550</v>
      </c>
      <c r="L1047" s="192"/>
      <c r="M1047" s="197"/>
      <c r="N1047" s="192" t="s">
        <v>3857</v>
      </c>
      <c r="O1047" s="194" t="s">
        <v>2381</v>
      </c>
      <c r="P1047" s="192" t="s">
        <v>10145</v>
      </c>
      <c r="Q1047" s="197" t="s">
        <v>3547</v>
      </c>
    </row>
    <row r="1048" spans="1:17">
      <c r="A1048" s="192" t="s">
        <v>5652</v>
      </c>
      <c r="B1048" s="196">
        <v>1.6808999999999998</v>
      </c>
      <c r="C1048" s="196">
        <v>1.0526</v>
      </c>
      <c r="D1048" s="196">
        <v>43.117399999999996</v>
      </c>
      <c r="E1048" s="196">
        <v>45.159799999999997</v>
      </c>
      <c r="F1048" s="196">
        <v>45.654299999999999</v>
      </c>
      <c r="G1048" s="196">
        <v>44.596399999999996</v>
      </c>
      <c r="H1048" s="197" t="s">
        <v>1442</v>
      </c>
      <c r="I1048" s="197" t="s">
        <v>1564</v>
      </c>
      <c r="J1048" s="201" t="s">
        <v>3547</v>
      </c>
      <c r="K1048" s="197" t="s">
        <v>3550</v>
      </c>
      <c r="L1048" s="192"/>
      <c r="M1048" s="197"/>
      <c r="N1048" s="192" t="s">
        <v>3857</v>
      </c>
      <c r="O1048" s="194" t="s">
        <v>2381</v>
      </c>
      <c r="P1048" s="192" t="s">
        <v>10145</v>
      </c>
      <c r="Q1048" s="197" t="s">
        <v>3547</v>
      </c>
    </row>
    <row r="1049" spans="1:17">
      <c r="A1049" s="192" t="s">
        <v>5653</v>
      </c>
      <c r="B1049" s="196">
        <v>1.7815999999999999</v>
      </c>
      <c r="C1049" s="196">
        <v>1.0526</v>
      </c>
      <c r="D1049" s="196">
        <v>40.694099999999999</v>
      </c>
      <c r="E1049" s="196">
        <v>45.167699999999996</v>
      </c>
      <c r="F1049" s="196">
        <v>46.069499999999998</v>
      </c>
      <c r="G1049" s="196">
        <v>43.946299999999994</v>
      </c>
      <c r="H1049" s="197" t="s">
        <v>1442</v>
      </c>
      <c r="I1049" s="197" t="s">
        <v>1564</v>
      </c>
      <c r="J1049" s="201" t="s">
        <v>3547</v>
      </c>
      <c r="K1049" s="197" t="s">
        <v>3550</v>
      </c>
      <c r="L1049" s="192"/>
      <c r="M1049" s="197"/>
      <c r="N1049" s="192" t="s">
        <v>3857</v>
      </c>
      <c r="O1049" s="194" t="s">
        <v>2381</v>
      </c>
      <c r="P1049" s="192" t="s">
        <v>10145</v>
      </c>
      <c r="Q1049" s="197" t="s">
        <v>3547</v>
      </c>
    </row>
    <row r="1050" spans="1:17">
      <c r="A1050" s="192" t="s">
        <v>5654</v>
      </c>
      <c r="B1050" s="196">
        <v>1.4424999999999999</v>
      </c>
      <c r="C1050" s="196">
        <v>0.93889999999999996</v>
      </c>
      <c r="D1050" s="196">
        <v>44.825699999999998</v>
      </c>
      <c r="E1050" s="196">
        <v>44.981599999999993</v>
      </c>
      <c r="F1050" s="196">
        <v>44.875599999999999</v>
      </c>
      <c r="G1050" s="196">
        <v>44.894399999999997</v>
      </c>
      <c r="H1050" s="197" t="s">
        <v>1462</v>
      </c>
      <c r="I1050" s="197"/>
      <c r="J1050" s="201" t="s">
        <v>3547</v>
      </c>
      <c r="K1050" s="197"/>
      <c r="L1050" s="192"/>
      <c r="M1050" s="197"/>
      <c r="N1050" s="192" t="s">
        <v>3932</v>
      </c>
      <c r="O1050" s="194" t="s">
        <v>2417</v>
      </c>
      <c r="P1050" s="192" t="s">
        <v>10184</v>
      </c>
      <c r="Q1050" s="197" t="s">
        <v>3547</v>
      </c>
    </row>
    <row r="1051" spans="1:17">
      <c r="A1051" s="192" t="s">
        <v>5655</v>
      </c>
      <c r="B1051" s="196">
        <v>2.2850999999999999</v>
      </c>
      <c r="C1051" s="196">
        <v>1.0526</v>
      </c>
      <c r="D1051" s="196">
        <v>41.973399999999998</v>
      </c>
      <c r="E1051" s="196">
        <v>43.717499999999994</v>
      </c>
      <c r="F1051" s="196">
        <v>47.510499999999993</v>
      </c>
      <c r="G1051" s="196">
        <v>44.498399999999997</v>
      </c>
      <c r="H1051" s="197" t="s">
        <v>1442</v>
      </c>
      <c r="I1051" s="197" t="s">
        <v>1564</v>
      </c>
      <c r="J1051" s="201" t="s">
        <v>3547</v>
      </c>
      <c r="K1051" s="197" t="s">
        <v>3550</v>
      </c>
      <c r="L1051" s="192"/>
      <c r="M1051" s="197"/>
      <c r="N1051" s="192" t="s">
        <v>3857</v>
      </c>
      <c r="O1051" s="194" t="s">
        <v>2381</v>
      </c>
      <c r="P1051" s="192" t="s">
        <v>10145</v>
      </c>
      <c r="Q1051" s="197" t="s">
        <v>3547</v>
      </c>
    </row>
    <row r="1052" spans="1:17">
      <c r="A1052" s="192" t="s">
        <v>5656</v>
      </c>
      <c r="B1052" s="196">
        <v>1.7144999999999999</v>
      </c>
      <c r="C1052" s="196">
        <v>0.93889999999999996</v>
      </c>
      <c r="D1052" s="196">
        <v>35.284799999999997</v>
      </c>
      <c r="E1052" s="196">
        <v>35.318999999999996</v>
      </c>
      <c r="F1052" s="196">
        <v>34.875299999999996</v>
      </c>
      <c r="G1052" s="196">
        <v>35.156199999999998</v>
      </c>
      <c r="H1052" s="197" t="s">
        <v>1462</v>
      </c>
      <c r="I1052" s="197"/>
      <c r="J1052" s="201" t="s">
        <v>3547</v>
      </c>
      <c r="K1052" s="197"/>
      <c r="L1052" s="192"/>
      <c r="M1052" s="197"/>
      <c r="N1052" s="192" t="s">
        <v>3932</v>
      </c>
      <c r="O1052" s="194" t="s">
        <v>2417</v>
      </c>
      <c r="P1052" s="192" t="s">
        <v>10184</v>
      </c>
      <c r="Q1052" s="197" t="s">
        <v>3547</v>
      </c>
    </row>
    <row r="1053" spans="1:17">
      <c r="A1053" s="192" t="s">
        <v>5657</v>
      </c>
      <c r="B1053" s="196">
        <v>2.3026</v>
      </c>
      <c r="C1053" s="196">
        <v>1.0526</v>
      </c>
      <c r="D1053" s="196">
        <v>42.208699999999993</v>
      </c>
      <c r="E1053" s="196">
        <v>43.574999999999996</v>
      </c>
      <c r="F1053" s="196">
        <v>46.645399999999995</v>
      </c>
      <c r="G1053" s="196">
        <v>44.163399999999996</v>
      </c>
      <c r="H1053" s="197" t="s">
        <v>1442</v>
      </c>
      <c r="I1053" s="197" t="s">
        <v>1564</v>
      </c>
      <c r="J1053" s="201" t="s">
        <v>3547</v>
      </c>
      <c r="K1053" s="197" t="s">
        <v>3550</v>
      </c>
      <c r="L1053" s="192"/>
      <c r="M1053" s="197"/>
      <c r="N1053" s="192" t="s">
        <v>3857</v>
      </c>
      <c r="O1053" s="194" t="s">
        <v>2381</v>
      </c>
      <c r="P1053" s="192" t="s">
        <v>10145</v>
      </c>
      <c r="Q1053" s="197" t="s">
        <v>3547</v>
      </c>
    </row>
    <row r="1054" spans="1:17">
      <c r="A1054" s="192" t="s">
        <v>5658</v>
      </c>
      <c r="B1054" s="196">
        <v>1.4732999999999998</v>
      </c>
      <c r="C1054" s="196">
        <v>1.0343</v>
      </c>
      <c r="D1054" s="196">
        <v>41.420499999999997</v>
      </c>
      <c r="E1054" s="196">
        <v>40.624799999999993</v>
      </c>
      <c r="F1054" s="196">
        <v>40.393099999999997</v>
      </c>
      <c r="G1054" s="196">
        <v>40.813499999999998</v>
      </c>
      <c r="H1054" s="197" t="s">
        <v>1480</v>
      </c>
      <c r="I1054" s="197" t="s">
        <v>1442</v>
      </c>
      <c r="J1054" s="201" t="s">
        <v>3547</v>
      </c>
      <c r="K1054" s="197" t="s">
        <v>3550</v>
      </c>
      <c r="L1054" s="192"/>
      <c r="M1054" s="197"/>
      <c r="N1054" s="192" t="s">
        <v>3559</v>
      </c>
      <c r="O1054" s="194" t="s">
        <v>2418</v>
      </c>
      <c r="P1054" s="192" t="s">
        <v>10185</v>
      </c>
      <c r="Q1054" s="197" t="s">
        <v>3547</v>
      </c>
    </row>
    <row r="1055" spans="1:17">
      <c r="A1055" s="192" t="s">
        <v>5659</v>
      </c>
      <c r="B1055" s="196">
        <v>1.8115999999999999</v>
      </c>
      <c r="C1055" s="196">
        <v>1.0460999999999998</v>
      </c>
      <c r="D1055" s="196">
        <v>43.61</v>
      </c>
      <c r="E1055" s="196">
        <v>43.912399999999998</v>
      </c>
      <c r="F1055" s="196">
        <v>45.343999999999994</v>
      </c>
      <c r="G1055" s="196">
        <v>44.240399999999994</v>
      </c>
      <c r="H1055" s="197" t="s">
        <v>1442</v>
      </c>
      <c r="I1055" s="197"/>
      <c r="J1055" s="201" t="s">
        <v>3547</v>
      </c>
      <c r="K1055" s="197"/>
      <c r="L1055" s="192"/>
      <c r="M1055" s="197"/>
      <c r="N1055" s="192" t="s">
        <v>3919</v>
      </c>
      <c r="O1055" s="194" t="s">
        <v>2404</v>
      </c>
      <c r="P1055" s="192" t="s">
        <v>10168</v>
      </c>
      <c r="Q1055" s="197" t="s">
        <v>3547</v>
      </c>
    </row>
    <row r="1056" spans="1:17">
      <c r="A1056" s="192" t="s">
        <v>5660</v>
      </c>
      <c r="B1056" s="196">
        <v>1.4723999999999999</v>
      </c>
      <c r="C1056" s="196">
        <v>0.9010999999999999</v>
      </c>
      <c r="D1056" s="196">
        <v>31.660799999999998</v>
      </c>
      <c r="E1056" s="196">
        <v>31.308299999999999</v>
      </c>
      <c r="F1056" s="196">
        <v>31.405199999999997</v>
      </c>
      <c r="G1056" s="196">
        <v>31.459299999999999</v>
      </c>
      <c r="H1056" s="197" t="s">
        <v>1711</v>
      </c>
      <c r="I1056" s="197"/>
      <c r="J1056" s="201" t="s">
        <v>3547</v>
      </c>
      <c r="K1056" s="197"/>
      <c r="L1056" s="192"/>
      <c r="M1056" s="197"/>
      <c r="N1056" s="192" t="s">
        <v>3574</v>
      </c>
      <c r="O1056" s="194" t="s">
        <v>2379</v>
      </c>
      <c r="P1056" s="192" t="s">
        <v>10143</v>
      </c>
      <c r="Q1056" s="197" t="s">
        <v>3547</v>
      </c>
    </row>
    <row r="1057" spans="1:17">
      <c r="A1057" s="192" t="s">
        <v>5661</v>
      </c>
      <c r="B1057" s="196">
        <v>1.5731999999999999</v>
      </c>
      <c r="C1057" s="196">
        <v>1.0526</v>
      </c>
      <c r="D1057" s="196">
        <v>39.381299999999996</v>
      </c>
      <c r="E1057" s="196">
        <v>43.993399999999994</v>
      </c>
      <c r="F1057" s="196">
        <v>43.852799999999995</v>
      </c>
      <c r="G1057" s="196">
        <v>42.445699999999995</v>
      </c>
      <c r="H1057" s="197" t="s">
        <v>1442</v>
      </c>
      <c r="I1057" s="197" t="s">
        <v>1564</v>
      </c>
      <c r="J1057" s="201" t="s">
        <v>3547</v>
      </c>
      <c r="K1057" s="197" t="s">
        <v>3550</v>
      </c>
      <c r="L1057" s="192"/>
      <c r="M1057" s="197"/>
      <c r="N1057" s="192" t="s">
        <v>3857</v>
      </c>
      <c r="O1057" s="194" t="s">
        <v>2381</v>
      </c>
      <c r="P1057" s="192" t="s">
        <v>10145</v>
      </c>
      <c r="Q1057" s="197" t="s">
        <v>3547</v>
      </c>
    </row>
    <row r="1058" spans="1:17">
      <c r="A1058" s="192" t="s">
        <v>5662</v>
      </c>
      <c r="B1058" s="196">
        <v>1.8109999999999999</v>
      </c>
      <c r="C1058" s="196">
        <v>1.0526</v>
      </c>
      <c r="D1058" s="196">
        <v>44.263599999999997</v>
      </c>
      <c r="E1058" s="196">
        <v>45.088299999999997</v>
      </c>
      <c r="F1058" s="196">
        <v>46.965699999999998</v>
      </c>
      <c r="G1058" s="196">
        <v>45.390499999999996</v>
      </c>
      <c r="H1058" s="197" t="s">
        <v>1564</v>
      </c>
      <c r="I1058" s="197"/>
      <c r="J1058" s="201" t="s">
        <v>3547</v>
      </c>
      <c r="K1058" s="197"/>
      <c r="L1058" s="192"/>
      <c r="M1058" s="197"/>
      <c r="N1058" s="192" t="s">
        <v>3792</v>
      </c>
      <c r="O1058" s="194" t="s">
        <v>2397</v>
      </c>
      <c r="P1058" s="192" t="s">
        <v>10141</v>
      </c>
      <c r="Q1058" s="197" t="s">
        <v>3547</v>
      </c>
    </row>
    <row r="1059" spans="1:17">
      <c r="A1059" s="192" t="s">
        <v>5663</v>
      </c>
      <c r="B1059" s="196">
        <v>1.4443999999999999</v>
      </c>
      <c r="C1059" s="196">
        <v>1.0460999999999998</v>
      </c>
      <c r="D1059" s="196">
        <v>38.945799999999998</v>
      </c>
      <c r="E1059" s="196">
        <v>38.902199999999993</v>
      </c>
      <c r="F1059" s="196">
        <v>42.439099999999996</v>
      </c>
      <c r="G1059" s="196">
        <v>40.030399999999993</v>
      </c>
      <c r="H1059" s="197" t="s">
        <v>1442</v>
      </c>
      <c r="I1059" s="197"/>
      <c r="J1059" s="201" t="s">
        <v>3547</v>
      </c>
      <c r="K1059" s="197"/>
      <c r="L1059" s="192"/>
      <c r="M1059" s="197"/>
      <c r="N1059" s="192" t="s">
        <v>3919</v>
      </c>
      <c r="O1059" s="194" t="s">
        <v>2404</v>
      </c>
      <c r="P1059" s="192" t="s">
        <v>10168</v>
      </c>
      <c r="Q1059" s="197" t="s">
        <v>3547</v>
      </c>
    </row>
    <row r="1060" spans="1:17">
      <c r="A1060" s="192" t="s">
        <v>5664</v>
      </c>
      <c r="B1060" s="196">
        <v>1.4417</v>
      </c>
      <c r="C1060" s="196">
        <v>0.84419999999999995</v>
      </c>
      <c r="D1060" s="196">
        <v>32.033199999999994</v>
      </c>
      <c r="E1060" s="196">
        <v>33.209499999999998</v>
      </c>
      <c r="F1060" s="196">
        <v>36.867399999999996</v>
      </c>
      <c r="G1060" s="196">
        <v>34.150299999999994</v>
      </c>
      <c r="H1060" s="197" t="s">
        <v>3900</v>
      </c>
      <c r="I1060" s="197"/>
      <c r="J1060" s="201" t="s">
        <v>3547</v>
      </c>
      <c r="K1060" s="197"/>
      <c r="L1060" s="192"/>
      <c r="M1060" s="197"/>
      <c r="N1060" s="192" t="s">
        <v>3558</v>
      </c>
      <c r="O1060" s="194" t="s">
        <v>2393</v>
      </c>
      <c r="P1060" s="192" t="s">
        <v>10157</v>
      </c>
      <c r="Q1060" s="197" t="s">
        <v>3547</v>
      </c>
    </row>
    <row r="1061" spans="1:17">
      <c r="A1061" s="192" t="s">
        <v>5665</v>
      </c>
      <c r="B1061" s="196">
        <v>0.81379999999999997</v>
      </c>
      <c r="C1061" s="196">
        <v>1.0526</v>
      </c>
      <c r="D1061" s="196">
        <v>46.717699999999994</v>
      </c>
      <c r="E1061" s="196">
        <v>42.607299999999995</v>
      </c>
      <c r="F1061" s="196">
        <v>47.663699999999999</v>
      </c>
      <c r="G1061" s="196">
        <v>45.565799999999996</v>
      </c>
      <c r="H1061" s="197" t="s">
        <v>1442</v>
      </c>
      <c r="I1061" s="197" t="s">
        <v>1564</v>
      </c>
      <c r="J1061" s="201" t="s">
        <v>3547</v>
      </c>
      <c r="K1061" s="197" t="s">
        <v>3550</v>
      </c>
      <c r="L1061" s="192"/>
      <c r="M1061" s="197"/>
      <c r="N1061" s="192" t="s">
        <v>3857</v>
      </c>
      <c r="O1061" s="194" t="s">
        <v>2381</v>
      </c>
      <c r="P1061" s="192" t="s">
        <v>10145</v>
      </c>
      <c r="Q1061" s="197" t="s">
        <v>3547</v>
      </c>
    </row>
    <row r="1062" spans="1:17">
      <c r="A1062" s="192" t="s">
        <v>5666</v>
      </c>
      <c r="B1062" s="196">
        <v>1.4965999999999999</v>
      </c>
      <c r="C1062" s="196">
        <v>1.0460999999999998</v>
      </c>
      <c r="D1062" s="196">
        <v>37.964899999999993</v>
      </c>
      <c r="E1062" s="196">
        <v>38.235299999999995</v>
      </c>
      <c r="F1062" s="196">
        <v>38.161199999999994</v>
      </c>
      <c r="G1062" s="196">
        <v>38.121399999999994</v>
      </c>
      <c r="H1062" s="197" t="s">
        <v>1442</v>
      </c>
      <c r="I1062" s="197"/>
      <c r="J1062" s="201" t="s">
        <v>3547</v>
      </c>
      <c r="K1062" s="197"/>
      <c r="L1062" s="192"/>
      <c r="M1062" s="197"/>
      <c r="N1062" s="192" t="s">
        <v>3901</v>
      </c>
      <c r="O1062" s="194" t="s">
        <v>2380</v>
      </c>
      <c r="P1062" s="192" t="s">
        <v>10144</v>
      </c>
      <c r="Q1062" s="197" t="s">
        <v>3547</v>
      </c>
    </row>
    <row r="1063" spans="1:17">
      <c r="A1063" s="192" t="s">
        <v>5667</v>
      </c>
      <c r="B1063" s="196">
        <v>1.5152999999999999</v>
      </c>
      <c r="C1063" s="196">
        <v>0.9010999999999999</v>
      </c>
      <c r="D1063" s="196"/>
      <c r="E1063" s="196"/>
      <c r="F1063" s="196"/>
      <c r="G1063" s="196"/>
      <c r="H1063" s="197" t="s">
        <v>1711</v>
      </c>
      <c r="I1063" s="197"/>
      <c r="J1063" s="201" t="s">
        <v>3547</v>
      </c>
      <c r="K1063" s="197"/>
      <c r="L1063" s="192"/>
      <c r="M1063" s="197"/>
      <c r="N1063" s="192" t="s">
        <v>3605</v>
      </c>
      <c r="O1063" s="194" t="s">
        <v>2396</v>
      </c>
      <c r="P1063" s="192" t="s">
        <v>10161</v>
      </c>
      <c r="Q1063" s="197" t="s">
        <v>3547</v>
      </c>
    </row>
    <row r="1064" spans="1:17">
      <c r="A1064" s="192" t="s">
        <v>5668</v>
      </c>
      <c r="B1064" s="196">
        <v>1.4115</v>
      </c>
      <c r="C1064" s="196">
        <v>1.0071999999999999</v>
      </c>
      <c r="D1064" s="196">
        <v>36.119799999999998</v>
      </c>
      <c r="E1064" s="196">
        <v>35.820399999999999</v>
      </c>
      <c r="F1064" s="196">
        <v>35.154799999999994</v>
      </c>
      <c r="G1064" s="196">
        <v>35.716799999999999</v>
      </c>
      <c r="H1064" s="197" t="s">
        <v>1532</v>
      </c>
      <c r="I1064" s="197"/>
      <c r="J1064" s="201" t="s">
        <v>3547</v>
      </c>
      <c r="K1064" s="197"/>
      <c r="L1064" s="192"/>
      <c r="M1064" s="197"/>
      <c r="N1064" s="192" t="s">
        <v>3639</v>
      </c>
      <c r="O1064" s="194" t="s">
        <v>2419</v>
      </c>
      <c r="P1064" s="192" t="s">
        <v>10186</v>
      </c>
      <c r="Q1064" s="197" t="s">
        <v>3547</v>
      </c>
    </row>
    <row r="1065" spans="1:17">
      <c r="A1065" s="192" t="s">
        <v>5669</v>
      </c>
      <c r="B1065" s="196">
        <v>1.5434999999999999</v>
      </c>
      <c r="C1065" s="196">
        <v>1.0343</v>
      </c>
      <c r="D1065" s="196">
        <v>37.831999999999994</v>
      </c>
      <c r="E1065" s="196">
        <v>38.499199999999995</v>
      </c>
      <c r="F1065" s="196">
        <v>38.915999999999997</v>
      </c>
      <c r="G1065" s="196">
        <v>38.419399999999996</v>
      </c>
      <c r="H1065" s="197" t="s">
        <v>1503</v>
      </c>
      <c r="I1065" s="197" t="s">
        <v>1442</v>
      </c>
      <c r="J1065" s="201" t="s">
        <v>3547</v>
      </c>
      <c r="K1065" s="197" t="s">
        <v>3550</v>
      </c>
      <c r="L1065" s="192"/>
      <c r="M1065" s="197">
        <v>1.4599999999999998E-2</v>
      </c>
      <c r="N1065" s="192" t="s">
        <v>3792</v>
      </c>
      <c r="O1065" s="194" t="s">
        <v>2420</v>
      </c>
      <c r="P1065" s="192" t="s">
        <v>10187</v>
      </c>
      <c r="Q1065" s="197" t="s">
        <v>3547</v>
      </c>
    </row>
    <row r="1066" spans="1:17">
      <c r="A1066" s="192" t="s">
        <v>9700</v>
      </c>
      <c r="B1066" s="196"/>
      <c r="C1066" s="196">
        <v>0.98349999999999993</v>
      </c>
      <c r="D1066" s="196">
        <v>31.536099999999998</v>
      </c>
      <c r="E1066" s="196">
        <v>34.6267</v>
      </c>
      <c r="F1066" s="196">
        <v>35.636999999999993</v>
      </c>
      <c r="G1066" s="196">
        <v>33.758199999999995</v>
      </c>
      <c r="H1066" s="197" t="s">
        <v>3933</v>
      </c>
      <c r="I1066" s="197"/>
      <c r="J1066" s="201" t="s">
        <v>3547</v>
      </c>
      <c r="K1066" s="197"/>
      <c r="L1066" s="192"/>
      <c r="M1066" s="197"/>
      <c r="N1066" s="192" t="s">
        <v>3934</v>
      </c>
      <c r="O1066" s="194" t="s">
        <v>2421</v>
      </c>
      <c r="P1066" s="192" t="s">
        <v>10188</v>
      </c>
      <c r="Q1066" s="197" t="s">
        <v>3547</v>
      </c>
    </row>
    <row r="1067" spans="1:17">
      <c r="A1067" s="192" t="s">
        <v>5670</v>
      </c>
      <c r="B1067" s="196">
        <v>1.7248999999999999</v>
      </c>
      <c r="C1067" s="196">
        <v>1.0343</v>
      </c>
      <c r="D1067" s="196">
        <v>49.657999999999994</v>
      </c>
      <c r="E1067" s="196">
        <v>49.439499999999995</v>
      </c>
      <c r="F1067" s="196">
        <v>47.604499999999994</v>
      </c>
      <c r="G1067" s="196">
        <v>48.970699999999994</v>
      </c>
      <c r="H1067" s="197" t="s">
        <v>1503</v>
      </c>
      <c r="I1067" s="197" t="s">
        <v>1442</v>
      </c>
      <c r="J1067" s="201" t="s">
        <v>3547</v>
      </c>
      <c r="K1067" s="197" t="s">
        <v>3550</v>
      </c>
      <c r="L1067" s="192"/>
      <c r="M1067" s="197">
        <v>1.4599999999999998E-2</v>
      </c>
      <c r="N1067" s="192" t="s">
        <v>3792</v>
      </c>
      <c r="O1067" s="194" t="s">
        <v>2420</v>
      </c>
      <c r="P1067" s="192" t="s">
        <v>10187</v>
      </c>
      <c r="Q1067" s="197" t="s">
        <v>3547</v>
      </c>
    </row>
    <row r="1068" spans="1:17">
      <c r="A1068" s="192" t="s">
        <v>5671</v>
      </c>
      <c r="B1068" s="196">
        <v>1.5279999999999998</v>
      </c>
      <c r="C1068" s="196">
        <v>1.0071999999999999</v>
      </c>
      <c r="D1068" s="196">
        <v>37.454599999999999</v>
      </c>
      <c r="E1068" s="196">
        <v>40.049699999999994</v>
      </c>
      <c r="F1068" s="196">
        <v>39.648099999999999</v>
      </c>
      <c r="G1068" s="196">
        <v>39.058199999999999</v>
      </c>
      <c r="H1068" s="197" t="s">
        <v>1532</v>
      </c>
      <c r="I1068" s="197"/>
      <c r="J1068" s="201" t="s">
        <v>3547</v>
      </c>
      <c r="K1068" s="197"/>
      <c r="L1068" s="192"/>
      <c r="M1068" s="197"/>
      <c r="N1068" s="192" t="s">
        <v>3935</v>
      </c>
      <c r="O1068" s="194" t="s">
        <v>2422</v>
      </c>
      <c r="P1068" s="192" t="s">
        <v>10189</v>
      </c>
      <c r="Q1068" s="197" t="s">
        <v>3547</v>
      </c>
    </row>
    <row r="1069" spans="1:17">
      <c r="A1069" s="192" t="s">
        <v>5672</v>
      </c>
      <c r="B1069" s="196">
        <v>1.7691999999999999</v>
      </c>
      <c r="C1069" s="196">
        <v>0.96539999999999992</v>
      </c>
      <c r="D1069" s="196">
        <v>36.203799999999994</v>
      </c>
      <c r="E1069" s="196">
        <v>37.763099999999994</v>
      </c>
      <c r="F1069" s="196">
        <v>38.465899999999998</v>
      </c>
      <c r="G1069" s="196">
        <v>37.443099999999994</v>
      </c>
      <c r="H1069" s="197" t="s">
        <v>3936</v>
      </c>
      <c r="I1069" s="197" t="s">
        <v>1503</v>
      </c>
      <c r="J1069" s="201" t="s">
        <v>3547</v>
      </c>
      <c r="K1069" s="197" t="s">
        <v>3550</v>
      </c>
      <c r="L1069" s="192"/>
      <c r="M1069" s="197">
        <v>5.3999999999999994E-3</v>
      </c>
      <c r="N1069" s="192" t="s">
        <v>3937</v>
      </c>
      <c r="O1069" s="194" t="s">
        <v>2423</v>
      </c>
      <c r="P1069" s="192" t="s">
        <v>10190</v>
      </c>
      <c r="Q1069" s="197" t="s">
        <v>3547</v>
      </c>
    </row>
    <row r="1070" spans="1:17">
      <c r="A1070" s="192" t="s">
        <v>5673</v>
      </c>
      <c r="B1070" s="196">
        <v>1.6117999999999999</v>
      </c>
      <c r="C1070" s="196">
        <v>0.94379999999999997</v>
      </c>
      <c r="D1070" s="196">
        <v>35.478299999999997</v>
      </c>
      <c r="E1070" s="196">
        <v>35.984199999999994</v>
      </c>
      <c r="F1070" s="196">
        <v>38.180799999999998</v>
      </c>
      <c r="G1070" s="196">
        <v>36.465599999999995</v>
      </c>
      <c r="H1070" s="197" t="s">
        <v>3938</v>
      </c>
      <c r="I1070" s="197"/>
      <c r="J1070" s="201" t="s">
        <v>3547</v>
      </c>
      <c r="K1070" s="197"/>
      <c r="L1070" s="192"/>
      <c r="M1070" s="197">
        <v>1.0799999999999999E-2</v>
      </c>
      <c r="N1070" s="192" t="s">
        <v>3939</v>
      </c>
      <c r="O1070" s="194" t="s">
        <v>2424</v>
      </c>
      <c r="P1070" s="192" t="s">
        <v>10191</v>
      </c>
      <c r="Q1070" s="197" t="s">
        <v>3547</v>
      </c>
    </row>
    <row r="1071" spans="1:17">
      <c r="A1071" s="192" t="s">
        <v>5674</v>
      </c>
      <c r="B1071" s="196">
        <v>1.5817999999999999</v>
      </c>
      <c r="C1071" s="196">
        <v>1.0343</v>
      </c>
      <c r="D1071" s="196">
        <v>37.331299999999999</v>
      </c>
      <c r="E1071" s="196">
        <v>37.519199999999998</v>
      </c>
      <c r="F1071" s="196">
        <v>39.011999999999993</v>
      </c>
      <c r="G1071" s="196">
        <v>37.950899999999997</v>
      </c>
      <c r="H1071" s="197" t="s">
        <v>1503</v>
      </c>
      <c r="I1071" s="197" t="s">
        <v>1442</v>
      </c>
      <c r="J1071" s="201" t="s">
        <v>3547</v>
      </c>
      <c r="K1071" s="197" t="s">
        <v>3550</v>
      </c>
      <c r="L1071" s="192"/>
      <c r="M1071" s="197">
        <v>1.4599999999999998E-2</v>
      </c>
      <c r="N1071" s="192" t="s">
        <v>3792</v>
      </c>
      <c r="O1071" s="194" t="s">
        <v>2420</v>
      </c>
      <c r="P1071" s="192" t="s">
        <v>10187</v>
      </c>
      <c r="Q1071" s="197" t="s">
        <v>3547</v>
      </c>
    </row>
    <row r="1072" spans="1:17">
      <c r="A1072" s="192" t="s">
        <v>5675</v>
      </c>
      <c r="B1072" s="196">
        <v>1.6073999999999999</v>
      </c>
      <c r="C1072" s="196">
        <v>0.86939999999999995</v>
      </c>
      <c r="D1072" s="196">
        <v>29.967599999999997</v>
      </c>
      <c r="E1072" s="196">
        <v>29.774299999999997</v>
      </c>
      <c r="F1072" s="196">
        <v>30.694299999999998</v>
      </c>
      <c r="G1072" s="196">
        <v>30.138999999999999</v>
      </c>
      <c r="H1072" s="197" t="s">
        <v>1589</v>
      </c>
      <c r="I1072" s="197"/>
      <c r="J1072" s="201" t="s">
        <v>3547</v>
      </c>
      <c r="K1072" s="197"/>
      <c r="L1072" s="192"/>
      <c r="M1072" s="197"/>
      <c r="N1072" s="192" t="s">
        <v>3940</v>
      </c>
      <c r="O1072" s="194" t="s">
        <v>2425</v>
      </c>
      <c r="P1072" s="192" t="s">
        <v>10192</v>
      </c>
      <c r="Q1072" s="197" t="s">
        <v>3547</v>
      </c>
    </row>
    <row r="1073" spans="1:17">
      <c r="A1073" s="192" t="s">
        <v>5676</v>
      </c>
      <c r="B1073" s="196">
        <v>1.6636</v>
      </c>
      <c r="C1073" s="196">
        <v>0.94379999999999997</v>
      </c>
      <c r="D1073" s="196">
        <v>36.840399999999995</v>
      </c>
      <c r="E1073" s="196">
        <v>38.840399999999995</v>
      </c>
      <c r="F1073" s="196">
        <v>40.735999999999997</v>
      </c>
      <c r="G1073" s="196">
        <v>38.792299999999997</v>
      </c>
      <c r="H1073" s="197" t="s">
        <v>3938</v>
      </c>
      <c r="I1073" s="197"/>
      <c r="J1073" s="201" t="s">
        <v>3547</v>
      </c>
      <c r="K1073" s="197"/>
      <c r="L1073" s="192"/>
      <c r="M1073" s="197">
        <v>1.0799999999999999E-2</v>
      </c>
      <c r="N1073" s="192" t="s">
        <v>3939</v>
      </c>
      <c r="O1073" s="194" t="s">
        <v>2424</v>
      </c>
      <c r="P1073" s="192" t="s">
        <v>10191</v>
      </c>
      <c r="Q1073" s="197" t="s">
        <v>3547</v>
      </c>
    </row>
    <row r="1074" spans="1:17">
      <c r="A1074" s="192" t="s">
        <v>5677</v>
      </c>
      <c r="B1074" s="196">
        <v>1.3476999999999999</v>
      </c>
      <c r="C1074" s="196">
        <v>0.99479999999999991</v>
      </c>
      <c r="D1074" s="196">
        <v>34.809099999999994</v>
      </c>
      <c r="E1074" s="196">
        <v>33.349299999999999</v>
      </c>
      <c r="F1074" s="196">
        <v>36.523099999999999</v>
      </c>
      <c r="G1074" s="196">
        <v>34.849399999999996</v>
      </c>
      <c r="H1074" s="197" t="s">
        <v>3941</v>
      </c>
      <c r="I1074" s="197" t="s">
        <v>1532</v>
      </c>
      <c r="J1074" s="201" t="s">
        <v>3547</v>
      </c>
      <c r="K1074" s="197" t="s">
        <v>3550</v>
      </c>
      <c r="L1074" s="192"/>
      <c r="M1074" s="197">
        <v>1.55E-2</v>
      </c>
      <c r="N1074" s="192" t="s">
        <v>3942</v>
      </c>
      <c r="O1074" s="194" t="s">
        <v>1815</v>
      </c>
      <c r="P1074" s="192" t="s">
        <v>10193</v>
      </c>
      <c r="Q1074" s="197" t="s">
        <v>3547</v>
      </c>
    </row>
    <row r="1075" spans="1:17">
      <c r="A1075" s="192" t="s">
        <v>5678</v>
      </c>
      <c r="B1075" s="196">
        <v>1.7092999999999998</v>
      </c>
      <c r="C1075" s="196">
        <v>0.91279999999999994</v>
      </c>
      <c r="D1075" s="196">
        <v>37.251399999999997</v>
      </c>
      <c r="E1075" s="196">
        <v>38.044499999999999</v>
      </c>
      <c r="F1075" s="196">
        <v>39.851499999999994</v>
      </c>
      <c r="G1075" s="196">
        <v>38.390099999999997</v>
      </c>
      <c r="H1075" s="197" t="s">
        <v>1737</v>
      </c>
      <c r="I1075" s="197"/>
      <c r="J1075" s="201" t="s">
        <v>3547</v>
      </c>
      <c r="K1075" s="197"/>
      <c r="L1075" s="192"/>
      <c r="M1075" s="197"/>
      <c r="N1075" s="192" t="s">
        <v>3943</v>
      </c>
      <c r="O1075" s="194" t="s">
        <v>2426</v>
      </c>
      <c r="P1075" s="192" t="s">
        <v>10194</v>
      </c>
      <c r="Q1075" s="197" t="s">
        <v>3547</v>
      </c>
    </row>
    <row r="1076" spans="1:17">
      <c r="A1076" s="192" t="s">
        <v>5679</v>
      </c>
      <c r="B1076" s="196">
        <v>1.6103999999999998</v>
      </c>
      <c r="C1076" s="196">
        <v>0.96539999999999992</v>
      </c>
      <c r="D1076" s="196">
        <v>40.335799999999999</v>
      </c>
      <c r="E1076" s="196">
        <v>41.893799999999999</v>
      </c>
      <c r="F1076" s="196">
        <v>41.075199999999995</v>
      </c>
      <c r="G1076" s="196">
        <v>41.106499999999997</v>
      </c>
      <c r="H1076" s="197" t="s">
        <v>3936</v>
      </c>
      <c r="I1076" s="197" t="s">
        <v>1503</v>
      </c>
      <c r="J1076" s="201" t="s">
        <v>3547</v>
      </c>
      <c r="K1076" s="197" t="s">
        <v>3550</v>
      </c>
      <c r="L1076" s="192"/>
      <c r="M1076" s="197">
        <v>5.3999999999999994E-3</v>
      </c>
      <c r="N1076" s="192" t="s">
        <v>3937</v>
      </c>
      <c r="O1076" s="194" t="s">
        <v>2423</v>
      </c>
      <c r="P1076" s="192" t="s">
        <v>10190</v>
      </c>
      <c r="Q1076" s="197" t="s">
        <v>3547</v>
      </c>
    </row>
    <row r="1077" spans="1:17">
      <c r="A1077" s="192" t="s">
        <v>5680</v>
      </c>
      <c r="B1077" s="196">
        <v>1.9673999999999998</v>
      </c>
      <c r="C1077" s="196">
        <v>0.85129999999999995</v>
      </c>
      <c r="D1077" s="196">
        <v>31.008199999999999</v>
      </c>
      <c r="E1077" s="196">
        <v>32.884799999999998</v>
      </c>
      <c r="F1077" s="196">
        <v>32.013199999999998</v>
      </c>
      <c r="G1077" s="196">
        <v>31.9696</v>
      </c>
      <c r="H1077" s="197" t="s">
        <v>1497</v>
      </c>
      <c r="I1077" s="197"/>
      <c r="J1077" s="201" t="s">
        <v>3547</v>
      </c>
      <c r="K1077" s="197"/>
      <c r="L1077" s="192"/>
      <c r="M1077" s="197"/>
      <c r="N1077" s="192" t="s">
        <v>3944</v>
      </c>
      <c r="O1077" s="194" t="s">
        <v>2427</v>
      </c>
      <c r="P1077" s="192" t="s">
        <v>10195</v>
      </c>
      <c r="Q1077" s="197" t="s">
        <v>3547</v>
      </c>
    </row>
    <row r="1078" spans="1:17">
      <c r="A1078" s="192" t="s">
        <v>5681</v>
      </c>
      <c r="B1078" s="196">
        <v>1.8160999999999998</v>
      </c>
      <c r="C1078" s="196">
        <v>0.90069999999999995</v>
      </c>
      <c r="D1078" s="196">
        <v>36.197899999999997</v>
      </c>
      <c r="E1078" s="196">
        <v>37.060399999999994</v>
      </c>
      <c r="F1078" s="196">
        <v>37.072999999999993</v>
      </c>
      <c r="G1078" s="196">
        <v>36.798599999999993</v>
      </c>
      <c r="H1078" s="197" t="s">
        <v>1858</v>
      </c>
      <c r="I1078" s="197" t="s">
        <v>1737</v>
      </c>
      <c r="J1078" s="201" t="s">
        <v>3547</v>
      </c>
      <c r="K1078" s="197" t="s">
        <v>3550</v>
      </c>
      <c r="L1078" s="192"/>
      <c r="M1078" s="197">
        <v>2.3999999999999998E-3</v>
      </c>
      <c r="N1078" s="192" t="s">
        <v>3945</v>
      </c>
      <c r="O1078" s="194" t="s">
        <v>2428</v>
      </c>
      <c r="P1078" s="192" t="s">
        <v>10196</v>
      </c>
      <c r="Q1078" s="197" t="s">
        <v>3547</v>
      </c>
    </row>
    <row r="1079" spans="1:17">
      <c r="A1079" s="192" t="s">
        <v>5682</v>
      </c>
      <c r="B1079" s="196">
        <v>1.7887999999999999</v>
      </c>
      <c r="C1079" s="196">
        <v>0.85129999999999995</v>
      </c>
      <c r="D1079" s="196">
        <v>39.653899999999993</v>
      </c>
      <c r="E1079" s="196">
        <v>39.180299999999995</v>
      </c>
      <c r="F1079" s="196">
        <v>39.338299999999997</v>
      </c>
      <c r="G1079" s="196">
        <v>39.382899999999999</v>
      </c>
      <c r="H1079" s="197" t="s">
        <v>1497</v>
      </c>
      <c r="I1079" s="197"/>
      <c r="J1079" s="201" t="s">
        <v>3547</v>
      </c>
      <c r="K1079" s="197"/>
      <c r="L1079" s="192"/>
      <c r="M1079" s="197"/>
      <c r="N1079" s="192" t="s">
        <v>3944</v>
      </c>
      <c r="O1079" s="194" t="s">
        <v>2427</v>
      </c>
      <c r="P1079" s="192" t="s">
        <v>10195</v>
      </c>
      <c r="Q1079" s="197" t="s">
        <v>3547</v>
      </c>
    </row>
    <row r="1080" spans="1:17">
      <c r="A1080" s="192" t="s">
        <v>5683</v>
      </c>
      <c r="B1080" s="196">
        <v>1.2841999999999998</v>
      </c>
      <c r="C1080" s="196">
        <v>0.99479999999999991</v>
      </c>
      <c r="D1080" s="196">
        <v>38.053999999999995</v>
      </c>
      <c r="E1080" s="196">
        <v>38.406199999999998</v>
      </c>
      <c r="F1080" s="196">
        <v>35.520299999999999</v>
      </c>
      <c r="G1080" s="196">
        <v>37.369499999999995</v>
      </c>
      <c r="H1080" s="197" t="s">
        <v>3941</v>
      </c>
      <c r="I1080" s="197" t="s">
        <v>1532</v>
      </c>
      <c r="J1080" s="201" t="s">
        <v>3547</v>
      </c>
      <c r="K1080" s="197" t="s">
        <v>3550</v>
      </c>
      <c r="L1080" s="192"/>
      <c r="M1080" s="197">
        <v>4.5899999999999996E-2</v>
      </c>
      <c r="N1080" s="192" t="s">
        <v>3565</v>
      </c>
      <c r="O1080" s="194" t="s">
        <v>2429</v>
      </c>
      <c r="P1080" s="192" t="s">
        <v>10197</v>
      </c>
      <c r="Q1080" s="197" t="s">
        <v>3547</v>
      </c>
    </row>
    <row r="1081" spans="1:17">
      <c r="A1081" s="192" t="s">
        <v>5684</v>
      </c>
      <c r="B1081" s="196">
        <v>1.6536999999999999</v>
      </c>
      <c r="C1081" s="196">
        <v>0.99479999999999991</v>
      </c>
      <c r="D1081" s="196">
        <v>37.171299999999995</v>
      </c>
      <c r="E1081" s="196">
        <v>39.069999999999993</v>
      </c>
      <c r="F1081" s="196">
        <v>41.482899999999994</v>
      </c>
      <c r="G1081" s="196">
        <v>39.154999999999994</v>
      </c>
      <c r="H1081" s="197" t="s">
        <v>3946</v>
      </c>
      <c r="I1081" s="197" t="s">
        <v>1532</v>
      </c>
      <c r="J1081" s="201" t="s">
        <v>3547</v>
      </c>
      <c r="K1081" s="197" t="s">
        <v>3550</v>
      </c>
      <c r="L1081" s="192"/>
      <c r="M1081" s="197"/>
      <c r="N1081" s="192" t="s">
        <v>3947</v>
      </c>
      <c r="O1081" s="194" t="s">
        <v>2430</v>
      </c>
      <c r="P1081" s="192" t="s">
        <v>10198</v>
      </c>
      <c r="Q1081" s="197" t="s">
        <v>3547</v>
      </c>
    </row>
    <row r="1082" spans="1:17">
      <c r="A1082" s="192" t="s">
        <v>5685</v>
      </c>
      <c r="B1082" s="196">
        <v>1.8384999999999998</v>
      </c>
      <c r="C1082" s="196">
        <v>1.0071999999999999</v>
      </c>
      <c r="D1082" s="196">
        <v>38.8339</v>
      </c>
      <c r="E1082" s="196">
        <v>40.907599999999995</v>
      </c>
      <c r="F1082" s="196">
        <v>42.018099999999997</v>
      </c>
      <c r="G1082" s="196">
        <v>40.519799999999996</v>
      </c>
      <c r="H1082" s="197" t="s">
        <v>1532</v>
      </c>
      <c r="I1082" s="197"/>
      <c r="J1082" s="201" t="s">
        <v>3547</v>
      </c>
      <c r="K1082" s="197"/>
      <c r="L1082" s="192"/>
      <c r="M1082" s="197"/>
      <c r="N1082" s="192" t="s">
        <v>3576</v>
      </c>
      <c r="O1082" s="194" t="s">
        <v>2431</v>
      </c>
      <c r="P1082" s="192" t="s">
        <v>10199</v>
      </c>
      <c r="Q1082" s="197" t="s">
        <v>3547</v>
      </c>
    </row>
    <row r="1083" spans="1:17">
      <c r="A1083" s="192" t="s">
        <v>5686</v>
      </c>
      <c r="B1083" s="196">
        <v>1.6031</v>
      </c>
      <c r="C1083" s="196">
        <v>0.90069999999999995</v>
      </c>
      <c r="D1083" s="196">
        <v>37.047499999999999</v>
      </c>
      <c r="E1083" s="196">
        <v>38.487399999999994</v>
      </c>
      <c r="F1083" s="196">
        <v>37.767699999999998</v>
      </c>
      <c r="G1083" s="196">
        <v>37.761599999999994</v>
      </c>
      <c r="H1083" s="197" t="s">
        <v>1858</v>
      </c>
      <c r="I1083" s="197" t="s">
        <v>1737</v>
      </c>
      <c r="J1083" s="201" t="s">
        <v>3547</v>
      </c>
      <c r="K1083" s="197" t="s">
        <v>3550</v>
      </c>
      <c r="L1083" s="192"/>
      <c r="M1083" s="197">
        <v>2.3999999999999998E-3</v>
      </c>
      <c r="N1083" s="192" t="s">
        <v>3945</v>
      </c>
      <c r="O1083" s="194" t="s">
        <v>2428</v>
      </c>
      <c r="P1083" s="192" t="s">
        <v>10196</v>
      </c>
      <c r="Q1083" s="197" t="s">
        <v>3547</v>
      </c>
    </row>
    <row r="1084" spans="1:17">
      <c r="A1084" s="192" t="s">
        <v>5687</v>
      </c>
      <c r="B1084" s="196">
        <v>1.4732999999999998</v>
      </c>
      <c r="C1084" s="196">
        <v>0.99479999999999991</v>
      </c>
      <c r="D1084" s="196">
        <v>34.327099999999994</v>
      </c>
      <c r="E1084" s="196">
        <v>35.359099999999998</v>
      </c>
      <c r="F1084" s="196">
        <v>36.327299999999994</v>
      </c>
      <c r="G1084" s="196">
        <v>35.289099999999998</v>
      </c>
      <c r="H1084" s="197" t="s">
        <v>3941</v>
      </c>
      <c r="I1084" s="197" t="s">
        <v>1532</v>
      </c>
      <c r="J1084" s="201" t="s">
        <v>3610</v>
      </c>
      <c r="K1084" s="197"/>
      <c r="L1084" s="192"/>
      <c r="M1084" s="197">
        <v>8.5699999999999998E-2</v>
      </c>
      <c r="N1084" s="192" t="s">
        <v>3878</v>
      </c>
      <c r="O1084" s="194" t="s">
        <v>2432</v>
      </c>
      <c r="P1084" s="192" t="s">
        <v>10200</v>
      </c>
      <c r="Q1084" s="197" t="s">
        <v>3547</v>
      </c>
    </row>
    <row r="1085" spans="1:17">
      <c r="A1085" s="192" t="s">
        <v>5688</v>
      </c>
      <c r="B1085" s="196">
        <v>1.6619999999999999</v>
      </c>
      <c r="C1085" s="196">
        <v>1.0343</v>
      </c>
      <c r="D1085" s="196">
        <v>35.734999999999999</v>
      </c>
      <c r="E1085" s="196">
        <v>36.258299999999998</v>
      </c>
      <c r="F1085" s="196">
        <v>38.5139</v>
      </c>
      <c r="G1085" s="196">
        <v>36.828399999999995</v>
      </c>
      <c r="H1085" s="197" t="s">
        <v>1503</v>
      </c>
      <c r="I1085" s="197" t="s">
        <v>1442</v>
      </c>
      <c r="J1085" s="201" t="s">
        <v>3547</v>
      </c>
      <c r="K1085" s="197" t="s">
        <v>3550</v>
      </c>
      <c r="L1085" s="192"/>
      <c r="M1085" s="197">
        <v>1.4599999999999998E-2</v>
      </c>
      <c r="N1085" s="192" t="s">
        <v>3792</v>
      </c>
      <c r="O1085" s="194" t="s">
        <v>2420</v>
      </c>
      <c r="P1085" s="192" t="s">
        <v>10187</v>
      </c>
      <c r="Q1085" s="197" t="s">
        <v>3547</v>
      </c>
    </row>
    <row r="1086" spans="1:17">
      <c r="A1086" s="192" t="s">
        <v>5689</v>
      </c>
      <c r="B1086" s="196">
        <v>1.6883999999999999</v>
      </c>
      <c r="C1086" s="196">
        <v>0.96539999999999992</v>
      </c>
      <c r="D1086" s="196">
        <v>33.803099999999993</v>
      </c>
      <c r="E1086" s="196">
        <v>33.563099999999999</v>
      </c>
      <c r="F1086" s="196">
        <v>39.783199999999994</v>
      </c>
      <c r="G1086" s="196">
        <v>35.594799999999999</v>
      </c>
      <c r="H1086" s="197" t="s">
        <v>1503</v>
      </c>
      <c r="I1086" s="197"/>
      <c r="J1086" s="201" t="s">
        <v>3547</v>
      </c>
      <c r="K1086" s="197"/>
      <c r="L1086" s="192"/>
      <c r="M1086" s="197"/>
      <c r="N1086" s="192" t="s">
        <v>3948</v>
      </c>
      <c r="O1086" s="194" t="s">
        <v>2433</v>
      </c>
      <c r="P1086" s="192" t="s">
        <v>10201</v>
      </c>
      <c r="Q1086" s="197" t="s">
        <v>3547</v>
      </c>
    </row>
    <row r="1087" spans="1:17">
      <c r="A1087" s="192" t="s">
        <v>5690</v>
      </c>
      <c r="B1087" s="196">
        <v>1.5037999999999998</v>
      </c>
      <c r="C1087" s="196">
        <v>1.0071999999999999</v>
      </c>
      <c r="D1087" s="196">
        <v>41.999899999999997</v>
      </c>
      <c r="E1087" s="196">
        <v>42.685499999999998</v>
      </c>
      <c r="F1087" s="196">
        <v>42.168899999999994</v>
      </c>
      <c r="G1087" s="196">
        <v>42.281699999999994</v>
      </c>
      <c r="H1087" s="197" t="s">
        <v>1532</v>
      </c>
      <c r="I1087" s="197"/>
      <c r="J1087" s="201" t="s">
        <v>3547</v>
      </c>
      <c r="K1087" s="197"/>
      <c r="L1087" s="192"/>
      <c r="M1087" s="197"/>
      <c r="N1087" s="192" t="s">
        <v>3949</v>
      </c>
      <c r="O1087" s="194" t="s">
        <v>2434</v>
      </c>
      <c r="P1087" s="192" t="s">
        <v>10202</v>
      </c>
      <c r="Q1087" s="197" t="s">
        <v>3547</v>
      </c>
    </row>
    <row r="1088" spans="1:17">
      <c r="A1088" s="192" t="s">
        <v>5691</v>
      </c>
      <c r="B1088" s="196"/>
      <c r="C1088" s="196">
        <v>1.0071999999999999</v>
      </c>
      <c r="D1088" s="196">
        <v>34.529799999999994</v>
      </c>
      <c r="E1088" s="196">
        <v>32.751399999999997</v>
      </c>
      <c r="F1088" s="196">
        <v>32.943199999999997</v>
      </c>
      <c r="G1088" s="196">
        <v>33.444899999999997</v>
      </c>
      <c r="H1088" s="197" t="s">
        <v>1532</v>
      </c>
      <c r="I1088" s="197"/>
      <c r="J1088" s="201" t="s">
        <v>3547</v>
      </c>
      <c r="K1088" s="197"/>
      <c r="L1088" s="192"/>
      <c r="M1088" s="197"/>
      <c r="N1088" s="192" t="s">
        <v>3557</v>
      </c>
      <c r="O1088" s="194" t="s">
        <v>1417</v>
      </c>
      <c r="P1088" s="192" t="s">
        <v>10203</v>
      </c>
      <c r="Q1088" s="197" t="s">
        <v>3547</v>
      </c>
    </row>
    <row r="1089" spans="1:17">
      <c r="A1089" s="192" t="s">
        <v>5692</v>
      </c>
      <c r="B1089" s="196">
        <v>1.4444999999999999</v>
      </c>
      <c r="C1089" s="196">
        <v>0.89019999999999999</v>
      </c>
      <c r="D1089" s="196">
        <v>31.304799999999997</v>
      </c>
      <c r="E1089" s="196">
        <v>31.836199999999998</v>
      </c>
      <c r="F1089" s="196">
        <v>32.3598</v>
      </c>
      <c r="G1089" s="196">
        <v>31.835799999999999</v>
      </c>
      <c r="H1089" s="197" t="s">
        <v>3941</v>
      </c>
      <c r="I1089" s="197" t="s">
        <v>3946</v>
      </c>
      <c r="J1089" s="201" t="s">
        <v>3547</v>
      </c>
      <c r="K1089" s="197" t="s">
        <v>3550</v>
      </c>
      <c r="L1089" s="192"/>
      <c r="M1089" s="197"/>
      <c r="N1089" s="192" t="s">
        <v>3908</v>
      </c>
      <c r="O1089" s="194" t="s">
        <v>2435</v>
      </c>
      <c r="P1089" s="192" t="s">
        <v>10204</v>
      </c>
      <c r="Q1089" s="197" t="s">
        <v>3547</v>
      </c>
    </row>
    <row r="1090" spans="1:17">
      <c r="A1090" s="192" t="s">
        <v>5693</v>
      </c>
      <c r="B1090" s="196">
        <v>1.7863</v>
      </c>
      <c r="C1090" s="196">
        <v>0.86939999999999995</v>
      </c>
      <c r="D1090" s="196">
        <v>34.554799999999993</v>
      </c>
      <c r="E1090" s="196">
        <v>31.070499999999999</v>
      </c>
      <c r="F1090" s="196">
        <v>30.454099999999997</v>
      </c>
      <c r="G1090" s="196">
        <v>31.919099999999997</v>
      </c>
      <c r="H1090" s="197" t="s">
        <v>1589</v>
      </c>
      <c r="I1090" s="197"/>
      <c r="J1090" s="201" t="s">
        <v>3547</v>
      </c>
      <c r="K1090" s="197"/>
      <c r="L1090" s="192"/>
      <c r="M1090" s="197"/>
      <c r="N1090" s="192" t="s">
        <v>3845</v>
      </c>
      <c r="O1090" s="194" t="s">
        <v>2436</v>
      </c>
      <c r="P1090" s="192" t="s">
        <v>10205</v>
      </c>
      <c r="Q1090" s="197" t="s">
        <v>3547</v>
      </c>
    </row>
    <row r="1091" spans="1:17">
      <c r="A1091" s="192" t="s">
        <v>5694</v>
      </c>
      <c r="B1091" s="196">
        <v>1.1156999999999999</v>
      </c>
      <c r="C1091" s="196">
        <v>0.83089999999999986</v>
      </c>
      <c r="D1091" s="196">
        <v>34.895299999999999</v>
      </c>
      <c r="E1091" s="196">
        <v>34.427</v>
      </c>
      <c r="F1091" s="196">
        <v>34.276699999999998</v>
      </c>
      <c r="G1091" s="196">
        <v>34.537399999999998</v>
      </c>
      <c r="H1091" s="197" t="s">
        <v>3941</v>
      </c>
      <c r="I1091" s="197"/>
      <c r="J1091" s="201" t="s">
        <v>3547</v>
      </c>
      <c r="K1091" s="197"/>
      <c r="L1091" s="192"/>
      <c r="M1091" s="197">
        <v>3.0499999999999999E-2</v>
      </c>
      <c r="N1091" s="192" t="s">
        <v>3559</v>
      </c>
      <c r="O1091" s="194" t="s">
        <v>2437</v>
      </c>
      <c r="P1091" s="192" t="s">
        <v>10206</v>
      </c>
      <c r="Q1091" s="197" t="s">
        <v>3547</v>
      </c>
    </row>
    <row r="1092" spans="1:17">
      <c r="A1092" s="192" t="s">
        <v>5695</v>
      </c>
      <c r="B1092" s="196">
        <v>1.5357999999999998</v>
      </c>
      <c r="C1092" s="196">
        <v>0.94689999999999996</v>
      </c>
      <c r="D1092" s="196">
        <v>35.5017</v>
      </c>
      <c r="E1092" s="196">
        <v>35.537699999999994</v>
      </c>
      <c r="F1092" s="196">
        <v>36.713199999999993</v>
      </c>
      <c r="G1092" s="196">
        <v>35.9223</v>
      </c>
      <c r="H1092" s="197" t="s">
        <v>3946</v>
      </c>
      <c r="I1092" s="197"/>
      <c r="J1092" s="201" t="s">
        <v>3547</v>
      </c>
      <c r="K1092" s="197"/>
      <c r="L1092" s="192"/>
      <c r="M1092" s="197"/>
      <c r="N1092" s="192" t="s">
        <v>3947</v>
      </c>
      <c r="O1092" s="194" t="s">
        <v>2430</v>
      </c>
      <c r="P1092" s="192" t="s">
        <v>10198</v>
      </c>
      <c r="Q1092" s="197" t="s">
        <v>3547</v>
      </c>
    </row>
    <row r="1093" spans="1:17">
      <c r="A1093" s="192" t="s">
        <v>5696</v>
      </c>
      <c r="B1093" s="196">
        <v>1.6268999999999998</v>
      </c>
      <c r="C1093" s="196">
        <v>0.85129999999999995</v>
      </c>
      <c r="D1093" s="196">
        <v>31.741499999999998</v>
      </c>
      <c r="E1093" s="196">
        <v>33.183899999999994</v>
      </c>
      <c r="F1093" s="196">
        <v>32.689399999999999</v>
      </c>
      <c r="G1093" s="196">
        <v>32.516499999999994</v>
      </c>
      <c r="H1093" s="197" t="s">
        <v>1497</v>
      </c>
      <c r="I1093" s="197"/>
      <c r="J1093" s="201" t="s">
        <v>3547</v>
      </c>
      <c r="K1093" s="197"/>
      <c r="L1093" s="192"/>
      <c r="M1093" s="197"/>
      <c r="N1093" s="192" t="s">
        <v>3944</v>
      </c>
      <c r="O1093" s="194" t="s">
        <v>2427</v>
      </c>
      <c r="P1093" s="192" t="s">
        <v>10195</v>
      </c>
      <c r="Q1093" s="197" t="s">
        <v>3547</v>
      </c>
    </row>
    <row r="1094" spans="1:17">
      <c r="A1094" s="192" t="s">
        <v>5697</v>
      </c>
      <c r="B1094" s="196">
        <v>1.8224999999999998</v>
      </c>
      <c r="C1094" s="196">
        <v>0.9375</v>
      </c>
      <c r="D1094" s="196">
        <v>33.515499999999996</v>
      </c>
      <c r="E1094" s="196">
        <v>34.212699999999998</v>
      </c>
      <c r="F1094" s="196">
        <v>33.745399999999997</v>
      </c>
      <c r="G1094" s="196">
        <v>33.810799999999993</v>
      </c>
      <c r="H1094" s="197" t="s">
        <v>3941</v>
      </c>
      <c r="I1094" s="197" t="s">
        <v>1444</v>
      </c>
      <c r="J1094" s="201" t="s">
        <v>3547</v>
      </c>
      <c r="K1094" s="197" t="s">
        <v>3550</v>
      </c>
      <c r="L1094" s="192"/>
      <c r="M1094" s="197"/>
      <c r="N1094" s="192" t="s">
        <v>3867</v>
      </c>
      <c r="O1094" s="194" t="s">
        <v>2438</v>
      </c>
      <c r="P1094" s="192" t="s">
        <v>10207</v>
      </c>
      <c r="Q1094" s="197" t="s">
        <v>3547</v>
      </c>
    </row>
    <row r="1095" spans="1:17">
      <c r="A1095" s="192" t="s">
        <v>5698</v>
      </c>
      <c r="B1095" s="196">
        <v>1.8172999999999999</v>
      </c>
      <c r="C1095" s="196">
        <v>0.99479999999999991</v>
      </c>
      <c r="D1095" s="196">
        <v>38.237799999999993</v>
      </c>
      <c r="E1095" s="196">
        <v>37.546399999999998</v>
      </c>
      <c r="F1095" s="196">
        <v>37.291099999999993</v>
      </c>
      <c r="G1095" s="196">
        <v>37.709899999999998</v>
      </c>
      <c r="H1095" s="197" t="s">
        <v>1400</v>
      </c>
      <c r="I1095" s="197" t="s">
        <v>1532</v>
      </c>
      <c r="J1095" s="201" t="s">
        <v>3547</v>
      </c>
      <c r="K1095" s="197" t="s">
        <v>3550</v>
      </c>
      <c r="L1095" s="192"/>
      <c r="M1095" s="197"/>
      <c r="N1095" s="192" t="s">
        <v>3602</v>
      </c>
      <c r="O1095" s="194" t="s">
        <v>2439</v>
      </c>
      <c r="P1095" s="192" t="s">
        <v>10208</v>
      </c>
      <c r="Q1095" s="197" t="s">
        <v>3547</v>
      </c>
    </row>
    <row r="1096" spans="1:17">
      <c r="A1096" s="192" t="s">
        <v>5699</v>
      </c>
      <c r="B1096" s="196">
        <v>2.2466999999999997</v>
      </c>
      <c r="C1096" s="196">
        <v>1.0071999999999999</v>
      </c>
      <c r="D1096" s="196">
        <v>38.809299999999993</v>
      </c>
      <c r="E1096" s="196">
        <v>40.558699999999995</v>
      </c>
      <c r="F1096" s="196">
        <v>41.432099999999998</v>
      </c>
      <c r="G1096" s="196">
        <v>40.213899999999995</v>
      </c>
      <c r="H1096" s="197" t="s">
        <v>1532</v>
      </c>
      <c r="I1096" s="197"/>
      <c r="J1096" s="201" t="s">
        <v>3547</v>
      </c>
      <c r="K1096" s="197"/>
      <c r="L1096" s="192"/>
      <c r="M1096" s="197"/>
      <c r="N1096" s="192" t="s">
        <v>3576</v>
      </c>
      <c r="O1096" s="194" t="s">
        <v>2431</v>
      </c>
      <c r="P1096" s="192" t="s">
        <v>10199</v>
      </c>
      <c r="Q1096" s="197" t="s">
        <v>3547</v>
      </c>
    </row>
    <row r="1097" spans="1:17">
      <c r="A1097" s="192" t="s">
        <v>5700</v>
      </c>
      <c r="B1097" s="196">
        <v>1.8507999999999998</v>
      </c>
      <c r="C1097" s="196">
        <v>1.0071999999999999</v>
      </c>
      <c r="D1097" s="196">
        <v>39.373599999999996</v>
      </c>
      <c r="E1097" s="196">
        <v>40.679399999999994</v>
      </c>
      <c r="F1097" s="196">
        <v>41.384099999999997</v>
      </c>
      <c r="G1097" s="196">
        <v>40.446899999999999</v>
      </c>
      <c r="H1097" s="197" t="s">
        <v>1532</v>
      </c>
      <c r="I1097" s="197"/>
      <c r="J1097" s="201" t="s">
        <v>3547</v>
      </c>
      <c r="K1097" s="197"/>
      <c r="L1097" s="192"/>
      <c r="M1097" s="197"/>
      <c r="N1097" s="192" t="s">
        <v>3557</v>
      </c>
      <c r="O1097" s="194" t="s">
        <v>1417</v>
      </c>
      <c r="P1097" s="192" t="s">
        <v>10203</v>
      </c>
      <c r="Q1097" s="197" t="s">
        <v>3547</v>
      </c>
    </row>
    <row r="1098" spans="1:17">
      <c r="A1098" s="192" t="s">
        <v>5701</v>
      </c>
      <c r="B1098" s="196">
        <v>1.7942999999999998</v>
      </c>
      <c r="C1098" s="196">
        <v>0.91279999999999994</v>
      </c>
      <c r="D1098" s="196">
        <v>37.256699999999995</v>
      </c>
      <c r="E1098" s="196">
        <v>40.302</v>
      </c>
      <c r="F1098" s="196">
        <v>37.881799999999998</v>
      </c>
      <c r="G1098" s="196">
        <v>38.435899999999997</v>
      </c>
      <c r="H1098" s="197" t="s">
        <v>1737</v>
      </c>
      <c r="I1098" s="197"/>
      <c r="J1098" s="201" t="s">
        <v>3547</v>
      </c>
      <c r="K1098" s="197"/>
      <c r="L1098" s="192"/>
      <c r="M1098" s="197"/>
      <c r="N1098" s="192" t="s">
        <v>3943</v>
      </c>
      <c r="O1098" s="194" t="s">
        <v>2426</v>
      </c>
      <c r="P1098" s="192" t="s">
        <v>10194</v>
      </c>
      <c r="Q1098" s="197" t="s">
        <v>3547</v>
      </c>
    </row>
    <row r="1099" spans="1:17">
      <c r="A1099" s="192" t="s">
        <v>5702</v>
      </c>
      <c r="B1099" s="196">
        <v>1.6101999999999999</v>
      </c>
      <c r="C1099" s="196">
        <v>1.0071999999999999</v>
      </c>
      <c r="D1099" s="196">
        <v>37.146099999999997</v>
      </c>
      <c r="E1099" s="196">
        <v>37.681699999999999</v>
      </c>
      <c r="F1099" s="196">
        <v>39.435099999999998</v>
      </c>
      <c r="G1099" s="196">
        <v>38.083999999999996</v>
      </c>
      <c r="H1099" s="197" t="s">
        <v>1532</v>
      </c>
      <c r="I1099" s="197"/>
      <c r="J1099" s="201" t="s">
        <v>3547</v>
      </c>
      <c r="K1099" s="197"/>
      <c r="L1099" s="192"/>
      <c r="M1099" s="197"/>
      <c r="N1099" s="192" t="s">
        <v>3950</v>
      </c>
      <c r="O1099" s="194" t="s">
        <v>2440</v>
      </c>
      <c r="P1099" s="192" t="s">
        <v>10209</v>
      </c>
      <c r="Q1099" s="197" t="s">
        <v>3547</v>
      </c>
    </row>
    <row r="1100" spans="1:17">
      <c r="A1100" s="192" t="s">
        <v>5703</v>
      </c>
      <c r="B1100" s="196">
        <v>1.2291999999999998</v>
      </c>
      <c r="C1100" s="196">
        <v>0.80039999999999989</v>
      </c>
      <c r="D1100" s="196">
        <v>27.766299999999998</v>
      </c>
      <c r="E1100" s="196">
        <v>27.041399999999999</v>
      </c>
      <c r="F1100" s="196">
        <v>26.284099999999999</v>
      </c>
      <c r="G1100" s="196">
        <v>27.000699999999998</v>
      </c>
      <c r="H1100" s="197" t="s">
        <v>3941</v>
      </c>
      <c r="I1100" s="197"/>
      <c r="J1100" s="201" t="s">
        <v>3547</v>
      </c>
      <c r="K1100" s="197"/>
      <c r="L1100" s="192"/>
      <c r="M1100" s="197"/>
      <c r="N1100" s="192" t="s">
        <v>3951</v>
      </c>
      <c r="O1100" s="194" t="s">
        <v>2441</v>
      </c>
      <c r="P1100" s="192" t="s">
        <v>10210</v>
      </c>
      <c r="Q1100" s="197" t="s">
        <v>3547</v>
      </c>
    </row>
    <row r="1101" spans="1:17">
      <c r="A1101" s="192" t="s">
        <v>5704</v>
      </c>
      <c r="B1101" s="196">
        <v>1.3331</v>
      </c>
      <c r="C1101" s="196">
        <v>0.80039999999999989</v>
      </c>
      <c r="D1101" s="196">
        <v>30.741399999999999</v>
      </c>
      <c r="E1101" s="196">
        <v>30.382599999999996</v>
      </c>
      <c r="F1101" s="196">
        <v>31.633799999999997</v>
      </c>
      <c r="G1101" s="196">
        <v>30.926199999999998</v>
      </c>
      <c r="H1101" s="197" t="s">
        <v>3941</v>
      </c>
      <c r="I1101" s="197"/>
      <c r="J1101" s="201" t="s">
        <v>3547</v>
      </c>
      <c r="K1101" s="197"/>
      <c r="L1101" s="192"/>
      <c r="M1101" s="197"/>
      <c r="N1101" s="192" t="s">
        <v>3577</v>
      </c>
      <c r="O1101" s="194" t="s">
        <v>2442</v>
      </c>
      <c r="P1101" s="192" t="s">
        <v>10211</v>
      </c>
      <c r="Q1101" s="197" t="s">
        <v>3547</v>
      </c>
    </row>
    <row r="1102" spans="1:17">
      <c r="A1102" s="192" t="s">
        <v>5705</v>
      </c>
      <c r="B1102" s="196">
        <v>1.4689999999999999</v>
      </c>
      <c r="C1102" s="196">
        <v>0.83419999999999983</v>
      </c>
      <c r="D1102" s="196">
        <v>35.144099999999995</v>
      </c>
      <c r="E1102" s="196">
        <v>36.510399999999997</v>
      </c>
      <c r="F1102" s="196">
        <v>37.8904</v>
      </c>
      <c r="G1102" s="196">
        <v>36.4955</v>
      </c>
      <c r="H1102" s="197" t="s">
        <v>3941</v>
      </c>
      <c r="I1102" s="197"/>
      <c r="J1102" s="201" t="s">
        <v>3547</v>
      </c>
      <c r="K1102" s="197"/>
      <c r="L1102" s="192"/>
      <c r="M1102" s="197">
        <v>3.3799999999999997E-2</v>
      </c>
      <c r="N1102" s="192" t="s">
        <v>3584</v>
      </c>
      <c r="O1102" s="194" t="s">
        <v>2443</v>
      </c>
      <c r="P1102" s="192" t="s">
        <v>10212</v>
      </c>
      <c r="Q1102" s="197" t="s">
        <v>3547</v>
      </c>
    </row>
    <row r="1103" spans="1:17">
      <c r="A1103" s="192" t="s">
        <v>5706</v>
      </c>
      <c r="B1103" s="196">
        <v>1.4049999999999998</v>
      </c>
      <c r="C1103" s="196">
        <v>0.96629999999999994</v>
      </c>
      <c r="D1103" s="196">
        <v>33.594899999999996</v>
      </c>
      <c r="E1103" s="196">
        <v>32.776799999999994</v>
      </c>
      <c r="F1103" s="196">
        <v>32.697799999999994</v>
      </c>
      <c r="G1103" s="196">
        <v>33.009599999999999</v>
      </c>
      <c r="H1103" s="197" t="s">
        <v>3941</v>
      </c>
      <c r="I1103" s="197" t="s">
        <v>3952</v>
      </c>
      <c r="J1103" s="201" t="s">
        <v>3547</v>
      </c>
      <c r="K1103" s="197" t="s">
        <v>3550</v>
      </c>
      <c r="L1103" s="192"/>
      <c r="M1103" s="197"/>
      <c r="N1103" s="192" t="s">
        <v>3558</v>
      </c>
      <c r="O1103" s="194" t="s">
        <v>1415</v>
      </c>
      <c r="P1103" s="192" t="s">
        <v>10213</v>
      </c>
      <c r="Q1103" s="197" t="s">
        <v>3547</v>
      </c>
    </row>
    <row r="1104" spans="1:17">
      <c r="A1104" s="192" t="s">
        <v>5707</v>
      </c>
      <c r="B1104" s="196">
        <v>1.2684</v>
      </c>
      <c r="C1104" s="196">
        <v>0.81499999999999984</v>
      </c>
      <c r="D1104" s="196">
        <v>29.714699999999997</v>
      </c>
      <c r="E1104" s="196">
        <v>30.660999999999998</v>
      </c>
      <c r="F1104" s="196">
        <v>30.717199999999998</v>
      </c>
      <c r="G1104" s="196">
        <v>30.3416</v>
      </c>
      <c r="H1104" s="197" t="s">
        <v>3941</v>
      </c>
      <c r="I1104" s="197"/>
      <c r="J1104" s="201" t="s">
        <v>3547</v>
      </c>
      <c r="K1104" s="197"/>
      <c r="L1104" s="192"/>
      <c r="M1104" s="197">
        <v>1.4599999999999998E-2</v>
      </c>
      <c r="N1104" s="192" t="s">
        <v>3953</v>
      </c>
      <c r="O1104" s="194" t="s">
        <v>2444</v>
      </c>
      <c r="P1104" s="192" t="s">
        <v>10214</v>
      </c>
      <c r="Q1104" s="197" t="s">
        <v>3547</v>
      </c>
    </row>
    <row r="1105" spans="1:17">
      <c r="A1105" s="192" t="s">
        <v>5708</v>
      </c>
      <c r="B1105" s="196">
        <v>1.7754999999999999</v>
      </c>
      <c r="C1105" s="196">
        <v>1.0071999999999999</v>
      </c>
      <c r="D1105" s="196">
        <v>41.438599999999994</v>
      </c>
      <c r="E1105" s="196">
        <v>42.222099999999998</v>
      </c>
      <c r="F1105" s="196">
        <v>45.771199999999993</v>
      </c>
      <c r="G1105" s="196">
        <v>43.348599999999998</v>
      </c>
      <c r="H1105" s="197" t="s">
        <v>1532</v>
      </c>
      <c r="I1105" s="197"/>
      <c r="J1105" s="201" t="s">
        <v>3547</v>
      </c>
      <c r="K1105" s="197"/>
      <c r="L1105" s="192"/>
      <c r="M1105" s="197"/>
      <c r="N1105" s="192" t="s">
        <v>3576</v>
      </c>
      <c r="O1105" s="194" t="s">
        <v>2431</v>
      </c>
      <c r="P1105" s="192" t="s">
        <v>10199</v>
      </c>
      <c r="Q1105" s="197" t="s">
        <v>3547</v>
      </c>
    </row>
    <row r="1106" spans="1:17">
      <c r="A1106" s="192" t="s">
        <v>5709</v>
      </c>
      <c r="B1106" s="196">
        <v>1.1428999999999998</v>
      </c>
      <c r="C1106" s="196">
        <v>1.0041</v>
      </c>
      <c r="D1106" s="196">
        <v>32.369499999999995</v>
      </c>
      <c r="E1106" s="196">
        <v>33.201299999999996</v>
      </c>
      <c r="F1106" s="196">
        <v>34.282799999999995</v>
      </c>
      <c r="G1106" s="196">
        <v>33.261399999999995</v>
      </c>
      <c r="H1106" s="197" t="s">
        <v>1497</v>
      </c>
      <c r="I1106" s="197" t="s">
        <v>1937</v>
      </c>
      <c r="J1106" s="201" t="s">
        <v>3547</v>
      </c>
      <c r="K1106" s="197" t="s">
        <v>3550</v>
      </c>
      <c r="L1106" s="192"/>
      <c r="M1106" s="197"/>
      <c r="N1106" s="192" t="s">
        <v>3954</v>
      </c>
      <c r="O1106" s="194" t="s">
        <v>2445</v>
      </c>
      <c r="P1106" s="192" t="s">
        <v>10215</v>
      </c>
      <c r="Q1106" s="197" t="s">
        <v>3547</v>
      </c>
    </row>
    <row r="1107" spans="1:17">
      <c r="A1107" s="192" t="s">
        <v>5710</v>
      </c>
      <c r="B1107" s="196">
        <v>1.3388</v>
      </c>
      <c r="C1107" s="196">
        <v>0.90069999999999995</v>
      </c>
      <c r="D1107" s="196">
        <v>35.038499999999999</v>
      </c>
      <c r="E1107" s="196">
        <v>36.838399999999993</v>
      </c>
      <c r="F1107" s="196">
        <v>37.619</v>
      </c>
      <c r="G1107" s="196">
        <v>36.488799999999998</v>
      </c>
      <c r="H1107" s="197" t="s">
        <v>3941</v>
      </c>
      <c r="I1107" s="197" t="s">
        <v>1737</v>
      </c>
      <c r="J1107" s="201" t="s">
        <v>3610</v>
      </c>
      <c r="K1107" s="197"/>
      <c r="L1107" s="192"/>
      <c r="M1107" s="197">
        <v>5.1299999999999998E-2</v>
      </c>
      <c r="N1107" s="192" t="s">
        <v>3551</v>
      </c>
      <c r="O1107" s="194" t="s">
        <v>2446</v>
      </c>
      <c r="P1107" s="192" t="s">
        <v>10216</v>
      </c>
      <c r="Q1107" s="197" t="s">
        <v>3547</v>
      </c>
    </row>
    <row r="1108" spans="1:17">
      <c r="A1108" s="192" t="s">
        <v>5711</v>
      </c>
      <c r="B1108" s="196">
        <v>1.5654999999999999</v>
      </c>
      <c r="C1108" s="196">
        <v>0.90329999999999999</v>
      </c>
      <c r="D1108" s="196">
        <v>34.448799999999999</v>
      </c>
      <c r="E1108" s="196">
        <v>35.956899999999997</v>
      </c>
      <c r="F1108" s="196">
        <v>37.782399999999996</v>
      </c>
      <c r="G1108" s="196">
        <v>36.075399999999995</v>
      </c>
      <c r="H1108" s="197" t="s">
        <v>1484</v>
      </c>
      <c r="I1108" s="197"/>
      <c r="J1108" s="201" t="s">
        <v>3547</v>
      </c>
      <c r="K1108" s="197"/>
      <c r="L1108" s="192"/>
      <c r="M1108" s="197"/>
      <c r="N1108" s="192" t="s">
        <v>3955</v>
      </c>
      <c r="O1108" s="194" t="s">
        <v>2447</v>
      </c>
      <c r="P1108" s="192" t="s">
        <v>10217</v>
      </c>
      <c r="Q1108" s="197" t="s">
        <v>3547</v>
      </c>
    </row>
    <row r="1109" spans="1:17">
      <c r="A1109" s="192" t="s">
        <v>5712</v>
      </c>
      <c r="B1109" s="196">
        <v>2.0900999999999996</v>
      </c>
      <c r="C1109" s="196">
        <v>1.0071999999999999</v>
      </c>
      <c r="D1109" s="196">
        <v>41.689799999999998</v>
      </c>
      <c r="E1109" s="196">
        <v>44.525599999999997</v>
      </c>
      <c r="F1109" s="196">
        <v>46.616299999999995</v>
      </c>
      <c r="G1109" s="196">
        <v>44.145699999999998</v>
      </c>
      <c r="H1109" s="197" t="s">
        <v>1532</v>
      </c>
      <c r="I1109" s="197"/>
      <c r="J1109" s="201" t="s">
        <v>3547</v>
      </c>
      <c r="K1109" s="197"/>
      <c r="L1109" s="192"/>
      <c r="M1109" s="197"/>
      <c r="N1109" s="192" t="s">
        <v>3576</v>
      </c>
      <c r="O1109" s="194" t="s">
        <v>2431</v>
      </c>
      <c r="P1109" s="192" t="s">
        <v>10199</v>
      </c>
      <c r="Q1109" s="197" t="s">
        <v>3547</v>
      </c>
    </row>
    <row r="1110" spans="1:17">
      <c r="A1110" s="192" t="s">
        <v>5713</v>
      </c>
      <c r="B1110" s="196">
        <v>1.3792</v>
      </c>
      <c r="C1110" s="196">
        <v>0.9375</v>
      </c>
      <c r="D1110" s="196">
        <v>33.622199999999999</v>
      </c>
      <c r="E1110" s="196">
        <v>34.299199999999999</v>
      </c>
      <c r="F1110" s="196">
        <v>33.751999999999995</v>
      </c>
      <c r="G1110" s="196">
        <v>33.890299999999996</v>
      </c>
      <c r="H1110" s="197" t="s">
        <v>1444</v>
      </c>
      <c r="I1110" s="197"/>
      <c r="J1110" s="201" t="s">
        <v>3547</v>
      </c>
      <c r="K1110" s="197"/>
      <c r="L1110" s="192"/>
      <c r="M1110" s="197"/>
      <c r="N1110" s="192" t="s">
        <v>3956</v>
      </c>
      <c r="O1110" s="194" t="s">
        <v>2448</v>
      </c>
      <c r="P1110" s="192" t="s">
        <v>10218</v>
      </c>
      <c r="Q1110" s="197" t="s">
        <v>3547</v>
      </c>
    </row>
    <row r="1111" spans="1:17">
      <c r="A1111" s="192" t="s">
        <v>5714</v>
      </c>
      <c r="B1111" s="196">
        <v>1.4609999999999999</v>
      </c>
      <c r="C1111" s="196">
        <v>1.0071999999999999</v>
      </c>
      <c r="D1111" s="196">
        <v>41.057299999999998</v>
      </c>
      <c r="E1111" s="196">
        <v>44.182699999999997</v>
      </c>
      <c r="F1111" s="196">
        <v>44.832799999999999</v>
      </c>
      <c r="G1111" s="196">
        <v>43.273399999999995</v>
      </c>
      <c r="H1111" s="197" t="s">
        <v>1532</v>
      </c>
      <c r="I1111" s="197"/>
      <c r="J1111" s="201" t="s">
        <v>3547</v>
      </c>
      <c r="K1111" s="197"/>
      <c r="L1111" s="192"/>
      <c r="M1111" s="197"/>
      <c r="N1111" s="192" t="s">
        <v>3574</v>
      </c>
      <c r="O1111" s="194" t="s">
        <v>2449</v>
      </c>
      <c r="P1111" s="192" t="s">
        <v>10219</v>
      </c>
      <c r="Q1111" s="197" t="s">
        <v>3547</v>
      </c>
    </row>
    <row r="1112" spans="1:17">
      <c r="A1112" s="192" t="s">
        <v>5715</v>
      </c>
      <c r="B1112" s="196">
        <v>1.6221999999999999</v>
      </c>
      <c r="C1112" s="196">
        <v>1.0370999999999999</v>
      </c>
      <c r="D1112" s="196">
        <v>37.358999999999995</v>
      </c>
      <c r="E1112" s="196">
        <v>41.395299999999999</v>
      </c>
      <c r="F1112" s="196">
        <v>43.516699999999993</v>
      </c>
      <c r="G1112" s="196">
        <v>40.653299999999994</v>
      </c>
      <c r="H1112" s="197" t="s">
        <v>1937</v>
      </c>
      <c r="I1112" s="197"/>
      <c r="J1112" s="201" t="s">
        <v>3547</v>
      </c>
      <c r="K1112" s="197"/>
      <c r="L1112" s="192"/>
      <c r="M1112" s="197">
        <v>8.6999999999999994E-3</v>
      </c>
      <c r="N1112" s="192" t="s">
        <v>3957</v>
      </c>
      <c r="O1112" s="194" t="s">
        <v>2450</v>
      </c>
      <c r="P1112" s="192" t="s">
        <v>10220</v>
      </c>
      <c r="Q1112" s="197" t="s">
        <v>3547</v>
      </c>
    </row>
    <row r="1113" spans="1:17">
      <c r="A1113" s="192" t="s">
        <v>5716</v>
      </c>
      <c r="B1113" s="196">
        <v>1.7874999999999999</v>
      </c>
      <c r="C1113" s="196">
        <v>1.0343</v>
      </c>
      <c r="D1113" s="196">
        <v>41.352999999999994</v>
      </c>
      <c r="E1113" s="196">
        <v>42.982299999999995</v>
      </c>
      <c r="F1113" s="196">
        <v>44.155099999999997</v>
      </c>
      <c r="G1113" s="196">
        <v>42.7806</v>
      </c>
      <c r="H1113" s="197" t="s">
        <v>1503</v>
      </c>
      <c r="I1113" s="197" t="s">
        <v>1442</v>
      </c>
      <c r="J1113" s="201" t="s">
        <v>3547</v>
      </c>
      <c r="K1113" s="197" t="s">
        <v>3550</v>
      </c>
      <c r="L1113" s="192"/>
      <c r="M1113" s="197">
        <v>1.4599999999999998E-2</v>
      </c>
      <c r="N1113" s="192" t="s">
        <v>3792</v>
      </c>
      <c r="O1113" s="194" t="s">
        <v>2420</v>
      </c>
      <c r="P1113" s="192" t="s">
        <v>10187</v>
      </c>
      <c r="Q1113" s="197" t="s">
        <v>3547</v>
      </c>
    </row>
    <row r="1114" spans="1:17">
      <c r="A1114" s="192" t="s">
        <v>5717</v>
      </c>
      <c r="B1114" s="196">
        <v>1.2407999999999999</v>
      </c>
      <c r="C1114" s="196">
        <v>0.85129999999999995</v>
      </c>
      <c r="D1114" s="196">
        <v>39.621499999999997</v>
      </c>
      <c r="E1114" s="196">
        <v>41.412899999999993</v>
      </c>
      <c r="F1114" s="196">
        <v>37.065299999999993</v>
      </c>
      <c r="G1114" s="196">
        <v>39.270999999999994</v>
      </c>
      <c r="H1114" s="197" t="s">
        <v>3941</v>
      </c>
      <c r="I1114" s="197" t="s">
        <v>1497</v>
      </c>
      <c r="J1114" s="201" t="s">
        <v>3547</v>
      </c>
      <c r="K1114" s="197" t="s">
        <v>3550</v>
      </c>
      <c r="L1114" s="192"/>
      <c r="M1114" s="197">
        <v>3.4599999999999999E-2</v>
      </c>
      <c r="N1114" s="192" t="s">
        <v>3958</v>
      </c>
      <c r="O1114" s="194" t="s">
        <v>2451</v>
      </c>
      <c r="P1114" s="192" t="s">
        <v>10221</v>
      </c>
      <c r="Q1114" s="197" t="s">
        <v>3547</v>
      </c>
    </row>
    <row r="1115" spans="1:17">
      <c r="A1115" s="192" t="s">
        <v>5718</v>
      </c>
      <c r="B1115" s="196">
        <v>1.3855999999999999</v>
      </c>
      <c r="C1115" s="196">
        <v>1.0071999999999999</v>
      </c>
      <c r="D1115" s="196">
        <v>37.767599999999995</v>
      </c>
      <c r="E1115" s="196">
        <v>37.913199999999996</v>
      </c>
      <c r="F1115" s="196">
        <v>38.185499999999998</v>
      </c>
      <c r="G1115" s="196">
        <v>37.957699999999996</v>
      </c>
      <c r="H1115" s="197" t="s">
        <v>1532</v>
      </c>
      <c r="I1115" s="197"/>
      <c r="J1115" s="201" t="s">
        <v>3547</v>
      </c>
      <c r="K1115" s="197"/>
      <c r="L1115" s="192"/>
      <c r="M1115" s="197"/>
      <c r="N1115" s="192" t="s">
        <v>3561</v>
      </c>
      <c r="O1115" s="194" t="s">
        <v>2452</v>
      </c>
      <c r="P1115" s="192" t="s">
        <v>10222</v>
      </c>
      <c r="Q1115" s="197" t="s">
        <v>3547</v>
      </c>
    </row>
    <row r="1116" spans="1:17">
      <c r="A1116" s="192" t="s">
        <v>5719</v>
      </c>
      <c r="B1116" s="196">
        <v>1.8094999999999999</v>
      </c>
      <c r="C1116" s="196">
        <v>0.90329999999999999</v>
      </c>
      <c r="D1116" s="196">
        <v>39.612299999999998</v>
      </c>
      <c r="E1116" s="196">
        <v>40.612599999999993</v>
      </c>
      <c r="F1116" s="196">
        <v>40.938599999999994</v>
      </c>
      <c r="G1116" s="196">
        <v>40.392599999999995</v>
      </c>
      <c r="H1116" s="197" t="s">
        <v>1484</v>
      </c>
      <c r="I1116" s="197"/>
      <c r="J1116" s="201" t="s">
        <v>3547</v>
      </c>
      <c r="K1116" s="197"/>
      <c r="L1116" s="192"/>
      <c r="M1116" s="197"/>
      <c r="N1116" s="192" t="s">
        <v>3955</v>
      </c>
      <c r="O1116" s="194" t="s">
        <v>2447</v>
      </c>
      <c r="P1116" s="192" t="s">
        <v>10217</v>
      </c>
      <c r="Q1116" s="197" t="s">
        <v>3547</v>
      </c>
    </row>
    <row r="1117" spans="1:17">
      <c r="A1117" s="192" t="s">
        <v>5720</v>
      </c>
      <c r="B1117" s="196">
        <v>1.0461999999999998</v>
      </c>
      <c r="C1117" s="196">
        <v>0.85129999999999995</v>
      </c>
      <c r="D1117" s="196">
        <v>41.031399999999998</v>
      </c>
      <c r="E1117" s="196">
        <v>49.913699999999999</v>
      </c>
      <c r="F1117" s="196">
        <v>38.702999999999996</v>
      </c>
      <c r="G1117" s="196">
        <v>42.511399999999995</v>
      </c>
      <c r="H1117" s="197" t="s">
        <v>1497</v>
      </c>
      <c r="I1117" s="197"/>
      <c r="J1117" s="201" t="s">
        <v>3547</v>
      </c>
      <c r="K1117" s="197"/>
      <c r="L1117" s="192"/>
      <c r="M1117" s="197"/>
      <c r="N1117" s="192" t="s">
        <v>3959</v>
      </c>
      <c r="O1117" s="194" t="s">
        <v>2453</v>
      </c>
      <c r="P1117" s="192" t="s">
        <v>10223</v>
      </c>
      <c r="Q1117" s="197" t="s">
        <v>3547</v>
      </c>
    </row>
    <row r="1118" spans="1:17">
      <c r="A1118" s="192" t="s">
        <v>5721</v>
      </c>
      <c r="B1118" s="196">
        <v>1.2161999999999999</v>
      </c>
      <c r="C1118" s="196">
        <v>0.96539999999999992</v>
      </c>
      <c r="D1118" s="196">
        <v>35.067099999999996</v>
      </c>
      <c r="E1118" s="196">
        <v>35.304799999999993</v>
      </c>
      <c r="F1118" s="196">
        <v>35.003399999999999</v>
      </c>
      <c r="G1118" s="196">
        <v>35.126399999999997</v>
      </c>
      <c r="H1118" s="197" t="s">
        <v>3941</v>
      </c>
      <c r="I1118" s="197" t="s">
        <v>1503</v>
      </c>
      <c r="J1118" s="201" t="s">
        <v>3610</v>
      </c>
      <c r="K1118" s="197"/>
      <c r="L1118" s="192"/>
      <c r="M1118" s="197">
        <v>4.9699999999999994E-2</v>
      </c>
      <c r="N1118" s="192" t="s">
        <v>3960</v>
      </c>
      <c r="O1118" s="194" t="s">
        <v>2454</v>
      </c>
      <c r="P1118" s="192" t="s">
        <v>10224</v>
      </c>
      <c r="Q1118" s="197" t="s">
        <v>3547</v>
      </c>
    </row>
    <row r="1119" spans="1:17">
      <c r="A1119" s="192" t="s">
        <v>5722</v>
      </c>
      <c r="B1119" s="196">
        <v>1.1704999999999999</v>
      </c>
      <c r="C1119" s="196">
        <v>1.0071999999999999</v>
      </c>
      <c r="D1119" s="196">
        <v>36.585699999999996</v>
      </c>
      <c r="E1119" s="196">
        <v>41.553399999999996</v>
      </c>
      <c r="F1119" s="196">
        <v>40.533199999999994</v>
      </c>
      <c r="G1119" s="196">
        <v>39.561999999999998</v>
      </c>
      <c r="H1119" s="197" t="s">
        <v>1532</v>
      </c>
      <c r="I1119" s="197"/>
      <c r="J1119" s="201" t="s">
        <v>3547</v>
      </c>
      <c r="K1119" s="197"/>
      <c r="L1119" s="192"/>
      <c r="M1119" s="197"/>
      <c r="N1119" s="192" t="s">
        <v>3644</v>
      </c>
      <c r="O1119" s="194" t="s">
        <v>2455</v>
      </c>
      <c r="P1119" s="192" t="s">
        <v>10225</v>
      </c>
      <c r="Q1119" s="197" t="s">
        <v>3547</v>
      </c>
    </row>
    <row r="1120" spans="1:17">
      <c r="A1120" s="192" t="s">
        <v>5723</v>
      </c>
      <c r="B1120" s="196">
        <v>1.9102999999999999</v>
      </c>
      <c r="C1120" s="196">
        <v>0.98349999999999993</v>
      </c>
      <c r="D1120" s="196">
        <v>44.399299999999997</v>
      </c>
      <c r="E1120" s="196">
        <v>43.597499999999997</v>
      </c>
      <c r="F1120" s="196">
        <v>44.000099999999996</v>
      </c>
      <c r="G1120" s="196">
        <v>43.990199999999994</v>
      </c>
      <c r="H1120" s="197" t="s">
        <v>3933</v>
      </c>
      <c r="I1120" s="197"/>
      <c r="J1120" s="201" t="s">
        <v>3547</v>
      </c>
      <c r="K1120" s="197"/>
      <c r="L1120" s="192"/>
      <c r="M1120" s="197"/>
      <c r="N1120" s="192" t="s">
        <v>3934</v>
      </c>
      <c r="O1120" s="194" t="s">
        <v>2421</v>
      </c>
      <c r="P1120" s="192" t="s">
        <v>10188</v>
      </c>
      <c r="Q1120" s="197" t="s">
        <v>3547</v>
      </c>
    </row>
    <row r="1121" spans="1:17">
      <c r="A1121" s="192" t="s">
        <v>5724</v>
      </c>
      <c r="B1121" s="196">
        <v>1.5317999999999998</v>
      </c>
      <c r="C1121" s="196">
        <v>1.0399999999999998</v>
      </c>
      <c r="D1121" s="196">
        <v>42.267199999999995</v>
      </c>
      <c r="E1121" s="196">
        <v>41.084299999999999</v>
      </c>
      <c r="F1121" s="196">
        <v>43.900799999999997</v>
      </c>
      <c r="G1121" s="196">
        <v>42.410599999999995</v>
      </c>
      <c r="H1121" s="197" t="s">
        <v>3952</v>
      </c>
      <c r="I1121" s="197"/>
      <c r="J1121" s="201" t="s">
        <v>3547</v>
      </c>
      <c r="K1121" s="197"/>
      <c r="L1121" s="192"/>
      <c r="M1121" s="197">
        <v>2.5999999999999999E-3</v>
      </c>
      <c r="N1121" s="192" t="s">
        <v>3961</v>
      </c>
      <c r="O1121" s="194" t="s">
        <v>2456</v>
      </c>
      <c r="P1121" s="192" t="s">
        <v>10226</v>
      </c>
      <c r="Q1121" s="197" t="s">
        <v>3547</v>
      </c>
    </row>
    <row r="1122" spans="1:17">
      <c r="A1122" s="192" t="s">
        <v>5725</v>
      </c>
      <c r="B1122" s="196">
        <v>1.7688999999999999</v>
      </c>
      <c r="C1122" s="196">
        <v>1.0071999999999999</v>
      </c>
      <c r="D1122" s="196">
        <v>36.877299999999998</v>
      </c>
      <c r="E1122" s="196">
        <v>37.691099999999999</v>
      </c>
      <c r="F1122" s="196">
        <v>38.330099999999995</v>
      </c>
      <c r="G1122" s="196">
        <v>37.646199999999993</v>
      </c>
      <c r="H1122" s="197" t="s">
        <v>1532</v>
      </c>
      <c r="I1122" s="197"/>
      <c r="J1122" s="201" t="s">
        <v>3547</v>
      </c>
      <c r="K1122" s="197"/>
      <c r="L1122" s="192"/>
      <c r="M1122" s="197"/>
      <c r="N1122" s="192" t="s">
        <v>3574</v>
      </c>
      <c r="O1122" s="194" t="s">
        <v>2449</v>
      </c>
      <c r="P1122" s="192" t="s">
        <v>10219</v>
      </c>
      <c r="Q1122" s="197" t="s">
        <v>3547</v>
      </c>
    </row>
    <row r="1123" spans="1:17">
      <c r="A1123" s="192" t="s">
        <v>5726</v>
      </c>
      <c r="B1123" s="196">
        <v>1.7125999999999999</v>
      </c>
      <c r="C1123" s="196">
        <v>0.872</v>
      </c>
      <c r="D1123" s="196">
        <v>31.5885</v>
      </c>
      <c r="E1123" s="196">
        <v>31.978399999999997</v>
      </c>
      <c r="F1123" s="196">
        <v>33.674999999999997</v>
      </c>
      <c r="G1123" s="196">
        <v>32.409799999999997</v>
      </c>
      <c r="H1123" s="197" t="s">
        <v>3941</v>
      </c>
      <c r="I1123" s="197" t="s">
        <v>1484</v>
      </c>
      <c r="J1123" s="201" t="s">
        <v>3547</v>
      </c>
      <c r="K1123" s="197" t="s">
        <v>3550</v>
      </c>
      <c r="L1123" s="192"/>
      <c r="M1123" s="197"/>
      <c r="N1123" s="192" t="s">
        <v>3962</v>
      </c>
      <c r="O1123" s="194" t="s">
        <v>1813</v>
      </c>
      <c r="P1123" s="192" t="s">
        <v>10227</v>
      </c>
      <c r="Q1123" s="197" t="s">
        <v>3547</v>
      </c>
    </row>
    <row r="1124" spans="1:17">
      <c r="A1124" s="192" t="s">
        <v>5727</v>
      </c>
      <c r="B1124" s="196">
        <v>1.7110999999999998</v>
      </c>
      <c r="C1124" s="196">
        <v>1.0343</v>
      </c>
      <c r="D1124" s="196">
        <v>38.381699999999995</v>
      </c>
      <c r="E1124" s="196">
        <v>38.401799999999994</v>
      </c>
      <c r="F1124" s="196">
        <v>41.3</v>
      </c>
      <c r="G1124" s="196">
        <v>39.358099999999993</v>
      </c>
      <c r="H1124" s="197" t="s">
        <v>1503</v>
      </c>
      <c r="I1124" s="197" t="s">
        <v>1442</v>
      </c>
      <c r="J1124" s="201" t="s">
        <v>3547</v>
      </c>
      <c r="K1124" s="197" t="s">
        <v>3550</v>
      </c>
      <c r="L1124" s="192"/>
      <c r="M1124" s="197">
        <v>1.4599999999999998E-2</v>
      </c>
      <c r="N1124" s="192" t="s">
        <v>3792</v>
      </c>
      <c r="O1124" s="194" t="s">
        <v>2420</v>
      </c>
      <c r="P1124" s="192" t="s">
        <v>10187</v>
      </c>
      <c r="Q1124" s="197" t="s">
        <v>3547</v>
      </c>
    </row>
    <row r="1125" spans="1:17">
      <c r="A1125" s="192" t="s">
        <v>5728</v>
      </c>
      <c r="B1125" s="196">
        <v>1.6789999999999998</v>
      </c>
      <c r="C1125" s="196">
        <v>1.0343</v>
      </c>
      <c r="D1125" s="196">
        <v>39.561299999999996</v>
      </c>
      <c r="E1125" s="196">
        <v>40.880099999999999</v>
      </c>
      <c r="F1125" s="196">
        <v>41.672199999999997</v>
      </c>
      <c r="G1125" s="196">
        <v>40.647299999999994</v>
      </c>
      <c r="H1125" s="197" t="s">
        <v>1503</v>
      </c>
      <c r="I1125" s="197" t="s">
        <v>1442</v>
      </c>
      <c r="J1125" s="201" t="s">
        <v>3547</v>
      </c>
      <c r="K1125" s="197" t="s">
        <v>3550</v>
      </c>
      <c r="L1125" s="192"/>
      <c r="M1125" s="197">
        <v>1.4599999999999998E-2</v>
      </c>
      <c r="N1125" s="192" t="s">
        <v>3792</v>
      </c>
      <c r="O1125" s="194" t="s">
        <v>2420</v>
      </c>
      <c r="P1125" s="192" t="s">
        <v>10187</v>
      </c>
      <c r="Q1125" s="197" t="s">
        <v>3547</v>
      </c>
    </row>
    <row r="1126" spans="1:17">
      <c r="A1126" s="192" t="s">
        <v>5729</v>
      </c>
      <c r="B1126" s="196">
        <v>1.6238999999999999</v>
      </c>
      <c r="C1126" s="196">
        <v>1.0071999999999999</v>
      </c>
      <c r="D1126" s="196">
        <v>44.811899999999994</v>
      </c>
      <c r="E1126" s="196">
        <v>46.277299999999997</v>
      </c>
      <c r="F1126" s="196">
        <v>45.675899999999999</v>
      </c>
      <c r="G1126" s="196">
        <v>45.589899999999993</v>
      </c>
      <c r="H1126" s="197" t="s">
        <v>1532</v>
      </c>
      <c r="I1126" s="197"/>
      <c r="J1126" s="201" t="s">
        <v>3547</v>
      </c>
      <c r="K1126" s="197"/>
      <c r="L1126" s="192"/>
      <c r="M1126" s="197"/>
      <c r="N1126" s="192" t="s">
        <v>3576</v>
      </c>
      <c r="O1126" s="194" t="s">
        <v>2431</v>
      </c>
      <c r="P1126" s="192" t="s">
        <v>10199</v>
      </c>
      <c r="Q1126" s="197" t="s">
        <v>3547</v>
      </c>
    </row>
    <row r="1127" spans="1:17">
      <c r="A1127" s="192" t="s">
        <v>9701</v>
      </c>
      <c r="B1127" s="196"/>
      <c r="C1127" s="196">
        <v>1.0071999999999999</v>
      </c>
      <c r="D1127" s="196">
        <v>36.034299999999995</v>
      </c>
      <c r="E1127" s="196">
        <v>38.002499999999998</v>
      </c>
      <c r="F1127" s="196">
        <v>42.578999999999994</v>
      </c>
      <c r="G1127" s="196">
        <v>38.724599999999995</v>
      </c>
      <c r="H1127" s="197" t="s">
        <v>1532</v>
      </c>
      <c r="I1127" s="197"/>
      <c r="J1127" s="201" t="s">
        <v>3547</v>
      </c>
      <c r="K1127" s="197"/>
      <c r="L1127" s="192"/>
      <c r="M1127" s="197"/>
      <c r="N1127" s="192" t="s">
        <v>3576</v>
      </c>
      <c r="O1127" s="194" t="s">
        <v>2431</v>
      </c>
      <c r="P1127" s="192" t="s">
        <v>10199</v>
      </c>
      <c r="Q1127" s="197" t="s">
        <v>3547</v>
      </c>
    </row>
    <row r="1128" spans="1:17">
      <c r="A1128" s="192" t="s">
        <v>5730</v>
      </c>
      <c r="B1128" s="196">
        <v>1.2826</v>
      </c>
      <c r="C1128" s="196">
        <v>0.85129999999999995</v>
      </c>
      <c r="D1128" s="196">
        <v>30.9971</v>
      </c>
      <c r="E1128" s="196">
        <v>30.4619</v>
      </c>
      <c r="F1128" s="196">
        <v>30.147799999999997</v>
      </c>
      <c r="G1128" s="196">
        <v>30.541599999999999</v>
      </c>
      <c r="H1128" s="197" t="s">
        <v>3941</v>
      </c>
      <c r="I1128" s="197" t="s">
        <v>1497</v>
      </c>
      <c r="J1128" s="201" t="s">
        <v>3547</v>
      </c>
      <c r="K1128" s="197" t="s">
        <v>3550</v>
      </c>
      <c r="L1128" s="192"/>
      <c r="M1128" s="197">
        <v>2.53E-2</v>
      </c>
      <c r="N1128" s="192" t="s">
        <v>3963</v>
      </c>
      <c r="O1128" s="194" t="s">
        <v>2457</v>
      </c>
      <c r="P1128" s="192" t="s">
        <v>10228</v>
      </c>
      <c r="Q1128" s="197" t="s">
        <v>3547</v>
      </c>
    </row>
    <row r="1129" spans="1:17">
      <c r="A1129" s="192" t="s">
        <v>5731</v>
      </c>
      <c r="B1129" s="196">
        <v>1.2331999999999999</v>
      </c>
      <c r="C1129" s="196">
        <v>0.88459999999999994</v>
      </c>
      <c r="D1129" s="196">
        <v>40.131599999999999</v>
      </c>
      <c r="E1129" s="196">
        <v>39.855599999999995</v>
      </c>
      <c r="F1129" s="196">
        <v>38.430099999999996</v>
      </c>
      <c r="G1129" s="196">
        <v>39.451799999999999</v>
      </c>
      <c r="H1129" s="197" t="s">
        <v>3941</v>
      </c>
      <c r="I1129" s="197" t="s">
        <v>1858</v>
      </c>
      <c r="J1129" s="201" t="s">
        <v>3547</v>
      </c>
      <c r="K1129" s="197" t="s">
        <v>3550</v>
      </c>
      <c r="L1129" s="192"/>
      <c r="M1129" s="197">
        <v>2.87E-2</v>
      </c>
      <c r="N1129" s="192" t="s">
        <v>3964</v>
      </c>
      <c r="O1129" s="194" t="s">
        <v>2458</v>
      </c>
      <c r="P1129" s="192" t="s">
        <v>10229</v>
      </c>
      <c r="Q1129" s="197" t="s">
        <v>3547</v>
      </c>
    </row>
    <row r="1130" spans="1:17">
      <c r="A1130" s="192" t="s">
        <v>5732</v>
      </c>
      <c r="B1130" s="196">
        <v>1.2102999999999999</v>
      </c>
      <c r="C1130" s="196">
        <v>0.90329999999999999</v>
      </c>
      <c r="D1130" s="196">
        <v>34.770999999999994</v>
      </c>
      <c r="E1130" s="196">
        <v>35.438399999999994</v>
      </c>
      <c r="F1130" s="196">
        <v>35.620299999999993</v>
      </c>
      <c r="G1130" s="196">
        <v>35.294399999999996</v>
      </c>
      <c r="H1130" s="197" t="s">
        <v>1484</v>
      </c>
      <c r="I1130" s="197"/>
      <c r="J1130" s="201" t="s">
        <v>3547</v>
      </c>
      <c r="K1130" s="197"/>
      <c r="L1130" s="192"/>
      <c r="M1130" s="197"/>
      <c r="N1130" s="192" t="s">
        <v>3965</v>
      </c>
      <c r="O1130" s="194" t="s">
        <v>2459</v>
      </c>
      <c r="P1130" s="192" t="s">
        <v>10230</v>
      </c>
      <c r="Q1130" s="197" t="s">
        <v>3547</v>
      </c>
    </row>
    <row r="1131" spans="1:17">
      <c r="A1131" s="192" t="s">
        <v>5733</v>
      </c>
      <c r="B1131" s="196">
        <v>1.5620999999999998</v>
      </c>
      <c r="C1131" s="196">
        <v>0.85129999999999995</v>
      </c>
      <c r="D1131" s="196">
        <v>34.622399999999999</v>
      </c>
      <c r="E1131" s="196">
        <v>34.559999999999995</v>
      </c>
      <c r="F1131" s="196">
        <v>34.034999999999997</v>
      </c>
      <c r="G1131" s="196">
        <v>34.397699999999993</v>
      </c>
      <c r="H1131" s="197" t="s">
        <v>1497</v>
      </c>
      <c r="I1131" s="197"/>
      <c r="J1131" s="201" t="s">
        <v>3547</v>
      </c>
      <c r="K1131" s="197"/>
      <c r="L1131" s="192"/>
      <c r="M1131" s="197"/>
      <c r="N1131" s="192" t="s">
        <v>3944</v>
      </c>
      <c r="O1131" s="194" t="s">
        <v>2427</v>
      </c>
      <c r="P1131" s="192" t="s">
        <v>10195</v>
      </c>
      <c r="Q1131" s="197" t="s">
        <v>3547</v>
      </c>
    </row>
    <row r="1132" spans="1:17">
      <c r="A1132" s="192" t="s">
        <v>5734</v>
      </c>
      <c r="B1132" s="196">
        <v>3.1029999999999998</v>
      </c>
      <c r="C1132" s="196">
        <v>1.0071999999999999</v>
      </c>
      <c r="D1132" s="196">
        <v>42.6511</v>
      </c>
      <c r="E1132" s="196">
        <v>46.373999999999995</v>
      </c>
      <c r="F1132" s="196">
        <v>48.138399999999997</v>
      </c>
      <c r="G1132" s="196">
        <v>45.471899999999998</v>
      </c>
      <c r="H1132" s="197" t="s">
        <v>1532</v>
      </c>
      <c r="I1132" s="197"/>
      <c r="J1132" s="201" t="s">
        <v>3547</v>
      </c>
      <c r="K1132" s="197"/>
      <c r="L1132" s="192"/>
      <c r="M1132" s="197"/>
      <c r="N1132" s="192" t="s">
        <v>3576</v>
      </c>
      <c r="O1132" s="194" t="s">
        <v>2431</v>
      </c>
      <c r="P1132" s="192" t="s">
        <v>10199</v>
      </c>
      <c r="Q1132" s="197" t="s">
        <v>3547</v>
      </c>
    </row>
    <row r="1133" spans="1:17">
      <c r="A1133" s="192" t="s">
        <v>9702</v>
      </c>
      <c r="B1133" s="196"/>
      <c r="C1133" s="196">
        <v>1.0071999999999999</v>
      </c>
      <c r="D1133" s="196">
        <v>48.117399999999996</v>
      </c>
      <c r="E1133" s="196">
        <v>49.636299999999999</v>
      </c>
      <c r="F1133" s="196">
        <v>48.092799999999997</v>
      </c>
      <c r="G1133" s="196">
        <v>48.596699999999998</v>
      </c>
      <c r="H1133" s="197" t="s">
        <v>1532</v>
      </c>
      <c r="I1133" s="197"/>
      <c r="J1133" s="201" t="s">
        <v>3547</v>
      </c>
      <c r="K1133" s="197"/>
      <c r="L1133" s="192"/>
      <c r="M1133" s="197"/>
      <c r="N1133" s="192" t="s">
        <v>3576</v>
      </c>
      <c r="O1133" s="194" t="s">
        <v>2431</v>
      </c>
      <c r="P1133" s="192" t="s">
        <v>10199</v>
      </c>
      <c r="Q1133" s="197" t="s">
        <v>3547</v>
      </c>
    </row>
    <row r="1134" spans="1:17">
      <c r="A1134" s="192" t="s">
        <v>5735</v>
      </c>
      <c r="B1134" s="196">
        <v>1.8380999999999998</v>
      </c>
      <c r="C1134" s="196">
        <v>1.0071999999999999</v>
      </c>
      <c r="D1134" s="196">
        <v>43.287599999999998</v>
      </c>
      <c r="E1134" s="196">
        <v>44.964999999999996</v>
      </c>
      <c r="F1134" s="196">
        <v>47.886499999999998</v>
      </c>
      <c r="G1134" s="196">
        <v>45.326599999999999</v>
      </c>
      <c r="H1134" s="197" t="s">
        <v>1532</v>
      </c>
      <c r="I1134" s="197"/>
      <c r="J1134" s="201" t="s">
        <v>3547</v>
      </c>
      <c r="K1134" s="197"/>
      <c r="L1134" s="192"/>
      <c r="M1134" s="197"/>
      <c r="N1134" s="192" t="s">
        <v>3950</v>
      </c>
      <c r="O1134" s="194" t="s">
        <v>2440</v>
      </c>
      <c r="P1134" s="192" t="s">
        <v>10209</v>
      </c>
      <c r="Q1134" s="197" t="s">
        <v>3547</v>
      </c>
    </row>
    <row r="1135" spans="1:17">
      <c r="A1135" s="192" t="s">
        <v>5736</v>
      </c>
      <c r="B1135" s="196">
        <v>1.5131999999999999</v>
      </c>
      <c r="C1135" s="196">
        <v>1.0071999999999999</v>
      </c>
      <c r="D1135" s="196">
        <v>38.156499999999994</v>
      </c>
      <c r="E1135" s="196">
        <v>39.023999999999994</v>
      </c>
      <c r="F1135" s="196">
        <v>39.231199999999994</v>
      </c>
      <c r="G1135" s="196">
        <v>38.787199999999999</v>
      </c>
      <c r="H1135" s="197" t="s">
        <v>1532</v>
      </c>
      <c r="I1135" s="197"/>
      <c r="J1135" s="201" t="s">
        <v>3547</v>
      </c>
      <c r="K1135" s="197"/>
      <c r="L1135" s="192"/>
      <c r="M1135" s="197"/>
      <c r="N1135" s="192" t="s">
        <v>3935</v>
      </c>
      <c r="O1135" s="194" t="s">
        <v>2422</v>
      </c>
      <c r="P1135" s="192" t="s">
        <v>10189</v>
      </c>
      <c r="Q1135" s="197" t="s">
        <v>3547</v>
      </c>
    </row>
    <row r="1136" spans="1:17">
      <c r="A1136" s="192" t="s">
        <v>5737</v>
      </c>
      <c r="B1136" s="196">
        <v>2.3776999999999999</v>
      </c>
      <c r="C1136" s="196">
        <v>1.0071999999999999</v>
      </c>
      <c r="D1136" s="196">
        <v>38.110699999999994</v>
      </c>
      <c r="E1136" s="196">
        <v>37.885099999999994</v>
      </c>
      <c r="F1136" s="196">
        <v>36.302499999999995</v>
      </c>
      <c r="G1136" s="196">
        <v>37.353199999999994</v>
      </c>
      <c r="H1136" s="197" t="s">
        <v>1532</v>
      </c>
      <c r="I1136" s="197"/>
      <c r="J1136" s="201" t="s">
        <v>3547</v>
      </c>
      <c r="K1136" s="197"/>
      <c r="L1136" s="192"/>
      <c r="M1136" s="197"/>
      <c r="N1136" s="192" t="s">
        <v>3576</v>
      </c>
      <c r="O1136" s="194" t="s">
        <v>2431</v>
      </c>
      <c r="P1136" s="192" t="s">
        <v>10199</v>
      </c>
      <c r="Q1136" s="197" t="s">
        <v>3547</v>
      </c>
    </row>
    <row r="1137" spans="1:17">
      <c r="A1137" s="192" t="s">
        <v>5738</v>
      </c>
      <c r="B1137" s="196">
        <v>1.8521999999999998</v>
      </c>
      <c r="C1137" s="196">
        <v>1.0071999999999999</v>
      </c>
      <c r="D1137" s="196">
        <v>39.602499999999999</v>
      </c>
      <c r="E1137" s="196">
        <v>40.326299999999996</v>
      </c>
      <c r="F1137" s="196">
        <v>41.228899999999996</v>
      </c>
      <c r="G1137" s="196">
        <v>40.321099999999994</v>
      </c>
      <c r="H1137" s="197" t="s">
        <v>1532</v>
      </c>
      <c r="I1137" s="197"/>
      <c r="J1137" s="201" t="s">
        <v>3547</v>
      </c>
      <c r="K1137" s="197"/>
      <c r="L1137" s="192"/>
      <c r="M1137" s="197"/>
      <c r="N1137" s="192" t="s">
        <v>3950</v>
      </c>
      <c r="O1137" s="194" t="s">
        <v>2440</v>
      </c>
      <c r="P1137" s="192" t="s">
        <v>10209</v>
      </c>
      <c r="Q1137" s="197" t="s">
        <v>3547</v>
      </c>
    </row>
    <row r="1138" spans="1:17">
      <c r="A1138" s="192" t="s">
        <v>5739</v>
      </c>
      <c r="B1138" s="196">
        <v>1.9563999999999999</v>
      </c>
      <c r="C1138" s="196">
        <v>1.0071999999999999</v>
      </c>
      <c r="D1138" s="196">
        <v>41.049699999999994</v>
      </c>
      <c r="E1138" s="196">
        <v>42.1982</v>
      </c>
      <c r="F1138" s="196">
        <v>40.816299999999998</v>
      </c>
      <c r="G1138" s="196">
        <v>41.362399999999994</v>
      </c>
      <c r="H1138" s="197" t="s">
        <v>1532</v>
      </c>
      <c r="I1138" s="197"/>
      <c r="J1138" s="201" t="s">
        <v>3547</v>
      </c>
      <c r="K1138" s="197"/>
      <c r="L1138" s="192"/>
      <c r="M1138" s="197"/>
      <c r="N1138" s="192" t="s">
        <v>3576</v>
      </c>
      <c r="O1138" s="194" t="s">
        <v>2431</v>
      </c>
      <c r="P1138" s="192" t="s">
        <v>10199</v>
      </c>
      <c r="Q1138" s="197" t="s">
        <v>3547</v>
      </c>
    </row>
    <row r="1139" spans="1:17">
      <c r="A1139" s="192" t="s">
        <v>5740</v>
      </c>
      <c r="B1139" s="196"/>
      <c r="C1139" s="196">
        <v>0.86939999999999995</v>
      </c>
      <c r="D1139" s="196">
        <v>27.901799999999998</v>
      </c>
      <c r="E1139" s="196">
        <v>28.0123</v>
      </c>
      <c r="F1139" s="196"/>
      <c r="G1139" s="196">
        <v>27.9543</v>
      </c>
      <c r="H1139" s="197" t="s">
        <v>1589</v>
      </c>
      <c r="I1139" s="197"/>
      <c r="J1139" s="201" t="s">
        <v>3547</v>
      </c>
      <c r="K1139" s="197"/>
      <c r="L1139" s="192"/>
      <c r="M1139" s="197"/>
      <c r="N1139" s="192" t="s">
        <v>3940</v>
      </c>
      <c r="O1139" s="194" t="s">
        <v>2425</v>
      </c>
      <c r="P1139" s="192" t="s">
        <v>10192</v>
      </c>
      <c r="Q1139" s="197" t="s">
        <v>3547</v>
      </c>
    </row>
    <row r="1140" spans="1:17">
      <c r="A1140" s="192" t="s">
        <v>9703</v>
      </c>
      <c r="B1140" s="196"/>
      <c r="C1140" s="196">
        <v>0.85989999999999989</v>
      </c>
      <c r="D1140" s="196">
        <v>28.284299999999998</v>
      </c>
      <c r="E1140" s="196">
        <v>31.488599999999998</v>
      </c>
      <c r="F1140" s="196">
        <v>28.602799999999998</v>
      </c>
      <c r="G1140" s="196">
        <v>29.472899999999999</v>
      </c>
      <c r="H1140" s="197" t="s">
        <v>1400</v>
      </c>
      <c r="I1140" s="197"/>
      <c r="J1140" s="201" t="s">
        <v>3547</v>
      </c>
      <c r="K1140" s="197"/>
      <c r="L1140" s="192"/>
      <c r="M1140" s="197"/>
      <c r="N1140" s="192" t="s">
        <v>3602</v>
      </c>
      <c r="O1140" s="194" t="s">
        <v>2439</v>
      </c>
      <c r="P1140" s="192" t="s">
        <v>10208</v>
      </c>
      <c r="Q1140" s="197" t="s">
        <v>3547</v>
      </c>
    </row>
    <row r="1141" spans="1:17">
      <c r="A1141" s="192" t="s">
        <v>5741</v>
      </c>
      <c r="B1141" s="196">
        <v>1.5170999999999999</v>
      </c>
      <c r="C1141" s="196">
        <v>1.0343</v>
      </c>
      <c r="D1141" s="196">
        <v>42.404699999999998</v>
      </c>
      <c r="E1141" s="196">
        <v>42.023099999999999</v>
      </c>
      <c r="F1141" s="196">
        <v>42.238199999999999</v>
      </c>
      <c r="G1141" s="196">
        <v>42.194099999999999</v>
      </c>
      <c r="H1141" s="197" t="s">
        <v>1503</v>
      </c>
      <c r="I1141" s="197" t="s">
        <v>1442</v>
      </c>
      <c r="J1141" s="201" t="s">
        <v>3547</v>
      </c>
      <c r="K1141" s="197" t="s">
        <v>3550</v>
      </c>
      <c r="L1141" s="192"/>
      <c r="M1141" s="197">
        <v>1.4599999999999998E-2</v>
      </c>
      <c r="N1141" s="192" t="s">
        <v>3792</v>
      </c>
      <c r="O1141" s="194" t="s">
        <v>2420</v>
      </c>
      <c r="P1141" s="192" t="s">
        <v>10187</v>
      </c>
      <c r="Q1141" s="197" t="s">
        <v>3547</v>
      </c>
    </row>
    <row r="1142" spans="1:17">
      <c r="A1142" s="192" t="s">
        <v>5742</v>
      </c>
      <c r="B1142" s="196">
        <v>1.7026999999999999</v>
      </c>
      <c r="C1142" s="196">
        <v>1.0343</v>
      </c>
      <c r="D1142" s="196">
        <v>36.686599999999999</v>
      </c>
      <c r="E1142" s="196">
        <v>34.629599999999996</v>
      </c>
      <c r="F1142" s="196">
        <v>34.376599999999996</v>
      </c>
      <c r="G1142" s="196">
        <v>35.2455</v>
      </c>
      <c r="H1142" s="197" t="s">
        <v>1503</v>
      </c>
      <c r="I1142" s="197" t="s">
        <v>1442</v>
      </c>
      <c r="J1142" s="201" t="s">
        <v>3547</v>
      </c>
      <c r="K1142" s="197" t="s">
        <v>3550</v>
      </c>
      <c r="L1142" s="192"/>
      <c r="M1142" s="197">
        <v>1.4599999999999998E-2</v>
      </c>
      <c r="N1142" s="192" t="s">
        <v>3792</v>
      </c>
      <c r="O1142" s="194" t="s">
        <v>2420</v>
      </c>
      <c r="P1142" s="192" t="s">
        <v>10187</v>
      </c>
      <c r="Q1142" s="197" t="s">
        <v>3547</v>
      </c>
    </row>
    <row r="1143" spans="1:17">
      <c r="A1143" s="192" t="s">
        <v>5743</v>
      </c>
      <c r="B1143" s="196">
        <v>2.4694999999999996</v>
      </c>
      <c r="C1143" s="196">
        <v>0.85129999999999995</v>
      </c>
      <c r="D1143" s="196">
        <v>47.384499999999996</v>
      </c>
      <c r="E1143" s="196">
        <v>43.879299999999994</v>
      </c>
      <c r="F1143" s="196">
        <v>40.157599999999995</v>
      </c>
      <c r="G1143" s="196">
        <v>43.653099999999995</v>
      </c>
      <c r="H1143" s="197" t="s">
        <v>1497</v>
      </c>
      <c r="I1143" s="197"/>
      <c r="J1143" s="201" t="s">
        <v>3547</v>
      </c>
      <c r="K1143" s="197"/>
      <c r="L1143" s="192"/>
      <c r="M1143" s="197"/>
      <c r="N1143" s="192" t="s">
        <v>3944</v>
      </c>
      <c r="O1143" s="194" t="s">
        <v>2427</v>
      </c>
      <c r="P1143" s="192" t="s">
        <v>10195</v>
      </c>
      <c r="Q1143" s="197" t="s">
        <v>3547</v>
      </c>
    </row>
    <row r="1144" spans="1:17">
      <c r="A1144" s="192" t="s">
        <v>5744</v>
      </c>
      <c r="B1144" s="196">
        <v>2.4979999999999998</v>
      </c>
      <c r="C1144" s="196">
        <v>0.85129999999999995</v>
      </c>
      <c r="D1144" s="196">
        <v>32.340399999999995</v>
      </c>
      <c r="E1144" s="196">
        <v>33.756899999999995</v>
      </c>
      <c r="F1144" s="196">
        <v>32.162299999999995</v>
      </c>
      <c r="G1144" s="196">
        <v>32.759799999999998</v>
      </c>
      <c r="H1144" s="197" t="s">
        <v>1497</v>
      </c>
      <c r="I1144" s="197"/>
      <c r="J1144" s="201" t="s">
        <v>3547</v>
      </c>
      <c r="K1144" s="197"/>
      <c r="L1144" s="192"/>
      <c r="M1144" s="197"/>
      <c r="N1144" s="192" t="s">
        <v>3944</v>
      </c>
      <c r="O1144" s="194" t="s">
        <v>2427</v>
      </c>
      <c r="P1144" s="192" t="s">
        <v>10195</v>
      </c>
      <c r="Q1144" s="197" t="s">
        <v>3547</v>
      </c>
    </row>
    <row r="1145" spans="1:17">
      <c r="A1145" s="192" t="s">
        <v>5745</v>
      </c>
      <c r="B1145" s="196">
        <v>1.7242999999999999</v>
      </c>
      <c r="C1145" s="196">
        <v>1.0071999999999999</v>
      </c>
      <c r="D1145" s="196">
        <v>46.590399999999995</v>
      </c>
      <c r="E1145" s="196">
        <v>49.904999999999994</v>
      </c>
      <c r="F1145" s="196">
        <v>46.204199999999993</v>
      </c>
      <c r="G1145" s="196">
        <v>47.629499999999993</v>
      </c>
      <c r="H1145" s="197" t="s">
        <v>1532</v>
      </c>
      <c r="I1145" s="197"/>
      <c r="J1145" s="201" t="s">
        <v>3547</v>
      </c>
      <c r="K1145" s="197"/>
      <c r="L1145" s="192"/>
      <c r="M1145" s="197"/>
      <c r="N1145" s="192" t="s">
        <v>3576</v>
      </c>
      <c r="O1145" s="194" t="s">
        <v>2431</v>
      </c>
      <c r="P1145" s="192" t="s">
        <v>10199</v>
      </c>
      <c r="Q1145" s="197" t="s">
        <v>3547</v>
      </c>
    </row>
    <row r="1146" spans="1:17">
      <c r="A1146" s="192" t="s">
        <v>5746</v>
      </c>
      <c r="B1146" s="196">
        <v>2.0905999999999998</v>
      </c>
      <c r="C1146" s="196">
        <v>0.86939999999999995</v>
      </c>
      <c r="D1146" s="196">
        <v>40.9788</v>
      </c>
      <c r="E1146" s="196">
        <v>39.750599999999999</v>
      </c>
      <c r="F1146" s="196">
        <v>39.773999999999994</v>
      </c>
      <c r="G1146" s="196">
        <v>40.054299999999998</v>
      </c>
      <c r="H1146" s="197" t="s">
        <v>1589</v>
      </c>
      <c r="I1146" s="197"/>
      <c r="J1146" s="201" t="s">
        <v>3547</v>
      </c>
      <c r="K1146" s="197"/>
      <c r="L1146" s="192"/>
      <c r="M1146" s="197"/>
      <c r="N1146" s="192" t="s">
        <v>3845</v>
      </c>
      <c r="O1146" s="194" t="s">
        <v>2436</v>
      </c>
      <c r="P1146" s="192" t="s">
        <v>10205</v>
      </c>
      <c r="Q1146" s="197" t="s">
        <v>3547</v>
      </c>
    </row>
    <row r="1147" spans="1:17">
      <c r="A1147" s="192" t="s">
        <v>5747</v>
      </c>
      <c r="B1147" s="196">
        <v>1.7122999999999999</v>
      </c>
      <c r="C1147" s="196">
        <v>0.98349999999999993</v>
      </c>
      <c r="D1147" s="196">
        <v>39.397599999999997</v>
      </c>
      <c r="E1147" s="196">
        <v>39.478499999999997</v>
      </c>
      <c r="F1147" s="196">
        <v>41.189899999999994</v>
      </c>
      <c r="G1147" s="196">
        <v>40.000799999999998</v>
      </c>
      <c r="H1147" s="197" t="s">
        <v>3933</v>
      </c>
      <c r="I1147" s="197"/>
      <c r="J1147" s="201" t="s">
        <v>3547</v>
      </c>
      <c r="K1147" s="197"/>
      <c r="L1147" s="192"/>
      <c r="M1147" s="197"/>
      <c r="N1147" s="192" t="s">
        <v>3934</v>
      </c>
      <c r="O1147" s="194" t="s">
        <v>2421</v>
      </c>
      <c r="P1147" s="192" t="s">
        <v>10188</v>
      </c>
      <c r="Q1147" s="197" t="s">
        <v>3547</v>
      </c>
    </row>
    <row r="1148" spans="1:17">
      <c r="A1148" s="192" t="s">
        <v>5748</v>
      </c>
      <c r="B1148" s="196">
        <v>2.4621999999999997</v>
      </c>
      <c r="C1148" s="196">
        <v>0.90329999999999999</v>
      </c>
      <c r="D1148" s="196">
        <v>36.696899999999999</v>
      </c>
      <c r="E1148" s="196">
        <v>38.713099999999997</v>
      </c>
      <c r="F1148" s="196">
        <v>40.089799999999997</v>
      </c>
      <c r="G1148" s="196">
        <v>38.521899999999995</v>
      </c>
      <c r="H1148" s="197" t="s">
        <v>1484</v>
      </c>
      <c r="I1148" s="197"/>
      <c r="J1148" s="201" t="s">
        <v>3547</v>
      </c>
      <c r="K1148" s="197"/>
      <c r="L1148" s="192"/>
      <c r="M1148" s="197"/>
      <c r="N1148" s="192" t="s">
        <v>3965</v>
      </c>
      <c r="O1148" s="194" t="s">
        <v>2459</v>
      </c>
      <c r="P1148" s="192" t="s">
        <v>10230</v>
      </c>
      <c r="Q1148" s="197" t="s">
        <v>3547</v>
      </c>
    </row>
    <row r="1149" spans="1:17">
      <c r="A1149" s="192" t="s">
        <v>5749</v>
      </c>
      <c r="B1149" s="196">
        <v>1.8934</v>
      </c>
      <c r="C1149" s="196">
        <v>0.86939999999999995</v>
      </c>
      <c r="D1149" s="196">
        <v>27.339299999999998</v>
      </c>
      <c r="E1149" s="196">
        <v>30.755899999999997</v>
      </c>
      <c r="F1149" s="196">
        <v>29.2441</v>
      </c>
      <c r="G1149" s="196">
        <v>29.122</v>
      </c>
      <c r="H1149" s="197" t="s">
        <v>1589</v>
      </c>
      <c r="I1149" s="197"/>
      <c r="J1149" s="201" t="s">
        <v>3547</v>
      </c>
      <c r="K1149" s="197"/>
      <c r="L1149" s="192"/>
      <c r="M1149" s="197"/>
      <c r="N1149" s="192" t="s">
        <v>3940</v>
      </c>
      <c r="O1149" s="194" t="s">
        <v>2425</v>
      </c>
      <c r="P1149" s="192" t="s">
        <v>10192</v>
      </c>
      <c r="Q1149" s="197" t="s">
        <v>3547</v>
      </c>
    </row>
    <row r="1150" spans="1:17">
      <c r="A1150" s="192" t="s">
        <v>5750</v>
      </c>
      <c r="B1150" s="196">
        <v>3.3169</v>
      </c>
      <c r="C1150" s="196">
        <v>0.91279999999999994</v>
      </c>
      <c r="D1150" s="196">
        <v>36.095899999999993</v>
      </c>
      <c r="E1150" s="196">
        <v>42.546099999999996</v>
      </c>
      <c r="F1150" s="196">
        <v>36.354699999999994</v>
      </c>
      <c r="G1150" s="196">
        <v>37.668099999999995</v>
      </c>
      <c r="H1150" s="197" t="s">
        <v>1737</v>
      </c>
      <c r="I1150" s="197"/>
      <c r="J1150" s="201" t="s">
        <v>3547</v>
      </c>
      <c r="K1150" s="197"/>
      <c r="L1150" s="192"/>
      <c r="M1150" s="197"/>
      <c r="N1150" s="192" t="s">
        <v>3943</v>
      </c>
      <c r="O1150" s="194" t="s">
        <v>2426</v>
      </c>
      <c r="P1150" s="192" t="s">
        <v>10194</v>
      </c>
      <c r="Q1150" s="197" t="s">
        <v>3547</v>
      </c>
    </row>
    <row r="1151" spans="1:17">
      <c r="A1151" s="192" t="s">
        <v>5752</v>
      </c>
      <c r="B1151" s="196">
        <v>1.0827</v>
      </c>
      <c r="C1151" s="196">
        <v>1.0071999999999999</v>
      </c>
      <c r="D1151" s="196"/>
      <c r="E1151" s="196">
        <v>33.032499999999999</v>
      </c>
      <c r="F1151" s="196">
        <v>33.361499999999999</v>
      </c>
      <c r="G1151" s="196">
        <v>33.206499999999998</v>
      </c>
      <c r="H1151" s="197" t="s">
        <v>1532</v>
      </c>
      <c r="I1151" s="197"/>
      <c r="J1151" s="201" t="s">
        <v>3547</v>
      </c>
      <c r="K1151" s="197"/>
      <c r="L1151" s="192"/>
      <c r="M1151" s="197"/>
      <c r="N1151" s="192" t="s">
        <v>3576</v>
      </c>
      <c r="O1151" s="194" t="s">
        <v>2431</v>
      </c>
      <c r="P1151" s="192" t="s">
        <v>10199</v>
      </c>
      <c r="Q1151" s="197" t="s">
        <v>3547</v>
      </c>
    </row>
    <row r="1152" spans="1:17">
      <c r="A1152" s="192" t="s">
        <v>9704</v>
      </c>
      <c r="B1152" s="196"/>
      <c r="C1152" s="196">
        <v>0.90069999999999995</v>
      </c>
      <c r="D1152" s="196"/>
      <c r="E1152" s="196">
        <v>36.390199999999993</v>
      </c>
      <c r="F1152" s="196"/>
      <c r="G1152" s="196">
        <v>36.390199999999993</v>
      </c>
      <c r="H1152" s="197" t="s">
        <v>3941</v>
      </c>
      <c r="I1152" s="197" t="s">
        <v>1737</v>
      </c>
      <c r="J1152" s="201" t="s">
        <v>3610</v>
      </c>
      <c r="K1152" s="197"/>
      <c r="L1152" s="192"/>
      <c r="M1152" s="197">
        <v>5.1299999999999998E-2</v>
      </c>
      <c r="N1152" s="192" t="s">
        <v>3551</v>
      </c>
      <c r="O1152" s="194" t="s">
        <v>2446</v>
      </c>
      <c r="P1152" s="192" t="s">
        <v>10216</v>
      </c>
      <c r="Q1152" s="197" t="s">
        <v>3547</v>
      </c>
    </row>
    <row r="1153" spans="1:17">
      <c r="A1153" s="192" t="s">
        <v>5753</v>
      </c>
      <c r="B1153" s="196">
        <v>1.3583999999999998</v>
      </c>
      <c r="C1153" s="196">
        <v>1.0071999999999999</v>
      </c>
      <c r="D1153" s="196"/>
      <c r="E1153" s="196">
        <v>38.574499999999993</v>
      </c>
      <c r="F1153" s="196">
        <v>47.749499999999998</v>
      </c>
      <c r="G1153" s="196">
        <v>42.807899999999997</v>
      </c>
      <c r="H1153" s="197" t="s">
        <v>1532</v>
      </c>
      <c r="I1153" s="197"/>
      <c r="J1153" s="201" t="s">
        <v>3547</v>
      </c>
      <c r="K1153" s="197"/>
      <c r="L1153" s="192"/>
      <c r="M1153" s="197"/>
      <c r="N1153" s="192" t="s">
        <v>3950</v>
      </c>
      <c r="O1153" s="194" t="s">
        <v>2440</v>
      </c>
      <c r="P1153" s="192" t="s">
        <v>10209</v>
      </c>
      <c r="Q1153" s="197" t="s">
        <v>3547</v>
      </c>
    </row>
    <row r="1154" spans="1:17">
      <c r="A1154" s="192" t="s">
        <v>5754</v>
      </c>
      <c r="B1154" s="196">
        <v>2.4379999999999997</v>
      </c>
      <c r="C1154" s="196">
        <v>1.0071999999999999</v>
      </c>
      <c r="D1154" s="196"/>
      <c r="E1154" s="196">
        <v>40.698699999999995</v>
      </c>
      <c r="F1154" s="196">
        <v>35.697999999999993</v>
      </c>
      <c r="G1154" s="196">
        <v>37.7333</v>
      </c>
      <c r="H1154" s="197" t="s">
        <v>1532</v>
      </c>
      <c r="I1154" s="197"/>
      <c r="J1154" s="201" t="s">
        <v>3547</v>
      </c>
      <c r="K1154" s="197"/>
      <c r="L1154" s="192"/>
      <c r="M1154" s="197"/>
      <c r="N1154" s="192" t="s">
        <v>3950</v>
      </c>
      <c r="O1154" s="194" t="s">
        <v>2440</v>
      </c>
      <c r="P1154" s="192" t="s">
        <v>10209</v>
      </c>
      <c r="Q1154" s="197" t="s">
        <v>3547</v>
      </c>
    </row>
    <row r="1155" spans="1:17">
      <c r="A1155" s="192" t="s">
        <v>5755</v>
      </c>
      <c r="B1155" s="196">
        <v>1.6427999999999998</v>
      </c>
      <c r="C1155" s="196">
        <v>0.8599</v>
      </c>
      <c r="D1155" s="196"/>
      <c r="E1155" s="196"/>
      <c r="F1155" s="196"/>
      <c r="G1155" s="196"/>
      <c r="H1155" s="197" t="s">
        <v>1400</v>
      </c>
      <c r="I1155" s="197"/>
      <c r="J1155" s="201" t="s">
        <v>3547</v>
      </c>
      <c r="K1155" s="197"/>
      <c r="L1155" s="192"/>
      <c r="M1155" s="197"/>
      <c r="N1155" s="192" t="s">
        <v>3602</v>
      </c>
      <c r="O1155" s="194" t="s">
        <v>2439</v>
      </c>
      <c r="P1155" s="192" t="s">
        <v>10208</v>
      </c>
      <c r="Q1155" s="197" t="s">
        <v>3547</v>
      </c>
    </row>
    <row r="1156" spans="1:17">
      <c r="A1156" s="192" t="s">
        <v>5756</v>
      </c>
      <c r="B1156" s="196">
        <v>1.5701999999999998</v>
      </c>
      <c r="C1156" s="196">
        <v>0.92109999999999992</v>
      </c>
      <c r="D1156" s="196">
        <v>34.417199999999994</v>
      </c>
      <c r="E1156" s="196">
        <v>36.061499999999995</v>
      </c>
      <c r="F1156" s="196">
        <v>37.909799999999997</v>
      </c>
      <c r="G1156" s="196">
        <v>36.156099999999995</v>
      </c>
      <c r="H1156" s="197" t="s">
        <v>3966</v>
      </c>
      <c r="I1156" s="197" t="s">
        <v>1468</v>
      </c>
      <c r="J1156" s="201" t="s">
        <v>3547</v>
      </c>
      <c r="K1156" s="197" t="s">
        <v>3550</v>
      </c>
      <c r="L1156" s="192"/>
      <c r="M1156" s="197">
        <v>1.5899999999999997E-2</v>
      </c>
      <c r="N1156" s="192" t="s">
        <v>3551</v>
      </c>
      <c r="O1156" s="194" t="s">
        <v>2460</v>
      </c>
      <c r="P1156" s="192" t="s">
        <v>10231</v>
      </c>
      <c r="Q1156" s="197" t="s">
        <v>3547</v>
      </c>
    </row>
    <row r="1157" spans="1:17">
      <c r="A1157" s="192" t="s">
        <v>5757</v>
      </c>
      <c r="B1157" s="196">
        <v>1.2683</v>
      </c>
      <c r="C1157" s="196">
        <v>0.82509999999999994</v>
      </c>
      <c r="D1157" s="196">
        <v>30.745899999999999</v>
      </c>
      <c r="E1157" s="196">
        <v>29.994499999999999</v>
      </c>
      <c r="F1157" s="196">
        <v>35.080799999999996</v>
      </c>
      <c r="G1157" s="196">
        <v>31.932599999999997</v>
      </c>
      <c r="H1157" s="197" t="s">
        <v>3966</v>
      </c>
      <c r="I1157" s="197"/>
      <c r="J1157" s="201" t="s">
        <v>3547</v>
      </c>
      <c r="K1157" s="197"/>
      <c r="L1157" s="192"/>
      <c r="M1157" s="197"/>
      <c r="N1157" s="192" t="s">
        <v>3824</v>
      </c>
      <c r="O1157" s="194" t="s">
        <v>2461</v>
      </c>
      <c r="P1157" s="192" t="s">
        <v>10232</v>
      </c>
      <c r="Q1157" s="197" t="s">
        <v>3547</v>
      </c>
    </row>
    <row r="1158" spans="1:17">
      <c r="A1158" s="192" t="s">
        <v>5758</v>
      </c>
      <c r="B1158" s="196">
        <v>1.0851</v>
      </c>
      <c r="C1158" s="196">
        <v>0.82509999999999994</v>
      </c>
      <c r="D1158" s="196">
        <v>26.5183</v>
      </c>
      <c r="E1158" s="196">
        <v>27.443499999999997</v>
      </c>
      <c r="F1158" s="196">
        <v>27.7883</v>
      </c>
      <c r="G1158" s="196">
        <v>27.1875</v>
      </c>
      <c r="H1158" s="197" t="s">
        <v>3966</v>
      </c>
      <c r="I1158" s="197"/>
      <c r="J1158" s="201" t="s">
        <v>3547</v>
      </c>
      <c r="K1158" s="197"/>
      <c r="L1158" s="192"/>
      <c r="M1158" s="197"/>
      <c r="N1158" s="192" t="s">
        <v>3569</v>
      </c>
      <c r="O1158" s="194" t="s">
        <v>2462</v>
      </c>
      <c r="P1158" s="192" t="s">
        <v>10233</v>
      </c>
      <c r="Q1158" s="197" t="s">
        <v>3547</v>
      </c>
    </row>
    <row r="1159" spans="1:17">
      <c r="A1159" s="192" t="s">
        <v>5759</v>
      </c>
      <c r="B1159" s="196">
        <v>1.3026</v>
      </c>
      <c r="C1159" s="196">
        <v>0.88969999999999994</v>
      </c>
      <c r="D1159" s="196">
        <v>30.734299999999998</v>
      </c>
      <c r="E1159" s="196">
        <v>28.8994</v>
      </c>
      <c r="F1159" s="196">
        <v>27.733799999999999</v>
      </c>
      <c r="G1159" s="196">
        <v>29.067799999999998</v>
      </c>
      <c r="H1159" s="197" t="s">
        <v>3966</v>
      </c>
      <c r="I1159" s="197"/>
      <c r="J1159" s="201" t="s">
        <v>3547</v>
      </c>
      <c r="K1159" s="197"/>
      <c r="L1159" s="192"/>
      <c r="M1159" s="197">
        <v>6.4599999999999991E-2</v>
      </c>
      <c r="N1159" s="192" t="s">
        <v>3967</v>
      </c>
      <c r="O1159" s="194" t="s">
        <v>2463</v>
      </c>
      <c r="P1159" s="192" t="s">
        <v>10234</v>
      </c>
      <c r="Q1159" s="197" t="s">
        <v>3547</v>
      </c>
    </row>
    <row r="1160" spans="1:17">
      <c r="A1160" s="192" t="s">
        <v>5760</v>
      </c>
      <c r="B1160" s="196">
        <v>1.6317999999999999</v>
      </c>
      <c r="C1160" s="196">
        <v>0.8698999999999999</v>
      </c>
      <c r="D1160" s="196">
        <v>32.840999999999994</v>
      </c>
      <c r="E1160" s="196">
        <v>33.372699999999995</v>
      </c>
      <c r="F1160" s="196">
        <v>33.410399999999996</v>
      </c>
      <c r="G1160" s="196">
        <v>33.205299999999994</v>
      </c>
      <c r="H1160" s="197" t="s">
        <v>3966</v>
      </c>
      <c r="I1160" s="197" t="s">
        <v>1360</v>
      </c>
      <c r="J1160" s="201" t="s">
        <v>3547</v>
      </c>
      <c r="K1160" s="197" t="s">
        <v>3550</v>
      </c>
      <c r="L1160" s="192"/>
      <c r="M1160" s="197"/>
      <c r="N1160" s="192" t="s">
        <v>3968</v>
      </c>
      <c r="O1160" s="194" t="s">
        <v>2464</v>
      </c>
      <c r="P1160" s="192" t="s">
        <v>10235</v>
      </c>
      <c r="Q1160" s="197" t="s">
        <v>3547</v>
      </c>
    </row>
    <row r="1161" spans="1:17">
      <c r="A1161" s="192" t="s">
        <v>5761</v>
      </c>
      <c r="B1161" s="196">
        <v>1.4107999999999998</v>
      </c>
      <c r="C1161" s="196">
        <v>0.92109999999999992</v>
      </c>
      <c r="D1161" s="196">
        <v>38.133799999999994</v>
      </c>
      <c r="E1161" s="196">
        <v>39.336699999999993</v>
      </c>
      <c r="F1161" s="196">
        <v>39.563499999999998</v>
      </c>
      <c r="G1161" s="196">
        <v>39.004799999999996</v>
      </c>
      <c r="H1161" s="197" t="s">
        <v>1468</v>
      </c>
      <c r="I1161" s="197"/>
      <c r="J1161" s="201" t="s">
        <v>3547</v>
      </c>
      <c r="K1161" s="197"/>
      <c r="L1161" s="192"/>
      <c r="M1161" s="197"/>
      <c r="N1161" s="192" t="s">
        <v>3643</v>
      </c>
      <c r="O1161" s="194" t="s">
        <v>2465</v>
      </c>
      <c r="P1161" s="192" t="s">
        <v>10236</v>
      </c>
      <c r="Q1161" s="197" t="s">
        <v>3547</v>
      </c>
    </row>
    <row r="1162" spans="1:17">
      <c r="A1162" s="192" t="s">
        <v>5762</v>
      </c>
      <c r="B1162" s="196">
        <v>1.4922</v>
      </c>
      <c r="C1162" s="196">
        <v>0.93089999999999995</v>
      </c>
      <c r="D1162" s="196">
        <v>36.124899999999997</v>
      </c>
      <c r="E1162" s="196">
        <v>38.711999999999996</v>
      </c>
      <c r="F1162" s="196">
        <v>39.008599999999994</v>
      </c>
      <c r="G1162" s="196">
        <v>37.927499999999995</v>
      </c>
      <c r="H1162" s="197" t="s">
        <v>1650</v>
      </c>
      <c r="I1162" s="197"/>
      <c r="J1162" s="201" t="s">
        <v>3547</v>
      </c>
      <c r="K1162" s="197"/>
      <c r="L1162" s="192"/>
      <c r="M1162" s="197"/>
      <c r="N1162" s="192" t="s">
        <v>3969</v>
      </c>
      <c r="O1162" s="194" t="s">
        <v>2466</v>
      </c>
      <c r="P1162" s="192" t="s">
        <v>10237</v>
      </c>
      <c r="Q1162" s="197" t="s">
        <v>3547</v>
      </c>
    </row>
    <row r="1163" spans="1:17">
      <c r="A1163" s="192" t="s">
        <v>5763</v>
      </c>
      <c r="B1163" s="196">
        <v>1.7926</v>
      </c>
      <c r="C1163" s="196">
        <v>0.94689999999999996</v>
      </c>
      <c r="D1163" s="196">
        <v>37.619899999999994</v>
      </c>
      <c r="E1163" s="196">
        <v>38.846599999999995</v>
      </c>
      <c r="F1163" s="196">
        <v>38.0687</v>
      </c>
      <c r="G1163" s="196">
        <v>38.169499999999999</v>
      </c>
      <c r="H1163" s="197" t="s">
        <v>1534</v>
      </c>
      <c r="I1163" s="197"/>
      <c r="J1163" s="201" t="s">
        <v>3547</v>
      </c>
      <c r="K1163" s="197"/>
      <c r="L1163" s="192"/>
      <c r="M1163" s="197"/>
      <c r="N1163" s="192" t="s">
        <v>3639</v>
      </c>
      <c r="O1163" s="194" t="s">
        <v>2467</v>
      </c>
      <c r="P1163" s="192" t="s">
        <v>10238</v>
      </c>
      <c r="Q1163" s="197" t="s">
        <v>3547</v>
      </c>
    </row>
    <row r="1164" spans="1:17">
      <c r="A1164" s="192" t="s">
        <v>5764</v>
      </c>
      <c r="B1164" s="196">
        <v>1.6476999999999999</v>
      </c>
      <c r="C1164" s="196">
        <v>0.92299999999999993</v>
      </c>
      <c r="D1164" s="196">
        <v>37.882099999999994</v>
      </c>
      <c r="E1164" s="196">
        <v>38.554399999999994</v>
      </c>
      <c r="F1164" s="196">
        <v>39.059099999999994</v>
      </c>
      <c r="G1164" s="196">
        <v>38.4925</v>
      </c>
      <c r="H1164" s="197" t="s">
        <v>1360</v>
      </c>
      <c r="I1164" s="197"/>
      <c r="J1164" s="201" t="s">
        <v>3547</v>
      </c>
      <c r="K1164" s="197"/>
      <c r="L1164" s="192"/>
      <c r="M1164" s="197"/>
      <c r="N1164" s="192" t="s">
        <v>3970</v>
      </c>
      <c r="O1164" s="194" t="s">
        <v>2468</v>
      </c>
      <c r="P1164" s="192" t="s">
        <v>10239</v>
      </c>
      <c r="Q1164" s="197" t="s">
        <v>3547</v>
      </c>
    </row>
    <row r="1165" spans="1:17">
      <c r="A1165" s="192" t="s">
        <v>5765</v>
      </c>
      <c r="B1165" s="196">
        <v>1.0912999999999999</v>
      </c>
      <c r="C1165" s="196">
        <v>0.92109999999999992</v>
      </c>
      <c r="D1165" s="196">
        <v>35.340699999999998</v>
      </c>
      <c r="E1165" s="196">
        <v>33.365699999999997</v>
      </c>
      <c r="F1165" s="196">
        <v>34.800699999999999</v>
      </c>
      <c r="G1165" s="196">
        <v>34.496499999999997</v>
      </c>
      <c r="H1165" s="197" t="s">
        <v>3966</v>
      </c>
      <c r="I1165" s="197" t="s">
        <v>1468</v>
      </c>
      <c r="J1165" s="201" t="s">
        <v>3610</v>
      </c>
      <c r="K1165" s="197"/>
      <c r="L1165" s="192"/>
      <c r="M1165" s="197">
        <v>4.4699999999999997E-2</v>
      </c>
      <c r="N1165" s="192" t="s">
        <v>3971</v>
      </c>
      <c r="O1165" s="194" t="s">
        <v>2469</v>
      </c>
      <c r="P1165" s="192" t="s">
        <v>10240</v>
      </c>
      <c r="Q1165" s="197" t="s">
        <v>3547</v>
      </c>
    </row>
    <row r="1166" spans="1:17">
      <c r="A1166" s="192" t="s">
        <v>5766</v>
      </c>
      <c r="B1166" s="196">
        <v>1.6425999999999998</v>
      </c>
      <c r="C1166" s="196">
        <v>0.93889999999999996</v>
      </c>
      <c r="D1166" s="196">
        <v>43.100199999999994</v>
      </c>
      <c r="E1166" s="196">
        <v>42.107199999999999</v>
      </c>
      <c r="F1166" s="196">
        <v>44.819199999999995</v>
      </c>
      <c r="G1166" s="196">
        <v>43.317799999999998</v>
      </c>
      <c r="H1166" s="197" t="s">
        <v>1462</v>
      </c>
      <c r="I1166" s="197"/>
      <c r="J1166" s="201" t="s">
        <v>3547</v>
      </c>
      <c r="K1166" s="197"/>
      <c r="L1166" s="192"/>
      <c r="M1166" s="197"/>
      <c r="N1166" s="192" t="s">
        <v>3972</v>
      </c>
      <c r="O1166" s="194" t="s">
        <v>2470</v>
      </c>
      <c r="P1166" s="192" t="s">
        <v>10241</v>
      </c>
      <c r="Q1166" s="197" t="s">
        <v>3547</v>
      </c>
    </row>
    <row r="1167" spans="1:17">
      <c r="A1167" s="192" t="s">
        <v>5767</v>
      </c>
      <c r="B1167" s="196">
        <v>1.6347999999999998</v>
      </c>
      <c r="C1167" s="196">
        <v>0.85019999999999996</v>
      </c>
      <c r="D1167" s="196">
        <v>34.813799999999993</v>
      </c>
      <c r="E1167" s="196">
        <v>34.469399999999993</v>
      </c>
      <c r="F1167" s="196">
        <v>34.842899999999993</v>
      </c>
      <c r="G1167" s="196">
        <v>34.706199999999995</v>
      </c>
      <c r="H1167" s="197" t="s">
        <v>3973</v>
      </c>
      <c r="I1167" s="197"/>
      <c r="J1167" s="201" t="s">
        <v>3547</v>
      </c>
      <c r="K1167" s="197"/>
      <c r="L1167" s="192"/>
      <c r="M1167" s="197"/>
      <c r="N1167" s="192" t="s">
        <v>3974</v>
      </c>
      <c r="O1167" s="194" t="s">
        <v>1821</v>
      </c>
      <c r="P1167" s="192" t="s">
        <v>10242</v>
      </c>
      <c r="Q1167" s="197" t="s">
        <v>3547</v>
      </c>
    </row>
    <row r="1168" spans="1:17">
      <c r="A1168" s="192" t="s">
        <v>5768</v>
      </c>
      <c r="B1168" s="196">
        <v>1.8791</v>
      </c>
      <c r="C1168" s="196">
        <v>0.90659999999999996</v>
      </c>
      <c r="D1168" s="196">
        <v>35.119299999999996</v>
      </c>
      <c r="E1168" s="196">
        <v>35.125499999999995</v>
      </c>
      <c r="F1168" s="196">
        <v>35.961399999999998</v>
      </c>
      <c r="G1168" s="196">
        <v>35.4071</v>
      </c>
      <c r="H1168" s="197" t="s">
        <v>1823</v>
      </c>
      <c r="I1168" s="197" t="s">
        <v>1534</v>
      </c>
      <c r="J1168" s="201" t="s">
        <v>3547</v>
      </c>
      <c r="K1168" s="197" t="s">
        <v>3550</v>
      </c>
      <c r="L1168" s="192"/>
      <c r="M1168" s="197">
        <v>2.7699999999999999E-2</v>
      </c>
      <c r="N1168" s="192" t="s">
        <v>3975</v>
      </c>
      <c r="O1168" s="194" t="s">
        <v>2471</v>
      </c>
      <c r="P1168" s="192" t="s">
        <v>10243</v>
      </c>
      <c r="Q1168" s="197" t="s">
        <v>3547</v>
      </c>
    </row>
    <row r="1169" spans="1:17">
      <c r="A1169" s="192" t="s">
        <v>5769</v>
      </c>
      <c r="B1169" s="196">
        <v>1.5576999999999999</v>
      </c>
      <c r="C1169" s="196">
        <v>0.93089999999999995</v>
      </c>
      <c r="D1169" s="196">
        <v>39.295399999999994</v>
      </c>
      <c r="E1169" s="196">
        <v>38.8401</v>
      </c>
      <c r="F1169" s="196">
        <v>39.586099999999995</v>
      </c>
      <c r="G1169" s="196">
        <v>39.237299999999998</v>
      </c>
      <c r="H1169" s="197" t="s">
        <v>1650</v>
      </c>
      <c r="I1169" s="197"/>
      <c r="J1169" s="201" t="s">
        <v>3547</v>
      </c>
      <c r="K1169" s="197"/>
      <c r="L1169" s="192"/>
      <c r="M1169" s="197"/>
      <c r="N1169" s="192" t="s">
        <v>3969</v>
      </c>
      <c r="O1169" s="194" t="s">
        <v>2466</v>
      </c>
      <c r="P1169" s="192" t="s">
        <v>10237</v>
      </c>
      <c r="Q1169" s="197" t="s">
        <v>3547</v>
      </c>
    </row>
    <row r="1170" spans="1:17">
      <c r="A1170" s="192" t="s">
        <v>5770</v>
      </c>
      <c r="B1170" s="196">
        <v>1.7413999999999998</v>
      </c>
      <c r="C1170" s="196">
        <v>0.90659999999999996</v>
      </c>
      <c r="D1170" s="196">
        <v>34.256399999999999</v>
      </c>
      <c r="E1170" s="196">
        <v>35.771599999999999</v>
      </c>
      <c r="F1170" s="196">
        <v>33.641599999999997</v>
      </c>
      <c r="G1170" s="196">
        <v>34.575699999999998</v>
      </c>
      <c r="H1170" s="197" t="s">
        <v>3966</v>
      </c>
      <c r="I1170" s="197" t="s">
        <v>1534</v>
      </c>
      <c r="J1170" s="201" t="s">
        <v>3547</v>
      </c>
      <c r="K1170" s="197" t="s">
        <v>3550</v>
      </c>
      <c r="L1170" s="192"/>
      <c r="M1170" s="197"/>
      <c r="N1170" s="192" t="s">
        <v>3976</v>
      </c>
      <c r="O1170" s="194" t="s">
        <v>2472</v>
      </c>
      <c r="P1170" s="192" t="s">
        <v>10244</v>
      </c>
      <c r="Q1170" s="197" t="s">
        <v>3547</v>
      </c>
    </row>
    <row r="1171" spans="1:17">
      <c r="A1171" s="192" t="s">
        <v>5771</v>
      </c>
      <c r="B1171" s="196">
        <v>2.1566999999999998</v>
      </c>
      <c r="C1171" s="196">
        <v>0.94689999999999996</v>
      </c>
      <c r="D1171" s="196">
        <v>39.758899999999997</v>
      </c>
      <c r="E1171" s="196">
        <v>39.153899999999993</v>
      </c>
      <c r="F1171" s="196">
        <v>40.319199999999995</v>
      </c>
      <c r="G1171" s="196">
        <v>39.744699999999995</v>
      </c>
      <c r="H1171" s="197" t="s">
        <v>1534</v>
      </c>
      <c r="I1171" s="197"/>
      <c r="J1171" s="201" t="s">
        <v>3547</v>
      </c>
      <c r="K1171" s="197"/>
      <c r="L1171" s="192"/>
      <c r="M1171" s="197"/>
      <c r="N1171" s="192" t="s">
        <v>3639</v>
      </c>
      <c r="O1171" s="194" t="s">
        <v>2467</v>
      </c>
      <c r="P1171" s="192" t="s">
        <v>10238</v>
      </c>
      <c r="Q1171" s="197" t="s">
        <v>3547</v>
      </c>
    </row>
    <row r="1172" spans="1:17">
      <c r="A1172" s="192" t="s">
        <v>5772</v>
      </c>
      <c r="B1172" s="196">
        <v>1.708</v>
      </c>
      <c r="C1172" s="196">
        <v>0.9010999999999999</v>
      </c>
      <c r="D1172" s="196">
        <v>35.8446</v>
      </c>
      <c r="E1172" s="196">
        <v>34.574299999999994</v>
      </c>
      <c r="F1172" s="196">
        <v>37.085199999999993</v>
      </c>
      <c r="G1172" s="196">
        <v>35.862699999999997</v>
      </c>
      <c r="H1172" s="197" t="s">
        <v>3966</v>
      </c>
      <c r="I1172" s="197" t="s">
        <v>3977</v>
      </c>
      <c r="J1172" s="201" t="s">
        <v>3547</v>
      </c>
      <c r="K1172" s="197" t="s">
        <v>3550</v>
      </c>
      <c r="L1172" s="192"/>
      <c r="M1172" s="197"/>
      <c r="N1172" s="192" t="s">
        <v>3978</v>
      </c>
      <c r="O1172" s="194" t="s">
        <v>2473</v>
      </c>
      <c r="P1172" s="192" t="s">
        <v>10245</v>
      </c>
      <c r="Q1172" s="197" t="s">
        <v>3547</v>
      </c>
    </row>
    <row r="1173" spans="1:17">
      <c r="A1173" s="192" t="s">
        <v>5773</v>
      </c>
      <c r="B1173" s="196">
        <v>1.6348999999999998</v>
      </c>
      <c r="C1173" s="196">
        <v>0.85019999999999996</v>
      </c>
      <c r="D1173" s="196">
        <v>34.541199999999996</v>
      </c>
      <c r="E1173" s="196">
        <v>34.809199999999997</v>
      </c>
      <c r="F1173" s="196">
        <v>35.210499999999996</v>
      </c>
      <c r="G1173" s="196">
        <v>34.863899999999994</v>
      </c>
      <c r="H1173" s="197" t="s">
        <v>3973</v>
      </c>
      <c r="I1173" s="197"/>
      <c r="J1173" s="201" t="s">
        <v>3547</v>
      </c>
      <c r="K1173" s="197"/>
      <c r="L1173" s="192"/>
      <c r="M1173" s="197"/>
      <c r="N1173" s="192" t="s">
        <v>3974</v>
      </c>
      <c r="O1173" s="194" t="s">
        <v>1821</v>
      </c>
      <c r="P1173" s="192" t="s">
        <v>10242</v>
      </c>
      <c r="Q1173" s="197" t="s">
        <v>3547</v>
      </c>
    </row>
    <row r="1174" spans="1:17">
      <c r="A1174" s="192" t="s">
        <v>5774</v>
      </c>
      <c r="B1174" s="196">
        <v>1.6141999999999999</v>
      </c>
      <c r="C1174" s="196">
        <v>0.88089999999999991</v>
      </c>
      <c r="D1174" s="196">
        <v>35.1113</v>
      </c>
      <c r="E1174" s="196">
        <v>33.970799999999997</v>
      </c>
      <c r="F1174" s="196">
        <v>37.586999999999996</v>
      </c>
      <c r="G1174" s="196">
        <v>35.569199999999995</v>
      </c>
      <c r="H1174" s="197" t="s">
        <v>3979</v>
      </c>
      <c r="I1174" s="197"/>
      <c r="J1174" s="201" t="s">
        <v>3547</v>
      </c>
      <c r="K1174" s="197"/>
      <c r="L1174" s="192"/>
      <c r="M1174" s="197"/>
      <c r="N1174" s="192" t="s">
        <v>3980</v>
      </c>
      <c r="O1174" s="194" t="s">
        <v>1823</v>
      </c>
      <c r="P1174" s="192" t="s">
        <v>10246</v>
      </c>
      <c r="Q1174" s="197" t="s">
        <v>3547</v>
      </c>
    </row>
    <row r="1175" spans="1:17">
      <c r="A1175" s="192" t="s">
        <v>5775</v>
      </c>
      <c r="B1175" s="196">
        <v>1.5511999999999999</v>
      </c>
      <c r="C1175" s="196">
        <v>0.90659999999999996</v>
      </c>
      <c r="D1175" s="196">
        <v>34.119399999999999</v>
      </c>
      <c r="E1175" s="196">
        <v>34.997199999999999</v>
      </c>
      <c r="F1175" s="196">
        <v>36.734399999999994</v>
      </c>
      <c r="G1175" s="196">
        <v>35.229199999999999</v>
      </c>
      <c r="H1175" s="197" t="s">
        <v>1823</v>
      </c>
      <c r="I1175" s="197" t="s">
        <v>1534</v>
      </c>
      <c r="J1175" s="201" t="s">
        <v>3547</v>
      </c>
      <c r="K1175" s="197" t="s">
        <v>3550</v>
      </c>
      <c r="L1175" s="192"/>
      <c r="M1175" s="197">
        <v>2.7699999999999999E-2</v>
      </c>
      <c r="N1175" s="192" t="s">
        <v>3975</v>
      </c>
      <c r="O1175" s="194" t="s">
        <v>2471</v>
      </c>
      <c r="P1175" s="192" t="s">
        <v>10243</v>
      </c>
      <c r="Q1175" s="197" t="s">
        <v>3547</v>
      </c>
    </row>
    <row r="1176" spans="1:17">
      <c r="A1176" s="192" t="s">
        <v>5776</v>
      </c>
      <c r="B1176" s="196">
        <v>1.3110999999999999</v>
      </c>
      <c r="C1176" s="196">
        <v>0.92309999999999992</v>
      </c>
      <c r="D1176" s="196">
        <v>35.238999999999997</v>
      </c>
      <c r="E1176" s="196">
        <v>35.393199999999993</v>
      </c>
      <c r="F1176" s="196">
        <v>39.805199999999999</v>
      </c>
      <c r="G1176" s="196">
        <v>36.782899999999998</v>
      </c>
      <c r="H1176" s="197" t="s">
        <v>3966</v>
      </c>
      <c r="I1176" s="197" t="s">
        <v>1462</v>
      </c>
      <c r="J1176" s="201" t="s">
        <v>3547</v>
      </c>
      <c r="K1176" s="197" t="s">
        <v>3550</v>
      </c>
      <c r="L1176" s="192"/>
      <c r="M1176" s="197">
        <v>1.9099999999999999E-2</v>
      </c>
      <c r="N1176" s="192" t="s">
        <v>3923</v>
      </c>
      <c r="O1176" s="194" t="s">
        <v>1428</v>
      </c>
      <c r="P1176" s="192" t="s">
        <v>10247</v>
      </c>
      <c r="Q1176" s="197" t="s">
        <v>3547</v>
      </c>
    </row>
    <row r="1177" spans="1:17">
      <c r="A1177" s="192" t="s">
        <v>5777</v>
      </c>
      <c r="B1177" s="196">
        <v>1.8274999999999999</v>
      </c>
      <c r="C1177" s="196">
        <v>0.92109999999999992</v>
      </c>
      <c r="D1177" s="196">
        <v>39.433799999999998</v>
      </c>
      <c r="E1177" s="196">
        <v>40.149099999999997</v>
      </c>
      <c r="F1177" s="196">
        <v>40.474299999999999</v>
      </c>
      <c r="G1177" s="196">
        <v>40.021699999999996</v>
      </c>
      <c r="H1177" s="197" t="s">
        <v>1468</v>
      </c>
      <c r="I1177" s="197"/>
      <c r="J1177" s="201" t="s">
        <v>3547</v>
      </c>
      <c r="K1177" s="197"/>
      <c r="L1177" s="192"/>
      <c r="M1177" s="197"/>
      <c r="N1177" s="192" t="s">
        <v>3643</v>
      </c>
      <c r="O1177" s="194" t="s">
        <v>2465</v>
      </c>
      <c r="P1177" s="192" t="s">
        <v>10236</v>
      </c>
      <c r="Q1177" s="197" t="s">
        <v>3547</v>
      </c>
    </row>
    <row r="1178" spans="1:17">
      <c r="A1178" s="192" t="s">
        <v>5778</v>
      </c>
      <c r="B1178" s="196">
        <v>2.0280999999999998</v>
      </c>
      <c r="C1178" s="196">
        <v>0.92109999999999992</v>
      </c>
      <c r="D1178" s="196">
        <v>36.288599999999995</v>
      </c>
      <c r="E1178" s="196">
        <v>37.955799999999996</v>
      </c>
      <c r="F1178" s="196">
        <v>38.645099999999999</v>
      </c>
      <c r="G1178" s="196">
        <v>37.614399999999996</v>
      </c>
      <c r="H1178" s="197" t="s">
        <v>1468</v>
      </c>
      <c r="I1178" s="197"/>
      <c r="J1178" s="201" t="s">
        <v>3547</v>
      </c>
      <c r="K1178" s="197"/>
      <c r="L1178" s="192"/>
      <c r="M1178" s="197"/>
      <c r="N1178" s="192" t="s">
        <v>3643</v>
      </c>
      <c r="O1178" s="194" t="s">
        <v>2465</v>
      </c>
      <c r="P1178" s="192" t="s">
        <v>10236</v>
      </c>
      <c r="Q1178" s="197" t="s">
        <v>3547</v>
      </c>
    </row>
    <row r="1179" spans="1:17">
      <c r="A1179" s="192" t="s">
        <v>5779</v>
      </c>
      <c r="B1179" s="196">
        <v>1.6134999999999999</v>
      </c>
      <c r="C1179" s="196">
        <v>0.90659999999999996</v>
      </c>
      <c r="D1179" s="196">
        <v>31.243699999999997</v>
      </c>
      <c r="E1179" s="196">
        <v>33.907899999999998</v>
      </c>
      <c r="F1179" s="196">
        <v>34.070899999999995</v>
      </c>
      <c r="G1179" s="196">
        <v>33.085799999999999</v>
      </c>
      <c r="H1179" s="197" t="s">
        <v>3966</v>
      </c>
      <c r="I1179" s="197" t="s">
        <v>1534</v>
      </c>
      <c r="J1179" s="201" t="s">
        <v>3547</v>
      </c>
      <c r="K1179" s="197" t="s">
        <v>3550</v>
      </c>
      <c r="L1179" s="192"/>
      <c r="M1179" s="197"/>
      <c r="N1179" s="192" t="s">
        <v>3981</v>
      </c>
      <c r="O1179" s="194" t="s">
        <v>2474</v>
      </c>
      <c r="P1179" s="192" t="s">
        <v>10248</v>
      </c>
      <c r="Q1179" s="197" t="s">
        <v>3547</v>
      </c>
    </row>
    <row r="1180" spans="1:17">
      <c r="A1180" s="192" t="s">
        <v>5780</v>
      </c>
      <c r="B1180" s="196">
        <v>1.2592999999999999</v>
      </c>
      <c r="C1180" s="196">
        <v>0.92109999999999992</v>
      </c>
      <c r="D1180" s="196">
        <v>33.711399999999998</v>
      </c>
      <c r="E1180" s="196">
        <v>33.360999999999997</v>
      </c>
      <c r="F1180" s="196">
        <v>33.654499999999999</v>
      </c>
      <c r="G1180" s="196">
        <v>33.574599999999997</v>
      </c>
      <c r="H1180" s="197" t="s">
        <v>1468</v>
      </c>
      <c r="I1180" s="197"/>
      <c r="J1180" s="201" t="s">
        <v>3547</v>
      </c>
      <c r="K1180" s="197"/>
      <c r="L1180" s="192"/>
      <c r="M1180" s="197"/>
      <c r="N1180" s="192" t="s">
        <v>3643</v>
      </c>
      <c r="O1180" s="194" t="s">
        <v>2465</v>
      </c>
      <c r="P1180" s="192" t="s">
        <v>10236</v>
      </c>
      <c r="Q1180" s="197" t="s">
        <v>3547</v>
      </c>
    </row>
    <row r="1181" spans="1:17">
      <c r="A1181" s="192" t="s">
        <v>5781</v>
      </c>
      <c r="B1181" s="196">
        <v>1.8658999999999999</v>
      </c>
      <c r="C1181" s="196">
        <v>0.93889999999999996</v>
      </c>
      <c r="D1181" s="196">
        <v>34.274299999999997</v>
      </c>
      <c r="E1181" s="196">
        <v>34.982499999999995</v>
      </c>
      <c r="F1181" s="196">
        <v>34.844999999999999</v>
      </c>
      <c r="G1181" s="196">
        <v>34.6982</v>
      </c>
      <c r="H1181" s="197" t="s">
        <v>1462</v>
      </c>
      <c r="I1181" s="197"/>
      <c r="J1181" s="201" t="s">
        <v>3547</v>
      </c>
      <c r="K1181" s="197"/>
      <c r="L1181" s="192"/>
      <c r="M1181" s="197"/>
      <c r="N1181" s="192" t="s">
        <v>3972</v>
      </c>
      <c r="O1181" s="194" t="s">
        <v>2470</v>
      </c>
      <c r="P1181" s="192" t="s">
        <v>10241</v>
      </c>
      <c r="Q1181" s="197" t="s">
        <v>3547</v>
      </c>
    </row>
    <row r="1182" spans="1:17">
      <c r="A1182" s="192" t="s">
        <v>5782</v>
      </c>
      <c r="B1182" s="196">
        <v>1.7856999999999998</v>
      </c>
      <c r="C1182" s="196">
        <v>0.85019999999999996</v>
      </c>
      <c r="D1182" s="196">
        <v>36.035199999999996</v>
      </c>
      <c r="E1182" s="196">
        <v>37.195299999999996</v>
      </c>
      <c r="F1182" s="196">
        <v>37.315199999999997</v>
      </c>
      <c r="G1182" s="196">
        <v>36.846799999999995</v>
      </c>
      <c r="H1182" s="197" t="s">
        <v>3973</v>
      </c>
      <c r="I1182" s="197"/>
      <c r="J1182" s="201" t="s">
        <v>3547</v>
      </c>
      <c r="K1182" s="197"/>
      <c r="L1182" s="192"/>
      <c r="M1182" s="197"/>
      <c r="N1182" s="192" t="s">
        <v>3974</v>
      </c>
      <c r="O1182" s="194" t="s">
        <v>1821</v>
      </c>
      <c r="P1182" s="192" t="s">
        <v>10242</v>
      </c>
      <c r="Q1182" s="197" t="s">
        <v>3547</v>
      </c>
    </row>
    <row r="1183" spans="1:17">
      <c r="A1183" s="192" t="s">
        <v>5783</v>
      </c>
      <c r="B1183" s="196">
        <v>1.5426</v>
      </c>
      <c r="C1183" s="196">
        <v>0.82509999999999994</v>
      </c>
      <c r="D1183" s="196">
        <v>33.034799999999997</v>
      </c>
      <c r="E1183" s="196">
        <v>34.458199999999998</v>
      </c>
      <c r="F1183" s="196">
        <v>35.230499999999999</v>
      </c>
      <c r="G1183" s="196">
        <v>34.224999999999994</v>
      </c>
      <c r="H1183" s="197" t="s">
        <v>3966</v>
      </c>
      <c r="I1183" s="197"/>
      <c r="J1183" s="201" t="s">
        <v>3547</v>
      </c>
      <c r="K1183" s="197"/>
      <c r="L1183" s="192"/>
      <c r="M1183" s="197"/>
      <c r="N1183" s="192" t="s">
        <v>3587</v>
      </c>
      <c r="O1183" s="194" t="s">
        <v>2475</v>
      </c>
      <c r="P1183" s="192" t="s">
        <v>10249</v>
      </c>
      <c r="Q1183" s="197" t="s">
        <v>3547</v>
      </c>
    </row>
    <row r="1184" spans="1:17">
      <c r="A1184" s="192" t="s">
        <v>5784</v>
      </c>
      <c r="B1184" s="196">
        <v>1.5576999999999999</v>
      </c>
      <c r="C1184" s="196">
        <v>0.88089999999999991</v>
      </c>
      <c r="D1184" s="196">
        <v>34.984099999999998</v>
      </c>
      <c r="E1184" s="196">
        <v>36.177</v>
      </c>
      <c r="F1184" s="196">
        <v>36.814499999999995</v>
      </c>
      <c r="G1184" s="196">
        <v>36.0306</v>
      </c>
      <c r="H1184" s="197" t="s">
        <v>3979</v>
      </c>
      <c r="I1184" s="197"/>
      <c r="J1184" s="201" t="s">
        <v>3547</v>
      </c>
      <c r="K1184" s="197"/>
      <c r="L1184" s="192"/>
      <c r="M1184" s="197"/>
      <c r="N1184" s="192" t="s">
        <v>3980</v>
      </c>
      <c r="O1184" s="194" t="s">
        <v>1823</v>
      </c>
      <c r="P1184" s="192" t="s">
        <v>10246</v>
      </c>
      <c r="Q1184" s="197" t="s">
        <v>3547</v>
      </c>
    </row>
    <row r="1185" spans="1:17">
      <c r="A1185" s="192" t="s">
        <v>5785</v>
      </c>
      <c r="B1185" s="196">
        <v>1.2954999999999999</v>
      </c>
      <c r="C1185" s="196">
        <v>0.82509999999999994</v>
      </c>
      <c r="D1185" s="196">
        <v>32.382899999999999</v>
      </c>
      <c r="E1185" s="196">
        <v>33.494</v>
      </c>
      <c r="F1185" s="196">
        <v>34.051699999999997</v>
      </c>
      <c r="G1185" s="196">
        <v>33.304399999999994</v>
      </c>
      <c r="H1185" s="197" t="s">
        <v>3966</v>
      </c>
      <c r="I1185" s="197"/>
      <c r="J1185" s="201" t="s">
        <v>3547</v>
      </c>
      <c r="K1185" s="197"/>
      <c r="L1185" s="192"/>
      <c r="M1185" s="197"/>
      <c r="N1185" s="192" t="s">
        <v>3569</v>
      </c>
      <c r="O1185" s="194" t="s">
        <v>2462</v>
      </c>
      <c r="P1185" s="192" t="s">
        <v>10233</v>
      </c>
      <c r="Q1185" s="197" t="s">
        <v>3547</v>
      </c>
    </row>
    <row r="1186" spans="1:17">
      <c r="A1186" s="192" t="s">
        <v>5786</v>
      </c>
      <c r="B1186" s="196">
        <v>1.3969999999999998</v>
      </c>
      <c r="C1186" s="196">
        <v>0.82509999999999994</v>
      </c>
      <c r="D1186" s="196">
        <v>33.306199999999997</v>
      </c>
      <c r="E1186" s="196">
        <v>32.137999999999998</v>
      </c>
      <c r="F1186" s="196">
        <v>32.618399999999994</v>
      </c>
      <c r="G1186" s="196">
        <v>32.669099999999993</v>
      </c>
      <c r="H1186" s="197" t="s">
        <v>3966</v>
      </c>
      <c r="I1186" s="197"/>
      <c r="J1186" s="201" t="s">
        <v>3547</v>
      </c>
      <c r="K1186" s="197"/>
      <c r="L1186" s="192"/>
      <c r="M1186" s="197"/>
      <c r="N1186" s="192" t="s">
        <v>3982</v>
      </c>
      <c r="O1186" s="194" t="s">
        <v>2476</v>
      </c>
      <c r="P1186" s="192" t="s">
        <v>10250</v>
      </c>
      <c r="Q1186" s="197" t="s">
        <v>3547</v>
      </c>
    </row>
    <row r="1187" spans="1:17">
      <c r="A1187" s="192" t="s">
        <v>5787</v>
      </c>
      <c r="B1187" s="196">
        <v>1.6345999999999998</v>
      </c>
      <c r="C1187" s="196">
        <v>0.83749999999999991</v>
      </c>
      <c r="D1187" s="196">
        <v>31.0718</v>
      </c>
      <c r="E1187" s="196">
        <v>31.841699999999999</v>
      </c>
      <c r="F1187" s="196">
        <v>30.570499999999999</v>
      </c>
      <c r="G1187" s="196">
        <v>31.148399999999999</v>
      </c>
      <c r="H1187" s="197" t="s">
        <v>1735</v>
      </c>
      <c r="I1187" s="197"/>
      <c r="J1187" s="201" t="s">
        <v>3547</v>
      </c>
      <c r="K1187" s="197"/>
      <c r="L1187" s="192"/>
      <c r="M1187" s="197"/>
      <c r="N1187" s="192" t="s">
        <v>3983</v>
      </c>
      <c r="O1187" s="194" t="s">
        <v>2477</v>
      </c>
      <c r="P1187" s="192" t="s">
        <v>10251</v>
      </c>
      <c r="Q1187" s="197" t="s">
        <v>3547</v>
      </c>
    </row>
    <row r="1188" spans="1:17">
      <c r="A1188" s="192" t="s">
        <v>5788</v>
      </c>
      <c r="B1188" s="196">
        <v>1.2992999999999999</v>
      </c>
      <c r="C1188" s="196">
        <v>0.82509999999999994</v>
      </c>
      <c r="D1188" s="196">
        <v>31.056999999999999</v>
      </c>
      <c r="E1188" s="196">
        <v>30.4971</v>
      </c>
      <c r="F1188" s="196">
        <v>30.962199999999999</v>
      </c>
      <c r="G1188" s="196">
        <v>30.831599999999998</v>
      </c>
      <c r="H1188" s="197" t="s">
        <v>3966</v>
      </c>
      <c r="I1188" s="197"/>
      <c r="J1188" s="201" t="s">
        <v>3547</v>
      </c>
      <c r="K1188" s="197"/>
      <c r="L1188" s="192"/>
      <c r="M1188" s="197"/>
      <c r="N1188" s="192" t="s">
        <v>3984</v>
      </c>
      <c r="O1188" s="194" t="s">
        <v>2478</v>
      </c>
      <c r="P1188" s="192" t="s">
        <v>10252</v>
      </c>
      <c r="Q1188" s="197" t="s">
        <v>3547</v>
      </c>
    </row>
    <row r="1189" spans="1:17">
      <c r="A1189" s="192" t="s">
        <v>5789</v>
      </c>
      <c r="B1189" s="196">
        <v>1.8360999999999998</v>
      </c>
      <c r="C1189" s="196">
        <v>0.93089999999999995</v>
      </c>
      <c r="D1189" s="196">
        <v>37.9681</v>
      </c>
      <c r="E1189" s="196">
        <v>40.334799999999994</v>
      </c>
      <c r="F1189" s="196">
        <v>40.188499999999998</v>
      </c>
      <c r="G1189" s="196">
        <v>39.461599999999997</v>
      </c>
      <c r="H1189" s="197" t="s">
        <v>1735</v>
      </c>
      <c r="I1189" s="197" t="s">
        <v>1650</v>
      </c>
      <c r="J1189" s="201" t="s">
        <v>3547</v>
      </c>
      <c r="K1189" s="197" t="s">
        <v>3550</v>
      </c>
      <c r="L1189" s="192"/>
      <c r="M1189" s="197"/>
      <c r="N1189" s="192" t="s">
        <v>3983</v>
      </c>
      <c r="O1189" s="194" t="s">
        <v>2477</v>
      </c>
      <c r="P1189" s="192" t="s">
        <v>10251</v>
      </c>
      <c r="Q1189" s="197" t="s">
        <v>3547</v>
      </c>
    </row>
    <row r="1190" spans="1:17">
      <c r="A1190" s="192" t="s">
        <v>9705</v>
      </c>
      <c r="B1190" s="196"/>
      <c r="C1190" s="196">
        <v>0.92109999999999992</v>
      </c>
      <c r="D1190" s="196"/>
      <c r="E1190" s="196"/>
      <c r="F1190" s="196">
        <v>38.946199999999997</v>
      </c>
      <c r="G1190" s="196">
        <v>38.946199999999997</v>
      </c>
      <c r="H1190" s="197" t="s">
        <v>1468</v>
      </c>
      <c r="I1190" s="197"/>
      <c r="J1190" s="201" t="s">
        <v>3547</v>
      </c>
      <c r="K1190" s="197"/>
      <c r="L1190" s="192"/>
      <c r="M1190" s="197"/>
      <c r="N1190" s="192" t="s">
        <v>3643</v>
      </c>
      <c r="O1190" s="194" t="s">
        <v>2465</v>
      </c>
      <c r="P1190" s="192" t="s">
        <v>10236</v>
      </c>
      <c r="Q1190" s="197" t="s">
        <v>3547</v>
      </c>
    </row>
    <row r="1191" spans="1:17">
      <c r="A1191" s="192" t="s">
        <v>5791</v>
      </c>
      <c r="B1191" s="196">
        <v>1.4449999999999998</v>
      </c>
      <c r="C1191" s="196">
        <v>0.77719999999999989</v>
      </c>
      <c r="D1191" s="196">
        <v>31.2135</v>
      </c>
      <c r="E1191" s="196">
        <v>31.368499999999997</v>
      </c>
      <c r="F1191" s="196">
        <v>33.655499999999996</v>
      </c>
      <c r="G1191" s="196">
        <v>32.036699999999996</v>
      </c>
      <c r="H1191" s="197" t="s">
        <v>3985</v>
      </c>
      <c r="I1191" s="197" t="s">
        <v>1546</v>
      </c>
      <c r="J1191" s="201" t="s">
        <v>3547</v>
      </c>
      <c r="K1191" s="197" t="s">
        <v>3550</v>
      </c>
      <c r="L1191" s="192"/>
      <c r="M1191" s="197">
        <v>3.8999999999999998E-3</v>
      </c>
      <c r="N1191" s="192" t="s">
        <v>3646</v>
      </c>
      <c r="O1191" s="194" t="s">
        <v>2479</v>
      </c>
      <c r="P1191" s="192" t="s">
        <v>10253</v>
      </c>
      <c r="Q1191" s="197" t="s">
        <v>3547</v>
      </c>
    </row>
    <row r="1192" spans="1:17">
      <c r="A1192" s="192" t="s">
        <v>5792</v>
      </c>
      <c r="B1192" s="196">
        <v>1.2914999999999999</v>
      </c>
      <c r="C1192" s="196">
        <v>0.91369999999999996</v>
      </c>
      <c r="D1192" s="196">
        <v>41.348499999999994</v>
      </c>
      <c r="E1192" s="196">
        <v>38.076799999999999</v>
      </c>
      <c r="F1192" s="196">
        <v>34.980899999999998</v>
      </c>
      <c r="G1192" s="196">
        <v>38.389999999999993</v>
      </c>
      <c r="H1192" s="197" t="s">
        <v>1550</v>
      </c>
      <c r="I1192" s="197"/>
      <c r="J1192" s="201" t="s">
        <v>3547</v>
      </c>
      <c r="K1192" s="197"/>
      <c r="L1192" s="192"/>
      <c r="M1192" s="197"/>
      <c r="N1192" s="192" t="s">
        <v>3987</v>
      </c>
      <c r="O1192" s="194" t="s">
        <v>2480</v>
      </c>
      <c r="P1192" s="192" t="s">
        <v>10254</v>
      </c>
      <c r="Q1192" s="197" t="s">
        <v>3547</v>
      </c>
    </row>
    <row r="1193" spans="1:17">
      <c r="A1193" s="192" t="s">
        <v>9706</v>
      </c>
      <c r="B1193" s="196">
        <v>0.78279999999999994</v>
      </c>
      <c r="C1193" s="196">
        <v>0.76949999999999996</v>
      </c>
      <c r="D1193" s="196">
        <v>34.453299999999999</v>
      </c>
      <c r="E1193" s="196">
        <v>33.723999999999997</v>
      </c>
      <c r="F1193" s="196">
        <v>34.771299999999997</v>
      </c>
      <c r="G1193" s="196">
        <v>34.299699999999994</v>
      </c>
      <c r="H1193" s="197" t="s">
        <v>3985</v>
      </c>
      <c r="I1193" s="197"/>
      <c r="J1193" s="201" t="s">
        <v>3547</v>
      </c>
      <c r="K1193" s="197"/>
      <c r="L1193" s="192"/>
      <c r="M1193" s="197">
        <v>5.7999999999999996E-3</v>
      </c>
      <c r="N1193" s="192" t="s">
        <v>3565</v>
      </c>
      <c r="O1193" s="194" t="s">
        <v>2481</v>
      </c>
      <c r="P1193" s="192" t="s">
        <v>10255</v>
      </c>
      <c r="Q1193" s="197" t="s">
        <v>3547</v>
      </c>
    </row>
    <row r="1194" spans="1:17">
      <c r="A1194" s="192" t="s">
        <v>5793</v>
      </c>
      <c r="B1194" s="196">
        <v>1.7374999999999998</v>
      </c>
      <c r="C1194" s="196">
        <v>0.83729999999999993</v>
      </c>
      <c r="D1194" s="196">
        <v>32.589799999999997</v>
      </c>
      <c r="E1194" s="196">
        <v>33.034699999999994</v>
      </c>
      <c r="F1194" s="196">
        <v>33.708999999999996</v>
      </c>
      <c r="G1194" s="196">
        <v>33.099699999999999</v>
      </c>
      <c r="H1194" s="197" t="s">
        <v>3985</v>
      </c>
      <c r="I1194" s="197" t="s">
        <v>1775</v>
      </c>
      <c r="J1194" s="201" t="s">
        <v>3547</v>
      </c>
      <c r="K1194" s="197" t="s">
        <v>3550</v>
      </c>
      <c r="L1194" s="192"/>
      <c r="M1194" s="197"/>
      <c r="N1194" s="192" t="s">
        <v>3662</v>
      </c>
      <c r="O1194" s="194" t="s">
        <v>2482</v>
      </c>
      <c r="P1194" s="192" t="s">
        <v>10256</v>
      </c>
      <c r="Q1194" s="197" t="s">
        <v>3547</v>
      </c>
    </row>
    <row r="1195" spans="1:17">
      <c r="A1195" s="192" t="s">
        <v>5794</v>
      </c>
      <c r="B1195" s="196">
        <v>1.9522999999999999</v>
      </c>
      <c r="C1195" s="196">
        <v>0.85139999999999993</v>
      </c>
      <c r="D1195" s="196">
        <v>31.744699999999998</v>
      </c>
      <c r="E1195" s="196">
        <v>32.4011</v>
      </c>
      <c r="F1195" s="196">
        <v>32.900599999999997</v>
      </c>
      <c r="G1195" s="196">
        <v>32.348199999999999</v>
      </c>
      <c r="H1195" s="197" t="s">
        <v>3985</v>
      </c>
      <c r="I1195" s="197" t="s">
        <v>3988</v>
      </c>
      <c r="J1195" s="201" t="s">
        <v>3547</v>
      </c>
      <c r="K1195" s="197" t="s">
        <v>3550</v>
      </c>
      <c r="L1195" s="192"/>
      <c r="M1195" s="197"/>
      <c r="N1195" s="192" t="s">
        <v>3989</v>
      </c>
      <c r="O1195" s="194" t="s">
        <v>2483</v>
      </c>
      <c r="P1195" s="192" t="s">
        <v>10257</v>
      </c>
      <c r="Q1195" s="197" t="s">
        <v>3547</v>
      </c>
    </row>
    <row r="1196" spans="1:17">
      <c r="A1196" s="192" t="s">
        <v>5795</v>
      </c>
      <c r="B1196" s="196">
        <v>1.4348999999999998</v>
      </c>
      <c r="C1196" s="196">
        <v>0.91369999999999996</v>
      </c>
      <c r="D1196" s="196">
        <v>30.810399999999998</v>
      </c>
      <c r="E1196" s="196">
        <v>31.142599999999998</v>
      </c>
      <c r="F1196" s="196">
        <v>31.029499999999999</v>
      </c>
      <c r="G1196" s="196">
        <v>30.995799999999999</v>
      </c>
      <c r="H1196" s="197" t="s">
        <v>3985</v>
      </c>
      <c r="I1196" s="197" t="s">
        <v>1550</v>
      </c>
      <c r="J1196" s="201" t="s">
        <v>3610</v>
      </c>
      <c r="K1196" s="197"/>
      <c r="L1196" s="192"/>
      <c r="M1196" s="197"/>
      <c r="N1196" s="192" t="s">
        <v>3609</v>
      </c>
      <c r="O1196" s="194" t="s">
        <v>2484</v>
      </c>
      <c r="P1196" s="192" t="s">
        <v>10258</v>
      </c>
      <c r="Q1196" s="197" t="s">
        <v>3547</v>
      </c>
    </row>
    <row r="1197" spans="1:17">
      <c r="A1197" s="192" t="s">
        <v>5796</v>
      </c>
      <c r="B1197" s="196">
        <v>1.7043999999999999</v>
      </c>
      <c r="C1197" s="196">
        <v>0.90619999999999989</v>
      </c>
      <c r="D1197" s="196">
        <v>34.291199999999996</v>
      </c>
      <c r="E1197" s="196">
        <v>35.503599999999999</v>
      </c>
      <c r="F1197" s="196">
        <v>39.388599999999997</v>
      </c>
      <c r="G1197" s="196">
        <v>36.338399999999993</v>
      </c>
      <c r="H1197" s="197" t="s">
        <v>1997</v>
      </c>
      <c r="I1197" s="197"/>
      <c r="J1197" s="201" t="s">
        <v>3547</v>
      </c>
      <c r="K1197" s="197"/>
      <c r="L1197" s="192"/>
      <c r="M1197" s="197"/>
      <c r="N1197" s="192" t="s">
        <v>3990</v>
      </c>
      <c r="O1197" s="194" t="s">
        <v>2485</v>
      </c>
      <c r="P1197" s="192" t="s">
        <v>10259</v>
      </c>
      <c r="Q1197" s="197" t="s">
        <v>3547</v>
      </c>
    </row>
    <row r="1198" spans="1:17">
      <c r="A1198" s="192" t="s">
        <v>5797</v>
      </c>
      <c r="B1198" s="196">
        <v>1.3620999999999999</v>
      </c>
      <c r="C1198" s="196">
        <v>0.84989999999999999</v>
      </c>
      <c r="D1198" s="196">
        <v>35.013099999999994</v>
      </c>
      <c r="E1198" s="196">
        <v>37.508299999999998</v>
      </c>
      <c r="F1198" s="196">
        <v>39.8568</v>
      </c>
      <c r="G1198" s="196">
        <v>37.417599999999993</v>
      </c>
      <c r="H1198" s="197" t="s">
        <v>1775</v>
      </c>
      <c r="I1198" s="197"/>
      <c r="J1198" s="201" t="s">
        <v>3547</v>
      </c>
      <c r="K1198" s="197"/>
      <c r="L1198" s="192"/>
      <c r="M1198" s="197"/>
      <c r="N1198" s="192" t="s">
        <v>3578</v>
      </c>
      <c r="O1198" s="194" t="s">
        <v>2486</v>
      </c>
      <c r="P1198" s="192" t="s">
        <v>10260</v>
      </c>
      <c r="Q1198" s="197" t="s">
        <v>3547</v>
      </c>
    </row>
    <row r="1199" spans="1:17">
      <c r="A1199" s="192" t="s">
        <v>5798</v>
      </c>
      <c r="B1199" s="196">
        <v>1.6415999999999999</v>
      </c>
      <c r="C1199" s="196">
        <v>0.83729999999999993</v>
      </c>
      <c r="D1199" s="196">
        <v>31.559299999999997</v>
      </c>
      <c r="E1199" s="196">
        <v>31.946399999999997</v>
      </c>
      <c r="F1199" s="196">
        <v>32.585099999999997</v>
      </c>
      <c r="G1199" s="196">
        <v>32.018699999999995</v>
      </c>
      <c r="H1199" s="197" t="s">
        <v>3985</v>
      </c>
      <c r="I1199" s="197" t="s">
        <v>1775</v>
      </c>
      <c r="J1199" s="201" t="s">
        <v>3547</v>
      </c>
      <c r="K1199" s="197" t="s">
        <v>3550</v>
      </c>
      <c r="L1199" s="192"/>
      <c r="M1199" s="197"/>
      <c r="N1199" s="192" t="s">
        <v>3991</v>
      </c>
      <c r="O1199" s="194" t="s">
        <v>2487</v>
      </c>
      <c r="P1199" s="192" t="s">
        <v>10261</v>
      </c>
      <c r="Q1199" s="197" t="s">
        <v>3547</v>
      </c>
    </row>
    <row r="1200" spans="1:17">
      <c r="A1200" s="192" t="s">
        <v>5799</v>
      </c>
      <c r="B1200" s="196">
        <v>1.4806999999999999</v>
      </c>
      <c r="C1200" s="196">
        <v>0.76369999999999993</v>
      </c>
      <c r="D1200" s="196">
        <v>28.766099999999998</v>
      </c>
      <c r="E1200" s="196">
        <v>33.081499999999998</v>
      </c>
      <c r="F1200" s="196">
        <v>34.764699999999998</v>
      </c>
      <c r="G1200" s="196">
        <v>32.141499999999994</v>
      </c>
      <c r="H1200" s="197" t="s">
        <v>3985</v>
      </c>
      <c r="I1200" s="197"/>
      <c r="J1200" s="201" t="s">
        <v>3547</v>
      </c>
      <c r="K1200" s="197"/>
      <c r="L1200" s="192"/>
      <c r="M1200" s="197"/>
      <c r="N1200" s="192" t="s">
        <v>3992</v>
      </c>
      <c r="O1200" s="194" t="s">
        <v>2488</v>
      </c>
      <c r="P1200" s="192" t="s">
        <v>10262</v>
      </c>
      <c r="Q1200" s="197" t="s">
        <v>3547</v>
      </c>
    </row>
    <row r="1201" spans="1:17">
      <c r="A1201" s="192" t="s">
        <v>5800</v>
      </c>
      <c r="B1201" s="196">
        <v>1.6410999999999998</v>
      </c>
      <c r="C1201" s="196">
        <v>0.76369999999999993</v>
      </c>
      <c r="D1201" s="196">
        <v>28.610799999999998</v>
      </c>
      <c r="E1201" s="196">
        <v>29.717399999999998</v>
      </c>
      <c r="F1201" s="196">
        <v>29.800299999999996</v>
      </c>
      <c r="G1201" s="196">
        <v>29.390899999999998</v>
      </c>
      <c r="H1201" s="197" t="s">
        <v>3985</v>
      </c>
      <c r="I1201" s="197"/>
      <c r="J1201" s="201" t="s">
        <v>3547</v>
      </c>
      <c r="K1201" s="197"/>
      <c r="L1201" s="192"/>
      <c r="M1201" s="197"/>
      <c r="N1201" s="192" t="s">
        <v>3993</v>
      </c>
      <c r="O1201" s="194" t="s">
        <v>2489</v>
      </c>
      <c r="P1201" s="192" t="s">
        <v>10263</v>
      </c>
      <c r="Q1201" s="197" t="s">
        <v>3547</v>
      </c>
    </row>
    <row r="1202" spans="1:17">
      <c r="A1202" s="192" t="s">
        <v>5801</v>
      </c>
      <c r="B1202" s="196">
        <v>0.9756999999999999</v>
      </c>
      <c r="C1202" s="196">
        <v>0.76369999999999993</v>
      </c>
      <c r="D1202" s="196">
        <v>28.2486</v>
      </c>
      <c r="E1202" s="196">
        <v>27.710199999999997</v>
      </c>
      <c r="F1202" s="196">
        <v>29.702599999999997</v>
      </c>
      <c r="G1202" s="196">
        <v>28.4956</v>
      </c>
      <c r="H1202" s="197" t="s">
        <v>1775</v>
      </c>
      <c r="I1202" s="197" t="s">
        <v>3985</v>
      </c>
      <c r="J1202" s="201" t="s">
        <v>3547</v>
      </c>
      <c r="K1202" s="197"/>
      <c r="L1202" s="192" t="s">
        <v>3550</v>
      </c>
      <c r="M1202" s="197"/>
      <c r="N1202" s="192" t="s">
        <v>3995</v>
      </c>
      <c r="O1202" s="194" t="s">
        <v>2490</v>
      </c>
      <c r="P1202" s="192" t="s">
        <v>10264</v>
      </c>
      <c r="Q1202" s="197" t="s">
        <v>3547</v>
      </c>
    </row>
    <row r="1203" spans="1:17">
      <c r="A1203" s="192" t="s">
        <v>5802</v>
      </c>
      <c r="B1203" s="196">
        <v>2.1680999999999999</v>
      </c>
      <c r="C1203" s="196">
        <v>0.91369999999999996</v>
      </c>
      <c r="D1203" s="196">
        <v>38.545699999999997</v>
      </c>
      <c r="E1203" s="196">
        <v>41.057299999999998</v>
      </c>
      <c r="F1203" s="196">
        <v>40.145299999999999</v>
      </c>
      <c r="G1203" s="196">
        <v>39.9407</v>
      </c>
      <c r="H1203" s="197" t="s">
        <v>1550</v>
      </c>
      <c r="I1203" s="197"/>
      <c r="J1203" s="201" t="s">
        <v>3547</v>
      </c>
      <c r="K1203" s="197"/>
      <c r="L1203" s="192"/>
      <c r="M1203" s="197"/>
      <c r="N1203" s="192" t="s">
        <v>3996</v>
      </c>
      <c r="O1203" s="194" t="s">
        <v>2491</v>
      </c>
      <c r="P1203" s="192" t="s">
        <v>10265</v>
      </c>
      <c r="Q1203" s="197" t="s">
        <v>3547</v>
      </c>
    </row>
    <row r="1204" spans="1:17">
      <c r="A1204" s="192" t="s">
        <v>5803</v>
      </c>
      <c r="B1204" s="196">
        <v>1.6688999999999998</v>
      </c>
      <c r="C1204" s="196">
        <v>0.91369999999999996</v>
      </c>
      <c r="D1204" s="196">
        <v>38.534399999999998</v>
      </c>
      <c r="E1204" s="196">
        <v>33.158499999999997</v>
      </c>
      <c r="F1204" s="196">
        <v>35.867699999999999</v>
      </c>
      <c r="G1204" s="196">
        <v>35.853399999999993</v>
      </c>
      <c r="H1204" s="197" t="s">
        <v>1550</v>
      </c>
      <c r="I1204" s="197"/>
      <c r="J1204" s="201" t="s">
        <v>3547</v>
      </c>
      <c r="K1204" s="197"/>
      <c r="L1204" s="192"/>
      <c r="M1204" s="197"/>
      <c r="N1204" s="192" t="s">
        <v>3639</v>
      </c>
      <c r="O1204" s="194" t="s">
        <v>2492</v>
      </c>
      <c r="P1204" s="192" t="s">
        <v>10266</v>
      </c>
      <c r="Q1204" s="197" t="s">
        <v>3547</v>
      </c>
    </row>
    <row r="1205" spans="1:17">
      <c r="A1205" s="192" t="s">
        <v>5804</v>
      </c>
      <c r="B1205" s="196">
        <v>1.1133</v>
      </c>
      <c r="C1205" s="196">
        <v>0.91369999999999996</v>
      </c>
      <c r="D1205" s="196">
        <v>33.916699999999999</v>
      </c>
      <c r="E1205" s="196">
        <v>35.428599999999996</v>
      </c>
      <c r="F1205" s="196">
        <v>36.313999999999993</v>
      </c>
      <c r="G1205" s="196">
        <v>35.141299999999994</v>
      </c>
      <c r="H1205" s="197" t="s">
        <v>3985</v>
      </c>
      <c r="I1205" s="197" t="s">
        <v>1550</v>
      </c>
      <c r="J1205" s="201" t="s">
        <v>3547</v>
      </c>
      <c r="K1205" s="197" t="s">
        <v>3550</v>
      </c>
      <c r="L1205" s="192"/>
      <c r="M1205" s="197">
        <v>4.4999999999999997E-3</v>
      </c>
      <c r="N1205" s="192" t="s">
        <v>3997</v>
      </c>
      <c r="O1205" s="194" t="s">
        <v>2493</v>
      </c>
      <c r="P1205" s="192" t="s">
        <v>10267</v>
      </c>
      <c r="Q1205" s="197" t="s">
        <v>3547</v>
      </c>
    </row>
    <row r="1206" spans="1:17">
      <c r="A1206" s="192" t="s">
        <v>5805</v>
      </c>
      <c r="B1206" s="196">
        <v>1.5331999999999999</v>
      </c>
      <c r="C1206" s="196">
        <v>0.81399999999999995</v>
      </c>
      <c r="D1206" s="196">
        <v>30.821999999999999</v>
      </c>
      <c r="E1206" s="196">
        <v>29.516099999999998</v>
      </c>
      <c r="F1206" s="196">
        <v>30.801699999999997</v>
      </c>
      <c r="G1206" s="196">
        <v>30.382299999999997</v>
      </c>
      <c r="H1206" s="197" t="s">
        <v>3985</v>
      </c>
      <c r="I1206" s="197" t="s">
        <v>1358</v>
      </c>
      <c r="J1206" s="201" t="s">
        <v>3547</v>
      </c>
      <c r="K1206" s="197" t="s">
        <v>3550</v>
      </c>
      <c r="L1206" s="192"/>
      <c r="M1206" s="197"/>
      <c r="N1206" s="192" t="s">
        <v>3998</v>
      </c>
      <c r="O1206" s="194" t="s">
        <v>2494</v>
      </c>
      <c r="P1206" s="192" t="s">
        <v>10268</v>
      </c>
      <c r="Q1206" s="197" t="s">
        <v>3547</v>
      </c>
    </row>
    <row r="1207" spans="1:17">
      <c r="A1207" s="192" t="s">
        <v>5806</v>
      </c>
      <c r="B1207" s="196">
        <v>1.2887999999999999</v>
      </c>
      <c r="C1207" s="196">
        <v>0.76369999999999993</v>
      </c>
      <c r="D1207" s="196">
        <v>27.901399999999999</v>
      </c>
      <c r="E1207" s="196">
        <v>27.857699999999998</v>
      </c>
      <c r="F1207" s="196">
        <v>27.070699999999999</v>
      </c>
      <c r="G1207" s="196">
        <v>27.6023</v>
      </c>
      <c r="H1207" s="197" t="s">
        <v>3985</v>
      </c>
      <c r="I1207" s="197"/>
      <c r="J1207" s="201" t="s">
        <v>3547</v>
      </c>
      <c r="K1207" s="197"/>
      <c r="L1207" s="192"/>
      <c r="M1207" s="197"/>
      <c r="N1207" s="192" t="s">
        <v>3999</v>
      </c>
      <c r="O1207" s="194" t="s">
        <v>1446</v>
      </c>
      <c r="P1207" s="192" t="s">
        <v>10269</v>
      </c>
      <c r="Q1207" s="197" t="s">
        <v>3547</v>
      </c>
    </row>
    <row r="1208" spans="1:17">
      <c r="A1208" s="192" t="s">
        <v>5807</v>
      </c>
      <c r="B1208" s="196">
        <v>0.9353999999999999</v>
      </c>
      <c r="C1208" s="196">
        <v>0.76369999999999993</v>
      </c>
      <c r="D1208" s="196">
        <v>23.5595</v>
      </c>
      <c r="E1208" s="196">
        <v>27.276599999999998</v>
      </c>
      <c r="F1208" s="196">
        <v>30.701199999999996</v>
      </c>
      <c r="G1208" s="196">
        <v>27.217099999999999</v>
      </c>
      <c r="H1208" s="197" t="s">
        <v>3985</v>
      </c>
      <c r="I1208" s="197"/>
      <c r="J1208" s="201" t="s">
        <v>3547</v>
      </c>
      <c r="K1208" s="197"/>
      <c r="L1208" s="192"/>
      <c r="M1208" s="197"/>
      <c r="N1208" s="192" t="s">
        <v>4000</v>
      </c>
      <c r="O1208" s="194" t="s">
        <v>2495</v>
      </c>
      <c r="P1208" s="192" t="s">
        <v>10270</v>
      </c>
      <c r="Q1208" s="197" t="s">
        <v>3547</v>
      </c>
    </row>
    <row r="1209" spans="1:17">
      <c r="A1209" s="192" t="s">
        <v>5808</v>
      </c>
      <c r="B1209" s="196">
        <v>1.7452999999999999</v>
      </c>
      <c r="C1209" s="196">
        <v>0.90619999999999989</v>
      </c>
      <c r="D1209" s="196">
        <v>33.485199999999999</v>
      </c>
      <c r="E1209" s="196">
        <v>36.165999999999997</v>
      </c>
      <c r="F1209" s="196">
        <v>37.8538</v>
      </c>
      <c r="G1209" s="196">
        <v>35.775999999999996</v>
      </c>
      <c r="H1209" s="197" t="s">
        <v>1997</v>
      </c>
      <c r="I1209" s="197"/>
      <c r="J1209" s="201" t="s">
        <v>3547</v>
      </c>
      <c r="K1209" s="197"/>
      <c r="L1209" s="192"/>
      <c r="M1209" s="197"/>
      <c r="N1209" s="192" t="s">
        <v>3990</v>
      </c>
      <c r="O1209" s="194" t="s">
        <v>2485</v>
      </c>
      <c r="P1209" s="192" t="s">
        <v>10259</v>
      </c>
      <c r="Q1209" s="197" t="s">
        <v>3547</v>
      </c>
    </row>
    <row r="1210" spans="1:17">
      <c r="A1210" s="192" t="s">
        <v>5809</v>
      </c>
      <c r="B1210" s="196">
        <v>1.1706999999999999</v>
      </c>
      <c r="C1210" s="196">
        <v>0.76369999999999993</v>
      </c>
      <c r="D1210" s="196">
        <v>29.803599999999999</v>
      </c>
      <c r="E1210" s="196">
        <v>28.506899999999998</v>
      </c>
      <c r="F1210" s="196">
        <v>29.418899999999997</v>
      </c>
      <c r="G1210" s="196">
        <v>29.233999999999998</v>
      </c>
      <c r="H1210" s="197" t="s">
        <v>3985</v>
      </c>
      <c r="I1210" s="197"/>
      <c r="J1210" s="201" t="s">
        <v>3547</v>
      </c>
      <c r="K1210" s="197"/>
      <c r="L1210" s="192"/>
      <c r="M1210" s="197"/>
      <c r="N1210" s="192" t="s">
        <v>4001</v>
      </c>
      <c r="O1210" s="194" t="s">
        <v>2496</v>
      </c>
      <c r="P1210" s="192" t="s">
        <v>10271</v>
      </c>
      <c r="Q1210" s="197" t="s">
        <v>3547</v>
      </c>
    </row>
    <row r="1211" spans="1:17">
      <c r="A1211" s="192" t="s">
        <v>5810</v>
      </c>
      <c r="B1211" s="196">
        <v>1.6919</v>
      </c>
      <c r="C1211" s="196">
        <v>0.84989999999999999</v>
      </c>
      <c r="D1211" s="196">
        <v>30.596999999999998</v>
      </c>
      <c r="E1211" s="196">
        <v>31.0108</v>
      </c>
      <c r="F1211" s="196">
        <v>30.828099999999999</v>
      </c>
      <c r="G1211" s="196">
        <v>30.811599999999999</v>
      </c>
      <c r="H1211" s="197" t="s">
        <v>1775</v>
      </c>
      <c r="I1211" s="197"/>
      <c r="J1211" s="201" t="s">
        <v>3547</v>
      </c>
      <c r="K1211" s="197"/>
      <c r="L1211" s="192"/>
      <c r="M1211" s="197"/>
      <c r="N1211" s="192" t="s">
        <v>4002</v>
      </c>
      <c r="O1211" s="194" t="s">
        <v>2497</v>
      </c>
      <c r="P1211" s="192" t="s">
        <v>10272</v>
      </c>
      <c r="Q1211" s="197" t="s">
        <v>3547</v>
      </c>
    </row>
    <row r="1212" spans="1:17">
      <c r="A1212" s="192" t="s">
        <v>5811</v>
      </c>
      <c r="B1212" s="196">
        <v>1.6316999999999999</v>
      </c>
      <c r="C1212" s="196">
        <v>0.91369999999999996</v>
      </c>
      <c r="D1212" s="196">
        <v>40.497</v>
      </c>
      <c r="E1212" s="196">
        <v>39.730799999999995</v>
      </c>
      <c r="F1212" s="196">
        <v>40.250699999999995</v>
      </c>
      <c r="G1212" s="196">
        <v>40.157899999999998</v>
      </c>
      <c r="H1212" s="197" t="s">
        <v>1550</v>
      </c>
      <c r="I1212" s="197"/>
      <c r="J1212" s="201" t="s">
        <v>3547</v>
      </c>
      <c r="K1212" s="197"/>
      <c r="L1212" s="192"/>
      <c r="M1212" s="197"/>
      <c r="N1212" s="192" t="s">
        <v>3639</v>
      </c>
      <c r="O1212" s="194" t="s">
        <v>2492</v>
      </c>
      <c r="P1212" s="192" t="s">
        <v>10266</v>
      </c>
      <c r="Q1212" s="197" t="s">
        <v>3547</v>
      </c>
    </row>
    <row r="1213" spans="1:17">
      <c r="A1213" s="192" t="s">
        <v>5812</v>
      </c>
      <c r="B1213" s="196">
        <v>1.3089999999999999</v>
      </c>
      <c r="C1213" s="196">
        <v>0.76369999999999993</v>
      </c>
      <c r="D1213" s="196">
        <v>26.719399999999997</v>
      </c>
      <c r="E1213" s="196">
        <v>31.0626</v>
      </c>
      <c r="F1213" s="196">
        <v>31.468599999999999</v>
      </c>
      <c r="G1213" s="196">
        <v>29.648699999999998</v>
      </c>
      <c r="H1213" s="197" t="s">
        <v>3985</v>
      </c>
      <c r="I1213" s="197"/>
      <c r="J1213" s="201" t="s">
        <v>3547</v>
      </c>
      <c r="K1213" s="197"/>
      <c r="L1213" s="192"/>
      <c r="M1213" s="197"/>
      <c r="N1213" s="192" t="s">
        <v>4000</v>
      </c>
      <c r="O1213" s="194" t="s">
        <v>2495</v>
      </c>
      <c r="P1213" s="192" t="s">
        <v>10270</v>
      </c>
      <c r="Q1213" s="197" t="s">
        <v>3547</v>
      </c>
    </row>
    <row r="1214" spans="1:17">
      <c r="A1214" s="192" t="s">
        <v>5813</v>
      </c>
      <c r="B1214" s="196">
        <v>1.2202</v>
      </c>
      <c r="C1214" s="196">
        <v>0.91369999999999996</v>
      </c>
      <c r="D1214" s="196">
        <v>39.353299999999997</v>
      </c>
      <c r="E1214" s="196">
        <v>37.270299999999999</v>
      </c>
      <c r="F1214" s="196">
        <v>36.706299999999999</v>
      </c>
      <c r="G1214" s="196">
        <v>37.793599999999998</v>
      </c>
      <c r="H1214" s="197" t="s">
        <v>1550</v>
      </c>
      <c r="I1214" s="197"/>
      <c r="J1214" s="201" t="s">
        <v>3547</v>
      </c>
      <c r="K1214" s="197"/>
      <c r="L1214" s="192"/>
      <c r="M1214" s="197"/>
      <c r="N1214" s="192" t="s">
        <v>4003</v>
      </c>
      <c r="O1214" s="194" t="s">
        <v>2498</v>
      </c>
      <c r="P1214" s="192" t="s">
        <v>10273</v>
      </c>
      <c r="Q1214" s="197" t="s">
        <v>3547</v>
      </c>
    </row>
    <row r="1215" spans="1:17">
      <c r="A1215" s="192" t="s">
        <v>5814</v>
      </c>
      <c r="B1215" s="196">
        <v>0.95899999999999996</v>
      </c>
      <c r="C1215" s="196">
        <v>0.76369999999999993</v>
      </c>
      <c r="D1215" s="196">
        <v>29.075199999999999</v>
      </c>
      <c r="E1215" s="196">
        <v>28.657899999999998</v>
      </c>
      <c r="F1215" s="196">
        <v>30.262899999999998</v>
      </c>
      <c r="G1215" s="196">
        <v>29.334799999999998</v>
      </c>
      <c r="H1215" s="197" t="s">
        <v>3985</v>
      </c>
      <c r="I1215" s="197"/>
      <c r="J1215" s="201" t="s">
        <v>3547</v>
      </c>
      <c r="K1215" s="197"/>
      <c r="L1215" s="192"/>
      <c r="M1215" s="197"/>
      <c r="N1215" s="192" t="s">
        <v>3942</v>
      </c>
      <c r="O1215" s="194" t="s">
        <v>2499</v>
      </c>
      <c r="P1215" s="192" t="s">
        <v>10274</v>
      </c>
      <c r="Q1215" s="197" t="s">
        <v>3547</v>
      </c>
    </row>
    <row r="1216" spans="1:17">
      <c r="A1216" s="192" t="s">
        <v>5815</v>
      </c>
      <c r="B1216" s="196">
        <v>1.6317999999999999</v>
      </c>
      <c r="C1216" s="196">
        <v>0.77719999999999989</v>
      </c>
      <c r="D1216" s="196">
        <v>29.1632</v>
      </c>
      <c r="E1216" s="196">
        <v>29.108599999999999</v>
      </c>
      <c r="F1216" s="196">
        <v>30.039199999999997</v>
      </c>
      <c r="G1216" s="196">
        <v>29.435299999999998</v>
      </c>
      <c r="H1216" s="197" t="s">
        <v>3985</v>
      </c>
      <c r="I1216" s="197" t="s">
        <v>1546</v>
      </c>
      <c r="J1216" s="201" t="s">
        <v>3547</v>
      </c>
      <c r="K1216" s="197" t="s">
        <v>3550</v>
      </c>
      <c r="L1216" s="192"/>
      <c r="M1216" s="197"/>
      <c r="N1216" s="192" t="s">
        <v>4004</v>
      </c>
      <c r="O1216" s="194" t="s">
        <v>2500</v>
      </c>
      <c r="P1216" s="192" t="s">
        <v>10275</v>
      </c>
      <c r="Q1216" s="197" t="s">
        <v>3547</v>
      </c>
    </row>
    <row r="1217" spans="1:17">
      <c r="A1217" s="192" t="s">
        <v>5816</v>
      </c>
      <c r="B1217" s="196">
        <v>1.8909999999999998</v>
      </c>
      <c r="C1217" s="196">
        <v>0.84989999999999999</v>
      </c>
      <c r="D1217" s="196">
        <v>35.274899999999995</v>
      </c>
      <c r="E1217" s="196">
        <v>36.202999999999996</v>
      </c>
      <c r="F1217" s="196">
        <v>37.852199999999996</v>
      </c>
      <c r="G1217" s="196">
        <v>36.450799999999994</v>
      </c>
      <c r="H1217" s="197" t="s">
        <v>1775</v>
      </c>
      <c r="I1217" s="197"/>
      <c r="J1217" s="201" t="s">
        <v>3547</v>
      </c>
      <c r="K1217" s="197"/>
      <c r="L1217" s="192"/>
      <c r="M1217" s="197"/>
      <c r="N1217" s="192" t="s">
        <v>4005</v>
      </c>
      <c r="O1217" s="194" t="s">
        <v>1832</v>
      </c>
      <c r="P1217" s="192" t="s">
        <v>10276</v>
      </c>
      <c r="Q1217" s="197" t="s">
        <v>3547</v>
      </c>
    </row>
    <row r="1218" spans="1:17">
      <c r="A1218" s="192" t="s">
        <v>5817</v>
      </c>
      <c r="B1218" s="196">
        <v>1.9154</v>
      </c>
      <c r="C1218" s="196">
        <v>0.84989999999999999</v>
      </c>
      <c r="D1218" s="196">
        <v>32.792499999999997</v>
      </c>
      <c r="E1218" s="196">
        <v>33.967199999999998</v>
      </c>
      <c r="F1218" s="196">
        <v>34.198799999999999</v>
      </c>
      <c r="G1218" s="196">
        <v>33.669399999999996</v>
      </c>
      <c r="H1218" s="197" t="s">
        <v>1775</v>
      </c>
      <c r="I1218" s="197"/>
      <c r="J1218" s="201" t="s">
        <v>3547</v>
      </c>
      <c r="K1218" s="197"/>
      <c r="L1218" s="192"/>
      <c r="M1218" s="197"/>
      <c r="N1218" s="192" t="s">
        <v>4005</v>
      </c>
      <c r="O1218" s="194" t="s">
        <v>1832</v>
      </c>
      <c r="P1218" s="192" t="s">
        <v>10276</v>
      </c>
      <c r="Q1218" s="197" t="s">
        <v>3547</v>
      </c>
    </row>
    <row r="1219" spans="1:17">
      <c r="A1219" s="192" t="s">
        <v>5818</v>
      </c>
      <c r="B1219" s="196">
        <v>1.2363999999999999</v>
      </c>
      <c r="C1219" s="196">
        <v>0.91369999999999996</v>
      </c>
      <c r="D1219" s="196">
        <v>35.397099999999995</v>
      </c>
      <c r="E1219" s="196">
        <v>33.918999999999997</v>
      </c>
      <c r="F1219" s="196">
        <v>35.853499999999997</v>
      </c>
      <c r="G1219" s="196">
        <v>35.044099999999993</v>
      </c>
      <c r="H1219" s="197" t="s">
        <v>1550</v>
      </c>
      <c r="I1219" s="197"/>
      <c r="J1219" s="201" t="s">
        <v>3547</v>
      </c>
      <c r="K1219" s="197"/>
      <c r="L1219" s="192"/>
      <c r="M1219" s="197"/>
      <c r="N1219" s="192" t="s">
        <v>3987</v>
      </c>
      <c r="O1219" s="194" t="s">
        <v>2480</v>
      </c>
      <c r="P1219" s="192" t="s">
        <v>10254</v>
      </c>
      <c r="Q1219" s="197" t="s">
        <v>3547</v>
      </c>
    </row>
    <row r="1220" spans="1:17">
      <c r="A1220" s="192" t="s">
        <v>5819</v>
      </c>
      <c r="B1220" s="196">
        <v>1.5035999999999998</v>
      </c>
      <c r="C1220" s="196">
        <v>0.91369999999999996</v>
      </c>
      <c r="D1220" s="196">
        <v>35.826799999999999</v>
      </c>
      <c r="E1220" s="196">
        <v>36.637099999999997</v>
      </c>
      <c r="F1220" s="196">
        <v>37.312099999999994</v>
      </c>
      <c r="G1220" s="196">
        <v>36.582799999999999</v>
      </c>
      <c r="H1220" s="197" t="s">
        <v>4006</v>
      </c>
      <c r="I1220" s="197" t="s">
        <v>1550</v>
      </c>
      <c r="J1220" s="201" t="s">
        <v>3547</v>
      </c>
      <c r="K1220" s="197" t="s">
        <v>3550</v>
      </c>
      <c r="L1220" s="192"/>
      <c r="M1220" s="197">
        <v>1.2499999999999999E-2</v>
      </c>
      <c r="N1220" s="192" t="s">
        <v>3751</v>
      </c>
      <c r="O1220" s="194" t="s">
        <v>2501</v>
      </c>
      <c r="P1220" s="192" t="s">
        <v>10277</v>
      </c>
      <c r="Q1220" s="197" t="s">
        <v>9817</v>
      </c>
    </row>
    <row r="1221" spans="1:17">
      <c r="A1221" s="192" t="s">
        <v>5820</v>
      </c>
      <c r="B1221" s="196">
        <v>1.6313</v>
      </c>
      <c r="C1221" s="196">
        <v>0.8952</v>
      </c>
      <c r="D1221" s="196">
        <v>33.419999999999995</v>
      </c>
      <c r="E1221" s="196">
        <v>33.289699999999996</v>
      </c>
      <c r="F1221" s="196">
        <v>34.765899999999995</v>
      </c>
      <c r="G1221" s="196">
        <v>33.814699999999995</v>
      </c>
      <c r="H1221" s="197" t="s">
        <v>4007</v>
      </c>
      <c r="I1221" s="197" t="s">
        <v>1997</v>
      </c>
      <c r="J1221" s="201" t="s">
        <v>3547</v>
      </c>
      <c r="K1221" s="197" t="s">
        <v>3550</v>
      </c>
      <c r="L1221" s="192"/>
      <c r="M1221" s="197"/>
      <c r="N1221" s="192" t="s">
        <v>4008</v>
      </c>
      <c r="O1221" s="194" t="s">
        <v>2502</v>
      </c>
      <c r="P1221" s="192" t="s">
        <v>10278</v>
      </c>
      <c r="Q1221" s="197" t="s">
        <v>3547</v>
      </c>
    </row>
    <row r="1222" spans="1:17">
      <c r="A1222" s="192" t="s">
        <v>5821</v>
      </c>
      <c r="B1222" s="196">
        <v>1.4989999999999999</v>
      </c>
      <c r="C1222" s="196">
        <v>0.76949999999999996</v>
      </c>
      <c r="D1222" s="196">
        <v>30.704899999999999</v>
      </c>
      <c r="E1222" s="196">
        <v>30.705499999999997</v>
      </c>
      <c r="F1222" s="196">
        <v>32.152999999999999</v>
      </c>
      <c r="G1222" s="196">
        <v>31.154699999999998</v>
      </c>
      <c r="H1222" s="197" t="s">
        <v>3985</v>
      </c>
      <c r="I1222" s="197"/>
      <c r="J1222" s="201" t="s">
        <v>3547</v>
      </c>
      <c r="K1222" s="197"/>
      <c r="L1222" s="192"/>
      <c r="M1222" s="197">
        <v>5.7999999999999996E-3</v>
      </c>
      <c r="N1222" s="192" t="s">
        <v>3565</v>
      </c>
      <c r="O1222" s="194" t="s">
        <v>2481</v>
      </c>
      <c r="P1222" s="192" t="s">
        <v>10255</v>
      </c>
      <c r="Q1222" s="197" t="s">
        <v>3547</v>
      </c>
    </row>
    <row r="1223" spans="1:17">
      <c r="A1223" s="192" t="s">
        <v>5822</v>
      </c>
      <c r="B1223" s="196">
        <v>1.7128999999999999</v>
      </c>
      <c r="C1223" s="196">
        <v>0.91369999999999996</v>
      </c>
      <c r="D1223" s="196">
        <v>39.230599999999995</v>
      </c>
      <c r="E1223" s="196">
        <v>34.305899999999994</v>
      </c>
      <c r="F1223" s="196">
        <v>35.594999999999999</v>
      </c>
      <c r="G1223" s="196">
        <v>36.406299999999995</v>
      </c>
      <c r="H1223" s="197" t="s">
        <v>1550</v>
      </c>
      <c r="I1223" s="197"/>
      <c r="J1223" s="201" t="s">
        <v>3547</v>
      </c>
      <c r="K1223" s="197"/>
      <c r="L1223" s="192"/>
      <c r="M1223" s="197"/>
      <c r="N1223" s="192" t="s">
        <v>3996</v>
      </c>
      <c r="O1223" s="194" t="s">
        <v>2491</v>
      </c>
      <c r="P1223" s="192" t="s">
        <v>10265</v>
      </c>
      <c r="Q1223" s="197" t="s">
        <v>3547</v>
      </c>
    </row>
    <row r="1224" spans="1:17">
      <c r="A1224" s="192" t="s">
        <v>5823</v>
      </c>
      <c r="B1224" s="196">
        <v>1.1423999999999999</v>
      </c>
      <c r="C1224" s="196">
        <v>0.7750999999999999</v>
      </c>
      <c r="D1224" s="196">
        <v>26.415599999999998</v>
      </c>
      <c r="E1224" s="196">
        <v>26.183899999999998</v>
      </c>
      <c r="F1224" s="196">
        <v>28.0459</v>
      </c>
      <c r="G1224" s="196">
        <v>26.843499999999999</v>
      </c>
      <c r="H1224" s="197" t="s">
        <v>3985</v>
      </c>
      <c r="I1224" s="197"/>
      <c r="J1224" s="201" t="s">
        <v>3547</v>
      </c>
      <c r="K1224" s="197"/>
      <c r="L1224" s="192"/>
      <c r="M1224" s="197">
        <v>1.1399999999999999E-2</v>
      </c>
      <c r="N1224" s="192" t="s">
        <v>4009</v>
      </c>
      <c r="O1224" s="194" t="s">
        <v>2503</v>
      </c>
      <c r="P1224" s="192" t="s">
        <v>10279</v>
      </c>
      <c r="Q1224" s="197" t="s">
        <v>3547</v>
      </c>
    </row>
    <row r="1225" spans="1:17">
      <c r="A1225" s="192" t="s">
        <v>5824</v>
      </c>
      <c r="B1225" s="196">
        <v>0.96869999999999989</v>
      </c>
      <c r="C1225" s="196">
        <v>0.76369999999999993</v>
      </c>
      <c r="D1225" s="196">
        <v>30.0991</v>
      </c>
      <c r="E1225" s="196">
        <v>29.343599999999999</v>
      </c>
      <c r="F1225" s="196">
        <v>27.682299999999998</v>
      </c>
      <c r="G1225" s="196">
        <v>29.094299999999997</v>
      </c>
      <c r="H1225" s="197" t="s">
        <v>3985</v>
      </c>
      <c r="I1225" s="197"/>
      <c r="J1225" s="201" t="s">
        <v>3547</v>
      </c>
      <c r="K1225" s="197"/>
      <c r="L1225" s="192"/>
      <c r="M1225" s="197"/>
      <c r="N1225" s="192" t="s">
        <v>4010</v>
      </c>
      <c r="O1225" s="194" t="s">
        <v>2504</v>
      </c>
      <c r="P1225" s="192" t="s">
        <v>10280</v>
      </c>
      <c r="Q1225" s="197" t="s">
        <v>3547</v>
      </c>
    </row>
    <row r="1226" spans="1:17">
      <c r="A1226" s="192" t="s">
        <v>5825</v>
      </c>
      <c r="B1226" s="196">
        <v>1.4367999999999999</v>
      </c>
      <c r="C1226" s="196">
        <v>0.83729999999999993</v>
      </c>
      <c r="D1226" s="196">
        <v>33.238899999999994</v>
      </c>
      <c r="E1226" s="196">
        <v>33.795099999999998</v>
      </c>
      <c r="F1226" s="196">
        <v>35.782499999999999</v>
      </c>
      <c r="G1226" s="196">
        <v>34.254899999999999</v>
      </c>
      <c r="H1226" s="197" t="s">
        <v>3985</v>
      </c>
      <c r="I1226" s="197" t="s">
        <v>1775</v>
      </c>
      <c r="J1226" s="201" t="s">
        <v>3547</v>
      </c>
      <c r="K1226" s="197" t="s">
        <v>3550</v>
      </c>
      <c r="L1226" s="192"/>
      <c r="M1226" s="197"/>
      <c r="N1226" s="192" t="s">
        <v>4011</v>
      </c>
      <c r="O1226" s="194" t="s">
        <v>2505</v>
      </c>
      <c r="P1226" s="192" t="s">
        <v>10281</v>
      </c>
      <c r="Q1226" s="197" t="s">
        <v>3547</v>
      </c>
    </row>
    <row r="1227" spans="1:17">
      <c r="A1227" s="192" t="s">
        <v>5826</v>
      </c>
      <c r="B1227" s="196">
        <v>1.4867999999999999</v>
      </c>
      <c r="C1227" s="196">
        <v>0.91369999999999996</v>
      </c>
      <c r="D1227" s="196">
        <v>37.231899999999996</v>
      </c>
      <c r="E1227" s="196">
        <v>37.201199999999993</v>
      </c>
      <c r="F1227" s="196">
        <v>38.679699999999997</v>
      </c>
      <c r="G1227" s="196">
        <v>37.731699999999996</v>
      </c>
      <c r="H1227" s="197" t="s">
        <v>1550</v>
      </c>
      <c r="I1227" s="197"/>
      <c r="J1227" s="201" t="s">
        <v>3547</v>
      </c>
      <c r="K1227" s="197"/>
      <c r="L1227" s="192"/>
      <c r="M1227" s="197"/>
      <c r="N1227" s="192" t="s">
        <v>3639</v>
      </c>
      <c r="O1227" s="194" t="s">
        <v>2492</v>
      </c>
      <c r="P1227" s="192" t="s">
        <v>10266</v>
      </c>
      <c r="Q1227" s="197" t="s">
        <v>3547</v>
      </c>
    </row>
    <row r="1228" spans="1:17">
      <c r="A1228" s="192" t="s">
        <v>5827</v>
      </c>
      <c r="B1228" s="196"/>
      <c r="C1228" s="196">
        <v>0.91369999999999996</v>
      </c>
      <c r="D1228" s="196">
        <v>54.342799999999997</v>
      </c>
      <c r="E1228" s="196"/>
      <c r="F1228" s="196">
        <v>38.408999999999999</v>
      </c>
      <c r="G1228" s="196">
        <v>44.649799999999999</v>
      </c>
      <c r="H1228" s="197" t="s">
        <v>1550</v>
      </c>
      <c r="I1228" s="197"/>
      <c r="J1228" s="201" t="s">
        <v>3547</v>
      </c>
      <c r="K1228" s="197"/>
      <c r="L1228" s="192"/>
      <c r="M1228" s="197"/>
      <c r="N1228" s="192" t="s">
        <v>3639</v>
      </c>
      <c r="O1228" s="194" t="s">
        <v>2492</v>
      </c>
      <c r="P1228" s="192" t="s">
        <v>10266</v>
      </c>
      <c r="Q1228" s="197" t="s">
        <v>3547</v>
      </c>
    </row>
    <row r="1229" spans="1:17">
      <c r="A1229" s="192" t="s">
        <v>5828</v>
      </c>
      <c r="B1229" s="196">
        <v>1.6334</v>
      </c>
      <c r="C1229" s="196">
        <v>0.91369999999999996</v>
      </c>
      <c r="D1229" s="196">
        <v>37.649799999999999</v>
      </c>
      <c r="E1229" s="196">
        <v>38.585999999999999</v>
      </c>
      <c r="F1229" s="196">
        <v>39.986599999999996</v>
      </c>
      <c r="G1229" s="196">
        <v>38.730499999999999</v>
      </c>
      <c r="H1229" s="197" t="s">
        <v>1550</v>
      </c>
      <c r="I1229" s="197"/>
      <c r="J1229" s="201" t="s">
        <v>3547</v>
      </c>
      <c r="K1229" s="197"/>
      <c r="L1229" s="192"/>
      <c r="M1229" s="197"/>
      <c r="N1229" s="192" t="s">
        <v>3639</v>
      </c>
      <c r="O1229" s="194" t="s">
        <v>2492</v>
      </c>
      <c r="P1229" s="192" t="s">
        <v>10266</v>
      </c>
      <c r="Q1229" s="197" t="s">
        <v>3547</v>
      </c>
    </row>
    <row r="1230" spans="1:17">
      <c r="A1230" s="192" t="s">
        <v>5829</v>
      </c>
      <c r="B1230" s="196">
        <v>2.2394999999999996</v>
      </c>
      <c r="C1230" s="196">
        <v>0.84989999999999999</v>
      </c>
      <c r="D1230" s="196">
        <v>31.661099999999998</v>
      </c>
      <c r="E1230" s="196">
        <v>32.341799999999999</v>
      </c>
      <c r="F1230" s="196">
        <v>32.776699999999998</v>
      </c>
      <c r="G1230" s="196">
        <v>32.259599999999999</v>
      </c>
      <c r="H1230" s="197" t="s">
        <v>1775</v>
      </c>
      <c r="I1230" s="197"/>
      <c r="J1230" s="201" t="s">
        <v>3547</v>
      </c>
      <c r="K1230" s="197"/>
      <c r="L1230" s="192"/>
      <c r="M1230" s="197"/>
      <c r="N1230" s="192" t="s">
        <v>4005</v>
      </c>
      <c r="O1230" s="194" t="s">
        <v>1832</v>
      </c>
      <c r="P1230" s="192" t="s">
        <v>10276</v>
      </c>
      <c r="Q1230" s="197" t="s">
        <v>3547</v>
      </c>
    </row>
    <row r="1231" spans="1:17">
      <c r="A1231" s="192" t="s">
        <v>5830</v>
      </c>
      <c r="B1231" s="196">
        <v>1.4966999999999999</v>
      </c>
      <c r="C1231" s="196">
        <v>0.91369999999999996</v>
      </c>
      <c r="D1231" s="196">
        <v>37.760199999999998</v>
      </c>
      <c r="E1231" s="196">
        <v>38.410399999999996</v>
      </c>
      <c r="F1231" s="196">
        <v>38.610699999999994</v>
      </c>
      <c r="G1231" s="196">
        <v>38.245899999999999</v>
      </c>
      <c r="H1231" s="197" t="s">
        <v>1550</v>
      </c>
      <c r="I1231" s="197"/>
      <c r="J1231" s="201" t="s">
        <v>3547</v>
      </c>
      <c r="K1231" s="197"/>
      <c r="L1231" s="192"/>
      <c r="M1231" s="197"/>
      <c r="N1231" s="192" t="s">
        <v>3639</v>
      </c>
      <c r="O1231" s="194" t="s">
        <v>2492</v>
      </c>
      <c r="P1231" s="192" t="s">
        <v>10266</v>
      </c>
      <c r="Q1231" s="197" t="s">
        <v>3547</v>
      </c>
    </row>
    <row r="1232" spans="1:17">
      <c r="A1232" s="192" t="s">
        <v>5831</v>
      </c>
      <c r="B1232" s="196">
        <v>2.6435</v>
      </c>
      <c r="C1232" s="196">
        <v>0.84989999999999999</v>
      </c>
      <c r="D1232" s="196">
        <v>33.2913</v>
      </c>
      <c r="E1232" s="196">
        <v>33.948599999999999</v>
      </c>
      <c r="F1232" s="196">
        <v>35.361599999999996</v>
      </c>
      <c r="G1232" s="196">
        <v>34.156099999999995</v>
      </c>
      <c r="H1232" s="197" t="s">
        <v>1775</v>
      </c>
      <c r="I1232" s="197"/>
      <c r="J1232" s="201" t="s">
        <v>3547</v>
      </c>
      <c r="K1232" s="197"/>
      <c r="L1232" s="192"/>
      <c r="M1232" s="197"/>
      <c r="N1232" s="192" t="s">
        <v>4005</v>
      </c>
      <c r="O1232" s="194" t="s">
        <v>1832</v>
      </c>
      <c r="P1232" s="192" t="s">
        <v>10276</v>
      </c>
      <c r="Q1232" s="197" t="s">
        <v>3547</v>
      </c>
    </row>
    <row r="1233" spans="1:17">
      <c r="A1233" s="192" t="s">
        <v>5832</v>
      </c>
      <c r="B1233" s="196">
        <v>2.0777999999999999</v>
      </c>
      <c r="C1233" s="196">
        <v>0.76369999999999993</v>
      </c>
      <c r="D1233" s="196">
        <v>30.934299999999997</v>
      </c>
      <c r="E1233" s="196">
        <v>30.0168</v>
      </c>
      <c r="F1233" s="196">
        <v>31.564599999999999</v>
      </c>
      <c r="G1233" s="196">
        <v>30.853999999999999</v>
      </c>
      <c r="H1233" s="197" t="s">
        <v>3985</v>
      </c>
      <c r="I1233" s="197"/>
      <c r="J1233" s="201" t="s">
        <v>3547</v>
      </c>
      <c r="K1233" s="197"/>
      <c r="L1233" s="192"/>
      <c r="M1233" s="197"/>
      <c r="N1233" s="192" t="s">
        <v>3662</v>
      </c>
      <c r="O1233" s="194" t="s">
        <v>2482</v>
      </c>
      <c r="P1233" s="192" t="s">
        <v>10256</v>
      </c>
      <c r="Q1233" s="197" t="s">
        <v>3547</v>
      </c>
    </row>
    <row r="1234" spans="1:17">
      <c r="A1234" s="192" t="s">
        <v>5833</v>
      </c>
      <c r="B1234" s="196">
        <v>2.1576999999999997</v>
      </c>
      <c r="C1234" s="196">
        <v>0.91369999999999996</v>
      </c>
      <c r="D1234" s="196">
        <v>35.140899999999995</v>
      </c>
      <c r="E1234" s="196">
        <v>35.588399999999993</v>
      </c>
      <c r="F1234" s="196">
        <v>35.092299999999994</v>
      </c>
      <c r="G1234" s="196">
        <v>35.270899999999997</v>
      </c>
      <c r="H1234" s="197" t="s">
        <v>1550</v>
      </c>
      <c r="I1234" s="197"/>
      <c r="J1234" s="201" t="s">
        <v>3547</v>
      </c>
      <c r="K1234" s="197"/>
      <c r="L1234" s="192"/>
      <c r="M1234" s="197"/>
      <c r="N1234" s="192" t="s">
        <v>3639</v>
      </c>
      <c r="O1234" s="194" t="s">
        <v>2492</v>
      </c>
      <c r="P1234" s="192" t="s">
        <v>10266</v>
      </c>
      <c r="Q1234" s="197" t="s">
        <v>3547</v>
      </c>
    </row>
    <row r="1235" spans="1:17">
      <c r="A1235" s="192" t="s">
        <v>5834</v>
      </c>
      <c r="B1235" s="196">
        <v>2.0600999999999998</v>
      </c>
      <c r="C1235" s="196">
        <v>0.8236</v>
      </c>
      <c r="D1235" s="196">
        <v>32.439699999999995</v>
      </c>
      <c r="E1235" s="196">
        <v>33.984299999999998</v>
      </c>
      <c r="F1235" s="196">
        <v>35.368399999999994</v>
      </c>
      <c r="G1235" s="196">
        <v>33.925099999999993</v>
      </c>
      <c r="H1235" s="197" t="s">
        <v>4007</v>
      </c>
      <c r="I1235" s="197"/>
      <c r="J1235" s="201" t="s">
        <v>3547</v>
      </c>
      <c r="K1235" s="197"/>
      <c r="L1235" s="192"/>
      <c r="M1235" s="197"/>
      <c r="N1235" s="192" t="s">
        <v>4008</v>
      </c>
      <c r="O1235" s="194" t="s">
        <v>2502</v>
      </c>
      <c r="P1235" s="192" t="s">
        <v>10278</v>
      </c>
      <c r="Q1235" s="197" t="s">
        <v>3547</v>
      </c>
    </row>
    <row r="1236" spans="1:17">
      <c r="A1236" s="192" t="s">
        <v>5835</v>
      </c>
      <c r="B1236" s="196">
        <v>1.6074999999999999</v>
      </c>
      <c r="C1236" s="196">
        <v>0.76369999999999993</v>
      </c>
      <c r="D1236" s="196">
        <v>30.218399999999999</v>
      </c>
      <c r="E1236" s="196">
        <v>31.014799999999997</v>
      </c>
      <c r="F1236" s="196">
        <v>33.582499999999996</v>
      </c>
      <c r="G1236" s="196">
        <v>31.578499999999998</v>
      </c>
      <c r="H1236" s="197" t="s">
        <v>3985</v>
      </c>
      <c r="I1236" s="197"/>
      <c r="J1236" s="201" t="s">
        <v>3547</v>
      </c>
      <c r="K1236" s="197"/>
      <c r="L1236" s="192"/>
      <c r="M1236" s="197"/>
      <c r="N1236" s="192" t="s">
        <v>3994</v>
      </c>
      <c r="O1236" s="194" t="s">
        <v>2506</v>
      </c>
      <c r="P1236" s="192" t="s">
        <v>10282</v>
      </c>
      <c r="Q1236" s="197" t="s">
        <v>3547</v>
      </c>
    </row>
    <row r="1237" spans="1:17">
      <c r="A1237" s="192" t="s">
        <v>5836</v>
      </c>
      <c r="B1237" s="196">
        <v>2.9474999999999998</v>
      </c>
      <c r="C1237" s="196">
        <v>0.91369999999999996</v>
      </c>
      <c r="D1237" s="196">
        <v>35.510299999999994</v>
      </c>
      <c r="E1237" s="196">
        <v>33.742999999999995</v>
      </c>
      <c r="F1237" s="196">
        <v>37.267099999999999</v>
      </c>
      <c r="G1237" s="196">
        <v>35.560199999999995</v>
      </c>
      <c r="H1237" s="197" t="s">
        <v>1550</v>
      </c>
      <c r="I1237" s="197"/>
      <c r="J1237" s="201" t="s">
        <v>3547</v>
      </c>
      <c r="K1237" s="197"/>
      <c r="L1237" s="192"/>
      <c r="M1237" s="197"/>
      <c r="N1237" s="192" t="s">
        <v>3639</v>
      </c>
      <c r="O1237" s="194" t="s">
        <v>2492</v>
      </c>
      <c r="P1237" s="192" t="s">
        <v>10266</v>
      </c>
      <c r="Q1237" s="197" t="s">
        <v>3547</v>
      </c>
    </row>
    <row r="1238" spans="1:17">
      <c r="A1238" s="192" t="s">
        <v>10283</v>
      </c>
      <c r="B1238" s="196"/>
      <c r="C1238" s="196">
        <v>0.91369999999999996</v>
      </c>
      <c r="D1238" s="196">
        <v>36.1616</v>
      </c>
      <c r="E1238" s="196">
        <v>40.908099999999997</v>
      </c>
      <c r="F1238" s="196"/>
      <c r="G1238" s="196">
        <v>36.551299999999998</v>
      </c>
      <c r="H1238" s="197" t="s">
        <v>1550</v>
      </c>
      <c r="I1238" s="197"/>
      <c r="J1238" s="201" t="s">
        <v>3547</v>
      </c>
      <c r="K1238" s="197"/>
      <c r="L1238" s="192"/>
      <c r="M1238" s="197"/>
      <c r="N1238" s="192" t="s">
        <v>3639</v>
      </c>
      <c r="O1238" s="194" t="s">
        <v>2492</v>
      </c>
      <c r="P1238" s="192" t="s">
        <v>10266</v>
      </c>
      <c r="Q1238" s="197" t="s">
        <v>3547</v>
      </c>
    </row>
    <row r="1239" spans="1:17">
      <c r="A1239" s="192" t="s">
        <v>5837</v>
      </c>
      <c r="B1239" s="196">
        <v>2.8432999999999997</v>
      </c>
      <c r="C1239" s="196">
        <v>0.84989999999999999</v>
      </c>
      <c r="D1239" s="196">
        <v>36.649899999999995</v>
      </c>
      <c r="E1239" s="196">
        <v>36.426499999999997</v>
      </c>
      <c r="F1239" s="196">
        <v>36.463499999999996</v>
      </c>
      <c r="G1239" s="196">
        <v>36.512099999999997</v>
      </c>
      <c r="H1239" s="197" t="s">
        <v>1775</v>
      </c>
      <c r="I1239" s="197"/>
      <c r="J1239" s="201" t="s">
        <v>3547</v>
      </c>
      <c r="K1239" s="197"/>
      <c r="L1239" s="192"/>
      <c r="M1239" s="197"/>
      <c r="N1239" s="192" t="s">
        <v>4005</v>
      </c>
      <c r="O1239" s="194" t="s">
        <v>1832</v>
      </c>
      <c r="P1239" s="192" t="s">
        <v>10276</v>
      </c>
      <c r="Q1239" s="197" t="s">
        <v>3547</v>
      </c>
    </row>
    <row r="1240" spans="1:17">
      <c r="A1240" s="192" t="s">
        <v>5838</v>
      </c>
      <c r="B1240" s="196">
        <v>2.1279999999999997</v>
      </c>
      <c r="C1240" s="196">
        <v>0.84989999999999999</v>
      </c>
      <c r="D1240" s="196">
        <v>33.239999999999995</v>
      </c>
      <c r="E1240" s="196">
        <v>34.114299999999993</v>
      </c>
      <c r="F1240" s="196">
        <v>33.824999999999996</v>
      </c>
      <c r="G1240" s="196">
        <v>33.733499999999999</v>
      </c>
      <c r="H1240" s="197" t="s">
        <v>1775</v>
      </c>
      <c r="I1240" s="197"/>
      <c r="J1240" s="201" t="s">
        <v>3547</v>
      </c>
      <c r="K1240" s="197"/>
      <c r="L1240" s="192"/>
      <c r="M1240" s="197"/>
      <c r="N1240" s="192" t="s">
        <v>3578</v>
      </c>
      <c r="O1240" s="194" t="s">
        <v>2486</v>
      </c>
      <c r="P1240" s="192" t="s">
        <v>10260</v>
      </c>
      <c r="Q1240" s="197" t="s">
        <v>3547</v>
      </c>
    </row>
    <row r="1241" spans="1:17">
      <c r="A1241" s="192" t="s">
        <v>5839</v>
      </c>
      <c r="B1241" s="196">
        <v>2.109</v>
      </c>
      <c r="C1241" s="196">
        <v>0.76369999999999993</v>
      </c>
      <c r="D1241" s="196">
        <v>29.710299999999997</v>
      </c>
      <c r="E1241" s="196">
        <v>26.876799999999999</v>
      </c>
      <c r="F1241" s="196">
        <v>29.7653</v>
      </c>
      <c r="G1241" s="196">
        <v>28.6052</v>
      </c>
      <c r="H1241" s="197" t="s">
        <v>3985</v>
      </c>
      <c r="I1241" s="197"/>
      <c r="J1241" s="201" t="s">
        <v>3547</v>
      </c>
      <c r="K1241" s="197"/>
      <c r="L1241" s="192"/>
      <c r="M1241" s="197"/>
      <c r="N1241" s="192" t="s">
        <v>3991</v>
      </c>
      <c r="O1241" s="194" t="s">
        <v>2487</v>
      </c>
      <c r="P1241" s="192" t="s">
        <v>10261</v>
      </c>
      <c r="Q1241" s="197" t="s">
        <v>3547</v>
      </c>
    </row>
    <row r="1242" spans="1:17">
      <c r="A1242" s="192" t="s">
        <v>5840</v>
      </c>
      <c r="B1242" s="196">
        <v>1.9617</v>
      </c>
      <c r="C1242" s="196">
        <v>0.91369999999999996</v>
      </c>
      <c r="D1242" s="196">
        <v>35.449299999999994</v>
      </c>
      <c r="E1242" s="196">
        <v>31.395499999999998</v>
      </c>
      <c r="F1242" s="196">
        <v>28.917099999999998</v>
      </c>
      <c r="G1242" s="196">
        <v>31.3294</v>
      </c>
      <c r="H1242" s="197" t="s">
        <v>1550</v>
      </c>
      <c r="I1242" s="197"/>
      <c r="J1242" s="201" t="s">
        <v>3547</v>
      </c>
      <c r="K1242" s="197"/>
      <c r="L1242" s="192"/>
      <c r="M1242" s="197"/>
      <c r="N1242" s="192" t="s">
        <v>3639</v>
      </c>
      <c r="O1242" s="194" t="s">
        <v>2492</v>
      </c>
      <c r="P1242" s="192" t="s">
        <v>10266</v>
      </c>
      <c r="Q1242" s="197" t="s">
        <v>3547</v>
      </c>
    </row>
    <row r="1243" spans="1:17">
      <c r="A1243" s="192" t="s">
        <v>5841</v>
      </c>
      <c r="B1243" s="196">
        <v>1.4450999999999998</v>
      </c>
      <c r="C1243" s="196">
        <v>0.84989999999999999</v>
      </c>
      <c r="D1243" s="196">
        <v>34.254499999999993</v>
      </c>
      <c r="E1243" s="196">
        <v>39.311699999999995</v>
      </c>
      <c r="F1243" s="196">
        <v>36.626499999999993</v>
      </c>
      <c r="G1243" s="196">
        <v>36.610999999999997</v>
      </c>
      <c r="H1243" s="197" t="s">
        <v>1775</v>
      </c>
      <c r="I1243" s="197"/>
      <c r="J1243" s="201" t="s">
        <v>3547</v>
      </c>
      <c r="K1243" s="197"/>
      <c r="L1243" s="192"/>
      <c r="M1243" s="197"/>
      <c r="N1243" s="192" t="s">
        <v>4005</v>
      </c>
      <c r="O1243" s="194" t="s">
        <v>1832</v>
      </c>
      <c r="P1243" s="192" t="s">
        <v>10276</v>
      </c>
      <c r="Q1243" s="197" t="s">
        <v>3547</v>
      </c>
    </row>
    <row r="1244" spans="1:17">
      <c r="A1244" s="192" t="s">
        <v>5842</v>
      </c>
      <c r="B1244" s="196">
        <v>1.7867</v>
      </c>
      <c r="C1244" s="196">
        <v>0.91369999999999996</v>
      </c>
      <c r="D1244" s="196">
        <v>31.615099999999998</v>
      </c>
      <c r="E1244" s="196"/>
      <c r="F1244" s="196">
        <v>30.211499999999997</v>
      </c>
      <c r="G1244" s="196">
        <v>30.882399999999997</v>
      </c>
      <c r="H1244" s="197" t="s">
        <v>1550</v>
      </c>
      <c r="I1244" s="197"/>
      <c r="J1244" s="201" t="s">
        <v>3547</v>
      </c>
      <c r="K1244" s="197"/>
      <c r="L1244" s="192"/>
      <c r="M1244" s="197"/>
      <c r="N1244" s="192" t="s">
        <v>3639</v>
      </c>
      <c r="O1244" s="194" t="s">
        <v>2492</v>
      </c>
      <c r="P1244" s="192" t="s">
        <v>10266</v>
      </c>
      <c r="Q1244" s="197" t="s">
        <v>3547</v>
      </c>
    </row>
    <row r="1245" spans="1:17">
      <c r="A1245" s="192" t="s">
        <v>10284</v>
      </c>
      <c r="B1245" s="196"/>
      <c r="C1245" s="196">
        <v>0.84989999999999988</v>
      </c>
      <c r="D1245" s="196">
        <v>30.9621</v>
      </c>
      <c r="E1245" s="196"/>
      <c r="F1245" s="196"/>
      <c r="G1245" s="196">
        <v>30.9621</v>
      </c>
      <c r="H1245" s="197" t="s">
        <v>1775</v>
      </c>
      <c r="I1245" s="197"/>
      <c r="J1245" s="201" t="s">
        <v>3547</v>
      </c>
      <c r="K1245" s="197"/>
      <c r="L1245" s="192"/>
      <c r="M1245" s="197"/>
      <c r="N1245" s="192" t="s">
        <v>4005</v>
      </c>
      <c r="O1245" s="194" t="s">
        <v>1832</v>
      </c>
      <c r="P1245" s="192" t="s">
        <v>10276</v>
      </c>
      <c r="Q1245" s="197" t="s">
        <v>3547</v>
      </c>
    </row>
    <row r="1246" spans="1:17">
      <c r="A1246" s="192" t="s">
        <v>5843</v>
      </c>
      <c r="B1246" s="196">
        <v>3.0179999999999998</v>
      </c>
      <c r="C1246" s="196">
        <v>0.8619</v>
      </c>
      <c r="D1246" s="196"/>
      <c r="E1246" s="196">
        <v>36.579899999999995</v>
      </c>
      <c r="F1246" s="196">
        <v>29.611799999999999</v>
      </c>
      <c r="G1246" s="196">
        <v>32.697499999999998</v>
      </c>
      <c r="H1246" s="197" t="s">
        <v>3985</v>
      </c>
      <c r="I1246" s="197" t="s">
        <v>1489</v>
      </c>
      <c r="J1246" s="201" t="s">
        <v>3547</v>
      </c>
      <c r="K1246" s="197" t="s">
        <v>3550</v>
      </c>
      <c r="L1246" s="192"/>
      <c r="M1246" s="197">
        <v>1.0999999999999999E-2</v>
      </c>
      <c r="N1246" s="192" t="s">
        <v>3564</v>
      </c>
      <c r="O1246" s="194" t="s">
        <v>2507</v>
      </c>
      <c r="P1246" s="192" t="s">
        <v>10285</v>
      </c>
      <c r="Q1246" s="197" t="s">
        <v>3547</v>
      </c>
    </row>
    <row r="1247" spans="1:17">
      <c r="A1247" s="192" t="s">
        <v>5844</v>
      </c>
      <c r="B1247" s="196">
        <v>1.3213999999999999</v>
      </c>
      <c r="C1247" s="196">
        <v>0.9375</v>
      </c>
      <c r="D1247" s="196">
        <v>39.031199999999998</v>
      </c>
      <c r="E1247" s="196">
        <v>39.031699999999994</v>
      </c>
      <c r="F1247" s="196">
        <v>38.673099999999998</v>
      </c>
      <c r="G1247" s="196">
        <v>38.914499999999997</v>
      </c>
      <c r="H1247" s="197" t="s">
        <v>1444</v>
      </c>
      <c r="I1247" s="197"/>
      <c r="J1247" s="201" t="s">
        <v>3547</v>
      </c>
      <c r="K1247" s="197"/>
      <c r="L1247" s="192"/>
      <c r="M1247" s="197"/>
      <c r="N1247" s="192" t="s">
        <v>4012</v>
      </c>
      <c r="O1247" s="194" t="s">
        <v>2508</v>
      </c>
      <c r="P1247" s="192" t="s">
        <v>10286</v>
      </c>
      <c r="Q1247" s="197" t="s">
        <v>3547</v>
      </c>
    </row>
    <row r="1248" spans="1:17">
      <c r="A1248" s="192" t="s">
        <v>5845</v>
      </c>
      <c r="B1248" s="196">
        <v>1.1608999999999998</v>
      </c>
      <c r="C1248" s="196">
        <v>0.78289999999999993</v>
      </c>
      <c r="D1248" s="196">
        <v>34.501299999999993</v>
      </c>
      <c r="E1248" s="196">
        <v>35.647999999999996</v>
      </c>
      <c r="F1248" s="196">
        <v>36.048999999999999</v>
      </c>
      <c r="G1248" s="196">
        <v>35.409599999999998</v>
      </c>
      <c r="H1248" s="197" t="s">
        <v>4013</v>
      </c>
      <c r="I1248" s="197"/>
      <c r="J1248" s="201" t="s">
        <v>3547</v>
      </c>
      <c r="K1248" s="197"/>
      <c r="L1248" s="192"/>
      <c r="M1248" s="197">
        <v>1.4999999999999998E-3</v>
      </c>
      <c r="N1248" s="192" t="s">
        <v>4015</v>
      </c>
      <c r="O1248" s="194" t="s">
        <v>2509</v>
      </c>
      <c r="P1248" s="192" t="s">
        <v>10287</v>
      </c>
      <c r="Q1248" s="197" t="s">
        <v>3547</v>
      </c>
    </row>
    <row r="1249" spans="1:17">
      <c r="A1249" s="192" t="s">
        <v>5846</v>
      </c>
      <c r="B1249" s="196">
        <v>1.1894999999999998</v>
      </c>
      <c r="C1249" s="196">
        <v>0.78139999999999998</v>
      </c>
      <c r="D1249" s="196">
        <v>22.471499999999999</v>
      </c>
      <c r="E1249" s="196">
        <v>26.218599999999999</v>
      </c>
      <c r="F1249" s="196">
        <v>27.163699999999999</v>
      </c>
      <c r="G1249" s="196">
        <v>25.048699999999997</v>
      </c>
      <c r="H1249" s="197" t="s">
        <v>4013</v>
      </c>
      <c r="I1249" s="197"/>
      <c r="J1249" s="201" t="s">
        <v>3547</v>
      </c>
      <c r="K1249" s="197"/>
      <c r="L1249" s="192"/>
      <c r="M1249" s="197"/>
      <c r="N1249" s="192" t="s">
        <v>4016</v>
      </c>
      <c r="O1249" s="194" t="s">
        <v>1837</v>
      </c>
      <c r="P1249" s="192" t="s">
        <v>10288</v>
      </c>
      <c r="Q1249" s="197" t="s">
        <v>3547</v>
      </c>
    </row>
    <row r="1250" spans="1:17">
      <c r="A1250" s="192" t="s">
        <v>5847</v>
      </c>
      <c r="B1250" s="196">
        <v>1.2795999999999998</v>
      </c>
      <c r="C1250" s="196">
        <v>0.80589999999999995</v>
      </c>
      <c r="D1250" s="196">
        <v>34.789899999999996</v>
      </c>
      <c r="E1250" s="196">
        <v>38.65</v>
      </c>
      <c r="F1250" s="196">
        <v>36.431999999999995</v>
      </c>
      <c r="G1250" s="196">
        <v>36.549199999999999</v>
      </c>
      <c r="H1250" s="197" t="s">
        <v>4013</v>
      </c>
      <c r="I1250" s="197" t="s">
        <v>1526</v>
      </c>
      <c r="J1250" s="201" t="s">
        <v>3547</v>
      </c>
      <c r="K1250" s="197" t="s">
        <v>3550</v>
      </c>
      <c r="L1250" s="192"/>
      <c r="M1250" s="197"/>
      <c r="N1250" s="192" t="s">
        <v>3845</v>
      </c>
      <c r="O1250" s="194" t="s">
        <v>2510</v>
      </c>
      <c r="P1250" s="192" t="s">
        <v>10289</v>
      </c>
      <c r="Q1250" s="197" t="s">
        <v>3547</v>
      </c>
    </row>
    <row r="1251" spans="1:17">
      <c r="A1251" s="192" t="s">
        <v>5848</v>
      </c>
      <c r="B1251" s="196">
        <v>1.6819</v>
      </c>
      <c r="C1251" s="196">
        <v>0.84609999999999996</v>
      </c>
      <c r="D1251" s="196">
        <v>34.630499999999998</v>
      </c>
      <c r="E1251" s="196">
        <v>31.872499999999999</v>
      </c>
      <c r="F1251" s="196">
        <v>35.367099999999994</v>
      </c>
      <c r="G1251" s="196">
        <v>33.932799999999993</v>
      </c>
      <c r="H1251" s="197" t="s">
        <v>1526</v>
      </c>
      <c r="I1251" s="197"/>
      <c r="J1251" s="201" t="s">
        <v>3547</v>
      </c>
      <c r="K1251" s="197"/>
      <c r="L1251" s="192"/>
      <c r="M1251" s="197"/>
      <c r="N1251" s="192" t="s">
        <v>4017</v>
      </c>
      <c r="O1251" s="194" t="s">
        <v>2511</v>
      </c>
      <c r="P1251" s="192" t="s">
        <v>10290</v>
      </c>
      <c r="Q1251" s="197" t="s">
        <v>3547</v>
      </c>
    </row>
    <row r="1252" spans="1:17">
      <c r="A1252" s="192" t="s">
        <v>5849</v>
      </c>
      <c r="B1252" s="196">
        <v>2.0805999999999996</v>
      </c>
      <c r="C1252" s="196">
        <v>0.88489999999999991</v>
      </c>
      <c r="D1252" s="196">
        <v>35.601499999999994</v>
      </c>
      <c r="E1252" s="196">
        <v>40.014099999999999</v>
      </c>
      <c r="F1252" s="196">
        <v>38.161699999999996</v>
      </c>
      <c r="G1252" s="196">
        <v>37.833799999999997</v>
      </c>
      <c r="H1252" s="197" t="s">
        <v>1577</v>
      </c>
      <c r="I1252" s="197"/>
      <c r="J1252" s="201" t="s">
        <v>3547</v>
      </c>
      <c r="K1252" s="197"/>
      <c r="L1252" s="192"/>
      <c r="M1252" s="197"/>
      <c r="N1252" s="192" t="s">
        <v>3577</v>
      </c>
      <c r="O1252" s="194" t="s">
        <v>2512</v>
      </c>
      <c r="P1252" s="192" t="s">
        <v>10291</v>
      </c>
      <c r="Q1252" s="197" t="s">
        <v>3547</v>
      </c>
    </row>
    <row r="1253" spans="1:17">
      <c r="A1253" s="192" t="s">
        <v>5850</v>
      </c>
      <c r="B1253" s="196">
        <v>1.7302</v>
      </c>
      <c r="C1253" s="196">
        <v>0.78139999999999998</v>
      </c>
      <c r="D1253" s="196">
        <v>32.055199999999999</v>
      </c>
      <c r="E1253" s="196">
        <v>37.267199999999995</v>
      </c>
      <c r="F1253" s="196">
        <v>34.761499999999998</v>
      </c>
      <c r="G1253" s="196">
        <v>34.560799999999993</v>
      </c>
      <c r="H1253" s="197" t="s">
        <v>4013</v>
      </c>
      <c r="I1253" s="197"/>
      <c r="J1253" s="201" t="s">
        <v>3547</v>
      </c>
      <c r="K1253" s="197"/>
      <c r="L1253" s="192"/>
      <c r="M1253" s="197"/>
      <c r="N1253" s="192" t="s">
        <v>4018</v>
      </c>
      <c r="O1253" s="194" t="s">
        <v>2513</v>
      </c>
      <c r="P1253" s="192" t="s">
        <v>10292</v>
      </c>
      <c r="Q1253" s="197" t="s">
        <v>3547</v>
      </c>
    </row>
    <row r="1254" spans="1:17">
      <c r="A1254" s="192" t="s">
        <v>5851</v>
      </c>
      <c r="B1254" s="196">
        <v>1.6067999999999998</v>
      </c>
      <c r="C1254" s="196">
        <v>0.8579</v>
      </c>
      <c r="D1254" s="196">
        <v>29.553899999999999</v>
      </c>
      <c r="E1254" s="196">
        <v>28.4925</v>
      </c>
      <c r="F1254" s="196">
        <v>28.9086</v>
      </c>
      <c r="G1254" s="196">
        <v>28.986999999999998</v>
      </c>
      <c r="H1254" s="197" t="s">
        <v>1856</v>
      </c>
      <c r="I1254" s="197" t="s">
        <v>1589</v>
      </c>
      <c r="J1254" s="201" t="s">
        <v>3547</v>
      </c>
      <c r="K1254" s="197" t="s">
        <v>3550</v>
      </c>
      <c r="L1254" s="192"/>
      <c r="M1254" s="197">
        <v>1.0499999999999999E-2</v>
      </c>
      <c r="N1254" s="192" t="s">
        <v>4019</v>
      </c>
      <c r="O1254" s="194" t="s">
        <v>2514</v>
      </c>
      <c r="P1254" s="192" t="s">
        <v>10293</v>
      </c>
      <c r="Q1254" s="197" t="s">
        <v>3547</v>
      </c>
    </row>
    <row r="1255" spans="1:17">
      <c r="A1255" s="192" t="s">
        <v>5852</v>
      </c>
      <c r="B1255" s="196">
        <v>1.7304999999999999</v>
      </c>
      <c r="C1255" s="196">
        <v>0.86289999999999989</v>
      </c>
      <c r="D1255" s="196">
        <v>33.752499999999998</v>
      </c>
      <c r="E1255" s="196">
        <v>34.492699999999999</v>
      </c>
      <c r="F1255" s="196">
        <v>34.885299999999994</v>
      </c>
      <c r="G1255" s="196">
        <v>34.372999999999998</v>
      </c>
      <c r="H1255" s="197" t="s">
        <v>1409</v>
      </c>
      <c r="I1255" s="197" t="s">
        <v>1626</v>
      </c>
      <c r="J1255" s="201" t="s">
        <v>3547</v>
      </c>
      <c r="K1255" s="197" t="s">
        <v>3550</v>
      </c>
      <c r="L1255" s="192"/>
      <c r="M1255" s="197"/>
      <c r="N1255" s="192" t="s">
        <v>4020</v>
      </c>
      <c r="O1255" s="194" t="s">
        <v>2515</v>
      </c>
      <c r="P1255" s="192" t="s">
        <v>10294</v>
      </c>
      <c r="Q1255" s="197" t="s">
        <v>3547</v>
      </c>
    </row>
    <row r="1256" spans="1:17">
      <c r="A1256" s="192" t="s">
        <v>5853</v>
      </c>
      <c r="B1256" s="196">
        <v>1.2978999999999998</v>
      </c>
      <c r="C1256" s="196">
        <v>0.78139999999999998</v>
      </c>
      <c r="D1256" s="196">
        <v>34.798299999999998</v>
      </c>
      <c r="E1256" s="196">
        <v>40.840599999999995</v>
      </c>
      <c r="F1256" s="196">
        <v>37.801799999999993</v>
      </c>
      <c r="G1256" s="196">
        <v>37.751799999999996</v>
      </c>
      <c r="H1256" s="197" t="s">
        <v>1589</v>
      </c>
      <c r="I1256" s="197" t="s">
        <v>4013</v>
      </c>
      <c r="J1256" s="201" t="s">
        <v>3547</v>
      </c>
      <c r="K1256" s="197"/>
      <c r="L1256" s="192" t="s">
        <v>3550</v>
      </c>
      <c r="M1256" s="197"/>
      <c r="N1256" s="192" t="s">
        <v>3561</v>
      </c>
      <c r="O1256" s="194" t="s">
        <v>2516</v>
      </c>
      <c r="P1256" s="192" t="s">
        <v>10295</v>
      </c>
      <c r="Q1256" s="197" t="s">
        <v>3547</v>
      </c>
    </row>
    <row r="1257" spans="1:17">
      <c r="A1257" s="192" t="s">
        <v>5854</v>
      </c>
      <c r="B1257" s="196">
        <v>1.6073999999999999</v>
      </c>
      <c r="C1257" s="196">
        <v>0.82409999999999994</v>
      </c>
      <c r="D1257" s="196">
        <v>33.901699999999998</v>
      </c>
      <c r="E1257" s="196">
        <v>33.47</v>
      </c>
      <c r="F1257" s="196">
        <v>35.093399999999995</v>
      </c>
      <c r="G1257" s="196">
        <v>34.143499999999996</v>
      </c>
      <c r="H1257" s="197" t="s">
        <v>4013</v>
      </c>
      <c r="I1257" s="197" t="s">
        <v>1409</v>
      </c>
      <c r="J1257" s="201" t="s">
        <v>3547</v>
      </c>
      <c r="K1257" s="197" t="s">
        <v>3550</v>
      </c>
      <c r="L1257" s="192"/>
      <c r="M1257" s="197">
        <v>8.4999999999999989E-3</v>
      </c>
      <c r="N1257" s="192" t="s">
        <v>4021</v>
      </c>
      <c r="O1257" s="194" t="s">
        <v>2517</v>
      </c>
      <c r="P1257" s="192" t="s">
        <v>10296</v>
      </c>
      <c r="Q1257" s="197" t="s">
        <v>3547</v>
      </c>
    </row>
    <row r="1258" spans="1:17">
      <c r="A1258" s="192" t="s">
        <v>5855</v>
      </c>
      <c r="B1258" s="196">
        <v>1.5386</v>
      </c>
      <c r="C1258" s="196">
        <v>0.78139999999999998</v>
      </c>
      <c r="D1258" s="196">
        <v>27.394799999999996</v>
      </c>
      <c r="E1258" s="196">
        <v>27.621799999999997</v>
      </c>
      <c r="F1258" s="196">
        <v>30.103899999999999</v>
      </c>
      <c r="G1258" s="196">
        <v>28.352699999999999</v>
      </c>
      <c r="H1258" s="197" t="s">
        <v>4013</v>
      </c>
      <c r="I1258" s="197"/>
      <c r="J1258" s="201" t="s">
        <v>3547</v>
      </c>
      <c r="K1258" s="197"/>
      <c r="L1258" s="192"/>
      <c r="M1258" s="197"/>
      <c r="N1258" s="192" t="s">
        <v>4022</v>
      </c>
      <c r="O1258" s="194" t="s">
        <v>2518</v>
      </c>
      <c r="P1258" s="192" t="s">
        <v>10297</v>
      </c>
      <c r="Q1258" s="197" t="s">
        <v>3547</v>
      </c>
    </row>
    <row r="1259" spans="1:17">
      <c r="A1259" s="192" t="s">
        <v>5856</v>
      </c>
      <c r="B1259" s="196">
        <v>1.5523999999999998</v>
      </c>
      <c r="C1259" s="196">
        <v>0.78139999999999998</v>
      </c>
      <c r="D1259" s="196">
        <v>32.305199999999999</v>
      </c>
      <c r="E1259" s="196">
        <v>34.085099999999997</v>
      </c>
      <c r="F1259" s="196">
        <v>35.407599999999995</v>
      </c>
      <c r="G1259" s="196">
        <v>33.931899999999999</v>
      </c>
      <c r="H1259" s="197" t="s">
        <v>4013</v>
      </c>
      <c r="I1259" s="197"/>
      <c r="J1259" s="201" t="s">
        <v>3547</v>
      </c>
      <c r="K1259" s="197"/>
      <c r="L1259" s="192"/>
      <c r="M1259" s="197"/>
      <c r="N1259" s="192" t="s">
        <v>4023</v>
      </c>
      <c r="O1259" s="194" t="s">
        <v>2519</v>
      </c>
      <c r="P1259" s="192" t="s">
        <v>10298</v>
      </c>
      <c r="Q1259" s="197" t="s">
        <v>3547</v>
      </c>
    </row>
    <row r="1260" spans="1:17">
      <c r="A1260" s="192" t="s">
        <v>5857</v>
      </c>
      <c r="B1260" s="196">
        <v>1.4257</v>
      </c>
      <c r="C1260" s="196">
        <v>0.78139999999999998</v>
      </c>
      <c r="D1260" s="196">
        <v>35.167099999999998</v>
      </c>
      <c r="E1260" s="196">
        <v>38.941699999999997</v>
      </c>
      <c r="F1260" s="196">
        <v>34.619099999999996</v>
      </c>
      <c r="G1260" s="196">
        <v>36.118699999999997</v>
      </c>
      <c r="H1260" s="197" t="s">
        <v>4013</v>
      </c>
      <c r="I1260" s="197"/>
      <c r="J1260" s="201" t="s">
        <v>3547</v>
      </c>
      <c r="K1260" s="197"/>
      <c r="L1260" s="192"/>
      <c r="M1260" s="197"/>
      <c r="N1260" s="192" t="s">
        <v>4024</v>
      </c>
      <c r="O1260" s="194" t="s">
        <v>2520</v>
      </c>
      <c r="P1260" s="192" t="s">
        <v>10299</v>
      </c>
      <c r="Q1260" s="197" t="s">
        <v>3547</v>
      </c>
    </row>
    <row r="1261" spans="1:17">
      <c r="A1261" s="192" t="s">
        <v>5858</v>
      </c>
      <c r="B1261" s="196">
        <v>1.0368999999999999</v>
      </c>
      <c r="C1261" s="196">
        <v>0.78139999999999998</v>
      </c>
      <c r="D1261" s="196">
        <v>25.286299999999997</v>
      </c>
      <c r="E1261" s="196">
        <v>25.354499999999998</v>
      </c>
      <c r="F1261" s="196">
        <v>25.590799999999998</v>
      </c>
      <c r="G1261" s="196">
        <v>25.400199999999998</v>
      </c>
      <c r="H1261" s="197" t="s">
        <v>4013</v>
      </c>
      <c r="I1261" s="197"/>
      <c r="J1261" s="201" t="s">
        <v>3547</v>
      </c>
      <c r="K1261" s="197"/>
      <c r="L1261" s="192"/>
      <c r="M1261" s="197"/>
      <c r="N1261" s="192" t="s">
        <v>4024</v>
      </c>
      <c r="O1261" s="194" t="s">
        <v>2520</v>
      </c>
      <c r="P1261" s="192" t="s">
        <v>10299</v>
      </c>
      <c r="Q1261" s="197" t="s">
        <v>3547</v>
      </c>
    </row>
    <row r="1262" spans="1:17">
      <c r="A1262" s="192" t="s">
        <v>5859</v>
      </c>
      <c r="B1262" s="196">
        <v>1.3868999999999998</v>
      </c>
      <c r="C1262" s="196">
        <v>0.78139999999999998</v>
      </c>
      <c r="D1262" s="196">
        <v>31.050599999999999</v>
      </c>
      <c r="E1262" s="196">
        <v>31.691899999999997</v>
      </c>
      <c r="F1262" s="196">
        <v>33.796099999999996</v>
      </c>
      <c r="G1262" s="196">
        <v>32.145299999999999</v>
      </c>
      <c r="H1262" s="197" t="s">
        <v>4013</v>
      </c>
      <c r="I1262" s="197"/>
      <c r="J1262" s="201" t="s">
        <v>3547</v>
      </c>
      <c r="K1262" s="197"/>
      <c r="L1262" s="192"/>
      <c r="M1262" s="197"/>
      <c r="N1262" s="192" t="s">
        <v>3576</v>
      </c>
      <c r="O1262" s="194" t="s">
        <v>2521</v>
      </c>
      <c r="P1262" s="192" t="s">
        <v>10300</v>
      </c>
      <c r="Q1262" s="197" t="s">
        <v>3547</v>
      </c>
    </row>
    <row r="1263" spans="1:17">
      <c r="A1263" s="192" t="s">
        <v>5860</v>
      </c>
      <c r="B1263" s="196">
        <v>1.6720999999999999</v>
      </c>
      <c r="C1263" s="196">
        <v>0.8579</v>
      </c>
      <c r="D1263" s="196">
        <v>32.388299999999994</v>
      </c>
      <c r="E1263" s="196">
        <v>40.548399999999994</v>
      </c>
      <c r="F1263" s="196">
        <v>35.578499999999998</v>
      </c>
      <c r="G1263" s="196">
        <v>36.101599999999998</v>
      </c>
      <c r="H1263" s="197" t="s">
        <v>4013</v>
      </c>
      <c r="I1263" s="197" t="s">
        <v>1589</v>
      </c>
      <c r="J1263" s="201" t="s">
        <v>3610</v>
      </c>
      <c r="K1263" s="197"/>
      <c r="L1263" s="192"/>
      <c r="M1263" s="197">
        <v>3.7499999999999999E-2</v>
      </c>
      <c r="N1263" s="192" t="s">
        <v>4025</v>
      </c>
      <c r="O1263" s="194" t="s">
        <v>2522</v>
      </c>
      <c r="P1263" s="192" t="s">
        <v>10301</v>
      </c>
      <c r="Q1263" s="197" t="s">
        <v>3547</v>
      </c>
    </row>
    <row r="1264" spans="1:17">
      <c r="A1264" s="192" t="s">
        <v>5861</v>
      </c>
      <c r="B1264" s="196">
        <v>1.3483999999999998</v>
      </c>
      <c r="C1264" s="196">
        <v>0.78139999999999998</v>
      </c>
      <c r="D1264" s="196">
        <v>30.882299999999997</v>
      </c>
      <c r="E1264" s="196">
        <v>31.435799999999997</v>
      </c>
      <c r="F1264" s="196">
        <v>30.444199999999999</v>
      </c>
      <c r="G1264" s="196">
        <v>30.923999999999999</v>
      </c>
      <c r="H1264" s="197" t="s">
        <v>4013</v>
      </c>
      <c r="I1264" s="197"/>
      <c r="J1264" s="201" t="s">
        <v>3547</v>
      </c>
      <c r="K1264" s="197"/>
      <c r="L1264" s="192"/>
      <c r="M1264" s="197"/>
      <c r="N1264" s="192" t="s">
        <v>4026</v>
      </c>
      <c r="O1264" s="194" t="s">
        <v>2523</v>
      </c>
      <c r="P1264" s="192" t="s">
        <v>10302</v>
      </c>
      <c r="Q1264" s="197" t="s">
        <v>3547</v>
      </c>
    </row>
    <row r="1265" spans="1:17">
      <c r="A1265" s="192" t="s">
        <v>5862</v>
      </c>
      <c r="B1265" s="196">
        <v>1.6435</v>
      </c>
      <c r="C1265" s="196">
        <v>0.86659999999999993</v>
      </c>
      <c r="D1265" s="196">
        <v>33.583999999999996</v>
      </c>
      <c r="E1265" s="196">
        <v>32.540899999999993</v>
      </c>
      <c r="F1265" s="196">
        <v>34.679099999999998</v>
      </c>
      <c r="G1265" s="196">
        <v>33.589999999999996</v>
      </c>
      <c r="H1265" s="197" t="s">
        <v>4013</v>
      </c>
      <c r="I1265" s="197" t="s">
        <v>1577</v>
      </c>
      <c r="J1265" s="201" t="s">
        <v>3547</v>
      </c>
      <c r="K1265" s="197" t="s">
        <v>3550</v>
      </c>
      <c r="L1265" s="192"/>
      <c r="M1265" s="197"/>
      <c r="N1265" s="192" t="s">
        <v>4027</v>
      </c>
      <c r="O1265" s="194" t="s">
        <v>2524</v>
      </c>
      <c r="P1265" s="192" t="s">
        <v>10303</v>
      </c>
      <c r="Q1265" s="197" t="s">
        <v>3547</v>
      </c>
    </row>
    <row r="1266" spans="1:17">
      <c r="A1266" s="192" t="s">
        <v>5863</v>
      </c>
      <c r="B1266" s="196">
        <v>1.6841999999999999</v>
      </c>
      <c r="C1266" s="196">
        <v>0.9375</v>
      </c>
      <c r="D1266" s="196">
        <v>42.295499999999997</v>
      </c>
      <c r="E1266" s="196">
        <v>43.014499999999998</v>
      </c>
      <c r="F1266" s="196">
        <v>44.801099999999998</v>
      </c>
      <c r="G1266" s="196">
        <v>43.365499999999997</v>
      </c>
      <c r="H1266" s="197" t="s">
        <v>1444</v>
      </c>
      <c r="I1266" s="197"/>
      <c r="J1266" s="201" t="s">
        <v>3547</v>
      </c>
      <c r="K1266" s="197"/>
      <c r="L1266" s="192"/>
      <c r="M1266" s="197"/>
      <c r="N1266" s="192" t="s">
        <v>4028</v>
      </c>
      <c r="O1266" s="194" t="s">
        <v>1458</v>
      </c>
      <c r="P1266" s="192" t="s">
        <v>10304</v>
      </c>
      <c r="Q1266" s="197" t="s">
        <v>3547</v>
      </c>
    </row>
    <row r="1267" spans="1:17">
      <c r="A1267" s="192" t="s">
        <v>5864</v>
      </c>
      <c r="B1267" s="196">
        <v>1.5515999999999999</v>
      </c>
      <c r="C1267" s="196">
        <v>0.84609999999999996</v>
      </c>
      <c r="D1267" s="196">
        <v>35.833799999999997</v>
      </c>
      <c r="E1267" s="196">
        <v>36.058099999999996</v>
      </c>
      <c r="F1267" s="196">
        <v>36.113899999999994</v>
      </c>
      <c r="G1267" s="196">
        <v>36.005599999999994</v>
      </c>
      <c r="H1267" s="197" t="s">
        <v>1526</v>
      </c>
      <c r="I1267" s="197"/>
      <c r="J1267" s="201" t="s">
        <v>3547</v>
      </c>
      <c r="K1267" s="197"/>
      <c r="L1267" s="192"/>
      <c r="M1267" s="197"/>
      <c r="N1267" s="192" t="s">
        <v>4029</v>
      </c>
      <c r="O1267" s="194" t="s">
        <v>2525</v>
      </c>
      <c r="P1267" s="192" t="s">
        <v>10305</v>
      </c>
      <c r="Q1267" s="197" t="s">
        <v>3547</v>
      </c>
    </row>
    <row r="1268" spans="1:17">
      <c r="A1268" s="192" t="s">
        <v>5865</v>
      </c>
      <c r="B1268" s="196">
        <v>1.6923999999999999</v>
      </c>
      <c r="C1268" s="196">
        <v>0.872</v>
      </c>
      <c r="D1268" s="196">
        <v>31.932599999999997</v>
      </c>
      <c r="E1268" s="196">
        <v>32.522199999999998</v>
      </c>
      <c r="F1268" s="196">
        <v>34.141999999999996</v>
      </c>
      <c r="G1268" s="196">
        <v>32.858699999999999</v>
      </c>
      <c r="H1268" s="197" t="s">
        <v>4030</v>
      </c>
      <c r="I1268" s="197" t="s">
        <v>1484</v>
      </c>
      <c r="J1268" s="201" t="s">
        <v>3547</v>
      </c>
      <c r="K1268" s="197" t="s">
        <v>3550</v>
      </c>
      <c r="L1268" s="192"/>
      <c r="M1268" s="197"/>
      <c r="N1268" s="192" t="s">
        <v>3951</v>
      </c>
      <c r="O1268" s="194" t="s">
        <v>2526</v>
      </c>
      <c r="P1268" s="192" t="s">
        <v>10306</v>
      </c>
      <c r="Q1268" s="197" t="s">
        <v>9817</v>
      </c>
    </row>
    <row r="1269" spans="1:17">
      <c r="A1269" s="192" t="s">
        <v>5866</v>
      </c>
      <c r="B1269" s="196">
        <v>2.0200999999999998</v>
      </c>
      <c r="C1269" s="196">
        <v>0.86939999999999995</v>
      </c>
      <c r="D1269" s="196">
        <v>33.375499999999995</v>
      </c>
      <c r="E1269" s="196">
        <v>36.8264</v>
      </c>
      <c r="F1269" s="196">
        <v>36.337699999999998</v>
      </c>
      <c r="G1269" s="196">
        <v>35.469799999999999</v>
      </c>
      <c r="H1269" s="197" t="s">
        <v>1589</v>
      </c>
      <c r="I1269" s="197"/>
      <c r="J1269" s="201" t="s">
        <v>3547</v>
      </c>
      <c r="K1269" s="197"/>
      <c r="L1269" s="192"/>
      <c r="M1269" s="197"/>
      <c r="N1269" s="192" t="s">
        <v>3558</v>
      </c>
      <c r="O1269" s="194" t="s">
        <v>2527</v>
      </c>
      <c r="P1269" s="192" t="s">
        <v>10307</v>
      </c>
      <c r="Q1269" s="197" t="s">
        <v>3547</v>
      </c>
    </row>
    <row r="1270" spans="1:17">
      <c r="A1270" s="192" t="s">
        <v>5867</v>
      </c>
      <c r="B1270" s="196">
        <v>1.2929999999999999</v>
      </c>
      <c r="C1270" s="196">
        <v>0.78139999999999998</v>
      </c>
      <c r="D1270" s="196">
        <v>31.692399999999999</v>
      </c>
      <c r="E1270" s="196">
        <v>34.998999999999995</v>
      </c>
      <c r="F1270" s="196">
        <v>37.118899999999996</v>
      </c>
      <c r="G1270" s="196">
        <v>34.591999999999999</v>
      </c>
      <c r="H1270" s="197" t="s">
        <v>4013</v>
      </c>
      <c r="I1270" s="197"/>
      <c r="J1270" s="201" t="s">
        <v>3547</v>
      </c>
      <c r="K1270" s="197"/>
      <c r="L1270" s="192"/>
      <c r="M1270" s="197"/>
      <c r="N1270" s="192" t="s">
        <v>3587</v>
      </c>
      <c r="O1270" s="194" t="s">
        <v>2528</v>
      </c>
      <c r="P1270" s="192" t="s">
        <v>10308</v>
      </c>
      <c r="Q1270" s="197" t="s">
        <v>3547</v>
      </c>
    </row>
    <row r="1271" spans="1:17">
      <c r="A1271" s="192" t="s">
        <v>5868</v>
      </c>
      <c r="B1271" s="196">
        <v>1.829</v>
      </c>
      <c r="C1271" s="196">
        <v>0.80589999999999995</v>
      </c>
      <c r="D1271" s="196">
        <v>31.974299999999999</v>
      </c>
      <c r="E1271" s="196">
        <v>32.952299999999994</v>
      </c>
      <c r="F1271" s="196">
        <v>32.6526</v>
      </c>
      <c r="G1271" s="196">
        <v>32.528699999999994</v>
      </c>
      <c r="H1271" s="197" t="s">
        <v>4013</v>
      </c>
      <c r="I1271" s="197" t="s">
        <v>1526</v>
      </c>
      <c r="J1271" s="201" t="s">
        <v>3547</v>
      </c>
      <c r="K1271" s="197" t="s">
        <v>3550</v>
      </c>
      <c r="L1271" s="192"/>
      <c r="M1271" s="197"/>
      <c r="N1271" s="192" t="s">
        <v>3604</v>
      </c>
      <c r="O1271" s="194" t="s">
        <v>2529</v>
      </c>
      <c r="P1271" s="192" t="s">
        <v>10309</v>
      </c>
      <c r="Q1271" s="197" t="s">
        <v>3547</v>
      </c>
    </row>
    <row r="1272" spans="1:17">
      <c r="A1272" s="192" t="s">
        <v>5869</v>
      </c>
      <c r="B1272" s="196">
        <v>1.4286999999999999</v>
      </c>
      <c r="C1272" s="196">
        <v>0.9375</v>
      </c>
      <c r="D1272" s="196">
        <v>38.354099999999995</v>
      </c>
      <c r="E1272" s="196">
        <v>39.077999999999996</v>
      </c>
      <c r="F1272" s="196">
        <v>38.454299999999996</v>
      </c>
      <c r="G1272" s="196">
        <v>38.6297</v>
      </c>
      <c r="H1272" s="197" t="s">
        <v>1444</v>
      </c>
      <c r="I1272" s="197"/>
      <c r="J1272" s="201" t="s">
        <v>3547</v>
      </c>
      <c r="K1272" s="197"/>
      <c r="L1272" s="192"/>
      <c r="M1272" s="197"/>
      <c r="N1272" s="192" t="s">
        <v>3644</v>
      </c>
      <c r="O1272" s="194" t="s">
        <v>2530</v>
      </c>
      <c r="P1272" s="192" t="s">
        <v>10310</v>
      </c>
      <c r="Q1272" s="197" t="s">
        <v>3547</v>
      </c>
    </row>
    <row r="1273" spans="1:17">
      <c r="A1273" s="192" t="s">
        <v>5870</v>
      </c>
      <c r="B1273" s="196">
        <v>1.1300999999999999</v>
      </c>
      <c r="C1273" s="196">
        <v>0.88489999999999991</v>
      </c>
      <c r="D1273" s="196">
        <v>33.426799999999993</v>
      </c>
      <c r="E1273" s="196">
        <v>35.177</v>
      </c>
      <c r="F1273" s="196">
        <v>37.193099999999994</v>
      </c>
      <c r="G1273" s="196">
        <v>35.165899999999993</v>
      </c>
      <c r="H1273" s="197" t="s">
        <v>1577</v>
      </c>
      <c r="I1273" s="197"/>
      <c r="J1273" s="201" t="s">
        <v>3547</v>
      </c>
      <c r="K1273" s="197"/>
      <c r="L1273" s="192"/>
      <c r="M1273" s="197"/>
      <c r="N1273" s="192" t="s">
        <v>3997</v>
      </c>
      <c r="O1273" s="194" t="s">
        <v>2531</v>
      </c>
      <c r="P1273" s="192" t="s">
        <v>10311</v>
      </c>
      <c r="Q1273" s="197" t="s">
        <v>3547</v>
      </c>
    </row>
    <row r="1274" spans="1:17">
      <c r="A1274" s="192" t="s">
        <v>5871</v>
      </c>
      <c r="B1274" s="196">
        <v>1.6559999999999999</v>
      </c>
      <c r="C1274" s="196">
        <v>0.86659999999999993</v>
      </c>
      <c r="D1274" s="196">
        <v>33.856699999999996</v>
      </c>
      <c r="E1274" s="196">
        <v>33.540099999999995</v>
      </c>
      <c r="F1274" s="196">
        <v>35.167599999999993</v>
      </c>
      <c r="G1274" s="196">
        <v>34.192999999999998</v>
      </c>
      <c r="H1274" s="197" t="s">
        <v>4013</v>
      </c>
      <c r="I1274" s="197" t="s">
        <v>1577</v>
      </c>
      <c r="J1274" s="201" t="s">
        <v>3547</v>
      </c>
      <c r="K1274" s="197" t="s">
        <v>3550</v>
      </c>
      <c r="L1274" s="192"/>
      <c r="M1274" s="197">
        <v>1.6299999999999999E-2</v>
      </c>
      <c r="N1274" s="192" t="s">
        <v>4031</v>
      </c>
      <c r="O1274" s="194" t="s">
        <v>2532</v>
      </c>
      <c r="P1274" s="192" t="s">
        <v>10312</v>
      </c>
      <c r="Q1274" s="197" t="s">
        <v>3547</v>
      </c>
    </row>
    <row r="1275" spans="1:17">
      <c r="A1275" s="192" t="s">
        <v>5872</v>
      </c>
      <c r="B1275" s="196">
        <v>1.6105999999999998</v>
      </c>
      <c r="C1275" s="196">
        <v>0.86659999999999993</v>
      </c>
      <c r="D1275" s="196">
        <v>30.517799999999998</v>
      </c>
      <c r="E1275" s="196">
        <v>31.922799999999999</v>
      </c>
      <c r="F1275" s="196">
        <v>35.459599999999995</v>
      </c>
      <c r="G1275" s="196">
        <v>32.670399999999994</v>
      </c>
      <c r="H1275" s="197" t="s">
        <v>4013</v>
      </c>
      <c r="I1275" s="197" t="s">
        <v>1577</v>
      </c>
      <c r="J1275" s="201" t="s">
        <v>3547</v>
      </c>
      <c r="K1275" s="197" t="s">
        <v>3550</v>
      </c>
      <c r="L1275" s="192"/>
      <c r="M1275" s="197">
        <v>5.4699999999999999E-2</v>
      </c>
      <c r="N1275" s="192" t="s">
        <v>3574</v>
      </c>
      <c r="O1275" s="194" t="s">
        <v>2533</v>
      </c>
      <c r="P1275" s="192" t="s">
        <v>10313</v>
      </c>
      <c r="Q1275" s="197" t="s">
        <v>3547</v>
      </c>
    </row>
    <row r="1276" spans="1:17">
      <c r="A1276" s="192" t="s">
        <v>5873</v>
      </c>
      <c r="B1276" s="196">
        <v>1.121</v>
      </c>
      <c r="C1276" s="196">
        <v>0.7833</v>
      </c>
      <c r="D1276" s="196">
        <v>34.4178</v>
      </c>
      <c r="E1276" s="196">
        <v>33.662599999999998</v>
      </c>
      <c r="F1276" s="196">
        <v>32.970499999999994</v>
      </c>
      <c r="G1276" s="196">
        <v>33.673199999999994</v>
      </c>
      <c r="H1276" s="197" t="s">
        <v>4013</v>
      </c>
      <c r="I1276" s="197"/>
      <c r="J1276" s="201" t="s">
        <v>3547</v>
      </c>
      <c r="K1276" s="197"/>
      <c r="L1276" s="192"/>
      <c r="M1276" s="197">
        <v>1.9E-3</v>
      </c>
      <c r="N1276" s="192" t="s">
        <v>4032</v>
      </c>
      <c r="O1276" s="194" t="s">
        <v>2534</v>
      </c>
      <c r="P1276" s="192" t="s">
        <v>10314</v>
      </c>
      <c r="Q1276" s="197" t="s">
        <v>3547</v>
      </c>
    </row>
    <row r="1277" spans="1:17">
      <c r="A1277" s="192" t="s">
        <v>5874</v>
      </c>
      <c r="B1277" s="196">
        <v>1.4413999999999998</v>
      </c>
      <c r="C1277" s="196">
        <v>0.86289999999999989</v>
      </c>
      <c r="D1277" s="196">
        <v>29.3857</v>
      </c>
      <c r="E1277" s="196">
        <v>30.027999999999999</v>
      </c>
      <c r="F1277" s="196">
        <v>32.200199999999995</v>
      </c>
      <c r="G1277" s="196">
        <v>30.529299999999999</v>
      </c>
      <c r="H1277" s="197" t="s">
        <v>1446</v>
      </c>
      <c r="I1277" s="197" t="s">
        <v>1626</v>
      </c>
      <c r="J1277" s="201" t="s">
        <v>3547</v>
      </c>
      <c r="K1277" s="197" t="s">
        <v>3550</v>
      </c>
      <c r="L1277" s="192"/>
      <c r="M1277" s="197"/>
      <c r="N1277" s="192" t="s">
        <v>4033</v>
      </c>
      <c r="O1277" s="194" t="s">
        <v>2535</v>
      </c>
      <c r="P1277" s="192" t="s">
        <v>10315</v>
      </c>
      <c r="Q1277" s="197" t="s">
        <v>9817</v>
      </c>
    </row>
    <row r="1278" spans="1:17">
      <c r="A1278" s="192" t="s">
        <v>5875</v>
      </c>
      <c r="B1278" s="196">
        <v>1.1113999999999999</v>
      </c>
      <c r="C1278" s="196">
        <v>0.78139999999999998</v>
      </c>
      <c r="D1278" s="196">
        <v>26.5976</v>
      </c>
      <c r="E1278" s="196">
        <v>25.303799999999999</v>
      </c>
      <c r="F1278" s="196">
        <v>27.916999999999998</v>
      </c>
      <c r="G1278" s="196">
        <v>26.593</v>
      </c>
      <c r="H1278" s="197" t="s">
        <v>4013</v>
      </c>
      <c r="I1278" s="197"/>
      <c r="J1278" s="201" t="s">
        <v>3547</v>
      </c>
      <c r="K1278" s="197"/>
      <c r="L1278" s="192"/>
      <c r="M1278" s="197"/>
      <c r="N1278" s="192" t="s">
        <v>4034</v>
      </c>
      <c r="O1278" s="194" t="s">
        <v>2536</v>
      </c>
      <c r="P1278" s="192" t="s">
        <v>10316</v>
      </c>
      <c r="Q1278" s="197" t="s">
        <v>3547</v>
      </c>
    </row>
    <row r="1279" spans="1:17">
      <c r="A1279" s="192" t="s">
        <v>5876</v>
      </c>
      <c r="B1279" s="196">
        <v>1.3948999999999998</v>
      </c>
      <c r="C1279" s="196">
        <v>0.90329999999999999</v>
      </c>
      <c r="D1279" s="196">
        <v>35.111199999999997</v>
      </c>
      <c r="E1279" s="196">
        <v>35.196299999999994</v>
      </c>
      <c r="F1279" s="196">
        <v>33.504799999999996</v>
      </c>
      <c r="G1279" s="196">
        <v>34.636999999999993</v>
      </c>
      <c r="H1279" s="197" t="s">
        <v>1484</v>
      </c>
      <c r="I1279" s="197"/>
      <c r="J1279" s="201" t="s">
        <v>3547</v>
      </c>
      <c r="K1279" s="197"/>
      <c r="L1279" s="192"/>
      <c r="M1279" s="197"/>
      <c r="N1279" s="192" t="s">
        <v>4035</v>
      </c>
      <c r="O1279" s="194" t="s">
        <v>2537</v>
      </c>
      <c r="P1279" s="192" t="s">
        <v>10317</v>
      </c>
      <c r="Q1279" s="197" t="s">
        <v>3547</v>
      </c>
    </row>
    <row r="1280" spans="1:17">
      <c r="A1280" s="192" t="s">
        <v>5877</v>
      </c>
      <c r="B1280" s="196">
        <v>1.5642999999999998</v>
      </c>
      <c r="C1280" s="196">
        <v>0.80120000000000002</v>
      </c>
      <c r="D1280" s="196">
        <v>29.264699999999998</v>
      </c>
      <c r="E1280" s="196">
        <v>33.081999999999994</v>
      </c>
      <c r="F1280" s="196">
        <v>32.3339</v>
      </c>
      <c r="G1280" s="196">
        <v>31.497199999999999</v>
      </c>
      <c r="H1280" s="197" t="s">
        <v>4013</v>
      </c>
      <c r="I1280" s="197"/>
      <c r="J1280" s="201" t="s">
        <v>3547</v>
      </c>
      <c r="K1280" s="197"/>
      <c r="L1280" s="192"/>
      <c r="M1280" s="197">
        <v>1.9799999999999998E-2</v>
      </c>
      <c r="N1280" s="192" t="s">
        <v>3565</v>
      </c>
      <c r="O1280" s="194" t="s">
        <v>2538</v>
      </c>
      <c r="P1280" s="192" t="s">
        <v>10318</v>
      </c>
      <c r="Q1280" s="197" t="s">
        <v>3547</v>
      </c>
    </row>
    <row r="1281" spans="1:17">
      <c r="A1281" s="192" t="s">
        <v>5878</v>
      </c>
      <c r="B1281" s="196">
        <v>1.2713999999999999</v>
      </c>
      <c r="C1281" s="196">
        <v>0.81719999999999993</v>
      </c>
      <c r="D1281" s="196">
        <v>30.225399999999997</v>
      </c>
      <c r="E1281" s="196">
        <v>31.953699999999998</v>
      </c>
      <c r="F1281" s="196">
        <v>31.938699999999997</v>
      </c>
      <c r="G1281" s="196">
        <v>31.3447</v>
      </c>
      <c r="H1281" s="197" t="s">
        <v>4013</v>
      </c>
      <c r="I1281" s="197"/>
      <c r="J1281" s="201" t="s">
        <v>3547</v>
      </c>
      <c r="K1281" s="197"/>
      <c r="L1281" s="192"/>
      <c r="M1281" s="197">
        <v>3.5799999999999998E-2</v>
      </c>
      <c r="N1281" s="192" t="s">
        <v>3749</v>
      </c>
      <c r="O1281" s="194" t="s">
        <v>1835</v>
      </c>
      <c r="P1281" s="192" t="s">
        <v>10319</v>
      </c>
      <c r="Q1281" s="197" t="s">
        <v>3547</v>
      </c>
    </row>
    <row r="1282" spans="1:17">
      <c r="A1282" s="192" t="s">
        <v>5879</v>
      </c>
      <c r="B1282" s="196">
        <v>2.3275999999999999</v>
      </c>
      <c r="C1282" s="196">
        <v>0.88489999999999991</v>
      </c>
      <c r="D1282" s="196">
        <v>35.391399999999997</v>
      </c>
      <c r="E1282" s="196">
        <v>36.915499999999994</v>
      </c>
      <c r="F1282" s="196">
        <v>37.368599999999994</v>
      </c>
      <c r="G1282" s="196">
        <v>36.616899999999994</v>
      </c>
      <c r="H1282" s="197" t="s">
        <v>1577</v>
      </c>
      <c r="I1282" s="197"/>
      <c r="J1282" s="201" t="s">
        <v>3547</v>
      </c>
      <c r="K1282" s="197"/>
      <c r="L1282" s="192"/>
      <c r="M1282" s="197"/>
      <c r="N1282" s="192" t="s">
        <v>3577</v>
      </c>
      <c r="O1282" s="194" t="s">
        <v>2512</v>
      </c>
      <c r="P1282" s="192" t="s">
        <v>10291</v>
      </c>
      <c r="Q1282" s="197" t="s">
        <v>3547</v>
      </c>
    </row>
    <row r="1283" spans="1:17">
      <c r="A1283" s="192" t="s">
        <v>5880</v>
      </c>
      <c r="B1283" s="196">
        <v>1.1795</v>
      </c>
      <c r="C1283" s="196">
        <v>0.80589999999999995</v>
      </c>
      <c r="D1283" s="196">
        <v>34.903199999999998</v>
      </c>
      <c r="E1283" s="196">
        <v>35.0276</v>
      </c>
      <c r="F1283" s="196">
        <v>33.538499999999999</v>
      </c>
      <c r="G1283" s="196">
        <v>34.458199999999998</v>
      </c>
      <c r="H1283" s="197" t="s">
        <v>4013</v>
      </c>
      <c r="I1283" s="197" t="s">
        <v>1526</v>
      </c>
      <c r="J1283" s="201" t="s">
        <v>3547</v>
      </c>
      <c r="K1283" s="197" t="s">
        <v>3550</v>
      </c>
      <c r="L1283" s="192"/>
      <c r="M1283" s="197"/>
      <c r="N1283" s="192" t="s">
        <v>3604</v>
      </c>
      <c r="O1283" s="194" t="s">
        <v>2529</v>
      </c>
      <c r="P1283" s="192" t="s">
        <v>10309</v>
      </c>
      <c r="Q1283" s="197" t="s">
        <v>3547</v>
      </c>
    </row>
    <row r="1284" spans="1:17">
      <c r="A1284" s="192" t="s">
        <v>5881</v>
      </c>
      <c r="B1284" s="196">
        <v>1.3318999999999999</v>
      </c>
      <c r="C1284" s="196">
        <v>0.78139999999999998</v>
      </c>
      <c r="D1284" s="196">
        <v>28.555399999999999</v>
      </c>
      <c r="E1284" s="196">
        <v>29.652999999999999</v>
      </c>
      <c r="F1284" s="196">
        <v>30.273199999999999</v>
      </c>
      <c r="G1284" s="196">
        <v>29.488499999999998</v>
      </c>
      <c r="H1284" s="197" t="s">
        <v>4013</v>
      </c>
      <c r="I1284" s="197"/>
      <c r="J1284" s="201" t="s">
        <v>3547</v>
      </c>
      <c r="K1284" s="197"/>
      <c r="L1284" s="192"/>
      <c r="M1284" s="197"/>
      <c r="N1284" s="192" t="s">
        <v>4036</v>
      </c>
      <c r="O1284" s="194" t="s">
        <v>2539</v>
      </c>
      <c r="P1284" s="192" t="s">
        <v>10320</v>
      </c>
      <c r="Q1284" s="197" t="s">
        <v>3547</v>
      </c>
    </row>
    <row r="1285" spans="1:17">
      <c r="A1285" s="192" t="s">
        <v>5882</v>
      </c>
      <c r="B1285" s="196">
        <v>1.2448999999999999</v>
      </c>
      <c r="C1285" s="196">
        <v>0.80589999999999995</v>
      </c>
      <c r="D1285" s="196">
        <v>33.673099999999998</v>
      </c>
      <c r="E1285" s="196">
        <v>35.187099999999994</v>
      </c>
      <c r="F1285" s="196">
        <v>36.0991</v>
      </c>
      <c r="G1285" s="196">
        <v>34.927499999999995</v>
      </c>
      <c r="H1285" s="197" t="s">
        <v>4013</v>
      </c>
      <c r="I1285" s="197" t="s">
        <v>1526</v>
      </c>
      <c r="J1285" s="201" t="s">
        <v>3547</v>
      </c>
      <c r="K1285" s="197" t="s">
        <v>3550</v>
      </c>
      <c r="L1285" s="192"/>
      <c r="M1285" s="197"/>
      <c r="N1285" s="192" t="s">
        <v>3639</v>
      </c>
      <c r="O1285" s="194" t="s">
        <v>2540</v>
      </c>
      <c r="P1285" s="192" t="s">
        <v>10321</v>
      </c>
      <c r="Q1285" s="197" t="s">
        <v>3547</v>
      </c>
    </row>
    <row r="1286" spans="1:17">
      <c r="A1286" s="192" t="s">
        <v>5883</v>
      </c>
      <c r="B1286" s="196">
        <v>1.1251</v>
      </c>
      <c r="C1286" s="196">
        <v>0.80779999999999996</v>
      </c>
      <c r="D1286" s="196">
        <v>28.298099999999998</v>
      </c>
      <c r="E1286" s="196">
        <v>29.770499999999998</v>
      </c>
      <c r="F1286" s="196">
        <v>33.922199999999997</v>
      </c>
      <c r="G1286" s="196">
        <v>30.575699999999998</v>
      </c>
      <c r="H1286" s="197" t="s">
        <v>4013</v>
      </c>
      <c r="I1286" s="197"/>
      <c r="J1286" s="201" t="s">
        <v>3547</v>
      </c>
      <c r="K1286" s="197"/>
      <c r="L1286" s="192"/>
      <c r="M1286" s="197">
        <v>2.64E-2</v>
      </c>
      <c r="N1286" s="192" t="s">
        <v>4037</v>
      </c>
      <c r="O1286" s="194" t="s">
        <v>2541</v>
      </c>
      <c r="P1286" s="192" t="s">
        <v>10322</v>
      </c>
      <c r="Q1286" s="197" t="s">
        <v>3547</v>
      </c>
    </row>
    <row r="1287" spans="1:17">
      <c r="A1287" s="192" t="s">
        <v>5884</v>
      </c>
      <c r="B1287" s="196">
        <v>1.4491999999999998</v>
      </c>
      <c r="C1287" s="196">
        <v>0.78139999999999998</v>
      </c>
      <c r="D1287" s="196">
        <v>32.461599999999997</v>
      </c>
      <c r="E1287" s="196">
        <v>33.658199999999994</v>
      </c>
      <c r="F1287" s="196">
        <v>31.815999999999999</v>
      </c>
      <c r="G1287" s="196">
        <v>32.610899999999994</v>
      </c>
      <c r="H1287" s="197" t="s">
        <v>4013</v>
      </c>
      <c r="I1287" s="197"/>
      <c r="J1287" s="201" t="s">
        <v>3547</v>
      </c>
      <c r="K1287" s="197"/>
      <c r="L1287" s="192"/>
      <c r="M1287" s="197"/>
      <c r="N1287" s="192" t="s">
        <v>3959</v>
      </c>
      <c r="O1287" s="194" t="s">
        <v>2542</v>
      </c>
      <c r="P1287" s="192" t="s">
        <v>10323</v>
      </c>
      <c r="Q1287" s="197" t="s">
        <v>3547</v>
      </c>
    </row>
    <row r="1288" spans="1:17">
      <c r="A1288" s="192" t="s">
        <v>5885</v>
      </c>
      <c r="B1288" s="196">
        <v>1.4609999999999999</v>
      </c>
      <c r="C1288" s="196">
        <v>0.78139999999999998</v>
      </c>
      <c r="D1288" s="196">
        <v>26.884799999999998</v>
      </c>
      <c r="E1288" s="196">
        <v>27.9849</v>
      </c>
      <c r="F1288" s="196">
        <v>28.865399999999998</v>
      </c>
      <c r="G1288" s="196">
        <v>27.902299999999997</v>
      </c>
      <c r="H1288" s="197" t="s">
        <v>4013</v>
      </c>
      <c r="I1288" s="197"/>
      <c r="J1288" s="201" t="s">
        <v>3547</v>
      </c>
      <c r="K1288" s="197"/>
      <c r="L1288" s="192"/>
      <c r="M1288" s="197"/>
      <c r="N1288" s="192" t="s">
        <v>3802</v>
      </c>
      <c r="O1288" s="194" t="s">
        <v>2543</v>
      </c>
      <c r="P1288" s="192" t="s">
        <v>10324</v>
      </c>
      <c r="Q1288" s="197" t="s">
        <v>3547</v>
      </c>
    </row>
    <row r="1289" spans="1:17">
      <c r="A1289" s="192" t="s">
        <v>5886</v>
      </c>
      <c r="B1289" s="196">
        <v>1.8948999999999998</v>
      </c>
      <c r="C1289" s="196">
        <v>0.86939999999999995</v>
      </c>
      <c r="D1289" s="196">
        <v>38.529799999999994</v>
      </c>
      <c r="E1289" s="196">
        <v>39.357299999999995</v>
      </c>
      <c r="F1289" s="196">
        <v>38.8202</v>
      </c>
      <c r="G1289" s="196">
        <v>38.904499999999999</v>
      </c>
      <c r="H1289" s="197" t="s">
        <v>1589</v>
      </c>
      <c r="I1289" s="197"/>
      <c r="J1289" s="201" t="s">
        <v>3547</v>
      </c>
      <c r="K1289" s="197"/>
      <c r="L1289" s="192"/>
      <c r="M1289" s="197"/>
      <c r="N1289" s="192" t="s">
        <v>3558</v>
      </c>
      <c r="O1289" s="194" t="s">
        <v>2527</v>
      </c>
      <c r="P1289" s="192" t="s">
        <v>10307</v>
      </c>
      <c r="Q1289" s="197" t="s">
        <v>3547</v>
      </c>
    </row>
    <row r="1290" spans="1:17">
      <c r="A1290" s="192" t="s">
        <v>5887</v>
      </c>
      <c r="B1290" s="196">
        <v>1.2483</v>
      </c>
      <c r="C1290" s="196">
        <v>0.88489999999999991</v>
      </c>
      <c r="D1290" s="196">
        <v>32.195299999999996</v>
      </c>
      <c r="E1290" s="196">
        <v>33.324799999999996</v>
      </c>
      <c r="F1290" s="196">
        <v>34.856299999999997</v>
      </c>
      <c r="G1290" s="196">
        <v>33.4604</v>
      </c>
      <c r="H1290" s="197" t="s">
        <v>1577</v>
      </c>
      <c r="I1290" s="197"/>
      <c r="J1290" s="201" t="s">
        <v>3547</v>
      </c>
      <c r="K1290" s="197"/>
      <c r="L1290" s="192"/>
      <c r="M1290" s="197"/>
      <c r="N1290" s="192" t="s">
        <v>3940</v>
      </c>
      <c r="O1290" s="194" t="s">
        <v>2544</v>
      </c>
      <c r="P1290" s="192" t="s">
        <v>10325</v>
      </c>
      <c r="Q1290" s="197" t="s">
        <v>3547</v>
      </c>
    </row>
    <row r="1291" spans="1:17">
      <c r="A1291" s="192" t="s">
        <v>5888</v>
      </c>
      <c r="B1291" s="196">
        <v>1.7289999999999999</v>
      </c>
      <c r="C1291" s="196">
        <v>0.78139999999999998</v>
      </c>
      <c r="D1291" s="196">
        <v>28.5793</v>
      </c>
      <c r="E1291" s="196">
        <v>31.298099999999998</v>
      </c>
      <c r="F1291" s="196">
        <v>31.763999999999999</v>
      </c>
      <c r="G1291" s="196">
        <v>30.6296</v>
      </c>
      <c r="H1291" s="197" t="s">
        <v>4013</v>
      </c>
      <c r="I1291" s="197"/>
      <c r="J1291" s="201" t="s">
        <v>3547</v>
      </c>
      <c r="K1291" s="197"/>
      <c r="L1291" s="192"/>
      <c r="M1291" s="197"/>
      <c r="N1291" s="192" t="s">
        <v>4038</v>
      </c>
      <c r="O1291" s="194" t="s">
        <v>2545</v>
      </c>
      <c r="P1291" s="192" t="s">
        <v>10326</v>
      </c>
      <c r="Q1291" s="197" t="s">
        <v>3547</v>
      </c>
    </row>
    <row r="1292" spans="1:17">
      <c r="A1292" s="192" t="s">
        <v>5889</v>
      </c>
      <c r="B1292" s="196">
        <v>1.0558999999999998</v>
      </c>
      <c r="C1292" s="196">
        <v>0.78139999999999998</v>
      </c>
      <c r="D1292" s="196">
        <v>27.537099999999999</v>
      </c>
      <c r="E1292" s="196">
        <v>27.753899999999998</v>
      </c>
      <c r="F1292" s="196">
        <v>27.254099999999998</v>
      </c>
      <c r="G1292" s="196">
        <v>27.524899999999999</v>
      </c>
      <c r="H1292" s="197" t="s">
        <v>4013</v>
      </c>
      <c r="I1292" s="197"/>
      <c r="J1292" s="201" t="s">
        <v>3547</v>
      </c>
      <c r="K1292" s="197"/>
      <c r="L1292" s="192"/>
      <c r="M1292" s="197"/>
      <c r="N1292" s="192" t="s">
        <v>3654</v>
      </c>
      <c r="O1292" s="194" t="s">
        <v>2546</v>
      </c>
      <c r="P1292" s="192" t="s">
        <v>10327</v>
      </c>
      <c r="Q1292" s="197" t="s">
        <v>3547</v>
      </c>
    </row>
    <row r="1293" spans="1:17">
      <c r="A1293" s="192" t="s">
        <v>5890</v>
      </c>
      <c r="B1293" s="196">
        <v>1.4159999999999999</v>
      </c>
      <c r="C1293" s="196">
        <v>0.88489999999999991</v>
      </c>
      <c r="D1293" s="196">
        <v>34.821299999999994</v>
      </c>
      <c r="E1293" s="196">
        <v>35.755699999999997</v>
      </c>
      <c r="F1293" s="196">
        <v>37.566699999999997</v>
      </c>
      <c r="G1293" s="196">
        <v>36.029399999999995</v>
      </c>
      <c r="H1293" s="197" t="s">
        <v>1577</v>
      </c>
      <c r="I1293" s="197"/>
      <c r="J1293" s="201" t="s">
        <v>3547</v>
      </c>
      <c r="K1293" s="197"/>
      <c r="L1293" s="192"/>
      <c r="M1293" s="197"/>
      <c r="N1293" s="192" t="s">
        <v>3972</v>
      </c>
      <c r="O1293" s="194" t="s">
        <v>2547</v>
      </c>
      <c r="P1293" s="192" t="s">
        <v>10328</v>
      </c>
      <c r="Q1293" s="197" t="s">
        <v>3547</v>
      </c>
    </row>
    <row r="1294" spans="1:17">
      <c r="A1294" s="192" t="s">
        <v>5891</v>
      </c>
      <c r="B1294" s="196">
        <v>1.7792999999999999</v>
      </c>
      <c r="C1294" s="196">
        <v>0.83</v>
      </c>
      <c r="D1294" s="196">
        <v>31.527899999999999</v>
      </c>
      <c r="E1294" s="196">
        <v>32.931999999999995</v>
      </c>
      <c r="F1294" s="196">
        <v>34.368799999999993</v>
      </c>
      <c r="G1294" s="196">
        <v>32.8872</v>
      </c>
      <c r="H1294" s="197" t="s">
        <v>4013</v>
      </c>
      <c r="I1294" s="197" t="s">
        <v>1424</v>
      </c>
      <c r="J1294" s="201" t="s">
        <v>3547</v>
      </c>
      <c r="K1294" s="197" t="s">
        <v>3550</v>
      </c>
      <c r="L1294" s="192"/>
      <c r="M1294" s="197"/>
      <c r="N1294" s="192" t="s">
        <v>4039</v>
      </c>
      <c r="O1294" s="194" t="s">
        <v>2548</v>
      </c>
      <c r="P1294" s="192" t="s">
        <v>10329</v>
      </c>
      <c r="Q1294" s="197" t="s">
        <v>3547</v>
      </c>
    </row>
    <row r="1295" spans="1:17">
      <c r="A1295" s="192" t="s">
        <v>5892</v>
      </c>
      <c r="B1295" s="196">
        <v>1.9164999999999999</v>
      </c>
      <c r="C1295" s="196">
        <v>0.88489999999999991</v>
      </c>
      <c r="D1295" s="196">
        <v>37.502299999999998</v>
      </c>
      <c r="E1295" s="196">
        <v>38.909199999999998</v>
      </c>
      <c r="F1295" s="196">
        <v>37.464799999999997</v>
      </c>
      <c r="G1295" s="196">
        <v>37.943199999999997</v>
      </c>
      <c r="H1295" s="197" t="s">
        <v>1577</v>
      </c>
      <c r="I1295" s="197"/>
      <c r="J1295" s="201" t="s">
        <v>3547</v>
      </c>
      <c r="K1295" s="197"/>
      <c r="L1295" s="192"/>
      <c r="M1295" s="197"/>
      <c r="N1295" s="192" t="s">
        <v>3577</v>
      </c>
      <c r="O1295" s="194" t="s">
        <v>2512</v>
      </c>
      <c r="P1295" s="192" t="s">
        <v>10291</v>
      </c>
      <c r="Q1295" s="197" t="s">
        <v>3547</v>
      </c>
    </row>
    <row r="1296" spans="1:17">
      <c r="A1296" s="192" t="s">
        <v>5893</v>
      </c>
      <c r="B1296" s="196">
        <v>1.7708999999999999</v>
      </c>
      <c r="C1296" s="196">
        <v>0.83</v>
      </c>
      <c r="D1296" s="196">
        <v>31.679699999999997</v>
      </c>
      <c r="E1296" s="196">
        <v>34.088099999999997</v>
      </c>
      <c r="F1296" s="196">
        <v>34.989199999999997</v>
      </c>
      <c r="G1296" s="196">
        <v>33.558499999999995</v>
      </c>
      <c r="H1296" s="197" t="s">
        <v>4013</v>
      </c>
      <c r="I1296" s="197" t="s">
        <v>1424</v>
      </c>
      <c r="J1296" s="201" t="s">
        <v>3547</v>
      </c>
      <c r="K1296" s="197" t="s">
        <v>3550</v>
      </c>
      <c r="L1296" s="192"/>
      <c r="M1296" s="197"/>
      <c r="N1296" s="192" t="s">
        <v>4039</v>
      </c>
      <c r="O1296" s="194" t="s">
        <v>2548</v>
      </c>
      <c r="P1296" s="192" t="s">
        <v>10329</v>
      </c>
      <c r="Q1296" s="197" t="s">
        <v>3547</v>
      </c>
    </row>
    <row r="1297" spans="1:17">
      <c r="A1297" s="192" t="s">
        <v>5894</v>
      </c>
      <c r="B1297" s="196">
        <v>0.95199999999999996</v>
      </c>
      <c r="C1297" s="196">
        <v>0.78139999999999998</v>
      </c>
      <c r="D1297" s="196">
        <v>25.835599999999999</v>
      </c>
      <c r="E1297" s="196">
        <v>26.596699999999998</v>
      </c>
      <c r="F1297" s="196">
        <v>26.717299999999998</v>
      </c>
      <c r="G1297" s="196">
        <v>26.366799999999998</v>
      </c>
      <c r="H1297" s="197" t="s">
        <v>4013</v>
      </c>
      <c r="I1297" s="197"/>
      <c r="J1297" s="201" t="s">
        <v>3547</v>
      </c>
      <c r="K1297" s="197"/>
      <c r="L1297" s="192"/>
      <c r="M1297" s="197"/>
      <c r="N1297" s="192" t="s">
        <v>3602</v>
      </c>
      <c r="O1297" s="194" t="s">
        <v>2549</v>
      </c>
      <c r="P1297" s="192" t="s">
        <v>10330</v>
      </c>
      <c r="Q1297" s="197" t="s">
        <v>3547</v>
      </c>
    </row>
    <row r="1298" spans="1:17">
      <c r="A1298" s="192" t="s">
        <v>5895</v>
      </c>
      <c r="B1298" s="196">
        <v>0.90579999999999994</v>
      </c>
      <c r="C1298" s="196">
        <v>0.78139999999999998</v>
      </c>
      <c r="D1298" s="196">
        <v>24.754099999999998</v>
      </c>
      <c r="E1298" s="196">
        <v>25.880499999999998</v>
      </c>
      <c r="F1298" s="196">
        <v>29.743799999999997</v>
      </c>
      <c r="G1298" s="196">
        <v>26.507299999999997</v>
      </c>
      <c r="H1298" s="197" t="s">
        <v>4013</v>
      </c>
      <c r="I1298" s="197"/>
      <c r="J1298" s="201" t="s">
        <v>3547</v>
      </c>
      <c r="K1298" s="197"/>
      <c r="L1298" s="192"/>
      <c r="M1298" s="197"/>
      <c r="N1298" s="192" t="s">
        <v>3923</v>
      </c>
      <c r="O1298" s="194" t="s">
        <v>2550</v>
      </c>
      <c r="P1298" s="192" t="s">
        <v>10331</v>
      </c>
      <c r="Q1298" s="197" t="s">
        <v>3547</v>
      </c>
    </row>
    <row r="1299" spans="1:17">
      <c r="A1299" s="192" t="s">
        <v>5896</v>
      </c>
      <c r="B1299" s="196">
        <v>0.96909999999999996</v>
      </c>
      <c r="C1299" s="196">
        <v>0.78139999999999998</v>
      </c>
      <c r="D1299" s="196">
        <v>26.623399999999997</v>
      </c>
      <c r="E1299" s="196">
        <v>28.186199999999999</v>
      </c>
      <c r="F1299" s="196">
        <v>25.872599999999998</v>
      </c>
      <c r="G1299" s="196">
        <v>26.869299999999999</v>
      </c>
      <c r="H1299" s="197" t="s">
        <v>4013</v>
      </c>
      <c r="I1299" s="197"/>
      <c r="J1299" s="201" t="s">
        <v>3547</v>
      </c>
      <c r="K1299" s="197"/>
      <c r="L1299" s="192"/>
      <c r="M1299" s="197"/>
      <c r="N1299" s="192" t="s">
        <v>4040</v>
      </c>
      <c r="O1299" s="194" t="s">
        <v>2551</v>
      </c>
      <c r="P1299" s="192" t="s">
        <v>10332</v>
      </c>
      <c r="Q1299" s="197" t="s">
        <v>3547</v>
      </c>
    </row>
    <row r="1300" spans="1:17">
      <c r="A1300" s="192" t="s">
        <v>5897</v>
      </c>
      <c r="B1300" s="196">
        <v>1.4709999999999999</v>
      </c>
      <c r="C1300" s="196">
        <v>0.83</v>
      </c>
      <c r="D1300" s="196">
        <v>32.177</v>
      </c>
      <c r="E1300" s="196">
        <v>32.431399999999996</v>
      </c>
      <c r="F1300" s="196">
        <v>34.108799999999995</v>
      </c>
      <c r="G1300" s="196">
        <v>32.8996</v>
      </c>
      <c r="H1300" s="197" t="s">
        <v>4013</v>
      </c>
      <c r="I1300" s="197" t="s">
        <v>1424</v>
      </c>
      <c r="J1300" s="201" t="s">
        <v>3547</v>
      </c>
      <c r="K1300" s="197" t="s">
        <v>3550</v>
      </c>
      <c r="L1300" s="192"/>
      <c r="M1300" s="197"/>
      <c r="N1300" s="192" t="s">
        <v>4041</v>
      </c>
      <c r="O1300" s="194" t="s">
        <v>2552</v>
      </c>
      <c r="P1300" s="192" t="s">
        <v>10333</v>
      </c>
      <c r="Q1300" s="197" t="s">
        <v>3547</v>
      </c>
    </row>
    <row r="1301" spans="1:17">
      <c r="A1301" s="192" t="s">
        <v>5898</v>
      </c>
      <c r="B1301" s="196"/>
      <c r="C1301" s="196">
        <v>0.78139999999999998</v>
      </c>
      <c r="D1301" s="196">
        <v>32.371599999999994</v>
      </c>
      <c r="E1301" s="196">
        <v>33.313699999999997</v>
      </c>
      <c r="F1301" s="196">
        <v>35.3842</v>
      </c>
      <c r="G1301" s="196">
        <v>33.680199999999999</v>
      </c>
      <c r="H1301" s="197" t="s">
        <v>4013</v>
      </c>
      <c r="I1301" s="197"/>
      <c r="J1301" s="201" t="s">
        <v>3547</v>
      </c>
      <c r="K1301" s="197"/>
      <c r="L1301" s="192"/>
      <c r="M1301" s="197"/>
      <c r="N1301" s="192" t="s">
        <v>3852</v>
      </c>
      <c r="O1301" s="194" t="s">
        <v>2553</v>
      </c>
      <c r="P1301" s="192" t="s">
        <v>10334</v>
      </c>
      <c r="Q1301" s="197" t="s">
        <v>3547</v>
      </c>
    </row>
    <row r="1302" spans="1:17">
      <c r="A1302" s="192" t="s">
        <v>5899</v>
      </c>
      <c r="B1302" s="196">
        <v>1.6022999999999998</v>
      </c>
      <c r="C1302" s="196">
        <v>0.86289999999999989</v>
      </c>
      <c r="D1302" s="196">
        <v>32.110799999999998</v>
      </c>
      <c r="E1302" s="196">
        <v>33.8553</v>
      </c>
      <c r="F1302" s="196">
        <v>34.4437</v>
      </c>
      <c r="G1302" s="196">
        <v>33.472199999999994</v>
      </c>
      <c r="H1302" s="197" t="s">
        <v>1409</v>
      </c>
      <c r="I1302" s="197" t="s">
        <v>1626</v>
      </c>
      <c r="J1302" s="201" t="s">
        <v>3547</v>
      </c>
      <c r="K1302" s="197" t="s">
        <v>3550</v>
      </c>
      <c r="L1302" s="192"/>
      <c r="M1302" s="197"/>
      <c r="N1302" s="192" t="s">
        <v>4020</v>
      </c>
      <c r="O1302" s="194" t="s">
        <v>2515</v>
      </c>
      <c r="P1302" s="192" t="s">
        <v>10294</v>
      </c>
      <c r="Q1302" s="197" t="s">
        <v>3547</v>
      </c>
    </row>
    <row r="1303" spans="1:17">
      <c r="A1303" s="192" t="s">
        <v>5900</v>
      </c>
      <c r="B1303" s="196">
        <v>1.4749999999999999</v>
      </c>
      <c r="C1303" s="196">
        <v>0.9375</v>
      </c>
      <c r="D1303" s="196">
        <v>34.345099999999995</v>
      </c>
      <c r="E1303" s="196">
        <v>35.939099999999996</v>
      </c>
      <c r="F1303" s="196">
        <v>36.168899999999994</v>
      </c>
      <c r="G1303" s="196">
        <v>35.506599999999999</v>
      </c>
      <c r="H1303" s="197" t="s">
        <v>4013</v>
      </c>
      <c r="I1303" s="197" t="s">
        <v>1444</v>
      </c>
      <c r="J1303" s="201" t="s">
        <v>3547</v>
      </c>
      <c r="K1303" s="197" t="s">
        <v>3550</v>
      </c>
      <c r="L1303" s="192"/>
      <c r="M1303" s="197">
        <v>5.6299999999999996E-2</v>
      </c>
      <c r="N1303" s="192" t="s">
        <v>3609</v>
      </c>
      <c r="O1303" s="194" t="s">
        <v>2554</v>
      </c>
      <c r="P1303" s="192" t="s">
        <v>10335</v>
      </c>
      <c r="Q1303" s="197" t="s">
        <v>3547</v>
      </c>
    </row>
    <row r="1304" spans="1:17">
      <c r="A1304" s="192" t="s">
        <v>5901</v>
      </c>
      <c r="B1304" s="196">
        <v>1.2101999999999999</v>
      </c>
      <c r="C1304" s="196">
        <v>0.78139999999999998</v>
      </c>
      <c r="D1304" s="196">
        <v>30.5016</v>
      </c>
      <c r="E1304" s="196">
        <v>29.959599999999998</v>
      </c>
      <c r="F1304" s="196">
        <v>30.735399999999998</v>
      </c>
      <c r="G1304" s="196">
        <v>30.405299999999997</v>
      </c>
      <c r="H1304" s="197" t="s">
        <v>4013</v>
      </c>
      <c r="I1304" s="197"/>
      <c r="J1304" s="201" t="s">
        <v>3547</v>
      </c>
      <c r="K1304" s="197"/>
      <c r="L1304" s="192"/>
      <c r="M1304" s="197"/>
      <c r="N1304" s="192" t="s">
        <v>3583</v>
      </c>
      <c r="O1304" s="194" t="s">
        <v>2555</v>
      </c>
      <c r="P1304" s="192" t="s">
        <v>10336</v>
      </c>
      <c r="Q1304" s="197" t="s">
        <v>3547</v>
      </c>
    </row>
    <row r="1305" spans="1:17">
      <c r="A1305" s="192" t="s">
        <v>5902</v>
      </c>
      <c r="B1305" s="196">
        <v>1.8700999999999999</v>
      </c>
      <c r="C1305" s="196">
        <v>0.86939999999999995</v>
      </c>
      <c r="D1305" s="196">
        <v>34.230199999999996</v>
      </c>
      <c r="E1305" s="196">
        <v>35.335199999999993</v>
      </c>
      <c r="F1305" s="196">
        <v>36.153899999999993</v>
      </c>
      <c r="G1305" s="196">
        <v>35.253599999999999</v>
      </c>
      <c r="H1305" s="197" t="s">
        <v>1589</v>
      </c>
      <c r="I1305" s="197"/>
      <c r="J1305" s="201" t="s">
        <v>3547</v>
      </c>
      <c r="K1305" s="197"/>
      <c r="L1305" s="192"/>
      <c r="M1305" s="197"/>
      <c r="N1305" s="192" t="s">
        <v>3558</v>
      </c>
      <c r="O1305" s="194" t="s">
        <v>2527</v>
      </c>
      <c r="P1305" s="192" t="s">
        <v>10307</v>
      </c>
      <c r="Q1305" s="197" t="s">
        <v>3547</v>
      </c>
    </row>
    <row r="1306" spans="1:17">
      <c r="A1306" s="192" t="s">
        <v>5903</v>
      </c>
      <c r="B1306" s="196">
        <v>1.5576999999999999</v>
      </c>
      <c r="C1306" s="196">
        <v>0.86659999999999993</v>
      </c>
      <c r="D1306" s="196">
        <v>30.775899999999996</v>
      </c>
      <c r="E1306" s="196">
        <v>31.4941</v>
      </c>
      <c r="F1306" s="196">
        <v>31.644499999999997</v>
      </c>
      <c r="G1306" s="196">
        <v>31.304099999999998</v>
      </c>
      <c r="H1306" s="197" t="s">
        <v>4013</v>
      </c>
      <c r="I1306" s="197" t="s">
        <v>1577</v>
      </c>
      <c r="J1306" s="201" t="s">
        <v>3547</v>
      </c>
      <c r="K1306" s="197" t="s">
        <v>3550</v>
      </c>
      <c r="L1306" s="192"/>
      <c r="M1306" s="197"/>
      <c r="N1306" s="192" t="s">
        <v>3640</v>
      </c>
      <c r="O1306" s="194" t="s">
        <v>2556</v>
      </c>
      <c r="P1306" s="192" t="s">
        <v>10337</v>
      </c>
      <c r="Q1306" s="197" t="s">
        <v>3547</v>
      </c>
    </row>
    <row r="1307" spans="1:17">
      <c r="A1307" s="192" t="s">
        <v>5904</v>
      </c>
      <c r="B1307" s="196">
        <v>1.5401999999999998</v>
      </c>
      <c r="C1307" s="196">
        <v>0.86939999999999995</v>
      </c>
      <c r="D1307" s="196">
        <v>34.019999999999996</v>
      </c>
      <c r="E1307" s="196">
        <v>36.218899999999998</v>
      </c>
      <c r="F1307" s="196">
        <v>34.147399999999998</v>
      </c>
      <c r="G1307" s="196">
        <v>34.794399999999996</v>
      </c>
      <c r="H1307" s="197" t="s">
        <v>1589</v>
      </c>
      <c r="I1307" s="197"/>
      <c r="J1307" s="201" t="s">
        <v>3547</v>
      </c>
      <c r="K1307" s="197"/>
      <c r="L1307" s="192"/>
      <c r="M1307" s="197"/>
      <c r="N1307" s="192" t="s">
        <v>4042</v>
      </c>
      <c r="O1307" s="194" t="s">
        <v>2557</v>
      </c>
      <c r="P1307" s="192" t="s">
        <v>10338</v>
      </c>
      <c r="Q1307" s="197" t="s">
        <v>3547</v>
      </c>
    </row>
    <row r="1308" spans="1:17">
      <c r="A1308" s="192" t="s">
        <v>5905</v>
      </c>
      <c r="B1308" s="196">
        <v>1.1279999999999999</v>
      </c>
      <c r="C1308" s="196">
        <v>0.78139999999999998</v>
      </c>
      <c r="D1308" s="196">
        <v>33.225899999999996</v>
      </c>
      <c r="E1308" s="196">
        <v>34.267299999999999</v>
      </c>
      <c r="F1308" s="196">
        <v>33.157399999999996</v>
      </c>
      <c r="G1308" s="196">
        <v>33.550699999999999</v>
      </c>
      <c r="H1308" s="197" t="s">
        <v>4013</v>
      </c>
      <c r="I1308" s="197"/>
      <c r="J1308" s="201" t="s">
        <v>3547</v>
      </c>
      <c r="K1308" s="197"/>
      <c r="L1308" s="192"/>
      <c r="M1308" s="197"/>
      <c r="N1308" s="192" t="s">
        <v>4043</v>
      </c>
      <c r="O1308" s="194" t="s">
        <v>2558</v>
      </c>
      <c r="P1308" s="192" t="s">
        <v>10339</v>
      </c>
      <c r="Q1308" s="197" t="s">
        <v>3547</v>
      </c>
    </row>
    <row r="1309" spans="1:17">
      <c r="A1309" s="192" t="s">
        <v>5906</v>
      </c>
      <c r="B1309" s="196">
        <v>1.9391999999999998</v>
      </c>
      <c r="C1309" s="196">
        <v>0.86939999999999995</v>
      </c>
      <c r="D1309" s="196">
        <v>35.435299999999998</v>
      </c>
      <c r="E1309" s="196">
        <v>36.805599999999998</v>
      </c>
      <c r="F1309" s="196">
        <v>39.572999999999993</v>
      </c>
      <c r="G1309" s="196">
        <v>37.179799999999993</v>
      </c>
      <c r="H1309" s="197" t="s">
        <v>1589</v>
      </c>
      <c r="I1309" s="197"/>
      <c r="J1309" s="201" t="s">
        <v>3547</v>
      </c>
      <c r="K1309" s="197"/>
      <c r="L1309" s="192"/>
      <c r="M1309" s="197"/>
      <c r="N1309" s="192" t="s">
        <v>3558</v>
      </c>
      <c r="O1309" s="194" t="s">
        <v>2527</v>
      </c>
      <c r="P1309" s="192" t="s">
        <v>10307</v>
      </c>
      <c r="Q1309" s="197" t="s">
        <v>3547</v>
      </c>
    </row>
    <row r="1310" spans="1:17">
      <c r="A1310" s="192" t="s">
        <v>5907</v>
      </c>
      <c r="B1310" s="196">
        <v>1.8494999999999999</v>
      </c>
      <c r="C1310" s="196">
        <v>0.88489999999999991</v>
      </c>
      <c r="D1310" s="196">
        <v>35.180599999999998</v>
      </c>
      <c r="E1310" s="196">
        <v>39.520699999999998</v>
      </c>
      <c r="F1310" s="196">
        <v>37.414199999999994</v>
      </c>
      <c r="G1310" s="196">
        <v>37.338799999999999</v>
      </c>
      <c r="H1310" s="197" t="s">
        <v>1577</v>
      </c>
      <c r="I1310" s="197"/>
      <c r="J1310" s="201" t="s">
        <v>3547</v>
      </c>
      <c r="K1310" s="197"/>
      <c r="L1310" s="192"/>
      <c r="M1310" s="197"/>
      <c r="N1310" s="192" t="s">
        <v>3577</v>
      </c>
      <c r="O1310" s="194" t="s">
        <v>2512</v>
      </c>
      <c r="P1310" s="192" t="s">
        <v>10291</v>
      </c>
      <c r="Q1310" s="197" t="s">
        <v>3547</v>
      </c>
    </row>
    <row r="1311" spans="1:17">
      <c r="A1311" s="192" t="s">
        <v>5908</v>
      </c>
      <c r="B1311" s="196">
        <v>0.92499999999999993</v>
      </c>
      <c r="C1311" s="196">
        <v>0.78139999999999998</v>
      </c>
      <c r="D1311" s="196"/>
      <c r="E1311" s="196">
        <v>23.664099999999998</v>
      </c>
      <c r="F1311" s="196">
        <v>24.4636</v>
      </c>
      <c r="G1311" s="196">
        <v>24.055599999999998</v>
      </c>
      <c r="H1311" s="197" t="s">
        <v>4013</v>
      </c>
      <c r="I1311" s="197"/>
      <c r="J1311" s="201" t="s">
        <v>3547</v>
      </c>
      <c r="K1311" s="197"/>
      <c r="L1311" s="192"/>
      <c r="M1311" s="197"/>
      <c r="N1311" s="192" t="s">
        <v>4044</v>
      </c>
      <c r="O1311" s="194" t="s">
        <v>2559</v>
      </c>
      <c r="P1311" s="192" t="s">
        <v>10340</v>
      </c>
      <c r="Q1311" s="197" t="s">
        <v>3547</v>
      </c>
    </row>
    <row r="1312" spans="1:17">
      <c r="A1312" s="192" t="s">
        <v>9707</v>
      </c>
      <c r="B1312" s="196">
        <v>1.8762999999999999</v>
      </c>
      <c r="C1312" s="196">
        <v>0.78139999999999998</v>
      </c>
      <c r="D1312" s="196"/>
      <c r="E1312" s="196"/>
      <c r="F1312" s="196"/>
      <c r="G1312" s="196"/>
      <c r="H1312" s="197" t="s">
        <v>4013</v>
      </c>
      <c r="I1312" s="197"/>
      <c r="J1312" s="201" t="s">
        <v>3547</v>
      </c>
      <c r="K1312" s="197"/>
      <c r="L1312" s="192"/>
      <c r="M1312" s="197"/>
      <c r="N1312" s="192" t="s">
        <v>4038</v>
      </c>
      <c r="O1312" s="194" t="s">
        <v>2545</v>
      </c>
      <c r="P1312" s="192" t="s">
        <v>10326</v>
      </c>
      <c r="Q1312" s="197" t="s">
        <v>3547</v>
      </c>
    </row>
    <row r="1313" spans="1:17">
      <c r="A1313" s="192" t="s">
        <v>9708</v>
      </c>
      <c r="B1313" s="196">
        <v>1.8204999999999998</v>
      </c>
      <c r="C1313" s="196">
        <v>0.78139999999999998</v>
      </c>
      <c r="D1313" s="196"/>
      <c r="E1313" s="196"/>
      <c r="F1313" s="196"/>
      <c r="G1313" s="196"/>
      <c r="H1313" s="197" t="s">
        <v>4013</v>
      </c>
      <c r="I1313" s="197"/>
      <c r="J1313" s="201" t="s">
        <v>3547</v>
      </c>
      <c r="K1313" s="197"/>
      <c r="L1313" s="192"/>
      <c r="M1313" s="197"/>
      <c r="N1313" s="192" t="s">
        <v>4039</v>
      </c>
      <c r="O1313" s="194" t="s">
        <v>2548</v>
      </c>
      <c r="P1313" s="192" t="s">
        <v>10329</v>
      </c>
      <c r="Q1313" s="197" t="s">
        <v>3547</v>
      </c>
    </row>
    <row r="1314" spans="1:17">
      <c r="A1314" s="192" t="s">
        <v>9709</v>
      </c>
      <c r="B1314" s="196"/>
      <c r="C1314" s="196">
        <v>0.76300000000000001</v>
      </c>
      <c r="D1314" s="196"/>
      <c r="E1314" s="196">
        <v>31.430099999999999</v>
      </c>
      <c r="F1314" s="196"/>
      <c r="G1314" s="196">
        <v>31.430099999999999</v>
      </c>
      <c r="H1314" s="197" t="s">
        <v>4045</v>
      </c>
      <c r="I1314" s="197"/>
      <c r="J1314" s="201" t="s">
        <v>3547</v>
      </c>
      <c r="K1314" s="197"/>
      <c r="L1314" s="192"/>
      <c r="M1314" s="197">
        <v>5.3999999999999999E-2</v>
      </c>
      <c r="N1314" s="192" t="s">
        <v>1341</v>
      </c>
      <c r="O1314" s="194" t="s">
        <v>2560</v>
      </c>
      <c r="P1314" s="192" t="s">
        <v>10341</v>
      </c>
      <c r="Q1314" s="197" t="s">
        <v>3547</v>
      </c>
    </row>
    <row r="1315" spans="1:17">
      <c r="A1315" s="192" t="s">
        <v>5909</v>
      </c>
      <c r="B1315" s="196">
        <v>1.8499999999999999</v>
      </c>
      <c r="C1315" s="196">
        <v>0.76939999999999997</v>
      </c>
      <c r="D1315" s="196">
        <v>29.217699999999997</v>
      </c>
      <c r="E1315" s="196">
        <v>29.989799999999999</v>
      </c>
      <c r="F1315" s="196">
        <v>32.017999999999994</v>
      </c>
      <c r="G1315" s="196">
        <v>30.473199999999999</v>
      </c>
      <c r="H1315" s="197" t="s">
        <v>1560</v>
      </c>
      <c r="I1315" s="197"/>
      <c r="J1315" s="201" t="s">
        <v>3547</v>
      </c>
      <c r="K1315" s="197"/>
      <c r="L1315" s="192"/>
      <c r="M1315" s="197"/>
      <c r="N1315" s="192" t="s">
        <v>4046</v>
      </c>
      <c r="O1315" s="194" t="s">
        <v>2561</v>
      </c>
      <c r="P1315" s="192" t="s">
        <v>10342</v>
      </c>
      <c r="Q1315" s="197" t="s">
        <v>3547</v>
      </c>
    </row>
    <row r="1316" spans="1:17">
      <c r="A1316" s="192" t="s">
        <v>5910</v>
      </c>
      <c r="B1316" s="196">
        <v>1.5558999999999998</v>
      </c>
      <c r="C1316" s="196">
        <v>0.76939999999999997</v>
      </c>
      <c r="D1316" s="196">
        <v>36.592499999999994</v>
      </c>
      <c r="E1316" s="196">
        <v>31.767799999999998</v>
      </c>
      <c r="F1316" s="196">
        <v>30.205299999999998</v>
      </c>
      <c r="G1316" s="196">
        <v>32.880499999999998</v>
      </c>
      <c r="H1316" s="197" t="s">
        <v>1560</v>
      </c>
      <c r="I1316" s="197"/>
      <c r="J1316" s="201" t="s">
        <v>3547</v>
      </c>
      <c r="K1316" s="197"/>
      <c r="L1316" s="192"/>
      <c r="M1316" s="197"/>
      <c r="N1316" s="192" t="s">
        <v>4047</v>
      </c>
      <c r="O1316" s="194" t="s">
        <v>2562</v>
      </c>
      <c r="P1316" s="192" t="s">
        <v>10343</v>
      </c>
      <c r="Q1316" s="197" t="s">
        <v>3547</v>
      </c>
    </row>
    <row r="1317" spans="1:17">
      <c r="A1317" s="192" t="s">
        <v>5911</v>
      </c>
      <c r="B1317" s="196">
        <v>1.6302999999999999</v>
      </c>
      <c r="C1317" s="196">
        <v>0.82869999999999999</v>
      </c>
      <c r="D1317" s="196">
        <v>29.240299999999998</v>
      </c>
      <c r="E1317" s="196">
        <v>30.310199999999998</v>
      </c>
      <c r="F1317" s="196">
        <v>29.996899999999997</v>
      </c>
      <c r="G1317" s="196">
        <v>29.853299999999997</v>
      </c>
      <c r="H1317" s="197" t="s">
        <v>1897</v>
      </c>
      <c r="I1317" s="197" t="s">
        <v>1634</v>
      </c>
      <c r="J1317" s="201" t="s">
        <v>3547</v>
      </c>
      <c r="K1317" s="197" t="s">
        <v>3550</v>
      </c>
      <c r="L1317" s="192"/>
      <c r="M1317" s="197"/>
      <c r="N1317" s="192" t="s">
        <v>4048</v>
      </c>
      <c r="O1317" s="194" t="s">
        <v>2563</v>
      </c>
      <c r="P1317" s="192" t="s">
        <v>10344</v>
      </c>
      <c r="Q1317" s="197" t="s">
        <v>3547</v>
      </c>
    </row>
    <row r="1318" spans="1:17">
      <c r="A1318" s="192" t="s">
        <v>5912</v>
      </c>
      <c r="B1318" s="196">
        <v>1.9679</v>
      </c>
      <c r="C1318" s="196">
        <v>0.82869999999999999</v>
      </c>
      <c r="D1318" s="196">
        <v>41.992999999999995</v>
      </c>
      <c r="E1318" s="196">
        <v>38.132799999999996</v>
      </c>
      <c r="F1318" s="196">
        <v>36.764699999999998</v>
      </c>
      <c r="G1318" s="196">
        <v>39.094199999999994</v>
      </c>
      <c r="H1318" s="197" t="s">
        <v>1634</v>
      </c>
      <c r="I1318" s="197"/>
      <c r="J1318" s="201" t="s">
        <v>3547</v>
      </c>
      <c r="K1318" s="197"/>
      <c r="L1318" s="192"/>
      <c r="M1318" s="197"/>
      <c r="N1318" s="192" t="s">
        <v>4049</v>
      </c>
      <c r="O1318" s="194" t="s">
        <v>2564</v>
      </c>
      <c r="P1318" s="192" t="s">
        <v>10345</v>
      </c>
      <c r="Q1318" s="197" t="s">
        <v>3547</v>
      </c>
    </row>
    <row r="1319" spans="1:17">
      <c r="A1319" s="192" t="s">
        <v>5913</v>
      </c>
      <c r="B1319" s="196">
        <v>1.3460999999999999</v>
      </c>
      <c r="C1319" s="196">
        <v>0.76939999999999997</v>
      </c>
      <c r="D1319" s="196">
        <v>32.184799999999996</v>
      </c>
      <c r="E1319" s="196">
        <v>29.467899999999997</v>
      </c>
      <c r="F1319" s="196">
        <v>29.497899999999998</v>
      </c>
      <c r="G1319" s="196">
        <v>30.3767</v>
      </c>
      <c r="H1319" s="197" t="s">
        <v>1560</v>
      </c>
      <c r="I1319" s="197"/>
      <c r="J1319" s="201" t="s">
        <v>3547</v>
      </c>
      <c r="K1319" s="197"/>
      <c r="L1319" s="192"/>
      <c r="M1319" s="197"/>
      <c r="N1319" s="192" t="s">
        <v>4046</v>
      </c>
      <c r="O1319" s="194" t="s">
        <v>2561</v>
      </c>
      <c r="P1319" s="192" t="s">
        <v>10342</v>
      </c>
      <c r="Q1319" s="197" t="s">
        <v>3547</v>
      </c>
    </row>
    <row r="1320" spans="1:17">
      <c r="A1320" s="192" t="s">
        <v>5914</v>
      </c>
      <c r="B1320" s="196">
        <v>1.371</v>
      </c>
      <c r="C1320" s="196">
        <v>0.70899999999999996</v>
      </c>
      <c r="D1320" s="196">
        <v>30.656099999999999</v>
      </c>
      <c r="E1320" s="196">
        <v>32.071799999999996</v>
      </c>
      <c r="F1320" s="196">
        <v>33.345399999999998</v>
      </c>
      <c r="G1320" s="196">
        <v>32.077399999999997</v>
      </c>
      <c r="H1320" s="197" t="s">
        <v>4045</v>
      </c>
      <c r="I1320" s="197"/>
      <c r="J1320" s="201" t="s">
        <v>3547</v>
      </c>
      <c r="K1320" s="197"/>
      <c r="L1320" s="192"/>
      <c r="M1320" s="197"/>
      <c r="N1320" s="192" t="s">
        <v>4050</v>
      </c>
      <c r="O1320" s="194" t="s">
        <v>1462</v>
      </c>
      <c r="P1320" s="192" t="s">
        <v>10346</v>
      </c>
      <c r="Q1320" s="197" t="s">
        <v>3547</v>
      </c>
    </row>
    <row r="1321" spans="1:17">
      <c r="A1321" s="192" t="s">
        <v>5915</v>
      </c>
      <c r="B1321" s="196">
        <v>1.8838999999999999</v>
      </c>
      <c r="C1321" s="196">
        <v>0.70899999999999996</v>
      </c>
      <c r="D1321" s="196">
        <v>29.652299999999997</v>
      </c>
      <c r="E1321" s="196">
        <v>29.346699999999998</v>
      </c>
      <c r="F1321" s="196">
        <v>29.890599999999999</v>
      </c>
      <c r="G1321" s="196">
        <v>29.628799999999998</v>
      </c>
      <c r="H1321" s="197" t="s">
        <v>1897</v>
      </c>
      <c r="I1321" s="197" t="s">
        <v>4045</v>
      </c>
      <c r="J1321" s="201" t="s">
        <v>3547</v>
      </c>
      <c r="K1321" s="197"/>
      <c r="L1321" s="192" t="s">
        <v>3550</v>
      </c>
      <c r="M1321" s="197"/>
      <c r="N1321" s="192" t="s">
        <v>4051</v>
      </c>
      <c r="O1321" s="194" t="s">
        <v>2565</v>
      </c>
      <c r="P1321" s="192" t="s">
        <v>10347</v>
      </c>
      <c r="Q1321" s="197" t="s">
        <v>3547</v>
      </c>
    </row>
    <row r="1322" spans="1:17">
      <c r="A1322" s="192" t="s">
        <v>9710</v>
      </c>
      <c r="B1322" s="196"/>
      <c r="C1322" s="196">
        <v>0.82979999999999998</v>
      </c>
      <c r="D1322" s="196">
        <v>28.910399999999999</v>
      </c>
      <c r="E1322" s="196">
        <v>31.665699999999998</v>
      </c>
      <c r="F1322" s="196"/>
      <c r="G1322" s="196">
        <v>30.046299999999999</v>
      </c>
      <c r="H1322" s="197" t="s">
        <v>1354</v>
      </c>
      <c r="I1322" s="197"/>
      <c r="J1322" s="201" t="s">
        <v>3547</v>
      </c>
      <c r="K1322" s="197"/>
      <c r="L1322" s="192"/>
      <c r="M1322" s="197"/>
      <c r="N1322" s="192" t="s">
        <v>4052</v>
      </c>
      <c r="O1322" s="194" t="s">
        <v>2566</v>
      </c>
      <c r="P1322" s="192" t="s">
        <v>10348</v>
      </c>
      <c r="Q1322" s="197" t="s">
        <v>3547</v>
      </c>
    </row>
    <row r="1323" spans="1:17">
      <c r="A1323" s="192" t="s">
        <v>5916</v>
      </c>
      <c r="B1323" s="196">
        <v>1.3010999999999999</v>
      </c>
      <c r="C1323" s="196">
        <v>0.81819999999999993</v>
      </c>
      <c r="D1323" s="196">
        <v>28.807299999999998</v>
      </c>
      <c r="E1323" s="196"/>
      <c r="F1323" s="196">
        <v>38.619999999999997</v>
      </c>
      <c r="G1323" s="196">
        <v>33.401899999999998</v>
      </c>
      <c r="H1323" s="197" t="s">
        <v>1616</v>
      </c>
      <c r="I1323" s="197"/>
      <c r="J1323" s="201" t="s">
        <v>3547</v>
      </c>
      <c r="K1323" s="197"/>
      <c r="L1323" s="192"/>
      <c r="M1323" s="197"/>
      <c r="N1323" s="192" t="s">
        <v>3655</v>
      </c>
      <c r="O1323" s="194" t="s">
        <v>2567</v>
      </c>
      <c r="P1323" s="192" t="s">
        <v>10349</v>
      </c>
      <c r="Q1323" s="197" t="s">
        <v>3547</v>
      </c>
    </row>
    <row r="1324" spans="1:17">
      <c r="A1324" s="192" t="s">
        <v>5917</v>
      </c>
      <c r="B1324" s="196">
        <v>1.4998999999999998</v>
      </c>
      <c r="C1324" s="196">
        <v>0.75469999999999993</v>
      </c>
      <c r="D1324" s="196">
        <v>26.330399999999997</v>
      </c>
      <c r="E1324" s="196">
        <v>28.751199999999997</v>
      </c>
      <c r="F1324" s="196">
        <v>28.359099999999998</v>
      </c>
      <c r="G1324" s="196">
        <v>27.802399999999999</v>
      </c>
      <c r="H1324" s="197" t="s">
        <v>1562</v>
      </c>
      <c r="I1324" s="197"/>
      <c r="J1324" s="201" t="s">
        <v>3547</v>
      </c>
      <c r="K1324" s="197"/>
      <c r="L1324" s="192"/>
      <c r="M1324" s="197"/>
      <c r="N1324" s="192" t="s">
        <v>4053</v>
      </c>
      <c r="O1324" s="194" t="s">
        <v>2568</v>
      </c>
      <c r="P1324" s="192" t="s">
        <v>10350</v>
      </c>
      <c r="Q1324" s="197" t="s">
        <v>3547</v>
      </c>
    </row>
    <row r="1325" spans="1:17">
      <c r="A1325" s="192" t="s">
        <v>5918</v>
      </c>
      <c r="B1325" s="196">
        <v>1.347</v>
      </c>
      <c r="C1325" s="196">
        <v>0.76939999999999997</v>
      </c>
      <c r="D1325" s="196">
        <v>32.742999999999995</v>
      </c>
      <c r="E1325" s="196">
        <v>33.886599999999994</v>
      </c>
      <c r="F1325" s="196">
        <v>36.690999999999995</v>
      </c>
      <c r="G1325" s="196">
        <v>34.376799999999996</v>
      </c>
      <c r="H1325" s="197" t="s">
        <v>4045</v>
      </c>
      <c r="I1325" s="197" t="s">
        <v>1560</v>
      </c>
      <c r="J1325" s="201" t="s">
        <v>3547</v>
      </c>
      <c r="K1325" s="197" t="s">
        <v>3550</v>
      </c>
      <c r="L1325" s="192"/>
      <c r="M1325" s="197">
        <v>1.1699999999999999E-2</v>
      </c>
      <c r="N1325" s="192" t="s">
        <v>4054</v>
      </c>
      <c r="O1325" s="194" t="s">
        <v>1846</v>
      </c>
      <c r="P1325" s="192" t="s">
        <v>10351</v>
      </c>
      <c r="Q1325" s="197" t="s">
        <v>3547</v>
      </c>
    </row>
    <row r="1326" spans="1:17">
      <c r="A1326" s="192" t="s">
        <v>5919</v>
      </c>
      <c r="B1326" s="196">
        <v>1.6533</v>
      </c>
      <c r="C1326" s="196">
        <v>0.85209999999999997</v>
      </c>
      <c r="D1326" s="196">
        <v>33.251899999999999</v>
      </c>
      <c r="E1326" s="196">
        <v>35.5473</v>
      </c>
      <c r="F1326" s="196">
        <v>36.654299999999999</v>
      </c>
      <c r="G1326" s="196">
        <v>35.120299999999993</v>
      </c>
      <c r="H1326" s="197" t="s">
        <v>1888</v>
      </c>
      <c r="I1326" s="197"/>
      <c r="J1326" s="201" t="s">
        <v>3547</v>
      </c>
      <c r="K1326" s="197"/>
      <c r="L1326" s="192"/>
      <c r="M1326" s="197"/>
      <c r="N1326" s="192" t="s">
        <v>4055</v>
      </c>
      <c r="O1326" s="194" t="s">
        <v>2569</v>
      </c>
      <c r="P1326" s="192" t="s">
        <v>10352</v>
      </c>
      <c r="Q1326" s="197" t="s">
        <v>3547</v>
      </c>
    </row>
    <row r="1327" spans="1:17">
      <c r="A1327" s="192" t="s">
        <v>5920</v>
      </c>
      <c r="B1327" s="196">
        <v>1.6604999999999999</v>
      </c>
      <c r="C1327" s="196">
        <v>0.75259999999999994</v>
      </c>
      <c r="D1327" s="196">
        <v>25.933599999999998</v>
      </c>
      <c r="E1327" s="196">
        <v>29.3218</v>
      </c>
      <c r="F1327" s="196">
        <v>29.568299999999997</v>
      </c>
      <c r="G1327" s="196">
        <v>28.171099999999999</v>
      </c>
      <c r="H1327" s="197" t="s">
        <v>4045</v>
      </c>
      <c r="I1327" s="197" t="s">
        <v>1384</v>
      </c>
      <c r="J1327" s="201" t="s">
        <v>3610</v>
      </c>
      <c r="K1327" s="197" t="s">
        <v>3550</v>
      </c>
      <c r="L1327" s="192"/>
      <c r="M1327" s="197">
        <v>1.7299999999999999E-2</v>
      </c>
      <c r="N1327" s="192" t="s">
        <v>4056</v>
      </c>
      <c r="O1327" s="194" t="s">
        <v>2570</v>
      </c>
      <c r="P1327" s="192" t="s">
        <v>10353</v>
      </c>
      <c r="Q1327" s="197" t="s">
        <v>3547</v>
      </c>
    </row>
    <row r="1328" spans="1:17">
      <c r="A1328" s="192" t="s">
        <v>5921</v>
      </c>
      <c r="B1328" s="196">
        <v>1.8089</v>
      </c>
      <c r="C1328" s="196">
        <v>0.82979999999999998</v>
      </c>
      <c r="D1328" s="196">
        <v>33.501399999999997</v>
      </c>
      <c r="E1328" s="196">
        <v>31.7988</v>
      </c>
      <c r="F1328" s="196">
        <v>36.561</v>
      </c>
      <c r="G1328" s="196">
        <v>33.987399999999994</v>
      </c>
      <c r="H1328" s="197" t="s">
        <v>1354</v>
      </c>
      <c r="I1328" s="197"/>
      <c r="J1328" s="201" t="s">
        <v>3547</v>
      </c>
      <c r="K1328" s="197"/>
      <c r="L1328" s="192"/>
      <c r="M1328" s="197"/>
      <c r="N1328" s="192" t="s">
        <v>4052</v>
      </c>
      <c r="O1328" s="194" t="s">
        <v>2566</v>
      </c>
      <c r="P1328" s="192" t="s">
        <v>10348</v>
      </c>
      <c r="Q1328" s="197" t="s">
        <v>3547</v>
      </c>
    </row>
    <row r="1329" spans="1:17">
      <c r="A1329" s="192" t="s">
        <v>5922</v>
      </c>
      <c r="B1329" s="196">
        <v>1.4367999999999999</v>
      </c>
      <c r="C1329" s="196">
        <v>0.76429999999999998</v>
      </c>
      <c r="D1329" s="196">
        <v>31.494199999999999</v>
      </c>
      <c r="E1329" s="196">
        <v>29.9041</v>
      </c>
      <c r="F1329" s="196">
        <v>33.223199999999999</v>
      </c>
      <c r="G1329" s="196">
        <v>31.5383</v>
      </c>
      <c r="H1329" s="197" t="s">
        <v>1384</v>
      </c>
      <c r="I1329" s="197"/>
      <c r="J1329" s="201" t="s">
        <v>3547</v>
      </c>
      <c r="K1329" s="197"/>
      <c r="L1329" s="192"/>
      <c r="M1329" s="197"/>
      <c r="N1329" s="192" t="s">
        <v>4057</v>
      </c>
      <c r="O1329" s="194" t="s">
        <v>2571</v>
      </c>
      <c r="P1329" s="192" t="s">
        <v>10354</v>
      </c>
      <c r="Q1329" s="197" t="s">
        <v>3547</v>
      </c>
    </row>
    <row r="1330" spans="1:17">
      <c r="A1330" s="192" t="s">
        <v>5923</v>
      </c>
      <c r="B1330" s="196">
        <v>1.1711999999999998</v>
      </c>
      <c r="C1330" s="196">
        <v>0.72549999999999992</v>
      </c>
      <c r="D1330" s="196">
        <v>29.918299999999999</v>
      </c>
      <c r="E1330" s="196">
        <v>30.1297</v>
      </c>
      <c r="F1330" s="196">
        <v>29.122899999999998</v>
      </c>
      <c r="G1330" s="196">
        <v>29.733799999999999</v>
      </c>
      <c r="H1330" s="197" t="s">
        <v>4045</v>
      </c>
      <c r="I1330" s="197"/>
      <c r="J1330" s="201" t="s">
        <v>3547</v>
      </c>
      <c r="K1330" s="197"/>
      <c r="L1330" s="192"/>
      <c r="M1330" s="197">
        <v>1.6499999999999997E-2</v>
      </c>
      <c r="N1330" s="192" t="s">
        <v>4058</v>
      </c>
      <c r="O1330" s="194" t="s">
        <v>2572</v>
      </c>
      <c r="P1330" s="192" t="s">
        <v>10355</v>
      </c>
      <c r="Q1330" s="197" t="s">
        <v>3547</v>
      </c>
    </row>
    <row r="1331" spans="1:17">
      <c r="A1331" s="192" t="s">
        <v>5924</v>
      </c>
      <c r="B1331" s="196">
        <v>1.7296999999999998</v>
      </c>
      <c r="C1331" s="196">
        <v>0.82979999999999998</v>
      </c>
      <c r="D1331" s="196">
        <v>33.228499999999997</v>
      </c>
      <c r="E1331" s="196">
        <v>34.406099999999995</v>
      </c>
      <c r="F1331" s="196">
        <v>34.841699999999996</v>
      </c>
      <c r="G1331" s="196">
        <v>34.160399999999996</v>
      </c>
      <c r="H1331" s="197" t="s">
        <v>1354</v>
      </c>
      <c r="I1331" s="197"/>
      <c r="J1331" s="201" t="s">
        <v>3547</v>
      </c>
      <c r="K1331" s="197"/>
      <c r="L1331" s="192"/>
      <c r="M1331" s="197"/>
      <c r="N1331" s="192" t="s">
        <v>4052</v>
      </c>
      <c r="O1331" s="194" t="s">
        <v>2566</v>
      </c>
      <c r="P1331" s="192" t="s">
        <v>10348</v>
      </c>
      <c r="Q1331" s="197" t="s">
        <v>3547</v>
      </c>
    </row>
    <row r="1332" spans="1:17">
      <c r="A1332" s="192" t="s">
        <v>5925</v>
      </c>
      <c r="B1332" s="196">
        <v>1.8912</v>
      </c>
      <c r="C1332" s="196">
        <v>0.8075</v>
      </c>
      <c r="D1332" s="196">
        <v>32.074399999999997</v>
      </c>
      <c r="E1332" s="196">
        <v>33.434999999999995</v>
      </c>
      <c r="F1332" s="196">
        <v>34.049999999999997</v>
      </c>
      <c r="G1332" s="196">
        <v>33.220999999999997</v>
      </c>
      <c r="H1332" s="197" t="s">
        <v>1562</v>
      </c>
      <c r="I1332" s="197" t="s">
        <v>1390</v>
      </c>
      <c r="J1332" s="201" t="s">
        <v>3547</v>
      </c>
      <c r="K1332" s="197" t="s">
        <v>3550</v>
      </c>
      <c r="L1332" s="192"/>
      <c r="M1332" s="197"/>
      <c r="N1332" s="192" t="s">
        <v>4053</v>
      </c>
      <c r="O1332" s="194" t="s">
        <v>2568</v>
      </c>
      <c r="P1332" s="192" t="s">
        <v>10350</v>
      </c>
      <c r="Q1332" s="197" t="s">
        <v>9817</v>
      </c>
    </row>
    <row r="1333" spans="1:17">
      <c r="A1333" s="192" t="s">
        <v>10356</v>
      </c>
      <c r="B1333" s="196"/>
      <c r="C1333" s="196">
        <v>0.73509999999999998</v>
      </c>
      <c r="D1333" s="196"/>
      <c r="E1333" s="196"/>
      <c r="F1333" s="196"/>
      <c r="G1333" s="196"/>
      <c r="H1333" s="197" t="s">
        <v>4045</v>
      </c>
      <c r="I1333" s="197" t="s">
        <v>1562</v>
      </c>
      <c r="J1333" s="201" t="s">
        <v>3610</v>
      </c>
      <c r="K1333" s="197"/>
      <c r="L1333" s="192"/>
      <c r="M1333" s="197">
        <v>1.04E-2</v>
      </c>
      <c r="N1333" s="192" t="s">
        <v>4059</v>
      </c>
      <c r="O1333" s="194" t="s">
        <v>2579</v>
      </c>
      <c r="P1333" s="192" t="s">
        <v>10357</v>
      </c>
      <c r="Q1333" s="197" t="s">
        <v>3547</v>
      </c>
    </row>
    <row r="1334" spans="1:17">
      <c r="A1334" s="192" t="s">
        <v>5926</v>
      </c>
      <c r="B1334" s="196">
        <v>1.4339999999999999</v>
      </c>
      <c r="C1334" s="196">
        <v>0.70899999999999996</v>
      </c>
      <c r="D1334" s="196">
        <v>27.183999999999997</v>
      </c>
      <c r="E1334" s="196">
        <v>27.7791</v>
      </c>
      <c r="F1334" s="196">
        <v>28.927899999999998</v>
      </c>
      <c r="G1334" s="196">
        <v>27.983999999999998</v>
      </c>
      <c r="H1334" s="197" t="s">
        <v>1560</v>
      </c>
      <c r="I1334" s="197" t="s">
        <v>4045</v>
      </c>
      <c r="J1334" s="201" t="s">
        <v>3547</v>
      </c>
      <c r="K1334" s="197"/>
      <c r="L1334" s="192" t="s">
        <v>3550</v>
      </c>
      <c r="M1334" s="197"/>
      <c r="N1334" s="192" t="s">
        <v>3915</v>
      </c>
      <c r="O1334" s="194" t="s">
        <v>2573</v>
      </c>
      <c r="P1334" s="192" t="s">
        <v>10358</v>
      </c>
      <c r="Q1334" s="197" t="s">
        <v>3547</v>
      </c>
    </row>
    <row r="1335" spans="1:17">
      <c r="A1335" s="192" t="s">
        <v>5927</v>
      </c>
      <c r="B1335" s="196">
        <v>2.0820999999999996</v>
      </c>
      <c r="C1335" s="196">
        <v>0.82869999999999999</v>
      </c>
      <c r="D1335" s="196">
        <v>35.149899999999995</v>
      </c>
      <c r="E1335" s="196">
        <v>33.471799999999995</v>
      </c>
      <c r="F1335" s="196">
        <v>34.275499999999994</v>
      </c>
      <c r="G1335" s="196">
        <v>34.195799999999998</v>
      </c>
      <c r="H1335" s="197" t="s">
        <v>1634</v>
      </c>
      <c r="I1335" s="197"/>
      <c r="J1335" s="201" t="s">
        <v>3547</v>
      </c>
      <c r="K1335" s="197"/>
      <c r="L1335" s="192"/>
      <c r="M1335" s="197"/>
      <c r="N1335" s="192" t="s">
        <v>3558</v>
      </c>
      <c r="O1335" s="194" t="s">
        <v>2574</v>
      </c>
      <c r="P1335" s="192" t="s">
        <v>10359</v>
      </c>
      <c r="Q1335" s="197" t="s">
        <v>3547</v>
      </c>
    </row>
    <row r="1336" spans="1:17">
      <c r="A1336" s="192" t="s">
        <v>5928</v>
      </c>
      <c r="B1336" s="196">
        <v>1.7796999999999998</v>
      </c>
      <c r="C1336" s="196">
        <v>0.82869999999999999</v>
      </c>
      <c r="D1336" s="196">
        <v>31.454799999999999</v>
      </c>
      <c r="E1336" s="196">
        <v>30.757899999999999</v>
      </c>
      <c r="F1336" s="196">
        <v>34.469199999999994</v>
      </c>
      <c r="G1336" s="196">
        <v>32.173399999999994</v>
      </c>
      <c r="H1336" s="197" t="s">
        <v>1634</v>
      </c>
      <c r="I1336" s="197"/>
      <c r="J1336" s="201" t="s">
        <v>3547</v>
      </c>
      <c r="K1336" s="197"/>
      <c r="L1336" s="192"/>
      <c r="M1336" s="197"/>
      <c r="N1336" s="192" t="s">
        <v>3558</v>
      </c>
      <c r="O1336" s="194" t="s">
        <v>2574</v>
      </c>
      <c r="P1336" s="192" t="s">
        <v>10359</v>
      </c>
      <c r="Q1336" s="197" t="s">
        <v>3547</v>
      </c>
    </row>
    <row r="1337" spans="1:17">
      <c r="A1337" s="192" t="s">
        <v>5929</v>
      </c>
      <c r="B1337" s="196">
        <v>1.6038999999999999</v>
      </c>
      <c r="C1337" s="196">
        <v>0.85209999999999997</v>
      </c>
      <c r="D1337" s="196">
        <v>31.639299999999999</v>
      </c>
      <c r="E1337" s="196">
        <v>31.500799999999998</v>
      </c>
      <c r="F1337" s="196">
        <v>32.692099999999996</v>
      </c>
      <c r="G1337" s="196">
        <v>31.957999999999998</v>
      </c>
      <c r="H1337" s="197" t="s">
        <v>1634</v>
      </c>
      <c r="I1337" s="197" t="s">
        <v>1888</v>
      </c>
      <c r="J1337" s="201" t="s">
        <v>3547</v>
      </c>
      <c r="K1337" s="197" t="s">
        <v>3550</v>
      </c>
      <c r="L1337" s="192"/>
      <c r="M1337" s="197"/>
      <c r="N1337" s="192" t="s">
        <v>4061</v>
      </c>
      <c r="O1337" s="194" t="s">
        <v>2575</v>
      </c>
      <c r="P1337" s="192" t="s">
        <v>10360</v>
      </c>
      <c r="Q1337" s="197" t="s">
        <v>3547</v>
      </c>
    </row>
    <row r="1338" spans="1:17">
      <c r="A1338" s="192" t="s">
        <v>5930</v>
      </c>
      <c r="B1338" s="196">
        <v>1.6887999999999999</v>
      </c>
      <c r="C1338" s="196">
        <v>0.8619</v>
      </c>
      <c r="D1338" s="196">
        <v>30.9224</v>
      </c>
      <c r="E1338" s="196">
        <v>35.322699999999998</v>
      </c>
      <c r="F1338" s="196">
        <v>36.208199999999998</v>
      </c>
      <c r="G1338" s="196">
        <v>33.693099999999994</v>
      </c>
      <c r="H1338" s="197" t="s">
        <v>4062</v>
      </c>
      <c r="I1338" s="197"/>
      <c r="J1338" s="201" t="s">
        <v>3547</v>
      </c>
      <c r="K1338" s="197"/>
      <c r="L1338" s="192"/>
      <c r="M1338" s="197"/>
      <c r="N1338" s="192" t="s">
        <v>4063</v>
      </c>
      <c r="O1338" s="194" t="s">
        <v>2576</v>
      </c>
      <c r="P1338" s="192" t="s">
        <v>10361</v>
      </c>
      <c r="Q1338" s="197" t="s">
        <v>3547</v>
      </c>
    </row>
    <row r="1339" spans="1:17">
      <c r="A1339" s="192" t="s">
        <v>5931</v>
      </c>
      <c r="B1339" s="196">
        <v>1.3815999999999999</v>
      </c>
      <c r="C1339" s="196">
        <v>0.76939999999999997</v>
      </c>
      <c r="D1339" s="196">
        <v>27.751099999999997</v>
      </c>
      <c r="E1339" s="196">
        <v>28.127399999999998</v>
      </c>
      <c r="F1339" s="196">
        <v>27.667899999999999</v>
      </c>
      <c r="G1339" s="196">
        <v>27.847199999999997</v>
      </c>
      <c r="H1339" s="197" t="s">
        <v>1560</v>
      </c>
      <c r="I1339" s="197"/>
      <c r="J1339" s="201" t="s">
        <v>3547</v>
      </c>
      <c r="K1339" s="197"/>
      <c r="L1339" s="192"/>
      <c r="M1339" s="197"/>
      <c r="N1339" s="192" t="s">
        <v>4064</v>
      </c>
      <c r="O1339" s="194" t="s">
        <v>2577</v>
      </c>
      <c r="P1339" s="192" t="s">
        <v>10362</v>
      </c>
      <c r="Q1339" s="197" t="s">
        <v>3547</v>
      </c>
    </row>
    <row r="1340" spans="1:17">
      <c r="A1340" s="192" t="s">
        <v>5932</v>
      </c>
      <c r="B1340" s="196">
        <v>1.7504</v>
      </c>
      <c r="C1340" s="196">
        <v>0.85209999999999997</v>
      </c>
      <c r="D1340" s="196">
        <v>34.991</v>
      </c>
      <c r="E1340" s="196">
        <v>35.760899999999999</v>
      </c>
      <c r="F1340" s="196">
        <v>37.066999999999993</v>
      </c>
      <c r="G1340" s="196">
        <v>35.940599999999996</v>
      </c>
      <c r="H1340" s="197" t="s">
        <v>1634</v>
      </c>
      <c r="I1340" s="197" t="s">
        <v>1888</v>
      </c>
      <c r="J1340" s="201" t="s">
        <v>3547</v>
      </c>
      <c r="K1340" s="197" t="s">
        <v>3550</v>
      </c>
      <c r="L1340" s="192"/>
      <c r="M1340" s="197"/>
      <c r="N1340" s="192" t="s">
        <v>4061</v>
      </c>
      <c r="O1340" s="194" t="s">
        <v>2575</v>
      </c>
      <c r="P1340" s="192" t="s">
        <v>10360</v>
      </c>
      <c r="Q1340" s="197" t="s">
        <v>3547</v>
      </c>
    </row>
    <row r="1341" spans="1:17">
      <c r="A1341" s="192" t="s">
        <v>5933</v>
      </c>
      <c r="B1341" s="196">
        <v>1.7348999999999999</v>
      </c>
      <c r="C1341" s="196">
        <v>0.82869999999999999</v>
      </c>
      <c r="D1341" s="196">
        <v>33.283999999999999</v>
      </c>
      <c r="E1341" s="196">
        <v>33.260899999999999</v>
      </c>
      <c r="F1341" s="196">
        <v>34.6404</v>
      </c>
      <c r="G1341" s="196">
        <v>33.7547</v>
      </c>
      <c r="H1341" s="197" t="s">
        <v>1634</v>
      </c>
      <c r="I1341" s="197"/>
      <c r="J1341" s="201" t="s">
        <v>3547</v>
      </c>
      <c r="K1341" s="197"/>
      <c r="L1341" s="192"/>
      <c r="M1341" s="197"/>
      <c r="N1341" s="192" t="s">
        <v>4049</v>
      </c>
      <c r="O1341" s="194" t="s">
        <v>2564</v>
      </c>
      <c r="P1341" s="192" t="s">
        <v>10345</v>
      </c>
      <c r="Q1341" s="197" t="s">
        <v>3547</v>
      </c>
    </row>
    <row r="1342" spans="1:17">
      <c r="A1342" s="192" t="s">
        <v>5934</v>
      </c>
      <c r="B1342" s="196">
        <v>1.2046999999999999</v>
      </c>
      <c r="C1342" s="196">
        <v>0.71429999999999993</v>
      </c>
      <c r="D1342" s="196">
        <v>30.370099999999997</v>
      </c>
      <c r="E1342" s="196">
        <v>30.1511</v>
      </c>
      <c r="F1342" s="196">
        <v>31.244499999999999</v>
      </c>
      <c r="G1342" s="196">
        <v>30.596399999999999</v>
      </c>
      <c r="H1342" s="197" t="s">
        <v>4045</v>
      </c>
      <c r="I1342" s="197"/>
      <c r="J1342" s="201" t="s">
        <v>3547</v>
      </c>
      <c r="K1342" s="197"/>
      <c r="L1342" s="192"/>
      <c r="M1342" s="197">
        <v>5.2999999999999992E-3</v>
      </c>
      <c r="N1342" s="192" t="s">
        <v>4065</v>
      </c>
      <c r="O1342" s="194" t="s">
        <v>2578</v>
      </c>
      <c r="P1342" s="192" t="s">
        <v>10363</v>
      </c>
      <c r="Q1342" s="197" t="s">
        <v>3547</v>
      </c>
    </row>
    <row r="1343" spans="1:17">
      <c r="A1343" s="192" t="s">
        <v>5935</v>
      </c>
      <c r="B1343" s="196">
        <v>1.3209</v>
      </c>
      <c r="C1343" s="196">
        <v>0.73509999999999998</v>
      </c>
      <c r="D1343" s="196">
        <v>26.271999999999998</v>
      </c>
      <c r="E1343" s="196">
        <v>26.622499999999999</v>
      </c>
      <c r="F1343" s="196">
        <v>23.697999999999997</v>
      </c>
      <c r="G1343" s="196">
        <v>25.463999999999999</v>
      </c>
      <c r="H1343" s="197" t="s">
        <v>4045</v>
      </c>
      <c r="I1343" s="197" t="s">
        <v>1562</v>
      </c>
      <c r="J1343" s="201" t="s">
        <v>3610</v>
      </c>
      <c r="K1343" s="197"/>
      <c r="L1343" s="192"/>
      <c r="M1343" s="197">
        <v>1.04E-2</v>
      </c>
      <c r="N1343" s="192" t="s">
        <v>4059</v>
      </c>
      <c r="O1343" s="194" t="s">
        <v>2579</v>
      </c>
      <c r="P1343" s="192" t="s">
        <v>10357</v>
      </c>
      <c r="Q1343" s="197" t="s">
        <v>3547</v>
      </c>
    </row>
    <row r="1344" spans="1:17">
      <c r="A1344" s="192" t="s">
        <v>5936</v>
      </c>
      <c r="B1344" s="196">
        <v>1.4807999999999999</v>
      </c>
      <c r="C1344" s="196">
        <v>0.76939999999999997</v>
      </c>
      <c r="D1344" s="196">
        <v>32.009399999999999</v>
      </c>
      <c r="E1344" s="196">
        <v>32.237099999999998</v>
      </c>
      <c r="F1344" s="196">
        <v>31.470999999999997</v>
      </c>
      <c r="G1344" s="196">
        <v>31.894799999999996</v>
      </c>
      <c r="H1344" s="197" t="s">
        <v>1560</v>
      </c>
      <c r="I1344" s="197"/>
      <c r="J1344" s="201" t="s">
        <v>3547</v>
      </c>
      <c r="K1344" s="197"/>
      <c r="L1344" s="192"/>
      <c r="M1344" s="197"/>
      <c r="N1344" s="192" t="s">
        <v>4047</v>
      </c>
      <c r="O1344" s="194" t="s">
        <v>2562</v>
      </c>
      <c r="P1344" s="192" t="s">
        <v>10343</v>
      </c>
      <c r="Q1344" s="197" t="s">
        <v>3547</v>
      </c>
    </row>
    <row r="1345" spans="1:17">
      <c r="A1345" s="192" t="s">
        <v>5937</v>
      </c>
      <c r="B1345" s="196">
        <v>1.7492999999999999</v>
      </c>
      <c r="C1345" s="196">
        <v>0.8075</v>
      </c>
      <c r="D1345" s="196">
        <v>31.796099999999999</v>
      </c>
      <c r="E1345" s="196">
        <v>30.924699999999998</v>
      </c>
      <c r="F1345" s="196">
        <v>31.239899999999999</v>
      </c>
      <c r="G1345" s="196">
        <v>31.296799999999998</v>
      </c>
      <c r="H1345" s="197" t="s">
        <v>1562</v>
      </c>
      <c r="I1345" s="197" t="s">
        <v>1390</v>
      </c>
      <c r="J1345" s="201" t="s">
        <v>3547</v>
      </c>
      <c r="K1345" s="197" t="s">
        <v>3550</v>
      </c>
      <c r="L1345" s="192"/>
      <c r="M1345" s="197"/>
      <c r="N1345" s="192" t="s">
        <v>4053</v>
      </c>
      <c r="O1345" s="194" t="s">
        <v>2568</v>
      </c>
      <c r="P1345" s="192" t="s">
        <v>10350</v>
      </c>
      <c r="Q1345" s="197" t="s">
        <v>9817</v>
      </c>
    </row>
    <row r="1346" spans="1:17">
      <c r="A1346" s="192" t="s">
        <v>5938</v>
      </c>
      <c r="B1346" s="196">
        <v>1.9611999999999998</v>
      </c>
      <c r="C1346" s="196">
        <v>0.76429999999999998</v>
      </c>
      <c r="D1346" s="196">
        <v>31.6053</v>
      </c>
      <c r="E1346" s="196">
        <v>33.406199999999998</v>
      </c>
      <c r="F1346" s="196">
        <v>30.8492</v>
      </c>
      <c r="G1346" s="196">
        <v>31.889999999999997</v>
      </c>
      <c r="H1346" s="197" t="s">
        <v>1384</v>
      </c>
      <c r="I1346" s="197"/>
      <c r="J1346" s="201" t="s">
        <v>3547</v>
      </c>
      <c r="K1346" s="197"/>
      <c r="L1346" s="192"/>
      <c r="M1346" s="197"/>
      <c r="N1346" s="192" t="s">
        <v>4057</v>
      </c>
      <c r="O1346" s="194" t="s">
        <v>2571</v>
      </c>
      <c r="P1346" s="192" t="s">
        <v>10354</v>
      </c>
      <c r="Q1346" s="197" t="s">
        <v>3547</v>
      </c>
    </row>
    <row r="1347" spans="1:17">
      <c r="A1347" s="192" t="s">
        <v>5939</v>
      </c>
      <c r="B1347" s="196">
        <v>1.9675999999999998</v>
      </c>
      <c r="C1347" s="196">
        <v>0.76429999999999998</v>
      </c>
      <c r="D1347" s="196">
        <v>30.844499999999996</v>
      </c>
      <c r="E1347" s="196">
        <v>31.536499999999997</v>
      </c>
      <c r="F1347" s="196">
        <v>31.4133</v>
      </c>
      <c r="G1347" s="196">
        <v>31.276399999999999</v>
      </c>
      <c r="H1347" s="197" t="s">
        <v>1384</v>
      </c>
      <c r="I1347" s="197"/>
      <c r="J1347" s="201" t="s">
        <v>3547</v>
      </c>
      <c r="K1347" s="197"/>
      <c r="L1347" s="192"/>
      <c r="M1347" s="197"/>
      <c r="N1347" s="192" t="s">
        <v>4057</v>
      </c>
      <c r="O1347" s="194" t="s">
        <v>2571</v>
      </c>
      <c r="P1347" s="192" t="s">
        <v>10354</v>
      </c>
      <c r="Q1347" s="197" t="s">
        <v>3547</v>
      </c>
    </row>
    <row r="1348" spans="1:17">
      <c r="A1348" s="192" t="s">
        <v>10364</v>
      </c>
      <c r="B1348" s="196"/>
      <c r="C1348" s="196">
        <v>0.76939999999999997</v>
      </c>
      <c r="D1348" s="196"/>
      <c r="E1348" s="196"/>
      <c r="F1348" s="196"/>
      <c r="G1348" s="196"/>
      <c r="H1348" s="197" t="s">
        <v>4045</v>
      </c>
      <c r="I1348" s="197" t="s">
        <v>1560</v>
      </c>
      <c r="J1348" s="201" t="s">
        <v>3610</v>
      </c>
      <c r="K1348" s="197"/>
      <c r="L1348" s="192"/>
      <c r="M1348" s="197">
        <v>1.7299999999999999E-2</v>
      </c>
      <c r="N1348" s="192" t="s">
        <v>4056</v>
      </c>
      <c r="O1348" s="194" t="s">
        <v>2570</v>
      </c>
      <c r="P1348" s="192" t="s">
        <v>10353</v>
      </c>
      <c r="Q1348" s="197" t="s">
        <v>3547</v>
      </c>
    </row>
    <row r="1349" spans="1:17">
      <c r="A1349" s="192" t="s">
        <v>5940</v>
      </c>
      <c r="B1349" s="196">
        <v>1.4591999999999998</v>
      </c>
      <c r="C1349" s="196">
        <v>0.82869999999999999</v>
      </c>
      <c r="D1349" s="196">
        <v>29.335999999999999</v>
      </c>
      <c r="E1349" s="196">
        <v>31.016599999999997</v>
      </c>
      <c r="F1349" s="196">
        <v>30.374399999999998</v>
      </c>
      <c r="G1349" s="196">
        <v>30.245799999999999</v>
      </c>
      <c r="H1349" s="197" t="s">
        <v>1634</v>
      </c>
      <c r="I1349" s="197"/>
      <c r="J1349" s="201" t="s">
        <v>3547</v>
      </c>
      <c r="K1349" s="197"/>
      <c r="L1349" s="192"/>
      <c r="M1349" s="197"/>
      <c r="N1349" s="192" t="s">
        <v>4066</v>
      </c>
      <c r="O1349" s="194" t="s">
        <v>2580</v>
      </c>
      <c r="P1349" s="192" t="s">
        <v>10365</v>
      </c>
      <c r="Q1349" s="197" t="s">
        <v>3547</v>
      </c>
    </row>
    <row r="1350" spans="1:17">
      <c r="A1350" s="192" t="s">
        <v>5941</v>
      </c>
      <c r="B1350" s="196">
        <v>1.0472999999999999</v>
      </c>
      <c r="C1350" s="196">
        <v>0.70899999999999996</v>
      </c>
      <c r="D1350" s="196">
        <v>22.511099999999999</v>
      </c>
      <c r="E1350" s="196">
        <v>26.564599999999999</v>
      </c>
      <c r="F1350" s="196">
        <v>24.866299999999999</v>
      </c>
      <c r="G1350" s="196">
        <v>24.447299999999998</v>
      </c>
      <c r="H1350" s="197" t="s">
        <v>4045</v>
      </c>
      <c r="I1350" s="197"/>
      <c r="J1350" s="201" t="s">
        <v>3547</v>
      </c>
      <c r="K1350" s="197"/>
      <c r="L1350" s="192"/>
      <c r="M1350" s="197"/>
      <c r="N1350" s="192" t="s">
        <v>4067</v>
      </c>
      <c r="O1350" s="194" t="s">
        <v>2581</v>
      </c>
      <c r="P1350" s="192" t="s">
        <v>10366</v>
      </c>
      <c r="Q1350" s="197" t="s">
        <v>3547</v>
      </c>
    </row>
    <row r="1351" spans="1:17">
      <c r="A1351" s="192" t="s">
        <v>5942</v>
      </c>
      <c r="B1351" s="196">
        <v>1.3681999999999999</v>
      </c>
      <c r="C1351" s="196">
        <v>0.84959999999999991</v>
      </c>
      <c r="D1351" s="196">
        <v>33.874399999999994</v>
      </c>
      <c r="E1351" s="196">
        <v>32.825499999999998</v>
      </c>
      <c r="F1351" s="196">
        <v>33.030999999999999</v>
      </c>
      <c r="G1351" s="196">
        <v>33.245699999999999</v>
      </c>
      <c r="H1351" s="197" t="s">
        <v>4045</v>
      </c>
      <c r="I1351" s="197" t="s">
        <v>4062</v>
      </c>
      <c r="J1351" s="201" t="s">
        <v>3547</v>
      </c>
      <c r="K1351" s="197" t="s">
        <v>3550</v>
      </c>
      <c r="L1351" s="192"/>
      <c r="M1351" s="197">
        <v>1.0599999999999998E-2</v>
      </c>
      <c r="N1351" s="192" t="s">
        <v>4068</v>
      </c>
      <c r="O1351" s="194" t="s">
        <v>1843</v>
      </c>
      <c r="P1351" s="192" t="s">
        <v>10367</v>
      </c>
      <c r="Q1351" s="197" t="s">
        <v>3547</v>
      </c>
    </row>
    <row r="1352" spans="1:17">
      <c r="A1352" s="192" t="s">
        <v>5943</v>
      </c>
      <c r="B1352" s="196">
        <v>1.1146999999999998</v>
      </c>
      <c r="C1352" s="196">
        <v>0.70899999999999996</v>
      </c>
      <c r="D1352" s="196">
        <v>30.250399999999999</v>
      </c>
      <c r="E1352" s="196">
        <v>27.789399999999997</v>
      </c>
      <c r="F1352" s="196">
        <v>27.8325</v>
      </c>
      <c r="G1352" s="196">
        <v>28.603499999999997</v>
      </c>
      <c r="H1352" s="197" t="s">
        <v>4062</v>
      </c>
      <c r="I1352" s="197" t="s">
        <v>4045</v>
      </c>
      <c r="J1352" s="201" t="s">
        <v>3547</v>
      </c>
      <c r="K1352" s="197"/>
      <c r="L1352" s="192" t="s">
        <v>3550</v>
      </c>
      <c r="M1352" s="197"/>
      <c r="N1352" s="192" t="s">
        <v>3968</v>
      </c>
      <c r="O1352" s="194" t="s">
        <v>2582</v>
      </c>
      <c r="P1352" s="192" t="s">
        <v>10368</v>
      </c>
      <c r="Q1352" s="197" t="s">
        <v>3547</v>
      </c>
    </row>
    <row r="1353" spans="1:17">
      <c r="A1353" s="192" t="s">
        <v>5944</v>
      </c>
      <c r="B1353" s="196">
        <v>0.95099999999999996</v>
      </c>
      <c r="C1353" s="196">
        <v>0.70899999999999996</v>
      </c>
      <c r="D1353" s="196">
        <v>27.055299999999999</v>
      </c>
      <c r="E1353" s="196">
        <v>24.803299999999997</v>
      </c>
      <c r="F1353" s="196">
        <v>25.545399999999997</v>
      </c>
      <c r="G1353" s="196">
        <v>25.7944</v>
      </c>
      <c r="H1353" s="197" t="s">
        <v>4045</v>
      </c>
      <c r="I1353" s="197"/>
      <c r="J1353" s="201" t="s">
        <v>3547</v>
      </c>
      <c r="K1353" s="197"/>
      <c r="L1353" s="192"/>
      <c r="M1353" s="197"/>
      <c r="N1353" s="192" t="s">
        <v>4069</v>
      </c>
      <c r="O1353" s="194" t="s">
        <v>2583</v>
      </c>
      <c r="P1353" s="192" t="s">
        <v>10369</v>
      </c>
      <c r="Q1353" s="197" t="s">
        <v>3547</v>
      </c>
    </row>
    <row r="1354" spans="1:17">
      <c r="A1354" s="192" t="s">
        <v>5945</v>
      </c>
      <c r="B1354" s="196">
        <v>2.1184999999999996</v>
      </c>
      <c r="C1354" s="196">
        <v>0.8619</v>
      </c>
      <c r="D1354" s="196">
        <v>33.358799999999995</v>
      </c>
      <c r="E1354" s="196">
        <v>44.9544</v>
      </c>
      <c r="F1354" s="196">
        <v>39.3339</v>
      </c>
      <c r="G1354" s="196">
        <v>38.998299999999993</v>
      </c>
      <c r="H1354" s="197" t="s">
        <v>4062</v>
      </c>
      <c r="I1354" s="197"/>
      <c r="J1354" s="201" t="s">
        <v>3547</v>
      </c>
      <c r="K1354" s="197"/>
      <c r="L1354" s="192"/>
      <c r="M1354" s="197"/>
      <c r="N1354" s="192" t="s">
        <v>4063</v>
      </c>
      <c r="O1354" s="194" t="s">
        <v>2576</v>
      </c>
      <c r="P1354" s="192" t="s">
        <v>10361</v>
      </c>
      <c r="Q1354" s="197" t="s">
        <v>3547</v>
      </c>
    </row>
    <row r="1355" spans="1:17">
      <c r="A1355" s="192" t="s">
        <v>5946</v>
      </c>
      <c r="B1355" s="196">
        <v>1.0892999999999999</v>
      </c>
      <c r="C1355" s="196">
        <v>0.74109999999999998</v>
      </c>
      <c r="D1355" s="196">
        <v>26.7807</v>
      </c>
      <c r="E1355" s="196">
        <v>25.758799999999997</v>
      </c>
      <c r="F1355" s="196">
        <v>26.140599999999999</v>
      </c>
      <c r="G1355" s="196">
        <v>26.220699999999997</v>
      </c>
      <c r="H1355" s="197" t="s">
        <v>4045</v>
      </c>
      <c r="I1355" s="197"/>
      <c r="J1355" s="201" t="s">
        <v>3547</v>
      </c>
      <c r="K1355" s="197"/>
      <c r="L1355" s="192"/>
      <c r="M1355" s="197">
        <v>3.2099999999999997E-2</v>
      </c>
      <c r="N1355" s="192" t="s">
        <v>4070</v>
      </c>
      <c r="O1355" s="194" t="s">
        <v>2584</v>
      </c>
      <c r="P1355" s="192" t="s">
        <v>10370</v>
      </c>
      <c r="Q1355" s="197" t="s">
        <v>3547</v>
      </c>
    </row>
    <row r="1356" spans="1:17">
      <c r="A1356" s="192" t="s">
        <v>5947</v>
      </c>
      <c r="B1356" s="196">
        <v>1.8283999999999998</v>
      </c>
      <c r="C1356" s="196">
        <v>0.76939999999999997</v>
      </c>
      <c r="D1356" s="196"/>
      <c r="E1356" s="196">
        <v>34.356899999999996</v>
      </c>
      <c r="F1356" s="196">
        <v>34.056799999999996</v>
      </c>
      <c r="G1356" s="196">
        <v>34.201999999999998</v>
      </c>
      <c r="H1356" s="197" t="s">
        <v>1560</v>
      </c>
      <c r="I1356" s="197"/>
      <c r="J1356" s="201" t="s">
        <v>3547</v>
      </c>
      <c r="K1356" s="197"/>
      <c r="L1356" s="192"/>
      <c r="M1356" s="197"/>
      <c r="N1356" s="192" t="s">
        <v>4046</v>
      </c>
      <c r="O1356" s="194" t="s">
        <v>2561</v>
      </c>
      <c r="P1356" s="192" t="s">
        <v>10342</v>
      </c>
      <c r="Q1356" s="197" t="s">
        <v>3547</v>
      </c>
    </row>
    <row r="1357" spans="1:17">
      <c r="A1357" s="192" t="s">
        <v>5948</v>
      </c>
      <c r="B1357" s="196">
        <v>1.1686999999999999</v>
      </c>
      <c r="C1357" s="196">
        <v>0.70899999999999996</v>
      </c>
      <c r="D1357" s="196">
        <v>27.394699999999997</v>
      </c>
      <c r="E1357" s="196">
        <v>25.2729</v>
      </c>
      <c r="F1357" s="196">
        <v>24.047199999999997</v>
      </c>
      <c r="G1357" s="196">
        <v>25.531599999999997</v>
      </c>
      <c r="H1357" s="197" t="s">
        <v>4045</v>
      </c>
      <c r="I1357" s="197"/>
      <c r="J1357" s="201" t="s">
        <v>3547</v>
      </c>
      <c r="K1357" s="197"/>
      <c r="L1357" s="192"/>
      <c r="M1357" s="197"/>
      <c r="N1357" s="192" t="s">
        <v>3944</v>
      </c>
      <c r="O1357" s="194" t="s">
        <v>2585</v>
      </c>
      <c r="P1357" s="192" t="s">
        <v>10371</v>
      </c>
      <c r="Q1357" s="197" t="s">
        <v>3547</v>
      </c>
    </row>
    <row r="1358" spans="1:17">
      <c r="A1358" s="192" t="s">
        <v>5949</v>
      </c>
      <c r="B1358" s="196">
        <v>1.8200999999999998</v>
      </c>
      <c r="C1358" s="196">
        <v>0.8619</v>
      </c>
      <c r="D1358" s="196">
        <v>34.593699999999998</v>
      </c>
      <c r="E1358" s="196">
        <v>36.349699999999999</v>
      </c>
      <c r="F1358" s="196">
        <v>36.029199999999996</v>
      </c>
      <c r="G1358" s="196">
        <v>35.659499999999994</v>
      </c>
      <c r="H1358" s="197" t="s">
        <v>4062</v>
      </c>
      <c r="I1358" s="197"/>
      <c r="J1358" s="201" t="s">
        <v>3547</v>
      </c>
      <c r="K1358" s="197"/>
      <c r="L1358" s="192"/>
      <c r="M1358" s="197"/>
      <c r="N1358" s="192" t="s">
        <v>4063</v>
      </c>
      <c r="O1358" s="194" t="s">
        <v>2576</v>
      </c>
      <c r="P1358" s="192" t="s">
        <v>10361</v>
      </c>
      <c r="Q1358" s="197" t="s">
        <v>3547</v>
      </c>
    </row>
    <row r="1359" spans="1:17">
      <c r="A1359" s="192" t="s">
        <v>5950</v>
      </c>
      <c r="B1359" s="196">
        <v>1.1717</v>
      </c>
      <c r="C1359" s="196">
        <v>0.70899999999999996</v>
      </c>
      <c r="D1359" s="196">
        <v>27.511899999999997</v>
      </c>
      <c r="E1359" s="196">
        <v>29.110999999999997</v>
      </c>
      <c r="F1359" s="196">
        <v>32.053699999999999</v>
      </c>
      <c r="G1359" s="196">
        <v>29.313199999999998</v>
      </c>
      <c r="H1359" s="197" t="s">
        <v>4045</v>
      </c>
      <c r="I1359" s="197"/>
      <c r="J1359" s="201" t="s">
        <v>3547</v>
      </c>
      <c r="K1359" s="197"/>
      <c r="L1359" s="192"/>
      <c r="M1359" s="197"/>
      <c r="N1359" s="192" t="s">
        <v>4071</v>
      </c>
      <c r="O1359" s="194" t="s">
        <v>2586</v>
      </c>
      <c r="P1359" s="192" t="s">
        <v>10372</v>
      </c>
      <c r="Q1359" s="197" t="s">
        <v>3547</v>
      </c>
    </row>
    <row r="1360" spans="1:17">
      <c r="A1360" s="192" t="s">
        <v>5951</v>
      </c>
      <c r="B1360" s="196">
        <v>1.0122</v>
      </c>
      <c r="C1360" s="196">
        <v>0.72759999999999991</v>
      </c>
      <c r="D1360" s="196">
        <v>25.768999999999998</v>
      </c>
      <c r="E1360" s="196">
        <v>25.575499999999998</v>
      </c>
      <c r="F1360" s="196">
        <v>27.533099999999997</v>
      </c>
      <c r="G1360" s="196">
        <v>26.250399999999999</v>
      </c>
      <c r="H1360" s="197" t="s">
        <v>4045</v>
      </c>
      <c r="I1360" s="197"/>
      <c r="J1360" s="201" t="s">
        <v>3547</v>
      </c>
      <c r="K1360" s="197"/>
      <c r="L1360" s="192"/>
      <c r="M1360" s="197">
        <v>1.8599999999999998E-2</v>
      </c>
      <c r="N1360" s="192" t="s">
        <v>4072</v>
      </c>
      <c r="O1360" s="194" t="s">
        <v>2587</v>
      </c>
      <c r="P1360" s="192" t="s">
        <v>10373</v>
      </c>
      <c r="Q1360" s="197" t="s">
        <v>3547</v>
      </c>
    </row>
    <row r="1361" spans="1:17">
      <c r="A1361" s="192" t="s">
        <v>5952</v>
      </c>
      <c r="B1361" s="196">
        <v>0.99439999999999995</v>
      </c>
      <c r="C1361" s="196">
        <v>0.8619</v>
      </c>
      <c r="D1361" s="196">
        <v>29.838799999999999</v>
      </c>
      <c r="E1361" s="196">
        <v>33.121399999999994</v>
      </c>
      <c r="F1361" s="196">
        <v>32.369299999999996</v>
      </c>
      <c r="G1361" s="196">
        <v>31.723199999999999</v>
      </c>
      <c r="H1361" s="197" t="s">
        <v>4062</v>
      </c>
      <c r="I1361" s="197"/>
      <c r="J1361" s="201" t="s">
        <v>3547</v>
      </c>
      <c r="K1361" s="197"/>
      <c r="L1361" s="192"/>
      <c r="M1361" s="197"/>
      <c r="N1361" s="192" t="s">
        <v>3811</v>
      </c>
      <c r="O1361" s="194" t="s">
        <v>2588</v>
      </c>
      <c r="P1361" s="192" t="s">
        <v>10374</v>
      </c>
      <c r="Q1361" s="197" t="s">
        <v>3547</v>
      </c>
    </row>
    <row r="1362" spans="1:17">
      <c r="A1362" s="192" t="s">
        <v>5953</v>
      </c>
      <c r="B1362" s="196">
        <v>1.8273999999999999</v>
      </c>
      <c r="C1362" s="196">
        <v>0.81819999999999993</v>
      </c>
      <c r="D1362" s="196">
        <v>30.2958</v>
      </c>
      <c r="E1362" s="196">
        <v>30.8371</v>
      </c>
      <c r="F1362" s="196">
        <v>32.954499999999996</v>
      </c>
      <c r="G1362" s="196">
        <v>31.277199999999997</v>
      </c>
      <c r="H1362" s="197" t="s">
        <v>1616</v>
      </c>
      <c r="I1362" s="197"/>
      <c r="J1362" s="201" t="s">
        <v>3547</v>
      </c>
      <c r="K1362" s="197"/>
      <c r="L1362" s="192"/>
      <c r="M1362" s="197"/>
      <c r="N1362" s="192" t="s">
        <v>3655</v>
      </c>
      <c r="O1362" s="194" t="s">
        <v>2567</v>
      </c>
      <c r="P1362" s="192" t="s">
        <v>10349</v>
      </c>
      <c r="Q1362" s="197" t="s">
        <v>3547</v>
      </c>
    </row>
    <row r="1363" spans="1:17">
      <c r="A1363" s="192" t="s">
        <v>5954</v>
      </c>
      <c r="B1363" s="196">
        <v>1.2185999999999999</v>
      </c>
      <c r="C1363" s="196">
        <v>0.76429999999999998</v>
      </c>
      <c r="D1363" s="196">
        <v>36.043199999999999</v>
      </c>
      <c r="E1363" s="196">
        <v>34.912699999999994</v>
      </c>
      <c r="F1363" s="196">
        <v>37.983099999999993</v>
      </c>
      <c r="G1363" s="196">
        <v>36.310199999999995</v>
      </c>
      <c r="H1363" s="197" t="s">
        <v>1384</v>
      </c>
      <c r="I1363" s="197"/>
      <c r="J1363" s="201" t="s">
        <v>3547</v>
      </c>
      <c r="K1363" s="197"/>
      <c r="L1363" s="192"/>
      <c r="M1363" s="197"/>
      <c r="N1363" s="192" t="s">
        <v>4057</v>
      </c>
      <c r="O1363" s="194" t="s">
        <v>2571</v>
      </c>
      <c r="P1363" s="192" t="s">
        <v>10354</v>
      </c>
      <c r="Q1363" s="197" t="s">
        <v>3547</v>
      </c>
    </row>
    <row r="1364" spans="1:17">
      <c r="A1364" s="192" t="s">
        <v>5955</v>
      </c>
      <c r="B1364" s="196">
        <v>0.90369999999999995</v>
      </c>
      <c r="C1364" s="196">
        <v>0.70899999999999996</v>
      </c>
      <c r="D1364" s="196">
        <v>28.357499999999998</v>
      </c>
      <c r="E1364" s="196">
        <v>25.602999999999998</v>
      </c>
      <c r="F1364" s="196">
        <v>27.180799999999998</v>
      </c>
      <c r="G1364" s="196">
        <v>27.183899999999998</v>
      </c>
      <c r="H1364" s="197" t="s">
        <v>4045</v>
      </c>
      <c r="I1364" s="197"/>
      <c r="J1364" s="201" t="s">
        <v>3547</v>
      </c>
      <c r="K1364" s="197"/>
      <c r="L1364" s="192"/>
      <c r="M1364" s="197"/>
      <c r="N1364" s="192" t="s">
        <v>3944</v>
      </c>
      <c r="O1364" s="194" t="s">
        <v>2585</v>
      </c>
      <c r="P1364" s="192" t="s">
        <v>10371</v>
      </c>
      <c r="Q1364" s="197" t="s">
        <v>3547</v>
      </c>
    </row>
    <row r="1365" spans="1:17">
      <c r="A1365" s="192" t="s">
        <v>10375</v>
      </c>
      <c r="B1365" s="196"/>
      <c r="C1365" s="196">
        <v>0.82869999999999988</v>
      </c>
      <c r="D1365" s="196">
        <v>31.498399999999997</v>
      </c>
      <c r="E1365" s="196"/>
      <c r="F1365" s="196"/>
      <c r="G1365" s="196">
        <v>31.498399999999997</v>
      </c>
      <c r="H1365" s="197" t="s">
        <v>1634</v>
      </c>
      <c r="I1365" s="197"/>
      <c r="J1365" s="201" t="s">
        <v>3547</v>
      </c>
      <c r="K1365" s="197"/>
      <c r="L1365" s="192"/>
      <c r="M1365" s="197"/>
      <c r="N1365" s="192" t="s">
        <v>4049</v>
      </c>
      <c r="O1365" s="194" t="s">
        <v>2564</v>
      </c>
      <c r="P1365" s="192" t="s">
        <v>10345</v>
      </c>
      <c r="Q1365" s="197" t="s">
        <v>3547</v>
      </c>
    </row>
    <row r="1366" spans="1:17">
      <c r="A1366" s="192" t="s">
        <v>5956</v>
      </c>
      <c r="B1366" s="196">
        <v>1.1898</v>
      </c>
      <c r="C1366" s="196">
        <v>0.71919999999999995</v>
      </c>
      <c r="D1366" s="196">
        <v>27.103599999999997</v>
      </c>
      <c r="E1366" s="196">
        <v>27.654</v>
      </c>
      <c r="F1366" s="196">
        <v>29.7973</v>
      </c>
      <c r="G1366" s="196">
        <v>28.1357</v>
      </c>
      <c r="H1366" s="197" t="s">
        <v>4045</v>
      </c>
      <c r="I1366" s="197"/>
      <c r="J1366" s="201" t="s">
        <v>3547</v>
      </c>
      <c r="K1366" s="197"/>
      <c r="L1366" s="192"/>
      <c r="M1366" s="197">
        <v>1.0199999999999999E-2</v>
      </c>
      <c r="N1366" s="192" t="s">
        <v>3609</v>
      </c>
      <c r="O1366" s="194" t="s">
        <v>2589</v>
      </c>
      <c r="P1366" s="192" t="s">
        <v>10376</v>
      </c>
      <c r="Q1366" s="197" t="s">
        <v>3547</v>
      </c>
    </row>
    <row r="1367" spans="1:17">
      <c r="A1367" s="192" t="s">
        <v>5957</v>
      </c>
      <c r="B1367" s="196">
        <v>1.3875</v>
      </c>
      <c r="C1367" s="196">
        <v>0.8619</v>
      </c>
      <c r="D1367" s="196">
        <v>32.060099999999998</v>
      </c>
      <c r="E1367" s="196">
        <v>32.985299999999995</v>
      </c>
      <c r="F1367" s="196">
        <v>33.185199999999995</v>
      </c>
      <c r="G1367" s="196">
        <v>32.728499999999997</v>
      </c>
      <c r="H1367" s="197" t="s">
        <v>4062</v>
      </c>
      <c r="I1367" s="197"/>
      <c r="J1367" s="201" t="s">
        <v>3547</v>
      </c>
      <c r="K1367" s="197"/>
      <c r="L1367" s="192"/>
      <c r="M1367" s="197"/>
      <c r="N1367" s="192" t="s">
        <v>3968</v>
      </c>
      <c r="O1367" s="194" t="s">
        <v>2582</v>
      </c>
      <c r="P1367" s="192" t="s">
        <v>10368</v>
      </c>
      <c r="Q1367" s="197" t="s">
        <v>3547</v>
      </c>
    </row>
    <row r="1368" spans="1:17">
      <c r="A1368" s="192" t="s">
        <v>5958</v>
      </c>
      <c r="B1368" s="196">
        <v>0.93519999999999992</v>
      </c>
      <c r="C1368" s="196">
        <v>0.73069999999999991</v>
      </c>
      <c r="D1368" s="196">
        <v>21.815299999999997</v>
      </c>
      <c r="E1368" s="196">
        <v>23.2654</v>
      </c>
      <c r="F1368" s="196">
        <v>24.878499999999999</v>
      </c>
      <c r="G1368" s="196">
        <v>23.166599999999999</v>
      </c>
      <c r="H1368" s="197" t="s">
        <v>4045</v>
      </c>
      <c r="I1368" s="197"/>
      <c r="J1368" s="201" t="s">
        <v>3547</v>
      </c>
      <c r="K1368" s="197"/>
      <c r="L1368" s="192"/>
      <c r="M1368" s="197">
        <v>2.1699999999999997E-2</v>
      </c>
      <c r="N1368" s="192" t="s">
        <v>5081</v>
      </c>
      <c r="O1368" s="194" t="s">
        <v>2590</v>
      </c>
      <c r="P1368" s="192" t="s">
        <v>10377</v>
      </c>
      <c r="Q1368" s="197" t="s">
        <v>3547</v>
      </c>
    </row>
    <row r="1369" spans="1:17">
      <c r="A1369" s="192" t="s">
        <v>5959</v>
      </c>
      <c r="B1369" s="196">
        <v>1.7542</v>
      </c>
      <c r="C1369" s="196">
        <v>0.82869999999999999</v>
      </c>
      <c r="D1369" s="196">
        <v>35.162199999999999</v>
      </c>
      <c r="E1369" s="196">
        <v>33.5854</v>
      </c>
      <c r="F1369" s="196">
        <v>35.139699999999998</v>
      </c>
      <c r="G1369" s="196">
        <v>34.648699999999998</v>
      </c>
      <c r="H1369" s="197" t="s">
        <v>1634</v>
      </c>
      <c r="I1369" s="197"/>
      <c r="J1369" s="201" t="s">
        <v>3547</v>
      </c>
      <c r="K1369" s="197"/>
      <c r="L1369" s="192"/>
      <c r="M1369" s="197"/>
      <c r="N1369" s="192" t="s">
        <v>3558</v>
      </c>
      <c r="O1369" s="194" t="s">
        <v>2574</v>
      </c>
      <c r="P1369" s="192" t="s">
        <v>10359</v>
      </c>
      <c r="Q1369" s="197" t="s">
        <v>3547</v>
      </c>
    </row>
    <row r="1370" spans="1:17">
      <c r="A1370" s="192" t="s">
        <v>5960</v>
      </c>
      <c r="B1370" s="196">
        <v>0.98519999999999996</v>
      </c>
      <c r="C1370" s="196">
        <v>0.72349999999999992</v>
      </c>
      <c r="D1370" s="196">
        <v>24.356199999999998</v>
      </c>
      <c r="E1370" s="196">
        <v>24.402399999999997</v>
      </c>
      <c r="F1370" s="196">
        <v>24.714399999999998</v>
      </c>
      <c r="G1370" s="196">
        <v>24.491199999999999</v>
      </c>
      <c r="H1370" s="197" t="s">
        <v>4045</v>
      </c>
      <c r="I1370" s="197"/>
      <c r="J1370" s="201" t="s">
        <v>3547</v>
      </c>
      <c r="K1370" s="197"/>
      <c r="L1370" s="192"/>
      <c r="M1370" s="197">
        <v>1.4499999999999999E-2</v>
      </c>
      <c r="N1370" s="192" t="s">
        <v>3924</v>
      </c>
      <c r="O1370" s="194" t="s">
        <v>2591</v>
      </c>
      <c r="P1370" s="192" t="s">
        <v>10378</v>
      </c>
      <c r="Q1370" s="197" t="s">
        <v>3547</v>
      </c>
    </row>
    <row r="1371" spans="1:17">
      <c r="A1371" s="192" t="s">
        <v>10379</v>
      </c>
      <c r="B1371" s="196"/>
      <c r="C1371" s="196">
        <v>0.75259999999999994</v>
      </c>
      <c r="D1371" s="196"/>
      <c r="E1371" s="196"/>
      <c r="F1371" s="196"/>
      <c r="G1371" s="196"/>
      <c r="H1371" s="197" t="s">
        <v>4045</v>
      </c>
      <c r="I1371" s="197" t="s">
        <v>1384</v>
      </c>
      <c r="J1371" s="201" t="s">
        <v>3610</v>
      </c>
      <c r="K1371" s="197"/>
      <c r="L1371" s="192"/>
      <c r="M1371" s="197"/>
      <c r="N1371" s="192" t="s">
        <v>4073</v>
      </c>
      <c r="O1371" s="194" t="s">
        <v>4074</v>
      </c>
      <c r="P1371" s="192" t="s">
        <v>10380</v>
      </c>
      <c r="Q1371" s="197" t="s">
        <v>3547</v>
      </c>
    </row>
    <row r="1372" spans="1:17">
      <c r="A1372" s="192" t="s">
        <v>5961</v>
      </c>
      <c r="B1372" s="196">
        <v>1.6416999999999999</v>
      </c>
      <c r="C1372" s="196">
        <v>0.81819999999999993</v>
      </c>
      <c r="D1372" s="196">
        <v>33.056099999999994</v>
      </c>
      <c r="E1372" s="196">
        <v>33.644699999999993</v>
      </c>
      <c r="F1372" s="196">
        <v>34.553899999999999</v>
      </c>
      <c r="G1372" s="196">
        <v>33.761899999999997</v>
      </c>
      <c r="H1372" s="197" t="s">
        <v>1616</v>
      </c>
      <c r="I1372" s="197"/>
      <c r="J1372" s="201" t="s">
        <v>3547</v>
      </c>
      <c r="K1372" s="197"/>
      <c r="L1372" s="192"/>
      <c r="M1372" s="197"/>
      <c r="N1372" s="192" t="s">
        <v>3655</v>
      </c>
      <c r="O1372" s="194" t="s">
        <v>2567</v>
      </c>
      <c r="P1372" s="192" t="s">
        <v>10349</v>
      </c>
      <c r="Q1372" s="197" t="s">
        <v>3547</v>
      </c>
    </row>
    <row r="1373" spans="1:17">
      <c r="A1373" s="192" t="s">
        <v>10381</v>
      </c>
      <c r="B1373" s="196"/>
      <c r="C1373" s="196">
        <v>0.75469999999999993</v>
      </c>
      <c r="D1373" s="196">
        <v>29.433399999999999</v>
      </c>
      <c r="E1373" s="196"/>
      <c r="F1373" s="196"/>
      <c r="G1373" s="196">
        <v>29.433399999999999</v>
      </c>
      <c r="H1373" s="197" t="s">
        <v>1562</v>
      </c>
      <c r="I1373" s="197"/>
      <c r="J1373" s="201" t="s">
        <v>3547</v>
      </c>
      <c r="K1373" s="197"/>
      <c r="L1373" s="192"/>
      <c r="M1373" s="197"/>
      <c r="N1373" s="192" t="s">
        <v>4053</v>
      </c>
      <c r="O1373" s="194" t="s">
        <v>2568</v>
      </c>
      <c r="P1373" s="192" t="s">
        <v>10350</v>
      </c>
      <c r="Q1373" s="197" t="s">
        <v>3547</v>
      </c>
    </row>
    <row r="1374" spans="1:17">
      <c r="A1374" s="192" t="s">
        <v>5962</v>
      </c>
      <c r="B1374" s="196">
        <v>1.198</v>
      </c>
      <c r="C1374" s="196">
        <v>0.82979999999999998</v>
      </c>
      <c r="D1374" s="196">
        <v>32.012699999999995</v>
      </c>
      <c r="E1374" s="196">
        <v>32.453099999999999</v>
      </c>
      <c r="F1374" s="196">
        <v>34.096199999999996</v>
      </c>
      <c r="G1374" s="196">
        <v>32.828599999999994</v>
      </c>
      <c r="H1374" s="197" t="s">
        <v>4045</v>
      </c>
      <c r="I1374" s="197" t="s">
        <v>1354</v>
      </c>
      <c r="J1374" s="201" t="s">
        <v>3547</v>
      </c>
      <c r="K1374" s="197" t="s">
        <v>3550</v>
      </c>
      <c r="L1374" s="192"/>
      <c r="M1374" s="197"/>
      <c r="N1374" s="192" t="s">
        <v>4075</v>
      </c>
      <c r="O1374" s="194" t="s">
        <v>2592</v>
      </c>
      <c r="P1374" s="192" t="s">
        <v>10382</v>
      </c>
      <c r="Q1374" s="197" t="s">
        <v>3547</v>
      </c>
    </row>
    <row r="1375" spans="1:17">
      <c r="A1375" s="192" t="s">
        <v>5963</v>
      </c>
      <c r="B1375" s="196">
        <v>1.2978999999999998</v>
      </c>
      <c r="C1375" s="196">
        <v>0.82979999999999998</v>
      </c>
      <c r="D1375" s="196">
        <v>33.774199999999993</v>
      </c>
      <c r="E1375" s="196">
        <v>33.498699999999999</v>
      </c>
      <c r="F1375" s="196">
        <v>34.223399999999998</v>
      </c>
      <c r="G1375" s="196">
        <v>33.825699999999998</v>
      </c>
      <c r="H1375" s="197" t="s">
        <v>4045</v>
      </c>
      <c r="I1375" s="197" t="s">
        <v>1354</v>
      </c>
      <c r="J1375" s="201" t="s">
        <v>3547</v>
      </c>
      <c r="K1375" s="197" t="s">
        <v>3550</v>
      </c>
      <c r="L1375" s="192"/>
      <c r="M1375" s="197">
        <v>1.6499999999999997E-2</v>
      </c>
      <c r="N1375" s="192" t="s">
        <v>4058</v>
      </c>
      <c r="O1375" s="194" t="s">
        <v>2572</v>
      </c>
      <c r="P1375" s="192" t="s">
        <v>10355</v>
      </c>
      <c r="Q1375" s="197" t="s">
        <v>3547</v>
      </c>
    </row>
    <row r="1376" spans="1:17">
      <c r="A1376" s="192" t="s">
        <v>9711</v>
      </c>
      <c r="B1376" s="196"/>
      <c r="C1376" s="196">
        <v>0.82869999999999988</v>
      </c>
      <c r="D1376" s="196">
        <v>36.538899999999998</v>
      </c>
      <c r="E1376" s="196">
        <v>35.357399999999998</v>
      </c>
      <c r="F1376" s="196">
        <v>34.818499999999993</v>
      </c>
      <c r="G1376" s="196">
        <v>35.642999999999994</v>
      </c>
      <c r="H1376" s="197" t="s">
        <v>1634</v>
      </c>
      <c r="I1376" s="197"/>
      <c r="J1376" s="201" t="s">
        <v>3547</v>
      </c>
      <c r="K1376" s="197"/>
      <c r="L1376" s="192"/>
      <c r="M1376" s="197"/>
      <c r="N1376" s="192" t="s">
        <v>4076</v>
      </c>
      <c r="O1376" s="194" t="s">
        <v>2593</v>
      </c>
      <c r="P1376" s="192" t="s">
        <v>10383</v>
      </c>
      <c r="Q1376" s="197" t="s">
        <v>3547</v>
      </c>
    </row>
    <row r="1377" spans="1:17">
      <c r="A1377" s="192" t="s">
        <v>5964</v>
      </c>
      <c r="B1377" s="196">
        <v>1.9224999999999999</v>
      </c>
      <c r="C1377" s="196">
        <v>0.82869999999999999</v>
      </c>
      <c r="D1377" s="196">
        <v>36.454999999999998</v>
      </c>
      <c r="E1377" s="196">
        <v>36.702599999999997</v>
      </c>
      <c r="F1377" s="196">
        <v>37.372</v>
      </c>
      <c r="G1377" s="196">
        <v>36.840499999999999</v>
      </c>
      <c r="H1377" s="197" t="s">
        <v>1634</v>
      </c>
      <c r="I1377" s="197"/>
      <c r="J1377" s="201" t="s">
        <v>3547</v>
      </c>
      <c r="K1377" s="197"/>
      <c r="L1377" s="192"/>
      <c r="M1377" s="197"/>
      <c r="N1377" s="192" t="s">
        <v>4049</v>
      </c>
      <c r="O1377" s="194" t="s">
        <v>2564</v>
      </c>
      <c r="P1377" s="192" t="s">
        <v>10345</v>
      </c>
      <c r="Q1377" s="197" t="s">
        <v>3547</v>
      </c>
    </row>
    <row r="1378" spans="1:17">
      <c r="A1378" s="192" t="s">
        <v>8922</v>
      </c>
      <c r="B1378" s="196">
        <v>1.7878999999999998</v>
      </c>
      <c r="C1378" s="196">
        <v>0.85209999999999997</v>
      </c>
      <c r="D1378" s="196">
        <v>37.056299999999993</v>
      </c>
      <c r="E1378" s="196">
        <v>38.185499999999998</v>
      </c>
      <c r="F1378" s="196">
        <v>38.059199999999997</v>
      </c>
      <c r="G1378" s="196">
        <v>37.748799999999996</v>
      </c>
      <c r="H1378" s="197" t="s">
        <v>1634</v>
      </c>
      <c r="I1378" s="197" t="s">
        <v>1888</v>
      </c>
      <c r="J1378" s="201" t="s">
        <v>3547</v>
      </c>
      <c r="K1378" s="197" t="s">
        <v>3550</v>
      </c>
      <c r="L1378" s="192"/>
      <c r="M1378" s="197"/>
      <c r="N1378" s="192" t="s">
        <v>4061</v>
      </c>
      <c r="O1378" s="194" t="s">
        <v>2575</v>
      </c>
      <c r="P1378" s="192" t="s">
        <v>10360</v>
      </c>
      <c r="Q1378" s="197" t="s">
        <v>3547</v>
      </c>
    </row>
    <row r="1379" spans="1:17">
      <c r="A1379" s="192" t="s">
        <v>5965</v>
      </c>
      <c r="B1379" s="196">
        <v>1.4145999999999999</v>
      </c>
      <c r="C1379" s="196">
        <v>0.70899999999999996</v>
      </c>
      <c r="D1379" s="196">
        <v>25.804099999999998</v>
      </c>
      <c r="E1379" s="196">
        <v>29.751399999999997</v>
      </c>
      <c r="F1379" s="196">
        <v>29.1175</v>
      </c>
      <c r="G1379" s="196">
        <v>28.122299999999999</v>
      </c>
      <c r="H1379" s="197" t="s">
        <v>1897</v>
      </c>
      <c r="I1379" s="197"/>
      <c r="J1379" s="201" t="s">
        <v>3547</v>
      </c>
      <c r="K1379" s="197"/>
      <c r="L1379" s="192"/>
      <c r="M1379" s="197"/>
      <c r="N1379" s="192" t="s">
        <v>4051</v>
      </c>
      <c r="O1379" s="194" t="s">
        <v>2565</v>
      </c>
      <c r="P1379" s="192" t="s">
        <v>10347</v>
      </c>
      <c r="Q1379" s="197" t="s">
        <v>3547</v>
      </c>
    </row>
    <row r="1380" spans="1:17">
      <c r="A1380" s="192" t="s">
        <v>5966</v>
      </c>
      <c r="B1380" s="196">
        <v>1.0043</v>
      </c>
      <c r="C1380" s="196">
        <v>0.74390000000000001</v>
      </c>
      <c r="D1380" s="196">
        <v>33.542599999999993</v>
      </c>
      <c r="E1380" s="196">
        <v>37.795699999999997</v>
      </c>
      <c r="F1380" s="196">
        <v>33.835899999999995</v>
      </c>
      <c r="G1380" s="196">
        <v>35.025999999999996</v>
      </c>
      <c r="H1380" s="197" t="s">
        <v>4045</v>
      </c>
      <c r="I1380" s="197"/>
      <c r="J1380" s="201" t="s">
        <v>3547</v>
      </c>
      <c r="K1380" s="197"/>
      <c r="L1380" s="192"/>
      <c r="M1380" s="197">
        <v>3.4899999999999994E-2</v>
      </c>
      <c r="N1380" s="192" t="s">
        <v>4077</v>
      </c>
      <c r="O1380" s="194" t="s">
        <v>2594</v>
      </c>
      <c r="P1380" s="192" t="s">
        <v>10384</v>
      </c>
      <c r="Q1380" s="197" t="s">
        <v>3547</v>
      </c>
    </row>
    <row r="1381" spans="1:17">
      <c r="A1381" s="192" t="s">
        <v>5967</v>
      </c>
      <c r="B1381" s="196">
        <v>1.0032999999999999</v>
      </c>
      <c r="C1381" s="196">
        <v>0.79959999999999998</v>
      </c>
      <c r="D1381" s="196">
        <v>30.816099999999999</v>
      </c>
      <c r="E1381" s="196">
        <v>31.449099999999998</v>
      </c>
      <c r="F1381" s="196">
        <v>33.275799999999997</v>
      </c>
      <c r="G1381" s="196">
        <v>31.915799999999997</v>
      </c>
      <c r="H1381" s="197" t="s">
        <v>4045</v>
      </c>
      <c r="I1381" s="197" t="s">
        <v>1616</v>
      </c>
      <c r="J1381" s="201" t="s">
        <v>3547</v>
      </c>
      <c r="K1381" s="197" t="s">
        <v>3550</v>
      </c>
      <c r="L1381" s="192"/>
      <c r="M1381" s="197">
        <v>3.4899999999999994E-2</v>
      </c>
      <c r="N1381" s="192" t="s">
        <v>4077</v>
      </c>
      <c r="O1381" s="194" t="s">
        <v>2594</v>
      </c>
      <c r="P1381" s="192" t="s">
        <v>10384</v>
      </c>
      <c r="Q1381" s="197" t="s">
        <v>3547</v>
      </c>
    </row>
    <row r="1382" spans="1:17">
      <c r="A1382" s="192" t="s">
        <v>10385</v>
      </c>
      <c r="B1382" s="196"/>
      <c r="C1382" s="196">
        <v>0.76939999999999997</v>
      </c>
      <c r="D1382" s="196"/>
      <c r="E1382" s="196"/>
      <c r="F1382" s="196"/>
      <c r="G1382" s="196"/>
      <c r="H1382" s="197" t="s">
        <v>4045</v>
      </c>
      <c r="I1382" s="197" t="s">
        <v>1560</v>
      </c>
      <c r="J1382" s="201" t="s">
        <v>3610</v>
      </c>
      <c r="K1382" s="197"/>
      <c r="L1382" s="192"/>
      <c r="M1382" s="197">
        <v>1.7299999999999999E-2</v>
      </c>
      <c r="N1382" s="192" t="s">
        <v>4056</v>
      </c>
      <c r="O1382" s="194" t="s">
        <v>2570</v>
      </c>
      <c r="P1382" s="192" t="s">
        <v>10353</v>
      </c>
      <c r="Q1382" s="197" t="s">
        <v>3547</v>
      </c>
    </row>
    <row r="1383" spans="1:17">
      <c r="A1383" s="192" t="s">
        <v>5968</v>
      </c>
      <c r="B1383" s="196">
        <v>0.95889999999999997</v>
      </c>
      <c r="C1383" s="196">
        <v>0.76429999999999998</v>
      </c>
      <c r="D1383" s="196"/>
      <c r="E1383" s="196"/>
      <c r="F1383" s="196">
        <v>30.307199999999998</v>
      </c>
      <c r="G1383" s="196">
        <v>30.307199999999998</v>
      </c>
      <c r="H1383" s="197" t="s">
        <v>1384</v>
      </c>
      <c r="I1383" s="197"/>
      <c r="J1383" s="201" t="s">
        <v>3547</v>
      </c>
      <c r="K1383" s="197"/>
      <c r="L1383" s="192"/>
      <c r="M1383" s="197"/>
      <c r="N1383" s="192" t="s">
        <v>4078</v>
      </c>
      <c r="O1383" s="194" t="s">
        <v>1841</v>
      </c>
      <c r="P1383" s="192" t="s">
        <v>10386</v>
      </c>
      <c r="Q1383" s="197" t="s">
        <v>3547</v>
      </c>
    </row>
    <row r="1384" spans="1:17">
      <c r="A1384" s="192" t="s">
        <v>5969</v>
      </c>
      <c r="B1384" s="196">
        <v>1.5616999999999999</v>
      </c>
      <c r="C1384" s="196">
        <v>0.75469999999999993</v>
      </c>
      <c r="D1384" s="196">
        <v>34.639499999999998</v>
      </c>
      <c r="E1384" s="196">
        <v>34.086699999999993</v>
      </c>
      <c r="F1384" s="196">
        <v>34.922899999999998</v>
      </c>
      <c r="G1384" s="196">
        <v>34.557099999999998</v>
      </c>
      <c r="H1384" s="197" t="s">
        <v>1562</v>
      </c>
      <c r="I1384" s="197"/>
      <c r="J1384" s="201" t="s">
        <v>3547</v>
      </c>
      <c r="K1384" s="197"/>
      <c r="L1384" s="192"/>
      <c r="M1384" s="197"/>
      <c r="N1384" s="192" t="s">
        <v>4053</v>
      </c>
      <c r="O1384" s="194" t="s">
        <v>2568</v>
      </c>
      <c r="P1384" s="192" t="s">
        <v>10350</v>
      </c>
      <c r="Q1384" s="197" t="s">
        <v>3547</v>
      </c>
    </row>
    <row r="1385" spans="1:17">
      <c r="A1385" s="192" t="s">
        <v>5970</v>
      </c>
      <c r="B1385" s="196">
        <v>1.6723999999999999</v>
      </c>
      <c r="C1385" s="196">
        <v>0.76429999999999998</v>
      </c>
      <c r="D1385" s="196">
        <v>33.043499999999995</v>
      </c>
      <c r="E1385" s="196">
        <v>31.625399999999999</v>
      </c>
      <c r="F1385" s="196">
        <v>30.701099999999997</v>
      </c>
      <c r="G1385" s="196">
        <v>31.627899999999997</v>
      </c>
      <c r="H1385" s="197" t="s">
        <v>1384</v>
      </c>
      <c r="I1385" s="197"/>
      <c r="J1385" s="201" t="s">
        <v>3547</v>
      </c>
      <c r="K1385" s="197"/>
      <c r="L1385" s="192"/>
      <c r="M1385" s="197"/>
      <c r="N1385" s="192" t="s">
        <v>4057</v>
      </c>
      <c r="O1385" s="194" t="s">
        <v>2571</v>
      </c>
      <c r="P1385" s="192" t="s">
        <v>10354</v>
      </c>
      <c r="Q1385" s="197" t="s">
        <v>3547</v>
      </c>
    </row>
    <row r="1386" spans="1:17">
      <c r="A1386" s="192" t="s">
        <v>5971</v>
      </c>
      <c r="B1386" s="196">
        <v>1.6269999999999998</v>
      </c>
      <c r="C1386" s="196">
        <v>0.85209999999999997</v>
      </c>
      <c r="D1386" s="196">
        <v>32.730199999999996</v>
      </c>
      <c r="E1386" s="196">
        <v>30.920399999999997</v>
      </c>
      <c r="F1386" s="196">
        <v>32.740199999999994</v>
      </c>
      <c r="G1386" s="196">
        <v>32.042099999999998</v>
      </c>
      <c r="H1386" s="197" t="s">
        <v>1634</v>
      </c>
      <c r="I1386" s="197" t="s">
        <v>1888</v>
      </c>
      <c r="J1386" s="201" t="s">
        <v>3547</v>
      </c>
      <c r="K1386" s="197" t="s">
        <v>3550</v>
      </c>
      <c r="L1386" s="192"/>
      <c r="M1386" s="197"/>
      <c r="N1386" s="192" t="s">
        <v>4061</v>
      </c>
      <c r="O1386" s="194" t="s">
        <v>2575</v>
      </c>
      <c r="P1386" s="192" t="s">
        <v>10360</v>
      </c>
      <c r="Q1386" s="197" t="s">
        <v>3547</v>
      </c>
    </row>
    <row r="1387" spans="1:17">
      <c r="A1387" s="192" t="s">
        <v>5972</v>
      </c>
      <c r="B1387" s="196">
        <v>1.8756999999999999</v>
      </c>
      <c r="C1387" s="196">
        <v>0.76939999999999997</v>
      </c>
      <c r="D1387" s="196">
        <v>35.224799999999995</v>
      </c>
      <c r="E1387" s="196">
        <v>35.370999999999995</v>
      </c>
      <c r="F1387" s="196">
        <v>35.678299999999993</v>
      </c>
      <c r="G1387" s="196">
        <v>35.428199999999997</v>
      </c>
      <c r="H1387" s="197" t="s">
        <v>1560</v>
      </c>
      <c r="I1387" s="197"/>
      <c r="J1387" s="201" t="s">
        <v>3547</v>
      </c>
      <c r="K1387" s="197"/>
      <c r="L1387" s="192"/>
      <c r="M1387" s="197"/>
      <c r="N1387" s="192" t="s">
        <v>4046</v>
      </c>
      <c r="O1387" s="194" t="s">
        <v>2561</v>
      </c>
      <c r="P1387" s="192" t="s">
        <v>10342</v>
      </c>
      <c r="Q1387" s="197" t="s">
        <v>3547</v>
      </c>
    </row>
    <row r="1388" spans="1:17">
      <c r="A1388" s="192" t="s">
        <v>5973</v>
      </c>
      <c r="B1388" s="196">
        <v>0.78059999999999996</v>
      </c>
      <c r="C1388" s="196">
        <v>0.71949999999999992</v>
      </c>
      <c r="D1388" s="196">
        <v>30.7349</v>
      </c>
      <c r="E1388" s="196">
        <v>31.732599999999998</v>
      </c>
      <c r="F1388" s="196">
        <v>33.111799999999995</v>
      </c>
      <c r="G1388" s="196">
        <v>31.852099999999997</v>
      </c>
      <c r="H1388" s="197" t="s">
        <v>4045</v>
      </c>
      <c r="I1388" s="197" t="s">
        <v>3638</v>
      </c>
      <c r="J1388" s="201" t="s">
        <v>3547</v>
      </c>
      <c r="K1388" s="197" t="s">
        <v>3550</v>
      </c>
      <c r="L1388" s="192"/>
      <c r="M1388" s="197"/>
      <c r="N1388" s="192" t="s">
        <v>4079</v>
      </c>
      <c r="O1388" s="194" t="s">
        <v>2595</v>
      </c>
      <c r="P1388" s="192" t="s">
        <v>10387</v>
      </c>
      <c r="Q1388" s="197" t="s">
        <v>3547</v>
      </c>
    </row>
    <row r="1389" spans="1:17">
      <c r="A1389" s="192" t="s">
        <v>5974</v>
      </c>
      <c r="B1389" s="196">
        <v>0.8962</v>
      </c>
      <c r="C1389" s="196">
        <v>0.73559999999999992</v>
      </c>
      <c r="D1389" s="196">
        <v>28.282399999999999</v>
      </c>
      <c r="E1389" s="196">
        <v>28.555399999999999</v>
      </c>
      <c r="F1389" s="196">
        <v>29.919499999999999</v>
      </c>
      <c r="G1389" s="196">
        <v>28.875</v>
      </c>
      <c r="H1389" s="197" t="s">
        <v>4045</v>
      </c>
      <c r="I1389" s="197"/>
      <c r="J1389" s="201" t="s">
        <v>3547</v>
      </c>
      <c r="K1389" s="197"/>
      <c r="L1389" s="192"/>
      <c r="M1389" s="197">
        <v>2.6599999999999999E-2</v>
      </c>
      <c r="N1389" s="192" t="s">
        <v>4080</v>
      </c>
      <c r="O1389" s="194" t="s">
        <v>2596</v>
      </c>
      <c r="P1389" s="192" t="s">
        <v>10388</v>
      </c>
      <c r="Q1389" s="197" t="s">
        <v>3547</v>
      </c>
    </row>
    <row r="1390" spans="1:17">
      <c r="A1390" s="192" t="s">
        <v>5975</v>
      </c>
      <c r="B1390" s="196">
        <v>1.4731999999999998</v>
      </c>
      <c r="C1390" s="196">
        <v>0.8619</v>
      </c>
      <c r="D1390" s="196">
        <v>31.772099999999998</v>
      </c>
      <c r="E1390" s="196">
        <v>34.788399999999996</v>
      </c>
      <c r="F1390" s="196">
        <v>35.932699999999997</v>
      </c>
      <c r="G1390" s="196">
        <v>34.147499999999994</v>
      </c>
      <c r="H1390" s="197" t="s">
        <v>4062</v>
      </c>
      <c r="I1390" s="197"/>
      <c r="J1390" s="201" t="s">
        <v>3547</v>
      </c>
      <c r="K1390" s="197"/>
      <c r="L1390" s="192"/>
      <c r="M1390" s="197"/>
      <c r="N1390" s="192" t="s">
        <v>4081</v>
      </c>
      <c r="O1390" s="194" t="s">
        <v>2597</v>
      </c>
      <c r="P1390" s="192" t="s">
        <v>10389</v>
      </c>
      <c r="Q1390" s="197" t="s">
        <v>3547</v>
      </c>
    </row>
    <row r="1391" spans="1:17">
      <c r="A1391" s="192" t="s">
        <v>5976</v>
      </c>
      <c r="B1391" s="196">
        <v>1.3611</v>
      </c>
      <c r="C1391" s="196">
        <v>0.70899999999999996</v>
      </c>
      <c r="D1391" s="196">
        <v>30.459999999999997</v>
      </c>
      <c r="E1391" s="196">
        <v>28.152099999999997</v>
      </c>
      <c r="F1391" s="196">
        <v>27.509699999999999</v>
      </c>
      <c r="G1391" s="196">
        <v>28.721499999999999</v>
      </c>
      <c r="H1391" s="197" t="s">
        <v>1897</v>
      </c>
      <c r="I1391" s="197"/>
      <c r="J1391" s="201" t="s">
        <v>3547</v>
      </c>
      <c r="K1391" s="197"/>
      <c r="L1391" s="192"/>
      <c r="M1391" s="197"/>
      <c r="N1391" s="192" t="s">
        <v>4051</v>
      </c>
      <c r="O1391" s="194" t="s">
        <v>2565</v>
      </c>
      <c r="P1391" s="192" t="s">
        <v>10347</v>
      </c>
      <c r="Q1391" s="197" t="s">
        <v>3547</v>
      </c>
    </row>
    <row r="1392" spans="1:17">
      <c r="A1392" s="192" t="s">
        <v>5977</v>
      </c>
      <c r="B1392" s="196">
        <v>1.5301999999999998</v>
      </c>
      <c r="C1392" s="196">
        <v>0.82869999999999999</v>
      </c>
      <c r="D1392" s="196">
        <v>33.321099999999994</v>
      </c>
      <c r="E1392" s="196">
        <v>34.388599999999997</v>
      </c>
      <c r="F1392" s="196">
        <v>37.642699999999998</v>
      </c>
      <c r="G1392" s="196">
        <v>35.261399999999995</v>
      </c>
      <c r="H1392" s="197" t="s">
        <v>1384</v>
      </c>
      <c r="I1392" s="197" t="s">
        <v>1634</v>
      </c>
      <c r="J1392" s="201" t="s">
        <v>3547</v>
      </c>
      <c r="K1392" s="197" t="s">
        <v>3550</v>
      </c>
      <c r="L1392" s="192"/>
      <c r="M1392" s="197"/>
      <c r="N1392" s="192" t="s">
        <v>4082</v>
      </c>
      <c r="O1392" s="194" t="s">
        <v>2598</v>
      </c>
      <c r="P1392" s="192" t="s">
        <v>10390</v>
      </c>
      <c r="Q1392" s="197" t="s">
        <v>3547</v>
      </c>
    </row>
    <row r="1393" spans="1:17">
      <c r="A1393" s="192" t="s">
        <v>5978</v>
      </c>
      <c r="B1393" s="196">
        <v>2.2016999999999998</v>
      </c>
      <c r="C1393" s="196">
        <v>0.81819999999999993</v>
      </c>
      <c r="D1393" s="196">
        <v>29.259799999999998</v>
      </c>
      <c r="E1393" s="196">
        <v>30.6861</v>
      </c>
      <c r="F1393" s="196">
        <v>31.334899999999998</v>
      </c>
      <c r="G1393" s="196">
        <v>30.421599999999998</v>
      </c>
      <c r="H1393" s="197" t="s">
        <v>1616</v>
      </c>
      <c r="I1393" s="197"/>
      <c r="J1393" s="201" t="s">
        <v>3547</v>
      </c>
      <c r="K1393" s="197"/>
      <c r="L1393" s="192"/>
      <c r="M1393" s="197"/>
      <c r="N1393" s="192" t="s">
        <v>3655</v>
      </c>
      <c r="O1393" s="194" t="s">
        <v>2567</v>
      </c>
      <c r="P1393" s="192" t="s">
        <v>10349</v>
      </c>
      <c r="Q1393" s="197" t="s">
        <v>3547</v>
      </c>
    </row>
    <row r="1394" spans="1:17">
      <c r="A1394" s="192" t="s">
        <v>5979</v>
      </c>
      <c r="B1394" s="196">
        <v>2.1516999999999999</v>
      </c>
      <c r="C1394" s="196">
        <v>0.81819999999999993</v>
      </c>
      <c r="D1394" s="196">
        <v>34.673499999999997</v>
      </c>
      <c r="E1394" s="196">
        <v>34.003599999999999</v>
      </c>
      <c r="F1394" s="196">
        <v>38.483699999999999</v>
      </c>
      <c r="G1394" s="196">
        <v>35.652799999999999</v>
      </c>
      <c r="H1394" s="197" t="s">
        <v>1616</v>
      </c>
      <c r="I1394" s="197"/>
      <c r="J1394" s="201" t="s">
        <v>3547</v>
      </c>
      <c r="K1394" s="197"/>
      <c r="L1394" s="192"/>
      <c r="M1394" s="197"/>
      <c r="N1394" s="192" t="s">
        <v>3655</v>
      </c>
      <c r="O1394" s="194" t="s">
        <v>2567</v>
      </c>
      <c r="P1394" s="192" t="s">
        <v>10349</v>
      </c>
      <c r="Q1394" s="197" t="s">
        <v>3547</v>
      </c>
    </row>
    <row r="1395" spans="1:17">
      <c r="A1395" s="192" t="s">
        <v>5980</v>
      </c>
      <c r="B1395" s="196">
        <v>1.9519</v>
      </c>
      <c r="C1395" s="196">
        <v>0.85209999999999997</v>
      </c>
      <c r="D1395" s="196">
        <v>35.600599999999993</v>
      </c>
      <c r="E1395" s="196">
        <v>38.938799999999993</v>
      </c>
      <c r="F1395" s="196">
        <v>43.719399999999993</v>
      </c>
      <c r="G1395" s="196">
        <v>39.660799999999995</v>
      </c>
      <c r="H1395" s="197" t="s">
        <v>1634</v>
      </c>
      <c r="I1395" s="197" t="s">
        <v>1888</v>
      </c>
      <c r="J1395" s="201" t="s">
        <v>3547</v>
      </c>
      <c r="K1395" s="197" t="s">
        <v>3550</v>
      </c>
      <c r="L1395" s="192"/>
      <c r="M1395" s="197"/>
      <c r="N1395" s="192" t="s">
        <v>4061</v>
      </c>
      <c r="O1395" s="194" t="s">
        <v>2575</v>
      </c>
      <c r="P1395" s="192" t="s">
        <v>10360</v>
      </c>
      <c r="Q1395" s="197" t="s">
        <v>3547</v>
      </c>
    </row>
    <row r="1396" spans="1:17">
      <c r="A1396" s="192" t="s">
        <v>5981</v>
      </c>
      <c r="B1396" s="196">
        <v>2.4011999999999998</v>
      </c>
      <c r="C1396" s="196">
        <v>0.76429999999999998</v>
      </c>
      <c r="D1396" s="196">
        <v>26.755199999999999</v>
      </c>
      <c r="E1396" s="196">
        <v>29.202099999999998</v>
      </c>
      <c r="F1396" s="196">
        <v>29.958099999999998</v>
      </c>
      <c r="G1396" s="196">
        <v>28.656299999999998</v>
      </c>
      <c r="H1396" s="197" t="s">
        <v>1384</v>
      </c>
      <c r="I1396" s="197"/>
      <c r="J1396" s="201" t="s">
        <v>3547</v>
      </c>
      <c r="K1396" s="197"/>
      <c r="L1396" s="192"/>
      <c r="M1396" s="197"/>
      <c r="N1396" s="192" t="s">
        <v>4078</v>
      </c>
      <c r="O1396" s="194" t="s">
        <v>1841</v>
      </c>
      <c r="P1396" s="192" t="s">
        <v>10386</v>
      </c>
      <c r="Q1396" s="197" t="s">
        <v>3547</v>
      </c>
    </row>
    <row r="1397" spans="1:17">
      <c r="A1397" s="192" t="s">
        <v>5982</v>
      </c>
      <c r="B1397" s="196">
        <v>1.9892999999999998</v>
      </c>
      <c r="C1397" s="196">
        <v>0.76939999999999997</v>
      </c>
      <c r="D1397" s="196">
        <v>33.374299999999998</v>
      </c>
      <c r="E1397" s="196">
        <v>33.962999999999994</v>
      </c>
      <c r="F1397" s="196">
        <v>32.238399999999999</v>
      </c>
      <c r="G1397" s="196">
        <v>33.110199999999999</v>
      </c>
      <c r="H1397" s="197" t="s">
        <v>1560</v>
      </c>
      <c r="I1397" s="197"/>
      <c r="J1397" s="201" t="s">
        <v>3547</v>
      </c>
      <c r="K1397" s="197"/>
      <c r="L1397" s="192"/>
      <c r="M1397" s="197"/>
      <c r="N1397" s="192" t="s">
        <v>4046</v>
      </c>
      <c r="O1397" s="194" t="s">
        <v>2561</v>
      </c>
      <c r="P1397" s="192" t="s">
        <v>10342</v>
      </c>
      <c r="Q1397" s="197" t="s">
        <v>3547</v>
      </c>
    </row>
    <row r="1398" spans="1:17">
      <c r="A1398" s="192" t="s">
        <v>5983</v>
      </c>
      <c r="B1398" s="196">
        <v>2.5768</v>
      </c>
      <c r="C1398" s="196">
        <v>0.85209999999999997</v>
      </c>
      <c r="D1398" s="196">
        <v>27.265899999999998</v>
      </c>
      <c r="E1398" s="196">
        <v>31.637699999999999</v>
      </c>
      <c r="F1398" s="196">
        <v>33.057499999999997</v>
      </c>
      <c r="G1398" s="196">
        <v>30.243199999999998</v>
      </c>
      <c r="H1398" s="197" t="s">
        <v>1634</v>
      </c>
      <c r="I1398" s="197" t="s">
        <v>1888</v>
      </c>
      <c r="J1398" s="201" t="s">
        <v>3547</v>
      </c>
      <c r="K1398" s="197" t="s">
        <v>3550</v>
      </c>
      <c r="L1398" s="192"/>
      <c r="M1398" s="197"/>
      <c r="N1398" s="192" t="s">
        <v>4061</v>
      </c>
      <c r="O1398" s="194" t="s">
        <v>2575</v>
      </c>
      <c r="P1398" s="192" t="s">
        <v>10360</v>
      </c>
      <c r="Q1398" s="197" t="s">
        <v>3547</v>
      </c>
    </row>
    <row r="1399" spans="1:17">
      <c r="A1399" s="192" t="s">
        <v>9712</v>
      </c>
      <c r="B1399" s="196"/>
      <c r="C1399" s="196">
        <v>0.71960000000000002</v>
      </c>
      <c r="D1399" s="196">
        <v>26.154999999999998</v>
      </c>
      <c r="E1399" s="196">
        <v>29.057099999999998</v>
      </c>
      <c r="F1399" s="196">
        <v>27.509599999999999</v>
      </c>
      <c r="G1399" s="196">
        <v>27.509499999999999</v>
      </c>
      <c r="H1399" s="197" t="s">
        <v>4045</v>
      </c>
      <c r="I1399" s="197"/>
      <c r="J1399" s="201" t="s">
        <v>3547</v>
      </c>
      <c r="K1399" s="197"/>
      <c r="L1399" s="192"/>
      <c r="M1399" s="197">
        <v>1.0599999999999998E-2</v>
      </c>
      <c r="N1399" s="192" t="s">
        <v>4068</v>
      </c>
      <c r="O1399" s="194" t="s">
        <v>1843</v>
      </c>
      <c r="P1399" s="192" t="s">
        <v>10367</v>
      </c>
      <c r="Q1399" s="197" t="s">
        <v>3547</v>
      </c>
    </row>
    <row r="1400" spans="1:17">
      <c r="A1400" s="192" t="s">
        <v>5984</v>
      </c>
      <c r="B1400" s="196">
        <v>2.7848999999999999</v>
      </c>
      <c r="C1400" s="196">
        <v>0.76939999999999997</v>
      </c>
      <c r="D1400" s="196">
        <v>33.970299999999995</v>
      </c>
      <c r="E1400" s="196">
        <v>34.226399999999998</v>
      </c>
      <c r="F1400" s="196">
        <v>36.691299999999998</v>
      </c>
      <c r="G1400" s="196">
        <v>34.990799999999993</v>
      </c>
      <c r="H1400" s="197" t="s">
        <v>1560</v>
      </c>
      <c r="I1400" s="197"/>
      <c r="J1400" s="201" t="s">
        <v>3547</v>
      </c>
      <c r="K1400" s="197"/>
      <c r="L1400" s="192"/>
      <c r="M1400" s="197"/>
      <c r="N1400" s="192" t="s">
        <v>4046</v>
      </c>
      <c r="O1400" s="194" t="s">
        <v>2561</v>
      </c>
      <c r="P1400" s="192" t="s">
        <v>10342</v>
      </c>
      <c r="Q1400" s="197" t="s">
        <v>3547</v>
      </c>
    </row>
    <row r="1401" spans="1:17">
      <c r="A1401" s="192" t="s">
        <v>9713</v>
      </c>
      <c r="B1401" s="196">
        <v>1.6490999999999998</v>
      </c>
      <c r="C1401" s="196">
        <v>0.81819999999999993</v>
      </c>
      <c r="D1401" s="196">
        <v>31.598399999999998</v>
      </c>
      <c r="E1401" s="196">
        <v>30.6755</v>
      </c>
      <c r="F1401" s="196">
        <v>30.215</v>
      </c>
      <c r="G1401" s="196">
        <v>30.840599999999998</v>
      </c>
      <c r="H1401" s="197" t="s">
        <v>1616</v>
      </c>
      <c r="I1401" s="197"/>
      <c r="J1401" s="201" t="s">
        <v>3547</v>
      </c>
      <c r="K1401" s="197"/>
      <c r="L1401" s="192"/>
      <c r="M1401" s="197"/>
      <c r="N1401" s="192" t="s">
        <v>3655</v>
      </c>
      <c r="O1401" s="194" t="s">
        <v>2567</v>
      </c>
      <c r="P1401" s="192" t="s">
        <v>10349</v>
      </c>
      <c r="Q1401" s="197" t="s">
        <v>3547</v>
      </c>
    </row>
    <row r="1402" spans="1:17">
      <c r="A1402" s="192" t="s">
        <v>5985</v>
      </c>
      <c r="B1402" s="196">
        <v>2.5417999999999998</v>
      </c>
      <c r="C1402" s="196">
        <v>0.76939999999999997</v>
      </c>
      <c r="D1402" s="196">
        <v>32.4071</v>
      </c>
      <c r="E1402" s="196">
        <v>34.148299999999999</v>
      </c>
      <c r="F1402" s="196">
        <v>34.2303</v>
      </c>
      <c r="G1402" s="196">
        <v>33.587599999999995</v>
      </c>
      <c r="H1402" s="197" t="s">
        <v>1560</v>
      </c>
      <c r="I1402" s="197"/>
      <c r="J1402" s="201" t="s">
        <v>3547</v>
      </c>
      <c r="K1402" s="197"/>
      <c r="L1402" s="192"/>
      <c r="M1402" s="197"/>
      <c r="N1402" s="192" t="s">
        <v>4046</v>
      </c>
      <c r="O1402" s="194" t="s">
        <v>2561</v>
      </c>
      <c r="P1402" s="192" t="s">
        <v>10342</v>
      </c>
      <c r="Q1402" s="197" t="s">
        <v>3547</v>
      </c>
    </row>
    <row r="1403" spans="1:17">
      <c r="A1403" s="192" t="s">
        <v>5986</v>
      </c>
      <c r="B1403" s="196">
        <v>3.2516999999999996</v>
      </c>
      <c r="C1403" s="196">
        <v>0.76429999999999998</v>
      </c>
      <c r="D1403" s="196">
        <v>33.164999999999999</v>
      </c>
      <c r="E1403" s="196">
        <v>31.934699999999999</v>
      </c>
      <c r="F1403" s="196">
        <v>31.835599999999999</v>
      </c>
      <c r="G1403" s="196">
        <v>32.273799999999994</v>
      </c>
      <c r="H1403" s="197" t="s">
        <v>1384</v>
      </c>
      <c r="I1403" s="197"/>
      <c r="J1403" s="201" t="s">
        <v>3547</v>
      </c>
      <c r="K1403" s="197"/>
      <c r="L1403" s="192"/>
      <c r="M1403" s="197"/>
      <c r="N1403" s="192" t="s">
        <v>4057</v>
      </c>
      <c r="O1403" s="194" t="s">
        <v>2571</v>
      </c>
      <c r="P1403" s="192" t="s">
        <v>10354</v>
      </c>
      <c r="Q1403" s="197" t="s">
        <v>3547</v>
      </c>
    </row>
    <row r="1404" spans="1:17">
      <c r="A1404" s="192" t="s">
        <v>5987</v>
      </c>
      <c r="B1404" s="196">
        <v>2.2912999999999997</v>
      </c>
      <c r="C1404" s="196">
        <v>0.85209999999999997</v>
      </c>
      <c r="D1404" s="196">
        <v>30.672499999999999</v>
      </c>
      <c r="E1404" s="196">
        <v>30.795199999999998</v>
      </c>
      <c r="F1404" s="196">
        <v>30.127099999999999</v>
      </c>
      <c r="G1404" s="196">
        <v>30.540799999999997</v>
      </c>
      <c r="H1404" s="197" t="s">
        <v>1634</v>
      </c>
      <c r="I1404" s="197" t="s">
        <v>1888</v>
      </c>
      <c r="J1404" s="201" t="s">
        <v>3547</v>
      </c>
      <c r="K1404" s="197" t="s">
        <v>3550</v>
      </c>
      <c r="L1404" s="192"/>
      <c r="M1404" s="197"/>
      <c r="N1404" s="192" t="s">
        <v>4061</v>
      </c>
      <c r="O1404" s="194" t="s">
        <v>2575</v>
      </c>
      <c r="P1404" s="192" t="s">
        <v>10360</v>
      </c>
      <c r="Q1404" s="197" t="s">
        <v>3547</v>
      </c>
    </row>
    <row r="1405" spans="1:17">
      <c r="A1405" s="192" t="s">
        <v>5988</v>
      </c>
      <c r="B1405" s="196">
        <v>1.9784999999999999</v>
      </c>
      <c r="C1405" s="196">
        <v>0.76939999999999997</v>
      </c>
      <c r="D1405" s="196">
        <v>32.354899999999994</v>
      </c>
      <c r="E1405" s="196">
        <v>31.769399999999997</v>
      </c>
      <c r="F1405" s="196">
        <v>31.906299999999998</v>
      </c>
      <c r="G1405" s="196">
        <v>31.992799999999999</v>
      </c>
      <c r="H1405" s="197" t="s">
        <v>1560</v>
      </c>
      <c r="I1405" s="197"/>
      <c r="J1405" s="201" t="s">
        <v>3547</v>
      </c>
      <c r="K1405" s="197"/>
      <c r="L1405" s="192"/>
      <c r="M1405" s="197"/>
      <c r="N1405" s="192" t="s">
        <v>4046</v>
      </c>
      <c r="O1405" s="194" t="s">
        <v>2561</v>
      </c>
      <c r="P1405" s="192" t="s">
        <v>10342</v>
      </c>
      <c r="Q1405" s="197" t="s">
        <v>3547</v>
      </c>
    </row>
    <row r="1406" spans="1:17">
      <c r="A1406" s="192" t="s">
        <v>5989</v>
      </c>
      <c r="B1406" s="196">
        <v>1.9893999999999998</v>
      </c>
      <c r="C1406" s="196">
        <v>0.85209999999999997</v>
      </c>
      <c r="D1406" s="196">
        <v>34.428199999999997</v>
      </c>
      <c r="E1406" s="196">
        <v>34.495799999999996</v>
      </c>
      <c r="F1406" s="196">
        <v>34.1937</v>
      </c>
      <c r="G1406" s="196">
        <v>34.367399999999996</v>
      </c>
      <c r="H1406" s="197" t="s">
        <v>1634</v>
      </c>
      <c r="I1406" s="197" t="s">
        <v>1888</v>
      </c>
      <c r="J1406" s="201" t="s">
        <v>3547</v>
      </c>
      <c r="K1406" s="197" t="s">
        <v>3550</v>
      </c>
      <c r="L1406" s="192"/>
      <c r="M1406" s="197"/>
      <c r="N1406" s="192" t="s">
        <v>4061</v>
      </c>
      <c r="O1406" s="194" t="s">
        <v>2575</v>
      </c>
      <c r="P1406" s="192" t="s">
        <v>10360</v>
      </c>
      <c r="Q1406" s="197" t="s">
        <v>3547</v>
      </c>
    </row>
    <row r="1407" spans="1:17">
      <c r="A1407" s="192" t="s">
        <v>5990</v>
      </c>
      <c r="B1407" s="196">
        <v>1.7345999999999999</v>
      </c>
      <c r="C1407" s="196">
        <v>0.82869999999999999</v>
      </c>
      <c r="D1407" s="196">
        <v>31.657499999999999</v>
      </c>
      <c r="E1407" s="196">
        <v>31.709099999999999</v>
      </c>
      <c r="F1407" s="196">
        <v>32.023499999999999</v>
      </c>
      <c r="G1407" s="196">
        <v>31.805299999999999</v>
      </c>
      <c r="H1407" s="197" t="s">
        <v>1634</v>
      </c>
      <c r="I1407" s="197"/>
      <c r="J1407" s="201" t="s">
        <v>3547</v>
      </c>
      <c r="K1407" s="197"/>
      <c r="L1407" s="192"/>
      <c r="M1407" s="197"/>
      <c r="N1407" s="192" t="s">
        <v>3558</v>
      </c>
      <c r="O1407" s="194" t="s">
        <v>2574</v>
      </c>
      <c r="P1407" s="192" t="s">
        <v>10359</v>
      </c>
      <c r="Q1407" s="197" t="s">
        <v>3547</v>
      </c>
    </row>
    <row r="1408" spans="1:17">
      <c r="A1408" s="192" t="s">
        <v>5991</v>
      </c>
      <c r="B1408" s="196">
        <v>2.7692999999999999</v>
      </c>
      <c r="C1408" s="196">
        <v>0.8619</v>
      </c>
      <c r="D1408" s="196">
        <v>24.894299999999998</v>
      </c>
      <c r="E1408" s="196">
        <v>26.708199999999998</v>
      </c>
      <c r="F1408" s="196">
        <v>26.642599999999998</v>
      </c>
      <c r="G1408" s="196">
        <v>26.0885</v>
      </c>
      <c r="H1408" s="197" t="s">
        <v>4062</v>
      </c>
      <c r="I1408" s="197"/>
      <c r="J1408" s="201" t="s">
        <v>3547</v>
      </c>
      <c r="K1408" s="197"/>
      <c r="L1408" s="192"/>
      <c r="M1408" s="197"/>
      <c r="N1408" s="192" t="s">
        <v>4063</v>
      </c>
      <c r="O1408" s="194" t="s">
        <v>2576</v>
      </c>
      <c r="P1408" s="192" t="s">
        <v>10361</v>
      </c>
      <c r="Q1408" s="197" t="s">
        <v>3547</v>
      </c>
    </row>
    <row r="1409" spans="1:17">
      <c r="A1409" s="192" t="s">
        <v>5992</v>
      </c>
      <c r="B1409" s="196">
        <v>1.3751</v>
      </c>
      <c r="C1409" s="196">
        <v>0.70899999999999996</v>
      </c>
      <c r="D1409" s="196">
        <v>22.231499999999997</v>
      </c>
      <c r="E1409" s="196">
        <v>23.700099999999999</v>
      </c>
      <c r="F1409" s="196">
        <v>27.706199999999999</v>
      </c>
      <c r="G1409" s="196">
        <v>24.605099999999997</v>
      </c>
      <c r="H1409" s="197" t="s">
        <v>4045</v>
      </c>
      <c r="I1409" s="197"/>
      <c r="J1409" s="201" t="s">
        <v>3547</v>
      </c>
      <c r="K1409" s="197"/>
      <c r="L1409" s="192"/>
      <c r="M1409" s="197"/>
      <c r="N1409" s="192" t="s">
        <v>4075</v>
      </c>
      <c r="O1409" s="194" t="s">
        <v>2592</v>
      </c>
      <c r="P1409" s="192" t="s">
        <v>10382</v>
      </c>
      <c r="Q1409" s="197" t="s">
        <v>3547</v>
      </c>
    </row>
    <row r="1410" spans="1:17">
      <c r="A1410" s="192" t="s">
        <v>5993</v>
      </c>
      <c r="B1410" s="196">
        <v>2.3150999999999997</v>
      </c>
      <c r="C1410" s="196">
        <v>0.82979999999999998</v>
      </c>
      <c r="D1410" s="196">
        <v>27.948799999999999</v>
      </c>
      <c r="E1410" s="196">
        <v>25.921599999999998</v>
      </c>
      <c r="F1410" s="196">
        <v>28.5871</v>
      </c>
      <c r="G1410" s="196">
        <v>27.443099999999998</v>
      </c>
      <c r="H1410" s="197" t="s">
        <v>1354</v>
      </c>
      <c r="I1410" s="197"/>
      <c r="J1410" s="201" t="s">
        <v>3547</v>
      </c>
      <c r="K1410" s="197"/>
      <c r="L1410" s="192"/>
      <c r="M1410" s="197"/>
      <c r="N1410" s="192" t="s">
        <v>4052</v>
      </c>
      <c r="O1410" s="194" t="s">
        <v>2566</v>
      </c>
      <c r="P1410" s="192" t="s">
        <v>10348</v>
      </c>
      <c r="Q1410" s="197" t="s">
        <v>3547</v>
      </c>
    </row>
    <row r="1411" spans="1:17">
      <c r="A1411" s="192" t="s">
        <v>5994</v>
      </c>
      <c r="B1411" s="196">
        <v>1.5027999999999999</v>
      </c>
      <c r="C1411" s="196">
        <v>0.82869999999999999</v>
      </c>
      <c r="D1411" s="196"/>
      <c r="E1411" s="196"/>
      <c r="F1411" s="196"/>
      <c r="G1411" s="196"/>
      <c r="H1411" s="197" t="s">
        <v>1634</v>
      </c>
      <c r="I1411" s="197"/>
      <c r="J1411" s="201" t="s">
        <v>3547</v>
      </c>
      <c r="K1411" s="197"/>
      <c r="L1411" s="192"/>
      <c r="M1411" s="197"/>
      <c r="N1411" s="192" t="s">
        <v>4049</v>
      </c>
      <c r="O1411" s="194" t="s">
        <v>2564</v>
      </c>
      <c r="P1411" s="192" t="s">
        <v>10345</v>
      </c>
      <c r="Q1411" s="197" t="s">
        <v>3547</v>
      </c>
    </row>
    <row r="1412" spans="1:17">
      <c r="A1412" s="192" t="s">
        <v>5995</v>
      </c>
      <c r="B1412" s="196">
        <v>2.2464</v>
      </c>
      <c r="C1412" s="196">
        <v>0.82869999999999999</v>
      </c>
      <c r="D1412" s="196"/>
      <c r="E1412" s="196"/>
      <c r="F1412" s="196"/>
      <c r="G1412" s="196"/>
      <c r="H1412" s="197" t="s">
        <v>1634</v>
      </c>
      <c r="I1412" s="197"/>
      <c r="J1412" s="201" t="s">
        <v>3547</v>
      </c>
      <c r="K1412" s="197"/>
      <c r="L1412" s="192"/>
      <c r="M1412" s="197"/>
      <c r="N1412" s="192" t="s">
        <v>3558</v>
      </c>
      <c r="O1412" s="194" t="s">
        <v>2574</v>
      </c>
      <c r="P1412" s="192" t="s">
        <v>10359</v>
      </c>
      <c r="Q1412" s="197" t="s">
        <v>3547</v>
      </c>
    </row>
    <row r="1413" spans="1:17">
      <c r="A1413" s="192" t="s">
        <v>5996</v>
      </c>
      <c r="B1413" s="196">
        <v>2.9634999999999998</v>
      </c>
      <c r="C1413" s="196">
        <v>0.85209999999999997</v>
      </c>
      <c r="D1413" s="196">
        <v>26.217699999999997</v>
      </c>
      <c r="E1413" s="196">
        <v>29.285899999999998</v>
      </c>
      <c r="F1413" s="196">
        <v>28.9665</v>
      </c>
      <c r="G1413" s="196">
        <v>28.098099999999999</v>
      </c>
      <c r="H1413" s="197" t="s">
        <v>1888</v>
      </c>
      <c r="I1413" s="197"/>
      <c r="J1413" s="201" t="s">
        <v>3547</v>
      </c>
      <c r="K1413" s="197"/>
      <c r="L1413" s="192"/>
      <c r="M1413" s="197"/>
      <c r="N1413" s="192" t="s">
        <v>4055</v>
      </c>
      <c r="O1413" s="194" t="s">
        <v>2569</v>
      </c>
      <c r="P1413" s="192" t="s">
        <v>10352</v>
      </c>
      <c r="Q1413" s="197" t="s">
        <v>3547</v>
      </c>
    </row>
    <row r="1414" spans="1:17">
      <c r="A1414" s="192" t="s">
        <v>5997</v>
      </c>
      <c r="B1414" s="196"/>
      <c r="C1414" s="196">
        <v>0.76939999999999997</v>
      </c>
      <c r="D1414" s="196">
        <v>33.142999999999994</v>
      </c>
      <c r="E1414" s="196"/>
      <c r="F1414" s="196"/>
      <c r="G1414" s="196">
        <v>33.142999999999994</v>
      </c>
      <c r="H1414" s="197" t="s">
        <v>1560</v>
      </c>
      <c r="I1414" s="197"/>
      <c r="J1414" s="201" t="s">
        <v>3547</v>
      </c>
      <c r="K1414" s="197"/>
      <c r="L1414" s="192"/>
      <c r="M1414" s="197"/>
      <c r="N1414" s="192" t="s">
        <v>4047</v>
      </c>
      <c r="O1414" s="194" t="s">
        <v>2562</v>
      </c>
      <c r="P1414" s="192" t="s">
        <v>10343</v>
      </c>
      <c r="Q1414" s="197" t="s">
        <v>3547</v>
      </c>
    </row>
    <row r="1415" spans="1:17">
      <c r="A1415" s="192" t="s">
        <v>5998</v>
      </c>
      <c r="B1415" s="196">
        <v>0.94199999999999995</v>
      </c>
      <c r="C1415" s="196">
        <v>0.75469999999999993</v>
      </c>
      <c r="D1415" s="196">
        <v>30.1967</v>
      </c>
      <c r="E1415" s="196">
        <v>33.758299999999998</v>
      </c>
      <c r="F1415" s="196">
        <v>44.654499999999999</v>
      </c>
      <c r="G1415" s="196">
        <v>35.100499999999997</v>
      </c>
      <c r="H1415" s="197" t="s">
        <v>1562</v>
      </c>
      <c r="I1415" s="197"/>
      <c r="J1415" s="201" t="s">
        <v>3547</v>
      </c>
      <c r="K1415" s="197"/>
      <c r="L1415" s="192"/>
      <c r="M1415" s="197"/>
      <c r="N1415" s="192" t="s">
        <v>4060</v>
      </c>
      <c r="O1415" s="194" t="s">
        <v>2599</v>
      </c>
      <c r="P1415" s="192" t="s">
        <v>10391</v>
      </c>
      <c r="Q1415" s="197" t="s">
        <v>3547</v>
      </c>
    </row>
    <row r="1416" spans="1:17">
      <c r="A1416" s="192" t="s">
        <v>5999</v>
      </c>
      <c r="B1416" s="196">
        <v>1.4016999999999999</v>
      </c>
      <c r="C1416" s="196">
        <v>0.82869999999999999</v>
      </c>
      <c r="D1416" s="196">
        <v>30.934699999999999</v>
      </c>
      <c r="E1416" s="196">
        <v>29.7135</v>
      </c>
      <c r="F1416" s="196">
        <v>33.583999999999996</v>
      </c>
      <c r="G1416" s="196">
        <v>31.461299999999998</v>
      </c>
      <c r="H1416" s="197" t="s">
        <v>1634</v>
      </c>
      <c r="I1416" s="197"/>
      <c r="J1416" s="201" t="s">
        <v>3547</v>
      </c>
      <c r="K1416" s="197"/>
      <c r="L1416" s="192"/>
      <c r="M1416" s="197"/>
      <c r="N1416" s="192" t="s">
        <v>4076</v>
      </c>
      <c r="O1416" s="194" t="s">
        <v>2593</v>
      </c>
      <c r="P1416" s="192" t="s">
        <v>10383</v>
      </c>
      <c r="Q1416" s="197" t="s">
        <v>3547</v>
      </c>
    </row>
    <row r="1417" spans="1:17">
      <c r="A1417" s="192" t="s">
        <v>6000</v>
      </c>
      <c r="B1417" s="196">
        <v>1.2811999999999999</v>
      </c>
      <c r="C1417" s="196">
        <v>0.76300000000000001</v>
      </c>
      <c r="D1417" s="196"/>
      <c r="E1417" s="196"/>
      <c r="F1417" s="196">
        <v>29.570499999999999</v>
      </c>
      <c r="G1417" s="196">
        <v>29.570499999999999</v>
      </c>
      <c r="H1417" s="197" t="s">
        <v>4045</v>
      </c>
      <c r="I1417" s="197"/>
      <c r="J1417" s="201" t="s">
        <v>3547</v>
      </c>
      <c r="K1417" s="197"/>
      <c r="L1417" s="192"/>
      <c r="M1417" s="197">
        <v>5.3999999999999999E-2</v>
      </c>
      <c r="N1417" s="192" t="s">
        <v>1341</v>
      </c>
      <c r="O1417" s="194" t="s">
        <v>2560</v>
      </c>
      <c r="P1417" s="192" t="s">
        <v>10341</v>
      </c>
      <c r="Q1417" s="197" t="s">
        <v>3547</v>
      </c>
    </row>
    <row r="1418" spans="1:17">
      <c r="A1418" s="192" t="s">
        <v>6001</v>
      </c>
      <c r="B1418" s="196">
        <v>1.4478</v>
      </c>
      <c r="C1418" s="196">
        <v>0.82869999999999999</v>
      </c>
      <c r="D1418" s="196"/>
      <c r="E1418" s="196"/>
      <c r="F1418" s="196">
        <v>37.550099999999993</v>
      </c>
      <c r="G1418" s="196">
        <v>37.550099999999993</v>
      </c>
      <c r="H1418" s="197" t="s">
        <v>1634</v>
      </c>
      <c r="I1418" s="197"/>
      <c r="J1418" s="201" t="s">
        <v>3547</v>
      </c>
      <c r="K1418" s="197"/>
      <c r="L1418" s="192"/>
      <c r="M1418" s="197"/>
      <c r="N1418" s="192" t="s">
        <v>4049</v>
      </c>
      <c r="O1418" s="194" t="s">
        <v>2564</v>
      </c>
      <c r="P1418" s="192" t="s">
        <v>10345</v>
      </c>
      <c r="Q1418" s="197" t="s">
        <v>3547</v>
      </c>
    </row>
    <row r="1419" spans="1:17">
      <c r="A1419" s="192" t="s">
        <v>6002</v>
      </c>
      <c r="B1419" s="196">
        <v>1.4853999999999998</v>
      </c>
      <c r="C1419" s="196">
        <v>1.0192999999999999</v>
      </c>
      <c r="D1419" s="196">
        <v>34.770299999999999</v>
      </c>
      <c r="E1419" s="196">
        <v>34.419499999999999</v>
      </c>
      <c r="F1419" s="196">
        <v>34.403399999999998</v>
      </c>
      <c r="G1419" s="196">
        <v>34.524899999999995</v>
      </c>
      <c r="H1419" s="197" t="s">
        <v>1381</v>
      </c>
      <c r="I1419" s="197"/>
      <c r="J1419" s="201" t="s">
        <v>3547</v>
      </c>
      <c r="K1419" s="197"/>
      <c r="L1419" s="192"/>
      <c r="M1419" s="197"/>
      <c r="N1419" s="192" t="s">
        <v>4083</v>
      </c>
      <c r="O1419" s="194" t="s">
        <v>2600</v>
      </c>
      <c r="P1419" s="192" t="s">
        <v>10392</v>
      </c>
      <c r="Q1419" s="197" t="s">
        <v>3547</v>
      </c>
    </row>
    <row r="1420" spans="1:17">
      <c r="A1420" s="192" t="s">
        <v>6003</v>
      </c>
      <c r="B1420" s="196"/>
      <c r="C1420" s="196">
        <v>0.88309999999999989</v>
      </c>
      <c r="D1420" s="196">
        <v>40.081899999999997</v>
      </c>
      <c r="E1420" s="196">
        <v>39.647699999999993</v>
      </c>
      <c r="F1420" s="196"/>
      <c r="G1420" s="196">
        <v>39.8523</v>
      </c>
      <c r="H1420" s="197" t="s">
        <v>4084</v>
      </c>
      <c r="I1420" s="197"/>
      <c r="J1420" s="201" t="s">
        <v>3547</v>
      </c>
      <c r="K1420" s="197"/>
      <c r="L1420" s="192"/>
      <c r="M1420" s="197">
        <v>2.3099999999999999E-2</v>
      </c>
      <c r="N1420" s="192" t="s">
        <v>4068</v>
      </c>
      <c r="O1420" s="194" t="s">
        <v>2601</v>
      </c>
      <c r="P1420" s="192" t="s">
        <v>10393</v>
      </c>
      <c r="Q1420" s="197" t="s">
        <v>3547</v>
      </c>
    </row>
    <row r="1421" spans="1:17">
      <c r="A1421" s="192" t="s">
        <v>6004</v>
      </c>
      <c r="B1421" s="196">
        <v>1.9252999999999998</v>
      </c>
      <c r="C1421" s="196">
        <v>1.0234999999999999</v>
      </c>
      <c r="D1421" s="196">
        <v>37.902099999999997</v>
      </c>
      <c r="E1421" s="196">
        <v>40.017899999999997</v>
      </c>
      <c r="F1421" s="196">
        <v>40.165899999999993</v>
      </c>
      <c r="G1421" s="196">
        <v>39.369999999999997</v>
      </c>
      <c r="H1421" s="197" t="s">
        <v>1672</v>
      </c>
      <c r="I1421" s="197"/>
      <c r="J1421" s="201" t="s">
        <v>3547</v>
      </c>
      <c r="K1421" s="197"/>
      <c r="L1421" s="192"/>
      <c r="M1421" s="197"/>
      <c r="N1421" s="192" t="s">
        <v>4085</v>
      </c>
      <c r="O1421" s="194" t="s">
        <v>1850</v>
      </c>
      <c r="P1421" s="192" t="s">
        <v>10394</v>
      </c>
      <c r="Q1421" s="197" t="s">
        <v>3547</v>
      </c>
    </row>
    <row r="1422" spans="1:17">
      <c r="A1422" s="192" t="s">
        <v>6005</v>
      </c>
      <c r="B1422" s="196">
        <v>2.1969999999999996</v>
      </c>
      <c r="C1422" s="196">
        <v>1.0234999999999999</v>
      </c>
      <c r="D1422" s="196">
        <v>47.127099999999999</v>
      </c>
      <c r="E1422" s="196">
        <v>47.472399999999993</v>
      </c>
      <c r="F1422" s="196">
        <v>48.708199999999998</v>
      </c>
      <c r="G1422" s="196">
        <v>47.804499999999997</v>
      </c>
      <c r="H1422" s="197" t="s">
        <v>1672</v>
      </c>
      <c r="I1422" s="197"/>
      <c r="J1422" s="201" t="s">
        <v>3547</v>
      </c>
      <c r="K1422" s="197"/>
      <c r="L1422" s="192"/>
      <c r="M1422" s="197"/>
      <c r="N1422" s="192" t="s">
        <v>4085</v>
      </c>
      <c r="O1422" s="194" t="s">
        <v>1850</v>
      </c>
      <c r="P1422" s="192" t="s">
        <v>10394</v>
      </c>
      <c r="Q1422" s="197" t="s">
        <v>3547</v>
      </c>
    </row>
    <row r="1423" spans="1:17">
      <c r="A1423" s="192" t="s">
        <v>6006</v>
      </c>
      <c r="B1423" s="196">
        <v>1.3385999999999998</v>
      </c>
      <c r="C1423" s="196">
        <v>0.86</v>
      </c>
      <c r="D1423" s="196">
        <v>32.750899999999994</v>
      </c>
      <c r="E1423" s="196">
        <v>34.212299999999999</v>
      </c>
      <c r="F1423" s="196">
        <v>36.589299999999994</v>
      </c>
      <c r="G1423" s="196">
        <v>34.531499999999994</v>
      </c>
      <c r="H1423" s="197" t="s">
        <v>4084</v>
      </c>
      <c r="I1423" s="197"/>
      <c r="J1423" s="201" t="s">
        <v>3547</v>
      </c>
      <c r="K1423" s="197"/>
      <c r="L1423" s="192"/>
      <c r="M1423" s="197"/>
      <c r="N1423" s="192" t="s">
        <v>4086</v>
      </c>
      <c r="O1423" s="194" t="s">
        <v>2602</v>
      </c>
      <c r="P1423" s="192" t="s">
        <v>10395</v>
      </c>
      <c r="Q1423" s="197" t="s">
        <v>3547</v>
      </c>
    </row>
    <row r="1424" spans="1:17">
      <c r="A1424" s="192" t="s">
        <v>6007</v>
      </c>
      <c r="B1424" s="196">
        <v>1.4243999999999999</v>
      </c>
      <c r="C1424" s="196">
        <v>1.0234999999999999</v>
      </c>
      <c r="D1424" s="196">
        <v>34.681799999999996</v>
      </c>
      <c r="E1424" s="196">
        <v>37.409299999999995</v>
      </c>
      <c r="F1424" s="196">
        <v>35.304899999999996</v>
      </c>
      <c r="G1424" s="196">
        <v>35.762299999999996</v>
      </c>
      <c r="H1424" s="197" t="s">
        <v>1672</v>
      </c>
      <c r="I1424" s="197"/>
      <c r="J1424" s="201" t="s">
        <v>3547</v>
      </c>
      <c r="K1424" s="197"/>
      <c r="L1424" s="192"/>
      <c r="M1424" s="197"/>
      <c r="N1424" s="192" t="s">
        <v>4087</v>
      </c>
      <c r="O1424" s="194" t="s">
        <v>2603</v>
      </c>
      <c r="P1424" s="192" t="s">
        <v>10396</v>
      </c>
      <c r="Q1424" s="197" t="s">
        <v>3547</v>
      </c>
    </row>
    <row r="1425" spans="1:17">
      <c r="A1425" s="192" t="s">
        <v>6008</v>
      </c>
      <c r="B1425" s="196">
        <v>1.3808999999999998</v>
      </c>
      <c r="C1425" s="196">
        <v>1.0234999999999999</v>
      </c>
      <c r="D1425" s="196">
        <v>39.937899999999999</v>
      </c>
      <c r="E1425" s="196">
        <v>39.966899999999995</v>
      </c>
      <c r="F1425" s="196">
        <v>43.393199999999993</v>
      </c>
      <c r="G1425" s="196">
        <v>41.137099999999997</v>
      </c>
      <c r="H1425" s="197" t="s">
        <v>1672</v>
      </c>
      <c r="I1425" s="197"/>
      <c r="J1425" s="201" t="s">
        <v>3547</v>
      </c>
      <c r="K1425" s="197"/>
      <c r="L1425" s="192"/>
      <c r="M1425" s="197"/>
      <c r="N1425" s="192" t="s">
        <v>4087</v>
      </c>
      <c r="O1425" s="194" t="s">
        <v>2603</v>
      </c>
      <c r="P1425" s="192" t="s">
        <v>10396</v>
      </c>
      <c r="Q1425" s="197" t="s">
        <v>3547</v>
      </c>
    </row>
    <row r="1426" spans="1:17">
      <c r="A1426" s="192" t="s">
        <v>6009</v>
      </c>
      <c r="B1426" s="196">
        <v>1.3129</v>
      </c>
      <c r="C1426" s="196">
        <v>1.0234999999999999</v>
      </c>
      <c r="D1426" s="196">
        <v>35.891799999999996</v>
      </c>
      <c r="E1426" s="196">
        <v>36.376899999999999</v>
      </c>
      <c r="F1426" s="196">
        <v>38.074199999999998</v>
      </c>
      <c r="G1426" s="196">
        <v>36.793299999999995</v>
      </c>
      <c r="H1426" s="197" t="s">
        <v>1672</v>
      </c>
      <c r="I1426" s="197"/>
      <c r="J1426" s="201" t="s">
        <v>3547</v>
      </c>
      <c r="K1426" s="197"/>
      <c r="L1426" s="192"/>
      <c r="M1426" s="197"/>
      <c r="N1426" s="192" t="s">
        <v>4085</v>
      </c>
      <c r="O1426" s="194" t="s">
        <v>1850</v>
      </c>
      <c r="P1426" s="192" t="s">
        <v>10394</v>
      </c>
      <c r="Q1426" s="197" t="s">
        <v>3547</v>
      </c>
    </row>
    <row r="1427" spans="1:17">
      <c r="A1427" s="192" t="s">
        <v>6010</v>
      </c>
      <c r="B1427" s="196">
        <v>1.8807999999999998</v>
      </c>
      <c r="C1427" s="196">
        <v>0.9625999999999999</v>
      </c>
      <c r="D1427" s="196">
        <v>35.358999999999995</v>
      </c>
      <c r="E1427" s="196">
        <v>36.318599999999996</v>
      </c>
      <c r="F1427" s="196">
        <v>38.416099999999993</v>
      </c>
      <c r="G1427" s="196">
        <v>36.773799999999994</v>
      </c>
      <c r="H1427" s="197" t="s">
        <v>4088</v>
      </c>
      <c r="I1427" s="197" t="s">
        <v>1672</v>
      </c>
      <c r="J1427" s="201" t="s">
        <v>3547</v>
      </c>
      <c r="K1427" s="197" t="s">
        <v>3550</v>
      </c>
      <c r="L1427" s="192"/>
      <c r="M1427" s="197">
        <v>2.3399999999999997E-2</v>
      </c>
      <c r="N1427" s="192" t="s">
        <v>4089</v>
      </c>
      <c r="O1427" s="194" t="s">
        <v>2604</v>
      </c>
      <c r="P1427" s="192" t="s">
        <v>10397</v>
      </c>
      <c r="Q1427" s="197" t="s">
        <v>9817</v>
      </c>
    </row>
    <row r="1428" spans="1:17">
      <c r="A1428" s="192" t="s">
        <v>9715</v>
      </c>
      <c r="B1428" s="196"/>
      <c r="C1428" s="196">
        <v>1.0234999999999999</v>
      </c>
      <c r="D1428" s="196">
        <v>36.621299999999998</v>
      </c>
      <c r="E1428" s="196">
        <v>38.118099999999998</v>
      </c>
      <c r="F1428" s="196">
        <v>33.771099999999997</v>
      </c>
      <c r="G1428" s="196">
        <v>36.103899999999996</v>
      </c>
      <c r="H1428" s="197" t="s">
        <v>1672</v>
      </c>
      <c r="I1428" s="197"/>
      <c r="J1428" s="201" t="s">
        <v>3547</v>
      </c>
      <c r="K1428" s="197"/>
      <c r="L1428" s="192"/>
      <c r="M1428" s="197"/>
      <c r="N1428" s="192" t="s">
        <v>4085</v>
      </c>
      <c r="O1428" s="194" t="s">
        <v>1850</v>
      </c>
      <c r="P1428" s="192" t="s">
        <v>10394</v>
      </c>
      <c r="Q1428" s="197" t="s">
        <v>3547</v>
      </c>
    </row>
    <row r="1429" spans="1:17">
      <c r="A1429" s="192" t="s">
        <v>6011</v>
      </c>
      <c r="B1429" s="196">
        <v>1.2706</v>
      </c>
      <c r="C1429" s="196">
        <v>0.86</v>
      </c>
      <c r="D1429" s="196">
        <v>28.570899999999998</v>
      </c>
      <c r="E1429" s="196">
        <v>29.748699999999999</v>
      </c>
      <c r="F1429" s="196">
        <v>29.0046</v>
      </c>
      <c r="G1429" s="196">
        <v>29.106299999999997</v>
      </c>
      <c r="H1429" s="197" t="s">
        <v>4084</v>
      </c>
      <c r="I1429" s="197"/>
      <c r="J1429" s="201" t="s">
        <v>3547</v>
      </c>
      <c r="K1429" s="197"/>
      <c r="L1429" s="192"/>
      <c r="M1429" s="197"/>
      <c r="N1429" s="192" t="s">
        <v>4086</v>
      </c>
      <c r="O1429" s="194" t="s">
        <v>2602</v>
      </c>
      <c r="P1429" s="192" t="s">
        <v>10395</v>
      </c>
      <c r="Q1429" s="197" t="s">
        <v>3547</v>
      </c>
    </row>
    <row r="1430" spans="1:17">
      <c r="A1430" s="192" t="s">
        <v>6012</v>
      </c>
      <c r="B1430" s="196">
        <v>1.8336999999999999</v>
      </c>
      <c r="C1430" s="196">
        <v>1.0192999999999999</v>
      </c>
      <c r="D1430" s="196">
        <v>42.313699999999997</v>
      </c>
      <c r="E1430" s="196">
        <v>43.523099999999999</v>
      </c>
      <c r="F1430" s="196">
        <v>45.016399999999997</v>
      </c>
      <c r="G1430" s="196">
        <v>43.652499999999996</v>
      </c>
      <c r="H1430" s="197" t="s">
        <v>1381</v>
      </c>
      <c r="I1430" s="197"/>
      <c r="J1430" s="201" t="s">
        <v>3547</v>
      </c>
      <c r="K1430" s="197"/>
      <c r="L1430" s="192"/>
      <c r="M1430" s="197"/>
      <c r="N1430" s="192" t="s">
        <v>4083</v>
      </c>
      <c r="O1430" s="194" t="s">
        <v>2600</v>
      </c>
      <c r="P1430" s="192" t="s">
        <v>10392</v>
      </c>
      <c r="Q1430" s="197" t="s">
        <v>3547</v>
      </c>
    </row>
    <row r="1431" spans="1:17">
      <c r="A1431" s="192" t="s">
        <v>6013</v>
      </c>
      <c r="B1431" s="196">
        <v>1.4728999999999999</v>
      </c>
      <c r="C1431" s="196">
        <v>0.9625999999999999</v>
      </c>
      <c r="D1431" s="196">
        <v>34.002099999999999</v>
      </c>
      <c r="E1431" s="196">
        <v>33.844299999999997</v>
      </c>
      <c r="F1431" s="196">
        <v>33.212799999999994</v>
      </c>
      <c r="G1431" s="196">
        <v>33.683299999999996</v>
      </c>
      <c r="H1431" s="197" t="s">
        <v>4088</v>
      </c>
      <c r="I1431" s="197" t="s">
        <v>1672</v>
      </c>
      <c r="J1431" s="201" t="s">
        <v>3547</v>
      </c>
      <c r="K1431" s="197" t="s">
        <v>3550</v>
      </c>
      <c r="L1431" s="192"/>
      <c r="M1431" s="197">
        <v>2.3399999999999997E-2</v>
      </c>
      <c r="N1431" s="192" t="s">
        <v>4089</v>
      </c>
      <c r="O1431" s="194" t="s">
        <v>2604</v>
      </c>
      <c r="P1431" s="192" t="s">
        <v>10397</v>
      </c>
      <c r="Q1431" s="197" t="s">
        <v>3547</v>
      </c>
    </row>
    <row r="1432" spans="1:17">
      <c r="A1432" s="192" t="s">
        <v>6014</v>
      </c>
      <c r="B1432" s="196">
        <v>1.1319999999999999</v>
      </c>
      <c r="C1432" s="196">
        <v>0.86</v>
      </c>
      <c r="D1432" s="196">
        <v>33.466099999999997</v>
      </c>
      <c r="E1432" s="196">
        <v>32.709399999999995</v>
      </c>
      <c r="F1432" s="196">
        <v>38.290099999999995</v>
      </c>
      <c r="G1432" s="196">
        <v>34.709599999999995</v>
      </c>
      <c r="H1432" s="197" t="s">
        <v>4084</v>
      </c>
      <c r="I1432" s="197"/>
      <c r="J1432" s="201" t="s">
        <v>3547</v>
      </c>
      <c r="K1432" s="197"/>
      <c r="L1432" s="192"/>
      <c r="M1432" s="197"/>
      <c r="N1432" s="192" t="s">
        <v>3609</v>
      </c>
      <c r="O1432" s="194" t="s">
        <v>2605</v>
      </c>
      <c r="P1432" s="192" t="s">
        <v>10398</v>
      </c>
      <c r="Q1432" s="197" t="s">
        <v>3547</v>
      </c>
    </row>
    <row r="1433" spans="1:17">
      <c r="A1433" s="192" t="s">
        <v>6015</v>
      </c>
      <c r="B1433" s="196">
        <v>1.5232999999999999</v>
      </c>
      <c r="C1433" s="196">
        <v>0.9625999999999999</v>
      </c>
      <c r="D1433" s="196">
        <v>35.913799999999995</v>
      </c>
      <c r="E1433" s="196">
        <v>35.311699999999995</v>
      </c>
      <c r="F1433" s="196">
        <v>35.772799999999997</v>
      </c>
      <c r="G1433" s="196">
        <v>35.6601</v>
      </c>
      <c r="H1433" s="197" t="s">
        <v>4084</v>
      </c>
      <c r="I1433" s="197" t="s">
        <v>1672</v>
      </c>
      <c r="J1433" s="201" t="s">
        <v>3547</v>
      </c>
      <c r="K1433" s="197" t="s">
        <v>3550</v>
      </c>
      <c r="L1433" s="192"/>
      <c r="M1433" s="197"/>
      <c r="N1433" s="192" t="s">
        <v>4090</v>
      </c>
      <c r="O1433" s="194" t="s">
        <v>2606</v>
      </c>
      <c r="P1433" s="192" t="s">
        <v>10399</v>
      </c>
      <c r="Q1433" s="197" t="s">
        <v>3547</v>
      </c>
    </row>
    <row r="1434" spans="1:17">
      <c r="A1434" s="192" t="s">
        <v>9716</v>
      </c>
      <c r="B1434" s="196"/>
      <c r="C1434" s="196">
        <v>1.0234999999999999</v>
      </c>
      <c r="D1434" s="196">
        <v>32.418799999999997</v>
      </c>
      <c r="E1434" s="196">
        <v>34.694899999999997</v>
      </c>
      <c r="F1434" s="196">
        <v>34.789899999999996</v>
      </c>
      <c r="G1434" s="196">
        <v>33.911399999999993</v>
      </c>
      <c r="H1434" s="197" t="s">
        <v>1672</v>
      </c>
      <c r="I1434" s="197"/>
      <c r="J1434" s="201" t="s">
        <v>3547</v>
      </c>
      <c r="K1434" s="197"/>
      <c r="L1434" s="192"/>
      <c r="M1434" s="197"/>
      <c r="N1434" s="192" t="s">
        <v>4087</v>
      </c>
      <c r="O1434" s="194" t="s">
        <v>2603</v>
      </c>
      <c r="P1434" s="192" t="s">
        <v>10396</v>
      </c>
      <c r="Q1434" s="197" t="s">
        <v>3547</v>
      </c>
    </row>
    <row r="1435" spans="1:17">
      <c r="A1435" s="192" t="s">
        <v>6016</v>
      </c>
      <c r="B1435" s="196">
        <v>1.2746</v>
      </c>
      <c r="C1435" s="196">
        <v>0.86</v>
      </c>
      <c r="D1435" s="196">
        <v>34.696999999999996</v>
      </c>
      <c r="E1435" s="196">
        <v>36.438399999999994</v>
      </c>
      <c r="F1435" s="196">
        <v>39.210699999999996</v>
      </c>
      <c r="G1435" s="196">
        <v>36.835099999999997</v>
      </c>
      <c r="H1435" s="197" t="s">
        <v>4084</v>
      </c>
      <c r="I1435" s="197"/>
      <c r="J1435" s="201" t="s">
        <v>3547</v>
      </c>
      <c r="K1435" s="197"/>
      <c r="L1435" s="192"/>
      <c r="M1435" s="197"/>
      <c r="N1435" s="192" t="s">
        <v>4090</v>
      </c>
      <c r="O1435" s="194" t="s">
        <v>2606</v>
      </c>
      <c r="P1435" s="192" t="s">
        <v>10399</v>
      </c>
      <c r="Q1435" s="197" t="s">
        <v>3547</v>
      </c>
    </row>
    <row r="1436" spans="1:17">
      <c r="A1436" s="192" t="s">
        <v>6017</v>
      </c>
      <c r="B1436" s="196">
        <v>1.3048999999999999</v>
      </c>
      <c r="C1436" s="196">
        <v>1.0192999999999999</v>
      </c>
      <c r="D1436" s="196">
        <v>37.047099999999993</v>
      </c>
      <c r="E1436" s="196">
        <v>38.970099999999995</v>
      </c>
      <c r="F1436" s="196">
        <v>39.414299999999997</v>
      </c>
      <c r="G1436" s="196">
        <v>38.466099999999997</v>
      </c>
      <c r="H1436" s="197" t="s">
        <v>4084</v>
      </c>
      <c r="I1436" s="197" t="s">
        <v>1381</v>
      </c>
      <c r="J1436" s="201" t="s">
        <v>3547</v>
      </c>
      <c r="K1436" s="197" t="s">
        <v>3550</v>
      </c>
      <c r="L1436" s="192"/>
      <c r="M1436" s="197">
        <v>2.53E-2</v>
      </c>
      <c r="N1436" s="192" t="s">
        <v>3949</v>
      </c>
      <c r="O1436" s="194" t="s">
        <v>2607</v>
      </c>
      <c r="P1436" s="192" t="s">
        <v>10400</v>
      </c>
      <c r="Q1436" s="197" t="s">
        <v>3547</v>
      </c>
    </row>
    <row r="1437" spans="1:17">
      <c r="A1437" s="192" t="s">
        <v>6018</v>
      </c>
      <c r="B1437" s="196">
        <v>1.3209</v>
      </c>
      <c r="C1437" s="196">
        <v>0.86</v>
      </c>
      <c r="D1437" s="196">
        <v>29.109499999999997</v>
      </c>
      <c r="E1437" s="196">
        <v>28.159999999999997</v>
      </c>
      <c r="F1437" s="196">
        <v>29.363499999999998</v>
      </c>
      <c r="G1437" s="196">
        <v>28.933299999999999</v>
      </c>
      <c r="H1437" s="197" t="s">
        <v>4084</v>
      </c>
      <c r="I1437" s="197"/>
      <c r="J1437" s="201" t="s">
        <v>3547</v>
      </c>
      <c r="K1437" s="197"/>
      <c r="L1437" s="192"/>
      <c r="M1437" s="197"/>
      <c r="N1437" s="192" t="s">
        <v>4086</v>
      </c>
      <c r="O1437" s="194" t="s">
        <v>2602</v>
      </c>
      <c r="P1437" s="192" t="s">
        <v>10395</v>
      </c>
      <c r="Q1437" s="197" t="s">
        <v>3547</v>
      </c>
    </row>
    <row r="1438" spans="1:17">
      <c r="A1438" s="192" t="s">
        <v>6019</v>
      </c>
      <c r="B1438" s="196">
        <v>1.2966</v>
      </c>
      <c r="C1438" s="196">
        <v>0.86</v>
      </c>
      <c r="D1438" s="196">
        <v>35.847399999999993</v>
      </c>
      <c r="E1438" s="196">
        <v>37.869999999999997</v>
      </c>
      <c r="F1438" s="196">
        <v>39.000299999999996</v>
      </c>
      <c r="G1438" s="196">
        <v>37.581499999999998</v>
      </c>
      <c r="H1438" s="197" t="s">
        <v>4084</v>
      </c>
      <c r="I1438" s="197"/>
      <c r="J1438" s="201" t="s">
        <v>3547</v>
      </c>
      <c r="K1438" s="197"/>
      <c r="L1438" s="192"/>
      <c r="M1438" s="197"/>
      <c r="N1438" s="192" t="s">
        <v>3908</v>
      </c>
      <c r="O1438" s="194" t="s">
        <v>2608</v>
      </c>
      <c r="P1438" s="192" t="s">
        <v>10401</v>
      </c>
      <c r="Q1438" s="197" t="s">
        <v>3547</v>
      </c>
    </row>
    <row r="1439" spans="1:17">
      <c r="A1439" s="192" t="s">
        <v>10402</v>
      </c>
      <c r="B1439" s="196">
        <v>1.5226</v>
      </c>
      <c r="C1439" s="196">
        <v>0.90979999999999994</v>
      </c>
      <c r="D1439" s="196">
        <v>37.540299999999995</v>
      </c>
      <c r="E1439" s="196">
        <v>36.6723</v>
      </c>
      <c r="F1439" s="196">
        <v>37.379399999999997</v>
      </c>
      <c r="G1439" s="196">
        <v>37.188699999999997</v>
      </c>
      <c r="H1439" s="197" t="s">
        <v>4091</v>
      </c>
      <c r="I1439" s="197"/>
      <c r="J1439" s="201" t="s">
        <v>3547</v>
      </c>
      <c r="K1439" s="197"/>
      <c r="L1439" s="192"/>
      <c r="M1439" s="197">
        <v>2.5899999999999999E-2</v>
      </c>
      <c r="N1439" s="192" t="s">
        <v>1341</v>
      </c>
      <c r="O1439" s="194" t="s">
        <v>2609</v>
      </c>
      <c r="P1439" s="192" t="s">
        <v>10403</v>
      </c>
      <c r="Q1439" s="197" t="s">
        <v>3547</v>
      </c>
    </row>
    <row r="1440" spans="1:17">
      <c r="A1440" s="192" t="s">
        <v>10404</v>
      </c>
      <c r="B1440" s="196">
        <v>2.5079999999999996</v>
      </c>
      <c r="C1440" s="196">
        <v>0.93869999999999998</v>
      </c>
      <c r="D1440" s="196">
        <v>38.475499999999997</v>
      </c>
      <c r="E1440" s="196">
        <v>38.844099999999997</v>
      </c>
      <c r="F1440" s="196">
        <v>39.264499999999998</v>
      </c>
      <c r="G1440" s="196">
        <v>38.863</v>
      </c>
      <c r="H1440" s="197" t="s">
        <v>4092</v>
      </c>
      <c r="I1440" s="197"/>
      <c r="J1440" s="201" t="s">
        <v>3547</v>
      </c>
      <c r="K1440" s="197"/>
      <c r="L1440" s="192"/>
      <c r="M1440" s="197"/>
      <c r="N1440" s="192" t="s">
        <v>4093</v>
      </c>
      <c r="O1440" s="194" t="s">
        <v>2610</v>
      </c>
      <c r="P1440" s="192" t="s">
        <v>10405</v>
      </c>
      <c r="Q1440" s="197" t="s">
        <v>3547</v>
      </c>
    </row>
    <row r="1441" spans="1:17">
      <c r="A1441" s="192" t="s">
        <v>10406</v>
      </c>
      <c r="B1441" s="196">
        <v>1.7162999999999999</v>
      </c>
      <c r="C1441" s="196">
        <v>1.0198999999999998</v>
      </c>
      <c r="D1441" s="196">
        <v>42.121499999999997</v>
      </c>
      <c r="E1441" s="196">
        <v>42.498099999999994</v>
      </c>
      <c r="F1441" s="196">
        <v>40.304599999999994</v>
      </c>
      <c r="G1441" s="196">
        <v>41.613399999999999</v>
      </c>
      <c r="H1441" s="197" t="s">
        <v>1771</v>
      </c>
      <c r="I1441" s="197"/>
      <c r="J1441" s="201" t="s">
        <v>3547</v>
      </c>
      <c r="K1441" s="197"/>
      <c r="L1441" s="192"/>
      <c r="M1441" s="197"/>
      <c r="N1441" s="192" t="s">
        <v>4094</v>
      </c>
      <c r="O1441" s="194" t="s">
        <v>2611</v>
      </c>
      <c r="P1441" s="192" t="s">
        <v>10407</v>
      </c>
      <c r="Q1441" s="197" t="s">
        <v>3547</v>
      </c>
    </row>
    <row r="1442" spans="1:17">
      <c r="A1442" s="192" t="s">
        <v>10408</v>
      </c>
      <c r="B1442" s="196">
        <v>1.6745999999999999</v>
      </c>
      <c r="C1442" s="196">
        <v>0.99129999999999996</v>
      </c>
      <c r="D1442" s="196">
        <v>39.264299999999999</v>
      </c>
      <c r="E1442" s="196">
        <v>39.531299999999995</v>
      </c>
      <c r="F1442" s="196">
        <v>41.275399999999998</v>
      </c>
      <c r="G1442" s="196">
        <v>40.026499999999999</v>
      </c>
      <c r="H1442" s="197" t="s">
        <v>1733</v>
      </c>
      <c r="I1442" s="197"/>
      <c r="J1442" s="201" t="s">
        <v>3547</v>
      </c>
      <c r="K1442" s="197"/>
      <c r="L1442" s="192"/>
      <c r="M1442" s="197">
        <v>3.8599999999999995E-2</v>
      </c>
      <c r="N1442" s="192" t="s">
        <v>3565</v>
      </c>
      <c r="O1442" s="194" t="s">
        <v>2612</v>
      </c>
      <c r="P1442" s="192" t="s">
        <v>10409</v>
      </c>
      <c r="Q1442" s="197" t="s">
        <v>3547</v>
      </c>
    </row>
    <row r="1443" spans="1:17">
      <c r="A1443" s="192" t="s">
        <v>10410</v>
      </c>
      <c r="B1443" s="196">
        <v>1.5287999999999999</v>
      </c>
      <c r="C1443" s="196">
        <v>0.95269999999999999</v>
      </c>
      <c r="D1443" s="196">
        <v>34.3964</v>
      </c>
      <c r="E1443" s="196">
        <v>39.675999999999995</v>
      </c>
      <c r="F1443" s="196">
        <v>38.672399999999996</v>
      </c>
      <c r="G1443" s="196">
        <v>37.485099999999996</v>
      </c>
      <c r="H1443" s="197" t="s">
        <v>1733</v>
      </c>
      <c r="I1443" s="197"/>
      <c r="J1443" s="201" t="s">
        <v>3547</v>
      </c>
      <c r="K1443" s="197"/>
      <c r="L1443" s="192"/>
      <c r="M1443" s="197"/>
      <c r="N1443" s="192" t="s">
        <v>4095</v>
      </c>
      <c r="O1443" s="194" t="s">
        <v>2613</v>
      </c>
      <c r="P1443" s="192" t="s">
        <v>10411</v>
      </c>
      <c r="Q1443" s="197" t="s">
        <v>3547</v>
      </c>
    </row>
    <row r="1444" spans="1:17">
      <c r="A1444" s="192" t="s">
        <v>10412</v>
      </c>
      <c r="B1444" s="196">
        <v>1.2376999999999998</v>
      </c>
      <c r="C1444" s="196">
        <v>0.93869999999999998</v>
      </c>
      <c r="D1444" s="196">
        <v>38.542899999999996</v>
      </c>
      <c r="E1444" s="196">
        <v>36.308899999999994</v>
      </c>
      <c r="F1444" s="196">
        <v>38.076599999999999</v>
      </c>
      <c r="G1444" s="196">
        <v>37.634499999999996</v>
      </c>
      <c r="H1444" s="197" t="s">
        <v>4092</v>
      </c>
      <c r="I1444" s="197"/>
      <c r="J1444" s="201" t="s">
        <v>3547</v>
      </c>
      <c r="K1444" s="197"/>
      <c r="L1444" s="192"/>
      <c r="M1444" s="197"/>
      <c r="N1444" s="192" t="s">
        <v>4096</v>
      </c>
      <c r="O1444" s="194" t="s">
        <v>2614</v>
      </c>
      <c r="P1444" s="192" t="s">
        <v>10413</v>
      </c>
      <c r="Q1444" s="197" t="s">
        <v>3547</v>
      </c>
    </row>
    <row r="1445" spans="1:17">
      <c r="A1445" s="192" t="s">
        <v>10414</v>
      </c>
      <c r="B1445" s="196">
        <v>2.0190999999999999</v>
      </c>
      <c r="C1445" s="196">
        <v>0.93869999999999998</v>
      </c>
      <c r="D1445" s="196">
        <v>35.959099999999999</v>
      </c>
      <c r="E1445" s="196">
        <v>36.184999999999995</v>
      </c>
      <c r="F1445" s="196">
        <v>38.293399999999998</v>
      </c>
      <c r="G1445" s="196">
        <v>36.793299999999995</v>
      </c>
      <c r="H1445" s="197" t="s">
        <v>4092</v>
      </c>
      <c r="I1445" s="197"/>
      <c r="J1445" s="201" t="s">
        <v>3547</v>
      </c>
      <c r="K1445" s="197"/>
      <c r="L1445" s="192"/>
      <c r="M1445" s="197"/>
      <c r="N1445" s="192" t="s">
        <v>4093</v>
      </c>
      <c r="O1445" s="194" t="s">
        <v>2610</v>
      </c>
      <c r="P1445" s="192" t="s">
        <v>10405</v>
      </c>
      <c r="Q1445" s="197" t="s">
        <v>3547</v>
      </c>
    </row>
    <row r="1446" spans="1:17">
      <c r="A1446" s="192" t="s">
        <v>10415</v>
      </c>
      <c r="B1446" s="196">
        <v>2.1340999999999997</v>
      </c>
      <c r="C1446" s="196">
        <v>0.93869999999999998</v>
      </c>
      <c r="D1446" s="196">
        <v>39.799799999999998</v>
      </c>
      <c r="E1446" s="196">
        <v>39.374499999999998</v>
      </c>
      <c r="F1446" s="196">
        <v>39.616</v>
      </c>
      <c r="G1446" s="196">
        <v>39.595299999999995</v>
      </c>
      <c r="H1446" s="197" t="s">
        <v>4092</v>
      </c>
      <c r="I1446" s="197"/>
      <c r="J1446" s="201" t="s">
        <v>3547</v>
      </c>
      <c r="K1446" s="197"/>
      <c r="L1446" s="192"/>
      <c r="M1446" s="197"/>
      <c r="N1446" s="192" t="s">
        <v>4093</v>
      </c>
      <c r="O1446" s="194" t="s">
        <v>2610</v>
      </c>
      <c r="P1446" s="192" t="s">
        <v>10405</v>
      </c>
      <c r="Q1446" s="197" t="s">
        <v>3547</v>
      </c>
    </row>
    <row r="1447" spans="1:17">
      <c r="A1447" s="192" t="s">
        <v>10416</v>
      </c>
      <c r="B1447" s="196">
        <v>1.5124</v>
      </c>
      <c r="C1447" s="196">
        <v>0.93869999999999998</v>
      </c>
      <c r="D1447" s="196">
        <v>36.168599999999998</v>
      </c>
      <c r="E1447" s="196">
        <v>37.452299999999994</v>
      </c>
      <c r="F1447" s="196">
        <v>39.480899999999998</v>
      </c>
      <c r="G1447" s="196">
        <v>37.712999999999994</v>
      </c>
      <c r="H1447" s="197" t="s">
        <v>4092</v>
      </c>
      <c r="I1447" s="197"/>
      <c r="J1447" s="201" t="s">
        <v>3547</v>
      </c>
      <c r="K1447" s="197"/>
      <c r="L1447" s="192"/>
      <c r="M1447" s="197"/>
      <c r="N1447" s="192" t="s">
        <v>4093</v>
      </c>
      <c r="O1447" s="194" t="s">
        <v>2610</v>
      </c>
      <c r="P1447" s="192" t="s">
        <v>10405</v>
      </c>
      <c r="Q1447" s="197" t="s">
        <v>3547</v>
      </c>
    </row>
    <row r="1448" spans="1:17">
      <c r="A1448" s="192" t="s">
        <v>10417</v>
      </c>
      <c r="B1448" s="196">
        <v>1.7865</v>
      </c>
      <c r="C1448" s="196">
        <v>0.93869999999999998</v>
      </c>
      <c r="D1448" s="196">
        <v>37.521599999999999</v>
      </c>
      <c r="E1448" s="196">
        <v>39.933999999999997</v>
      </c>
      <c r="F1448" s="196">
        <v>38.321799999999996</v>
      </c>
      <c r="G1448" s="196">
        <v>38.536499999999997</v>
      </c>
      <c r="H1448" s="197" t="s">
        <v>4092</v>
      </c>
      <c r="I1448" s="197"/>
      <c r="J1448" s="201" t="s">
        <v>3547</v>
      </c>
      <c r="K1448" s="197"/>
      <c r="L1448" s="192"/>
      <c r="M1448" s="197"/>
      <c r="N1448" s="192" t="s">
        <v>4093</v>
      </c>
      <c r="O1448" s="194" t="s">
        <v>2610</v>
      </c>
      <c r="P1448" s="192" t="s">
        <v>10405</v>
      </c>
      <c r="Q1448" s="197" t="s">
        <v>3547</v>
      </c>
    </row>
    <row r="1449" spans="1:17">
      <c r="A1449" s="192" t="s">
        <v>10418</v>
      </c>
      <c r="B1449" s="196">
        <v>1.3596999999999999</v>
      </c>
      <c r="C1449" s="196">
        <v>0.93869999999999998</v>
      </c>
      <c r="D1449" s="196">
        <v>44.021999999999998</v>
      </c>
      <c r="E1449" s="196">
        <v>43.024199999999993</v>
      </c>
      <c r="F1449" s="196">
        <v>44.460899999999995</v>
      </c>
      <c r="G1449" s="196">
        <v>43.827599999999997</v>
      </c>
      <c r="H1449" s="197" t="s">
        <v>4092</v>
      </c>
      <c r="I1449" s="197"/>
      <c r="J1449" s="201" t="s">
        <v>3547</v>
      </c>
      <c r="K1449" s="197"/>
      <c r="L1449" s="192"/>
      <c r="M1449" s="197"/>
      <c r="N1449" s="192" t="s">
        <v>4093</v>
      </c>
      <c r="O1449" s="194" t="s">
        <v>2610</v>
      </c>
      <c r="P1449" s="192" t="s">
        <v>10405</v>
      </c>
      <c r="Q1449" s="197" t="s">
        <v>3547</v>
      </c>
    </row>
    <row r="1450" spans="1:17">
      <c r="A1450" s="192" t="s">
        <v>10419</v>
      </c>
      <c r="B1450" s="196">
        <v>1.4456</v>
      </c>
      <c r="C1450" s="196">
        <v>0.93869999999999998</v>
      </c>
      <c r="D1450" s="196">
        <v>37.275699999999993</v>
      </c>
      <c r="E1450" s="196">
        <v>38.849499999999999</v>
      </c>
      <c r="F1450" s="196">
        <v>40.690599999999996</v>
      </c>
      <c r="G1450" s="196">
        <v>38.937099999999994</v>
      </c>
      <c r="H1450" s="197" t="s">
        <v>4092</v>
      </c>
      <c r="I1450" s="197"/>
      <c r="J1450" s="201" t="s">
        <v>3547</v>
      </c>
      <c r="K1450" s="197"/>
      <c r="L1450" s="192"/>
      <c r="M1450" s="197"/>
      <c r="N1450" s="192" t="s">
        <v>4097</v>
      </c>
      <c r="O1450" s="194" t="s">
        <v>2615</v>
      </c>
      <c r="P1450" s="192" t="s">
        <v>10420</v>
      </c>
      <c r="Q1450" s="197" t="s">
        <v>3547</v>
      </c>
    </row>
    <row r="1451" spans="1:17">
      <c r="A1451" s="192" t="s">
        <v>10421</v>
      </c>
      <c r="B1451" s="196">
        <v>1.7875999999999999</v>
      </c>
      <c r="C1451" s="196">
        <v>0.99129999999999996</v>
      </c>
      <c r="D1451" s="196">
        <v>37.525399999999998</v>
      </c>
      <c r="E1451" s="196">
        <v>38.159799999999997</v>
      </c>
      <c r="F1451" s="196">
        <v>39.370699999999999</v>
      </c>
      <c r="G1451" s="196">
        <v>38.333399999999997</v>
      </c>
      <c r="H1451" s="197" t="s">
        <v>1733</v>
      </c>
      <c r="I1451" s="197"/>
      <c r="J1451" s="201" t="s">
        <v>3547</v>
      </c>
      <c r="K1451" s="197"/>
      <c r="L1451" s="192"/>
      <c r="M1451" s="197">
        <v>3.8599999999999995E-2</v>
      </c>
      <c r="N1451" s="192" t="s">
        <v>3565</v>
      </c>
      <c r="O1451" s="194" t="s">
        <v>2612</v>
      </c>
      <c r="P1451" s="192" t="s">
        <v>10409</v>
      </c>
      <c r="Q1451" s="197" t="s">
        <v>3547</v>
      </c>
    </row>
    <row r="1452" spans="1:17">
      <c r="A1452" s="192" t="s">
        <v>10422</v>
      </c>
      <c r="B1452" s="196">
        <v>1.3592</v>
      </c>
      <c r="C1452" s="196">
        <v>0.88639999999999985</v>
      </c>
      <c r="D1452" s="196">
        <v>30.649099999999997</v>
      </c>
      <c r="E1452" s="196">
        <v>32.981199999999994</v>
      </c>
      <c r="F1452" s="196">
        <v>34.5229</v>
      </c>
      <c r="G1452" s="196">
        <v>32.7577</v>
      </c>
      <c r="H1452" s="197" t="s">
        <v>4098</v>
      </c>
      <c r="I1452" s="197"/>
      <c r="J1452" s="201" t="s">
        <v>3547</v>
      </c>
      <c r="K1452" s="197"/>
      <c r="L1452" s="192"/>
      <c r="M1452" s="197">
        <v>2.4999999999999996E-3</v>
      </c>
      <c r="N1452" s="192" t="s">
        <v>4099</v>
      </c>
      <c r="O1452" s="194" t="s">
        <v>2616</v>
      </c>
      <c r="P1452" s="192" t="s">
        <v>10423</v>
      </c>
      <c r="Q1452" s="197" t="s">
        <v>3547</v>
      </c>
    </row>
    <row r="1453" spans="1:17">
      <c r="A1453" s="192" t="s">
        <v>10424</v>
      </c>
      <c r="B1453" s="196">
        <v>1.4503999999999999</v>
      </c>
      <c r="C1453" s="196">
        <v>0.99129999999999996</v>
      </c>
      <c r="D1453" s="196">
        <v>41.944799999999994</v>
      </c>
      <c r="E1453" s="196">
        <v>41.445999999999998</v>
      </c>
      <c r="F1453" s="196">
        <v>42.402399999999993</v>
      </c>
      <c r="G1453" s="196">
        <v>41.924299999999995</v>
      </c>
      <c r="H1453" s="197" t="s">
        <v>1733</v>
      </c>
      <c r="I1453" s="197"/>
      <c r="J1453" s="201" t="s">
        <v>3547</v>
      </c>
      <c r="K1453" s="197"/>
      <c r="L1453" s="192"/>
      <c r="M1453" s="197">
        <v>3.8599999999999995E-2</v>
      </c>
      <c r="N1453" s="192" t="s">
        <v>3565</v>
      </c>
      <c r="O1453" s="194" t="s">
        <v>2612</v>
      </c>
      <c r="P1453" s="192" t="s">
        <v>10409</v>
      </c>
      <c r="Q1453" s="197" t="s">
        <v>3547</v>
      </c>
    </row>
    <row r="1454" spans="1:17">
      <c r="A1454" s="192" t="s">
        <v>10425</v>
      </c>
      <c r="B1454" s="196">
        <v>1.6607999999999998</v>
      </c>
      <c r="C1454" s="196">
        <v>0.9363999999999999</v>
      </c>
      <c r="D1454" s="196">
        <v>35.441899999999997</v>
      </c>
      <c r="E1454" s="196">
        <v>41.067399999999999</v>
      </c>
      <c r="F1454" s="196">
        <v>35.460999999999999</v>
      </c>
      <c r="G1454" s="196">
        <v>37.139599999999994</v>
      </c>
      <c r="H1454" s="197" t="s">
        <v>3765</v>
      </c>
      <c r="I1454" s="197"/>
      <c r="J1454" s="201" t="s">
        <v>3547</v>
      </c>
      <c r="K1454" s="197"/>
      <c r="L1454" s="192"/>
      <c r="M1454" s="197"/>
      <c r="N1454" s="192" t="s">
        <v>4100</v>
      </c>
      <c r="O1454" s="194" t="s">
        <v>2617</v>
      </c>
      <c r="P1454" s="192" t="s">
        <v>10426</v>
      </c>
      <c r="Q1454" s="197" t="s">
        <v>3547</v>
      </c>
    </row>
    <row r="1455" spans="1:17">
      <c r="A1455" s="192" t="s">
        <v>10427</v>
      </c>
      <c r="B1455" s="196">
        <v>1.7378999999999998</v>
      </c>
      <c r="C1455" s="196">
        <v>0.99129999999999996</v>
      </c>
      <c r="D1455" s="196">
        <v>39.928999999999995</v>
      </c>
      <c r="E1455" s="196">
        <v>40.547499999999999</v>
      </c>
      <c r="F1455" s="196">
        <v>43.286699999999996</v>
      </c>
      <c r="G1455" s="196">
        <v>41.213499999999996</v>
      </c>
      <c r="H1455" s="197" t="s">
        <v>1733</v>
      </c>
      <c r="I1455" s="197"/>
      <c r="J1455" s="201" t="s">
        <v>3547</v>
      </c>
      <c r="K1455" s="197"/>
      <c r="L1455" s="192"/>
      <c r="M1455" s="197">
        <v>3.8599999999999995E-2</v>
      </c>
      <c r="N1455" s="192" t="s">
        <v>3565</v>
      </c>
      <c r="O1455" s="194" t="s">
        <v>2612</v>
      </c>
      <c r="P1455" s="192" t="s">
        <v>10409</v>
      </c>
      <c r="Q1455" s="197" t="s">
        <v>3547</v>
      </c>
    </row>
    <row r="1456" spans="1:17">
      <c r="A1456" s="192" t="s">
        <v>10428</v>
      </c>
      <c r="B1456" s="196">
        <v>1.5198999999999998</v>
      </c>
      <c r="C1456" s="196">
        <v>0.94869999999999999</v>
      </c>
      <c r="D1456" s="196">
        <v>40.185599999999994</v>
      </c>
      <c r="E1456" s="196">
        <v>41.436999999999998</v>
      </c>
      <c r="F1456" s="196">
        <v>43.407799999999995</v>
      </c>
      <c r="G1456" s="196">
        <v>41.646999999999998</v>
      </c>
      <c r="H1456" s="197" t="s">
        <v>4092</v>
      </c>
      <c r="I1456" s="197"/>
      <c r="J1456" s="201" t="s">
        <v>3547</v>
      </c>
      <c r="K1456" s="197"/>
      <c r="L1456" s="192"/>
      <c r="M1456" s="197">
        <v>9.9999999999999985E-3</v>
      </c>
      <c r="N1456" s="192" t="s">
        <v>4101</v>
      </c>
      <c r="O1456" s="194" t="s">
        <v>2618</v>
      </c>
      <c r="P1456" s="192" t="s">
        <v>10429</v>
      </c>
      <c r="Q1456" s="197" t="s">
        <v>3547</v>
      </c>
    </row>
    <row r="1457" spans="1:17">
      <c r="A1457" s="192" t="s">
        <v>10430</v>
      </c>
      <c r="B1457" s="196">
        <v>2.0721999999999996</v>
      </c>
      <c r="C1457" s="196">
        <v>0.93869999999999998</v>
      </c>
      <c r="D1457" s="196">
        <v>42.268699999999995</v>
      </c>
      <c r="E1457" s="196">
        <v>39.796699999999994</v>
      </c>
      <c r="F1457" s="196">
        <v>39.967499999999994</v>
      </c>
      <c r="G1457" s="196">
        <v>40.656899999999993</v>
      </c>
      <c r="H1457" s="197" t="s">
        <v>4092</v>
      </c>
      <c r="I1457" s="197"/>
      <c r="J1457" s="201" t="s">
        <v>3547</v>
      </c>
      <c r="K1457" s="197"/>
      <c r="L1457" s="192"/>
      <c r="M1457" s="197"/>
      <c r="N1457" s="192" t="s">
        <v>4093</v>
      </c>
      <c r="O1457" s="194" t="s">
        <v>2610</v>
      </c>
      <c r="P1457" s="192" t="s">
        <v>10405</v>
      </c>
      <c r="Q1457" s="197" t="s">
        <v>3547</v>
      </c>
    </row>
    <row r="1458" spans="1:17">
      <c r="A1458" s="192" t="s">
        <v>10431</v>
      </c>
      <c r="B1458" s="196">
        <v>1.5532999999999999</v>
      </c>
      <c r="C1458" s="196">
        <v>0.88389999999999991</v>
      </c>
      <c r="D1458" s="196">
        <v>35.555599999999998</v>
      </c>
      <c r="E1458" s="196">
        <v>30.674299999999999</v>
      </c>
      <c r="F1458" s="196">
        <v>35.441299999999998</v>
      </c>
      <c r="G1458" s="196">
        <v>33.983599999999996</v>
      </c>
      <c r="H1458" s="197" t="s">
        <v>4102</v>
      </c>
      <c r="I1458" s="197"/>
      <c r="J1458" s="201" t="s">
        <v>3547</v>
      </c>
      <c r="K1458" s="197"/>
      <c r="L1458" s="192"/>
      <c r="M1458" s="197"/>
      <c r="N1458" s="192" t="s">
        <v>4103</v>
      </c>
      <c r="O1458" s="194" t="s">
        <v>2619</v>
      </c>
      <c r="P1458" s="192" t="s">
        <v>10432</v>
      </c>
      <c r="Q1458" s="197" t="s">
        <v>3547</v>
      </c>
    </row>
    <row r="1459" spans="1:17">
      <c r="A1459" s="192" t="s">
        <v>10433</v>
      </c>
      <c r="B1459" s="196">
        <v>1.3442999999999998</v>
      </c>
      <c r="C1459" s="196">
        <v>0.94140000000000001</v>
      </c>
      <c r="D1459" s="196">
        <v>38.126099999999994</v>
      </c>
      <c r="E1459" s="196">
        <v>37.7898</v>
      </c>
      <c r="F1459" s="196">
        <v>39.083999999999996</v>
      </c>
      <c r="G1459" s="196">
        <v>38.338299999999997</v>
      </c>
      <c r="H1459" s="197" t="s">
        <v>4104</v>
      </c>
      <c r="I1459" s="197"/>
      <c r="J1459" s="201" t="s">
        <v>3547</v>
      </c>
      <c r="K1459" s="197"/>
      <c r="L1459" s="192"/>
      <c r="M1459" s="197">
        <v>1.78E-2</v>
      </c>
      <c r="N1459" s="192" t="s">
        <v>4105</v>
      </c>
      <c r="O1459" s="194" t="s">
        <v>2620</v>
      </c>
      <c r="P1459" s="192" t="s">
        <v>10434</v>
      </c>
      <c r="Q1459" s="197" t="s">
        <v>3547</v>
      </c>
    </row>
    <row r="1460" spans="1:17">
      <c r="A1460" s="192" t="s">
        <v>10435</v>
      </c>
      <c r="B1460" s="196">
        <v>1.4541999999999999</v>
      </c>
      <c r="C1460" s="196">
        <v>0.93869999999999998</v>
      </c>
      <c r="D1460" s="196">
        <v>42.611899999999999</v>
      </c>
      <c r="E1460" s="196">
        <v>43.067599999999999</v>
      </c>
      <c r="F1460" s="196">
        <v>43.316299999999998</v>
      </c>
      <c r="G1460" s="196">
        <v>43.000799999999998</v>
      </c>
      <c r="H1460" s="197" t="s">
        <v>4092</v>
      </c>
      <c r="I1460" s="197"/>
      <c r="J1460" s="201" t="s">
        <v>3547</v>
      </c>
      <c r="K1460" s="197"/>
      <c r="L1460" s="192"/>
      <c r="M1460" s="197"/>
      <c r="N1460" s="192" t="s">
        <v>4093</v>
      </c>
      <c r="O1460" s="194" t="s">
        <v>2610</v>
      </c>
      <c r="P1460" s="192" t="s">
        <v>10405</v>
      </c>
      <c r="Q1460" s="197" t="s">
        <v>3547</v>
      </c>
    </row>
    <row r="1461" spans="1:17">
      <c r="A1461" s="192" t="s">
        <v>10436</v>
      </c>
      <c r="B1461" s="196">
        <v>1.2504</v>
      </c>
      <c r="C1461" s="196">
        <v>0.94179999999999986</v>
      </c>
      <c r="D1461" s="196">
        <v>37.058599999999998</v>
      </c>
      <c r="E1461" s="196">
        <v>38.095599999999997</v>
      </c>
      <c r="F1461" s="196">
        <v>41.437899999999999</v>
      </c>
      <c r="G1461" s="196">
        <v>38.7684</v>
      </c>
      <c r="H1461" s="197" t="s">
        <v>4098</v>
      </c>
      <c r="I1461" s="197"/>
      <c r="J1461" s="201" t="s">
        <v>3547</v>
      </c>
      <c r="K1461" s="197"/>
      <c r="L1461" s="192"/>
      <c r="M1461" s="197">
        <v>5.7899999999999993E-2</v>
      </c>
      <c r="N1461" s="192" t="s">
        <v>3767</v>
      </c>
      <c r="O1461" s="194" t="s">
        <v>1858</v>
      </c>
      <c r="P1461" s="192" t="s">
        <v>10437</v>
      </c>
      <c r="Q1461" s="197" t="s">
        <v>3547</v>
      </c>
    </row>
    <row r="1462" spans="1:17">
      <c r="A1462" s="192" t="s">
        <v>10438</v>
      </c>
      <c r="B1462" s="196">
        <v>1.3092999999999999</v>
      </c>
      <c r="C1462" s="196">
        <v>1.0953999999999999</v>
      </c>
      <c r="D1462" s="196">
        <v>34.973699999999994</v>
      </c>
      <c r="E1462" s="196">
        <v>36.2547</v>
      </c>
      <c r="F1462" s="196">
        <v>38.223799999999997</v>
      </c>
      <c r="G1462" s="196">
        <v>36.453199999999995</v>
      </c>
      <c r="H1462" s="197" t="s">
        <v>1779</v>
      </c>
      <c r="I1462" s="197"/>
      <c r="J1462" s="201" t="s">
        <v>3547</v>
      </c>
      <c r="K1462" s="197"/>
      <c r="L1462" s="192"/>
      <c r="M1462" s="197"/>
      <c r="N1462" s="192" t="s">
        <v>4106</v>
      </c>
      <c r="O1462" s="194" t="s">
        <v>2621</v>
      </c>
      <c r="P1462" s="192" t="s">
        <v>10439</v>
      </c>
      <c r="Q1462" s="197" t="s">
        <v>3547</v>
      </c>
    </row>
    <row r="1463" spans="1:17">
      <c r="A1463" s="192" t="s">
        <v>10440</v>
      </c>
      <c r="B1463" s="196">
        <v>1.4196</v>
      </c>
      <c r="C1463" s="196">
        <v>0.93869999999999998</v>
      </c>
      <c r="D1463" s="196">
        <v>37.208699999999993</v>
      </c>
      <c r="E1463" s="196">
        <v>37.009099999999997</v>
      </c>
      <c r="F1463" s="196">
        <v>39.9574</v>
      </c>
      <c r="G1463" s="196">
        <v>38.044899999999998</v>
      </c>
      <c r="H1463" s="197" t="s">
        <v>4092</v>
      </c>
      <c r="I1463" s="197"/>
      <c r="J1463" s="201" t="s">
        <v>3547</v>
      </c>
      <c r="K1463" s="197"/>
      <c r="L1463" s="192"/>
      <c r="M1463" s="197"/>
      <c r="N1463" s="192" t="s">
        <v>3824</v>
      </c>
      <c r="O1463" s="194" t="s">
        <v>1856</v>
      </c>
      <c r="P1463" s="192" t="s">
        <v>10441</v>
      </c>
      <c r="Q1463" s="197" t="s">
        <v>3547</v>
      </c>
    </row>
    <row r="1464" spans="1:17">
      <c r="A1464" s="192" t="s">
        <v>10442</v>
      </c>
      <c r="B1464" s="196">
        <v>1.5297999999999998</v>
      </c>
      <c r="C1464" s="196">
        <v>0.93869999999999998</v>
      </c>
      <c r="D1464" s="196">
        <v>39.963799999999999</v>
      </c>
      <c r="E1464" s="196">
        <v>39.662199999999999</v>
      </c>
      <c r="F1464" s="196">
        <v>41.224499999999999</v>
      </c>
      <c r="G1464" s="196">
        <v>40.271999999999998</v>
      </c>
      <c r="H1464" s="197" t="s">
        <v>4092</v>
      </c>
      <c r="I1464" s="197"/>
      <c r="J1464" s="201" t="s">
        <v>3547</v>
      </c>
      <c r="K1464" s="197"/>
      <c r="L1464" s="192"/>
      <c r="M1464" s="197"/>
      <c r="N1464" s="192" t="s">
        <v>4093</v>
      </c>
      <c r="O1464" s="194" t="s">
        <v>2610</v>
      </c>
      <c r="P1464" s="192" t="s">
        <v>10405</v>
      </c>
      <c r="Q1464" s="197" t="s">
        <v>3547</v>
      </c>
    </row>
    <row r="1465" spans="1:17">
      <c r="A1465" s="192" t="s">
        <v>10443</v>
      </c>
      <c r="B1465" s="196">
        <v>1.3908999999999998</v>
      </c>
      <c r="C1465" s="196">
        <v>1.0198999999999998</v>
      </c>
      <c r="D1465" s="196">
        <v>35.849999999999994</v>
      </c>
      <c r="E1465" s="196">
        <v>35.579899999999995</v>
      </c>
      <c r="F1465" s="196">
        <v>36.333799999999997</v>
      </c>
      <c r="G1465" s="196">
        <v>35.919499999999999</v>
      </c>
      <c r="H1465" s="197" t="s">
        <v>1771</v>
      </c>
      <c r="I1465" s="197"/>
      <c r="J1465" s="201" t="s">
        <v>3547</v>
      </c>
      <c r="K1465" s="197"/>
      <c r="L1465" s="192"/>
      <c r="M1465" s="197"/>
      <c r="N1465" s="192" t="s">
        <v>4107</v>
      </c>
      <c r="O1465" s="194" t="s">
        <v>2622</v>
      </c>
      <c r="P1465" s="192" t="s">
        <v>10444</v>
      </c>
      <c r="Q1465" s="197" t="s">
        <v>3547</v>
      </c>
    </row>
    <row r="1466" spans="1:17">
      <c r="A1466" s="192" t="s">
        <v>10445</v>
      </c>
      <c r="B1466" s="196">
        <v>1.2727999999999999</v>
      </c>
      <c r="C1466" s="196">
        <v>0.89959999999999996</v>
      </c>
      <c r="D1466" s="196">
        <v>35.297199999999997</v>
      </c>
      <c r="E1466" s="196">
        <v>36.146099999999997</v>
      </c>
      <c r="F1466" s="196">
        <v>37.165499999999994</v>
      </c>
      <c r="G1466" s="196">
        <v>36.192099999999996</v>
      </c>
      <c r="H1466" s="197" t="s">
        <v>4098</v>
      </c>
      <c r="I1466" s="197"/>
      <c r="J1466" s="201" t="s">
        <v>3547</v>
      </c>
      <c r="K1466" s="197"/>
      <c r="L1466" s="192"/>
      <c r="M1466" s="197">
        <v>1.5699999999999999E-2</v>
      </c>
      <c r="N1466" s="192" t="s">
        <v>4108</v>
      </c>
      <c r="O1466" s="194" t="s">
        <v>2623</v>
      </c>
      <c r="P1466" s="192" t="s">
        <v>10446</v>
      </c>
      <c r="Q1466" s="197" t="s">
        <v>3547</v>
      </c>
    </row>
    <row r="1467" spans="1:17">
      <c r="A1467" s="192" t="s">
        <v>10447</v>
      </c>
      <c r="B1467" s="196">
        <v>1.6684999999999999</v>
      </c>
      <c r="C1467" s="196">
        <v>0.93869999999999998</v>
      </c>
      <c r="D1467" s="196">
        <v>39.523799999999994</v>
      </c>
      <c r="E1467" s="196">
        <v>39.243299999999998</v>
      </c>
      <c r="F1467" s="196">
        <v>40.507199999999997</v>
      </c>
      <c r="G1467" s="196">
        <v>39.760499999999993</v>
      </c>
      <c r="H1467" s="197" t="s">
        <v>4092</v>
      </c>
      <c r="I1467" s="197"/>
      <c r="J1467" s="201" t="s">
        <v>3547</v>
      </c>
      <c r="K1467" s="197"/>
      <c r="L1467" s="192"/>
      <c r="M1467" s="197"/>
      <c r="N1467" s="192" t="s">
        <v>4093</v>
      </c>
      <c r="O1467" s="194" t="s">
        <v>2610</v>
      </c>
      <c r="P1467" s="192" t="s">
        <v>10405</v>
      </c>
      <c r="Q1467" s="197" t="s">
        <v>3547</v>
      </c>
    </row>
    <row r="1468" spans="1:17">
      <c r="A1468" s="192" t="s">
        <v>10448</v>
      </c>
      <c r="B1468" s="196">
        <v>1.3633</v>
      </c>
      <c r="C1468" s="196">
        <v>1.0198999999999998</v>
      </c>
      <c r="D1468" s="196">
        <v>38.077499999999993</v>
      </c>
      <c r="E1468" s="196">
        <v>38.267899999999997</v>
      </c>
      <c r="F1468" s="196">
        <v>39.852799999999995</v>
      </c>
      <c r="G1468" s="196">
        <v>38.722499999999997</v>
      </c>
      <c r="H1468" s="197" t="s">
        <v>1771</v>
      </c>
      <c r="I1468" s="197"/>
      <c r="J1468" s="201" t="s">
        <v>3547</v>
      </c>
      <c r="K1468" s="197"/>
      <c r="L1468" s="192"/>
      <c r="M1468" s="197"/>
      <c r="N1468" s="192" t="s">
        <v>4109</v>
      </c>
      <c r="O1468" s="194" t="s">
        <v>2624</v>
      </c>
      <c r="P1468" s="192" t="s">
        <v>10449</v>
      </c>
      <c r="Q1468" s="197" t="s">
        <v>3547</v>
      </c>
    </row>
    <row r="1469" spans="1:17">
      <c r="A1469" s="192" t="s">
        <v>10450</v>
      </c>
      <c r="B1469" s="196">
        <v>1.2806999999999999</v>
      </c>
      <c r="C1469" s="196">
        <v>0.93869999999999998</v>
      </c>
      <c r="D1469" s="196">
        <v>37.018699999999995</v>
      </c>
      <c r="E1469" s="196">
        <v>38.2258</v>
      </c>
      <c r="F1469" s="196">
        <v>39.087899999999998</v>
      </c>
      <c r="G1469" s="196">
        <v>38.090199999999996</v>
      </c>
      <c r="H1469" s="197" t="s">
        <v>4092</v>
      </c>
      <c r="I1469" s="197"/>
      <c r="J1469" s="201" t="s">
        <v>3547</v>
      </c>
      <c r="K1469" s="197"/>
      <c r="L1469" s="192"/>
      <c r="M1469" s="197"/>
      <c r="N1469" s="192" t="s">
        <v>4097</v>
      </c>
      <c r="O1469" s="194" t="s">
        <v>2615</v>
      </c>
      <c r="P1469" s="192" t="s">
        <v>10420</v>
      </c>
      <c r="Q1469" s="197" t="s">
        <v>3547</v>
      </c>
    </row>
    <row r="1470" spans="1:17">
      <c r="A1470" s="192" t="s">
        <v>10451</v>
      </c>
      <c r="B1470" s="196">
        <v>1.4884999999999999</v>
      </c>
      <c r="C1470" s="196">
        <v>0.94869999999999999</v>
      </c>
      <c r="D1470" s="196">
        <v>36.913899999999998</v>
      </c>
      <c r="E1470" s="196">
        <v>39.094899999999996</v>
      </c>
      <c r="F1470" s="196">
        <v>36.113099999999996</v>
      </c>
      <c r="G1470" s="196">
        <v>37.318799999999996</v>
      </c>
      <c r="H1470" s="197" t="s">
        <v>4092</v>
      </c>
      <c r="I1470" s="197"/>
      <c r="J1470" s="201" t="s">
        <v>3547</v>
      </c>
      <c r="K1470" s="197"/>
      <c r="L1470" s="192"/>
      <c r="M1470" s="197">
        <v>9.9999999999999985E-3</v>
      </c>
      <c r="N1470" s="192" t="s">
        <v>4101</v>
      </c>
      <c r="O1470" s="194" t="s">
        <v>2618</v>
      </c>
      <c r="P1470" s="192" t="s">
        <v>10429</v>
      </c>
      <c r="Q1470" s="197" t="s">
        <v>3547</v>
      </c>
    </row>
    <row r="1471" spans="1:17">
      <c r="A1471" s="192" t="s">
        <v>10452</v>
      </c>
      <c r="B1471" s="196">
        <v>1.4420999999999999</v>
      </c>
      <c r="C1471" s="196">
        <v>0.93869999999999998</v>
      </c>
      <c r="D1471" s="196">
        <v>37.762299999999996</v>
      </c>
      <c r="E1471" s="196">
        <v>37.885499999999993</v>
      </c>
      <c r="F1471" s="196">
        <v>37.390099999999997</v>
      </c>
      <c r="G1471" s="196">
        <v>37.677899999999994</v>
      </c>
      <c r="H1471" s="197" t="s">
        <v>4092</v>
      </c>
      <c r="I1471" s="197"/>
      <c r="J1471" s="201" t="s">
        <v>3547</v>
      </c>
      <c r="K1471" s="197"/>
      <c r="L1471" s="192"/>
      <c r="M1471" s="197"/>
      <c r="N1471" s="192" t="s">
        <v>4097</v>
      </c>
      <c r="O1471" s="194" t="s">
        <v>2615</v>
      </c>
      <c r="P1471" s="192" t="s">
        <v>10420</v>
      </c>
      <c r="Q1471" s="197" t="s">
        <v>3547</v>
      </c>
    </row>
    <row r="1472" spans="1:17">
      <c r="A1472" s="192" t="s">
        <v>10453</v>
      </c>
      <c r="B1472" s="196">
        <v>1.0851</v>
      </c>
      <c r="C1472" s="196">
        <v>0.9363999999999999</v>
      </c>
      <c r="D1472" s="196">
        <v>23.803799999999999</v>
      </c>
      <c r="E1472" s="196">
        <v>31.448499999999999</v>
      </c>
      <c r="F1472" s="196">
        <v>32.6556</v>
      </c>
      <c r="G1472" s="196">
        <v>28.448599999999999</v>
      </c>
      <c r="H1472" s="197" t="s">
        <v>3765</v>
      </c>
      <c r="I1472" s="197"/>
      <c r="J1472" s="201" t="s">
        <v>3547</v>
      </c>
      <c r="K1472" s="197"/>
      <c r="L1472" s="192"/>
      <c r="M1472" s="197"/>
      <c r="N1472" s="192" t="s">
        <v>4110</v>
      </c>
      <c r="O1472" s="194" t="s">
        <v>2625</v>
      </c>
      <c r="P1472" s="192" t="s">
        <v>10454</v>
      </c>
      <c r="Q1472" s="197" t="s">
        <v>3547</v>
      </c>
    </row>
    <row r="1473" spans="1:17">
      <c r="A1473" s="192" t="s">
        <v>10455</v>
      </c>
      <c r="B1473" s="196">
        <v>1.4156</v>
      </c>
      <c r="C1473" s="196">
        <v>0.93869999999999998</v>
      </c>
      <c r="D1473" s="196">
        <v>38.452599999999997</v>
      </c>
      <c r="E1473" s="196">
        <v>38.565099999999994</v>
      </c>
      <c r="F1473" s="196">
        <v>39.556199999999997</v>
      </c>
      <c r="G1473" s="196">
        <v>38.864099999999993</v>
      </c>
      <c r="H1473" s="197" t="s">
        <v>4092</v>
      </c>
      <c r="I1473" s="197"/>
      <c r="J1473" s="201" t="s">
        <v>3547</v>
      </c>
      <c r="K1473" s="197"/>
      <c r="L1473" s="192"/>
      <c r="M1473" s="197"/>
      <c r="N1473" s="192" t="s">
        <v>3939</v>
      </c>
      <c r="O1473" s="194" t="s">
        <v>2626</v>
      </c>
      <c r="P1473" s="192" t="s">
        <v>10456</v>
      </c>
      <c r="Q1473" s="197" t="s">
        <v>3547</v>
      </c>
    </row>
    <row r="1474" spans="1:17">
      <c r="A1474" s="192" t="s">
        <v>10457</v>
      </c>
      <c r="B1474" s="196">
        <v>1.5209999999999999</v>
      </c>
      <c r="C1474" s="196">
        <v>0.93869999999999998</v>
      </c>
      <c r="D1474" s="196">
        <v>39.165799999999997</v>
      </c>
      <c r="E1474" s="196">
        <v>38.570999999999998</v>
      </c>
      <c r="F1474" s="196">
        <v>38.506899999999995</v>
      </c>
      <c r="G1474" s="196">
        <v>38.744</v>
      </c>
      <c r="H1474" s="197" t="s">
        <v>4092</v>
      </c>
      <c r="I1474" s="197"/>
      <c r="J1474" s="201" t="s">
        <v>3547</v>
      </c>
      <c r="K1474" s="197"/>
      <c r="L1474" s="192"/>
      <c r="M1474" s="197"/>
      <c r="N1474" s="192" t="s">
        <v>4096</v>
      </c>
      <c r="O1474" s="194" t="s">
        <v>2614</v>
      </c>
      <c r="P1474" s="192" t="s">
        <v>10413</v>
      </c>
      <c r="Q1474" s="197" t="s">
        <v>3547</v>
      </c>
    </row>
    <row r="1475" spans="1:17">
      <c r="A1475" s="192" t="s">
        <v>10458</v>
      </c>
      <c r="B1475" s="196">
        <v>1.4427999999999999</v>
      </c>
      <c r="C1475" s="196">
        <v>1.0198999999999998</v>
      </c>
      <c r="D1475" s="196">
        <v>37.911199999999994</v>
      </c>
      <c r="E1475" s="196">
        <v>38.103399999999993</v>
      </c>
      <c r="F1475" s="196">
        <v>39.489799999999995</v>
      </c>
      <c r="G1475" s="196">
        <v>38.478299999999997</v>
      </c>
      <c r="H1475" s="197" t="s">
        <v>1771</v>
      </c>
      <c r="I1475" s="197"/>
      <c r="J1475" s="201" t="s">
        <v>3547</v>
      </c>
      <c r="K1475" s="197"/>
      <c r="L1475" s="192"/>
      <c r="M1475" s="197"/>
      <c r="N1475" s="192" t="s">
        <v>4094</v>
      </c>
      <c r="O1475" s="194" t="s">
        <v>2611</v>
      </c>
      <c r="P1475" s="192" t="s">
        <v>10407</v>
      </c>
      <c r="Q1475" s="197" t="s">
        <v>3547</v>
      </c>
    </row>
    <row r="1476" spans="1:17">
      <c r="A1476" s="192" t="s">
        <v>10459</v>
      </c>
      <c r="B1476" s="196"/>
      <c r="C1476" s="196">
        <v>1.0198999999999998</v>
      </c>
      <c r="D1476" s="196">
        <v>36.889099999999999</v>
      </c>
      <c r="E1476" s="196"/>
      <c r="F1476" s="196"/>
      <c r="G1476" s="196">
        <v>36.889099999999999</v>
      </c>
      <c r="H1476" s="197" t="s">
        <v>1771</v>
      </c>
      <c r="I1476" s="197"/>
      <c r="J1476" s="201" t="s">
        <v>3547</v>
      </c>
      <c r="K1476" s="197"/>
      <c r="L1476" s="192"/>
      <c r="M1476" s="197"/>
      <c r="N1476" s="192" t="s">
        <v>4094</v>
      </c>
      <c r="O1476" s="194" t="s">
        <v>2611</v>
      </c>
      <c r="P1476" s="192" t="s">
        <v>10407</v>
      </c>
      <c r="Q1476" s="197" t="s">
        <v>3547</v>
      </c>
    </row>
    <row r="1477" spans="1:17">
      <c r="A1477" s="192" t="s">
        <v>10460</v>
      </c>
      <c r="B1477" s="196">
        <v>1.5366</v>
      </c>
      <c r="C1477" s="196">
        <v>1.0198999999999998</v>
      </c>
      <c r="D1477" s="196">
        <v>42.581299999999999</v>
      </c>
      <c r="E1477" s="196">
        <v>42.558</v>
      </c>
      <c r="F1477" s="196">
        <v>41.709799999999994</v>
      </c>
      <c r="G1477" s="196">
        <v>42.290999999999997</v>
      </c>
      <c r="H1477" s="197" t="s">
        <v>1771</v>
      </c>
      <c r="I1477" s="197"/>
      <c r="J1477" s="201" t="s">
        <v>3547</v>
      </c>
      <c r="K1477" s="197"/>
      <c r="L1477" s="192"/>
      <c r="M1477" s="197"/>
      <c r="N1477" s="192" t="s">
        <v>4094</v>
      </c>
      <c r="O1477" s="194" t="s">
        <v>2611</v>
      </c>
      <c r="P1477" s="192" t="s">
        <v>10407</v>
      </c>
      <c r="Q1477" s="197" t="s">
        <v>3547</v>
      </c>
    </row>
    <row r="1478" spans="1:17">
      <c r="A1478" s="192" t="s">
        <v>10461</v>
      </c>
      <c r="B1478" s="196">
        <v>1.486</v>
      </c>
      <c r="C1478" s="196">
        <v>0.93869999999999998</v>
      </c>
      <c r="D1478" s="196">
        <v>40.148899999999998</v>
      </c>
      <c r="E1478" s="196">
        <v>40.337299999999999</v>
      </c>
      <c r="F1478" s="196">
        <v>40.675899999999999</v>
      </c>
      <c r="G1478" s="196">
        <v>40.383699999999997</v>
      </c>
      <c r="H1478" s="197" t="s">
        <v>4092</v>
      </c>
      <c r="I1478" s="197"/>
      <c r="J1478" s="201" t="s">
        <v>3547</v>
      </c>
      <c r="K1478" s="197"/>
      <c r="L1478" s="192"/>
      <c r="M1478" s="197"/>
      <c r="N1478" s="192" t="s">
        <v>4093</v>
      </c>
      <c r="O1478" s="194" t="s">
        <v>2610</v>
      </c>
      <c r="P1478" s="192" t="s">
        <v>10405</v>
      </c>
      <c r="Q1478" s="197" t="s">
        <v>3547</v>
      </c>
    </row>
    <row r="1479" spans="1:17">
      <c r="A1479" s="192" t="s">
        <v>10462</v>
      </c>
      <c r="B1479" s="196">
        <v>1.5757999999999999</v>
      </c>
      <c r="C1479" s="196">
        <v>0.99129999999999996</v>
      </c>
      <c r="D1479" s="196">
        <v>35.714399999999998</v>
      </c>
      <c r="E1479" s="196">
        <v>36.999499999999998</v>
      </c>
      <c r="F1479" s="196">
        <v>38.153499999999994</v>
      </c>
      <c r="G1479" s="196">
        <v>36.938399999999994</v>
      </c>
      <c r="H1479" s="197" t="s">
        <v>1733</v>
      </c>
      <c r="I1479" s="197"/>
      <c r="J1479" s="201" t="s">
        <v>3547</v>
      </c>
      <c r="K1479" s="197"/>
      <c r="L1479" s="192"/>
      <c r="M1479" s="197">
        <v>3.8599999999999995E-2</v>
      </c>
      <c r="N1479" s="192" t="s">
        <v>3565</v>
      </c>
      <c r="O1479" s="194" t="s">
        <v>2612</v>
      </c>
      <c r="P1479" s="192" t="s">
        <v>10409</v>
      </c>
      <c r="Q1479" s="197" t="s">
        <v>3547</v>
      </c>
    </row>
    <row r="1480" spans="1:17">
      <c r="A1480" s="192" t="s">
        <v>10463</v>
      </c>
      <c r="B1480" s="196">
        <v>1.3378999999999999</v>
      </c>
      <c r="C1480" s="196">
        <v>0.93869999999999998</v>
      </c>
      <c r="D1480" s="196">
        <v>38.945699999999995</v>
      </c>
      <c r="E1480" s="196">
        <v>39.321399999999997</v>
      </c>
      <c r="F1480" s="196">
        <v>39.689399999999999</v>
      </c>
      <c r="G1480" s="196">
        <v>39.318999999999996</v>
      </c>
      <c r="H1480" s="197" t="s">
        <v>4092</v>
      </c>
      <c r="I1480" s="197"/>
      <c r="J1480" s="201" t="s">
        <v>3547</v>
      </c>
      <c r="K1480" s="197"/>
      <c r="L1480" s="192"/>
      <c r="M1480" s="197"/>
      <c r="N1480" s="192" t="s">
        <v>4093</v>
      </c>
      <c r="O1480" s="194" t="s">
        <v>2610</v>
      </c>
      <c r="P1480" s="192" t="s">
        <v>10405</v>
      </c>
      <c r="Q1480" s="197" t="s">
        <v>3547</v>
      </c>
    </row>
    <row r="1481" spans="1:17">
      <c r="A1481" s="192" t="s">
        <v>10464</v>
      </c>
      <c r="B1481" s="196">
        <v>1.1580999999999999</v>
      </c>
      <c r="C1481" s="196">
        <v>1.0198999999999998</v>
      </c>
      <c r="D1481" s="196">
        <v>36.167099999999998</v>
      </c>
      <c r="E1481" s="196">
        <v>35.863699999999994</v>
      </c>
      <c r="F1481" s="196">
        <v>39.938999999999993</v>
      </c>
      <c r="G1481" s="196">
        <v>37.289699999999996</v>
      </c>
      <c r="H1481" s="197" t="s">
        <v>1771</v>
      </c>
      <c r="I1481" s="197"/>
      <c r="J1481" s="201" t="s">
        <v>3547</v>
      </c>
      <c r="K1481" s="197"/>
      <c r="L1481" s="192"/>
      <c r="M1481" s="197"/>
      <c r="N1481" s="192" t="s">
        <v>4094</v>
      </c>
      <c r="O1481" s="194" t="s">
        <v>2611</v>
      </c>
      <c r="P1481" s="192" t="s">
        <v>10407</v>
      </c>
      <c r="Q1481" s="197" t="s">
        <v>3547</v>
      </c>
    </row>
    <row r="1482" spans="1:17">
      <c r="A1482" s="192" t="s">
        <v>10465</v>
      </c>
      <c r="B1482" s="196">
        <v>1.5032999999999999</v>
      </c>
      <c r="C1482" s="196">
        <v>0.9363999999999999</v>
      </c>
      <c r="D1482" s="196">
        <v>32.081799999999994</v>
      </c>
      <c r="E1482" s="196">
        <v>33.1267</v>
      </c>
      <c r="F1482" s="196">
        <v>33.737099999999998</v>
      </c>
      <c r="G1482" s="196">
        <v>32.947199999999995</v>
      </c>
      <c r="H1482" s="197" t="s">
        <v>3765</v>
      </c>
      <c r="I1482" s="197"/>
      <c r="J1482" s="201" t="s">
        <v>3547</v>
      </c>
      <c r="K1482" s="197"/>
      <c r="L1482" s="192"/>
      <c r="M1482" s="197"/>
      <c r="N1482" s="192" t="s">
        <v>4111</v>
      </c>
      <c r="O1482" s="194" t="s">
        <v>2627</v>
      </c>
      <c r="P1482" s="192" t="s">
        <v>10466</v>
      </c>
      <c r="Q1482" s="197" t="s">
        <v>3547</v>
      </c>
    </row>
    <row r="1483" spans="1:17">
      <c r="A1483" s="192" t="s">
        <v>10467</v>
      </c>
      <c r="B1483" s="196">
        <v>1.4988999999999999</v>
      </c>
      <c r="C1483" s="196">
        <v>1.0198999999999998</v>
      </c>
      <c r="D1483" s="196"/>
      <c r="E1483" s="196">
        <v>37.557899999999997</v>
      </c>
      <c r="F1483" s="196">
        <v>39.944599999999994</v>
      </c>
      <c r="G1483" s="196">
        <v>38.672599999999996</v>
      </c>
      <c r="H1483" s="197" t="s">
        <v>1771</v>
      </c>
      <c r="I1483" s="197"/>
      <c r="J1483" s="201" t="s">
        <v>3547</v>
      </c>
      <c r="K1483" s="197"/>
      <c r="L1483" s="192"/>
      <c r="M1483" s="197"/>
      <c r="N1483" s="192" t="s">
        <v>4094</v>
      </c>
      <c r="O1483" s="194" t="s">
        <v>2611</v>
      </c>
      <c r="P1483" s="192" t="s">
        <v>10407</v>
      </c>
      <c r="Q1483" s="197" t="s">
        <v>3547</v>
      </c>
    </row>
    <row r="1484" spans="1:17">
      <c r="A1484" s="192" t="s">
        <v>10468</v>
      </c>
      <c r="B1484" s="196">
        <v>1.7523</v>
      </c>
      <c r="C1484" s="196">
        <v>0.93869999999999998</v>
      </c>
      <c r="D1484" s="196"/>
      <c r="E1484" s="196">
        <v>38.353899999999996</v>
      </c>
      <c r="F1484" s="196">
        <v>39.577399999999997</v>
      </c>
      <c r="G1484" s="196">
        <v>38.974899999999998</v>
      </c>
      <c r="H1484" s="197" t="s">
        <v>4092</v>
      </c>
      <c r="I1484" s="197"/>
      <c r="J1484" s="201" t="s">
        <v>3547</v>
      </c>
      <c r="K1484" s="197"/>
      <c r="L1484" s="192"/>
      <c r="M1484" s="197"/>
      <c r="N1484" s="192" t="s">
        <v>4097</v>
      </c>
      <c r="O1484" s="194" t="s">
        <v>2615</v>
      </c>
      <c r="P1484" s="192" t="s">
        <v>10420</v>
      </c>
      <c r="Q1484" s="197" t="s">
        <v>3547</v>
      </c>
    </row>
    <row r="1485" spans="1:17">
      <c r="A1485" s="192" t="s">
        <v>10469</v>
      </c>
      <c r="B1485" s="196">
        <v>1.1265999999999998</v>
      </c>
      <c r="C1485" s="196">
        <v>0.93869999999999998</v>
      </c>
      <c r="D1485" s="196"/>
      <c r="E1485" s="196">
        <v>37.009599999999999</v>
      </c>
      <c r="F1485" s="196">
        <v>35.330499999999994</v>
      </c>
      <c r="G1485" s="196">
        <v>36.108899999999998</v>
      </c>
      <c r="H1485" s="197" t="s">
        <v>4092</v>
      </c>
      <c r="I1485" s="197"/>
      <c r="J1485" s="201" t="s">
        <v>3547</v>
      </c>
      <c r="K1485" s="197"/>
      <c r="L1485" s="192"/>
      <c r="M1485" s="197"/>
      <c r="N1485" s="192" t="s">
        <v>4097</v>
      </c>
      <c r="O1485" s="194" t="s">
        <v>2615</v>
      </c>
      <c r="P1485" s="192" t="s">
        <v>10420</v>
      </c>
      <c r="Q1485" s="197" t="s">
        <v>3547</v>
      </c>
    </row>
    <row r="1486" spans="1:17">
      <c r="A1486" s="192" t="s">
        <v>6020</v>
      </c>
      <c r="B1486" s="196">
        <v>1.4227999999999998</v>
      </c>
      <c r="C1486" s="196">
        <v>0.99129999999999996</v>
      </c>
      <c r="D1486" s="196"/>
      <c r="E1486" s="196"/>
      <c r="F1486" s="196"/>
      <c r="G1486" s="196"/>
      <c r="H1486" s="197" t="s">
        <v>1733</v>
      </c>
      <c r="I1486" s="197"/>
      <c r="J1486" s="201" t="s">
        <v>3547</v>
      </c>
      <c r="K1486" s="197"/>
      <c r="L1486" s="192"/>
      <c r="M1486" s="197">
        <v>3.8599999999999995E-2</v>
      </c>
      <c r="N1486" s="192" t="s">
        <v>3565</v>
      </c>
      <c r="O1486" s="194" t="s">
        <v>2612</v>
      </c>
      <c r="P1486" s="192" t="s">
        <v>10409</v>
      </c>
      <c r="Q1486" s="197" t="s">
        <v>3547</v>
      </c>
    </row>
    <row r="1487" spans="1:17">
      <c r="A1487" s="192" t="s">
        <v>4112</v>
      </c>
      <c r="B1487" s="196"/>
      <c r="C1487" s="196">
        <v>1.3048</v>
      </c>
      <c r="D1487" s="196">
        <v>43.438699999999997</v>
      </c>
      <c r="E1487" s="196">
        <v>43.760899999999999</v>
      </c>
      <c r="F1487" s="196">
        <v>45.787599999999998</v>
      </c>
      <c r="G1487" s="196">
        <v>44.307799999999993</v>
      </c>
      <c r="H1487" s="197" t="s">
        <v>1406</v>
      </c>
      <c r="I1487" s="197"/>
      <c r="J1487" s="201" t="s">
        <v>3547</v>
      </c>
      <c r="K1487" s="197"/>
      <c r="L1487" s="192"/>
      <c r="M1487" s="197"/>
      <c r="N1487" s="192" t="s">
        <v>4113</v>
      </c>
      <c r="O1487" s="194" t="s">
        <v>2637</v>
      </c>
      <c r="P1487" s="192" t="s">
        <v>10470</v>
      </c>
      <c r="Q1487" s="197" t="s">
        <v>3547</v>
      </c>
    </row>
    <row r="1488" spans="1:17">
      <c r="A1488" s="192" t="s">
        <v>6021</v>
      </c>
      <c r="B1488" s="196">
        <v>1.4503999999999999</v>
      </c>
      <c r="C1488" s="196">
        <v>1.2429999999999999</v>
      </c>
      <c r="D1488" s="196">
        <v>41.898899999999998</v>
      </c>
      <c r="E1488" s="196">
        <v>43.013099999999994</v>
      </c>
      <c r="F1488" s="196">
        <v>44.804499999999997</v>
      </c>
      <c r="G1488" s="196">
        <v>43.215499999999999</v>
      </c>
      <c r="H1488" s="197" t="s">
        <v>3756</v>
      </c>
      <c r="I1488" s="197" t="s">
        <v>1406</v>
      </c>
      <c r="J1488" s="201" t="s">
        <v>3547</v>
      </c>
      <c r="K1488" s="197" t="s">
        <v>3550</v>
      </c>
      <c r="L1488" s="192"/>
      <c r="M1488" s="197"/>
      <c r="N1488" s="192" t="s">
        <v>4111</v>
      </c>
      <c r="O1488" s="194" t="s">
        <v>2628</v>
      </c>
      <c r="P1488" s="192" t="s">
        <v>10471</v>
      </c>
      <c r="Q1488" s="197" t="s">
        <v>3547</v>
      </c>
    </row>
    <row r="1489" spans="1:17">
      <c r="A1489" s="192" t="s">
        <v>6022</v>
      </c>
      <c r="B1489" s="196">
        <v>1.5573999999999999</v>
      </c>
      <c r="C1489" s="196">
        <v>1.2429999999999999</v>
      </c>
      <c r="D1489" s="196">
        <v>45.622599999999998</v>
      </c>
      <c r="E1489" s="196">
        <v>46.638199999999998</v>
      </c>
      <c r="F1489" s="196">
        <v>47.706899999999997</v>
      </c>
      <c r="G1489" s="196">
        <v>46.654499999999999</v>
      </c>
      <c r="H1489" s="197" t="s">
        <v>1419</v>
      </c>
      <c r="I1489" s="197" t="s">
        <v>1406</v>
      </c>
      <c r="J1489" s="201" t="s">
        <v>3547</v>
      </c>
      <c r="K1489" s="197" t="s">
        <v>3550</v>
      </c>
      <c r="L1489" s="192"/>
      <c r="M1489" s="197">
        <v>8.199999999999999E-3</v>
      </c>
      <c r="N1489" s="192" t="s">
        <v>3763</v>
      </c>
      <c r="O1489" s="194" t="s">
        <v>2629</v>
      </c>
      <c r="P1489" s="192" t="s">
        <v>10472</v>
      </c>
      <c r="Q1489" s="197" t="s">
        <v>3547</v>
      </c>
    </row>
    <row r="1490" spans="1:17">
      <c r="A1490" s="192" t="s">
        <v>6023</v>
      </c>
      <c r="B1490" s="196">
        <v>1.3339999999999999</v>
      </c>
      <c r="C1490" s="196">
        <v>1.2429999999999999</v>
      </c>
      <c r="D1490" s="196">
        <v>49.166399999999996</v>
      </c>
      <c r="E1490" s="196">
        <v>48.9452</v>
      </c>
      <c r="F1490" s="196">
        <v>49.553899999999999</v>
      </c>
      <c r="G1490" s="196">
        <v>49.221699999999998</v>
      </c>
      <c r="H1490" s="197" t="s">
        <v>4114</v>
      </c>
      <c r="I1490" s="197" t="s">
        <v>1406</v>
      </c>
      <c r="J1490" s="201" t="s">
        <v>3547</v>
      </c>
      <c r="K1490" s="197" t="s">
        <v>3550</v>
      </c>
      <c r="L1490" s="192"/>
      <c r="M1490" s="197">
        <v>4.6999999999999993E-3</v>
      </c>
      <c r="N1490" s="192" t="s">
        <v>4115</v>
      </c>
      <c r="O1490" s="194" t="s">
        <v>1486</v>
      </c>
      <c r="P1490" s="192" t="s">
        <v>10473</v>
      </c>
      <c r="Q1490" s="197" t="s">
        <v>3547</v>
      </c>
    </row>
    <row r="1491" spans="1:17">
      <c r="A1491" s="192" t="s">
        <v>6024</v>
      </c>
      <c r="B1491" s="196">
        <v>1.4505999999999999</v>
      </c>
      <c r="C1491" s="196">
        <v>1.2429999999999999</v>
      </c>
      <c r="D1491" s="196">
        <v>45.078899999999997</v>
      </c>
      <c r="E1491" s="196">
        <v>45.592499999999994</v>
      </c>
      <c r="F1491" s="196">
        <v>45.520599999999995</v>
      </c>
      <c r="G1491" s="196">
        <v>45.404999999999994</v>
      </c>
      <c r="H1491" s="197" t="s">
        <v>1419</v>
      </c>
      <c r="I1491" s="197"/>
      <c r="J1491" s="201" t="s">
        <v>3547</v>
      </c>
      <c r="K1491" s="197"/>
      <c r="L1491" s="192"/>
      <c r="M1491" s="197"/>
      <c r="N1491" s="192" t="s">
        <v>4116</v>
      </c>
      <c r="O1491" s="194" t="s">
        <v>2630</v>
      </c>
      <c r="P1491" s="192" t="s">
        <v>10474</v>
      </c>
      <c r="Q1491" s="197" t="s">
        <v>3547</v>
      </c>
    </row>
    <row r="1492" spans="1:17">
      <c r="A1492" s="192" t="s">
        <v>6025</v>
      </c>
      <c r="B1492" s="196">
        <v>1.3503999999999998</v>
      </c>
      <c r="C1492" s="196">
        <v>1.2429999999999999</v>
      </c>
      <c r="D1492" s="196">
        <v>49.836199999999998</v>
      </c>
      <c r="E1492" s="196">
        <v>48.466799999999999</v>
      </c>
      <c r="F1492" s="196">
        <v>49.560199999999995</v>
      </c>
      <c r="G1492" s="196">
        <v>49.293399999999998</v>
      </c>
      <c r="H1492" s="197" t="s">
        <v>1419</v>
      </c>
      <c r="I1492" s="197" t="s">
        <v>1406</v>
      </c>
      <c r="J1492" s="201" t="s">
        <v>3547</v>
      </c>
      <c r="K1492" s="197" t="s">
        <v>3550</v>
      </c>
      <c r="L1492" s="192"/>
      <c r="M1492" s="197">
        <v>8.199999999999999E-3</v>
      </c>
      <c r="N1492" s="192" t="s">
        <v>3763</v>
      </c>
      <c r="O1492" s="194" t="s">
        <v>2629</v>
      </c>
      <c r="P1492" s="192" t="s">
        <v>10472</v>
      </c>
      <c r="Q1492" s="197" t="s">
        <v>3547</v>
      </c>
    </row>
    <row r="1493" spans="1:17">
      <c r="A1493" s="192" t="s">
        <v>6026</v>
      </c>
      <c r="B1493" s="196">
        <v>1.8039999999999998</v>
      </c>
      <c r="C1493" s="196">
        <v>1.3319999999999999</v>
      </c>
      <c r="D1493" s="196">
        <v>54.882399999999997</v>
      </c>
      <c r="E1493" s="196">
        <v>53.857699999999994</v>
      </c>
      <c r="F1493" s="196">
        <v>57.282299999999999</v>
      </c>
      <c r="G1493" s="196">
        <v>55.330599999999997</v>
      </c>
      <c r="H1493" s="197" t="s">
        <v>4117</v>
      </c>
      <c r="I1493" s="197"/>
      <c r="J1493" s="201" t="s">
        <v>3547</v>
      </c>
      <c r="K1493" s="197"/>
      <c r="L1493" s="192"/>
      <c r="M1493" s="197">
        <v>8.3999999999999995E-3</v>
      </c>
      <c r="N1493" s="192" t="s">
        <v>4118</v>
      </c>
      <c r="O1493" s="194" t="s">
        <v>2631</v>
      </c>
      <c r="P1493" s="192" t="s">
        <v>10475</v>
      </c>
      <c r="Q1493" s="197" t="s">
        <v>3547</v>
      </c>
    </row>
    <row r="1494" spans="1:17">
      <c r="A1494" s="192" t="s">
        <v>6027</v>
      </c>
      <c r="B1494" s="196">
        <v>1.4339</v>
      </c>
      <c r="C1494" s="196">
        <v>1.2429999999999999</v>
      </c>
      <c r="D1494" s="196">
        <v>43.244999999999997</v>
      </c>
      <c r="E1494" s="196">
        <v>44.930699999999995</v>
      </c>
      <c r="F1494" s="196">
        <v>44.813199999999995</v>
      </c>
      <c r="G1494" s="196">
        <v>44.321799999999996</v>
      </c>
      <c r="H1494" s="197" t="s">
        <v>1741</v>
      </c>
      <c r="I1494" s="197" t="s">
        <v>3756</v>
      </c>
      <c r="J1494" s="201" t="s">
        <v>3547</v>
      </c>
      <c r="K1494" s="197" t="s">
        <v>3550</v>
      </c>
      <c r="L1494" s="192"/>
      <c r="M1494" s="197"/>
      <c r="N1494" s="192" t="s">
        <v>4119</v>
      </c>
      <c r="O1494" s="194" t="s">
        <v>2632</v>
      </c>
      <c r="P1494" s="192" t="s">
        <v>10476</v>
      </c>
      <c r="Q1494" s="197" t="s">
        <v>9817</v>
      </c>
    </row>
    <row r="1495" spans="1:17">
      <c r="A1495" s="192" t="s">
        <v>6028</v>
      </c>
      <c r="B1495" s="196">
        <v>1.2689999999999999</v>
      </c>
      <c r="C1495" s="196">
        <v>1.2429999999999999</v>
      </c>
      <c r="D1495" s="196">
        <v>42.991</v>
      </c>
      <c r="E1495" s="196">
        <v>42.821399999999997</v>
      </c>
      <c r="F1495" s="196">
        <v>44.243699999999997</v>
      </c>
      <c r="G1495" s="196">
        <v>43.344099999999997</v>
      </c>
      <c r="H1495" s="197" t="s">
        <v>4120</v>
      </c>
      <c r="I1495" s="197" t="s">
        <v>1741</v>
      </c>
      <c r="J1495" s="201" t="s">
        <v>3610</v>
      </c>
      <c r="K1495" s="197"/>
      <c r="L1495" s="192"/>
      <c r="M1495" s="197"/>
      <c r="N1495" s="192" t="s">
        <v>3609</v>
      </c>
      <c r="O1495" s="194" t="s">
        <v>2633</v>
      </c>
      <c r="P1495" s="192" t="s">
        <v>10477</v>
      </c>
      <c r="Q1495" s="197" t="s">
        <v>3547</v>
      </c>
    </row>
    <row r="1496" spans="1:17">
      <c r="A1496" s="192" t="s">
        <v>6029</v>
      </c>
      <c r="B1496" s="196">
        <v>1.3657999999999999</v>
      </c>
      <c r="C1496" s="196">
        <v>1.3048</v>
      </c>
      <c r="D1496" s="196">
        <v>45.019699999999993</v>
      </c>
      <c r="E1496" s="196">
        <v>45.266199999999998</v>
      </c>
      <c r="F1496" s="196">
        <v>46.609699999999997</v>
      </c>
      <c r="G1496" s="196">
        <v>45.580999999999996</v>
      </c>
      <c r="H1496" s="197" t="s">
        <v>1406</v>
      </c>
      <c r="I1496" s="197"/>
      <c r="J1496" s="201" t="s">
        <v>3547</v>
      </c>
      <c r="K1496" s="197"/>
      <c r="L1496" s="192"/>
      <c r="M1496" s="197"/>
      <c r="N1496" s="192" t="s">
        <v>4121</v>
      </c>
      <c r="O1496" s="194" t="s">
        <v>2634</v>
      </c>
      <c r="P1496" s="192" t="s">
        <v>10478</v>
      </c>
      <c r="Q1496" s="197" t="s">
        <v>3547</v>
      </c>
    </row>
    <row r="1497" spans="1:17">
      <c r="A1497" s="192" t="s">
        <v>6030</v>
      </c>
      <c r="B1497" s="196">
        <v>1.2348999999999999</v>
      </c>
      <c r="C1497" s="196">
        <v>1.2429999999999999</v>
      </c>
      <c r="D1497" s="196">
        <v>35.891399999999997</v>
      </c>
      <c r="E1497" s="196">
        <v>36.346799999999995</v>
      </c>
      <c r="F1497" s="196">
        <v>37.808799999999998</v>
      </c>
      <c r="G1497" s="196">
        <v>36.680999999999997</v>
      </c>
      <c r="H1497" s="197" t="s">
        <v>3756</v>
      </c>
      <c r="I1497" s="197" t="s">
        <v>1406</v>
      </c>
      <c r="J1497" s="201" t="s">
        <v>3547</v>
      </c>
      <c r="K1497" s="197" t="s">
        <v>3550</v>
      </c>
      <c r="L1497" s="192"/>
      <c r="M1497" s="197"/>
      <c r="N1497" s="192" t="s">
        <v>4111</v>
      </c>
      <c r="O1497" s="194" t="s">
        <v>2628</v>
      </c>
      <c r="P1497" s="192" t="s">
        <v>10471</v>
      </c>
      <c r="Q1497" s="197" t="s">
        <v>3547</v>
      </c>
    </row>
    <row r="1498" spans="1:17">
      <c r="A1498" s="192" t="s">
        <v>6031</v>
      </c>
      <c r="B1498" s="196">
        <v>1.4214</v>
      </c>
      <c r="C1498" s="196">
        <v>1.2476999999999998</v>
      </c>
      <c r="D1498" s="196">
        <v>42.300199999999997</v>
      </c>
      <c r="E1498" s="196">
        <v>41.811199999999999</v>
      </c>
      <c r="F1498" s="196">
        <v>42.351599999999998</v>
      </c>
      <c r="G1498" s="196">
        <v>42.154999999999994</v>
      </c>
      <c r="H1498" s="197" t="s">
        <v>4114</v>
      </c>
      <c r="I1498" s="197"/>
      <c r="J1498" s="201" t="s">
        <v>3547</v>
      </c>
      <c r="K1498" s="197"/>
      <c r="L1498" s="192"/>
      <c r="M1498" s="197">
        <v>4.6999999999999993E-3</v>
      </c>
      <c r="N1498" s="192" t="s">
        <v>4115</v>
      </c>
      <c r="O1498" s="194" t="s">
        <v>1486</v>
      </c>
      <c r="P1498" s="192" t="s">
        <v>10473</v>
      </c>
      <c r="Q1498" s="197" t="s">
        <v>3547</v>
      </c>
    </row>
    <row r="1499" spans="1:17">
      <c r="A1499" s="192" t="s">
        <v>6032</v>
      </c>
      <c r="B1499" s="196">
        <v>1.3436999999999999</v>
      </c>
      <c r="C1499" s="196">
        <v>1.2429999999999999</v>
      </c>
      <c r="D1499" s="196">
        <v>34.634799999999998</v>
      </c>
      <c r="E1499" s="196">
        <v>35.497499999999995</v>
      </c>
      <c r="F1499" s="196">
        <v>34.7121</v>
      </c>
      <c r="G1499" s="196">
        <v>34.9482</v>
      </c>
      <c r="H1499" s="197" t="s">
        <v>1741</v>
      </c>
      <c r="I1499" s="197"/>
      <c r="J1499" s="201" t="s">
        <v>3547</v>
      </c>
      <c r="K1499" s="197"/>
      <c r="L1499" s="192"/>
      <c r="M1499" s="197"/>
      <c r="N1499" s="192" t="s">
        <v>4122</v>
      </c>
      <c r="O1499" s="194" t="s">
        <v>2635</v>
      </c>
      <c r="P1499" s="192" t="s">
        <v>10479</v>
      </c>
      <c r="Q1499" s="197" t="s">
        <v>3547</v>
      </c>
    </row>
    <row r="1500" spans="1:17">
      <c r="A1500" s="192" t="s">
        <v>6033</v>
      </c>
      <c r="B1500" s="196">
        <v>1.2768999999999999</v>
      </c>
      <c r="C1500" s="196">
        <v>1.2429999999999999</v>
      </c>
      <c r="D1500" s="196">
        <v>45.170499999999997</v>
      </c>
      <c r="E1500" s="196">
        <v>45.678399999999996</v>
      </c>
      <c r="F1500" s="196">
        <v>46.309799999999996</v>
      </c>
      <c r="G1500" s="196">
        <v>45.722699999999996</v>
      </c>
      <c r="H1500" s="197" t="s">
        <v>1419</v>
      </c>
      <c r="I1500" s="197"/>
      <c r="J1500" s="201" t="s">
        <v>3547</v>
      </c>
      <c r="K1500" s="197"/>
      <c r="L1500" s="192"/>
      <c r="M1500" s="197"/>
      <c r="N1500" s="192" t="s">
        <v>4116</v>
      </c>
      <c r="O1500" s="194" t="s">
        <v>2630</v>
      </c>
      <c r="P1500" s="192" t="s">
        <v>10474</v>
      </c>
      <c r="Q1500" s="197" t="s">
        <v>3547</v>
      </c>
    </row>
    <row r="1501" spans="1:17">
      <c r="A1501" s="192" t="s">
        <v>6034</v>
      </c>
      <c r="B1501" s="196">
        <v>1.1503999999999999</v>
      </c>
      <c r="C1501" s="196">
        <v>1.2429999999999999</v>
      </c>
      <c r="D1501" s="196">
        <v>37.226799999999997</v>
      </c>
      <c r="E1501" s="196">
        <v>35.154599999999995</v>
      </c>
      <c r="F1501" s="196">
        <v>36.825899999999997</v>
      </c>
      <c r="G1501" s="196">
        <v>36.390699999999995</v>
      </c>
      <c r="H1501" s="197" t="s">
        <v>1741</v>
      </c>
      <c r="I1501" s="197"/>
      <c r="J1501" s="201" t="s">
        <v>3547</v>
      </c>
      <c r="K1501" s="197"/>
      <c r="L1501" s="192"/>
      <c r="M1501" s="197"/>
      <c r="N1501" s="192" t="s">
        <v>4122</v>
      </c>
      <c r="O1501" s="194" t="s">
        <v>2635</v>
      </c>
      <c r="P1501" s="192" t="s">
        <v>10479</v>
      </c>
      <c r="Q1501" s="197" t="s">
        <v>3547</v>
      </c>
    </row>
    <row r="1502" spans="1:17">
      <c r="A1502" s="192" t="s">
        <v>6035</v>
      </c>
      <c r="B1502" s="196">
        <v>1.9117</v>
      </c>
      <c r="C1502" s="196">
        <v>1.3048</v>
      </c>
      <c r="D1502" s="196">
        <v>55.873099999999994</v>
      </c>
      <c r="E1502" s="196">
        <v>56.619499999999995</v>
      </c>
      <c r="F1502" s="196">
        <v>56.301299999999998</v>
      </c>
      <c r="G1502" s="196">
        <v>56.269999999999996</v>
      </c>
      <c r="H1502" s="197" t="s">
        <v>1406</v>
      </c>
      <c r="I1502" s="197"/>
      <c r="J1502" s="201" t="s">
        <v>3547</v>
      </c>
      <c r="K1502" s="197"/>
      <c r="L1502" s="192"/>
      <c r="M1502" s="197"/>
      <c r="N1502" s="192" t="s">
        <v>4121</v>
      </c>
      <c r="O1502" s="194" t="s">
        <v>2634</v>
      </c>
      <c r="P1502" s="192" t="s">
        <v>10478</v>
      </c>
      <c r="Q1502" s="197" t="s">
        <v>3547</v>
      </c>
    </row>
    <row r="1503" spans="1:17">
      <c r="A1503" s="192" t="s">
        <v>6036</v>
      </c>
      <c r="B1503" s="196">
        <v>1.3807999999999998</v>
      </c>
      <c r="C1503" s="196">
        <v>1.2429999999999999</v>
      </c>
      <c r="D1503" s="196">
        <v>43.700599999999994</v>
      </c>
      <c r="E1503" s="196">
        <v>43.930699999999995</v>
      </c>
      <c r="F1503" s="196">
        <v>45.330499999999994</v>
      </c>
      <c r="G1503" s="196">
        <v>44.324499999999993</v>
      </c>
      <c r="H1503" s="197" t="s">
        <v>1419</v>
      </c>
      <c r="I1503" s="197"/>
      <c r="J1503" s="201" t="s">
        <v>3547</v>
      </c>
      <c r="K1503" s="197"/>
      <c r="L1503" s="192"/>
      <c r="M1503" s="197"/>
      <c r="N1503" s="192" t="s">
        <v>4116</v>
      </c>
      <c r="O1503" s="194" t="s">
        <v>2630</v>
      </c>
      <c r="P1503" s="192" t="s">
        <v>10474</v>
      </c>
      <c r="Q1503" s="197" t="s">
        <v>3547</v>
      </c>
    </row>
    <row r="1504" spans="1:17">
      <c r="A1504" s="192" t="s">
        <v>6037</v>
      </c>
      <c r="B1504" s="196">
        <v>1.4578</v>
      </c>
      <c r="C1504" s="196">
        <v>1.2429999999999999</v>
      </c>
      <c r="D1504" s="196">
        <v>46.449299999999994</v>
      </c>
      <c r="E1504" s="196">
        <v>46.933499999999995</v>
      </c>
      <c r="F1504" s="196">
        <v>46.014999999999993</v>
      </c>
      <c r="G1504" s="196">
        <v>46.478399999999993</v>
      </c>
      <c r="H1504" s="197" t="s">
        <v>1419</v>
      </c>
      <c r="I1504" s="197" t="s">
        <v>1406</v>
      </c>
      <c r="J1504" s="201" t="s">
        <v>3547</v>
      </c>
      <c r="K1504" s="197" t="s">
        <v>3550</v>
      </c>
      <c r="L1504" s="192"/>
      <c r="M1504" s="197"/>
      <c r="N1504" s="192" t="s">
        <v>4116</v>
      </c>
      <c r="O1504" s="194" t="s">
        <v>2630</v>
      </c>
      <c r="P1504" s="192" t="s">
        <v>10474</v>
      </c>
      <c r="Q1504" s="197" t="s">
        <v>3547</v>
      </c>
    </row>
    <row r="1505" spans="1:17">
      <c r="A1505" s="192" t="s">
        <v>6038</v>
      </c>
      <c r="B1505" s="196">
        <v>2.0715999999999997</v>
      </c>
      <c r="C1505" s="196">
        <v>1.3048</v>
      </c>
      <c r="D1505" s="196">
        <v>50.211999999999996</v>
      </c>
      <c r="E1505" s="196">
        <v>51.213999999999999</v>
      </c>
      <c r="F1505" s="196">
        <v>53.544999999999995</v>
      </c>
      <c r="G1505" s="196">
        <v>51.638199999999998</v>
      </c>
      <c r="H1505" s="197" t="s">
        <v>1406</v>
      </c>
      <c r="I1505" s="197"/>
      <c r="J1505" s="201" t="s">
        <v>3547</v>
      </c>
      <c r="K1505" s="197"/>
      <c r="L1505" s="192"/>
      <c r="M1505" s="197"/>
      <c r="N1505" s="192" t="s">
        <v>4121</v>
      </c>
      <c r="O1505" s="194" t="s">
        <v>2634</v>
      </c>
      <c r="P1505" s="192" t="s">
        <v>10478</v>
      </c>
      <c r="Q1505" s="197" t="s">
        <v>3547</v>
      </c>
    </row>
    <row r="1506" spans="1:17">
      <c r="A1506" s="192" t="s">
        <v>6039</v>
      </c>
      <c r="B1506" s="196">
        <v>1.5328999999999999</v>
      </c>
      <c r="C1506" s="196">
        <v>1.2429999999999999</v>
      </c>
      <c r="D1506" s="196">
        <v>44.321799999999996</v>
      </c>
      <c r="E1506" s="196">
        <v>44.575999999999993</v>
      </c>
      <c r="F1506" s="196">
        <v>45.752299999999998</v>
      </c>
      <c r="G1506" s="196">
        <v>44.906899999999993</v>
      </c>
      <c r="H1506" s="197" t="s">
        <v>1668</v>
      </c>
      <c r="I1506" s="197"/>
      <c r="J1506" s="201" t="s">
        <v>3547</v>
      </c>
      <c r="K1506" s="197"/>
      <c r="L1506" s="192"/>
      <c r="M1506" s="197"/>
      <c r="N1506" s="192" t="s">
        <v>4123</v>
      </c>
      <c r="O1506" s="194" t="s">
        <v>2636</v>
      </c>
      <c r="P1506" s="192" t="s">
        <v>10480</v>
      </c>
      <c r="Q1506" s="197" t="s">
        <v>3547</v>
      </c>
    </row>
    <row r="1507" spans="1:17">
      <c r="A1507" s="192" t="s">
        <v>6040</v>
      </c>
      <c r="B1507" s="196">
        <v>1.2618999999999998</v>
      </c>
      <c r="C1507" s="196">
        <v>1.2429999999999999</v>
      </c>
      <c r="D1507" s="196">
        <v>43.890299999999996</v>
      </c>
      <c r="E1507" s="196">
        <v>44.488599999999998</v>
      </c>
      <c r="F1507" s="196">
        <v>44.687899999999999</v>
      </c>
      <c r="G1507" s="196">
        <v>44.346499999999999</v>
      </c>
      <c r="H1507" s="197" t="s">
        <v>1419</v>
      </c>
      <c r="I1507" s="197" t="s">
        <v>1406</v>
      </c>
      <c r="J1507" s="201" t="s">
        <v>3547</v>
      </c>
      <c r="K1507" s="197" t="s">
        <v>3550</v>
      </c>
      <c r="L1507" s="192"/>
      <c r="M1507" s="197">
        <v>8.199999999999999E-3</v>
      </c>
      <c r="N1507" s="192" t="s">
        <v>3763</v>
      </c>
      <c r="O1507" s="194" t="s">
        <v>2629</v>
      </c>
      <c r="P1507" s="192" t="s">
        <v>10472</v>
      </c>
      <c r="Q1507" s="197" t="s">
        <v>3547</v>
      </c>
    </row>
    <row r="1508" spans="1:17">
      <c r="A1508" s="192" t="s">
        <v>6041</v>
      </c>
      <c r="B1508" s="196">
        <v>1.2760999999999998</v>
      </c>
      <c r="C1508" s="196">
        <v>1.2429999999999999</v>
      </c>
      <c r="D1508" s="196">
        <v>41.160499999999999</v>
      </c>
      <c r="E1508" s="196">
        <v>39.071099999999994</v>
      </c>
      <c r="F1508" s="196">
        <v>40.910599999999995</v>
      </c>
      <c r="G1508" s="196">
        <v>40.386299999999999</v>
      </c>
      <c r="H1508" s="197" t="s">
        <v>1741</v>
      </c>
      <c r="I1508" s="197"/>
      <c r="J1508" s="201" t="s">
        <v>3547</v>
      </c>
      <c r="K1508" s="197"/>
      <c r="L1508" s="192"/>
      <c r="M1508" s="197"/>
      <c r="N1508" s="192" t="s">
        <v>4119</v>
      </c>
      <c r="O1508" s="194" t="s">
        <v>2632</v>
      </c>
      <c r="P1508" s="192" t="s">
        <v>10476</v>
      </c>
      <c r="Q1508" s="197" t="s">
        <v>3547</v>
      </c>
    </row>
    <row r="1509" spans="1:17">
      <c r="A1509" s="192" t="s">
        <v>6043</v>
      </c>
      <c r="B1509" s="196">
        <v>1.4089999999999998</v>
      </c>
      <c r="C1509" s="196">
        <v>1.3048</v>
      </c>
      <c r="D1509" s="196">
        <v>42.210799999999999</v>
      </c>
      <c r="E1509" s="196">
        <v>42.864299999999993</v>
      </c>
      <c r="F1509" s="196">
        <v>45.744699999999995</v>
      </c>
      <c r="G1509" s="196">
        <v>43.651799999999994</v>
      </c>
      <c r="H1509" s="197" t="s">
        <v>1406</v>
      </c>
      <c r="I1509" s="197"/>
      <c r="J1509" s="201" t="s">
        <v>3547</v>
      </c>
      <c r="K1509" s="197"/>
      <c r="L1509" s="192"/>
      <c r="M1509" s="197"/>
      <c r="N1509" s="192" t="s">
        <v>4113</v>
      </c>
      <c r="O1509" s="194" t="s">
        <v>2637</v>
      </c>
      <c r="P1509" s="192" t="s">
        <v>10470</v>
      </c>
      <c r="Q1509" s="197" t="s">
        <v>3547</v>
      </c>
    </row>
    <row r="1510" spans="1:17">
      <c r="A1510" s="192" t="s">
        <v>6044</v>
      </c>
      <c r="B1510" s="196">
        <v>1.1447999999999998</v>
      </c>
      <c r="C1510" s="196">
        <v>1.2429999999999999</v>
      </c>
      <c r="D1510" s="196">
        <v>39.227899999999998</v>
      </c>
      <c r="E1510" s="196">
        <v>40.861899999999999</v>
      </c>
      <c r="F1510" s="196">
        <v>41.373599999999996</v>
      </c>
      <c r="G1510" s="196">
        <v>40.497299999999996</v>
      </c>
      <c r="H1510" s="197" t="s">
        <v>3756</v>
      </c>
      <c r="I1510" s="197" t="s">
        <v>1406</v>
      </c>
      <c r="J1510" s="201" t="s">
        <v>3547</v>
      </c>
      <c r="K1510" s="197" t="s">
        <v>3550</v>
      </c>
      <c r="L1510" s="192"/>
      <c r="M1510" s="197"/>
      <c r="N1510" s="192" t="s">
        <v>4111</v>
      </c>
      <c r="O1510" s="194" t="s">
        <v>2628</v>
      </c>
      <c r="P1510" s="192" t="s">
        <v>10471</v>
      </c>
      <c r="Q1510" s="197" t="s">
        <v>3547</v>
      </c>
    </row>
    <row r="1511" spans="1:17">
      <c r="A1511" s="192" t="s">
        <v>6045</v>
      </c>
      <c r="B1511" s="196">
        <v>1.5105</v>
      </c>
      <c r="C1511" s="196">
        <v>1.3048</v>
      </c>
      <c r="D1511" s="196">
        <v>47.1449</v>
      </c>
      <c r="E1511" s="196">
        <v>48.300299999999993</v>
      </c>
      <c r="F1511" s="196">
        <v>46.820399999999999</v>
      </c>
      <c r="G1511" s="196">
        <v>47.415099999999995</v>
      </c>
      <c r="H1511" s="197" t="s">
        <v>1406</v>
      </c>
      <c r="I1511" s="197"/>
      <c r="J1511" s="201" t="s">
        <v>3547</v>
      </c>
      <c r="K1511" s="197"/>
      <c r="L1511" s="192"/>
      <c r="M1511" s="197"/>
      <c r="N1511" s="192" t="s">
        <v>4113</v>
      </c>
      <c r="O1511" s="194" t="s">
        <v>2637</v>
      </c>
      <c r="P1511" s="192" t="s">
        <v>10470</v>
      </c>
      <c r="Q1511" s="197" t="s">
        <v>3547</v>
      </c>
    </row>
    <row r="1512" spans="1:17">
      <c r="A1512" s="192" t="s">
        <v>6046</v>
      </c>
      <c r="B1512" s="196">
        <v>0.8607999999999999</v>
      </c>
      <c r="C1512" s="196">
        <v>1.2429999999999999</v>
      </c>
      <c r="D1512" s="196">
        <v>32.329499999999996</v>
      </c>
      <c r="E1512" s="196">
        <v>33.8309</v>
      </c>
      <c r="F1512" s="196">
        <v>35.488899999999994</v>
      </c>
      <c r="G1512" s="196">
        <v>33.906699999999994</v>
      </c>
      <c r="H1512" s="197" t="s">
        <v>3756</v>
      </c>
      <c r="I1512" s="197" t="s">
        <v>1406</v>
      </c>
      <c r="J1512" s="201" t="s">
        <v>3547</v>
      </c>
      <c r="K1512" s="197" t="s">
        <v>3550</v>
      </c>
      <c r="L1512" s="192"/>
      <c r="M1512" s="197"/>
      <c r="N1512" s="192" t="s">
        <v>4111</v>
      </c>
      <c r="O1512" s="194" t="s">
        <v>2628</v>
      </c>
      <c r="P1512" s="192" t="s">
        <v>10471</v>
      </c>
      <c r="Q1512" s="197" t="s">
        <v>3547</v>
      </c>
    </row>
    <row r="1513" spans="1:17">
      <c r="A1513" s="192" t="s">
        <v>6047</v>
      </c>
      <c r="B1513" s="196">
        <v>1.4407999999999999</v>
      </c>
      <c r="C1513" s="196">
        <v>1.2429999999999999</v>
      </c>
      <c r="D1513" s="196">
        <v>42.034899999999993</v>
      </c>
      <c r="E1513" s="196">
        <v>43.484699999999997</v>
      </c>
      <c r="F1513" s="196">
        <v>42.710299999999997</v>
      </c>
      <c r="G1513" s="196">
        <v>42.761499999999998</v>
      </c>
      <c r="H1513" s="197" t="s">
        <v>1419</v>
      </c>
      <c r="I1513" s="197" t="s">
        <v>1406</v>
      </c>
      <c r="J1513" s="201" t="s">
        <v>3547</v>
      </c>
      <c r="K1513" s="197" t="s">
        <v>3550</v>
      </c>
      <c r="L1513" s="192"/>
      <c r="M1513" s="197">
        <v>8.199999999999999E-3</v>
      </c>
      <c r="N1513" s="192" t="s">
        <v>3763</v>
      </c>
      <c r="O1513" s="194" t="s">
        <v>2629</v>
      </c>
      <c r="P1513" s="192" t="s">
        <v>10472</v>
      </c>
      <c r="Q1513" s="197" t="s">
        <v>3547</v>
      </c>
    </row>
    <row r="1514" spans="1:17">
      <c r="A1514" s="192" t="s">
        <v>6048</v>
      </c>
      <c r="B1514" s="196">
        <v>1.2630999999999999</v>
      </c>
      <c r="C1514" s="196">
        <v>1.2429999999999999</v>
      </c>
      <c r="D1514" s="196">
        <v>35.915699999999994</v>
      </c>
      <c r="E1514" s="196">
        <v>35.677299999999995</v>
      </c>
      <c r="F1514" s="196">
        <v>35.401699999999998</v>
      </c>
      <c r="G1514" s="196">
        <v>35.662199999999999</v>
      </c>
      <c r="H1514" s="197" t="s">
        <v>1741</v>
      </c>
      <c r="I1514" s="197"/>
      <c r="J1514" s="201" t="s">
        <v>3547</v>
      </c>
      <c r="K1514" s="197"/>
      <c r="L1514" s="192"/>
      <c r="M1514" s="197"/>
      <c r="N1514" s="192" t="s">
        <v>4122</v>
      </c>
      <c r="O1514" s="194" t="s">
        <v>2635</v>
      </c>
      <c r="P1514" s="192" t="s">
        <v>10479</v>
      </c>
      <c r="Q1514" s="197" t="s">
        <v>3547</v>
      </c>
    </row>
    <row r="1515" spans="1:17">
      <c r="A1515" s="192" t="s">
        <v>6049</v>
      </c>
      <c r="B1515" s="196">
        <v>1.4592999999999998</v>
      </c>
      <c r="C1515" s="196">
        <v>1.2429999999999999</v>
      </c>
      <c r="D1515" s="196">
        <v>41.737799999999993</v>
      </c>
      <c r="E1515" s="196">
        <v>42.702399999999997</v>
      </c>
      <c r="F1515" s="196">
        <v>44.994899999999994</v>
      </c>
      <c r="G1515" s="196">
        <v>43.184699999999999</v>
      </c>
      <c r="H1515" s="197" t="s">
        <v>1741</v>
      </c>
      <c r="I1515" s="197"/>
      <c r="J1515" s="201" t="s">
        <v>3547</v>
      </c>
      <c r="K1515" s="197"/>
      <c r="L1515" s="192"/>
      <c r="M1515" s="197"/>
      <c r="N1515" s="192" t="s">
        <v>4122</v>
      </c>
      <c r="O1515" s="194" t="s">
        <v>2635</v>
      </c>
      <c r="P1515" s="192" t="s">
        <v>10479</v>
      </c>
      <c r="Q1515" s="197" t="s">
        <v>3547</v>
      </c>
    </row>
    <row r="1516" spans="1:17">
      <c r="A1516" s="192" t="s">
        <v>9717</v>
      </c>
      <c r="B1516" s="196"/>
      <c r="C1516" s="196">
        <v>1.3048</v>
      </c>
      <c r="D1516" s="196">
        <v>43.994</v>
      </c>
      <c r="E1516" s="196">
        <v>46.641999999999996</v>
      </c>
      <c r="F1516" s="196">
        <v>47.585199999999993</v>
      </c>
      <c r="G1516" s="196">
        <v>46.072199999999995</v>
      </c>
      <c r="H1516" s="197" t="s">
        <v>1406</v>
      </c>
      <c r="I1516" s="197"/>
      <c r="J1516" s="201" t="s">
        <v>3547</v>
      </c>
      <c r="K1516" s="197"/>
      <c r="L1516" s="192"/>
      <c r="M1516" s="197"/>
      <c r="N1516" s="192" t="s">
        <v>4124</v>
      </c>
      <c r="O1516" s="194" t="s">
        <v>2638</v>
      </c>
      <c r="P1516" s="192" t="s">
        <v>10481</v>
      </c>
      <c r="Q1516" s="197" t="s">
        <v>3547</v>
      </c>
    </row>
    <row r="1517" spans="1:17">
      <c r="A1517" s="192" t="s">
        <v>6050</v>
      </c>
      <c r="B1517" s="196">
        <v>1.3332999999999999</v>
      </c>
      <c r="C1517" s="196">
        <v>1.2429999999999999</v>
      </c>
      <c r="D1517" s="196">
        <v>43.799599999999998</v>
      </c>
      <c r="E1517" s="196">
        <v>44.970499999999994</v>
      </c>
      <c r="F1517" s="196">
        <v>46.727799999999995</v>
      </c>
      <c r="G1517" s="196">
        <v>45.105799999999995</v>
      </c>
      <c r="H1517" s="197" t="s">
        <v>1419</v>
      </c>
      <c r="I1517" s="197" t="s">
        <v>1406</v>
      </c>
      <c r="J1517" s="201" t="s">
        <v>3547</v>
      </c>
      <c r="K1517" s="197" t="s">
        <v>3550</v>
      </c>
      <c r="L1517" s="192"/>
      <c r="M1517" s="197">
        <v>8.199999999999999E-3</v>
      </c>
      <c r="N1517" s="192" t="s">
        <v>3763</v>
      </c>
      <c r="O1517" s="194" t="s">
        <v>2629</v>
      </c>
      <c r="P1517" s="192" t="s">
        <v>10472</v>
      </c>
      <c r="Q1517" s="197" t="s">
        <v>3547</v>
      </c>
    </row>
    <row r="1518" spans="1:17">
      <c r="A1518" s="192" t="s">
        <v>6051</v>
      </c>
      <c r="B1518" s="196">
        <v>2.1471999999999998</v>
      </c>
      <c r="C1518" s="196">
        <v>1.3048</v>
      </c>
      <c r="D1518" s="196">
        <v>61.053199999999997</v>
      </c>
      <c r="E1518" s="196">
        <v>64.077199999999991</v>
      </c>
      <c r="F1518" s="196">
        <v>64.262199999999993</v>
      </c>
      <c r="G1518" s="196">
        <v>63.072799999999994</v>
      </c>
      <c r="H1518" s="197" t="s">
        <v>1406</v>
      </c>
      <c r="I1518" s="197"/>
      <c r="J1518" s="201" t="s">
        <v>3547</v>
      </c>
      <c r="K1518" s="197"/>
      <c r="L1518" s="192"/>
      <c r="M1518" s="197"/>
      <c r="N1518" s="192" t="s">
        <v>4121</v>
      </c>
      <c r="O1518" s="194" t="s">
        <v>2634</v>
      </c>
      <c r="P1518" s="192" t="s">
        <v>10478</v>
      </c>
      <c r="Q1518" s="197" t="s">
        <v>3547</v>
      </c>
    </row>
    <row r="1519" spans="1:17">
      <c r="A1519" s="192" t="s">
        <v>6052</v>
      </c>
      <c r="B1519" s="196">
        <v>1.4383999999999999</v>
      </c>
      <c r="C1519" s="196">
        <v>1.2429999999999999</v>
      </c>
      <c r="D1519" s="196">
        <v>48.777099999999997</v>
      </c>
      <c r="E1519" s="196">
        <v>48.507199999999997</v>
      </c>
      <c r="F1519" s="196">
        <v>47.300199999999997</v>
      </c>
      <c r="G1519" s="196">
        <v>48.214399999999998</v>
      </c>
      <c r="H1519" s="197" t="s">
        <v>4114</v>
      </c>
      <c r="I1519" s="197" t="s">
        <v>1406</v>
      </c>
      <c r="J1519" s="201" t="s">
        <v>3547</v>
      </c>
      <c r="K1519" s="197" t="s">
        <v>3550</v>
      </c>
      <c r="L1519" s="192"/>
      <c r="M1519" s="197">
        <v>4.6999999999999993E-3</v>
      </c>
      <c r="N1519" s="192" t="s">
        <v>4115</v>
      </c>
      <c r="O1519" s="194" t="s">
        <v>1486</v>
      </c>
      <c r="P1519" s="192" t="s">
        <v>10473</v>
      </c>
      <c r="Q1519" s="197" t="s">
        <v>3547</v>
      </c>
    </row>
    <row r="1520" spans="1:17">
      <c r="A1520" s="192" t="s">
        <v>6053</v>
      </c>
      <c r="B1520" s="196">
        <v>1.5762999999999998</v>
      </c>
      <c r="C1520" s="196">
        <v>1.2429999999999999</v>
      </c>
      <c r="D1520" s="196">
        <v>43.438699999999997</v>
      </c>
      <c r="E1520" s="196">
        <v>43.760899999999999</v>
      </c>
      <c r="F1520" s="196">
        <v>45.787599999999998</v>
      </c>
      <c r="G1520" s="196">
        <v>44.307899999999997</v>
      </c>
      <c r="H1520" s="197" t="s">
        <v>4114</v>
      </c>
      <c r="I1520" s="197" t="s">
        <v>1406</v>
      </c>
      <c r="J1520" s="201" t="s">
        <v>3547</v>
      </c>
      <c r="K1520" s="197" t="s">
        <v>3550</v>
      </c>
      <c r="L1520" s="192"/>
      <c r="M1520" s="197">
        <v>4.6999999999999993E-3</v>
      </c>
      <c r="N1520" s="192" t="s">
        <v>4115</v>
      </c>
      <c r="O1520" s="194" t="s">
        <v>1486</v>
      </c>
      <c r="P1520" s="192" t="s">
        <v>10473</v>
      </c>
      <c r="Q1520" s="197" t="s">
        <v>3547</v>
      </c>
    </row>
    <row r="1521" spans="1:17">
      <c r="A1521" s="192" t="s">
        <v>6054</v>
      </c>
      <c r="B1521" s="196">
        <v>1.8140999999999998</v>
      </c>
      <c r="C1521" s="196">
        <v>1.3048</v>
      </c>
      <c r="D1521" s="196">
        <v>44.618299999999998</v>
      </c>
      <c r="E1521" s="196">
        <v>44.324199999999998</v>
      </c>
      <c r="F1521" s="196">
        <v>45.6494</v>
      </c>
      <c r="G1521" s="196">
        <v>44.856599999999993</v>
      </c>
      <c r="H1521" s="197" t="s">
        <v>1406</v>
      </c>
      <c r="I1521" s="197"/>
      <c r="J1521" s="201" t="s">
        <v>3547</v>
      </c>
      <c r="K1521" s="197"/>
      <c r="L1521" s="192"/>
      <c r="M1521" s="197"/>
      <c r="N1521" s="192" t="s">
        <v>4121</v>
      </c>
      <c r="O1521" s="194" t="s">
        <v>2634</v>
      </c>
      <c r="P1521" s="192" t="s">
        <v>10478</v>
      </c>
      <c r="Q1521" s="197" t="s">
        <v>3547</v>
      </c>
    </row>
    <row r="1522" spans="1:17">
      <c r="A1522" s="192" t="s">
        <v>6055</v>
      </c>
      <c r="B1522" s="196">
        <v>1.7817999999999998</v>
      </c>
      <c r="C1522" s="196">
        <v>1.2429999999999999</v>
      </c>
      <c r="D1522" s="196">
        <v>43.739599999999996</v>
      </c>
      <c r="E1522" s="196">
        <v>43.302099999999996</v>
      </c>
      <c r="F1522" s="196">
        <v>43.794799999999995</v>
      </c>
      <c r="G1522" s="196">
        <v>43.613999999999997</v>
      </c>
      <c r="H1522" s="197" t="s">
        <v>1741</v>
      </c>
      <c r="I1522" s="197" t="s">
        <v>3756</v>
      </c>
      <c r="J1522" s="201" t="s">
        <v>3547</v>
      </c>
      <c r="K1522" s="197" t="s">
        <v>3550</v>
      </c>
      <c r="L1522" s="192"/>
      <c r="M1522" s="197"/>
      <c r="N1522" s="192" t="s">
        <v>4122</v>
      </c>
      <c r="O1522" s="194" t="s">
        <v>2635</v>
      </c>
      <c r="P1522" s="192" t="s">
        <v>10479</v>
      </c>
      <c r="Q1522" s="197" t="s">
        <v>9817</v>
      </c>
    </row>
    <row r="1523" spans="1:17">
      <c r="A1523" s="192" t="s">
        <v>6056</v>
      </c>
      <c r="B1523" s="196">
        <v>1.3744999999999998</v>
      </c>
      <c r="C1523" s="196">
        <v>1.2429999999999999</v>
      </c>
      <c r="D1523" s="196">
        <v>43.493499999999997</v>
      </c>
      <c r="E1523" s="196">
        <v>43.866799999999998</v>
      </c>
      <c r="F1523" s="196">
        <v>44.814999999999998</v>
      </c>
      <c r="G1523" s="196">
        <v>44.077599999999997</v>
      </c>
      <c r="H1523" s="197" t="s">
        <v>1419</v>
      </c>
      <c r="I1523" s="197"/>
      <c r="J1523" s="201" t="s">
        <v>3547</v>
      </c>
      <c r="K1523" s="197"/>
      <c r="L1523" s="192"/>
      <c r="M1523" s="197"/>
      <c r="N1523" s="192" t="s">
        <v>4116</v>
      </c>
      <c r="O1523" s="194" t="s">
        <v>2630</v>
      </c>
      <c r="P1523" s="192" t="s">
        <v>10474</v>
      </c>
      <c r="Q1523" s="197" t="s">
        <v>3547</v>
      </c>
    </row>
    <row r="1524" spans="1:17">
      <c r="A1524" s="192" t="s">
        <v>9718</v>
      </c>
      <c r="B1524" s="196"/>
      <c r="C1524" s="196">
        <v>1.2511999999999999</v>
      </c>
      <c r="D1524" s="196">
        <v>38.8249</v>
      </c>
      <c r="E1524" s="196">
        <v>35.975499999999997</v>
      </c>
      <c r="F1524" s="196">
        <v>34.550199999999997</v>
      </c>
      <c r="G1524" s="196">
        <v>36.597199999999994</v>
      </c>
      <c r="H1524" s="197" t="s">
        <v>1419</v>
      </c>
      <c r="I1524" s="197"/>
      <c r="J1524" s="201" t="s">
        <v>3547</v>
      </c>
      <c r="K1524" s="197"/>
      <c r="L1524" s="192"/>
      <c r="M1524" s="197">
        <v>8.199999999999999E-3</v>
      </c>
      <c r="N1524" s="192" t="s">
        <v>3763</v>
      </c>
      <c r="O1524" s="194" t="s">
        <v>2629</v>
      </c>
      <c r="P1524" s="192" t="s">
        <v>10472</v>
      </c>
      <c r="Q1524" s="197" t="s">
        <v>3547</v>
      </c>
    </row>
    <row r="1525" spans="1:17">
      <c r="A1525" s="192" t="s">
        <v>6057</v>
      </c>
      <c r="B1525" s="196">
        <v>1.3721999999999999</v>
      </c>
      <c r="C1525" s="196">
        <v>1.3048</v>
      </c>
      <c r="D1525" s="196">
        <v>41.945999999999998</v>
      </c>
      <c r="E1525" s="196">
        <v>42.491899999999994</v>
      </c>
      <c r="F1525" s="196">
        <v>42.898699999999998</v>
      </c>
      <c r="G1525" s="196">
        <v>42.463499999999996</v>
      </c>
      <c r="H1525" s="197" t="s">
        <v>1406</v>
      </c>
      <c r="I1525" s="197"/>
      <c r="J1525" s="201" t="s">
        <v>3547</v>
      </c>
      <c r="K1525" s="197"/>
      <c r="L1525" s="192"/>
      <c r="M1525" s="197"/>
      <c r="N1525" s="192" t="s">
        <v>4124</v>
      </c>
      <c r="O1525" s="194" t="s">
        <v>2638</v>
      </c>
      <c r="P1525" s="192" t="s">
        <v>10481</v>
      </c>
      <c r="Q1525" s="197" t="s">
        <v>3547</v>
      </c>
    </row>
    <row r="1526" spans="1:17">
      <c r="A1526" s="192" t="s">
        <v>6058</v>
      </c>
      <c r="B1526" s="196">
        <v>1.5013999999999998</v>
      </c>
      <c r="C1526" s="196">
        <v>1.2429999999999999</v>
      </c>
      <c r="D1526" s="196">
        <v>40.124799999999993</v>
      </c>
      <c r="E1526" s="196">
        <v>39.352099999999993</v>
      </c>
      <c r="F1526" s="196">
        <v>40.104399999999998</v>
      </c>
      <c r="G1526" s="196">
        <v>39.857299999999995</v>
      </c>
      <c r="H1526" s="197" t="s">
        <v>1419</v>
      </c>
      <c r="I1526" s="197" t="s">
        <v>1406</v>
      </c>
      <c r="J1526" s="201" t="s">
        <v>3547</v>
      </c>
      <c r="K1526" s="197" t="s">
        <v>3550</v>
      </c>
      <c r="L1526" s="192"/>
      <c r="M1526" s="197">
        <v>8.199999999999999E-3</v>
      </c>
      <c r="N1526" s="192" t="s">
        <v>3763</v>
      </c>
      <c r="O1526" s="194" t="s">
        <v>2629</v>
      </c>
      <c r="P1526" s="192" t="s">
        <v>10472</v>
      </c>
      <c r="Q1526" s="197" t="s">
        <v>3547</v>
      </c>
    </row>
    <row r="1527" spans="1:17">
      <c r="A1527" s="192" t="s">
        <v>6059</v>
      </c>
      <c r="B1527" s="196">
        <v>2.0862999999999996</v>
      </c>
      <c r="C1527" s="196">
        <v>1.3048</v>
      </c>
      <c r="D1527" s="196">
        <v>47.489599999999996</v>
      </c>
      <c r="E1527" s="196">
        <v>49.359399999999994</v>
      </c>
      <c r="F1527" s="196">
        <v>49.890499999999996</v>
      </c>
      <c r="G1527" s="196">
        <v>48.929699999999997</v>
      </c>
      <c r="H1527" s="197" t="s">
        <v>1406</v>
      </c>
      <c r="I1527" s="197"/>
      <c r="J1527" s="201" t="s">
        <v>3547</v>
      </c>
      <c r="K1527" s="197"/>
      <c r="L1527" s="192"/>
      <c r="M1527" s="197"/>
      <c r="N1527" s="192" t="s">
        <v>4121</v>
      </c>
      <c r="O1527" s="194" t="s">
        <v>2634</v>
      </c>
      <c r="P1527" s="192" t="s">
        <v>10478</v>
      </c>
      <c r="Q1527" s="197" t="s">
        <v>3547</v>
      </c>
    </row>
    <row r="1528" spans="1:17">
      <c r="A1528" s="192" t="s">
        <v>6060</v>
      </c>
      <c r="B1528" s="196">
        <v>2.3981999999999997</v>
      </c>
      <c r="C1528" s="196">
        <v>1.3048</v>
      </c>
      <c r="D1528" s="196">
        <v>47.389399999999995</v>
      </c>
      <c r="E1528" s="196">
        <v>48.691699999999997</v>
      </c>
      <c r="F1528" s="196">
        <v>50.190799999999996</v>
      </c>
      <c r="G1528" s="196">
        <v>48.777499999999996</v>
      </c>
      <c r="H1528" s="197" t="s">
        <v>1406</v>
      </c>
      <c r="I1528" s="197"/>
      <c r="J1528" s="201" t="s">
        <v>3547</v>
      </c>
      <c r="K1528" s="197"/>
      <c r="L1528" s="192"/>
      <c r="M1528" s="197"/>
      <c r="N1528" s="192" t="s">
        <v>4121</v>
      </c>
      <c r="O1528" s="194" t="s">
        <v>2634</v>
      </c>
      <c r="P1528" s="192" t="s">
        <v>10478</v>
      </c>
      <c r="Q1528" s="197" t="s">
        <v>3547</v>
      </c>
    </row>
    <row r="1529" spans="1:17">
      <c r="A1529" s="192" t="s">
        <v>6061</v>
      </c>
      <c r="B1529" s="196">
        <v>1.3905999999999998</v>
      </c>
      <c r="C1529" s="196">
        <v>1.2429999999999999</v>
      </c>
      <c r="D1529" s="196">
        <v>43.997299999999996</v>
      </c>
      <c r="E1529" s="196">
        <v>43.913199999999996</v>
      </c>
      <c r="F1529" s="196">
        <v>44.956399999999995</v>
      </c>
      <c r="G1529" s="196">
        <v>44.299299999999995</v>
      </c>
      <c r="H1529" s="197" t="s">
        <v>3756</v>
      </c>
      <c r="I1529" s="197" t="s">
        <v>1406</v>
      </c>
      <c r="J1529" s="201" t="s">
        <v>3547</v>
      </c>
      <c r="K1529" s="197" t="s">
        <v>3550</v>
      </c>
      <c r="L1529" s="192"/>
      <c r="M1529" s="197"/>
      <c r="N1529" s="192" t="s">
        <v>4111</v>
      </c>
      <c r="O1529" s="194" t="s">
        <v>2628</v>
      </c>
      <c r="P1529" s="192" t="s">
        <v>10471</v>
      </c>
      <c r="Q1529" s="197" t="s">
        <v>3547</v>
      </c>
    </row>
    <row r="1530" spans="1:17">
      <c r="A1530" s="192" t="s">
        <v>6062</v>
      </c>
      <c r="B1530" s="196">
        <v>1.2369999999999999</v>
      </c>
      <c r="C1530" s="196">
        <v>1.2429999999999999</v>
      </c>
      <c r="D1530" s="196">
        <v>42.278099999999995</v>
      </c>
      <c r="E1530" s="196">
        <v>42.219199999999994</v>
      </c>
      <c r="F1530" s="196">
        <v>43.371799999999993</v>
      </c>
      <c r="G1530" s="196">
        <v>42.631299999999996</v>
      </c>
      <c r="H1530" s="197" t="s">
        <v>3756</v>
      </c>
      <c r="I1530" s="197" t="s">
        <v>1406</v>
      </c>
      <c r="J1530" s="201" t="s">
        <v>3547</v>
      </c>
      <c r="K1530" s="197" t="s">
        <v>3550</v>
      </c>
      <c r="L1530" s="192"/>
      <c r="M1530" s="197"/>
      <c r="N1530" s="192" t="s">
        <v>4111</v>
      </c>
      <c r="O1530" s="194" t="s">
        <v>2628</v>
      </c>
      <c r="P1530" s="192" t="s">
        <v>10471</v>
      </c>
      <c r="Q1530" s="197" t="s">
        <v>3547</v>
      </c>
    </row>
    <row r="1531" spans="1:17">
      <c r="A1531" s="192" t="s">
        <v>6063</v>
      </c>
      <c r="B1531" s="196">
        <v>1.1827999999999999</v>
      </c>
      <c r="C1531" s="196">
        <v>1.2429999999999999</v>
      </c>
      <c r="D1531" s="196">
        <v>40.178099999999993</v>
      </c>
      <c r="E1531" s="196">
        <v>39.088899999999995</v>
      </c>
      <c r="F1531" s="196">
        <v>40.311099999999996</v>
      </c>
      <c r="G1531" s="196">
        <v>39.858199999999997</v>
      </c>
      <c r="H1531" s="197" t="s">
        <v>1419</v>
      </c>
      <c r="I1531" s="197" t="s">
        <v>1406</v>
      </c>
      <c r="J1531" s="201" t="s">
        <v>3547</v>
      </c>
      <c r="K1531" s="197" t="s">
        <v>3550</v>
      </c>
      <c r="L1531" s="192"/>
      <c r="M1531" s="197">
        <v>8.199999999999999E-3</v>
      </c>
      <c r="N1531" s="192" t="s">
        <v>3763</v>
      </c>
      <c r="O1531" s="194" t="s">
        <v>2629</v>
      </c>
      <c r="P1531" s="192" t="s">
        <v>10472</v>
      </c>
      <c r="Q1531" s="197" t="s">
        <v>3547</v>
      </c>
    </row>
    <row r="1532" spans="1:17">
      <c r="A1532" s="192" t="s">
        <v>6064</v>
      </c>
      <c r="B1532" s="196">
        <v>1.4220999999999999</v>
      </c>
      <c r="C1532" s="196">
        <v>1.3048</v>
      </c>
      <c r="D1532" s="196">
        <v>48.123299999999993</v>
      </c>
      <c r="E1532" s="196">
        <v>48.689899999999994</v>
      </c>
      <c r="F1532" s="196">
        <v>48.9544</v>
      </c>
      <c r="G1532" s="196">
        <v>48.594999999999999</v>
      </c>
      <c r="H1532" s="197" t="s">
        <v>1406</v>
      </c>
      <c r="I1532" s="197"/>
      <c r="J1532" s="201" t="s">
        <v>3547</v>
      </c>
      <c r="K1532" s="197"/>
      <c r="L1532" s="192"/>
      <c r="M1532" s="197"/>
      <c r="N1532" s="192" t="s">
        <v>4124</v>
      </c>
      <c r="O1532" s="194" t="s">
        <v>2638</v>
      </c>
      <c r="P1532" s="192" t="s">
        <v>10481</v>
      </c>
      <c r="Q1532" s="197" t="s">
        <v>3547</v>
      </c>
    </row>
    <row r="1533" spans="1:17">
      <c r="A1533" s="192" t="s">
        <v>6065</v>
      </c>
      <c r="B1533" s="196">
        <v>1.5817999999999999</v>
      </c>
      <c r="C1533" s="196">
        <v>1.2429999999999999</v>
      </c>
      <c r="D1533" s="196">
        <v>47.059399999999997</v>
      </c>
      <c r="E1533" s="196">
        <v>47.999399999999994</v>
      </c>
      <c r="F1533" s="196">
        <v>48.876199999999997</v>
      </c>
      <c r="G1533" s="196">
        <v>47.971199999999996</v>
      </c>
      <c r="H1533" s="197" t="s">
        <v>1419</v>
      </c>
      <c r="I1533" s="197" t="s">
        <v>1406</v>
      </c>
      <c r="J1533" s="201" t="s">
        <v>3547</v>
      </c>
      <c r="K1533" s="197" t="s">
        <v>3550</v>
      </c>
      <c r="L1533" s="192"/>
      <c r="M1533" s="197">
        <v>8.199999999999999E-3</v>
      </c>
      <c r="N1533" s="192" t="s">
        <v>3763</v>
      </c>
      <c r="O1533" s="194" t="s">
        <v>2629</v>
      </c>
      <c r="P1533" s="192" t="s">
        <v>10472</v>
      </c>
      <c r="Q1533" s="197" t="s">
        <v>9817</v>
      </c>
    </row>
    <row r="1534" spans="1:17">
      <c r="A1534" s="192" t="s">
        <v>6066</v>
      </c>
      <c r="B1534" s="196">
        <v>1.4055</v>
      </c>
      <c r="C1534" s="196">
        <v>1.2429999999999999</v>
      </c>
      <c r="D1534" s="196">
        <v>41.406799999999997</v>
      </c>
      <c r="E1534" s="196">
        <v>42.854999999999997</v>
      </c>
      <c r="F1534" s="196">
        <v>43.856599999999993</v>
      </c>
      <c r="G1534" s="196">
        <v>42.674699999999994</v>
      </c>
      <c r="H1534" s="197" t="s">
        <v>1419</v>
      </c>
      <c r="I1534" s="197" t="s">
        <v>1406</v>
      </c>
      <c r="J1534" s="201" t="s">
        <v>3547</v>
      </c>
      <c r="K1534" s="197" t="s">
        <v>3550</v>
      </c>
      <c r="L1534" s="192"/>
      <c r="M1534" s="197">
        <v>8.199999999999999E-3</v>
      </c>
      <c r="N1534" s="192" t="s">
        <v>3763</v>
      </c>
      <c r="O1534" s="194" t="s">
        <v>2629</v>
      </c>
      <c r="P1534" s="192" t="s">
        <v>10472</v>
      </c>
      <c r="Q1534" s="197" t="s">
        <v>3547</v>
      </c>
    </row>
    <row r="1535" spans="1:17">
      <c r="A1535" s="192" t="s">
        <v>6067</v>
      </c>
      <c r="B1535" s="196">
        <v>1.5263</v>
      </c>
      <c r="C1535" s="196">
        <v>1.3048</v>
      </c>
      <c r="D1535" s="196">
        <v>41.918199999999999</v>
      </c>
      <c r="E1535" s="196">
        <v>41.721899999999998</v>
      </c>
      <c r="F1535" s="196">
        <v>42.490799999999993</v>
      </c>
      <c r="G1535" s="196">
        <v>42.052</v>
      </c>
      <c r="H1535" s="197" t="s">
        <v>1406</v>
      </c>
      <c r="I1535" s="197"/>
      <c r="J1535" s="201" t="s">
        <v>3547</v>
      </c>
      <c r="K1535" s="197"/>
      <c r="L1535" s="192"/>
      <c r="M1535" s="197"/>
      <c r="N1535" s="192" t="s">
        <v>4124</v>
      </c>
      <c r="O1535" s="194" t="s">
        <v>2638</v>
      </c>
      <c r="P1535" s="192" t="s">
        <v>10481</v>
      </c>
      <c r="Q1535" s="197" t="s">
        <v>3547</v>
      </c>
    </row>
    <row r="1536" spans="1:17">
      <c r="A1536" s="192" t="s">
        <v>6068</v>
      </c>
      <c r="B1536" s="196">
        <v>2.3195999999999999</v>
      </c>
      <c r="C1536" s="196">
        <v>1.3048</v>
      </c>
      <c r="D1536" s="196">
        <v>59.397699999999993</v>
      </c>
      <c r="E1536" s="196">
        <v>59.563699999999997</v>
      </c>
      <c r="F1536" s="196">
        <v>61.078599999999994</v>
      </c>
      <c r="G1536" s="196">
        <v>59.965799999999994</v>
      </c>
      <c r="H1536" s="197" t="s">
        <v>1406</v>
      </c>
      <c r="I1536" s="197"/>
      <c r="J1536" s="201" t="s">
        <v>3547</v>
      </c>
      <c r="K1536" s="197"/>
      <c r="L1536" s="192"/>
      <c r="M1536" s="197"/>
      <c r="N1536" s="192" t="s">
        <v>4121</v>
      </c>
      <c r="O1536" s="194" t="s">
        <v>2634</v>
      </c>
      <c r="P1536" s="192" t="s">
        <v>10478</v>
      </c>
      <c r="Q1536" s="197" t="s">
        <v>3547</v>
      </c>
    </row>
    <row r="1537" spans="1:17">
      <c r="A1537" s="192" t="s">
        <v>6069</v>
      </c>
      <c r="B1537" s="196">
        <v>1.4288999999999998</v>
      </c>
      <c r="C1537" s="196">
        <v>1.3048</v>
      </c>
      <c r="D1537" s="196">
        <v>46.106999999999999</v>
      </c>
      <c r="E1537" s="196">
        <v>47.770899999999997</v>
      </c>
      <c r="F1537" s="196">
        <v>46.627999999999993</v>
      </c>
      <c r="G1537" s="196">
        <v>46.851199999999999</v>
      </c>
      <c r="H1537" s="197" t="s">
        <v>1406</v>
      </c>
      <c r="I1537" s="197"/>
      <c r="J1537" s="201" t="s">
        <v>3547</v>
      </c>
      <c r="K1537" s="197"/>
      <c r="L1537" s="192"/>
      <c r="M1537" s="197"/>
      <c r="N1537" s="192" t="s">
        <v>4124</v>
      </c>
      <c r="O1537" s="194" t="s">
        <v>2638</v>
      </c>
      <c r="P1537" s="192" t="s">
        <v>10481</v>
      </c>
      <c r="Q1537" s="197" t="s">
        <v>3547</v>
      </c>
    </row>
    <row r="1538" spans="1:17">
      <c r="A1538" s="192" t="s">
        <v>6070</v>
      </c>
      <c r="B1538" s="196">
        <v>2.4259999999999997</v>
      </c>
      <c r="C1538" s="196">
        <v>1.3048</v>
      </c>
      <c r="D1538" s="196">
        <v>53.043899999999994</v>
      </c>
      <c r="E1538" s="196">
        <v>54.996399999999994</v>
      </c>
      <c r="F1538" s="196">
        <v>56.781399999999998</v>
      </c>
      <c r="G1538" s="196">
        <v>54.934399999999997</v>
      </c>
      <c r="H1538" s="197" t="s">
        <v>1406</v>
      </c>
      <c r="I1538" s="197"/>
      <c r="J1538" s="201" t="s">
        <v>3547</v>
      </c>
      <c r="K1538" s="197"/>
      <c r="L1538" s="192"/>
      <c r="M1538" s="197"/>
      <c r="N1538" s="192" t="s">
        <v>4121</v>
      </c>
      <c r="O1538" s="194" t="s">
        <v>2634</v>
      </c>
      <c r="P1538" s="192" t="s">
        <v>10478</v>
      </c>
      <c r="Q1538" s="197" t="s">
        <v>3547</v>
      </c>
    </row>
    <row r="1539" spans="1:17">
      <c r="A1539" s="192" t="s">
        <v>6071</v>
      </c>
      <c r="B1539" s="196">
        <v>1.4235</v>
      </c>
      <c r="C1539" s="196">
        <v>1.3048</v>
      </c>
      <c r="D1539" s="196">
        <v>46.547899999999998</v>
      </c>
      <c r="E1539" s="196">
        <v>49.588699999999996</v>
      </c>
      <c r="F1539" s="196">
        <v>50.225099999999998</v>
      </c>
      <c r="G1539" s="196">
        <v>48.757799999999996</v>
      </c>
      <c r="H1539" s="197" t="s">
        <v>1406</v>
      </c>
      <c r="I1539" s="197"/>
      <c r="J1539" s="201" t="s">
        <v>3547</v>
      </c>
      <c r="K1539" s="197"/>
      <c r="L1539" s="192"/>
      <c r="M1539" s="197"/>
      <c r="N1539" s="192" t="s">
        <v>4121</v>
      </c>
      <c r="O1539" s="194" t="s">
        <v>2634</v>
      </c>
      <c r="P1539" s="192" t="s">
        <v>10478</v>
      </c>
      <c r="Q1539" s="197" t="s">
        <v>3547</v>
      </c>
    </row>
    <row r="1540" spans="1:17">
      <c r="A1540" s="192" t="s">
        <v>6072</v>
      </c>
      <c r="B1540" s="196">
        <v>1.4089999999999998</v>
      </c>
      <c r="C1540" s="196">
        <v>1.3048</v>
      </c>
      <c r="D1540" s="196">
        <v>51.776299999999999</v>
      </c>
      <c r="E1540" s="196">
        <v>53.483499999999999</v>
      </c>
      <c r="F1540" s="196">
        <v>54.729399999999998</v>
      </c>
      <c r="G1540" s="196">
        <v>53.305999999999997</v>
      </c>
      <c r="H1540" s="197" t="s">
        <v>1406</v>
      </c>
      <c r="I1540" s="197"/>
      <c r="J1540" s="201" t="s">
        <v>3547</v>
      </c>
      <c r="K1540" s="197"/>
      <c r="L1540" s="192"/>
      <c r="M1540" s="197"/>
      <c r="N1540" s="192" t="s">
        <v>4124</v>
      </c>
      <c r="O1540" s="194" t="s">
        <v>2638</v>
      </c>
      <c r="P1540" s="192" t="s">
        <v>10481</v>
      </c>
      <c r="Q1540" s="197" t="s">
        <v>3547</v>
      </c>
    </row>
    <row r="1541" spans="1:17">
      <c r="A1541" s="192" t="s">
        <v>6073</v>
      </c>
      <c r="B1541" s="196">
        <v>1.5280999999999998</v>
      </c>
      <c r="C1541" s="196">
        <v>1.3319999999999999</v>
      </c>
      <c r="D1541" s="196">
        <v>52.675699999999999</v>
      </c>
      <c r="E1541" s="196">
        <v>49.876499999999993</v>
      </c>
      <c r="F1541" s="196">
        <v>52.936199999999999</v>
      </c>
      <c r="G1541" s="196">
        <v>51.817999999999998</v>
      </c>
      <c r="H1541" s="197" t="s">
        <v>4117</v>
      </c>
      <c r="I1541" s="197"/>
      <c r="J1541" s="201" t="s">
        <v>3547</v>
      </c>
      <c r="K1541" s="197"/>
      <c r="L1541" s="192"/>
      <c r="M1541" s="197">
        <v>8.3999999999999995E-3</v>
      </c>
      <c r="N1541" s="192" t="s">
        <v>4118</v>
      </c>
      <c r="O1541" s="194" t="s">
        <v>2631</v>
      </c>
      <c r="P1541" s="192" t="s">
        <v>10475</v>
      </c>
      <c r="Q1541" s="197" t="s">
        <v>3547</v>
      </c>
    </row>
    <row r="1542" spans="1:17">
      <c r="A1542" s="192" t="s">
        <v>6076</v>
      </c>
      <c r="B1542" s="196">
        <v>1.8377999999999999</v>
      </c>
      <c r="C1542" s="196">
        <v>1.2429999999999999</v>
      </c>
      <c r="D1542" s="196">
        <v>52.483899999999998</v>
      </c>
      <c r="E1542" s="196">
        <v>52.919499999999999</v>
      </c>
      <c r="F1542" s="196">
        <v>56.4422</v>
      </c>
      <c r="G1542" s="196">
        <v>53.940599999999996</v>
      </c>
      <c r="H1542" s="197" t="s">
        <v>3756</v>
      </c>
      <c r="I1542" s="197" t="s">
        <v>1406</v>
      </c>
      <c r="J1542" s="201" t="s">
        <v>3547</v>
      </c>
      <c r="K1542" s="197" t="s">
        <v>3550</v>
      </c>
      <c r="L1542" s="192"/>
      <c r="M1542" s="197"/>
      <c r="N1542" s="192" t="s">
        <v>4111</v>
      </c>
      <c r="O1542" s="194" t="s">
        <v>2628</v>
      </c>
      <c r="P1542" s="192" t="s">
        <v>10471</v>
      </c>
      <c r="Q1542" s="197" t="s">
        <v>9817</v>
      </c>
    </row>
    <row r="1543" spans="1:17">
      <c r="A1543" s="192" t="s">
        <v>6077</v>
      </c>
      <c r="B1543" s="196">
        <v>1.8558999999999999</v>
      </c>
      <c r="C1543" s="196">
        <v>1.2429999999999999</v>
      </c>
      <c r="D1543" s="196">
        <v>49.823299999999996</v>
      </c>
      <c r="E1543" s="196">
        <v>50.631099999999996</v>
      </c>
      <c r="F1543" s="196">
        <v>52.1755</v>
      </c>
      <c r="G1543" s="196">
        <v>50.908299999999997</v>
      </c>
      <c r="H1543" s="197" t="s">
        <v>1419</v>
      </c>
      <c r="I1543" s="197" t="s">
        <v>1406</v>
      </c>
      <c r="J1543" s="201" t="s">
        <v>3547</v>
      </c>
      <c r="K1543" s="197" t="s">
        <v>3550</v>
      </c>
      <c r="L1543" s="192"/>
      <c r="M1543" s="197">
        <v>8.199999999999999E-3</v>
      </c>
      <c r="N1543" s="192" t="s">
        <v>3763</v>
      </c>
      <c r="O1543" s="194" t="s">
        <v>2629</v>
      </c>
      <c r="P1543" s="192" t="s">
        <v>10472</v>
      </c>
      <c r="Q1543" s="197" t="s">
        <v>9817</v>
      </c>
    </row>
    <row r="1544" spans="1:17">
      <c r="A1544" s="192" t="s">
        <v>9719</v>
      </c>
      <c r="B1544" s="196"/>
      <c r="C1544" s="196">
        <v>1.2429999999999999</v>
      </c>
      <c r="D1544" s="196">
        <v>41.516199999999998</v>
      </c>
      <c r="E1544" s="196">
        <v>44.084499999999998</v>
      </c>
      <c r="F1544" s="196">
        <v>42.487399999999994</v>
      </c>
      <c r="G1544" s="196">
        <v>42.68</v>
      </c>
      <c r="H1544" s="197" t="s">
        <v>1419</v>
      </c>
      <c r="I1544" s="197"/>
      <c r="J1544" s="201" t="s">
        <v>3547</v>
      </c>
      <c r="K1544" s="197"/>
      <c r="L1544" s="192"/>
      <c r="M1544" s="197"/>
      <c r="N1544" s="192" t="s">
        <v>4116</v>
      </c>
      <c r="O1544" s="194" t="s">
        <v>2630</v>
      </c>
      <c r="P1544" s="192" t="s">
        <v>10474</v>
      </c>
      <c r="Q1544" s="197" t="s">
        <v>3547</v>
      </c>
    </row>
    <row r="1545" spans="1:17">
      <c r="A1545" s="192" t="s">
        <v>6078</v>
      </c>
      <c r="B1545" s="196">
        <v>1.474</v>
      </c>
      <c r="C1545" s="196">
        <v>1.2429999999999999</v>
      </c>
      <c r="D1545" s="196">
        <v>43.573499999999996</v>
      </c>
      <c r="E1545" s="196">
        <v>43.611399999999996</v>
      </c>
      <c r="F1545" s="196">
        <v>44.967299999999994</v>
      </c>
      <c r="G1545" s="196">
        <v>44.034899999999993</v>
      </c>
      <c r="H1545" s="197" t="s">
        <v>1419</v>
      </c>
      <c r="I1545" s="197" t="s">
        <v>1406</v>
      </c>
      <c r="J1545" s="201" t="s">
        <v>3547</v>
      </c>
      <c r="K1545" s="197" t="s">
        <v>3550</v>
      </c>
      <c r="L1545" s="192"/>
      <c r="M1545" s="197">
        <v>8.199999999999999E-3</v>
      </c>
      <c r="N1545" s="192" t="s">
        <v>3763</v>
      </c>
      <c r="O1545" s="194" t="s">
        <v>2629</v>
      </c>
      <c r="P1545" s="192" t="s">
        <v>10472</v>
      </c>
      <c r="Q1545" s="197" t="s">
        <v>3547</v>
      </c>
    </row>
    <row r="1546" spans="1:17">
      <c r="A1546" s="192" t="s">
        <v>6079</v>
      </c>
      <c r="B1546" s="196">
        <v>1.5750999999999999</v>
      </c>
      <c r="C1546" s="196">
        <v>1.2429999999999999</v>
      </c>
      <c r="D1546" s="196">
        <v>45.537599999999998</v>
      </c>
      <c r="E1546" s="196">
        <v>45.975899999999996</v>
      </c>
      <c r="F1546" s="196">
        <v>47.295499999999997</v>
      </c>
      <c r="G1546" s="196">
        <v>46.290499999999994</v>
      </c>
      <c r="H1546" s="197" t="s">
        <v>3756</v>
      </c>
      <c r="I1546" s="197" t="s">
        <v>1406</v>
      </c>
      <c r="J1546" s="201" t="s">
        <v>3547</v>
      </c>
      <c r="K1546" s="197" t="s">
        <v>3550</v>
      </c>
      <c r="L1546" s="192"/>
      <c r="M1546" s="197"/>
      <c r="N1546" s="192" t="s">
        <v>4111</v>
      </c>
      <c r="O1546" s="194" t="s">
        <v>2628</v>
      </c>
      <c r="P1546" s="192" t="s">
        <v>10471</v>
      </c>
      <c r="Q1546" s="197" t="s">
        <v>3547</v>
      </c>
    </row>
    <row r="1547" spans="1:17">
      <c r="A1547" s="192" t="s">
        <v>6080</v>
      </c>
      <c r="B1547" s="196">
        <v>1.0678999999999998</v>
      </c>
      <c r="C1547" s="196">
        <v>1.2429999999999999</v>
      </c>
      <c r="D1547" s="196">
        <v>52.666499999999999</v>
      </c>
      <c r="E1547" s="196">
        <v>49.050999999999995</v>
      </c>
      <c r="F1547" s="196">
        <v>52.598699999999994</v>
      </c>
      <c r="G1547" s="196">
        <v>51.342999999999996</v>
      </c>
      <c r="H1547" s="197" t="s">
        <v>4120</v>
      </c>
      <c r="I1547" s="197"/>
      <c r="J1547" s="201" t="s">
        <v>3547</v>
      </c>
      <c r="K1547" s="197"/>
      <c r="L1547" s="192"/>
      <c r="M1547" s="197"/>
      <c r="N1547" s="192" t="s">
        <v>4125</v>
      </c>
      <c r="O1547" s="194" t="s">
        <v>2639</v>
      </c>
      <c r="P1547" s="192" t="s">
        <v>10482</v>
      </c>
      <c r="Q1547" s="197" t="s">
        <v>3547</v>
      </c>
    </row>
    <row r="1548" spans="1:17">
      <c r="A1548" s="200" t="s">
        <v>4126</v>
      </c>
      <c r="B1548" s="196"/>
      <c r="C1548" s="196">
        <v>0.99349999999999994</v>
      </c>
      <c r="D1548" s="196">
        <v>36.086799999999997</v>
      </c>
      <c r="E1548" s="196">
        <v>36.3491</v>
      </c>
      <c r="F1548" s="196"/>
      <c r="G1548" s="196">
        <v>36.167499999999997</v>
      </c>
      <c r="H1548" s="197" t="s">
        <v>4127</v>
      </c>
      <c r="I1548" s="197"/>
      <c r="J1548" s="201" t="s">
        <v>3547</v>
      </c>
      <c r="K1548" s="197"/>
      <c r="L1548" s="192"/>
      <c r="M1548" s="197">
        <v>2.9099999999999997E-2</v>
      </c>
      <c r="N1548" s="192" t="s">
        <v>4128</v>
      </c>
      <c r="O1548" s="194" t="s">
        <v>2681</v>
      </c>
      <c r="P1548" s="192" t="s">
        <v>10483</v>
      </c>
      <c r="Q1548" s="197" t="s">
        <v>3547</v>
      </c>
    </row>
    <row r="1549" spans="1:17">
      <c r="A1549" s="192" t="s">
        <v>6081</v>
      </c>
      <c r="B1549" s="196">
        <v>1.4253999999999998</v>
      </c>
      <c r="C1549" s="196">
        <v>0.92669999999999997</v>
      </c>
      <c r="D1549" s="196">
        <v>38.725699999999996</v>
      </c>
      <c r="E1549" s="196">
        <v>39.819299999999998</v>
      </c>
      <c r="F1549" s="196">
        <v>40.389999999999993</v>
      </c>
      <c r="G1549" s="196">
        <v>39.668399999999998</v>
      </c>
      <c r="H1549" s="197" t="s">
        <v>4129</v>
      </c>
      <c r="I1549" s="197" t="s">
        <v>1364</v>
      </c>
      <c r="J1549" s="201" t="s">
        <v>3547</v>
      </c>
      <c r="K1549" s="197" t="s">
        <v>3550</v>
      </c>
      <c r="L1549" s="192"/>
      <c r="M1549" s="197">
        <v>1.5799999999999998E-2</v>
      </c>
      <c r="N1549" s="192" t="s">
        <v>3867</v>
      </c>
      <c r="O1549" s="194" t="s">
        <v>2640</v>
      </c>
      <c r="P1549" s="192" t="s">
        <v>10484</v>
      </c>
      <c r="Q1549" s="197" t="s">
        <v>3547</v>
      </c>
    </row>
    <row r="1550" spans="1:17">
      <c r="A1550" s="192" t="s">
        <v>6082</v>
      </c>
      <c r="B1550" s="196">
        <v>1.3782999999999999</v>
      </c>
      <c r="C1550" s="196">
        <v>0.9083</v>
      </c>
      <c r="D1550" s="196">
        <v>34.330399999999997</v>
      </c>
      <c r="E1550" s="196">
        <v>35.110999999999997</v>
      </c>
      <c r="F1550" s="196">
        <v>36.357299999999995</v>
      </c>
      <c r="G1550" s="196">
        <v>35.283299999999997</v>
      </c>
      <c r="H1550" s="197" t="s">
        <v>1507</v>
      </c>
      <c r="I1550" s="197" t="s">
        <v>1624</v>
      </c>
      <c r="J1550" s="201" t="s">
        <v>3547</v>
      </c>
      <c r="K1550" s="197" t="s">
        <v>3550</v>
      </c>
      <c r="L1550" s="192"/>
      <c r="M1550" s="197"/>
      <c r="N1550" s="192" t="s">
        <v>4130</v>
      </c>
      <c r="O1550" s="194" t="s">
        <v>2641</v>
      </c>
      <c r="P1550" s="192" t="s">
        <v>10485</v>
      </c>
      <c r="Q1550" s="197" t="s">
        <v>3547</v>
      </c>
    </row>
    <row r="1551" spans="1:17">
      <c r="A1551" s="192" t="s">
        <v>9720</v>
      </c>
      <c r="B1551" s="196"/>
      <c r="C1551" s="196">
        <v>0.94959999999999989</v>
      </c>
      <c r="D1551" s="196">
        <v>36.312399999999997</v>
      </c>
      <c r="E1551" s="196">
        <v>37.058299999999996</v>
      </c>
      <c r="F1551" s="196">
        <v>39.117799999999995</v>
      </c>
      <c r="G1551" s="196">
        <v>37.495299999999993</v>
      </c>
      <c r="H1551" s="197" t="s">
        <v>1624</v>
      </c>
      <c r="I1551" s="197"/>
      <c r="J1551" s="201" t="s">
        <v>3547</v>
      </c>
      <c r="K1551" s="197"/>
      <c r="L1551" s="192"/>
      <c r="M1551" s="197"/>
      <c r="N1551" s="192" t="s">
        <v>4131</v>
      </c>
      <c r="O1551" s="194" t="s">
        <v>2642</v>
      </c>
      <c r="P1551" s="192" t="s">
        <v>10486</v>
      </c>
      <c r="Q1551" s="197" t="s">
        <v>3547</v>
      </c>
    </row>
    <row r="1552" spans="1:17">
      <c r="A1552" s="192" t="s">
        <v>6083</v>
      </c>
      <c r="B1552" s="196">
        <v>1.4372999999999998</v>
      </c>
      <c r="C1552" s="196">
        <v>0.92669999999999997</v>
      </c>
      <c r="D1552" s="196">
        <v>35.5107</v>
      </c>
      <c r="E1552" s="196">
        <v>36.588099999999997</v>
      </c>
      <c r="F1552" s="196">
        <v>36.749299999999998</v>
      </c>
      <c r="G1552" s="196">
        <v>36.275499999999994</v>
      </c>
      <c r="H1552" s="197" t="s">
        <v>4132</v>
      </c>
      <c r="I1552" s="197" t="s">
        <v>1364</v>
      </c>
      <c r="J1552" s="201" t="s">
        <v>3610</v>
      </c>
      <c r="K1552" s="197"/>
      <c r="L1552" s="192"/>
      <c r="M1552" s="197">
        <v>1.38E-2</v>
      </c>
      <c r="N1552" s="192" t="s">
        <v>4133</v>
      </c>
      <c r="O1552" s="194" t="s">
        <v>2643</v>
      </c>
      <c r="P1552" s="192" t="s">
        <v>10487</v>
      </c>
      <c r="Q1552" s="197" t="s">
        <v>3547</v>
      </c>
    </row>
    <row r="1553" spans="1:17">
      <c r="A1553" s="192" t="s">
        <v>6084</v>
      </c>
      <c r="B1553" s="196">
        <v>0.91049999999999998</v>
      </c>
      <c r="C1553" s="196">
        <v>1.0056999999999998</v>
      </c>
      <c r="D1553" s="196">
        <v>31.487299999999998</v>
      </c>
      <c r="E1553" s="196">
        <v>29.622499999999999</v>
      </c>
      <c r="F1553" s="196">
        <v>29.997599999999998</v>
      </c>
      <c r="G1553" s="196">
        <v>30.518199999999997</v>
      </c>
      <c r="H1553" s="197" t="s">
        <v>4127</v>
      </c>
      <c r="I1553" s="197" t="s">
        <v>1491</v>
      </c>
      <c r="J1553" s="201" t="s">
        <v>3547</v>
      </c>
      <c r="K1553" s="197" t="s">
        <v>3550</v>
      </c>
      <c r="L1553" s="192"/>
      <c r="M1553" s="197"/>
      <c r="N1553" s="192" t="s">
        <v>4134</v>
      </c>
      <c r="O1553" s="194" t="s">
        <v>2644</v>
      </c>
      <c r="P1553" s="192" t="s">
        <v>10488</v>
      </c>
      <c r="Q1553" s="197" t="s">
        <v>3547</v>
      </c>
    </row>
    <row r="1554" spans="1:17">
      <c r="A1554" s="192" t="s">
        <v>6085</v>
      </c>
      <c r="B1554" s="196">
        <v>1.363</v>
      </c>
      <c r="C1554" s="196">
        <v>0.89009999999999989</v>
      </c>
      <c r="D1554" s="196">
        <v>32.282299999999999</v>
      </c>
      <c r="E1554" s="196">
        <v>33.397199999999998</v>
      </c>
      <c r="F1554" s="196">
        <v>35.898799999999994</v>
      </c>
      <c r="G1554" s="196">
        <v>33.787299999999995</v>
      </c>
      <c r="H1554" s="197" t="s">
        <v>4132</v>
      </c>
      <c r="I1554" s="197"/>
      <c r="J1554" s="201" t="s">
        <v>3547</v>
      </c>
      <c r="K1554" s="197"/>
      <c r="L1554" s="192"/>
      <c r="M1554" s="197">
        <v>5.5599999999999997E-2</v>
      </c>
      <c r="N1554" s="192" t="s">
        <v>3943</v>
      </c>
      <c r="O1554" s="194" t="s">
        <v>2645</v>
      </c>
      <c r="P1554" s="192" t="s">
        <v>10489</v>
      </c>
      <c r="Q1554" s="197" t="s">
        <v>3547</v>
      </c>
    </row>
    <row r="1555" spans="1:17">
      <c r="A1555" s="192" t="s">
        <v>6086</v>
      </c>
      <c r="B1555" s="196">
        <v>1.9725999999999999</v>
      </c>
      <c r="C1555" s="196">
        <v>0.96029999999999993</v>
      </c>
      <c r="D1555" s="196">
        <v>45.854999999999997</v>
      </c>
      <c r="E1555" s="196">
        <v>43.498899999999999</v>
      </c>
      <c r="F1555" s="196">
        <v>41.808399999999999</v>
      </c>
      <c r="G1555" s="196">
        <v>43.651199999999996</v>
      </c>
      <c r="H1555" s="197" t="s">
        <v>1548</v>
      </c>
      <c r="I1555" s="197"/>
      <c r="J1555" s="201" t="s">
        <v>3547</v>
      </c>
      <c r="K1555" s="197"/>
      <c r="L1555" s="192"/>
      <c r="M1555" s="197"/>
      <c r="N1555" s="192" t="s">
        <v>4135</v>
      </c>
      <c r="O1555" s="194" t="s">
        <v>2646</v>
      </c>
      <c r="P1555" s="192" t="s">
        <v>10490</v>
      </c>
      <c r="Q1555" s="197" t="s">
        <v>3547</v>
      </c>
    </row>
    <row r="1556" spans="1:17">
      <c r="A1556" s="192" t="s">
        <v>6087</v>
      </c>
      <c r="B1556" s="196">
        <v>1.7749999999999999</v>
      </c>
      <c r="C1556" s="196">
        <v>1.0056999999999998</v>
      </c>
      <c r="D1556" s="196">
        <v>38.878999999999998</v>
      </c>
      <c r="E1556" s="196">
        <v>38.761799999999994</v>
      </c>
      <c r="F1556" s="196">
        <v>38.700899999999997</v>
      </c>
      <c r="G1556" s="196">
        <v>38.779699999999998</v>
      </c>
      <c r="H1556" s="197" t="s">
        <v>4127</v>
      </c>
      <c r="I1556" s="197" t="s">
        <v>1491</v>
      </c>
      <c r="J1556" s="201" t="s">
        <v>3547</v>
      </c>
      <c r="K1556" s="197" t="s">
        <v>3550</v>
      </c>
      <c r="L1556" s="192"/>
      <c r="M1556" s="197"/>
      <c r="N1556" s="192" t="s">
        <v>4134</v>
      </c>
      <c r="O1556" s="194" t="s">
        <v>2644</v>
      </c>
      <c r="P1556" s="192" t="s">
        <v>10488</v>
      </c>
      <c r="Q1556" s="197" t="s">
        <v>3547</v>
      </c>
    </row>
    <row r="1557" spans="1:17">
      <c r="A1557" s="192" t="s">
        <v>6088</v>
      </c>
      <c r="B1557" s="196">
        <v>1.8047</v>
      </c>
      <c r="C1557" s="196">
        <v>0.92669999999999997</v>
      </c>
      <c r="D1557" s="196">
        <v>34.368599999999994</v>
      </c>
      <c r="E1557" s="196">
        <v>34.855099999999993</v>
      </c>
      <c r="F1557" s="196">
        <v>35.608699999999999</v>
      </c>
      <c r="G1557" s="196">
        <v>34.933699999999995</v>
      </c>
      <c r="H1557" s="197" t="s">
        <v>4129</v>
      </c>
      <c r="I1557" s="197" t="s">
        <v>1364</v>
      </c>
      <c r="J1557" s="201" t="s">
        <v>3547</v>
      </c>
      <c r="K1557" s="197" t="s">
        <v>3550</v>
      </c>
      <c r="L1557" s="192"/>
      <c r="M1557" s="197">
        <v>1.5799999999999998E-2</v>
      </c>
      <c r="N1557" s="192" t="s">
        <v>3867</v>
      </c>
      <c r="O1557" s="194" t="s">
        <v>2640</v>
      </c>
      <c r="P1557" s="192" t="s">
        <v>10484</v>
      </c>
      <c r="Q1557" s="197" t="s">
        <v>9817</v>
      </c>
    </row>
    <row r="1558" spans="1:17">
      <c r="A1558" s="192" t="s">
        <v>6089</v>
      </c>
      <c r="B1558" s="196">
        <v>1.7312999999999998</v>
      </c>
      <c r="C1558" s="196">
        <v>0.92179999999999995</v>
      </c>
      <c r="D1558" s="196">
        <v>33.157599999999995</v>
      </c>
      <c r="E1558" s="196">
        <v>33.243899999999996</v>
      </c>
      <c r="F1558" s="196">
        <v>34.858899999999998</v>
      </c>
      <c r="G1558" s="196">
        <v>33.744599999999998</v>
      </c>
      <c r="H1558" s="197" t="s">
        <v>4136</v>
      </c>
      <c r="I1558" s="197" t="s">
        <v>1548</v>
      </c>
      <c r="J1558" s="201" t="s">
        <v>3547</v>
      </c>
      <c r="K1558" s="197" t="s">
        <v>3550</v>
      </c>
      <c r="L1558" s="192"/>
      <c r="M1558" s="197">
        <v>2.2099999999999998E-2</v>
      </c>
      <c r="N1558" s="192" t="s">
        <v>3862</v>
      </c>
      <c r="O1558" s="194" t="s">
        <v>2647</v>
      </c>
      <c r="P1558" s="192" t="s">
        <v>10491</v>
      </c>
      <c r="Q1558" s="197" t="s">
        <v>3547</v>
      </c>
    </row>
    <row r="1559" spans="1:17">
      <c r="A1559" s="192" t="s">
        <v>6090</v>
      </c>
      <c r="B1559" s="196">
        <v>1.2660999999999998</v>
      </c>
      <c r="C1559" s="196">
        <v>0.97959999999999992</v>
      </c>
      <c r="D1559" s="196">
        <v>35.642099999999999</v>
      </c>
      <c r="E1559" s="196">
        <v>36.154299999999999</v>
      </c>
      <c r="F1559" s="196">
        <v>36.186599999999999</v>
      </c>
      <c r="G1559" s="196">
        <v>35.982599999999998</v>
      </c>
      <c r="H1559" s="197" t="s">
        <v>4132</v>
      </c>
      <c r="I1559" s="197" t="s">
        <v>1570</v>
      </c>
      <c r="J1559" s="201" t="s">
        <v>3547</v>
      </c>
      <c r="K1559" s="197" t="s">
        <v>3550</v>
      </c>
      <c r="L1559" s="192"/>
      <c r="M1559" s="197">
        <v>2.6599999999999999E-2</v>
      </c>
      <c r="N1559" s="192" t="s">
        <v>4137</v>
      </c>
      <c r="O1559" s="194" t="s">
        <v>2648</v>
      </c>
      <c r="P1559" s="192" t="s">
        <v>10492</v>
      </c>
      <c r="Q1559" s="197" t="s">
        <v>3547</v>
      </c>
    </row>
    <row r="1560" spans="1:17">
      <c r="A1560" s="192" t="s">
        <v>6091</v>
      </c>
      <c r="B1560" s="196">
        <v>1.5531999999999999</v>
      </c>
      <c r="C1560" s="196">
        <v>0.92669999999999997</v>
      </c>
      <c r="D1560" s="196">
        <v>37.5139</v>
      </c>
      <c r="E1560" s="196">
        <v>36.834299999999999</v>
      </c>
      <c r="F1560" s="196">
        <v>37.651999999999994</v>
      </c>
      <c r="G1560" s="196">
        <v>37.329799999999999</v>
      </c>
      <c r="H1560" s="197" t="s">
        <v>4129</v>
      </c>
      <c r="I1560" s="197" t="s">
        <v>1364</v>
      </c>
      <c r="J1560" s="201" t="s">
        <v>3547</v>
      </c>
      <c r="K1560" s="197" t="s">
        <v>3550</v>
      </c>
      <c r="L1560" s="192"/>
      <c r="M1560" s="197">
        <v>1.5799999999999998E-2</v>
      </c>
      <c r="N1560" s="192" t="s">
        <v>3867</v>
      </c>
      <c r="O1560" s="194" t="s">
        <v>2640</v>
      </c>
      <c r="P1560" s="192" t="s">
        <v>10484</v>
      </c>
      <c r="Q1560" s="197" t="s">
        <v>3547</v>
      </c>
    </row>
    <row r="1561" spans="1:17">
      <c r="A1561" s="192" t="s">
        <v>6092</v>
      </c>
      <c r="B1561" s="196">
        <v>1.7824</v>
      </c>
      <c r="C1561" s="196">
        <v>1.0056999999999998</v>
      </c>
      <c r="D1561" s="196">
        <v>39.831499999999998</v>
      </c>
      <c r="E1561" s="196">
        <v>40.959699999999998</v>
      </c>
      <c r="F1561" s="196">
        <v>42.2455</v>
      </c>
      <c r="G1561" s="196">
        <v>40.990899999999996</v>
      </c>
      <c r="H1561" s="197" t="s">
        <v>4127</v>
      </c>
      <c r="I1561" s="197" t="s">
        <v>1491</v>
      </c>
      <c r="J1561" s="201" t="s">
        <v>3547</v>
      </c>
      <c r="K1561" s="197" t="s">
        <v>3550</v>
      </c>
      <c r="L1561" s="192"/>
      <c r="M1561" s="197"/>
      <c r="N1561" s="192" t="s">
        <v>4134</v>
      </c>
      <c r="O1561" s="194" t="s">
        <v>2644</v>
      </c>
      <c r="P1561" s="192" t="s">
        <v>10488</v>
      </c>
      <c r="Q1561" s="197" t="s">
        <v>3547</v>
      </c>
    </row>
    <row r="1562" spans="1:17">
      <c r="A1562" s="192" t="s">
        <v>6093</v>
      </c>
      <c r="B1562" s="196">
        <v>1.4130999999999998</v>
      </c>
      <c r="C1562" s="196">
        <v>0.8889999999999999</v>
      </c>
      <c r="D1562" s="196">
        <v>30.4057</v>
      </c>
      <c r="E1562" s="196">
        <v>34.653799999999997</v>
      </c>
      <c r="F1562" s="196">
        <v>37.849799999999995</v>
      </c>
      <c r="G1562" s="196">
        <v>34.171299999999995</v>
      </c>
      <c r="H1562" s="197" t="s">
        <v>4132</v>
      </c>
      <c r="I1562" s="197" t="s">
        <v>1507</v>
      </c>
      <c r="J1562" s="201" t="s">
        <v>3547</v>
      </c>
      <c r="K1562" s="197" t="s">
        <v>3550</v>
      </c>
      <c r="L1562" s="192"/>
      <c r="M1562" s="197"/>
      <c r="N1562" s="192" t="s">
        <v>4138</v>
      </c>
      <c r="O1562" s="194" t="s">
        <v>2649</v>
      </c>
      <c r="P1562" s="192" t="s">
        <v>10493</v>
      </c>
      <c r="Q1562" s="197" t="s">
        <v>3547</v>
      </c>
    </row>
    <row r="1563" spans="1:17">
      <c r="A1563" s="192" t="s">
        <v>6094</v>
      </c>
      <c r="B1563" s="196">
        <v>1.7291999999999998</v>
      </c>
      <c r="C1563" s="196">
        <v>0.96439999999999992</v>
      </c>
      <c r="D1563" s="196">
        <v>34.781399999999998</v>
      </c>
      <c r="E1563" s="196">
        <v>33.873899999999999</v>
      </c>
      <c r="F1563" s="196">
        <v>35.805199999999999</v>
      </c>
      <c r="G1563" s="196">
        <v>34.811999999999998</v>
      </c>
      <c r="H1563" s="197" t="s">
        <v>4127</v>
      </c>
      <c r="I1563" s="197"/>
      <c r="J1563" s="201" t="s">
        <v>3547</v>
      </c>
      <c r="K1563" s="197"/>
      <c r="L1563" s="192"/>
      <c r="M1563" s="197"/>
      <c r="N1563" s="192" t="s">
        <v>3605</v>
      </c>
      <c r="O1563" s="194" t="s">
        <v>2650</v>
      </c>
      <c r="P1563" s="192" t="s">
        <v>10494</v>
      </c>
      <c r="Q1563" s="197" t="s">
        <v>3547</v>
      </c>
    </row>
    <row r="1564" spans="1:17">
      <c r="A1564" s="192" t="s">
        <v>6095</v>
      </c>
      <c r="B1564" s="196">
        <v>1.3126</v>
      </c>
      <c r="C1564" s="196">
        <v>0.8889999999999999</v>
      </c>
      <c r="D1564" s="196">
        <v>33.229199999999999</v>
      </c>
      <c r="E1564" s="196">
        <v>33.016099999999994</v>
      </c>
      <c r="F1564" s="196">
        <v>33.728899999999996</v>
      </c>
      <c r="G1564" s="196">
        <v>33.336299999999994</v>
      </c>
      <c r="H1564" s="197" t="s">
        <v>1507</v>
      </c>
      <c r="I1564" s="197"/>
      <c r="J1564" s="201" t="s">
        <v>3547</v>
      </c>
      <c r="K1564" s="197"/>
      <c r="L1564" s="192"/>
      <c r="M1564" s="197"/>
      <c r="N1564" s="192" t="s">
        <v>4139</v>
      </c>
      <c r="O1564" s="194" t="s">
        <v>1873</v>
      </c>
      <c r="P1564" s="192" t="s">
        <v>10495</v>
      </c>
      <c r="Q1564" s="197" t="s">
        <v>3547</v>
      </c>
    </row>
    <row r="1565" spans="1:17">
      <c r="A1565" s="192" t="s">
        <v>6096</v>
      </c>
      <c r="B1565" s="196">
        <v>1.3854</v>
      </c>
      <c r="C1565" s="196">
        <v>0.91899999999999993</v>
      </c>
      <c r="D1565" s="196">
        <v>34.305699999999995</v>
      </c>
      <c r="E1565" s="196">
        <v>33.626299999999993</v>
      </c>
      <c r="F1565" s="196">
        <v>34.055</v>
      </c>
      <c r="G1565" s="196">
        <v>33.996799999999993</v>
      </c>
      <c r="H1565" s="197" t="s">
        <v>4132</v>
      </c>
      <c r="I1565" s="197" t="s">
        <v>1388</v>
      </c>
      <c r="J1565" s="201" t="s">
        <v>3547</v>
      </c>
      <c r="K1565" s="197" t="s">
        <v>3550</v>
      </c>
      <c r="L1565" s="192"/>
      <c r="M1565" s="197"/>
      <c r="N1565" s="192" t="s">
        <v>4140</v>
      </c>
      <c r="O1565" s="194" t="s">
        <v>2651</v>
      </c>
      <c r="P1565" s="192" t="s">
        <v>10496</v>
      </c>
      <c r="Q1565" s="197" t="s">
        <v>3547</v>
      </c>
    </row>
    <row r="1566" spans="1:17">
      <c r="A1566" s="192" t="s">
        <v>6097</v>
      </c>
      <c r="B1566" s="196">
        <v>1.2845</v>
      </c>
      <c r="C1566" s="196">
        <v>0.92669999999999997</v>
      </c>
      <c r="D1566" s="196">
        <v>33.843699999999998</v>
      </c>
      <c r="E1566" s="196">
        <v>35.036399999999993</v>
      </c>
      <c r="F1566" s="196">
        <v>34.732199999999999</v>
      </c>
      <c r="G1566" s="196">
        <v>34.510399999999997</v>
      </c>
      <c r="H1566" s="197" t="s">
        <v>4132</v>
      </c>
      <c r="I1566" s="197" t="s">
        <v>1364</v>
      </c>
      <c r="J1566" s="201" t="s">
        <v>3547</v>
      </c>
      <c r="K1566" s="197" t="s">
        <v>3550</v>
      </c>
      <c r="L1566" s="192"/>
      <c r="M1566" s="197">
        <v>3.7199999999999997E-2</v>
      </c>
      <c r="N1566" s="192" t="s">
        <v>4141</v>
      </c>
      <c r="O1566" s="194" t="s">
        <v>2652</v>
      </c>
      <c r="P1566" s="192" t="s">
        <v>10497</v>
      </c>
      <c r="Q1566" s="197" t="s">
        <v>3547</v>
      </c>
    </row>
    <row r="1567" spans="1:17">
      <c r="A1567" s="192" t="s">
        <v>6098</v>
      </c>
      <c r="B1567" s="196">
        <v>2.0246999999999997</v>
      </c>
      <c r="C1567" s="196">
        <v>0.9083</v>
      </c>
      <c r="D1567" s="196">
        <v>37.104899999999994</v>
      </c>
      <c r="E1567" s="196">
        <v>38.387999999999998</v>
      </c>
      <c r="F1567" s="196">
        <v>38.709799999999994</v>
      </c>
      <c r="G1567" s="196">
        <v>38.087799999999994</v>
      </c>
      <c r="H1567" s="197" t="s">
        <v>1507</v>
      </c>
      <c r="I1567" s="197" t="s">
        <v>1624</v>
      </c>
      <c r="J1567" s="201" t="s">
        <v>3547</v>
      </c>
      <c r="K1567" s="197" t="s">
        <v>3550</v>
      </c>
      <c r="L1567" s="192"/>
      <c r="M1567" s="197"/>
      <c r="N1567" s="192" t="s">
        <v>3767</v>
      </c>
      <c r="O1567" s="194" t="s">
        <v>2653</v>
      </c>
      <c r="P1567" s="192" t="s">
        <v>10498</v>
      </c>
      <c r="Q1567" s="197" t="s">
        <v>3547</v>
      </c>
    </row>
    <row r="1568" spans="1:17">
      <c r="A1568" s="192" t="s">
        <v>6099</v>
      </c>
      <c r="B1568" s="196">
        <v>1.3901999999999999</v>
      </c>
      <c r="C1568" s="196">
        <v>0.83449999999999991</v>
      </c>
      <c r="D1568" s="196">
        <v>30.905999999999999</v>
      </c>
      <c r="E1568" s="196">
        <v>31.226399999999998</v>
      </c>
      <c r="F1568" s="196">
        <v>32.534199999999998</v>
      </c>
      <c r="G1568" s="196">
        <v>31.536399999999997</v>
      </c>
      <c r="H1568" s="197" t="s">
        <v>1507</v>
      </c>
      <c r="I1568" s="197" t="s">
        <v>4132</v>
      </c>
      <c r="J1568" s="201" t="s">
        <v>3547</v>
      </c>
      <c r="K1568" s="197"/>
      <c r="L1568" s="192" t="s">
        <v>3550</v>
      </c>
      <c r="M1568" s="197"/>
      <c r="N1568" s="192" t="s">
        <v>4142</v>
      </c>
      <c r="O1568" s="194" t="s">
        <v>2654</v>
      </c>
      <c r="P1568" s="192" t="s">
        <v>10499</v>
      </c>
      <c r="Q1568" s="197" t="s">
        <v>3547</v>
      </c>
    </row>
    <row r="1569" spans="1:17">
      <c r="A1569" s="192" t="s">
        <v>6100</v>
      </c>
      <c r="B1569" s="196">
        <v>1.7551999999999999</v>
      </c>
      <c r="C1569" s="196">
        <v>1.0188999999999999</v>
      </c>
      <c r="D1569" s="196">
        <v>40.875399999999999</v>
      </c>
      <c r="E1569" s="196">
        <v>42.0214</v>
      </c>
      <c r="F1569" s="196">
        <v>43.111899999999999</v>
      </c>
      <c r="G1569" s="196">
        <v>41.996599999999994</v>
      </c>
      <c r="H1569" s="197" t="s">
        <v>1388</v>
      </c>
      <c r="I1569" s="197"/>
      <c r="J1569" s="201" t="s">
        <v>3547</v>
      </c>
      <c r="K1569" s="197"/>
      <c r="L1569" s="192"/>
      <c r="M1569" s="197"/>
      <c r="N1569" s="192" t="s">
        <v>3782</v>
      </c>
      <c r="O1569" s="194" t="s">
        <v>2655</v>
      </c>
      <c r="P1569" s="192" t="s">
        <v>10500</v>
      </c>
      <c r="Q1569" s="197" t="s">
        <v>3547</v>
      </c>
    </row>
    <row r="1570" spans="1:17">
      <c r="A1570" s="192" t="s">
        <v>6101</v>
      </c>
      <c r="B1570" s="196">
        <v>2.3904999999999998</v>
      </c>
      <c r="C1570" s="196">
        <v>0.99269999999999992</v>
      </c>
      <c r="D1570" s="196">
        <v>40.7639</v>
      </c>
      <c r="E1570" s="196">
        <v>41.959599999999995</v>
      </c>
      <c r="F1570" s="196">
        <v>42.377599999999994</v>
      </c>
      <c r="G1570" s="196">
        <v>41.718899999999998</v>
      </c>
      <c r="H1570" s="197" t="s">
        <v>1364</v>
      </c>
      <c r="I1570" s="197"/>
      <c r="J1570" s="201" t="s">
        <v>3547</v>
      </c>
      <c r="K1570" s="197"/>
      <c r="L1570" s="192"/>
      <c r="M1570" s="197"/>
      <c r="N1570" s="192" t="s">
        <v>4143</v>
      </c>
      <c r="O1570" s="194" t="s">
        <v>2656</v>
      </c>
      <c r="P1570" s="192" t="s">
        <v>10501</v>
      </c>
      <c r="Q1570" s="197" t="s">
        <v>3547</v>
      </c>
    </row>
    <row r="1571" spans="1:17">
      <c r="A1571" s="192" t="s">
        <v>6102</v>
      </c>
      <c r="B1571" s="196">
        <v>1.7271999999999998</v>
      </c>
      <c r="C1571" s="196">
        <v>0.96439999999999992</v>
      </c>
      <c r="D1571" s="196">
        <v>35.1008</v>
      </c>
      <c r="E1571" s="196">
        <v>35.076699999999995</v>
      </c>
      <c r="F1571" s="196">
        <v>38.160699999999999</v>
      </c>
      <c r="G1571" s="196">
        <v>36.080599999999997</v>
      </c>
      <c r="H1571" s="197" t="s">
        <v>4127</v>
      </c>
      <c r="I1571" s="197"/>
      <c r="J1571" s="201" t="s">
        <v>3547</v>
      </c>
      <c r="K1571" s="197"/>
      <c r="L1571" s="192"/>
      <c r="M1571" s="197"/>
      <c r="N1571" s="192" t="s">
        <v>4144</v>
      </c>
      <c r="O1571" s="194" t="s">
        <v>2657</v>
      </c>
      <c r="P1571" s="192" t="s">
        <v>10502</v>
      </c>
      <c r="Q1571" s="197" t="s">
        <v>3547</v>
      </c>
    </row>
    <row r="1572" spans="1:17">
      <c r="A1572" s="192" t="s">
        <v>6103</v>
      </c>
      <c r="B1572" s="196">
        <v>2.1460999999999997</v>
      </c>
      <c r="C1572" s="196">
        <v>0.92669999999999997</v>
      </c>
      <c r="D1572" s="196">
        <v>39.316199999999995</v>
      </c>
      <c r="E1572" s="196">
        <v>40.902399999999993</v>
      </c>
      <c r="F1572" s="196">
        <v>39.978099999999998</v>
      </c>
      <c r="G1572" s="196">
        <v>40.068199999999997</v>
      </c>
      <c r="H1572" s="197" t="s">
        <v>4129</v>
      </c>
      <c r="I1572" s="197" t="s">
        <v>1364</v>
      </c>
      <c r="J1572" s="201" t="s">
        <v>3547</v>
      </c>
      <c r="K1572" s="197" t="s">
        <v>3550</v>
      </c>
      <c r="L1572" s="192"/>
      <c r="M1572" s="197">
        <v>1.5799999999999998E-2</v>
      </c>
      <c r="N1572" s="192" t="s">
        <v>3867</v>
      </c>
      <c r="O1572" s="194" t="s">
        <v>2640</v>
      </c>
      <c r="P1572" s="192" t="s">
        <v>10484</v>
      </c>
      <c r="Q1572" s="197" t="s">
        <v>3547</v>
      </c>
    </row>
    <row r="1573" spans="1:17">
      <c r="A1573" s="192" t="s">
        <v>6104</v>
      </c>
      <c r="B1573" s="196">
        <v>1.9853999999999998</v>
      </c>
      <c r="C1573" s="196">
        <v>0.90999999999999992</v>
      </c>
      <c r="D1573" s="196">
        <v>33.130699999999997</v>
      </c>
      <c r="E1573" s="196">
        <v>37.432899999999997</v>
      </c>
      <c r="F1573" s="196">
        <v>36.747899999999994</v>
      </c>
      <c r="G1573" s="196">
        <v>35.5871</v>
      </c>
      <c r="H1573" s="197" t="s">
        <v>4132</v>
      </c>
      <c r="I1573" s="197" t="s">
        <v>4811</v>
      </c>
      <c r="J1573" s="201" t="s">
        <v>3547</v>
      </c>
      <c r="K1573" s="197" t="s">
        <v>3550</v>
      </c>
      <c r="L1573" s="192"/>
      <c r="M1573" s="197"/>
      <c r="N1573" s="192" t="s">
        <v>4145</v>
      </c>
      <c r="O1573" s="194" t="s">
        <v>2658</v>
      </c>
      <c r="P1573" s="192" t="s">
        <v>10503</v>
      </c>
      <c r="Q1573" s="197" t="s">
        <v>3547</v>
      </c>
    </row>
    <row r="1574" spans="1:17">
      <c r="A1574" s="192" t="s">
        <v>6105</v>
      </c>
      <c r="B1574" s="196">
        <v>1.5985999999999998</v>
      </c>
      <c r="C1574" s="196">
        <v>0.83449999999999991</v>
      </c>
      <c r="D1574" s="196">
        <v>36.625899999999994</v>
      </c>
      <c r="E1574" s="196">
        <v>35.806599999999996</v>
      </c>
      <c r="F1574" s="196">
        <v>35.014099999999999</v>
      </c>
      <c r="G1574" s="196">
        <v>35.801099999999998</v>
      </c>
      <c r="H1574" s="197" t="s">
        <v>4132</v>
      </c>
      <c r="I1574" s="197"/>
      <c r="J1574" s="201" t="s">
        <v>3547</v>
      </c>
      <c r="K1574" s="197"/>
      <c r="L1574" s="192"/>
      <c r="M1574" s="197"/>
      <c r="N1574" s="192" t="s">
        <v>3982</v>
      </c>
      <c r="O1574" s="194" t="s">
        <v>2659</v>
      </c>
      <c r="P1574" s="192" t="s">
        <v>10504</v>
      </c>
      <c r="Q1574" s="197" t="s">
        <v>3547</v>
      </c>
    </row>
    <row r="1575" spans="1:17">
      <c r="A1575" s="192" t="s">
        <v>6106</v>
      </c>
      <c r="B1575" s="196">
        <v>1.3036999999999999</v>
      </c>
      <c r="C1575" s="196">
        <v>0.83449999999999991</v>
      </c>
      <c r="D1575" s="196">
        <v>37.397199999999998</v>
      </c>
      <c r="E1575" s="196">
        <v>29.448999999999998</v>
      </c>
      <c r="F1575" s="196">
        <v>32.706499999999998</v>
      </c>
      <c r="G1575" s="196">
        <v>32.8996</v>
      </c>
      <c r="H1575" s="197" t="s">
        <v>4132</v>
      </c>
      <c r="I1575" s="197"/>
      <c r="J1575" s="201" t="s">
        <v>3547</v>
      </c>
      <c r="K1575" s="197"/>
      <c r="L1575" s="192"/>
      <c r="M1575" s="197"/>
      <c r="N1575" s="192" t="s">
        <v>3646</v>
      </c>
      <c r="O1575" s="194" t="s">
        <v>2660</v>
      </c>
      <c r="P1575" s="192" t="s">
        <v>10505</v>
      </c>
      <c r="Q1575" s="197" t="s">
        <v>3547</v>
      </c>
    </row>
    <row r="1576" spans="1:17">
      <c r="A1576" s="192" t="s">
        <v>6107</v>
      </c>
      <c r="B1576" s="196">
        <v>1.8385999999999998</v>
      </c>
      <c r="C1576" s="196">
        <v>0.9083</v>
      </c>
      <c r="D1576" s="196">
        <v>36.947599999999994</v>
      </c>
      <c r="E1576" s="196">
        <v>43.5916</v>
      </c>
      <c r="F1576" s="196">
        <v>39.528299999999994</v>
      </c>
      <c r="G1576" s="196">
        <v>40.082299999999996</v>
      </c>
      <c r="H1576" s="197" t="s">
        <v>1507</v>
      </c>
      <c r="I1576" s="197" t="s">
        <v>1624</v>
      </c>
      <c r="J1576" s="201" t="s">
        <v>3547</v>
      </c>
      <c r="K1576" s="197" t="s">
        <v>3550</v>
      </c>
      <c r="L1576" s="192"/>
      <c r="M1576" s="197"/>
      <c r="N1576" s="192" t="s">
        <v>3767</v>
      </c>
      <c r="O1576" s="194" t="s">
        <v>2653</v>
      </c>
      <c r="P1576" s="192" t="s">
        <v>10498</v>
      </c>
      <c r="Q1576" s="197" t="s">
        <v>3547</v>
      </c>
    </row>
    <row r="1577" spans="1:17">
      <c r="A1577" s="192" t="s">
        <v>6108</v>
      </c>
      <c r="B1577" s="196">
        <v>1.8648999999999998</v>
      </c>
      <c r="C1577" s="196">
        <v>0.9496</v>
      </c>
      <c r="D1577" s="196">
        <v>40.112599999999993</v>
      </c>
      <c r="E1577" s="196">
        <v>41.9056</v>
      </c>
      <c r="F1577" s="196">
        <v>42.240599999999993</v>
      </c>
      <c r="G1577" s="196">
        <v>41.401399999999995</v>
      </c>
      <c r="H1577" s="197" t="s">
        <v>1624</v>
      </c>
      <c r="I1577" s="197"/>
      <c r="J1577" s="201" t="s">
        <v>3547</v>
      </c>
      <c r="K1577" s="197"/>
      <c r="L1577" s="192"/>
      <c r="M1577" s="197"/>
      <c r="N1577" s="192" t="s">
        <v>4131</v>
      </c>
      <c r="O1577" s="194" t="s">
        <v>2642</v>
      </c>
      <c r="P1577" s="192" t="s">
        <v>10486</v>
      </c>
      <c r="Q1577" s="197" t="s">
        <v>3547</v>
      </c>
    </row>
    <row r="1578" spans="1:17">
      <c r="A1578" s="192" t="s">
        <v>6109</v>
      </c>
      <c r="B1578" s="196">
        <v>1.4713999999999998</v>
      </c>
      <c r="C1578" s="196">
        <v>0.96439999999999992</v>
      </c>
      <c r="D1578" s="196">
        <v>40.542499999999997</v>
      </c>
      <c r="E1578" s="196">
        <v>41.318599999999996</v>
      </c>
      <c r="F1578" s="196">
        <v>43.715599999999995</v>
      </c>
      <c r="G1578" s="196">
        <v>41.8035</v>
      </c>
      <c r="H1578" s="197" t="s">
        <v>4127</v>
      </c>
      <c r="I1578" s="197"/>
      <c r="J1578" s="201" t="s">
        <v>3547</v>
      </c>
      <c r="K1578" s="197"/>
      <c r="L1578" s="192"/>
      <c r="M1578" s="197"/>
      <c r="N1578" s="192" t="s">
        <v>3928</v>
      </c>
      <c r="O1578" s="194" t="s">
        <v>1871</v>
      </c>
      <c r="P1578" s="192" t="s">
        <v>10506</v>
      </c>
      <c r="Q1578" s="197" t="s">
        <v>3547</v>
      </c>
    </row>
    <row r="1579" spans="1:17">
      <c r="A1579" s="192" t="s">
        <v>6110</v>
      </c>
      <c r="B1579" s="196">
        <v>1.7127999999999999</v>
      </c>
      <c r="C1579" s="196">
        <v>0.91899999999999993</v>
      </c>
      <c r="D1579" s="196">
        <v>35.107099999999996</v>
      </c>
      <c r="E1579" s="196">
        <v>36.595399999999998</v>
      </c>
      <c r="F1579" s="196">
        <v>37.772799999999997</v>
      </c>
      <c r="G1579" s="196">
        <v>36.5077</v>
      </c>
      <c r="H1579" s="197" t="s">
        <v>1705</v>
      </c>
      <c r="I1579" s="197" t="s">
        <v>1388</v>
      </c>
      <c r="J1579" s="201" t="s">
        <v>3547</v>
      </c>
      <c r="K1579" s="197" t="s">
        <v>3550</v>
      </c>
      <c r="L1579" s="192"/>
      <c r="M1579" s="197"/>
      <c r="N1579" s="192" t="s">
        <v>4146</v>
      </c>
      <c r="O1579" s="194" t="s">
        <v>2661</v>
      </c>
      <c r="P1579" s="192" t="s">
        <v>10507</v>
      </c>
      <c r="Q1579" s="197" t="s">
        <v>3547</v>
      </c>
    </row>
    <row r="1580" spans="1:17">
      <c r="A1580" s="192" t="s">
        <v>6111</v>
      </c>
      <c r="B1580" s="196">
        <v>1.107</v>
      </c>
      <c r="C1580" s="196">
        <v>1.0056999999999998</v>
      </c>
      <c r="D1580" s="196">
        <v>34.241699999999994</v>
      </c>
      <c r="E1580" s="196">
        <v>34.224599999999995</v>
      </c>
      <c r="F1580" s="196">
        <v>34.886799999999994</v>
      </c>
      <c r="G1580" s="196">
        <v>34.459799999999994</v>
      </c>
      <c r="H1580" s="197" t="s">
        <v>4127</v>
      </c>
      <c r="I1580" s="197" t="s">
        <v>1491</v>
      </c>
      <c r="J1580" s="201" t="s">
        <v>3547</v>
      </c>
      <c r="K1580" s="197" t="s">
        <v>3550</v>
      </c>
      <c r="L1580" s="192"/>
      <c r="M1580" s="197"/>
      <c r="N1580" s="192" t="s">
        <v>4134</v>
      </c>
      <c r="O1580" s="194" t="s">
        <v>2644</v>
      </c>
      <c r="P1580" s="192" t="s">
        <v>10488</v>
      </c>
      <c r="Q1580" s="197" t="s">
        <v>3547</v>
      </c>
    </row>
    <row r="1581" spans="1:17">
      <c r="A1581" s="192" t="s">
        <v>6112</v>
      </c>
      <c r="B1581" s="196">
        <v>1.5802999999999998</v>
      </c>
      <c r="C1581" s="196">
        <v>0.9083</v>
      </c>
      <c r="D1581" s="196">
        <v>33.428699999999999</v>
      </c>
      <c r="E1581" s="196">
        <v>36.048699999999997</v>
      </c>
      <c r="F1581" s="196">
        <v>35.270299999999999</v>
      </c>
      <c r="G1581" s="196">
        <v>34.915599999999998</v>
      </c>
      <c r="H1581" s="197" t="s">
        <v>1507</v>
      </c>
      <c r="I1581" s="197" t="s">
        <v>1624</v>
      </c>
      <c r="J1581" s="201" t="s">
        <v>3547</v>
      </c>
      <c r="K1581" s="197" t="s">
        <v>3550</v>
      </c>
      <c r="L1581" s="192"/>
      <c r="M1581" s="197"/>
      <c r="N1581" s="192" t="s">
        <v>4130</v>
      </c>
      <c r="O1581" s="194" t="s">
        <v>2641</v>
      </c>
      <c r="P1581" s="192" t="s">
        <v>10485</v>
      </c>
      <c r="Q1581" s="197" t="s">
        <v>3547</v>
      </c>
    </row>
    <row r="1582" spans="1:17">
      <c r="A1582" s="192" t="s">
        <v>6113</v>
      </c>
      <c r="B1582" s="196">
        <v>1.6137999999999999</v>
      </c>
      <c r="C1582" s="196">
        <v>0.92179999999999995</v>
      </c>
      <c r="D1582" s="196">
        <v>43.891999999999996</v>
      </c>
      <c r="E1582" s="196">
        <v>42.463299999999997</v>
      </c>
      <c r="F1582" s="196">
        <v>37.578499999999998</v>
      </c>
      <c r="G1582" s="196">
        <v>41.113499999999995</v>
      </c>
      <c r="H1582" s="197" t="s">
        <v>1386</v>
      </c>
      <c r="I1582" s="197" t="s">
        <v>1548</v>
      </c>
      <c r="J1582" s="201" t="s">
        <v>3547</v>
      </c>
      <c r="K1582" s="197" t="s">
        <v>3550</v>
      </c>
      <c r="L1582" s="192"/>
      <c r="M1582" s="197">
        <v>1.9E-3</v>
      </c>
      <c r="N1582" s="192" t="s">
        <v>3573</v>
      </c>
      <c r="O1582" s="194" t="s">
        <v>2662</v>
      </c>
      <c r="P1582" s="192" t="s">
        <v>10508</v>
      </c>
      <c r="Q1582" s="197" t="s">
        <v>3547</v>
      </c>
    </row>
    <row r="1583" spans="1:17">
      <c r="A1583" s="192" t="s">
        <v>6114</v>
      </c>
      <c r="B1583" s="196">
        <v>2.0084999999999997</v>
      </c>
      <c r="C1583" s="196">
        <v>0.91899999999999993</v>
      </c>
      <c r="D1583" s="196">
        <v>36.419499999999999</v>
      </c>
      <c r="E1583" s="196">
        <v>38.993399999999994</v>
      </c>
      <c r="F1583" s="196">
        <v>38.602099999999993</v>
      </c>
      <c r="G1583" s="196">
        <v>37.942599999999999</v>
      </c>
      <c r="H1583" s="197" t="s">
        <v>1705</v>
      </c>
      <c r="I1583" s="197" t="s">
        <v>1388</v>
      </c>
      <c r="J1583" s="201" t="s">
        <v>3547</v>
      </c>
      <c r="K1583" s="197" t="s">
        <v>3550</v>
      </c>
      <c r="L1583" s="192"/>
      <c r="M1583" s="197"/>
      <c r="N1583" s="192" t="s">
        <v>4146</v>
      </c>
      <c r="O1583" s="194" t="s">
        <v>2661</v>
      </c>
      <c r="P1583" s="192" t="s">
        <v>10507</v>
      </c>
      <c r="Q1583" s="197" t="s">
        <v>3547</v>
      </c>
    </row>
    <row r="1584" spans="1:17">
      <c r="A1584" s="192" t="s">
        <v>6115</v>
      </c>
      <c r="B1584" s="196">
        <v>1.3908999999999998</v>
      </c>
      <c r="C1584" s="196">
        <v>0.83449999999999991</v>
      </c>
      <c r="D1584" s="196">
        <v>32.905199999999994</v>
      </c>
      <c r="E1584" s="196">
        <v>32.0351</v>
      </c>
      <c r="F1584" s="196">
        <v>33.563099999999999</v>
      </c>
      <c r="G1584" s="196">
        <v>32.822599999999994</v>
      </c>
      <c r="H1584" s="197" t="s">
        <v>4136</v>
      </c>
      <c r="I1584" s="197" t="s">
        <v>4132</v>
      </c>
      <c r="J1584" s="201" t="s">
        <v>3547</v>
      </c>
      <c r="K1584" s="197"/>
      <c r="L1584" s="192" t="s">
        <v>3550</v>
      </c>
      <c r="M1584" s="197">
        <v>2.2099999999999998E-2</v>
      </c>
      <c r="N1584" s="192" t="s">
        <v>3862</v>
      </c>
      <c r="O1584" s="194" t="s">
        <v>2647</v>
      </c>
      <c r="P1584" s="192" t="s">
        <v>10491</v>
      </c>
      <c r="Q1584" s="197" t="s">
        <v>3547</v>
      </c>
    </row>
    <row r="1585" spans="1:17">
      <c r="A1585" s="192" t="s">
        <v>6116</v>
      </c>
      <c r="B1585" s="196">
        <v>1.4473999999999998</v>
      </c>
      <c r="C1585" s="196">
        <v>0.91899999999999993</v>
      </c>
      <c r="D1585" s="196">
        <v>35.766699999999993</v>
      </c>
      <c r="E1585" s="196">
        <v>33.935099999999998</v>
      </c>
      <c r="F1585" s="196">
        <v>31.983799999999999</v>
      </c>
      <c r="G1585" s="196">
        <v>33.946999999999996</v>
      </c>
      <c r="H1585" s="197" t="s">
        <v>4132</v>
      </c>
      <c r="I1585" s="197" t="s">
        <v>1388</v>
      </c>
      <c r="J1585" s="201" t="s">
        <v>3547</v>
      </c>
      <c r="K1585" s="197" t="s">
        <v>3550</v>
      </c>
      <c r="L1585" s="192"/>
      <c r="M1585" s="197"/>
      <c r="N1585" s="192" t="s">
        <v>4147</v>
      </c>
      <c r="O1585" s="194" t="s">
        <v>2663</v>
      </c>
      <c r="P1585" s="192" t="s">
        <v>10509</v>
      </c>
      <c r="Q1585" s="197" t="s">
        <v>3547</v>
      </c>
    </row>
    <row r="1586" spans="1:17">
      <c r="A1586" s="192" t="s">
        <v>6117</v>
      </c>
      <c r="B1586" s="196">
        <v>1.3558999999999999</v>
      </c>
      <c r="C1586" s="196">
        <v>0.83449999999999991</v>
      </c>
      <c r="D1586" s="196">
        <v>32.590599999999995</v>
      </c>
      <c r="E1586" s="196">
        <v>31.480899999999998</v>
      </c>
      <c r="F1586" s="196">
        <v>32.302199999999999</v>
      </c>
      <c r="G1586" s="196">
        <v>32.098499999999994</v>
      </c>
      <c r="H1586" s="197" t="s">
        <v>4132</v>
      </c>
      <c r="I1586" s="197"/>
      <c r="J1586" s="201" t="s">
        <v>3547</v>
      </c>
      <c r="K1586" s="197"/>
      <c r="L1586" s="192"/>
      <c r="M1586" s="197"/>
      <c r="N1586" s="192" t="s">
        <v>4148</v>
      </c>
      <c r="O1586" s="194" t="s">
        <v>2664</v>
      </c>
      <c r="P1586" s="192" t="s">
        <v>10510</v>
      </c>
      <c r="Q1586" s="197" t="s">
        <v>3547</v>
      </c>
    </row>
    <row r="1587" spans="1:17">
      <c r="A1587" s="192" t="s">
        <v>6118</v>
      </c>
      <c r="B1587" s="196">
        <v>1.3872</v>
      </c>
      <c r="C1587" s="196">
        <v>0.96029999999999993</v>
      </c>
      <c r="D1587" s="196">
        <v>33.301199999999994</v>
      </c>
      <c r="E1587" s="196">
        <v>35.783399999999993</v>
      </c>
      <c r="F1587" s="196">
        <v>34.372</v>
      </c>
      <c r="G1587" s="196">
        <v>34.445599999999999</v>
      </c>
      <c r="H1587" s="197" t="s">
        <v>1548</v>
      </c>
      <c r="I1587" s="197"/>
      <c r="J1587" s="201" t="s">
        <v>3547</v>
      </c>
      <c r="K1587" s="197"/>
      <c r="L1587" s="192"/>
      <c r="M1587" s="197"/>
      <c r="N1587" s="192" t="s">
        <v>4149</v>
      </c>
      <c r="O1587" s="194" t="s">
        <v>2665</v>
      </c>
      <c r="P1587" s="192" t="s">
        <v>10511</v>
      </c>
      <c r="Q1587" s="197" t="s">
        <v>3547</v>
      </c>
    </row>
    <row r="1588" spans="1:17">
      <c r="A1588" s="192" t="s">
        <v>6119</v>
      </c>
      <c r="B1588" s="196">
        <v>1.4739</v>
      </c>
      <c r="C1588" s="196">
        <v>0.92669999999999997</v>
      </c>
      <c r="D1588" s="196">
        <v>37.827099999999994</v>
      </c>
      <c r="E1588" s="196">
        <v>37.851699999999994</v>
      </c>
      <c r="F1588" s="196">
        <v>39.433999999999997</v>
      </c>
      <c r="G1588" s="196">
        <v>38.364599999999996</v>
      </c>
      <c r="H1588" s="197" t="s">
        <v>4129</v>
      </c>
      <c r="I1588" s="197" t="s">
        <v>1364</v>
      </c>
      <c r="J1588" s="201" t="s">
        <v>3547</v>
      </c>
      <c r="K1588" s="197" t="s">
        <v>3550</v>
      </c>
      <c r="L1588" s="192"/>
      <c r="M1588" s="197">
        <v>1.5799999999999998E-2</v>
      </c>
      <c r="N1588" s="192" t="s">
        <v>3867</v>
      </c>
      <c r="O1588" s="194" t="s">
        <v>2640</v>
      </c>
      <c r="P1588" s="192" t="s">
        <v>10484</v>
      </c>
      <c r="Q1588" s="197" t="s">
        <v>3547</v>
      </c>
    </row>
    <row r="1589" spans="1:17">
      <c r="A1589" s="192" t="s">
        <v>6120</v>
      </c>
      <c r="B1589" s="196">
        <v>1.6734</v>
      </c>
      <c r="C1589" s="196">
        <v>0.97959999999999992</v>
      </c>
      <c r="D1589" s="196">
        <v>36.567499999999995</v>
      </c>
      <c r="E1589" s="196">
        <v>37.648899999999998</v>
      </c>
      <c r="F1589" s="196">
        <v>38.553799999999995</v>
      </c>
      <c r="G1589" s="196">
        <v>37.591799999999999</v>
      </c>
      <c r="H1589" s="197" t="s">
        <v>4150</v>
      </c>
      <c r="I1589" s="197" t="s">
        <v>1570</v>
      </c>
      <c r="J1589" s="201" t="s">
        <v>3547</v>
      </c>
      <c r="K1589" s="197" t="s">
        <v>3550</v>
      </c>
      <c r="L1589" s="192"/>
      <c r="M1589" s="197">
        <v>2.8299999999999999E-2</v>
      </c>
      <c r="N1589" s="192" t="s">
        <v>3584</v>
      </c>
      <c r="O1589" s="194" t="s">
        <v>2666</v>
      </c>
      <c r="P1589" s="192" t="s">
        <v>10512</v>
      </c>
      <c r="Q1589" s="197" t="s">
        <v>3547</v>
      </c>
    </row>
    <row r="1590" spans="1:17">
      <c r="A1590" s="192" t="s">
        <v>6121</v>
      </c>
      <c r="B1590" s="196">
        <v>1.3466999999999998</v>
      </c>
      <c r="C1590" s="196">
        <v>0.85789999999999988</v>
      </c>
      <c r="D1590" s="196">
        <v>32.986799999999995</v>
      </c>
      <c r="E1590" s="196">
        <v>31.316199999999998</v>
      </c>
      <c r="F1590" s="196">
        <v>35.620899999999999</v>
      </c>
      <c r="G1590" s="196">
        <v>33.372699999999995</v>
      </c>
      <c r="H1590" s="197" t="s">
        <v>4132</v>
      </c>
      <c r="I1590" s="197"/>
      <c r="J1590" s="201" t="s">
        <v>3547</v>
      </c>
      <c r="K1590" s="197"/>
      <c r="L1590" s="192"/>
      <c r="M1590" s="197">
        <v>2.3399999999999997E-2</v>
      </c>
      <c r="N1590" s="192" t="s">
        <v>4151</v>
      </c>
      <c r="O1590" s="194" t="s">
        <v>2667</v>
      </c>
      <c r="P1590" s="192" t="s">
        <v>10513</v>
      </c>
      <c r="Q1590" s="197" t="s">
        <v>3547</v>
      </c>
    </row>
    <row r="1591" spans="1:17">
      <c r="A1591" s="192" t="s">
        <v>6122</v>
      </c>
      <c r="B1591" s="196">
        <v>1.4237</v>
      </c>
      <c r="C1591" s="196">
        <v>0.85399999999999987</v>
      </c>
      <c r="D1591" s="196">
        <v>29.693199999999997</v>
      </c>
      <c r="E1591" s="196">
        <v>29.473299999999998</v>
      </c>
      <c r="F1591" s="196">
        <v>31.007199999999997</v>
      </c>
      <c r="G1591" s="196">
        <v>30.058699999999998</v>
      </c>
      <c r="H1591" s="197" t="s">
        <v>4132</v>
      </c>
      <c r="I1591" s="197"/>
      <c r="J1591" s="201" t="s">
        <v>3547</v>
      </c>
      <c r="K1591" s="197"/>
      <c r="L1591" s="192"/>
      <c r="M1591" s="197">
        <v>1.95E-2</v>
      </c>
      <c r="N1591" s="192" t="s">
        <v>4152</v>
      </c>
      <c r="O1591" s="194" t="s">
        <v>2668</v>
      </c>
      <c r="P1591" s="192" t="s">
        <v>10514</v>
      </c>
      <c r="Q1591" s="197" t="s">
        <v>3547</v>
      </c>
    </row>
    <row r="1592" spans="1:17">
      <c r="A1592" s="192" t="s">
        <v>6123</v>
      </c>
      <c r="B1592" s="196">
        <v>1.0882999999999998</v>
      </c>
      <c r="C1592" s="196">
        <v>0.89009999999999989</v>
      </c>
      <c r="D1592" s="196">
        <v>34.420999999999999</v>
      </c>
      <c r="E1592" s="196">
        <v>36.025699999999993</v>
      </c>
      <c r="F1592" s="196">
        <v>32.724399999999996</v>
      </c>
      <c r="G1592" s="196">
        <v>34.333699999999993</v>
      </c>
      <c r="H1592" s="197" t="s">
        <v>4132</v>
      </c>
      <c r="I1592" s="197"/>
      <c r="J1592" s="201" t="s">
        <v>3547</v>
      </c>
      <c r="K1592" s="197"/>
      <c r="L1592" s="192"/>
      <c r="M1592" s="197">
        <v>5.5599999999999997E-2</v>
      </c>
      <c r="N1592" s="192" t="s">
        <v>3943</v>
      </c>
      <c r="O1592" s="194" t="s">
        <v>2645</v>
      </c>
      <c r="P1592" s="192" t="s">
        <v>10489</v>
      </c>
      <c r="Q1592" s="197" t="s">
        <v>3547</v>
      </c>
    </row>
    <row r="1593" spans="1:17">
      <c r="A1593" s="192" t="s">
        <v>6124</v>
      </c>
      <c r="B1593" s="196">
        <v>1.9015</v>
      </c>
      <c r="C1593" s="196">
        <v>0.8889999999999999</v>
      </c>
      <c r="D1593" s="196">
        <v>34.504499999999993</v>
      </c>
      <c r="E1593" s="196">
        <v>34.831599999999995</v>
      </c>
      <c r="F1593" s="196">
        <v>36.225199999999994</v>
      </c>
      <c r="G1593" s="196">
        <v>35.1815</v>
      </c>
      <c r="H1593" s="197" t="s">
        <v>4132</v>
      </c>
      <c r="I1593" s="197" t="s">
        <v>1507</v>
      </c>
      <c r="J1593" s="201" t="s">
        <v>3547</v>
      </c>
      <c r="K1593" s="197" t="s">
        <v>3550</v>
      </c>
      <c r="L1593" s="192"/>
      <c r="M1593" s="197"/>
      <c r="N1593" s="192" t="s">
        <v>4153</v>
      </c>
      <c r="O1593" s="194" t="s">
        <v>2669</v>
      </c>
      <c r="P1593" s="192" t="s">
        <v>10515</v>
      </c>
      <c r="Q1593" s="197" t="s">
        <v>3547</v>
      </c>
    </row>
    <row r="1594" spans="1:17">
      <c r="A1594" s="192" t="s">
        <v>6125</v>
      </c>
      <c r="B1594" s="196">
        <v>1.3693</v>
      </c>
      <c r="C1594" s="196">
        <v>0.92669999999999997</v>
      </c>
      <c r="D1594" s="196">
        <v>35.298699999999997</v>
      </c>
      <c r="E1594" s="196">
        <v>33.428199999999997</v>
      </c>
      <c r="F1594" s="196">
        <v>34.582199999999993</v>
      </c>
      <c r="G1594" s="196">
        <v>34.455299999999994</v>
      </c>
      <c r="H1594" s="197" t="s">
        <v>4154</v>
      </c>
      <c r="I1594" s="197" t="s">
        <v>1364</v>
      </c>
      <c r="J1594" s="201" t="s">
        <v>3547</v>
      </c>
      <c r="K1594" s="197" t="s">
        <v>3550</v>
      </c>
      <c r="L1594" s="192"/>
      <c r="M1594" s="197">
        <v>4.6999999999999993E-2</v>
      </c>
      <c r="N1594" s="192" t="s">
        <v>3602</v>
      </c>
      <c r="O1594" s="194" t="s">
        <v>2670</v>
      </c>
      <c r="P1594" s="192" t="s">
        <v>10516</v>
      </c>
      <c r="Q1594" s="197" t="s">
        <v>3547</v>
      </c>
    </row>
    <row r="1595" spans="1:17">
      <c r="A1595" s="192" t="s">
        <v>6126</v>
      </c>
      <c r="B1595" s="196">
        <v>1.5647</v>
      </c>
      <c r="C1595" s="196">
        <v>0.83449999999999991</v>
      </c>
      <c r="D1595" s="196">
        <v>28.159599999999998</v>
      </c>
      <c r="E1595" s="196">
        <v>28.963199999999997</v>
      </c>
      <c r="F1595" s="196">
        <v>29.946599999999997</v>
      </c>
      <c r="G1595" s="196">
        <v>29.019699999999997</v>
      </c>
      <c r="H1595" s="197" t="s">
        <v>4132</v>
      </c>
      <c r="I1595" s="197"/>
      <c r="J1595" s="201" t="s">
        <v>3547</v>
      </c>
      <c r="K1595" s="197"/>
      <c r="L1595" s="192"/>
      <c r="M1595" s="197"/>
      <c r="N1595" s="192" t="s">
        <v>4155</v>
      </c>
      <c r="O1595" s="194" t="s">
        <v>2671</v>
      </c>
      <c r="P1595" s="192" t="s">
        <v>10517</v>
      </c>
      <c r="Q1595" s="197" t="s">
        <v>3547</v>
      </c>
    </row>
    <row r="1596" spans="1:17">
      <c r="A1596" s="192" t="s">
        <v>6128</v>
      </c>
      <c r="B1596" s="196">
        <v>1.7593999999999999</v>
      </c>
      <c r="C1596" s="196">
        <v>0.92669999999999997</v>
      </c>
      <c r="D1596" s="196">
        <v>36.086799999999997</v>
      </c>
      <c r="E1596" s="196">
        <v>36.3491</v>
      </c>
      <c r="F1596" s="196">
        <v>37.765599999999999</v>
      </c>
      <c r="G1596" s="196">
        <v>36.707099999999997</v>
      </c>
      <c r="H1596" s="197" t="s">
        <v>4129</v>
      </c>
      <c r="I1596" s="197" t="s">
        <v>1364</v>
      </c>
      <c r="J1596" s="201" t="s">
        <v>3547</v>
      </c>
      <c r="K1596" s="197" t="s">
        <v>3550</v>
      </c>
      <c r="L1596" s="192"/>
      <c r="M1596" s="197">
        <v>1.5799999999999998E-2</v>
      </c>
      <c r="N1596" s="192" t="s">
        <v>3867</v>
      </c>
      <c r="O1596" s="194" t="s">
        <v>2640</v>
      </c>
      <c r="P1596" s="192" t="s">
        <v>10484</v>
      </c>
      <c r="Q1596" s="197" t="s">
        <v>3547</v>
      </c>
    </row>
    <row r="1597" spans="1:17">
      <c r="A1597" s="192" t="s">
        <v>6129</v>
      </c>
      <c r="B1597" s="196">
        <v>1.8784999999999998</v>
      </c>
      <c r="C1597" s="196">
        <v>0.91899999999999993</v>
      </c>
      <c r="D1597" s="196">
        <v>35.752499999999998</v>
      </c>
      <c r="E1597" s="196">
        <v>37.976399999999998</v>
      </c>
      <c r="F1597" s="196">
        <v>40.726399999999998</v>
      </c>
      <c r="G1597" s="196">
        <v>38.182499999999997</v>
      </c>
      <c r="H1597" s="197" t="s">
        <v>4132</v>
      </c>
      <c r="I1597" s="197" t="s">
        <v>1388</v>
      </c>
      <c r="J1597" s="201" t="s">
        <v>3547</v>
      </c>
      <c r="K1597" s="197" t="s">
        <v>3550</v>
      </c>
      <c r="L1597" s="192"/>
      <c r="M1597" s="197"/>
      <c r="N1597" s="192" t="s">
        <v>4156</v>
      </c>
      <c r="O1597" s="194" t="s">
        <v>2672</v>
      </c>
      <c r="P1597" s="192" t="s">
        <v>10518</v>
      </c>
      <c r="Q1597" s="197" t="s">
        <v>3547</v>
      </c>
    </row>
    <row r="1598" spans="1:17">
      <c r="A1598" s="192" t="s">
        <v>6130</v>
      </c>
      <c r="B1598" s="196">
        <v>1.3947999999999998</v>
      </c>
      <c r="C1598" s="196">
        <v>0.83449999999999991</v>
      </c>
      <c r="D1598" s="196">
        <v>32.191499999999998</v>
      </c>
      <c r="E1598" s="196">
        <v>36.406499999999994</v>
      </c>
      <c r="F1598" s="196">
        <v>35.154799999999994</v>
      </c>
      <c r="G1598" s="196">
        <v>34.649499999999996</v>
      </c>
      <c r="H1598" s="197" t="s">
        <v>4132</v>
      </c>
      <c r="I1598" s="197"/>
      <c r="J1598" s="201" t="s">
        <v>3547</v>
      </c>
      <c r="K1598" s="197"/>
      <c r="L1598" s="192"/>
      <c r="M1598" s="197"/>
      <c r="N1598" s="192" t="s">
        <v>4157</v>
      </c>
      <c r="O1598" s="194" t="s">
        <v>2673</v>
      </c>
      <c r="P1598" s="192" t="s">
        <v>10519</v>
      </c>
      <c r="Q1598" s="197" t="s">
        <v>3547</v>
      </c>
    </row>
    <row r="1599" spans="1:17">
      <c r="A1599" s="192" t="s">
        <v>6131</v>
      </c>
      <c r="B1599" s="196">
        <v>1.4016</v>
      </c>
      <c r="C1599" s="196">
        <v>0.83449999999999991</v>
      </c>
      <c r="D1599" s="196">
        <v>34.322899999999997</v>
      </c>
      <c r="E1599" s="196">
        <v>34.767999999999994</v>
      </c>
      <c r="F1599" s="196">
        <v>32.425299999999993</v>
      </c>
      <c r="G1599" s="196">
        <v>33.805199999999999</v>
      </c>
      <c r="H1599" s="197" t="s">
        <v>4132</v>
      </c>
      <c r="I1599" s="197"/>
      <c r="J1599" s="201" t="s">
        <v>3547</v>
      </c>
      <c r="K1599" s="197"/>
      <c r="L1599" s="192"/>
      <c r="M1599" s="197"/>
      <c r="N1599" s="192" t="s">
        <v>4023</v>
      </c>
      <c r="O1599" s="194" t="s">
        <v>2674</v>
      </c>
      <c r="P1599" s="192" t="s">
        <v>10520</v>
      </c>
      <c r="Q1599" s="197" t="s">
        <v>3547</v>
      </c>
    </row>
    <row r="1600" spans="1:17">
      <c r="A1600" s="192" t="s">
        <v>10521</v>
      </c>
      <c r="B1600" s="196"/>
      <c r="C1600" s="196">
        <v>0.92669999999999997</v>
      </c>
      <c r="D1600" s="196"/>
      <c r="E1600" s="196"/>
      <c r="F1600" s="196"/>
      <c r="G1600" s="196"/>
      <c r="H1600" s="197" t="s">
        <v>4132</v>
      </c>
      <c r="I1600" s="197" t="s">
        <v>1364</v>
      </c>
      <c r="J1600" s="201" t="s">
        <v>3610</v>
      </c>
      <c r="K1600" s="197"/>
      <c r="L1600" s="192"/>
      <c r="M1600" s="197">
        <v>1.38E-2</v>
      </c>
      <c r="N1600" s="192" t="s">
        <v>4133</v>
      </c>
      <c r="O1600" s="194" t="s">
        <v>2643</v>
      </c>
      <c r="P1600" s="192" t="s">
        <v>10487</v>
      </c>
      <c r="Q1600" s="197" t="s">
        <v>3547</v>
      </c>
    </row>
    <row r="1601" spans="1:17">
      <c r="A1601" s="192" t="s">
        <v>6132</v>
      </c>
      <c r="B1601" s="196">
        <v>1.9263999999999999</v>
      </c>
      <c r="C1601" s="196">
        <v>0.96029999999999993</v>
      </c>
      <c r="D1601" s="196">
        <v>38.711799999999997</v>
      </c>
      <c r="E1601" s="196">
        <v>40.183199999999999</v>
      </c>
      <c r="F1601" s="196">
        <v>39.602499999999999</v>
      </c>
      <c r="G1601" s="196">
        <v>39.487899999999996</v>
      </c>
      <c r="H1601" s="197" t="s">
        <v>1548</v>
      </c>
      <c r="I1601" s="197"/>
      <c r="J1601" s="201" t="s">
        <v>3547</v>
      </c>
      <c r="K1601" s="197"/>
      <c r="L1601" s="192"/>
      <c r="M1601" s="197"/>
      <c r="N1601" s="192" t="s">
        <v>4135</v>
      </c>
      <c r="O1601" s="194" t="s">
        <v>2646</v>
      </c>
      <c r="P1601" s="192" t="s">
        <v>10490</v>
      </c>
      <c r="Q1601" s="197" t="s">
        <v>3547</v>
      </c>
    </row>
    <row r="1602" spans="1:17">
      <c r="A1602" s="192" t="s">
        <v>6133</v>
      </c>
      <c r="B1602" s="196">
        <v>1.5218999999999998</v>
      </c>
      <c r="C1602" s="196">
        <v>0.8486999999999999</v>
      </c>
      <c r="D1602" s="196">
        <v>29.169699999999999</v>
      </c>
      <c r="E1602" s="196">
        <v>30.508799999999997</v>
      </c>
      <c r="F1602" s="196">
        <v>30.200299999999999</v>
      </c>
      <c r="G1602" s="196">
        <v>29.964699999999997</v>
      </c>
      <c r="H1602" s="197" t="s">
        <v>4132</v>
      </c>
      <c r="I1602" s="197"/>
      <c r="J1602" s="201" t="s">
        <v>3547</v>
      </c>
      <c r="K1602" s="197"/>
      <c r="L1602" s="192"/>
      <c r="M1602" s="197">
        <v>1.4199999999999999E-2</v>
      </c>
      <c r="N1602" s="192" t="s">
        <v>4158</v>
      </c>
      <c r="O1602" s="194" t="s">
        <v>2675</v>
      </c>
      <c r="P1602" s="192" t="s">
        <v>10522</v>
      </c>
      <c r="Q1602" s="197" t="s">
        <v>3547</v>
      </c>
    </row>
    <row r="1603" spans="1:17">
      <c r="A1603" s="192" t="s">
        <v>6134</v>
      </c>
      <c r="B1603" s="196">
        <v>1.3558999999999999</v>
      </c>
      <c r="C1603" s="196">
        <v>0.97959999999999992</v>
      </c>
      <c r="D1603" s="196">
        <v>32.176099999999998</v>
      </c>
      <c r="E1603" s="196">
        <v>34.013599999999997</v>
      </c>
      <c r="F1603" s="196">
        <v>34.791099999999993</v>
      </c>
      <c r="G1603" s="196">
        <v>33.639299999999999</v>
      </c>
      <c r="H1603" s="197" t="s">
        <v>4132</v>
      </c>
      <c r="I1603" s="197" t="s">
        <v>1570</v>
      </c>
      <c r="J1603" s="201" t="s">
        <v>3610</v>
      </c>
      <c r="K1603" s="197"/>
      <c r="L1603" s="192"/>
      <c r="M1603" s="197">
        <v>0.1104</v>
      </c>
      <c r="N1603" s="192" t="s">
        <v>4159</v>
      </c>
      <c r="O1603" s="194" t="s">
        <v>2676</v>
      </c>
      <c r="P1603" s="192" t="s">
        <v>10523</v>
      </c>
      <c r="Q1603" s="197" t="s">
        <v>3547</v>
      </c>
    </row>
    <row r="1604" spans="1:17">
      <c r="A1604" s="192" t="s">
        <v>6135</v>
      </c>
      <c r="B1604" s="196">
        <v>1.724</v>
      </c>
      <c r="C1604" s="196">
        <v>1.0056999999999998</v>
      </c>
      <c r="D1604" s="196">
        <v>42.419499999999999</v>
      </c>
      <c r="E1604" s="196">
        <v>43.169799999999995</v>
      </c>
      <c r="F1604" s="196">
        <v>44.905899999999995</v>
      </c>
      <c r="G1604" s="196">
        <v>43.4604</v>
      </c>
      <c r="H1604" s="197" t="s">
        <v>4127</v>
      </c>
      <c r="I1604" s="197" t="s">
        <v>1491</v>
      </c>
      <c r="J1604" s="201" t="s">
        <v>3547</v>
      </c>
      <c r="K1604" s="197" t="s">
        <v>3550</v>
      </c>
      <c r="L1604" s="192"/>
      <c r="M1604" s="197"/>
      <c r="N1604" s="192" t="s">
        <v>4134</v>
      </c>
      <c r="O1604" s="194" t="s">
        <v>2644</v>
      </c>
      <c r="P1604" s="192" t="s">
        <v>10488</v>
      </c>
      <c r="Q1604" s="197" t="s">
        <v>9817</v>
      </c>
    </row>
    <row r="1605" spans="1:17">
      <c r="A1605" s="192" t="s">
        <v>6136</v>
      </c>
      <c r="B1605" s="196">
        <v>1.5379999999999998</v>
      </c>
      <c r="C1605" s="196">
        <v>1.1089</v>
      </c>
      <c r="D1605" s="196">
        <v>44.962999999999994</v>
      </c>
      <c r="E1605" s="196">
        <v>45.478099999999998</v>
      </c>
      <c r="F1605" s="196">
        <v>43.162199999999999</v>
      </c>
      <c r="G1605" s="196">
        <v>44.507599999999996</v>
      </c>
      <c r="H1605" s="197" t="s">
        <v>1491</v>
      </c>
      <c r="I1605" s="197"/>
      <c r="J1605" s="201" t="s">
        <v>3547</v>
      </c>
      <c r="K1605" s="197"/>
      <c r="L1605" s="192"/>
      <c r="M1605" s="197"/>
      <c r="N1605" s="192" t="s">
        <v>4160</v>
      </c>
      <c r="O1605" s="194" t="s">
        <v>2677</v>
      </c>
      <c r="P1605" s="192" t="s">
        <v>10524</v>
      </c>
      <c r="Q1605" s="197" t="s">
        <v>3547</v>
      </c>
    </row>
    <row r="1606" spans="1:17">
      <c r="A1606" s="192" t="s">
        <v>6137</v>
      </c>
      <c r="B1606" s="196">
        <v>1.4463999999999999</v>
      </c>
      <c r="C1606" s="196">
        <v>0.83449999999999991</v>
      </c>
      <c r="D1606" s="196">
        <v>32.358799999999995</v>
      </c>
      <c r="E1606" s="196">
        <v>32.5642</v>
      </c>
      <c r="F1606" s="196">
        <v>34.822499999999998</v>
      </c>
      <c r="G1606" s="196">
        <v>33.228399999999993</v>
      </c>
      <c r="H1606" s="197" t="s">
        <v>4132</v>
      </c>
      <c r="I1606" s="197"/>
      <c r="J1606" s="201" t="s">
        <v>3547</v>
      </c>
      <c r="K1606" s="197"/>
      <c r="L1606" s="192"/>
      <c r="M1606" s="197"/>
      <c r="N1606" s="192" t="s">
        <v>4161</v>
      </c>
      <c r="O1606" s="194" t="s">
        <v>2678</v>
      </c>
      <c r="P1606" s="192" t="s">
        <v>10525</v>
      </c>
      <c r="Q1606" s="197" t="s">
        <v>3547</v>
      </c>
    </row>
    <row r="1607" spans="1:17">
      <c r="A1607" s="192" t="s">
        <v>6138</v>
      </c>
      <c r="B1607" s="196">
        <v>1.9123999999999999</v>
      </c>
      <c r="C1607" s="196">
        <v>1.1089</v>
      </c>
      <c r="D1607" s="196">
        <v>45.616799999999998</v>
      </c>
      <c r="E1607" s="196">
        <v>46.627299999999998</v>
      </c>
      <c r="F1607" s="196">
        <v>49.319199999999995</v>
      </c>
      <c r="G1607" s="196">
        <v>47.208199999999998</v>
      </c>
      <c r="H1607" s="197" t="s">
        <v>1491</v>
      </c>
      <c r="I1607" s="197"/>
      <c r="J1607" s="201" t="s">
        <v>3547</v>
      </c>
      <c r="K1607" s="197"/>
      <c r="L1607" s="192"/>
      <c r="M1607" s="197"/>
      <c r="N1607" s="192" t="s">
        <v>4160</v>
      </c>
      <c r="O1607" s="194" t="s">
        <v>2677</v>
      </c>
      <c r="P1607" s="192" t="s">
        <v>10524</v>
      </c>
      <c r="Q1607" s="197" t="s">
        <v>3547</v>
      </c>
    </row>
    <row r="1608" spans="1:17">
      <c r="A1608" s="192" t="s">
        <v>6139</v>
      </c>
      <c r="B1608" s="196">
        <v>1.4396</v>
      </c>
      <c r="C1608" s="196">
        <v>0.92669999999999997</v>
      </c>
      <c r="D1608" s="196">
        <v>34.327999999999996</v>
      </c>
      <c r="E1608" s="196">
        <v>34.430899999999994</v>
      </c>
      <c r="F1608" s="196">
        <v>35.444699999999997</v>
      </c>
      <c r="G1608" s="196">
        <v>34.733799999999995</v>
      </c>
      <c r="H1608" s="197" t="s">
        <v>4129</v>
      </c>
      <c r="I1608" s="197" t="s">
        <v>1364</v>
      </c>
      <c r="J1608" s="201" t="s">
        <v>3547</v>
      </c>
      <c r="K1608" s="197" t="s">
        <v>3550</v>
      </c>
      <c r="L1608" s="192"/>
      <c r="M1608" s="197">
        <v>1.5799999999999998E-2</v>
      </c>
      <c r="N1608" s="192" t="s">
        <v>3867</v>
      </c>
      <c r="O1608" s="194" t="s">
        <v>2640</v>
      </c>
      <c r="P1608" s="192" t="s">
        <v>10484</v>
      </c>
      <c r="Q1608" s="197" t="s">
        <v>3547</v>
      </c>
    </row>
    <row r="1609" spans="1:17">
      <c r="A1609" s="192" t="s">
        <v>6140</v>
      </c>
      <c r="B1609" s="196">
        <v>1.5377999999999998</v>
      </c>
      <c r="C1609" s="196">
        <v>0.99269999999999992</v>
      </c>
      <c r="D1609" s="196">
        <v>31.120099999999997</v>
      </c>
      <c r="E1609" s="196">
        <v>35.549699999999994</v>
      </c>
      <c r="F1609" s="196">
        <v>36.232599999999998</v>
      </c>
      <c r="G1609" s="196">
        <v>34.097699999999996</v>
      </c>
      <c r="H1609" s="197" t="s">
        <v>1364</v>
      </c>
      <c r="I1609" s="197"/>
      <c r="J1609" s="201" t="s">
        <v>3547</v>
      </c>
      <c r="K1609" s="197"/>
      <c r="L1609" s="192"/>
      <c r="M1609" s="197"/>
      <c r="N1609" s="192" t="s">
        <v>4143</v>
      </c>
      <c r="O1609" s="194" t="s">
        <v>2656</v>
      </c>
      <c r="P1609" s="192" t="s">
        <v>10501</v>
      </c>
      <c r="Q1609" s="197" t="s">
        <v>3547</v>
      </c>
    </row>
    <row r="1610" spans="1:17">
      <c r="A1610" s="192" t="s">
        <v>6141</v>
      </c>
      <c r="B1610" s="196">
        <v>1.5603999999999998</v>
      </c>
      <c r="C1610" s="196">
        <v>0.92669999999999997</v>
      </c>
      <c r="D1610" s="196">
        <v>32.8782</v>
      </c>
      <c r="E1610" s="196">
        <v>34.156399999999998</v>
      </c>
      <c r="F1610" s="196">
        <v>36.605899999999998</v>
      </c>
      <c r="G1610" s="196">
        <v>34.545599999999993</v>
      </c>
      <c r="H1610" s="197" t="s">
        <v>4129</v>
      </c>
      <c r="I1610" s="197" t="s">
        <v>1364</v>
      </c>
      <c r="J1610" s="201" t="s">
        <v>3547</v>
      </c>
      <c r="K1610" s="197" t="s">
        <v>3550</v>
      </c>
      <c r="L1610" s="192"/>
      <c r="M1610" s="197">
        <v>1.5799999999999998E-2</v>
      </c>
      <c r="N1610" s="192" t="s">
        <v>3867</v>
      </c>
      <c r="O1610" s="194" t="s">
        <v>2640</v>
      </c>
      <c r="P1610" s="192" t="s">
        <v>10484</v>
      </c>
      <c r="Q1610" s="197" t="s">
        <v>3547</v>
      </c>
    </row>
    <row r="1611" spans="1:17">
      <c r="A1611" s="192" t="s">
        <v>6142</v>
      </c>
      <c r="B1611" s="196">
        <v>1.5929</v>
      </c>
      <c r="C1611" s="196">
        <v>1.0056999999999998</v>
      </c>
      <c r="D1611" s="196">
        <v>34.106699999999996</v>
      </c>
      <c r="E1611" s="196">
        <v>34.727599999999995</v>
      </c>
      <c r="F1611" s="196">
        <v>36.227999999999994</v>
      </c>
      <c r="G1611" s="196">
        <v>35.018999999999998</v>
      </c>
      <c r="H1611" s="197" t="s">
        <v>4127</v>
      </c>
      <c r="I1611" s="197" t="s">
        <v>1491</v>
      </c>
      <c r="J1611" s="201" t="s">
        <v>3547</v>
      </c>
      <c r="K1611" s="197" t="s">
        <v>3550</v>
      </c>
      <c r="L1611" s="192"/>
      <c r="M1611" s="197"/>
      <c r="N1611" s="192" t="s">
        <v>4134</v>
      </c>
      <c r="O1611" s="194" t="s">
        <v>2644</v>
      </c>
      <c r="P1611" s="192" t="s">
        <v>10488</v>
      </c>
      <c r="Q1611" s="197" t="s">
        <v>3547</v>
      </c>
    </row>
    <row r="1612" spans="1:17">
      <c r="A1612" s="192" t="s">
        <v>6143</v>
      </c>
      <c r="B1612" s="196">
        <v>1.8031999999999999</v>
      </c>
      <c r="C1612" s="196">
        <v>0.99269999999999992</v>
      </c>
      <c r="D1612" s="196">
        <v>40.012699999999995</v>
      </c>
      <c r="E1612" s="196">
        <v>39.0535</v>
      </c>
      <c r="F1612" s="196">
        <v>41.123999999999995</v>
      </c>
      <c r="G1612" s="196">
        <v>40.058599999999998</v>
      </c>
      <c r="H1612" s="197" t="s">
        <v>1364</v>
      </c>
      <c r="I1612" s="197"/>
      <c r="J1612" s="201" t="s">
        <v>3547</v>
      </c>
      <c r="K1612" s="197"/>
      <c r="L1612" s="192"/>
      <c r="M1612" s="197"/>
      <c r="N1612" s="192" t="s">
        <v>4143</v>
      </c>
      <c r="O1612" s="194" t="s">
        <v>2656</v>
      </c>
      <c r="P1612" s="192" t="s">
        <v>10501</v>
      </c>
      <c r="Q1612" s="197" t="s">
        <v>3547</v>
      </c>
    </row>
    <row r="1613" spans="1:17">
      <c r="A1613" s="192" t="s">
        <v>6144</v>
      </c>
      <c r="B1613" s="196">
        <v>1.9358</v>
      </c>
      <c r="C1613" s="196">
        <v>0.92669999999999997</v>
      </c>
      <c r="D1613" s="196">
        <v>38.260199999999998</v>
      </c>
      <c r="E1613" s="196">
        <v>37.258299999999998</v>
      </c>
      <c r="F1613" s="196">
        <v>38.304799999999993</v>
      </c>
      <c r="G1613" s="196">
        <v>37.9437</v>
      </c>
      <c r="H1613" s="197" t="s">
        <v>4129</v>
      </c>
      <c r="I1613" s="197" t="s">
        <v>1364</v>
      </c>
      <c r="J1613" s="201" t="s">
        <v>3547</v>
      </c>
      <c r="K1613" s="197" t="s">
        <v>3550</v>
      </c>
      <c r="L1613" s="192"/>
      <c r="M1613" s="197">
        <v>1.5799999999999998E-2</v>
      </c>
      <c r="N1613" s="192" t="s">
        <v>3867</v>
      </c>
      <c r="O1613" s="194" t="s">
        <v>2640</v>
      </c>
      <c r="P1613" s="192" t="s">
        <v>10484</v>
      </c>
      <c r="Q1613" s="197" t="s">
        <v>3547</v>
      </c>
    </row>
    <row r="1614" spans="1:17">
      <c r="A1614" s="192" t="s">
        <v>6145</v>
      </c>
      <c r="B1614" s="196">
        <v>1.7679999999999998</v>
      </c>
      <c r="C1614" s="196">
        <v>1.0326</v>
      </c>
      <c r="D1614" s="196">
        <v>45.899699999999996</v>
      </c>
      <c r="E1614" s="196">
        <v>45.121399999999994</v>
      </c>
      <c r="F1614" s="196">
        <v>45.045099999999998</v>
      </c>
      <c r="G1614" s="196">
        <v>45.350899999999996</v>
      </c>
      <c r="H1614" s="197" t="s">
        <v>1570</v>
      </c>
      <c r="I1614" s="197"/>
      <c r="J1614" s="201" t="s">
        <v>3547</v>
      </c>
      <c r="K1614" s="197"/>
      <c r="L1614" s="192"/>
      <c r="M1614" s="197"/>
      <c r="N1614" s="192" t="s">
        <v>4162</v>
      </c>
      <c r="O1614" s="194" t="s">
        <v>2679</v>
      </c>
      <c r="P1614" s="192" t="s">
        <v>10526</v>
      </c>
      <c r="Q1614" s="197" t="s">
        <v>3547</v>
      </c>
    </row>
    <row r="1615" spans="1:17">
      <c r="A1615" s="192" t="s">
        <v>6146</v>
      </c>
      <c r="B1615" s="196">
        <v>1.3573</v>
      </c>
      <c r="C1615" s="196">
        <v>0.9083</v>
      </c>
      <c r="D1615" s="196">
        <v>33.309599999999996</v>
      </c>
      <c r="E1615" s="196">
        <v>32.662899999999993</v>
      </c>
      <c r="F1615" s="196">
        <v>32.116999999999997</v>
      </c>
      <c r="G1615" s="196">
        <v>32.654599999999995</v>
      </c>
      <c r="H1615" s="197" t="s">
        <v>1507</v>
      </c>
      <c r="I1615" s="197" t="s">
        <v>1624</v>
      </c>
      <c r="J1615" s="201" t="s">
        <v>3547</v>
      </c>
      <c r="K1615" s="197" t="s">
        <v>3550</v>
      </c>
      <c r="L1615" s="192"/>
      <c r="M1615" s="197"/>
      <c r="N1615" s="192" t="s">
        <v>4130</v>
      </c>
      <c r="O1615" s="194" t="s">
        <v>2641</v>
      </c>
      <c r="P1615" s="192" t="s">
        <v>10485</v>
      </c>
      <c r="Q1615" s="197" t="s">
        <v>3547</v>
      </c>
    </row>
    <row r="1616" spans="1:17">
      <c r="A1616" s="192" t="s">
        <v>10527</v>
      </c>
      <c r="B1616" s="196"/>
      <c r="C1616" s="196">
        <v>0.92669999999999997</v>
      </c>
      <c r="D1616" s="196"/>
      <c r="E1616" s="196"/>
      <c r="F1616" s="196"/>
      <c r="G1616" s="196"/>
      <c r="H1616" s="197" t="s">
        <v>4132</v>
      </c>
      <c r="I1616" s="197" t="s">
        <v>1364</v>
      </c>
      <c r="J1616" s="201" t="s">
        <v>3610</v>
      </c>
      <c r="K1616" s="197"/>
      <c r="L1616" s="192"/>
      <c r="M1616" s="197">
        <v>1.38E-2</v>
      </c>
      <c r="N1616" s="192" t="s">
        <v>4133</v>
      </c>
      <c r="O1616" s="194" t="s">
        <v>2643</v>
      </c>
      <c r="P1616" s="192" t="s">
        <v>10487</v>
      </c>
      <c r="Q1616" s="197" t="s">
        <v>3547</v>
      </c>
    </row>
    <row r="1617" spans="1:17">
      <c r="A1617" s="192" t="s">
        <v>6147</v>
      </c>
      <c r="B1617" s="196">
        <v>1.5730999999999999</v>
      </c>
      <c r="C1617" s="196">
        <v>0.92669999999999997</v>
      </c>
      <c r="D1617" s="196">
        <v>34.444899999999997</v>
      </c>
      <c r="E1617" s="196">
        <v>34.985199999999999</v>
      </c>
      <c r="F1617" s="196">
        <v>36.143499999999996</v>
      </c>
      <c r="G1617" s="196">
        <v>35.211399999999998</v>
      </c>
      <c r="H1617" s="197" t="s">
        <v>4129</v>
      </c>
      <c r="I1617" s="197" t="s">
        <v>1364</v>
      </c>
      <c r="J1617" s="201" t="s">
        <v>3547</v>
      </c>
      <c r="K1617" s="197" t="s">
        <v>3550</v>
      </c>
      <c r="L1617" s="192"/>
      <c r="M1617" s="197">
        <v>1.5799999999999998E-2</v>
      </c>
      <c r="N1617" s="192" t="s">
        <v>3867</v>
      </c>
      <c r="O1617" s="194" t="s">
        <v>2640</v>
      </c>
      <c r="P1617" s="192" t="s">
        <v>10484</v>
      </c>
      <c r="Q1617" s="197" t="s">
        <v>3547</v>
      </c>
    </row>
    <row r="1618" spans="1:17">
      <c r="A1618" s="192" t="s">
        <v>6148</v>
      </c>
      <c r="B1618" s="196">
        <v>1.2786999999999999</v>
      </c>
      <c r="C1618" s="196">
        <v>0.83889999999999987</v>
      </c>
      <c r="D1618" s="196">
        <v>30.820599999999999</v>
      </c>
      <c r="E1618" s="196">
        <v>32.6267</v>
      </c>
      <c r="F1618" s="196">
        <v>32.356999999999999</v>
      </c>
      <c r="G1618" s="196">
        <v>31.9421</v>
      </c>
      <c r="H1618" s="197" t="s">
        <v>4132</v>
      </c>
      <c r="I1618" s="197"/>
      <c r="J1618" s="201" t="s">
        <v>3547</v>
      </c>
      <c r="K1618" s="197"/>
      <c r="L1618" s="192"/>
      <c r="M1618" s="197">
        <v>4.3999999999999994E-3</v>
      </c>
      <c r="N1618" s="192" t="s">
        <v>4163</v>
      </c>
      <c r="O1618" s="194" t="s">
        <v>2680</v>
      </c>
      <c r="P1618" s="192" t="s">
        <v>10528</v>
      </c>
      <c r="Q1618" s="197" t="s">
        <v>3547</v>
      </c>
    </row>
    <row r="1619" spans="1:17">
      <c r="A1619" s="192" t="s">
        <v>6149</v>
      </c>
      <c r="B1619" s="196">
        <v>1.6140999999999999</v>
      </c>
      <c r="C1619" s="196">
        <v>1.0056999999999998</v>
      </c>
      <c r="D1619" s="196">
        <v>39.54</v>
      </c>
      <c r="E1619" s="196">
        <v>41.134799999999998</v>
      </c>
      <c r="F1619" s="196">
        <v>42.345299999999995</v>
      </c>
      <c r="G1619" s="196">
        <v>41.002099999999999</v>
      </c>
      <c r="H1619" s="197" t="s">
        <v>4127</v>
      </c>
      <c r="I1619" s="197" t="s">
        <v>1491</v>
      </c>
      <c r="J1619" s="201" t="s">
        <v>3547</v>
      </c>
      <c r="K1619" s="197" t="s">
        <v>3550</v>
      </c>
      <c r="L1619" s="192"/>
      <c r="M1619" s="197">
        <v>2.9099999999999997E-2</v>
      </c>
      <c r="N1619" s="192" t="s">
        <v>4128</v>
      </c>
      <c r="O1619" s="194" t="s">
        <v>2681</v>
      </c>
      <c r="P1619" s="192" t="s">
        <v>10483</v>
      </c>
      <c r="Q1619" s="197" t="s">
        <v>3547</v>
      </c>
    </row>
    <row r="1620" spans="1:17">
      <c r="A1620" s="192" t="s">
        <v>6150</v>
      </c>
      <c r="B1620" s="196">
        <v>1.6278999999999999</v>
      </c>
      <c r="C1620" s="196">
        <v>0.96439999999999992</v>
      </c>
      <c r="D1620" s="196">
        <v>38.343499999999999</v>
      </c>
      <c r="E1620" s="196">
        <v>38.565499999999993</v>
      </c>
      <c r="F1620" s="196">
        <v>39.810399999999994</v>
      </c>
      <c r="G1620" s="196">
        <v>38.901899999999998</v>
      </c>
      <c r="H1620" s="197" t="s">
        <v>4127</v>
      </c>
      <c r="I1620" s="197"/>
      <c r="J1620" s="201" t="s">
        <v>3547</v>
      </c>
      <c r="K1620" s="197"/>
      <c r="L1620" s="192"/>
      <c r="M1620" s="197"/>
      <c r="N1620" s="192" t="s">
        <v>4144</v>
      </c>
      <c r="O1620" s="194" t="s">
        <v>2657</v>
      </c>
      <c r="P1620" s="192" t="s">
        <v>10502</v>
      </c>
      <c r="Q1620" s="197" t="s">
        <v>3547</v>
      </c>
    </row>
    <row r="1621" spans="1:17">
      <c r="A1621" s="192" t="s">
        <v>6151</v>
      </c>
      <c r="B1621" s="196">
        <v>1.8739999999999999</v>
      </c>
      <c r="C1621" s="196">
        <v>1.1089</v>
      </c>
      <c r="D1621" s="196">
        <v>47.609199999999994</v>
      </c>
      <c r="E1621" s="196">
        <v>48.288899999999998</v>
      </c>
      <c r="F1621" s="196">
        <v>47.735199999999999</v>
      </c>
      <c r="G1621" s="196">
        <v>47.880599999999994</v>
      </c>
      <c r="H1621" s="197" t="s">
        <v>1491</v>
      </c>
      <c r="I1621" s="197"/>
      <c r="J1621" s="201" t="s">
        <v>3547</v>
      </c>
      <c r="K1621" s="197"/>
      <c r="L1621" s="192"/>
      <c r="M1621" s="197"/>
      <c r="N1621" s="192" t="s">
        <v>4160</v>
      </c>
      <c r="O1621" s="194" t="s">
        <v>2677</v>
      </c>
      <c r="P1621" s="192" t="s">
        <v>10524</v>
      </c>
      <c r="Q1621" s="197" t="s">
        <v>3547</v>
      </c>
    </row>
    <row r="1622" spans="1:17">
      <c r="A1622" s="192" t="s">
        <v>6152</v>
      </c>
      <c r="B1622" s="196">
        <v>1.6102999999999998</v>
      </c>
      <c r="C1622" s="196">
        <v>1.0056999999999998</v>
      </c>
      <c r="D1622" s="196">
        <v>34.4925</v>
      </c>
      <c r="E1622" s="196">
        <v>36.231499999999997</v>
      </c>
      <c r="F1622" s="196">
        <v>38.33</v>
      </c>
      <c r="G1622" s="196">
        <v>36.359299999999998</v>
      </c>
      <c r="H1622" s="197" t="s">
        <v>4127</v>
      </c>
      <c r="I1622" s="197" t="s">
        <v>1491</v>
      </c>
      <c r="J1622" s="201" t="s">
        <v>3547</v>
      </c>
      <c r="K1622" s="197" t="s">
        <v>3550</v>
      </c>
      <c r="L1622" s="192"/>
      <c r="M1622" s="197"/>
      <c r="N1622" s="192" t="s">
        <v>4134</v>
      </c>
      <c r="O1622" s="194" t="s">
        <v>2644</v>
      </c>
      <c r="P1622" s="192" t="s">
        <v>10488</v>
      </c>
      <c r="Q1622" s="197" t="s">
        <v>3547</v>
      </c>
    </row>
    <row r="1623" spans="1:17">
      <c r="A1623" s="192" t="s">
        <v>6153</v>
      </c>
      <c r="B1623" s="196">
        <v>1.5618999999999998</v>
      </c>
      <c r="C1623" s="196">
        <v>0.8889999999999999</v>
      </c>
      <c r="D1623" s="196">
        <v>27.827699999999997</v>
      </c>
      <c r="E1623" s="196"/>
      <c r="F1623" s="196">
        <v>26.208399999999997</v>
      </c>
      <c r="G1623" s="196">
        <v>27.060699999999997</v>
      </c>
      <c r="H1623" s="197" t="s">
        <v>1507</v>
      </c>
      <c r="I1623" s="197"/>
      <c r="J1623" s="201" t="s">
        <v>3547</v>
      </c>
      <c r="K1623" s="197"/>
      <c r="L1623" s="192"/>
      <c r="M1623" s="197"/>
      <c r="N1623" s="192" t="s">
        <v>4139</v>
      </c>
      <c r="O1623" s="194" t="s">
        <v>1873</v>
      </c>
      <c r="P1623" s="192" t="s">
        <v>10495</v>
      </c>
      <c r="Q1623" s="197" t="s">
        <v>3547</v>
      </c>
    </row>
    <row r="1624" spans="1:17">
      <c r="A1624" s="192" t="s">
        <v>6154</v>
      </c>
      <c r="B1624" s="196">
        <v>1.5968</v>
      </c>
      <c r="C1624" s="196">
        <v>0.96439999999999992</v>
      </c>
      <c r="D1624" s="196">
        <v>37.389399999999995</v>
      </c>
      <c r="E1624" s="196">
        <v>39.350499999999997</v>
      </c>
      <c r="F1624" s="196">
        <v>39.663899999999998</v>
      </c>
      <c r="G1624" s="196">
        <v>38.7958</v>
      </c>
      <c r="H1624" s="197" t="s">
        <v>4127</v>
      </c>
      <c r="I1624" s="197"/>
      <c r="J1624" s="201" t="s">
        <v>3547</v>
      </c>
      <c r="K1624" s="197"/>
      <c r="L1624" s="192"/>
      <c r="M1624" s="197"/>
      <c r="N1624" s="192" t="s">
        <v>3605</v>
      </c>
      <c r="O1624" s="194" t="s">
        <v>2650</v>
      </c>
      <c r="P1624" s="192" t="s">
        <v>10494</v>
      </c>
      <c r="Q1624" s="197" t="s">
        <v>3547</v>
      </c>
    </row>
    <row r="1625" spans="1:17">
      <c r="A1625" s="192" t="s">
        <v>6155</v>
      </c>
      <c r="B1625" s="196">
        <v>1.7323999999999999</v>
      </c>
      <c r="C1625" s="196">
        <v>0.88669999999999993</v>
      </c>
      <c r="D1625" s="196">
        <v>37.988099999999996</v>
      </c>
      <c r="E1625" s="196">
        <v>39.175999999999995</v>
      </c>
      <c r="F1625" s="196">
        <v>37.113699999999994</v>
      </c>
      <c r="G1625" s="196">
        <v>38.108799999999995</v>
      </c>
      <c r="H1625" s="197" t="s">
        <v>1386</v>
      </c>
      <c r="I1625" s="197"/>
      <c r="J1625" s="201" t="s">
        <v>3547</v>
      </c>
      <c r="K1625" s="197"/>
      <c r="L1625" s="192"/>
      <c r="M1625" s="197">
        <v>1.9E-3</v>
      </c>
      <c r="N1625" s="192" t="s">
        <v>3573</v>
      </c>
      <c r="O1625" s="194" t="s">
        <v>2662</v>
      </c>
      <c r="P1625" s="192" t="s">
        <v>10508</v>
      </c>
      <c r="Q1625" s="197" t="s">
        <v>3547</v>
      </c>
    </row>
    <row r="1626" spans="1:17">
      <c r="A1626" s="192" t="s">
        <v>6156</v>
      </c>
      <c r="B1626" s="196">
        <v>1.8666999999999998</v>
      </c>
      <c r="C1626" s="196">
        <v>0.91899999999999993</v>
      </c>
      <c r="D1626" s="196">
        <v>34.463799999999999</v>
      </c>
      <c r="E1626" s="196">
        <v>37.3142</v>
      </c>
      <c r="F1626" s="196">
        <v>39.757299999999994</v>
      </c>
      <c r="G1626" s="196">
        <v>37.197399999999995</v>
      </c>
      <c r="H1626" s="197" t="s">
        <v>4164</v>
      </c>
      <c r="I1626" s="197" t="s">
        <v>1388</v>
      </c>
      <c r="J1626" s="201" t="s">
        <v>3547</v>
      </c>
      <c r="K1626" s="197" t="s">
        <v>3550</v>
      </c>
      <c r="L1626" s="192"/>
      <c r="M1626" s="197">
        <v>5.8999999999999999E-3</v>
      </c>
      <c r="N1626" s="192" t="s">
        <v>4165</v>
      </c>
      <c r="O1626" s="194" t="s">
        <v>2682</v>
      </c>
      <c r="P1626" s="192" t="s">
        <v>10529</v>
      </c>
      <c r="Q1626" s="197" t="s">
        <v>9817</v>
      </c>
    </row>
    <row r="1627" spans="1:17">
      <c r="A1627" s="192" t="s">
        <v>6157</v>
      </c>
      <c r="B1627" s="196">
        <v>1.6942999999999999</v>
      </c>
      <c r="C1627" s="196">
        <v>0.96439999999999992</v>
      </c>
      <c r="D1627" s="196">
        <v>39.996699999999997</v>
      </c>
      <c r="E1627" s="196">
        <v>42.246699999999997</v>
      </c>
      <c r="F1627" s="196">
        <v>42.467399999999998</v>
      </c>
      <c r="G1627" s="196">
        <v>41.592899999999993</v>
      </c>
      <c r="H1627" s="197" t="s">
        <v>4127</v>
      </c>
      <c r="I1627" s="197"/>
      <c r="J1627" s="201" t="s">
        <v>3547</v>
      </c>
      <c r="K1627" s="197"/>
      <c r="L1627" s="192"/>
      <c r="M1627" s="197"/>
      <c r="N1627" s="192" t="s">
        <v>4144</v>
      </c>
      <c r="O1627" s="194" t="s">
        <v>2657</v>
      </c>
      <c r="P1627" s="192" t="s">
        <v>10502</v>
      </c>
      <c r="Q1627" s="197" t="s">
        <v>3547</v>
      </c>
    </row>
    <row r="1628" spans="1:17">
      <c r="A1628" s="192" t="s">
        <v>6158</v>
      </c>
      <c r="B1628" s="196">
        <v>1.7132999999999998</v>
      </c>
      <c r="C1628" s="196">
        <v>1.0326</v>
      </c>
      <c r="D1628" s="196">
        <v>42.2851</v>
      </c>
      <c r="E1628" s="196">
        <v>42.905899999999995</v>
      </c>
      <c r="F1628" s="196">
        <v>43.217799999999997</v>
      </c>
      <c r="G1628" s="196">
        <v>42.795499999999997</v>
      </c>
      <c r="H1628" s="197" t="s">
        <v>1570</v>
      </c>
      <c r="I1628" s="197"/>
      <c r="J1628" s="201" t="s">
        <v>3547</v>
      </c>
      <c r="K1628" s="197"/>
      <c r="L1628" s="192"/>
      <c r="M1628" s="197"/>
      <c r="N1628" s="192" t="s">
        <v>4162</v>
      </c>
      <c r="O1628" s="194" t="s">
        <v>2679</v>
      </c>
      <c r="P1628" s="192" t="s">
        <v>10526</v>
      </c>
      <c r="Q1628" s="197" t="s">
        <v>3547</v>
      </c>
    </row>
    <row r="1629" spans="1:17">
      <c r="A1629" s="192" t="s">
        <v>6159</v>
      </c>
      <c r="B1629" s="196">
        <v>2.0162</v>
      </c>
      <c r="C1629" s="196">
        <v>0.9083</v>
      </c>
      <c r="D1629" s="196">
        <v>36.667499999999997</v>
      </c>
      <c r="E1629" s="196">
        <v>36.735599999999998</v>
      </c>
      <c r="F1629" s="196">
        <v>36.261299999999999</v>
      </c>
      <c r="G1629" s="196">
        <v>36.538499999999999</v>
      </c>
      <c r="H1629" s="197" t="s">
        <v>1507</v>
      </c>
      <c r="I1629" s="197" t="s">
        <v>1624</v>
      </c>
      <c r="J1629" s="201" t="s">
        <v>3547</v>
      </c>
      <c r="K1629" s="197" t="s">
        <v>3550</v>
      </c>
      <c r="L1629" s="192"/>
      <c r="M1629" s="197"/>
      <c r="N1629" s="192" t="s">
        <v>3767</v>
      </c>
      <c r="O1629" s="194" t="s">
        <v>2653</v>
      </c>
      <c r="P1629" s="192" t="s">
        <v>10498</v>
      </c>
      <c r="Q1629" s="197" t="s">
        <v>3547</v>
      </c>
    </row>
    <row r="1630" spans="1:17">
      <c r="A1630" s="192" t="s">
        <v>6160</v>
      </c>
      <c r="B1630" s="196">
        <v>1.3047</v>
      </c>
      <c r="C1630" s="196">
        <v>0.83449999999999991</v>
      </c>
      <c r="D1630" s="196">
        <v>29.380699999999997</v>
      </c>
      <c r="E1630" s="196">
        <v>31.619999999999997</v>
      </c>
      <c r="F1630" s="196">
        <v>32.832899999999995</v>
      </c>
      <c r="G1630" s="196">
        <v>31.3477</v>
      </c>
      <c r="H1630" s="197" t="s">
        <v>4132</v>
      </c>
      <c r="I1630" s="197"/>
      <c r="J1630" s="201" t="s">
        <v>3547</v>
      </c>
      <c r="K1630" s="197"/>
      <c r="L1630" s="192"/>
      <c r="M1630" s="197"/>
      <c r="N1630" s="192" t="s">
        <v>4166</v>
      </c>
      <c r="O1630" s="194" t="s">
        <v>2683</v>
      </c>
      <c r="P1630" s="192" t="s">
        <v>10530</v>
      </c>
      <c r="Q1630" s="197" t="s">
        <v>3547</v>
      </c>
    </row>
    <row r="1631" spans="1:17">
      <c r="A1631" s="192" t="s">
        <v>6161</v>
      </c>
      <c r="B1631" s="196">
        <v>1.3875</v>
      </c>
      <c r="C1631" s="196">
        <v>0.96439999999999992</v>
      </c>
      <c r="D1631" s="196">
        <v>31.424399999999999</v>
      </c>
      <c r="E1631" s="196">
        <v>34.074499999999993</v>
      </c>
      <c r="F1631" s="196">
        <v>35.664499999999997</v>
      </c>
      <c r="G1631" s="196">
        <v>33.627199999999995</v>
      </c>
      <c r="H1631" s="197" t="s">
        <v>4127</v>
      </c>
      <c r="I1631" s="197"/>
      <c r="J1631" s="201" t="s">
        <v>3547</v>
      </c>
      <c r="K1631" s="197"/>
      <c r="L1631" s="192"/>
      <c r="M1631" s="197"/>
      <c r="N1631" s="192" t="s">
        <v>3605</v>
      </c>
      <c r="O1631" s="194" t="s">
        <v>2650</v>
      </c>
      <c r="P1631" s="192" t="s">
        <v>10494</v>
      </c>
      <c r="Q1631" s="197" t="s">
        <v>3547</v>
      </c>
    </row>
    <row r="1632" spans="1:17">
      <c r="A1632" s="192" t="s">
        <v>6162</v>
      </c>
      <c r="B1632" s="196">
        <v>1.6859</v>
      </c>
      <c r="C1632" s="196">
        <v>0.92669999999999997</v>
      </c>
      <c r="D1632" s="196">
        <v>37.428399999999996</v>
      </c>
      <c r="E1632" s="196">
        <v>36.860899999999994</v>
      </c>
      <c r="F1632" s="196">
        <v>38.070399999999999</v>
      </c>
      <c r="G1632" s="196">
        <v>37.453299999999999</v>
      </c>
      <c r="H1632" s="197" t="s">
        <v>4129</v>
      </c>
      <c r="I1632" s="197" t="s">
        <v>1364</v>
      </c>
      <c r="J1632" s="201" t="s">
        <v>3547</v>
      </c>
      <c r="K1632" s="197" t="s">
        <v>3550</v>
      </c>
      <c r="L1632" s="192"/>
      <c r="M1632" s="197">
        <v>1.5799999999999998E-2</v>
      </c>
      <c r="N1632" s="192" t="s">
        <v>3867</v>
      </c>
      <c r="O1632" s="194" t="s">
        <v>2640</v>
      </c>
      <c r="P1632" s="192" t="s">
        <v>10484</v>
      </c>
      <c r="Q1632" s="197" t="s">
        <v>3547</v>
      </c>
    </row>
    <row r="1633" spans="1:17">
      <c r="A1633" s="192" t="s">
        <v>6163</v>
      </c>
      <c r="B1633" s="196">
        <v>1.6725999999999999</v>
      </c>
      <c r="C1633" s="196">
        <v>1.0056999999999998</v>
      </c>
      <c r="D1633" s="196">
        <v>39.198599999999999</v>
      </c>
      <c r="E1633" s="196">
        <v>40.728999999999999</v>
      </c>
      <c r="F1633" s="196">
        <v>37.622599999999998</v>
      </c>
      <c r="G1633" s="196">
        <v>39.219699999999996</v>
      </c>
      <c r="H1633" s="197" t="s">
        <v>4127</v>
      </c>
      <c r="I1633" s="197" t="s">
        <v>1491</v>
      </c>
      <c r="J1633" s="201" t="s">
        <v>3547</v>
      </c>
      <c r="K1633" s="197" t="s">
        <v>3550</v>
      </c>
      <c r="L1633" s="192"/>
      <c r="M1633" s="197"/>
      <c r="N1633" s="192" t="s">
        <v>4134</v>
      </c>
      <c r="O1633" s="194" t="s">
        <v>2644</v>
      </c>
      <c r="P1633" s="192" t="s">
        <v>10488</v>
      </c>
      <c r="Q1633" s="197" t="s">
        <v>3547</v>
      </c>
    </row>
    <row r="1634" spans="1:17">
      <c r="A1634" s="192" t="s">
        <v>6164</v>
      </c>
      <c r="B1634" s="196">
        <v>1.6269999999999998</v>
      </c>
      <c r="C1634" s="196">
        <v>0.99269999999999992</v>
      </c>
      <c r="D1634" s="196">
        <v>39.020899999999997</v>
      </c>
      <c r="E1634" s="196">
        <v>37.293099999999995</v>
      </c>
      <c r="F1634" s="196">
        <v>38.934199999999997</v>
      </c>
      <c r="G1634" s="196">
        <v>38.408099999999997</v>
      </c>
      <c r="H1634" s="197" t="s">
        <v>1364</v>
      </c>
      <c r="I1634" s="197"/>
      <c r="J1634" s="201" t="s">
        <v>3547</v>
      </c>
      <c r="K1634" s="197"/>
      <c r="L1634" s="192"/>
      <c r="M1634" s="197"/>
      <c r="N1634" s="192" t="s">
        <v>4143</v>
      </c>
      <c r="O1634" s="194" t="s">
        <v>2656</v>
      </c>
      <c r="P1634" s="192" t="s">
        <v>10501</v>
      </c>
      <c r="Q1634" s="197" t="s">
        <v>3547</v>
      </c>
    </row>
    <row r="1635" spans="1:17">
      <c r="A1635" s="192" t="s">
        <v>6165</v>
      </c>
      <c r="B1635" s="196">
        <v>3.0545</v>
      </c>
      <c r="C1635" s="196">
        <v>0.96439999999999992</v>
      </c>
      <c r="D1635" s="196">
        <v>32.444299999999998</v>
      </c>
      <c r="E1635" s="196">
        <v>39.371899999999997</v>
      </c>
      <c r="F1635" s="196">
        <v>43.683599999999998</v>
      </c>
      <c r="G1635" s="196">
        <v>38.5002</v>
      </c>
      <c r="H1635" s="197" t="s">
        <v>4127</v>
      </c>
      <c r="I1635" s="197"/>
      <c r="J1635" s="201" t="s">
        <v>3547</v>
      </c>
      <c r="K1635" s="197"/>
      <c r="L1635" s="192"/>
      <c r="M1635" s="197"/>
      <c r="N1635" s="192" t="s">
        <v>4144</v>
      </c>
      <c r="O1635" s="194" t="s">
        <v>2657</v>
      </c>
      <c r="P1635" s="192" t="s">
        <v>10502</v>
      </c>
      <c r="Q1635" s="197" t="s">
        <v>3547</v>
      </c>
    </row>
    <row r="1636" spans="1:17">
      <c r="A1636" s="192" t="s">
        <v>6166</v>
      </c>
      <c r="B1636" s="196">
        <v>1.4982</v>
      </c>
      <c r="C1636" s="196">
        <v>1.0056999999999998</v>
      </c>
      <c r="D1636" s="196">
        <v>41.854499999999994</v>
      </c>
      <c r="E1636" s="196">
        <v>42.649899999999995</v>
      </c>
      <c r="F1636" s="196">
        <v>43.566999999999993</v>
      </c>
      <c r="G1636" s="196">
        <v>42.698099999999997</v>
      </c>
      <c r="H1636" s="197" t="s">
        <v>4127</v>
      </c>
      <c r="I1636" s="197" t="s">
        <v>1491</v>
      </c>
      <c r="J1636" s="201" t="s">
        <v>3547</v>
      </c>
      <c r="K1636" s="197" t="s">
        <v>3550</v>
      </c>
      <c r="L1636" s="192"/>
      <c r="M1636" s="197"/>
      <c r="N1636" s="192" t="s">
        <v>4134</v>
      </c>
      <c r="O1636" s="194" t="s">
        <v>2644</v>
      </c>
      <c r="P1636" s="192" t="s">
        <v>10488</v>
      </c>
      <c r="Q1636" s="197" t="s">
        <v>9817</v>
      </c>
    </row>
    <row r="1637" spans="1:17">
      <c r="A1637" s="192" t="s">
        <v>6167</v>
      </c>
      <c r="B1637" s="196">
        <v>1.4601999999999999</v>
      </c>
      <c r="C1637" s="196">
        <v>0.92669999999999997</v>
      </c>
      <c r="D1637" s="196">
        <v>33.748999999999995</v>
      </c>
      <c r="E1637" s="196">
        <v>33.994599999999998</v>
      </c>
      <c r="F1637" s="196">
        <v>34.474699999999999</v>
      </c>
      <c r="G1637" s="196">
        <v>34.072099999999999</v>
      </c>
      <c r="H1637" s="197" t="s">
        <v>4129</v>
      </c>
      <c r="I1637" s="197" t="s">
        <v>1364</v>
      </c>
      <c r="J1637" s="201" t="s">
        <v>3547</v>
      </c>
      <c r="K1637" s="197" t="s">
        <v>3550</v>
      </c>
      <c r="L1637" s="192"/>
      <c r="M1637" s="197">
        <v>1.5799999999999998E-2</v>
      </c>
      <c r="N1637" s="192" t="s">
        <v>3867</v>
      </c>
      <c r="O1637" s="194" t="s">
        <v>2640</v>
      </c>
      <c r="P1637" s="192" t="s">
        <v>10484</v>
      </c>
      <c r="Q1637" s="197" t="s">
        <v>3547</v>
      </c>
    </row>
    <row r="1638" spans="1:17">
      <c r="A1638" s="192" t="s">
        <v>6168</v>
      </c>
      <c r="B1638" s="196">
        <v>1.5406</v>
      </c>
      <c r="C1638" s="196">
        <v>0.92669999999999997</v>
      </c>
      <c r="D1638" s="196">
        <v>36.986099999999993</v>
      </c>
      <c r="E1638" s="196">
        <v>34.959399999999995</v>
      </c>
      <c r="F1638" s="196">
        <v>37.203599999999994</v>
      </c>
      <c r="G1638" s="196">
        <v>36.403599999999997</v>
      </c>
      <c r="H1638" s="197" t="s">
        <v>4129</v>
      </c>
      <c r="I1638" s="197" t="s">
        <v>1364</v>
      </c>
      <c r="J1638" s="201" t="s">
        <v>3547</v>
      </c>
      <c r="K1638" s="197" t="s">
        <v>3550</v>
      </c>
      <c r="L1638" s="192"/>
      <c r="M1638" s="197">
        <v>1.5799999999999998E-2</v>
      </c>
      <c r="N1638" s="192" t="s">
        <v>3867</v>
      </c>
      <c r="O1638" s="194" t="s">
        <v>2640</v>
      </c>
      <c r="P1638" s="192" t="s">
        <v>10484</v>
      </c>
      <c r="Q1638" s="197" t="s">
        <v>3547</v>
      </c>
    </row>
    <row r="1639" spans="1:17">
      <c r="A1639" s="192" t="s">
        <v>6169</v>
      </c>
      <c r="B1639" s="196">
        <v>0.77749999999999997</v>
      </c>
      <c r="C1639" s="196">
        <v>0.91899999999999993</v>
      </c>
      <c r="D1639" s="196"/>
      <c r="E1639" s="196"/>
      <c r="F1639" s="196"/>
      <c r="G1639" s="196"/>
      <c r="H1639" s="197" t="s">
        <v>1705</v>
      </c>
      <c r="I1639" s="197" t="s">
        <v>1388</v>
      </c>
      <c r="J1639" s="201" t="s">
        <v>3547</v>
      </c>
      <c r="K1639" s="197" t="s">
        <v>3550</v>
      </c>
      <c r="L1639" s="192"/>
      <c r="M1639" s="197"/>
      <c r="N1639" s="192" t="s">
        <v>4146</v>
      </c>
      <c r="O1639" s="194" t="s">
        <v>2661</v>
      </c>
      <c r="P1639" s="192" t="s">
        <v>10507</v>
      </c>
      <c r="Q1639" s="197" t="s">
        <v>3547</v>
      </c>
    </row>
    <row r="1640" spans="1:17">
      <c r="A1640" s="192" t="s">
        <v>6170</v>
      </c>
      <c r="B1640" s="196">
        <v>1.5926999999999998</v>
      </c>
      <c r="C1640" s="196">
        <v>1.0056999999999998</v>
      </c>
      <c r="D1640" s="196">
        <v>38.289099999999998</v>
      </c>
      <c r="E1640" s="196">
        <v>37.525299999999994</v>
      </c>
      <c r="F1640" s="196">
        <v>37.292699999999996</v>
      </c>
      <c r="G1640" s="196">
        <v>37.696299999999994</v>
      </c>
      <c r="H1640" s="197" t="s">
        <v>4127</v>
      </c>
      <c r="I1640" s="197" t="s">
        <v>1491</v>
      </c>
      <c r="J1640" s="201" t="s">
        <v>3547</v>
      </c>
      <c r="K1640" s="197" t="s">
        <v>3550</v>
      </c>
      <c r="L1640" s="192"/>
      <c r="M1640" s="197"/>
      <c r="N1640" s="192" t="s">
        <v>4134</v>
      </c>
      <c r="O1640" s="194" t="s">
        <v>2644</v>
      </c>
      <c r="P1640" s="192" t="s">
        <v>10488</v>
      </c>
      <c r="Q1640" s="197" t="s">
        <v>3547</v>
      </c>
    </row>
    <row r="1641" spans="1:17">
      <c r="A1641" s="192" t="s">
        <v>10531</v>
      </c>
      <c r="B1641" s="196"/>
      <c r="C1641" s="196">
        <v>0.92669999999999997</v>
      </c>
      <c r="D1641" s="196"/>
      <c r="E1641" s="196"/>
      <c r="F1641" s="196"/>
      <c r="G1641" s="196"/>
      <c r="H1641" s="197" t="s">
        <v>4132</v>
      </c>
      <c r="I1641" s="197" t="s">
        <v>1364</v>
      </c>
      <c r="J1641" s="201" t="s">
        <v>3610</v>
      </c>
      <c r="K1641" s="197"/>
      <c r="L1641" s="192"/>
      <c r="M1641" s="197">
        <v>1.38E-2</v>
      </c>
      <c r="N1641" s="192" t="s">
        <v>4133</v>
      </c>
      <c r="O1641" s="194" t="s">
        <v>2643</v>
      </c>
      <c r="P1641" s="192" t="s">
        <v>10487</v>
      </c>
      <c r="Q1641" s="197" t="s">
        <v>3547</v>
      </c>
    </row>
    <row r="1642" spans="1:17">
      <c r="A1642" s="192" t="s">
        <v>6171</v>
      </c>
      <c r="B1642" s="196">
        <v>1.1421999999999999</v>
      </c>
      <c r="C1642" s="196">
        <v>0.96439999999999992</v>
      </c>
      <c r="D1642" s="196">
        <v>24.960599999999999</v>
      </c>
      <c r="E1642" s="196">
        <v>28.796399999999998</v>
      </c>
      <c r="F1642" s="196">
        <v>28.706599999999998</v>
      </c>
      <c r="G1642" s="196">
        <v>27.509099999999997</v>
      </c>
      <c r="H1642" s="197" t="s">
        <v>4127</v>
      </c>
      <c r="I1642" s="197"/>
      <c r="J1642" s="201" t="s">
        <v>3547</v>
      </c>
      <c r="K1642" s="197"/>
      <c r="L1642" s="192"/>
      <c r="M1642" s="197"/>
      <c r="N1642" s="192" t="s">
        <v>3928</v>
      </c>
      <c r="O1642" s="194" t="s">
        <v>1871</v>
      </c>
      <c r="P1642" s="192" t="s">
        <v>10506</v>
      </c>
      <c r="Q1642" s="197" t="s">
        <v>3547</v>
      </c>
    </row>
    <row r="1643" spans="1:17">
      <c r="A1643" s="192" t="s">
        <v>6172</v>
      </c>
      <c r="B1643" s="196">
        <v>2.2069999999999999</v>
      </c>
      <c r="C1643" s="196">
        <v>0.92669999999999997</v>
      </c>
      <c r="D1643" s="196">
        <v>42.4467</v>
      </c>
      <c r="E1643" s="196">
        <v>39.224899999999998</v>
      </c>
      <c r="F1643" s="196">
        <v>38.729299999999995</v>
      </c>
      <c r="G1643" s="196">
        <v>40.029899999999998</v>
      </c>
      <c r="H1643" s="197" t="s">
        <v>4129</v>
      </c>
      <c r="I1643" s="197" t="s">
        <v>1364</v>
      </c>
      <c r="J1643" s="201" t="s">
        <v>3547</v>
      </c>
      <c r="K1643" s="197" t="s">
        <v>3550</v>
      </c>
      <c r="L1643" s="192"/>
      <c r="M1643" s="197">
        <v>1.5799999999999998E-2</v>
      </c>
      <c r="N1643" s="192" t="s">
        <v>3867</v>
      </c>
      <c r="O1643" s="194" t="s">
        <v>2640</v>
      </c>
      <c r="P1643" s="192" t="s">
        <v>10484</v>
      </c>
      <c r="Q1643" s="197" t="s">
        <v>3547</v>
      </c>
    </row>
    <row r="1644" spans="1:17">
      <c r="A1644" s="192" t="s">
        <v>6173</v>
      </c>
      <c r="B1644" s="196">
        <v>0.9252999999999999</v>
      </c>
      <c r="C1644" s="196">
        <v>1.0056999999999998</v>
      </c>
      <c r="D1644" s="196">
        <v>34.317499999999995</v>
      </c>
      <c r="E1644" s="196">
        <v>35.287299999999995</v>
      </c>
      <c r="F1644" s="196">
        <v>33.387599999999999</v>
      </c>
      <c r="G1644" s="196">
        <v>34.328199999999995</v>
      </c>
      <c r="H1644" s="197" t="s">
        <v>4127</v>
      </c>
      <c r="I1644" s="197" t="s">
        <v>1491</v>
      </c>
      <c r="J1644" s="201" t="s">
        <v>3547</v>
      </c>
      <c r="K1644" s="197" t="s">
        <v>3550</v>
      </c>
      <c r="L1644" s="192"/>
      <c r="M1644" s="197"/>
      <c r="N1644" s="192" t="s">
        <v>4134</v>
      </c>
      <c r="O1644" s="194" t="s">
        <v>2644</v>
      </c>
      <c r="P1644" s="192" t="s">
        <v>10488</v>
      </c>
      <c r="Q1644" s="197" t="s">
        <v>3547</v>
      </c>
    </row>
    <row r="1645" spans="1:17">
      <c r="A1645" s="192" t="s">
        <v>6174</v>
      </c>
      <c r="B1645" s="196">
        <v>1.6535</v>
      </c>
      <c r="C1645" s="196">
        <v>1.0056999999999998</v>
      </c>
      <c r="D1645" s="196">
        <v>36.945399999999999</v>
      </c>
      <c r="E1645" s="196">
        <v>37.783199999999994</v>
      </c>
      <c r="F1645" s="196">
        <v>39.947799999999994</v>
      </c>
      <c r="G1645" s="196">
        <v>38.240499999999997</v>
      </c>
      <c r="H1645" s="197" t="s">
        <v>4127</v>
      </c>
      <c r="I1645" s="197" t="s">
        <v>1491</v>
      </c>
      <c r="J1645" s="201" t="s">
        <v>3547</v>
      </c>
      <c r="K1645" s="197" t="s">
        <v>3550</v>
      </c>
      <c r="L1645" s="192"/>
      <c r="M1645" s="197"/>
      <c r="N1645" s="192" t="s">
        <v>4134</v>
      </c>
      <c r="O1645" s="194" t="s">
        <v>2644</v>
      </c>
      <c r="P1645" s="192" t="s">
        <v>10488</v>
      </c>
      <c r="Q1645" s="197" t="s">
        <v>3547</v>
      </c>
    </row>
    <row r="1646" spans="1:17">
      <c r="A1646" s="192" t="s">
        <v>6175</v>
      </c>
      <c r="B1646" s="196">
        <v>1.4110999999999998</v>
      </c>
      <c r="C1646" s="196">
        <v>0.83449999999999991</v>
      </c>
      <c r="D1646" s="196"/>
      <c r="E1646" s="196"/>
      <c r="F1646" s="196">
        <v>37.232099999999996</v>
      </c>
      <c r="G1646" s="196">
        <v>37.232099999999996</v>
      </c>
      <c r="H1646" s="197" t="s">
        <v>4132</v>
      </c>
      <c r="I1646" s="197"/>
      <c r="J1646" s="201" t="s">
        <v>3547</v>
      </c>
      <c r="K1646" s="197"/>
      <c r="L1646" s="192"/>
      <c r="M1646" s="197"/>
      <c r="N1646" s="192" t="s">
        <v>4167</v>
      </c>
      <c r="O1646" s="194" t="s">
        <v>4168</v>
      </c>
      <c r="P1646" s="192" t="s">
        <v>10532</v>
      </c>
      <c r="Q1646" s="197" t="s">
        <v>3547</v>
      </c>
    </row>
    <row r="1647" spans="1:17">
      <c r="A1647" s="192" t="s">
        <v>9722</v>
      </c>
      <c r="B1647" s="196"/>
      <c r="C1647" s="196">
        <v>0.96439999999999992</v>
      </c>
      <c r="D1647" s="196"/>
      <c r="E1647" s="196"/>
      <c r="F1647" s="196">
        <v>37.283299999999997</v>
      </c>
      <c r="G1647" s="196">
        <v>37.283299999999997</v>
      </c>
      <c r="H1647" s="197" t="s">
        <v>4127</v>
      </c>
      <c r="I1647" s="197"/>
      <c r="J1647" s="201" t="s">
        <v>3547</v>
      </c>
      <c r="K1647" s="197"/>
      <c r="L1647" s="192"/>
      <c r="M1647" s="197"/>
      <c r="N1647" s="192" t="s">
        <v>4134</v>
      </c>
      <c r="O1647" s="194" t="s">
        <v>2644</v>
      </c>
      <c r="P1647" s="192" t="s">
        <v>10488</v>
      </c>
      <c r="Q1647" s="197" t="s">
        <v>3547</v>
      </c>
    </row>
    <row r="1648" spans="1:17">
      <c r="A1648" s="192" t="s">
        <v>6176</v>
      </c>
      <c r="B1648" s="196">
        <v>1.8466999999999998</v>
      </c>
      <c r="C1648" s="196">
        <v>1.1085999999999998</v>
      </c>
      <c r="D1648" s="196">
        <v>48.121799999999993</v>
      </c>
      <c r="E1648" s="196">
        <v>49.871199999999995</v>
      </c>
      <c r="F1648" s="196">
        <v>48.358799999999995</v>
      </c>
      <c r="G1648" s="196">
        <v>48.756699999999995</v>
      </c>
      <c r="H1648" s="197" t="s">
        <v>1608</v>
      </c>
      <c r="I1648" s="197"/>
      <c r="J1648" s="201" t="s">
        <v>3547</v>
      </c>
      <c r="K1648" s="197"/>
      <c r="L1648" s="192"/>
      <c r="M1648" s="197"/>
      <c r="N1648" s="192" t="s">
        <v>4169</v>
      </c>
      <c r="O1648" s="194" t="s">
        <v>1878</v>
      </c>
      <c r="P1648" s="192" t="s">
        <v>10533</v>
      </c>
      <c r="Q1648" s="197" t="s">
        <v>3547</v>
      </c>
    </row>
    <row r="1649" spans="1:17">
      <c r="A1649" s="192" t="s">
        <v>6177</v>
      </c>
      <c r="B1649" s="196">
        <v>1.9823999999999999</v>
      </c>
      <c r="C1649" s="196">
        <v>1.0184</v>
      </c>
      <c r="D1649" s="196">
        <v>42.595599999999997</v>
      </c>
      <c r="E1649" s="196">
        <v>42.185799999999993</v>
      </c>
      <c r="F1649" s="196">
        <v>43.503699999999995</v>
      </c>
      <c r="G1649" s="196">
        <v>42.770899999999997</v>
      </c>
      <c r="H1649" s="197" t="s">
        <v>4170</v>
      </c>
      <c r="I1649" s="197"/>
      <c r="J1649" s="201" t="s">
        <v>3547</v>
      </c>
      <c r="K1649" s="197"/>
      <c r="L1649" s="192"/>
      <c r="M1649" s="197"/>
      <c r="N1649" s="192" t="s">
        <v>4171</v>
      </c>
      <c r="O1649" s="194" t="s">
        <v>2684</v>
      </c>
      <c r="P1649" s="192" t="s">
        <v>10534</v>
      </c>
      <c r="Q1649" s="197" t="s">
        <v>3547</v>
      </c>
    </row>
    <row r="1650" spans="1:17">
      <c r="A1650" s="192" t="s">
        <v>6178</v>
      </c>
      <c r="B1650" s="196">
        <v>1.8234999999999999</v>
      </c>
      <c r="C1650" s="196">
        <v>1.1085999999999998</v>
      </c>
      <c r="D1650" s="196">
        <v>45.023299999999999</v>
      </c>
      <c r="E1650" s="196">
        <v>44.732599999999998</v>
      </c>
      <c r="F1650" s="196">
        <v>46.381999999999998</v>
      </c>
      <c r="G1650" s="196">
        <v>45.378799999999998</v>
      </c>
      <c r="H1650" s="197" t="s">
        <v>1608</v>
      </c>
      <c r="I1650" s="197"/>
      <c r="J1650" s="201" t="s">
        <v>3547</v>
      </c>
      <c r="K1650" s="197"/>
      <c r="L1650" s="192"/>
      <c r="M1650" s="197"/>
      <c r="N1650" s="192" t="s">
        <v>4169</v>
      </c>
      <c r="O1650" s="194" t="s">
        <v>1878</v>
      </c>
      <c r="P1650" s="192" t="s">
        <v>10533</v>
      </c>
      <c r="Q1650" s="197" t="s">
        <v>3547</v>
      </c>
    </row>
    <row r="1651" spans="1:17">
      <c r="A1651" s="192" t="s">
        <v>6179</v>
      </c>
      <c r="B1651" s="196">
        <v>1.3695999999999999</v>
      </c>
      <c r="C1651" s="196">
        <v>1.1332</v>
      </c>
      <c r="D1651" s="196">
        <v>40.836299999999994</v>
      </c>
      <c r="E1651" s="196">
        <v>41.535599999999995</v>
      </c>
      <c r="F1651" s="196">
        <v>41.495199999999997</v>
      </c>
      <c r="G1651" s="196">
        <v>41.295399999999994</v>
      </c>
      <c r="H1651" s="197" t="s">
        <v>1695</v>
      </c>
      <c r="I1651" s="197"/>
      <c r="J1651" s="201" t="s">
        <v>3547</v>
      </c>
      <c r="K1651" s="197"/>
      <c r="L1651" s="192"/>
      <c r="M1651" s="197"/>
      <c r="N1651" s="192" t="s">
        <v>4172</v>
      </c>
      <c r="O1651" s="194" t="s">
        <v>1509</v>
      </c>
      <c r="P1651" s="192" t="s">
        <v>10535</v>
      </c>
      <c r="Q1651" s="197" t="s">
        <v>3547</v>
      </c>
    </row>
    <row r="1652" spans="1:17">
      <c r="A1652" s="192" t="s">
        <v>6180</v>
      </c>
      <c r="B1652" s="196">
        <v>2.4000999999999997</v>
      </c>
      <c r="C1652" s="196">
        <v>1.1332</v>
      </c>
      <c r="D1652" s="196">
        <v>45.739799999999995</v>
      </c>
      <c r="E1652" s="196">
        <v>45.7913</v>
      </c>
      <c r="F1652" s="196">
        <v>48.461099999999995</v>
      </c>
      <c r="G1652" s="196">
        <v>46.910399999999996</v>
      </c>
      <c r="H1652" s="197" t="s">
        <v>1695</v>
      </c>
      <c r="I1652" s="197"/>
      <c r="J1652" s="201" t="s">
        <v>3547</v>
      </c>
      <c r="K1652" s="197"/>
      <c r="L1652" s="192"/>
      <c r="M1652" s="197"/>
      <c r="N1652" s="192" t="s">
        <v>4172</v>
      </c>
      <c r="O1652" s="194" t="s">
        <v>1509</v>
      </c>
      <c r="P1652" s="192" t="s">
        <v>10535</v>
      </c>
      <c r="Q1652" s="197" t="s">
        <v>3547</v>
      </c>
    </row>
    <row r="1653" spans="1:17">
      <c r="A1653" s="192" t="s">
        <v>6181</v>
      </c>
      <c r="B1653" s="196">
        <v>1.3108</v>
      </c>
      <c r="C1653" s="196">
        <v>1.1085999999999998</v>
      </c>
      <c r="D1653" s="196">
        <v>42.637599999999999</v>
      </c>
      <c r="E1653" s="196">
        <v>43.9773</v>
      </c>
      <c r="F1653" s="196">
        <v>45.307199999999995</v>
      </c>
      <c r="G1653" s="196">
        <v>43.998999999999995</v>
      </c>
      <c r="H1653" s="197" t="s">
        <v>1608</v>
      </c>
      <c r="I1653" s="197"/>
      <c r="J1653" s="201" t="s">
        <v>3547</v>
      </c>
      <c r="K1653" s="197"/>
      <c r="L1653" s="192"/>
      <c r="M1653" s="197"/>
      <c r="N1653" s="192" t="s">
        <v>4173</v>
      </c>
      <c r="O1653" s="194" t="s">
        <v>2685</v>
      </c>
      <c r="P1653" s="192" t="s">
        <v>10536</v>
      </c>
      <c r="Q1653" s="197" t="s">
        <v>3547</v>
      </c>
    </row>
    <row r="1654" spans="1:17">
      <c r="A1654" s="192" t="s">
        <v>6182</v>
      </c>
      <c r="B1654" s="196">
        <v>1.5247999999999999</v>
      </c>
      <c r="C1654" s="196">
        <v>1.0862999999999998</v>
      </c>
      <c r="D1654" s="196">
        <v>37.597899999999996</v>
      </c>
      <c r="E1654" s="196">
        <v>36.168799999999997</v>
      </c>
      <c r="F1654" s="196">
        <v>40.759699999999995</v>
      </c>
      <c r="G1654" s="196">
        <v>38.106099999999998</v>
      </c>
      <c r="H1654" s="197" t="s">
        <v>3977</v>
      </c>
      <c r="I1654" s="197" t="s">
        <v>1608</v>
      </c>
      <c r="J1654" s="201" t="s">
        <v>3610</v>
      </c>
      <c r="K1654" s="197"/>
      <c r="L1654" s="192"/>
      <c r="M1654" s="197">
        <v>2.3799999999999998E-2</v>
      </c>
      <c r="N1654" s="192" t="s">
        <v>4174</v>
      </c>
      <c r="O1654" s="194" t="s">
        <v>2686</v>
      </c>
      <c r="P1654" s="192" t="s">
        <v>10537</v>
      </c>
      <c r="Q1654" s="197" t="s">
        <v>3547</v>
      </c>
    </row>
    <row r="1655" spans="1:17">
      <c r="A1655" s="192" t="s">
        <v>6183</v>
      </c>
      <c r="B1655" s="196">
        <v>1.6747999999999998</v>
      </c>
      <c r="C1655" s="196">
        <v>1.0184</v>
      </c>
      <c r="D1655" s="196">
        <v>42.079299999999996</v>
      </c>
      <c r="E1655" s="196">
        <v>44.082499999999996</v>
      </c>
      <c r="F1655" s="196">
        <v>44.183799999999998</v>
      </c>
      <c r="G1655" s="196">
        <v>43.455499999999994</v>
      </c>
      <c r="H1655" s="197" t="s">
        <v>4170</v>
      </c>
      <c r="I1655" s="197"/>
      <c r="J1655" s="201" t="s">
        <v>3547</v>
      </c>
      <c r="K1655" s="197"/>
      <c r="L1655" s="192"/>
      <c r="M1655" s="197"/>
      <c r="N1655" s="192" t="s">
        <v>4171</v>
      </c>
      <c r="O1655" s="194" t="s">
        <v>2684</v>
      </c>
      <c r="P1655" s="192" t="s">
        <v>10534</v>
      </c>
      <c r="Q1655" s="197" t="s">
        <v>3547</v>
      </c>
    </row>
    <row r="1656" spans="1:17">
      <c r="A1656" s="192" t="s">
        <v>6184</v>
      </c>
      <c r="B1656" s="196">
        <v>1.4231999999999998</v>
      </c>
      <c r="C1656" s="196">
        <v>1.1085999999999998</v>
      </c>
      <c r="D1656" s="196">
        <v>47.591199999999994</v>
      </c>
      <c r="E1656" s="196">
        <v>50.869</v>
      </c>
      <c r="F1656" s="196">
        <v>52.219099999999997</v>
      </c>
      <c r="G1656" s="196">
        <v>50.207099999999997</v>
      </c>
      <c r="H1656" s="197" t="s">
        <v>1608</v>
      </c>
      <c r="I1656" s="197"/>
      <c r="J1656" s="201" t="s">
        <v>3547</v>
      </c>
      <c r="K1656" s="197"/>
      <c r="L1656" s="192"/>
      <c r="M1656" s="197"/>
      <c r="N1656" s="192" t="s">
        <v>4175</v>
      </c>
      <c r="O1656" s="194" t="s">
        <v>2687</v>
      </c>
      <c r="P1656" s="192" t="s">
        <v>10538</v>
      </c>
      <c r="Q1656" s="197" t="s">
        <v>3547</v>
      </c>
    </row>
    <row r="1657" spans="1:17">
      <c r="A1657" s="192" t="s">
        <v>6185</v>
      </c>
      <c r="B1657" s="196">
        <v>1.3912</v>
      </c>
      <c r="C1657" s="196">
        <v>0.9010999999999999</v>
      </c>
      <c r="D1657" s="196">
        <v>30.0199</v>
      </c>
      <c r="E1657" s="196">
        <v>34.113899999999994</v>
      </c>
      <c r="F1657" s="196">
        <v>36.916399999999996</v>
      </c>
      <c r="G1657" s="196">
        <v>33.494199999999999</v>
      </c>
      <c r="H1657" s="197" t="s">
        <v>3977</v>
      </c>
      <c r="I1657" s="197"/>
      <c r="J1657" s="201" t="s">
        <v>3547</v>
      </c>
      <c r="K1657" s="197"/>
      <c r="L1657" s="192"/>
      <c r="M1657" s="197"/>
      <c r="N1657" s="192" t="s">
        <v>4176</v>
      </c>
      <c r="O1657" s="194" t="s">
        <v>2688</v>
      </c>
      <c r="P1657" s="192" t="s">
        <v>10539</v>
      </c>
      <c r="Q1657" s="197" t="s">
        <v>3547</v>
      </c>
    </row>
    <row r="1658" spans="1:17">
      <c r="A1658" s="192" t="s">
        <v>6186</v>
      </c>
      <c r="B1658" s="196">
        <v>1.8760999999999999</v>
      </c>
      <c r="C1658" s="196">
        <v>0.9010999999999999</v>
      </c>
      <c r="D1658" s="196">
        <v>34.520099999999999</v>
      </c>
      <c r="E1658" s="196">
        <v>34.413899999999998</v>
      </c>
      <c r="F1658" s="196">
        <v>35.992899999999999</v>
      </c>
      <c r="G1658" s="196">
        <v>34.988799999999998</v>
      </c>
      <c r="H1658" s="197" t="s">
        <v>3977</v>
      </c>
      <c r="I1658" s="197"/>
      <c r="J1658" s="201" t="s">
        <v>3547</v>
      </c>
      <c r="K1658" s="197"/>
      <c r="L1658" s="192"/>
      <c r="M1658" s="197"/>
      <c r="N1658" s="192" t="s">
        <v>3751</v>
      </c>
      <c r="O1658" s="194" t="s">
        <v>2689</v>
      </c>
      <c r="P1658" s="192" t="s">
        <v>10540</v>
      </c>
      <c r="Q1658" s="197" t="s">
        <v>3547</v>
      </c>
    </row>
    <row r="1659" spans="1:17">
      <c r="A1659" s="192" t="s">
        <v>6187</v>
      </c>
      <c r="B1659" s="196">
        <v>2.0101</v>
      </c>
      <c r="C1659" s="196">
        <v>1.0276999999999998</v>
      </c>
      <c r="D1659" s="196">
        <v>43.401699999999998</v>
      </c>
      <c r="E1659" s="196">
        <v>42.842299999999994</v>
      </c>
      <c r="F1659" s="196">
        <v>43.486699999999999</v>
      </c>
      <c r="G1659" s="196">
        <v>43.245899999999999</v>
      </c>
      <c r="H1659" s="197" t="s">
        <v>1707</v>
      </c>
      <c r="I1659" s="197"/>
      <c r="J1659" s="201" t="s">
        <v>3547</v>
      </c>
      <c r="K1659" s="197"/>
      <c r="L1659" s="192"/>
      <c r="M1659" s="197"/>
      <c r="N1659" s="192" t="s">
        <v>4177</v>
      </c>
      <c r="O1659" s="194" t="s">
        <v>2690</v>
      </c>
      <c r="P1659" s="192" t="s">
        <v>10541</v>
      </c>
      <c r="Q1659" s="197" t="s">
        <v>3547</v>
      </c>
    </row>
    <row r="1660" spans="1:17">
      <c r="A1660" s="192" t="s">
        <v>6188</v>
      </c>
      <c r="B1660" s="196">
        <v>1.8468</v>
      </c>
      <c r="C1660" s="196">
        <v>1.1085999999999998</v>
      </c>
      <c r="D1660" s="196">
        <v>44.186999999999998</v>
      </c>
      <c r="E1660" s="196">
        <v>45.986899999999999</v>
      </c>
      <c r="F1660" s="196">
        <v>48.461199999999998</v>
      </c>
      <c r="G1660" s="196">
        <v>46.197199999999995</v>
      </c>
      <c r="H1660" s="197" t="s">
        <v>1608</v>
      </c>
      <c r="I1660" s="197"/>
      <c r="J1660" s="201" t="s">
        <v>3547</v>
      </c>
      <c r="K1660" s="197"/>
      <c r="L1660" s="192"/>
      <c r="M1660" s="197"/>
      <c r="N1660" s="192" t="s">
        <v>4178</v>
      </c>
      <c r="O1660" s="194" t="s">
        <v>2691</v>
      </c>
      <c r="P1660" s="192" t="s">
        <v>10542</v>
      </c>
      <c r="Q1660" s="197" t="s">
        <v>3547</v>
      </c>
    </row>
    <row r="1661" spans="1:17">
      <c r="A1661" s="192" t="s">
        <v>6189</v>
      </c>
      <c r="B1661" s="196">
        <v>1.1946999999999999</v>
      </c>
      <c r="C1661" s="196">
        <v>1.0184</v>
      </c>
      <c r="D1661" s="196">
        <v>35.969099999999997</v>
      </c>
      <c r="E1661" s="196">
        <v>36.480699999999999</v>
      </c>
      <c r="F1661" s="196">
        <v>41.811699999999995</v>
      </c>
      <c r="G1661" s="196">
        <v>37.989899999999999</v>
      </c>
      <c r="H1661" s="197" t="s">
        <v>4170</v>
      </c>
      <c r="I1661" s="197"/>
      <c r="J1661" s="201" t="s">
        <v>3547</v>
      </c>
      <c r="K1661" s="197"/>
      <c r="L1661" s="192"/>
      <c r="M1661" s="197"/>
      <c r="N1661" s="192" t="s">
        <v>4171</v>
      </c>
      <c r="O1661" s="194" t="s">
        <v>2684</v>
      </c>
      <c r="P1661" s="192" t="s">
        <v>10534</v>
      </c>
      <c r="Q1661" s="197" t="s">
        <v>3547</v>
      </c>
    </row>
    <row r="1662" spans="1:17">
      <c r="A1662" s="192" t="s">
        <v>6190</v>
      </c>
      <c r="B1662" s="196">
        <v>1.4603999999999999</v>
      </c>
      <c r="C1662" s="196">
        <v>0.9010999999999999</v>
      </c>
      <c r="D1662" s="196">
        <v>33.708499999999994</v>
      </c>
      <c r="E1662" s="196">
        <v>36.340599999999995</v>
      </c>
      <c r="F1662" s="196">
        <v>40.387499999999996</v>
      </c>
      <c r="G1662" s="196">
        <v>37.138699999999993</v>
      </c>
      <c r="H1662" s="197" t="s">
        <v>3977</v>
      </c>
      <c r="I1662" s="197"/>
      <c r="J1662" s="201" t="s">
        <v>3547</v>
      </c>
      <c r="K1662" s="197"/>
      <c r="L1662" s="192"/>
      <c r="M1662" s="197"/>
      <c r="N1662" s="192" t="s">
        <v>4179</v>
      </c>
      <c r="O1662" s="194" t="s">
        <v>2692</v>
      </c>
      <c r="P1662" s="192" t="s">
        <v>10543</v>
      </c>
      <c r="Q1662" s="197" t="s">
        <v>3547</v>
      </c>
    </row>
    <row r="1663" spans="1:17">
      <c r="A1663" s="192" t="s">
        <v>6191</v>
      </c>
      <c r="B1663" s="196">
        <v>1.2365999999999999</v>
      </c>
      <c r="C1663" s="196">
        <v>0.90799999999999992</v>
      </c>
      <c r="D1663" s="196">
        <v>34.147599999999997</v>
      </c>
      <c r="E1663" s="196">
        <v>33.738699999999994</v>
      </c>
      <c r="F1663" s="196">
        <v>35.564999999999998</v>
      </c>
      <c r="G1663" s="196">
        <v>34.475499999999997</v>
      </c>
      <c r="H1663" s="197" t="s">
        <v>3977</v>
      </c>
      <c r="I1663" s="197"/>
      <c r="J1663" s="201" t="s">
        <v>3547</v>
      </c>
      <c r="K1663" s="197"/>
      <c r="L1663" s="192"/>
      <c r="M1663" s="197">
        <v>6.8999999999999999E-3</v>
      </c>
      <c r="N1663" s="192" t="s">
        <v>4180</v>
      </c>
      <c r="O1663" s="194" t="s">
        <v>2693</v>
      </c>
      <c r="P1663" s="192" t="s">
        <v>10544</v>
      </c>
      <c r="Q1663" s="197" t="s">
        <v>3547</v>
      </c>
    </row>
    <row r="1664" spans="1:17">
      <c r="A1664" s="192" t="s">
        <v>6192</v>
      </c>
      <c r="B1664" s="196">
        <v>1.8299999999999998</v>
      </c>
      <c r="C1664" s="196">
        <v>1.0862999999999998</v>
      </c>
      <c r="D1664" s="196">
        <v>44.375799999999998</v>
      </c>
      <c r="E1664" s="196">
        <v>43.142999999999994</v>
      </c>
      <c r="F1664" s="196">
        <v>42.973799999999997</v>
      </c>
      <c r="G1664" s="196">
        <v>43.456199999999995</v>
      </c>
      <c r="H1664" s="197" t="s">
        <v>4170</v>
      </c>
      <c r="I1664" s="197" t="s">
        <v>1608</v>
      </c>
      <c r="J1664" s="201" t="s">
        <v>3547</v>
      </c>
      <c r="K1664" s="197" t="s">
        <v>3550</v>
      </c>
      <c r="L1664" s="192"/>
      <c r="M1664" s="197"/>
      <c r="N1664" s="192" t="s">
        <v>4171</v>
      </c>
      <c r="O1664" s="194" t="s">
        <v>2684</v>
      </c>
      <c r="P1664" s="192" t="s">
        <v>10534</v>
      </c>
      <c r="Q1664" s="197" t="s">
        <v>9817</v>
      </c>
    </row>
    <row r="1665" spans="1:17">
      <c r="A1665" s="192" t="s">
        <v>6193</v>
      </c>
      <c r="B1665" s="196">
        <v>1.4972999999999999</v>
      </c>
      <c r="C1665" s="196">
        <v>1.1085999999999998</v>
      </c>
      <c r="D1665" s="196">
        <v>44.675699999999999</v>
      </c>
      <c r="E1665" s="196">
        <v>45.245099999999994</v>
      </c>
      <c r="F1665" s="196">
        <v>46.128699999999995</v>
      </c>
      <c r="G1665" s="196">
        <v>45.350499999999997</v>
      </c>
      <c r="H1665" s="197" t="s">
        <v>1608</v>
      </c>
      <c r="I1665" s="197"/>
      <c r="J1665" s="201" t="s">
        <v>3547</v>
      </c>
      <c r="K1665" s="197"/>
      <c r="L1665" s="192"/>
      <c r="M1665" s="197"/>
      <c r="N1665" s="192" t="s">
        <v>1341</v>
      </c>
      <c r="O1665" s="194" t="s">
        <v>2694</v>
      </c>
      <c r="P1665" s="192" t="s">
        <v>10545</v>
      </c>
      <c r="Q1665" s="197" t="s">
        <v>3547</v>
      </c>
    </row>
    <row r="1666" spans="1:17">
      <c r="A1666" s="192" t="s">
        <v>6194</v>
      </c>
      <c r="B1666" s="196">
        <v>1.5669</v>
      </c>
      <c r="C1666" s="196">
        <v>0.9010999999999999</v>
      </c>
      <c r="D1666" s="196">
        <v>33.212599999999995</v>
      </c>
      <c r="E1666" s="196">
        <v>32.852199999999996</v>
      </c>
      <c r="F1666" s="196">
        <v>35.094899999999996</v>
      </c>
      <c r="G1666" s="196">
        <v>33.701899999999995</v>
      </c>
      <c r="H1666" s="197" t="s">
        <v>3977</v>
      </c>
      <c r="I1666" s="197"/>
      <c r="J1666" s="201" t="s">
        <v>3547</v>
      </c>
      <c r="K1666" s="197"/>
      <c r="L1666" s="192"/>
      <c r="M1666" s="197"/>
      <c r="N1666" s="192" t="s">
        <v>4181</v>
      </c>
      <c r="O1666" s="194" t="s">
        <v>2695</v>
      </c>
      <c r="P1666" s="192" t="s">
        <v>10546</v>
      </c>
      <c r="Q1666" s="197" t="s">
        <v>3547</v>
      </c>
    </row>
    <row r="1667" spans="1:17">
      <c r="A1667" s="192" t="s">
        <v>6195</v>
      </c>
      <c r="B1667" s="196">
        <v>1.7144999999999999</v>
      </c>
      <c r="C1667" s="196">
        <v>1.1085999999999998</v>
      </c>
      <c r="D1667" s="196">
        <v>42.430699999999995</v>
      </c>
      <c r="E1667" s="196">
        <v>42.843199999999996</v>
      </c>
      <c r="F1667" s="196">
        <v>44.643999999999998</v>
      </c>
      <c r="G1667" s="196">
        <v>43.295199999999994</v>
      </c>
      <c r="H1667" s="197" t="s">
        <v>1608</v>
      </c>
      <c r="I1667" s="197"/>
      <c r="J1667" s="201" t="s">
        <v>3547</v>
      </c>
      <c r="K1667" s="197"/>
      <c r="L1667" s="192"/>
      <c r="M1667" s="197"/>
      <c r="N1667" s="192" t="s">
        <v>4169</v>
      </c>
      <c r="O1667" s="194" t="s">
        <v>1878</v>
      </c>
      <c r="P1667" s="192" t="s">
        <v>10533</v>
      </c>
      <c r="Q1667" s="197" t="s">
        <v>3547</v>
      </c>
    </row>
    <row r="1668" spans="1:17">
      <c r="A1668" s="192" t="s">
        <v>6196</v>
      </c>
      <c r="B1668" s="196">
        <v>1.4425999999999999</v>
      </c>
      <c r="C1668" s="196">
        <v>1.1085999999999998</v>
      </c>
      <c r="D1668" s="196">
        <v>39.871099999999998</v>
      </c>
      <c r="E1668" s="196">
        <v>44.019399999999997</v>
      </c>
      <c r="F1668" s="196">
        <v>42.465799999999994</v>
      </c>
      <c r="G1668" s="196">
        <v>42.136999999999993</v>
      </c>
      <c r="H1668" s="197" t="s">
        <v>1608</v>
      </c>
      <c r="I1668" s="197"/>
      <c r="J1668" s="201" t="s">
        <v>3547</v>
      </c>
      <c r="K1668" s="197"/>
      <c r="L1668" s="192"/>
      <c r="M1668" s="197"/>
      <c r="N1668" s="192" t="s">
        <v>4182</v>
      </c>
      <c r="O1668" s="194" t="s">
        <v>2696</v>
      </c>
      <c r="P1668" s="192" t="s">
        <v>10547</v>
      </c>
      <c r="Q1668" s="197" t="s">
        <v>3547</v>
      </c>
    </row>
    <row r="1669" spans="1:17">
      <c r="A1669" s="192" t="s">
        <v>6197</v>
      </c>
      <c r="B1669" s="196">
        <v>2.2176999999999998</v>
      </c>
      <c r="C1669" s="196">
        <v>1.1085999999999998</v>
      </c>
      <c r="D1669" s="196">
        <v>44.563699999999997</v>
      </c>
      <c r="E1669" s="196">
        <v>45.857899999999994</v>
      </c>
      <c r="F1669" s="196">
        <v>48.812199999999997</v>
      </c>
      <c r="G1669" s="196">
        <v>46.4499</v>
      </c>
      <c r="H1669" s="197" t="s">
        <v>1608</v>
      </c>
      <c r="I1669" s="197"/>
      <c r="J1669" s="201" t="s">
        <v>3547</v>
      </c>
      <c r="K1669" s="197"/>
      <c r="L1669" s="192"/>
      <c r="M1669" s="197"/>
      <c r="N1669" s="192" t="s">
        <v>4169</v>
      </c>
      <c r="O1669" s="194" t="s">
        <v>1878</v>
      </c>
      <c r="P1669" s="192" t="s">
        <v>10533</v>
      </c>
      <c r="Q1669" s="197" t="s">
        <v>3547</v>
      </c>
    </row>
    <row r="1670" spans="1:17">
      <c r="A1670" s="192" t="s">
        <v>6198</v>
      </c>
      <c r="B1670" s="196">
        <v>1.4335</v>
      </c>
      <c r="C1670" s="196">
        <v>1.1085999999999998</v>
      </c>
      <c r="D1670" s="196">
        <v>34.631499999999996</v>
      </c>
      <c r="E1670" s="196">
        <v>34.502599999999994</v>
      </c>
      <c r="F1670" s="196">
        <v>39.926699999999997</v>
      </c>
      <c r="G1670" s="196">
        <v>36.355699999999999</v>
      </c>
      <c r="H1670" s="197" t="s">
        <v>1608</v>
      </c>
      <c r="I1670" s="197"/>
      <c r="J1670" s="201" t="s">
        <v>3547</v>
      </c>
      <c r="K1670" s="197"/>
      <c r="L1670" s="192"/>
      <c r="M1670" s="197"/>
      <c r="N1670" s="192" t="s">
        <v>4173</v>
      </c>
      <c r="O1670" s="194" t="s">
        <v>2685</v>
      </c>
      <c r="P1670" s="192" t="s">
        <v>10536</v>
      </c>
      <c r="Q1670" s="197" t="s">
        <v>3547</v>
      </c>
    </row>
    <row r="1671" spans="1:17">
      <c r="A1671" s="192" t="s">
        <v>9723</v>
      </c>
      <c r="B1671" s="196"/>
      <c r="C1671" s="196">
        <v>1.1331999999999998</v>
      </c>
      <c r="D1671" s="196">
        <v>45.460099999999997</v>
      </c>
      <c r="E1671" s="196">
        <v>45.133099999999999</v>
      </c>
      <c r="F1671" s="196"/>
      <c r="G1671" s="196">
        <v>45.295999999999999</v>
      </c>
      <c r="H1671" s="197" t="s">
        <v>1695</v>
      </c>
      <c r="I1671" s="197"/>
      <c r="J1671" s="201" t="s">
        <v>3547</v>
      </c>
      <c r="K1671" s="197"/>
      <c r="L1671" s="192"/>
      <c r="M1671" s="197"/>
      <c r="N1671" s="192" t="s">
        <v>4172</v>
      </c>
      <c r="O1671" s="194" t="s">
        <v>1509</v>
      </c>
      <c r="P1671" s="192" t="s">
        <v>10535</v>
      </c>
      <c r="Q1671" s="197" t="s">
        <v>3547</v>
      </c>
    </row>
    <row r="1672" spans="1:17">
      <c r="A1672" s="192" t="s">
        <v>6199</v>
      </c>
      <c r="B1672" s="196">
        <v>1.9665999999999999</v>
      </c>
      <c r="C1672" s="196">
        <v>1.1085999999999998</v>
      </c>
      <c r="D1672" s="196">
        <v>44.904299999999999</v>
      </c>
      <c r="E1672" s="196">
        <v>44.650799999999997</v>
      </c>
      <c r="F1672" s="196">
        <v>44.6967</v>
      </c>
      <c r="G1672" s="196">
        <v>44.749699999999997</v>
      </c>
      <c r="H1672" s="197" t="s">
        <v>1608</v>
      </c>
      <c r="I1672" s="197"/>
      <c r="J1672" s="201" t="s">
        <v>3547</v>
      </c>
      <c r="K1672" s="197"/>
      <c r="L1672" s="192"/>
      <c r="M1672" s="197"/>
      <c r="N1672" s="192" t="s">
        <v>4178</v>
      </c>
      <c r="O1672" s="194" t="s">
        <v>2691</v>
      </c>
      <c r="P1672" s="192" t="s">
        <v>10542</v>
      </c>
      <c r="Q1672" s="197" t="s">
        <v>3547</v>
      </c>
    </row>
    <row r="1673" spans="1:17">
      <c r="A1673" s="192" t="s">
        <v>6200</v>
      </c>
      <c r="B1673" s="196">
        <v>1.2801999999999998</v>
      </c>
      <c r="C1673" s="196">
        <v>0.91769999999999985</v>
      </c>
      <c r="D1673" s="196">
        <v>35.450899999999997</v>
      </c>
      <c r="E1673" s="196">
        <v>40.176299999999998</v>
      </c>
      <c r="F1673" s="196">
        <v>40.628799999999998</v>
      </c>
      <c r="G1673" s="196">
        <v>38.738299999999995</v>
      </c>
      <c r="H1673" s="197" t="s">
        <v>3977</v>
      </c>
      <c r="I1673" s="197"/>
      <c r="J1673" s="201" t="s">
        <v>3547</v>
      </c>
      <c r="K1673" s="197"/>
      <c r="L1673" s="192"/>
      <c r="M1673" s="197">
        <v>1.6599999999999997E-2</v>
      </c>
      <c r="N1673" s="192" t="s">
        <v>4183</v>
      </c>
      <c r="O1673" s="194" t="s">
        <v>1880</v>
      </c>
      <c r="P1673" s="192" t="s">
        <v>10548</v>
      </c>
      <c r="Q1673" s="197" t="s">
        <v>3547</v>
      </c>
    </row>
    <row r="1674" spans="1:17">
      <c r="A1674" s="192" t="s">
        <v>6201</v>
      </c>
      <c r="B1674" s="196">
        <v>1.6338999999999999</v>
      </c>
      <c r="C1674" s="196">
        <v>1.1085999999999998</v>
      </c>
      <c r="D1674" s="196">
        <v>47.113799999999998</v>
      </c>
      <c r="E1674" s="196">
        <v>47.976799999999997</v>
      </c>
      <c r="F1674" s="196">
        <v>47.374599999999994</v>
      </c>
      <c r="G1674" s="196">
        <v>47.487699999999997</v>
      </c>
      <c r="H1674" s="197" t="s">
        <v>1608</v>
      </c>
      <c r="I1674" s="197"/>
      <c r="J1674" s="201" t="s">
        <v>3547</v>
      </c>
      <c r="K1674" s="197"/>
      <c r="L1674" s="192"/>
      <c r="M1674" s="197"/>
      <c r="N1674" s="192" t="s">
        <v>1341</v>
      </c>
      <c r="O1674" s="194" t="s">
        <v>2694</v>
      </c>
      <c r="P1674" s="192" t="s">
        <v>10545</v>
      </c>
      <c r="Q1674" s="197" t="s">
        <v>3547</v>
      </c>
    </row>
    <row r="1675" spans="1:17">
      <c r="A1675" s="192" t="s">
        <v>6202</v>
      </c>
      <c r="B1675" s="196">
        <v>1.3421999999999998</v>
      </c>
      <c r="C1675" s="196">
        <v>1.0862999999999998</v>
      </c>
      <c r="D1675" s="196">
        <v>43.568199999999997</v>
      </c>
      <c r="E1675" s="196">
        <v>43.937999999999995</v>
      </c>
      <c r="F1675" s="196">
        <v>43.974299999999999</v>
      </c>
      <c r="G1675" s="196">
        <v>43.828199999999995</v>
      </c>
      <c r="H1675" s="197" t="s">
        <v>3977</v>
      </c>
      <c r="I1675" s="197" t="s">
        <v>1608</v>
      </c>
      <c r="J1675" s="201" t="s">
        <v>3547</v>
      </c>
      <c r="K1675" s="197" t="s">
        <v>3550</v>
      </c>
      <c r="L1675" s="192"/>
      <c r="M1675" s="197">
        <v>5.2299999999999999E-2</v>
      </c>
      <c r="N1675" s="192" t="s">
        <v>4184</v>
      </c>
      <c r="O1675" s="194" t="s">
        <v>2697</v>
      </c>
      <c r="P1675" s="192" t="s">
        <v>10549</v>
      </c>
      <c r="Q1675" s="197" t="s">
        <v>3547</v>
      </c>
    </row>
    <row r="1676" spans="1:17">
      <c r="A1676" s="192" t="s">
        <v>6203</v>
      </c>
      <c r="B1676" s="196">
        <v>1.1925999999999999</v>
      </c>
      <c r="C1676" s="196">
        <v>1.1166999999999998</v>
      </c>
      <c r="D1676" s="196">
        <v>40.771799999999999</v>
      </c>
      <c r="E1676" s="196">
        <v>39.653999999999996</v>
      </c>
      <c r="F1676" s="196">
        <v>41.809799999999996</v>
      </c>
      <c r="G1676" s="196">
        <v>40.752199999999995</v>
      </c>
      <c r="H1676" s="197" t="s">
        <v>3977</v>
      </c>
      <c r="I1676" s="197" t="s">
        <v>1695</v>
      </c>
      <c r="J1676" s="201" t="s">
        <v>3610</v>
      </c>
      <c r="K1676" s="197" t="s">
        <v>3550</v>
      </c>
      <c r="L1676" s="192"/>
      <c r="M1676" s="197">
        <v>7.0999999999999994E-2</v>
      </c>
      <c r="N1676" s="192" t="s">
        <v>4185</v>
      </c>
      <c r="O1676" s="194" t="s">
        <v>2698</v>
      </c>
      <c r="P1676" s="192" t="s">
        <v>10550</v>
      </c>
      <c r="Q1676" s="197" t="s">
        <v>3547</v>
      </c>
    </row>
    <row r="1677" spans="1:17">
      <c r="A1677" s="192" t="s">
        <v>6204</v>
      </c>
      <c r="B1677" s="196">
        <v>1.5952</v>
      </c>
      <c r="C1677" s="196">
        <v>1.0862999999999998</v>
      </c>
      <c r="D1677" s="196">
        <v>39.832799999999999</v>
      </c>
      <c r="E1677" s="196">
        <v>38.043699999999994</v>
      </c>
      <c r="F1677" s="196">
        <v>38.940999999999995</v>
      </c>
      <c r="G1677" s="196">
        <v>38.953799999999994</v>
      </c>
      <c r="H1677" s="197" t="s">
        <v>3977</v>
      </c>
      <c r="I1677" s="197" t="s">
        <v>1608</v>
      </c>
      <c r="J1677" s="201" t="s">
        <v>3547</v>
      </c>
      <c r="K1677" s="197" t="s">
        <v>3550</v>
      </c>
      <c r="L1677" s="192"/>
      <c r="M1677" s="197"/>
      <c r="N1677" s="192" t="s">
        <v>4186</v>
      </c>
      <c r="O1677" s="194" t="s">
        <v>2699</v>
      </c>
      <c r="P1677" s="192" t="s">
        <v>10551</v>
      </c>
      <c r="Q1677" s="197" t="s">
        <v>3547</v>
      </c>
    </row>
    <row r="1678" spans="1:17">
      <c r="A1678" s="192" t="s">
        <v>6205</v>
      </c>
      <c r="B1678" s="196">
        <v>1.4117</v>
      </c>
      <c r="C1678" s="196">
        <v>1.1085999999999998</v>
      </c>
      <c r="D1678" s="196">
        <v>44.749599999999994</v>
      </c>
      <c r="E1678" s="196">
        <v>47.033799999999999</v>
      </c>
      <c r="F1678" s="196">
        <v>47.702199999999998</v>
      </c>
      <c r="G1678" s="196">
        <v>46.502799999999993</v>
      </c>
      <c r="H1678" s="197" t="s">
        <v>1608</v>
      </c>
      <c r="I1678" s="197"/>
      <c r="J1678" s="201" t="s">
        <v>3547</v>
      </c>
      <c r="K1678" s="197"/>
      <c r="L1678" s="192"/>
      <c r="M1678" s="197"/>
      <c r="N1678" s="192" t="s">
        <v>4187</v>
      </c>
      <c r="O1678" s="194" t="s">
        <v>2700</v>
      </c>
      <c r="P1678" s="192" t="s">
        <v>10552</v>
      </c>
      <c r="Q1678" s="197" t="s">
        <v>3547</v>
      </c>
    </row>
    <row r="1679" spans="1:17">
      <c r="A1679" s="192" t="s">
        <v>6206</v>
      </c>
      <c r="B1679" s="196">
        <v>1.9122999999999999</v>
      </c>
      <c r="C1679" s="196">
        <v>1.1085999999999998</v>
      </c>
      <c r="D1679" s="196">
        <v>45.099899999999998</v>
      </c>
      <c r="E1679" s="196">
        <v>45.895499999999998</v>
      </c>
      <c r="F1679" s="196">
        <v>47.224899999999998</v>
      </c>
      <c r="G1679" s="196">
        <v>46.080199999999998</v>
      </c>
      <c r="H1679" s="197" t="s">
        <v>1608</v>
      </c>
      <c r="I1679" s="197"/>
      <c r="J1679" s="201" t="s">
        <v>3547</v>
      </c>
      <c r="K1679" s="197"/>
      <c r="L1679" s="192"/>
      <c r="M1679" s="197"/>
      <c r="N1679" s="192" t="s">
        <v>4169</v>
      </c>
      <c r="O1679" s="194" t="s">
        <v>1878</v>
      </c>
      <c r="P1679" s="192" t="s">
        <v>10533</v>
      </c>
      <c r="Q1679" s="197" t="s">
        <v>3547</v>
      </c>
    </row>
    <row r="1680" spans="1:17">
      <c r="A1680" s="192" t="s">
        <v>6207</v>
      </c>
      <c r="B1680" s="196">
        <v>2.3973</v>
      </c>
      <c r="C1680" s="196">
        <v>1.1085999999999998</v>
      </c>
      <c r="D1680" s="196">
        <v>44.280699999999996</v>
      </c>
      <c r="E1680" s="196">
        <v>44.940899999999999</v>
      </c>
      <c r="F1680" s="196">
        <v>46.268799999999999</v>
      </c>
      <c r="G1680" s="196">
        <v>45.173099999999998</v>
      </c>
      <c r="H1680" s="197" t="s">
        <v>1608</v>
      </c>
      <c r="I1680" s="197"/>
      <c r="J1680" s="201" t="s">
        <v>3547</v>
      </c>
      <c r="K1680" s="197"/>
      <c r="L1680" s="192"/>
      <c r="M1680" s="197"/>
      <c r="N1680" s="192" t="s">
        <v>4169</v>
      </c>
      <c r="O1680" s="194" t="s">
        <v>1878</v>
      </c>
      <c r="P1680" s="192" t="s">
        <v>10533</v>
      </c>
      <c r="Q1680" s="197" t="s">
        <v>3547</v>
      </c>
    </row>
    <row r="1681" spans="1:17">
      <c r="A1681" s="192" t="s">
        <v>6208</v>
      </c>
      <c r="B1681" s="196">
        <v>1.4429999999999998</v>
      </c>
      <c r="C1681" s="196">
        <v>1.0184</v>
      </c>
      <c r="D1681" s="196">
        <v>37.950499999999998</v>
      </c>
      <c r="E1681" s="196">
        <v>36.162099999999995</v>
      </c>
      <c r="F1681" s="196">
        <v>38.765199999999993</v>
      </c>
      <c r="G1681" s="196">
        <v>37.533899999999996</v>
      </c>
      <c r="H1681" s="197" t="s">
        <v>4170</v>
      </c>
      <c r="I1681" s="197"/>
      <c r="J1681" s="201" t="s">
        <v>3547</v>
      </c>
      <c r="K1681" s="197"/>
      <c r="L1681" s="192"/>
      <c r="M1681" s="197"/>
      <c r="N1681" s="192" t="s">
        <v>4171</v>
      </c>
      <c r="O1681" s="194" t="s">
        <v>2684</v>
      </c>
      <c r="P1681" s="192" t="s">
        <v>10534</v>
      </c>
      <c r="Q1681" s="197" t="s">
        <v>3547</v>
      </c>
    </row>
    <row r="1682" spans="1:17">
      <c r="A1682" s="192" t="s">
        <v>6209</v>
      </c>
      <c r="B1682" s="196">
        <v>1.3018999999999998</v>
      </c>
      <c r="C1682" s="196">
        <v>1.0276999999999998</v>
      </c>
      <c r="D1682" s="196">
        <v>37.777199999999993</v>
      </c>
      <c r="E1682" s="196">
        <v>42.468499999999999</v>
      </c>
      <c r="F1682" s="196">
        <v>40.892799999999994</v>
      </c>
      <c r="G1682" s="196">
        <v>40.264299999999999</v>
      </c>
      <c r="H1682" s="197" t="s">
        <v>3977</v>
      </c>
      <c r="I1682" s="197" t="s">
        <v>1707</v>
      </c>
      <c r="J1682" s="201" t="s">
        <v>3547</v>
      </c>
      <c r="K1682" s="197" t="s">
        <v>3550</v>
      </c>
      <c r="L1682" s="192"/>
      <c r="M1682" s="197"/>
      <c r="N1682" s="192" t="s">
        <v>4188</v>
      </c>
      <c r="O1682" s="194" t="s">
        <v>2701</v>
      </c>
      <c r="P1682" s="192" t="s">
        <v>10553</v>
      </c>
      <c r="Q1682" s="197" t="s">
        <v>3547</v>
      </c>
    </row>
    <row r="1683" spans="1:17">
      <c r="A1683" s="192" t="s">
        <v>6210</v>
      </c>
      <c r="B1683" s="196">
        <v>1.6455</v>
      </c>
      <c r="C1683" s="196">
        <v>1.0862999999999998</v>
      </c>
      <c r="D1683" s="196">
        <v>36.716799999999999</v>
      </c>
      <c r="E1683" s="196">
        <v>38.342799999999997</v>
      </c>
      <c r="F1683" s="196">
        <v>40.944299999999998</v>
      </c>
      <c r="G1683" s="196">
        <v>38.7622</v>
      </c>
      <c r="H1683" s="197" t="s">
        <v>4189</v>
      </c>
      <c r="I1683" s="197" t="s">
        <v>1608</v>
      </c>
      <c r="J1683" s="201" t="s">
        <v>3547</v>
      </c>
      <c r="K1683" s="197" t="s">
        <v>3550</v>
      </c>
      <c r="L1683" s="192"/>
      <c r="M1683" s="197"/>
      <c r="N1683" s="192" t="s">
        <v>4190</v>
      </c>
      <c r="O1683" s="194" t="s">
        <v>2702</v>
      </c>
      <c r="P1683" s="192" t="s">
        <v>10554</v>
      </c>
      <c r="Q1683" s="197" t="s">
        <v>3547</v>
      </c>
    </row>
    <row r="1684" spans="1:17">
      <c r="A1684" s="192" t="s">
        <v>6211</v>
      </c>
      <c r="B1684" s="196">
        <v>1.7672999999999999</v>
      </c>
      <c r="C1684" s="196">
        <v>0.9010999999999999</v>
      </c>
      <c r="D1684" s="196">
        <v>36.590199999999996</v>
      </c>
      <c r="E1684" s="196">
        <v>35.371599999999994</v>
      </c>
      <c r="F1684" s="196">
        <v>32.706199999999995</v>
      </c>
      <c r="G1684" s="196">
        <v>34.534399999999998</v>
      </c>
      <c r="H1684" s="197" t="s">
        <v>3977</v>
      </c>
      <c r="I1684" s="197"/>
      <c r="J1684" s="201" t="s">
        <v>3547</v>
      </c>
      <c r="K1684" s="197"/>
      <c r="L1684" s="192"/>
      <c r="M1684" s="197"/>
      <c r="N1684" s="192" t="s">
        <v>4191</v>
      </c>
      <c r="O1684" s="194" t="s">
        <v>2703</v>
      </c>
      <c r="P1684" s="192" t="s">
        <v>10555</v>
      </c>
      <c r="Q1684" s="197" t="s">
        <v>3547</v>
      </c>
    </row>
    <row r="1685" spans="1:17">
      <c r="A1685" s="192" t="s">
        <v>6212</v>
      </c>
      <c r="B1685" s="196">
        <v>1.4192999999999998</v>
      </c>
      <c r="C1685" s="196">
        <v>0.91979999999999995</v>
      </c>
      <c r="D1685" s="196">
        <v>40.037199999999999</v>
      </c>
      <c r="E1685" s="196">
        <v>37.386799999999994</v>
      </c>
      <c r="F1685" s="196">
        <v>34.278299999999994</v>
      </c>
      <c r="G1685" s="196">
        <v>36.985499999999995</v>
      </c>
      <c r="H1685" s="197" t="s">
        <v>3977</v>
      </c>
      <c r="I1685" s="197"/>
      <c r="J1685" s="201" t="s">
        <v>3547</v>
      </c>
      <c r="K1685" s="197"/>
      <c r="L1685" s="192"/>
      <c r="M1685" s="197">
        <v>1.8699999999999998E-2</v>
      </c>
      <c r="N1685" s="192" t="s">
        <v>4192</v>
      </c>
      <c r="O1685" s="194" t="s">
        <v>1505</v>
      </c>
      <c r="P1685" s="192" t="s">
        <v>10556</v>
      </c>
      <c r="Q1685" s="197" t="s">
        <v>3547</v>
      </c>
    </row>
    <row r="1686" spans="1:17">
      <c r="A1686" s="192" t="s">
        <v>6213</v>
      </c>
      <c r="B1686" s="196">
        <v>1.3584999999999998</v>
      </c>
      <c r="C1686" s="196">
        <v>1.1085999999999998</v>
      </c>
      <c r="D1686" s="196">
        <v>47.898399999999995</v>
      </c>
      <c r="E1686" s="196">
        <v>51.284799999999997</v>
      </c>
      <c r="F1686" s="196">
        <v>52.137799999999999</v>
      </c>
      <c r="G1686" s="196">
        <v>50.427499999999995</v>
      </c>
      <c r="H1686" s="197" t="s">
        <v>1608</v>
      </c>
      <c r="I1686" s="197"/>
      <c r="J1686" s="201" t="s">
        <v>3547</v>
      </c>
      <c r="K1686" s="197"/>
      <c r="L1686" s="192"/>
      <c r="M1686" s="197"/>
      <c r="N1686" s="192" t="s">
        <v>3972</v>
      </c>
      <c r="O1686" s="194" t="s">
        <v>2704</v>
      </c>
      <c r="P1686" s="192" t="s">
        <v>10557</v>
      </c>
      <c r="Q1686" s="197" t="s">
        <v>3547</v>
      </c>
    </row>
    <row r="1687" spans="1:17">
      <c r="A1687" s="192" t="s">
        <v>6214</v>
      </c>
      <c r="B1687" s="196">
        <v>1.9057999999999999</v>
      </c>
      <c r="C1687" s="196">
        <v>1.1085999999999998</v>
      </c>
      <c r="D1687" s="196">
        <v>41.780999999999999</v>
      </c>
      <c r="E1687" s="196">
        <v>42.7395</v>
      </c>
      <c r="F1687" s="196">
        <v>45.382199999999997</v>
      </c>
      <c r="G1687" s="196">
        <v>43.317599999999999</v>
      </c>
      <c r="H1687" s="197" t="s">
        <v>1608</v>
      </c>
      <c r="I1687" s="197"/>
      <c r="J1687" s="201" t="s">
        <v>3547</v>
      </c>
      <c r="K1687" s="197"/>
      <c r="L1687" s="192"/>
      <c r="M1687" s="197"/>
      <c r="N1687" s="192" t="s">
        <v>4178</v>
      </c>
      <c r="O1687" s="194" t="s">
        <v>2691</v>
      </c>
      <c r="P1687" s="192" t="s">
        <v>10542</v>
      </c>
      <c r="Q1687" s="197" t="s">
        <v>3547</v>
      </c>
    </row>
    <row r="1688" spans="1:17">
      <c r="A1688" s="192" t="s">
        <v>6215</v>
      </c>
      <c r="B1688" s="196">
        <v>1.7951999999999999</v>
      </c>
      <c r="C1688" s="196">
        <v>1.1085999999999998</v>
      </c>
      <c r="D1688" s="196">
        <v>45.323899999999995</v>
      </c>
      <c r="E1688" s="196">
        <v>46.846199999999996</v>
      </c>
      <c r="F1688" s="196">
        <v>49.181399999999996</v>
      </c>
      <c r="G1688" s="196">
        <v>47.088199999999993</v>
      </c>
      <c r="H1688" s="197" t="s">
        <v>1608</v>
      </c>
      <c r="I1688" s="197"/>
      <c r="J1688" s="201" t="s">
        <v>3547</v>
      </c>
      <c r="K1688" s="197"/>
      <c r="L1688" s="192"/>
      <c r="M1688" s="197"/>
      <c r="N1688" s="192" t="s">
        <v>4193</v>
      </c>
      <c r="O1688" s="194" t="s">
        <v>2705</v>
      </c>
      <c r="P1688" s="192" t="s">
        <v>10558</v>
      </c>
      <c r="Q1688" s="197" t="s">
        <v>3547</v>
      </c>
    </row>
    <row r="1689" spans="1:17">
      <c r="A1689" s="192" t="s">
        <v>10559</v>
      </c>
      <c r="B1689" s="196"/>
      <c r="C1689" s="196">
        <v>0.97899999999999987</v>
      </c>
      <c r="D1689" s="196">
        <v>36.913599999999995</v>
      </c>
      <c r="E1689" s="196">
        <v>47.573499999999996</v>
      </c>
      <c r="F1689" s="196"/>
      <c r="G1689" s="196">
        <v>41.863899999999994</v>
      </c>
      <c r="H1689" s="197" t="s">
        <v>3977</v>
      </c>
      <c r="I1689" s="197"/>
      <c r="J1689" s="201" t="s">
        <v>3547</v>
      </c>
      <c r="K1689" s="197"/>
      <c r="L1689" s="192"/>
      <c r="M1689" s="197">
        <v>7.7899999999999997E-2</v>
      </c>
      <c r="N1689" s="192" t="s">
        <v>4194</v>
      </c>
      <c r="O1689" s="194" t="s">
        <v>2706</v>
      </c>
      <c r="P1689" s="192" t="s">
        <v>10560</v>
      </c>
      <c r="Q1689" s="197" t="s">
        <v>3547</v>
      </c>
    </row>
    <row r="1690" spans="1:17">
      <c r="A1690" s="192" t="s">
        <v>9052</v>
      </c>
      <c r="B1690" s="196">
        <v>1.5562999999999998</v>
      </c>
      <c r="C1690" s="196">
        <v>1.1085999999999998</v>
      </c>
      <c r="D1690" s="196">
        <v>46.210499999999996</v>
      </c>
      <c r="E1690" s="196">
        <v>47.622899999999994</v>
      </c>
      <c r="F1690" s="196">
        <v>49.614199999999997</v>
      </c>
      <c r="G1690" s="196">
        <v>47.784499999999994</v>
      </c>
      <c r="H1690" s="197" t="s">
        <v>1608</v>
      </c>
      <c r="I1690" s="197"/>
      <c r="J1690" s="201" t="s">
        <v>3547</v>
      </c>
      <c r="K1690" s="197"/>
      <c r="L1690" s="192"/>
      <c r="M1690" s="197"/>
      <c r="N1690" s="192" t="s">
        <v>4193</v>
      </c>
      <c r="O1690" s="194" t="s">
        <v>2705</v>
      </c>
      <c r="P1690" s="192" t="s">
        <v>10558</v>
      </c>
      <c r="Q1690" s="197" t="s">
        <v>3547</v>
      </c>
    </row>
    <row r="1691" spans="1:17">
      <c r="A1691" s="192" t="s">
        <v>6216</v>
      </c>
      <c r="B1691" s="196">
        <v>1.6123999999999998</v>
      </c>
      <c r="C1691" s="196">
        <v>1.1085999999999998</v>
      </c>
      <c r="D1691" s="196">
        <v>45.056299999999993</v>
      </c>
      <c r="E1691" s="196">
        <v>46.720199999999998</v>
      </c>
      <c r="F1691" s="196">
        <v>48.0214</v>
      </c>
      <c r="G1691" s="196">
        <v>46.6252</v>
      </c>
      <c r="H1691" s="197" t="s">
        <v>1608</v>
      </c>
      <c r="I1691" s="197"/>
      <c r="J1691" s="201" t="s">
        <v>3547</v>
      </c>
      <c r="K1691" s="197"/>
      <c r="L1691" s="192"/>
      <c r="M1691" s="197"/>
      <c r="N1691" s="192" t="s">
        <v>4195</v>
      </c>
      <c r="O1691" s="194" t="s">
        <v>2707</v>
      </c>
      <c r="P1691" s="192" t="s">
        <v>10561</v>
      </c>
      <c r="Q1691" s="197" t="s">
        <v>3547</v>
      </c>
    </row>
    <row r="1692" spans="1:17">
      <c r="A1692" s="192" t="s">
        <v>6217</v>
      </c>
      <c r="B1692" s="196">
        <v>1.2888999999999999</v>
      </c>
      <c r="C1692" s="196">
        <v>0.9010999999999999</v>
      </c>
      <c r="D1692" s="196">
        <v>38.210299999999997</v>
      </c>
      <c r="E1692" s="196">
        <v>37.757999999999996</v>
      </c>
      <c r="F1692" s="196">
        <v>42.642099999999999</v>
      </c>
      <c r="G1692" s="196">
        <v>39.561899999999994</v>
      </c>
      <c r="H1692" s="197" t="s">
        <v>3977</v>
      </c>
      <c r="I1692" s="197"/>
      <c r="J1692" s="201" t="s">
        <v>3547</v>
      </c>
      <c r="K1692" s="197"/>
      <c r="L1692" s="192"/>
      <c r="M1692" s="197"/>
      <c r="N1692" s="192" t="s">
        <v>3785</v>
      </c>
      <c r="O1692" s="194" t="s">
        <v>2708</v>
      </c>
      <c r="P1692" s="192" t="s">
        <v>10562</v>
      </c>
      <c r="Q1692" s="197" t="s">
        <v>3547</v>
      </c>
    </row>
    <row r="1693" spans="1:17">
      <c r="A1693" s="192" t="s">
        <v>6218</v>
      </c>
      <c r="B1693" s="196">
        <v>1.5658999999999998</v>
      </c>
      <c r="C1693" s="196">
        <v>1.0862999999999998</v>
      </c>
      <c r="D1693" s="196">
        <v>39.457199999999993</v>
      </c>
      <c r="E1693" s="196">
        <v>37.177099999999996</v>
      </c>
      <c r="F1693" s="196">
        <v>39.554099999999998</v>
      </c>
      <c r="G1693" s="196">
        <v>38.655299999999997</v>
      </c>
      <c r="H1693" s="197" t="s">
        <v>3977</v>
      </c>
      <c r="I1693" s="197" t="s">
        <v>1608</v>
      </c>
      <c r="J1693" s="201" t="s">
        <v>3547</v>
      </c>
      <c r="K1693" s="197" t="s">
        <v>3550</v>
      </c>
      <c r="L1693" s="192"/>
      <c r="M1693" s="197">
        <v>2.6499999999999999E-2</v>
      </c>
      <c r="N1693" s="192" t="s">
        <v>4196</v>
      </c>
      <c r="O1693" s="194" t="s">
        <v>1882</v>
      </c>
      <c r="P1693" s="192" t="s">
        <v>10563</v>
      </c>
      <c r="Q1693" s="197" t="s">
        <v>3547</v>
      </c>
    </row>
    <row r="1694" spans="1:17">
      <c r="A1694" s="192" t="s">
        <v>6219</v>
      </c>
      <c r="B1694" s="196">
        <v>1.3150999999999999</v>
      </c>
      <c r="C1694" s="196">
        <v>1.1085999999999998</v>
      </c>
      <c r="D1694" s="196">
        <v>45.9086</v>
      </c>
      <c r="E1694" s="196">
        <v>48.448299999999996</v>
      </c>
      <c r="F1694" s="196">
        <v>49.580999999999996</v>
      </c>
      <c r="G1694" s="196">
        <v>47.981899999999996</v>
      </c>
      <c r="H1694" s="197" t="s">
        <v>1608</v>
      </c>
      <c r="I1694" s="197"/>
      <c r="J1694" s="201" t="s">
        <v>3547</v>
      </c>
      <c r="K1694" s="197"/>
      <c r="L1694" s="192"/>
      <c r="M1694" s="197"/>
      <c r="N1694" s="192" t="s">
        <v>4169</v>
      </c>
      <c r="O1694" s="194" t="s">
        <v>1878</v>
      </c>
      <c r="P1694" s="192" t="s">
        <v>10533</v>
      </c>
      <c r="Q1694" s="197" t="s">
        <v>3547</v>
      </c>
    </row>
    <row r="1695" spans="1:17">
      <c r="A1695" s="192" t="s">
        <v>6220</v>
      </c>
      <c r="B1695" s="196">
        <v>0.8357</v>
      </c>
      <c r="C1695" s="196">
        <v>1.4447999999999999</v>
      </c>
      <c r="D1695" s="196"/>
      <c r="E1695" s="196"/>
      <c r="F1695" s="196"/>
      <c r="G1695" s="196"/>
      <c r="H1695" s="197" t="s">
        <v>3977</v>
      </c>
      <c r="I1695" s="197"/>
      <c r="J1695" s="201" t="s">
        <v>3547</v>
      </c>
      <c r="K1695" s="197"/>
      <c r="L1695" s="192"/>
      <c r="M1695" s="197"/>
      <c r="N1695" s="192" t="s">
        <v>4191</v>
      </c>
      <c r="O1695" s="194" t="s">
        <v>2703</v>
      </c>
      <c r="P1695" s="192" t="s">
        <v>10555</v>
      </c>
      <c r="Q1695" s="197" t="s">
        <v>3547</v>
      </c>
    </row>
    <row r="1696" spans="1:17">
      <c r="A1696" s="192" t="s">
        <v>6221</v>
      </c>
      <c r="B1696" s="196">
        <v>1.7067999999999999</v>
      </c>
      <c r="C1696" s="196">
        <v>1.1085999999999998</v>
      </c>
      <c r="D1696" s="196">
        <v>43.868299999999998</v>
      </c>
      <c r="E1696" s="196">
        <v>44.5901</v>
      </c>
      <c r="F1696" s="196">
        <v>45.980199999999996</v>
      </c>
      <c r="G1696" s="196">
        <v>44.8401</v>
      </c>
      <c r="H1696" s="197" t="s">
        <v>1608</v>
      </c>
      <c r="I1696" s="197"/>
      <c r="J1696" s="201" t="s">
        <v>3547</v>
      </c>
      <c r="K1696" s="197"/>
      <c r="L1696" s="192"/>
      <c r="M1696" s="197"/>
      <c r="N1696" s="192" t="s">
        <v>4173</v>
      </c>
      <c r="O1696" s="194" t="s">
        <v>2685</v>
      </c>
      <c r="P1696" s="192" t="s">
        <v>10536</v>
      </c>
      <c r="Q1696" s="197" t="s">
        <v>3547</v>
      </c>
    </row>
    <row r="1697" spans="1:17">
      <c r="A1697" s="192" t="s">
        <v>6222</v>
      </c>
      <c r="B1697" s="196">
        <v>1.6556</v>
      </c>
      <c r="C1697" s="196">
        <v>1.1085999999999998</v>
      </c>
      <c r="D1697" s="196">
        <v>44.636699999999998</v>
      </c>
      <c r="E1697" s="196">
        <v>45.438699999999997</v>
      </c>
      <c r="F1697" s="196">
        <v>45.484899999999996</v>
      </c>
      <c r="G1697" s="196">
        <v>45.185299999999998</v>
      </c>
      <c r="H1697" s="197" t="s">
        <v>1608</v>
      </c>
      <c r="I1697" s="197"/>
      <c r="J1697" s="201" t="s">
        <v>3547</v>
      </c>
      <c r="K1697" s="197"/>
      <c r="L1697" s="192"/>
      <c r="M1697" s="197"/>
      <c r="N1697" s="192" t="s">
        <v>4178</v>
      </c>
      <c r="O1697" s="194" t="s">
        <v>2691</v>
      </c>
      <c r="P1697" s="192" t="s">
        <v>10542</v>
      </c>
      <c r="Q1697" s="197" t="s">
        <v>3547</v>
      </c>
    </row>
    <row r="1698" spans="1:17">
      <c r="A1698" s="192" t="s">
        <v>6223</v>
      </c>
      <c r="B1698" s="196">
        <v>1.7947</v>
      </c>
      <c r="C1698" s="196">
        <v>1.1085999999999998</v>
      </c>
      <c r="D1698" s="196">
        <v>43.203399999999995</v>
      </c>
      <c r="E1698" s="196">
        <v>44.461699999999993</v>
      </c>
      <c r="F1698" s="196">
        <v>46.966399999999993</v>
      </c>
      <c r="G1698" s="196">
        <v>44.841899999999995</v>
      </c>
      <c r="H1698" s="197" t="s">
        <v>1608</v>
      </c>
      <c r="I1698" s="197"/>
      <c r="J1698" s="201" t="s">
        <v>3547</v>
      </c>
      <c r="K1698" s="197"/>
      <c r="L1698" s="192"/>
      <c r="M1698" s="197"/>
      <c r="N1698" s="192" t="s">
        <v>1341</v>
      </c>
      <c r="O1698" s="194" t="s">
        <v>2694</v>
      </c>
      <c r="P1698" s="192" t="s">
        <v>10545</v>
      </c>
      <c r="Q1698" s="197" t="s">
        <v>3547</v>
      </c>
    </row>
    <row r="1699" spans="1:17">
      <c r="A1699" s="192" t="s">
        <v>6224</v>
      </c>
      <c r="B1699" s="196">
        <v>1.6225999999999998</v>
      </c>
      <c r="C1699" s="196">
        <v>1.1085999999999998</v>
      </c>
      <c r="D1699" s="196">
        <v>44.646899999999995</v>
      </c>
      <c r="E1699" s="196">
        <v>44.823499999999996</v>
      </c>
      <c r="F1699" s="196">
        <v>46.711999999999996</v>
      </c>
      <c r="G1699" s="196">
        <v>45.483399999999996</v>
      </c>
      <c r="H1699" s="197" t="s">
        <v>1608</v>
      </c>
      <c r="I1699" s="197"/>
      <c r="J1699" s="201" t="s">
        <v>3547</v>
      </c>
      <c r="K1699" s="197"/>
      <c r="L1699" s="192"/>
      <c r="M1699" s="197"/>
      <c r="N1699" s="192" t="s">
        <v>4169</v>
      </c>
      <c r="O1699" s="194" t="s">
        <v>1878</v>
      </c>
      <c r="P1699" s="192" t="s">
        <v>10533</v>
      </c>
      <c r="Q1699" s="197" t="s">
        <v>3547</v>
      </c>
    </row>
    <row r="1700" spans="1:17">
      <c r="A1700" s="192" t="s">
        <v>6225</v>
      </c>
      <c r="B1700" s="196">
        <v>2.0419999999999998</v>
      </c>
      <c r="C1700" s="196">
        <v>0.79589999999999994</v>
      </c>
      <c r="D1700" s="196">
        <v>30.960899999999999</v>
      </c>
      <c r="E1700" s="196">
        <v>31.664399999999997</v>
      </c>
      <c r="F1700" s="196">
        <v>33.285899999999998</v>
      </c>
      <c r="G1700" s="196">
        <v>31.988</v>
      </c>
      <c r="H1700" s="197" t="s">
        <v>1538</v>
      </c>
      <c r="I1700" s="197"/>
      <c r="J1700" s="201" t="s">
        <v>3547</v>
      </c>
      <c r="K1700" s="197"/>
      <c r="L1700" s="192"/>
      <c r="M1700" s="197"/>
      <c r="N1700" s="192" t="s">
        <v>4197</v>
      </c>
      <c r="O1700" s="194" t="s">
        <v>2709</v>
      </c>
      <c r="P1700" s="192" t="s">
        <v>10564</v>
      </c>
      <c r="Q1700" s="197" t="s">
        <v>3547</v>
      </c>
    </row>
    <row r="1701" spans="1:17">
      <c r="A1701" s="192" t="s">
        <v>6226</v>
      </c>
      <c r="B1701" s="196">
        <v>1.0833999999999999</v>
      </c>
      <c r="C1701" s="196">
        <v>0.73909999999999998</v>
      </c>
      <c r="D1701" s="196">
        <v>35.675699999999999</v>
      </c>
      <c r="E1701" s="196">
        <v>37.417999999999999</v>
      </c>
      <c r="F1701" s="196">
        <v>39.167199999999994</v>
      </c>
      <c r="G1701" s="196">
        <v>37.399699999999996</v>
      </c>
      <c r="H1701" s="197" t="s">
        <v>3608</v>
      </c>
      <c r="I1701" s="197"/>
      <c r="J1701" s="201" t="s">
        <v>3547</v>
      </c>
      <c r="K1701" s="197"/>
      <c r="L1701" s="192"/>
      <c r="M1701" s="197"/>
      <c r="N1701" s="192" t="s">
        <v>4198</v>
      </c>
      <c r="O1701" s="194" t="s">
        <v>2710</v>
      </c>
      <c r="P1701" s="192" t="s">
        <v>10565</v>
      </c>
      <c r="Q1701" s="197" t="s">
        <v>3547</v>
      </c>
    </row>
    <row r="1702" spans="1:17">
      <c r="A1702" s="192" t="s">
        <v>6227</v>
      </c>
      <c r="B1702" s="196">
        <v>1.8803999999999998</v>
      </c>
      <c r="C1702" s="196">
        <v>0.85209999999999997</v>
      </c>
      <c r="D1702" s="196">
        <v>35.018299999999996</v>
      </c>
      <c r="E1702" s="196">
        <v>37.239699999999999</v>
      </c>
      <c r="F1702" s="196">
        <v>38.435399999999994</v>
      </c>
      <c r="G1702" s="196">
        <v>36.883099999999999</v>
      </c>
      <c r="H1702" s="197" t="s">
        <v>3608</v>
      </c>
      <c r="I1702" s="197" t="s">
        <v>1600</v>
      </c>
      <c r="J1702" s="201" t="s">
        <v>3547</v>
      </c>
      <c r="K1702" s="197" t="s">
        <v>3550</v>
      </c>
      <c r="L1702" s="192"/>
      <c r="M1702" s="197"/>
      <c r="N1702" s="192" t="s">
        <v>3569</v>
      </c>
      <c r="O1702" s="194" t="s">
        <v>2711</v>
      </c>
      <c r="P1702" s="192" t="s">
        <v>10566</v>
      </c>
      <c r="Q1702" s="197" t="s">
        <v>3547</v>
      </c>
    </row>
    <row r="1703" spans="1:17">
      <c r="A1703" s="192" t="s">
        <v>6228</v>
      </c>
      <c r="B1703" s="196">
        <v>1.2549999999999999</v>
      </c>
      <c r="C1703" s="196">
        <v>0.73909999999999998</v>
      </c>
      <c r="D1703" s="196">
        <v>29.6297</v>
      </c>
      <c r="E1703" s="196">
        <v>31.159199999999998</v>
      </c>
      <c r="F1703" s="196">
        <v>33.618699999999997</v>
      </c>
      <c r="G1703" s="196">
        <v>31.432699999999997</v>
      </c>
      <c r="H1703" s="197" t="s">
        <v>3608</v>
      </c>
      <c r="I1703" s="197"/>
      <c r="J1703" s="201" t="s">
        <v>3547</v>
      </c>
      <c r="K1703" s="197"/>
      <c r="L1703" s="192"/>
      <c r="M1703" s="197"/>
      <c r="N1703" s="192" t="s">
        <v>3664</v>
      </c>
      <c r="O1703" s="194" t="s">
        <v>2712</v>
      </c>
      <c r="P1703" s="192" t="s">
        <v>10567</v>
      </c>
      <c r="Q1703" s="197" t="s">
        <v>3547</v>
      </c>
    </row>
    <row r="1704" spans="1:17">
      <c r="A1704" s="192" t="s">
        <v>6229</v>
      </c>
      <c r="B1704" s="196">
        <v>1.5856999999999999</v>
      </c>
      <c r="C1704" s="196">
        <v>0.81839999999999991</v>
      </c>
      <c r="D1704" s="196">
        <v>33.471299999999999</v>
      </c>
      <c r="E1704" s="196">
        <v>34.277199999999993</v>
      </c>
      <c r="F1704" s="196">
        <v>31.410899999999998</v>
      </c>
      <c r="G1704" s="196">
        <v>32.973799999999997</v>
      </c>
      <c r="H1704" s="197" t="s">
        <v>4199</v>
      </c>
      <c r="I1704" s="197"/>
      <c r="J1704" s="201" t="s">
        <v>3547</v>
      </c>
      <c r="K1704" s="197"/>
      <c r="L1704" s="192"/>
      <c r="M1704" s="197"/>
      <c r="N1704" s="192" t="s">
        <v>4037</v>
      </c>
      <c r="O1704" s="194" t="s">
        <v>2713</v>
      </c>
      <c r="P1704" s="192" t="s">
        <v>10568</v>
      </c>
      <c r="Q1704" s="197" t="s">
        <v>3547</v>
      </c>
    </row>
    <row r="1705" spans="1:17">
      <c r="A1705" s="192" t="s">
        <v>6230</v>
      </c>
      <c r="B1705" s="196">
        <v>1.4371999999999998</v>
      </c>
      <c r="C1705" s="196">
        <v>0.85209999999999997</v>
      </c>
      <c r="D1705" s="196">
        <v>32.311799999999998</v>
      </c>
      <c r="E1705" s="196">
        <v>31.115699999999997</v>
      </c>
      <c r="F1705" s="196">
        <v>33.389799999999994</v>
      </c>
      <c r="G1705" s="196">
        <v>32.277099999999997</v>
      </c>
      <c r="H1705" s="197" t="s">
        <v>3608</v>
      </c>
      <c r="I1705" s="197" t="s">
        <v>1600</v>
      </c>
      <c r="J1705" s="201" t="s">
        <v>3547</v>
      </c>
      <c r="K1705" s="197" t="s">
        <v>3550</v>
      </c>
      <c r="L1705" s="192"/>
      <c r="M1705" s="197"/>
      <c r="N1705" s="192" t="s">
        <v>4200</v>
      </c>
      <c r="O1705" s="194" t="s">
        <v>2714</v>
      </c>
      <c r="P1705" s="192" t="s">
        <v>10569</v>
      </c>
      <c r="Q1705" s="197" t="s">
        <v>3547</v>
      </c>
    </row>
    <row r="1706" spans="1:17">
      <c r="A1706" s="192" t="s">
        <v>6232</v>
      </c>
      <c r="B1706" s="196">
        <v>0.85349999999999993</v>
      </c>
      <c r="C1706" s="196">
        <v>0.87639999999999996</v>
      </c>
      <c r="D1706" s="196">
        <v>26.811199999999999</v>
      </c>
      <c r="E1706" s="196">
        <v>25.592199999999998</v>
      </c>
      <c r="F1706" s="196">
        <v>28.127499999999998</v>
      </c>
      <c r="G1706" s="196">
        <v>26.815099999999997</v>
      </c>
      <c r="H1706" s="197" t="s">
        <v>1600</v>
      </c>
      <c r="I1706" s="197"/>
      <c r="J1706" s="201" t="s">
        <v>3547</v>
      </c>
      <c r="K1706" s="197"/>
      <c r="L1706" s="192"/>
      <c r="M1706" s="197"/>
      <c r="N1706" s="192" t="s">
        <v>3551</v>
      </c>
      <c r="O1706" s="194" t="s">
        <v>2715</v>
      </c>
      <c r="P1706" s="192" t="s">
        <v>10570</v>
      </c>
      <c r="Q1706" s="197" t="s">
        <v>3547</v>
      </c>
    </row>
    <row r="1707" spans="1:17">
      <c r="A1707" s="192" t="s">
        <v>6233</v>
      </c>
      <c r="B1707" s="196"/>
      <c r="C1707" s="196">
        <v>0.73909999999999998</v>
      </c>
      <c r="D1707" s="196">
        <v>26.590799999999998</v>
      </c>
      <c r="E1707" s="196">
        <v>25.962899999999998</v>
      </c>
      <c r="F1707" s="196"/>
      <c r="G1707" s="196">
        <v>26.286299999999997</v>
      </c>
      <c r="H1707" s="197" t="s">
        <v>3608</v>
      </c>
      <c r="I1707" s="197"/>
      <c r="J1707" s="201" t="s">
        <v>3547</v>
      </c>
      <c r="K1707" s="197"/>
      <c r="L1707" s="192"/>
      <c r="M1707" s="197"/>
      <c r="N1707" s="192" t="s">
        <v>4201</v>
      </c>
      <c r="O1707" s="194" t="s">
        <v>2716</v>
      </c>
      <c r="P1707" s="192" t="s">
        <v>10571</v>
      </c>
      <c r="Q1707" s="197" t="s">
        <v>3547</v>
      </c>
    </row>
    <row r="1708" spans="1:17">
      <c r="A1708" s="192" t="s">
        <v>6234</v>
      </c>
      <c r="B1708" s="196">
        <v>1.1186999999999998</v>
      </c>
      <c r="C1708" s="196">
        <v>0.73909999999999998</v>
      </c>
      <c r="D1708" s="196">
        <v>29.624199999999998</v>
      </c>
      <c r="E1708" s="196">
        <v>28.833099999999998</v>
      </c>
      <c r="F1708" s="196">
        <v>24.174499999999998</v>
      </c>
      <c r="G1708" s="196">
        <v>27.640999999999998</v>
      </c>
      <c r="H1708" s="197" t="s">
        <v>3608</v>
      </c>
      <c r="I1708" s="197"/>
      <c r="J1708" s="201" t="s">
        <v>3547</v>
      </c>
      <c r="K1708" s="197"/>
      <c r="L1708" s="192"/>
      <c r="M1708" s="197"/>
      <c r="N1708" s="192" t="s">
        <v>4202</v>
      </c>
      <c r="O1708" s="194" t="s">
        <v>2717</v>
      </c>
      <c r="P1708" s="192" t="s">
        <v>10572</v>
      </c>
      <c r="Q1708" s="197" t="s">
        <v>3547</v>
      </c>
    </row>
    <row r="1709" spans="1:17">
      <c r="A1709" s="192" t="s">
        <v>6235</v>
      </c>
      <c r="B1709" s="196">
        <v>0.7700999999999999</v>
      </c>
      <c r="C1709" s="196">
        <v>0.73909999999999998</v>
      </c>
      <c r="D1709" s="196">
        <v>24.002999999999997</v>
      </c>
      <c r="E1709" s="196">
        <v>26.514499999999998</v>
      </c>
      <c r="F1709" s="196">
        <v>28.152299999999997</v>
      </c>
      <c r="G1709" s="196">
        <v>26.416499999999999</v>
      </c>
      <c r="H1709" s="197" t="s">
        <v>3608</v>
      </c>
      <c r="I1709" s="197"/>
      <c r="J1709" s="201" t="s">
        <v>3547</v>
      </c>
      <c r="K1709" s="197"/>
      <c r="L1709" s="192"/>
      <c r="M1709" s="197"/>
      <c r="N1709" s="192" t="s">
        <v>3971</v>
      </c>
      <c r="O1709" s="194" t="s">
        <v>2718</v>
      </c>
      <c r="P1709" s="192" t="s">
        <v>10573</v>
      </c>
      <c r="Q1709" s="197" t="s">
        <v>3547</v>
      </c>
    </row>
    <row r="1710" spans="1:17">
      <c r="A1710" s="192" t="s">
        <v>6236</v>
      </c>
      <c r="B1710" s="196">
        <v>1.7625</v>
      </c>
      <c r="C1710" s="196">
        <v>0.81839999999999991</v>
      </c>
      <c r="D1710" s="196">
        <v>32.217199999999998</v>
      </c>
      <c r="E1710" s="196">
        <v>34.530399999999993</v>
      </c>
      <c r="F1710" s="196">
        <v>34.781799999999997</v>
      </c>
      <c r="G1710" s="196">
        <v>33.83</v>
      </c>
      <c r="H1710" s="197" t="s">
        <v>4199</v>
      </c>
      <c r="I1710" s="197"/>
      <c r="J1710" s="201" t="s">
        <v>3547</v>
      </c>
      <c r="K1710" s="197"/>
      <c r="L1710" s="192"/>
      <c r="M1710" s="197"/>
      <c r="N1710" s="192" t="s">
        <v>4037</v>
      </c>
      <c r="O1710" s="194" t="s">
        <v>2713</v>
      </c>
      <c r="P1710" s="192" t="s">
        <v>10568</v>
      </c>
      <c r="Q1710" s="197" t="s">
        <v>3547</v>
      </c>
    </row>
    <row r="1711" spans="1:17">
      <c r="A1711" s="192" t="s">
        <v>6237</v>
      </c>
      <c r="B1711" s="196">
        <v>1.0360999999999998</v>
      </c>
      <c r="C1711" s="196">
        <v>0.73909999999999998</v>
      </c>
      <c r="D1711" s="196">
        <v>32.993699999999997</v>
      </c>
      <c r="E1711" s="196">
        <v>34.695299999999996</v>
      </c>
      <c r="F1711" s="196">
        <v>36.176199999999994</v>
      </c>
      <c r="G1711" s="196">
        <v>34.555399999999999</v>
      </c>
      <c r="H1711" s="197" t="s">
        <v>3608</v>
      </c>
      <c r="I1711" s="197"/>
      <c r="J1711" s="201" t="s">
        <v>3547</v>
      </c>
      <c r="K1711" s="197"/>
      <c r="L1711" s="192"/>
      <c r="M1711" s="197"/>
      <c r="N1711" s="192" t="s">
        <v>3968</v>
      </c>
      <c r="O1711" s="194" t="s">
        <v>2719</v>
      </c>
      <c r="P1711" s="192" t="s">
        <v>10574</v>
      </c>
      <c r="Q1711" s="197" t="s">
        <v>3547</v>
      </c>
    </row>
    <row r="1712" spans="1:17">
      <c r="A1712" s="192" t="s">
        <v>6238</v>
      </c>
      <c r="B1712" s="196">
        <v>1.2519999999999998</v>
      </c>
      <c r="C1712" s="196">
        <v>0.73909999999999998</v>
      </c>
      <c r="D1712" s="196">
        <v>28.0825</v>
      </c>
      <c r="E1712" s="196">
        <v>28.497399999999999</v>
      </c>
      <c r="F1712" s="196">
        <v>29.539099999999998</v>
      </c>
      <c r="G1712" s="196">
        <v>28.710299999999997</v>
      </c>
      <c r="H1712" s="197" t="s">
        <v>3608</v>
      </c>
      <c r="I1712" s="197"/>
      <c r="J1712" s="201" t="s">
        <v>3547</v>
      </c>
      <c r="K1712" s="197"/>
      <c r="L1712" s="192"/>
      <c r="M1712" s="197"/>
      <c r="N1712" s="192" t="s">
        <v>3602</v>
      </c>
      <c r="O1712" s="194" t="s">
        <v>2720</v>
      </c>
      <c r="P1712" s="192" t="s">
        <v>10575</v>
      </c>
      <c r="Q1712" s="197" t="s">
        <v>3547</v>
      </c>
    </row>
    <row r="1713" spans="1:17">
      <c r="A1713" s="192" t="s">
        <v>6239</v>
      </c>
      <c r="B1713" s="196">
        <v>0.91899999999999993</v>
      </c>
      <c r="C1713" s="196">
        <v>0.73909999999999998</v>
      </c>
      <c r="D1713" s="196">
        <v>23.755099999999999</v>
      </c>
      <c r="E1713" s="196">
        <v>24.7211</v>
      </c>
      <c r="F1713" s="196">
        <v>31.6022</v>
      </c>
      <c r="G1713" s="196">
        <v>26.459999999999997</v>
      </c>
      <c r="H1713" s="197" t="s">
        <v>3608</v>
      </c>
      <c r="I1713" s="197"/>
      <c r="J1713" s="201" t="s">
        <v>3547</v>
      </c>
      <c r="K1713" s="197"/>
      <c r="L1713" s="192"/>
      <c r="M1713" s="197"/>
      <c r="N1713" s="192" t="s">
        <v>3603</v>
      </c>
      <c r="O1713" s="194" t="s">
        <v>2721</v>
      </c>
      <c r="P1713" s="192" t="s">
        <v>10576</v>
      </c>
      <c r="Q1713" s="197" t="s">
        <v>3547</v>
      </c>
    </row>
    <row r="1714" spans="1:17">
      <c r="A1714" s="192" t="s">
        <v>6240</v>
      </c>
      <c r="B1714" s="196">
        <v>1.6265999999999998</v>
      </c>
      <c r="C1714" s="196">
        <v>0.77159999999999995</v>
      </c>
      <c r="D1714" s="196">
        <v>31.0352</v>
      </c>
      <c r="E1714" s="196">
        <v>29.925099999999997</v>
      </c>
      <c r="F1714" s="196">
        <v>28.995199999999997</v>
      </c>
      <c r="G1714" s="196">
        <v>30.007599999999996</v>
      </c>
      <c r="H1714" s="197" t="s">
        <v>3608</v>
      </c>
      <c r="I1714" s="197" t="s">
        <v>1538</v>
      </c>
      <c r="J1714" s="201" t="s">
        <v>3547</v>
      </c>
      <c r="K1714" s="197" t="s">
        <v>3550</v>
      </c>
      <c r="L1714" s="192"/>
      <c r="M1714" s="197">
        <v>4.5999999999999999E-3</v>
      </c>
      <c r="N1714" s="192" t="s">
        <v>4020</v>
      </c>
      <c r="O1714" s="194" t="s">
        <v>2722</v>
      </c>
      <c r="P1714" s="192" t="s">
        <v>10577</v>
      </c>
      <c r="Q1714" s="197" t="s">
        <v>3547</v>
      </c>
    </row>
    <row r="1715" spans="1:17">
      <c r="A1715" s="192" t="s">
        <v>6241</v>
      </c>
      <c r="B1715" s="196">
        <v>1.7981999999999998</v>
      </c>
      <c r="C1715" s="196">
        <v>0.85209999999999997</v>
      </c>
      <c r="D1715" s="196">
        <v>30.985299999999999</v>
      </c>
      <c r="E1715" s="196">
        <v>32.475999999999999</v>
      </c>
      <c r="F1715" s="196">
        <v>34.222199999999994</v>
      </c>
      <c r="G1715" s="196">
        <v>32.543299999999995</v>
      </c>
      <c r="H1715" s="197" t="s">
        <v>3608</v>
      </c>
      <c r="I1715" s="197" t="s">
        <v>1600</v>
      </c>
      <c r="J1715" s="201" t="s">
        <v>3547</v>
      </c>
      <c r="K1715" s="197" t="s">
        <v>3550</v>
      </c>
      <c r="L1715" s="192"/>
      <c r="M1715" s="197"/>
      <c r="N1715" s="192" t="s">
        <v>4046</v>
      </c>
      <c r="O1715" s="194" t="s">
        <v>2723</v>
      </c>
      <c r="P1715" s="192" t="s">
        <v>10578</v>
      </c>
      <c r="Q1715" s="197" t="s">
        <v>3547</v>
      </c>
    </row>
    <row r="1716" spans="1:17">
      <c r="A1716" s="192" t="s">
        <v>6242</v>
      </c>
      <c r="B1716" s="196">
        <v>1.2061999999999999</v>
      </c>
      <c r="C1716" s="196">
        <v>0.73909999999999998</v>
      </c>
      <c r="D1716" s="196">
        <v>24.672099999999997</v>
      </c>
      <c r="E1716" s="196">
        <v>25.520399999999999</v>
      </c>
      <c r="F1716" s="196">
        <v>26.3965</v>
      </c>
      <c r="G1716" s="196">
        <v>25.530999999999999</v>
      </c>
      <c r="H1716" s="197" t="s">
        <v>3608</v>
      </c>
      <c r="I1716" s="197"/>
      <c r="J1716" s="201" t="s">
        <v>3547</v>
      </c>
      <c r="K1716" s="197"/>
      <c r="L1716" s="192"/>
      <c r="M1716" s="197"/>
      <c r="N1716" s="192" t="s">
        <v>4203</v>
      </c>
      <c r="O1716" s="194" t="s">
        <v>2724</v>
      </c>
      <c r="P1716" s="192" t="s">
        <v>10579</v>
      </c>
      <c r="Q1716" s="197" t="s">
        <v>3547</v>
      </c>
    </row>
    <row r="1717" spans="1:17">
      <c r="A1717" s="192" t="s">
        <v>6243</v>
      </c>
      <c r="B1717" s="196">
        <v>1.4403999999999999</v>
      </c>
      <c r="C1717" s="196">
        <v>0.79589999999999994</v>
      </c>
      <c r="D1717" s="196">
        <v>33.469499999999996</v>
      </c>
      <c r="E1717" s="196">
        <v>32.470099999999995</v>
      </c>
      <c r="F1717" s="196">
        <v>35.3142</v>
      </c>
      <c r="G1717" s="196">
        <v>33.740799999999993</v>
      </c>
      <c r="H1717" s="197" t="s">
        <v>1538</v>
      </c>
      <c r="I1717" s="197"/>
      <c r="J1717" s="201" t="s">
        <v>3547</v>
      </c>
      <c r="K1717" s="197"/>
      <c r="L1717" s="192"/>
      <c r="M1717" s="197"/>
      <c r="N1717" s="192" t="s">
        <v>3574</v>
      </c>
      <c r="O1717" s="194" t="s">
        <v>2725</v>
      </c>
      <c r="P1717" s="192" t="s">
        <v>10580</v>
      </c>
      <c r="Q1717" s="197" t="s">
        <v>3547</v>
      </c>
    </row>
    <row r="1718" spans="1:17">
      <c r="A1718" s="192" t="s">
        <v>6244</v>
      </c>
      <c r="B1718" s="196">
        <v>1.6650999999999998</v>
      </c>
      <c r="C1718" s="196">
        <v>0.81839999999999991</v>
      </c>
      <c r="D1718" s="196">
        <v>29.1251</v>
      </c>
      <c r="E1718" s="196">
        <v>26.469099999999997</v>
      </c>
      <c r="F1718" s="196">
        <v>35.225899999999996</v>
      </c>
      <c r="G1718" s="196">
        <v>29.985799999999998</v>
      </c>
      <c r="H1718" s="197" t="s">
        <v>4199</v>
      </c>
      <c r="I1718" s="197"/>
      <c r="J1718" s="201" t="s">
        <v>3547</v>
      </c>
      <c r="K1718" s="197"/>
      <c r="L1718" s="192"/>
      <c r="M1718" s="197"/>
      <c r="N1718" s="192" t="s">
        <v>3584</v>
      </c>
      <c r="O1718" s="194" t="s">
        <v>2726</v>
      </c>
      <c r="P1718" s="192" t="s">
        <v>10581</v>
      </c>
      <c r="Q1718" s="197" t="s">
        <v>3547</v>
      </c>
    </row>
    <row r="1719" spans="1:17">
      <c r="A1719" s="192" t="s">
        <v>6245</v>
      </c>
      <c r="B1719" s="196">
        <v>1.4626999999999999</v>
      </c>
      <c r="C1719" s="196">
        <v>0.85209999999999997</v>
      </c>
      <c r="D1719" s="196">
        <v>29.140099999999997</v>
      </c>
      <c r="E1719" s="196">
        <v>29.999699999999997</v>
      </c>
      <c r="F1719" s="196">
        <v>34.246199999999995</v>
      </c>
      <c r="G1719" s="196">
        <v>31.003599999999999</v>
      </c>
      <c r="H1719" s="197" t="s">
        <v>3608</v>
      </c>
      <c r="I1719" s="197" t="s">
        <v>1600</v>
      </c>
      <c r="J1719" s="201" t="s">
        <v>3547</v>
      </c>
      <c r="K1719" s="197" t="s">
        <v>3550</v>
      </c>
      <c r="L1719" s="192"/>
      <c r="M1719" s="197"/>
      <c r="N1719" s="192" t="s">
        <v>4204</v>
      </c>
      <c r="O1719" s="194" t="s">
        <v>2727</v>
      </c>
      <c r="P1719" s="192" t="s">
        <v>10582</v>
      </c>
      <c r="Q1719" s="197" t="s">
        <v>3547</v>
      </c>
    </row>
    <row r="1720" spans="1:17">
      <c r="A1720" s="192" t="s">
        <v>6246</v>
      </c>
      <c r="B1720" s="196">
        <v>0.93709999999999993</v>
      </c>
      <c r="C1720" s="196">
        <v>0.73909999999999998</v>
      </c>
      <c r="D1720" s="196">
        <v>26.931799999999999</v>
      </c>
      <c r="E1720" s="196">
        <v>27.125399999999999</v>
      </c>
      <c r="F1720" s="196">
        <v>30.204499999999999</v>
      </c>
      <c r="G1720" s="196">
        <v>28.187099999999997</v>
      </c>
      <c r="H1720" s="197" t="s">
        <v>3608</v>
      </c>
      <c r="I1720" s="197"/>
      <c r="J1720" s="201" t="s">
        <v>3547</v>
      </c>
      <c r="K1720" s="197"/>
      <c r="L1720" s="192"/>
      <c r="M1720" s="197"/>
      <c r="N1720" s="192" t="s">
        <v>4205</v>
      </c>
      <c r="O1720" s="194" t="s">
        <v>2728</v>
      </c>
      <c r="P1720" s="192" t="s">
        <v>10583</v>
      </c>
      <c r="Q1720" s="197" t="s">
        <v>3547</v>
      </c>
    </row>
    <row r="1721" spans="1:17">
      <c r="A1721" s="192" t="s">
        <v>6247</v>
      </c>
      <c r="B1721" s="196">
        <v>1.2265999999999999</v>
      </c>
      <c r="C1721" s="196">
        <v>0.73909999999999998</v>
      </c>
      <c r="D1721" s="196">
        <v>28.971299999999999</v>
      </c>
      <c r="E1721" s="196">
        <v>30.4681</v>
      </c>
      <c r="F1721" s="196">
        <v>32.601799999999997</v>
      </c>
      <c r="G1721" s="196">
        <v>30.6328</v>
      </c>
      <c r="H1721" s="197" t="s">
        <v>3608</v>
      </c>
      <c r="I1721" s="197"/>
      <c r="J1721" s="201" t="s">
        <v>3547</v>
      </c>
      <c r="K1721" s="197"/>
      <c r="L1721" s="192"/>
      <c r="M1721" s="197"/>
      <c r="N1721" s="192" t="s">
        <v>4206</v>
      </c>
      <c r="O1721" s="194" t="s">
        <v>2729</v>
      </c>
      <c r="P1721" s="192" t="s">
        <v>10584</v>
      </c>
      <c r="Q1721" s="197" t="s">
        <v>3547</v>
      </c>
    </row>
    <row r="1722" spans="1:17">
      <c r="A1722" s="192" t="s">
        <v>6248</v>
      </c>
      <c r="B1722" s="196">
        <v>1.7209999999999999</v>
      </c>
      <c r="C1722" s="196">
        <v>0.79589999999999994</v>
      </c>
      <c r="D1722" s="196">
        <v>31.726099999999999</v>
      </c>
      <c r="E1722" s="196">
        <v>33.575899999999997</v>
      </c>
      <c r="F1722" s="196">
        <v>34.94</v>
      </c>
      <c r="G1722" s="196">
        <v>33.425899999999999</v>
      </c>
      <c r="H1722" s="197" t="s">
        <v>1538</v>
      </c>
      <c r="I1722" s="197"/>
      <c r="J1722" s="201" t="s">
        <v>3547</v>
      </c>
      <c r="K1722" s="197"/>
      <c r="L1722" s="192"/>
      <c r="M1722" s="197"/>
      <c r="N1722" s="192" t="s">
        <v>4197</v>
      </c>
      <c r="O1722" s="194" t="s">
        <v>2709</v>
      </c>
      <c r="P1722" s="192" t="s">
        <v>10564</v>
      </c>
      <c r="Q1722" s="197" t="s">
        <v>3547</v>
      </c>
    </row>
    <row r="1723" spans="1:17">
      <c r="A1723" s="192" t="s">
        <v>6249</v>
      </c>
      <c r="B1723" s="196">
        <v>0.97309999999999997</v>
      </c>
      <c r="C1723" s="196">
        <v>0.73909999999999998</v>
      </c>
      <c r="D1723" s="196">
        <v>22.054399999999998</v>
      </c>
      <c r="E1723" s="196"/>
      <c r="F1723" s="196">
        <v>24.014099999999999</v>
      </c>
      <c r="G1723" s="196">
        <v>22.886299999999999</v>
      </c>
      <c r="H1723" s="197" t="s">
        <v>3608</v>
      </c>
      <c r="I1723" s="197"/>
      <c r="J1723" s="201" t="s">
        <v>3547</v>
      </c>
      <c r="K1723" s="197"/>
      <c r="L1723" s="192"/>
      <c r="M1723" s="197"/>
      <c r="N1723" s="192" t="s">
        <v>3604</v>
      </c>
      <c r="O1723" s="194" t="s">
        <v>2730</v>
      </c>
      <c r="P1723" s="192" t="s">
        <v>10585</v>
      </c>
      <c r="Q1723" s="197" t="s">
        <v>3547</v>
      </c>
    </row>
    <row r="1724" spans="1:17">
      <c r="A1724" s="192" t="s">
        <v>6250</v>
      </c>
      <c r="B1724" s="196">
        <v>1.5709</v>
      </c>
      <c r="C1724" s="196">
        <v>0.73909999999999998</v>
      </c>
      <c r="D1724" s="196">
        <v>25.409799999999997</v>
      </c>
      <c r="E1724" s="196">
        <v>26.315999999999999</v>
      </c>
      <c r="F1724" s="196">
        <v>25.317299999999999</v>
      </c>
      <c r="G1724" s="196">
        <v>25.679299999999998</v>
      </c>
      <c r="H1724" s="197" t="s">
        <v>3608</v>
      </c>
      <c r="I1724" s="197"/>
      <c r="J1724" s="201" t="s">
        <v>3547</v>
      </c>
      <c r="K1724" s="197"/>
      <c r="L1724" s="192"/>
      <c r="M1724" s="197"/>
      <c r="N1724" s="192" t="s">
        <v>4207</v>
      </c>
      <c r="O1724" s="194" t="s">
        <v>2731</v>
      </c>
      <c r="P1724" s="192" t="s">
        <v>10586</v>
      </c>
      <c r="Q1724" s="197" t="s">
        <v>3547</v>
      </c>
    </row>
    <row r="1725" spans="1:17">
      <c r="A1725" s="192" t="s">
        <v>6252</v>
      </c>
      <c r="B1725" s="196">
        <v>1.7191999999999998</v>
      </c>
      <c r="C1725" s="196">
        <v>0.74890000000000001</v>
      </c>
      <c r="D1725" s="196">
        <v>30.557599999999997</v>
      </c>
      <c r="E1725" s="196">
        <v>33.192399999999999</v>
      </c>
      <c r="F1725" s="196">
        <v>34.403299999999994</v>
      </c>
      <c r="G1725" s="196">
        <v>32.588799999999999</v>
      </c>
      <c r="H1725" s="197" t="s">
        <v>3608</v>
      </c>
      <c r="I1725" s="197"/>
      <c r="J1725" s="201" t="s">
        <v>3547</v>
      </c>
      <c r="K1725" s="197"/>
      <c r="L1725" s="192"/>
      <c r="M1725" s="197">
        <v>9.7999999999999997E-3</v>
      </c>
      <c r="N1725" s="192" t="s">
        <v>4068</v>
      </c>
      <c r="O1725" s="194" t="s">
        <v>1517</v>
      </c>
      <c r="P1725" s="192" t="s">
        <v>10587</v>
      </c>
      <c r="Q1725" s="197" t="s">
        <v>3547</v>
      </c>
    </row>
    <row r="1726" spans="1:17">
      <c r="A1726" s="192" t="s">
        <v>6253</v>
      </c>
      <c r="B1726" s="196">
        <v>1.3117999999999999</v>
      </c>
      <c r="C1726" s="196">
        <v>0.74449999999999994</v>
      </c>
      <c r="D1726" s="196">
        <v>23.531899999999997</v>
      </c>
      <c r="E1726" s="196">
        <v>24.594899999999999</v>
      </c>
      <c r="F1726" s="196">
        <v>24.130299999999998</v>
      </c>
      <c r="G1726" s="196">
        <v>24.073399999999999</v>
      </c>
      <c r="H1726" s="197" t="s">
        <v>3608</v>
      </c>
      <c r="I1726" s="197"/>
      <c r="J1726" s="201" t="s">
        <v>3547</v>
      </c>
      <c r="K1726" s="197"/>
      <c r="L1726" s="192"/>
      <c r="M1726" s="197">
        <v>5.3999999999999994E-3</v>
      </c>
      <c r="N1726" s="192" t="s">
        <v>4208</v>
      </c>
      <c r="O1726" s="194" t="s">
        <v>2732</v>
      </c>
      <c r="P1726" s="192" t="s">
        <v>10588</v>
      </c>
      <c r="Q1726" s="197" t="s">
        <v>3547</v>
      </c>
    </row>
    <row r="1727" spans="1:17">
      <c r="A1727" s="192" t="s">
        <v>6255</v>
      </c>
      <c r="B1727" s="196">
        <v>0.82309999999999994</v>
      </c>
      <c r="C1727" s="196">
        <v>0.77159999999999995</v>
      </c>
      <c r="D1727" s="196">
        <v>35.640099999999997</v>
      </c>
      <c r="E1727" s="196">
        <v>35.558499999999995</v>
      </c>
      <c r="F1727" s="196">
        <v>35.888799999999996</v>
      </c>
      <c r="G1727" s="196">
        <v>35.698399999999999</v>
      </c>
      <c r="H1727" s="197" t="s">
        <v>3608</v>
      </c>
      <c r="I1727" s="197" t="s">
        <v>1538</v>
      </c>
      <c r="J1727" s="201" t="s">
        <v>3547</v>
      </c>
      <c r="K1727" s="197" t="s">
        <v>3550</v>
      </c>
      <c r="L1727" s="192"/>
      <c r="M1727" s="197"/>
      <c r="N1727" s="192" t="s">
        <v>3558</v>
      </c>
      <c r="O1727" s="194" t="s">
        <v>2733</v>
      </c>
      <c r="P1727" s="192" t="s">
        <v>10589</v>
      </c>
      <c r="Q1727" s="197" t="s">
        <v>3547</v>
      </c>
    </row>
    <row r="1728" spans="1:17">
      <c r="A1728" s="192" t="s">
        <v>6256</v>
      </c>
      <c r="B1728" s="196">
        <v>0.86299999999999999</v>
      </c>
      <c r="C1728" s="196">
        <v>0.85209999999999997</v>
      </c>
      <c r="D1728" s="196">
        <v>31.994199999999999</v>
      </c>
      <c r="E1728" s="196">
        <v>31.865099999999998</v>
      </c>
      <c r="F1728" s="196">
        <v>35.511499999999998</v>
      </c>
      <c r="G1728" s="196">
        <v>33.116799999999998</v>
      </c>
      <c r="H1728" s="197" t="s">
        <v>3608</v>
      </c>
      <c r="I1728" s="197" t="s">
        <v>1600</v>
      </c>
      <c r="J1728" s="201" t="s">
        <v>3547</v>
      </c>
      <c r="K1728" s="197" t="s">
        <v>3550</v>
      </c>
      <c r="L1728" s="192"/>
      <c r="M1728" s="197"/>
      <c r="N1728" s="192" t="s">
        <v>4209</v>
      </c>
      <c r="O1728" s="194" t="s">
        <v>2734</v>
      </c>
      <c r="P1728" s="192" t="s">
        <v>10590</v>
      </c>
      <c r="Q1728" s="197" t="s">
        <v>3547</v>
      </c>
    </row>
    <row r="1729" spans="1:17">
      <c r="A1729" s="192" t="s">
        <v>6257</v>
      </c>
      <c r="B1729" s="196">
        <v>1.2171999999999998</v>
      </c>
      <c r="C1729" s="196">
        <v>0.75669999999999993</v>
      </c>
      <c r="D1729" s="196">
        <v>33.194499999999998</v>
      </c>
      <c r="E1729" s="196">
        <v>33.8979</v>
      </c>
      <c r="F1729" s="196">
        <v>35.514199999999995</v>
      </c>
      <c r="G1729" s="196">
        <v>34.176199999999994</v>
      </c>
      <c r="H1729" s="197" t="s">
        <v>3608</v>
      </c>
      <c r="I1729" s="197" t="s">
        <v>1763</v>
      </c>
      <c r="J1729" s="201" t="s">
        <v>3547</v>
      </c>
      <c r="K1729" s="197" t="s">
        <v>3550</v>
      </c>
      <c r="L1729" s="192"/>
      <c r="M1729" s="197"/>
      <c r="N1729" s="192" t="s">
        <v>3587</v>
      </c>
      <c r="O1729" s="194" t="s">
        <v>2735</v>
      </c>
      <c r="P1729" s="192" t="s">
        <v>10591</v>
      </c>
      <c r="Q1729" s="197" t="s">
        <v>3547</v>
      </c>
    </row>
    <row r="1730" spans="1:17">
      <c r="A1730" s="192" t="s">
        <v>6258</v>
      </c>
      <c r="B1730" s="196">
        <v>1.4997999999999998</v>
      </c>
      <c r="C1730" s="196">
        <v>0.75669999999999993</v>
      </c>
      <c r="D1730" s="196">
        <v>28.621499999999997</v>
      </c>
      <c r="E1730" s="196">
        <v>28.116599999999998</v>
      </c>
      <c r="F1730" s="196">
        <v>26.158899999999999</v>
      </c>
      <c r="G1730" s="196">
        <v>27.656299999999998</v>
      </c>
      <c r="H1730" s="197" t="s">
        <v>3608</v>
      </c>
      <c r="I1730" s="197" t="s">
        <v>1763</v>
      </c>
      <c r="J1730" s="201" t="s">
        <v>3547</v>
      </c>
      <c r="K1730" s="197" t="s">
        <v>3550</v>
      </c>
      <c r="L1730" s="192"/>
      <c r="M1730" s="197"/>
      <c r="N1730" s="192" t="s">
        <v>3553</v>
      </c>
      <c r="O1730" s="194" t="s">
        <v>2736</v>
      </c>
      <c r="P1730" s="192" t="s">
        <v>10592</v>
      </c>
      <c r="Q1730" s="197" t="s">
        <v>3547</v>
      </c>
    </row>
    <row r="1731" spans="1:17">
      <c r="A1731" s="192" t="s">
        <v>6259</v>
      </c>
      <c r="B1731" s="196">
        <v>1.9592999999999998</v>
      </c>
      <c r="C1731" s="196">
        <v>0.79589999999999994</v>
      </c>
      <c r="D1731" s="196">
        <v>34.784499999999994</v>
      </c>
      <c r="E1731" s="196">
        <v>34.587799999999994</v>
      </c>
      <c r="F1731" s="196">
        <v>36.356499999999997</v>
      </c>
      <c r="G1731" s="196">
        <v>35.287499999999994</v>
      </c>
      <c r="H1731" s="197" t="s">
        <v>1538</v>
      </c>
      <c r="I1731" s="197"/>
      <c r="J1731" s="201" t="s">
        <v>3547</v>
      </c>
      <c r="K1731" s="197"/>
      <c r="L1731" s="192"/>
      <c r="M1731" s="197"/>
      <c r="N1731" s="192" t="s">
        <v>4197</v>
      </c>
      <c r="O1731" s="194" t="s">
        <v>2709</v>
      </c>
      <c r="P1731" s="192" t="s">
        <v>10564</v>
      </c>
      <c r="Q1731" s="197" t="s">
        <v>3547</v>
      </c>
    </row>
    <row r="1732" spans="1:17">
      <c r="A1732" s="192" t="s">
        <v>6260</v>
      </c>
      <c r="B1732" s="196">
        <v>1.0844999999999998</v>
      </c>
      <c r="C1732" s="196">
        <v>0.73909999999999998</v>
      </c>
      <c r="D1732" s="196">
        <v>25.088199999999997</v>
      </c>
      <c r="E1732" s="196">
        <v>26.096399999999999</v>
      </c>
      <c r="F1732" s="196">
        <v>25.103299999999997</v>
      </c>
      <c r="G1732" s="196">
        <v>25.432499999999997</v>
      </c>
      <c r="H1732" s="197" t="s">
        <v>3608</v>
      </c>
      <c r="I1732" s="197"/>
      <c r="J1732" s="201" t="s">
        <v>3547</v>
      </c>
      <c r="K1732" s="197"/>
      <c r="L1732" s="192"/>
      <c r="M1732" s="197"/>
      <c r="N1732" s="192" t="s">
        <v>3867</v>
      </c>
      <c r="O1732" s="194" t="s">
        <v>2737</v>
      </c>
      <c r="P1732" s="192" t="s">
        <v>10593</v>
      </c>
      <c r="Q1732" s="197" t="s">
        <v>3547</v>
      </c>
    </row>
    <row r="1733" spans="1:17">
      <c r="A1733" s="192" t="s">
        <v>6261</v>
      </c>
      <c r="B1733" s="196">
        <v>1.8540999999999999</v>
      </c>
      <c r="C1733" s="196">
        <v>0.78089999999999993</v>
      </c>
      <c r="D1733" s="196">
        <v>30.464199999999998</v>
      </c>
      <c r="E1733" s="196">
        <v>33.442499999999995</v>
      </c>
      <c r="F1733" s="196">
        <v>33.5092</v>
      </c>
      <c r="G1733" s="196">
        <v>32.4529</v>
      </c>
      <c r="H1733" s="197" t="s">
        <v>1892</v>
      </c>
      <c r="I1733" s="197"/>
      <c r="J1733" s="201" t="s">
        <v>3547</v>
      </c>
      <c r="K1733" s="197"/>
      <c r="L1733" s="192"/>
      <c r="M1733" s="197"/>
      <c r="N1733" s="192" t="s">
        <v>4210</v>
      </c>
      <c r="O1733" s="194" t="s">
        <v>2738</v>
      </c>
      <c r="P1733" s="192" t="s">
        <v>10594</v>
      </c>
      <c r="Q1733" s="197" t="s">
        <v>3547</v>
      </c>
    </row>
    <row r="1734" spans="1:17">
      <c r="A1734" s="192" t="s">
        <v>6262</v>
      </c>
      <c r="B1734" s="196">
        <v>0.82799999999999996</v>
      </c>
      <c r="C1734" s="196">
        <v>0.77159999999999995</v>
      </c>
      <c r="D1734" s="196">
        <v>32.980599999999995</v>
      </c>
      <c r="E1734" s="196">
        <v>33.425099999999993</v>
      </c>
      <c r="F1734" s="196">
        <v>30.564499999999999</v>
      </c>
      <c r="G1734" s="196">
        <v>32.283699999999996</v>
      </c>
      <c r="H1734" s="197" t="s">
        <v>3608</v>
      </c>
      <c r="I1734" s="197" t="s">
        <v>1538</v>
      </c>
      <c r="J1734" s="201" t="s">
        <v>3547</v>
      </c>
      <c r="K1734" s="197" t="s">
        <v>3550</v>
      </c>
      <c r="L1734" s="192"/>
      <c r="M1734" s="197"/>
      <c r="N1734" s="192" t="s">
        <v>4211</v>
      </c>
      <c r="O1734" s="194" t="s">
        <v>1892</v>
      </c>
      <c r="P1734" s="192" t="s">
        <v>10595</v>
      </c>
      <c r="Q1734" s="197" t="s">
        <v>3547</v>
      </c>
    </row>
    <row r="1735" spans="1:17">
      <c r="A1735" s="192" t="s">
        <v>6263</v>
      </c>
      <c r="B1735" s="196"/>
      <c r="C1735" s="196">
        <v>0.77159999999999995</v>
      </c>
      <c r="D1735" s="196">
        <v>23.811399999999999</v>
      </c>
      <c r="E1735" s="196">
        <v>26.722099999999998</v>
      </c>
      <c r="F1735" s="196">
        <v>24.568999999999999</v>
      </c>
      <c r="G1735" s="196">
        <v>24.924399999999999</v>
      </c>
      <c r="H1735" s="197" t="s">
        <v>3608</v>
      </c>
      <c r="I1735" s="197" t="s">
        <v>1538</v>
      </c>
      <c r="J1735" s="201" t="s">
        <v>3547</v>
      </c>
      <c r="K1735" s="197" t="s">
        <v>3550</v>
      </c>
      <c r="L1735" s="192"/>
      <c r="M1735" s="197"/>
      <c r="N1735" s="192" t="s">
        <v>3553</v>
      </c>
      <c r="O1735" s="194" t="s">
        <v>2736</v>
      </c>
      <c r="P1735" s="192" t="s">
        <v>10592</v>
      </c>
      <c r="Q1735" s="197" t="s">
        <v>3547</v>
      </c>
    </row>
    <row r="1736" spans="1:17">
      <c r="A1736" s="192" t="s">
        <v>6264</v>
      </c>
      <c r="B1736" s="196">
        <v>1.4682999999999999</v>
      </c>
      <c r="C1736" s="196">
        <v>0.77159999999999995</v>
      </c>
      <c r="D1736" s="196">
        <v>30.7273</v>
      </c>
      <c r="E1736" s="196">
        <v>30.706499999999998</v>
      </c>
      <c r="F1736" s="196">
        <v>31.074099999999998</v>
      </c>
      <c r="G1736" s="196">
        <v>30.832199999999997</v>
      </c>
      <c r="H1736" s="197" t="s">
        <v>3608</v>
      </c>
      <c r="I1736" s="197" t="s">
        <v>1538</v>
      </c>
      <c r="J1736" s="201" t="s">
        <v>3547</v>
      </c>
      <c r="K1736" s="197" t="s">
        <v>3550</v>
      </c>
      <c r="L1736" s="192"/>
      <c r="M1736" s="197"/>
      <c r="N1736" s="192" t="s">
        <v>1341</v>
      </c>
      <c r="O1736" s="194" t="s">
        <v>2739</v>
      </c>
      <c r="P1736" s="192" t="s">
        <v>10596</v>
      </c>
      <c r="Q1736" s="197" t="s">
        <v>3547</v>
      </c>
    </row>
    <row r="1737" spans="1:17">
      <c r="A1737" s="192" t="s">
        <v>6265</v>
      </c>
      <c r="B1737" s="196">
        <v>1.3673999999999999</v>
      </c>
      <c r="C1737" s="196">
        <v>0.73909999999999998</v>
      </c>
      <c r="D1737" s="196">
        <v>30.760899999999999</v>
      </c>
      <c r="E1737" s="196">
        <v>34.779699999999998</v>
      </c>
      <c r="F1737" s="196">
        <v>29.178899999999999</v>
      </c>
      <c r="G1737" s="196">
        <v>31.593699999999998</v>
      </c>
      <c r="H1737" s="197" t="s">
        <v>3608</v>
      </c>
      <c r="I1737" s="197"/>
      <c r="J1737" s="201" t="s">
        <v>3547</v>
      </c>
      <c r="K1737" s="197"/>
      <c r="L1737" s="192"/>
      <c r="M1737" s="197"/>
      <c r="N1737" s="192" t="s">
        <v>3730</v>
      </c>
      <c r="O1737" s="194" t="s">
        <v>2740</v>
      </c>
      <c r="P1737" s="192" t="s">
        <v>10597</v>
      </c>
      <c r="Q1737" s="197" t="s">
        <v>3547</v>
      </c>
    </row>
    <row r="1738" spans="1:17">
      <c r="A1738" s="192" t="s">
        <v>6266</v>
      </c>
      <c r="B1738" s="196">
        <v>1.0667</v>
      </c>
      <c r="C1738" s="196">
        <v>0.75</v>
      </c>
      <c r="D1738" s="196">
        <v>27.510099999999998</v>
      </c>
      <c r="E1738" s="196">
        <v>26.431899999999999</v>
      </c>
      <c r="F1738" s="196">
        <v>27.844999999999999</v>
      </c>
      <c r="G1738" s="196">
        <v>27.277899999999999</v>
      </c>
      <c r="H1738" s="197" t="s">
        <v>3608</v>
      </c>
      <c r="I1738" s="197"/>
      <c r="J1738" s="201" t="s">
        <v>3547</v>
      </c>
      <c r="K1738" s="197"/>
      <c r="L1738" s="192"/>
      <c r="M1738" s="197">
        <v>1.09E-2</v>
      </c>
      <c r="N1738" s="192" t="s">
        <v>3576</v>
      </c>
      <c r="O1738" s="194" t="s">
        <v>2741</v>
      </c>
      <c r="P1738" s="192" t="s">
        <v>10598</v>
      </c>
      <c r="Q1738" s="197" t="s">
        <v>3547</v>
      </c>
    </row>
    <row r="1739" spans="1:17">
      <c r="A1739" s="192" t="s">
        <v>6267</v>
      </c>
      <c r="B1739" s="196">
        <v>1.2874999999999999</v>
      </c>
      <c r="C1739" s="196">
        <v>0.73909999999999998</v>
      </c>
      <c r="D1739" s="196">
        <v>31.7821</v>
      </c>
      <c r="E1739" s="196">
        <v>33.192299999999996</v>
      </c>
      <c r="F1739" s="196">
        <v>34.721999999999994</v>
      </c>
      <c r="G1739" s="196">
        <v>33.180399999999999</v>
      </c>
      <c r="H1739" s="197" t="s">
        <v>3608</v>
      </c>
      <c r="I1739" s="197"/>
      <c r="J1739" s="201" t="s">
        <v>3547</v>
      </c>
      <c r="K1739" s="197"/>
      <c r="L1739" s="192"/>
      <c r="M1739" s="197"/>
      <c r="N1739" s="192" t="s">
        <v>4212</v>
      </c>
      <c r="O1739" s="194" t="s">
        <v>2742</v>
      </c>
      <c r="P1739" s="192" t="s">
        <v>10599</v>
      </c>
      <c r="Q1739" s="197" t="s">
        <v>3547</v>
      </c>
    </row>
    <row r="1740" spans="1:17">
      <c r="A1740" s="192" t="s">
        <v>6268</v>
      </c>
      <c r="B1740" s="196">
        <v>1.6309999999999998</v>
      </c>
      <c r="C1740" s="196">
        <v>0.78089999999999993</v>
      </c>
      <c r="D1740" s="196">
        <v>30.870999999999999</v>
      </c>
      <c r="E1740" s="196">
        <v>31.5397</v>
      </c>
      <c r="F1740" s="196">
        <v>31.619999999999997</v>
      </c>
      <c r="G1740" s="196">
        <v>31.321199999999997</v>
      </c>
      <c r="H1740" s="197" t="s">
        <v>1892</v>
      </c>
      <c r="I1740" s="197"/>
      <c r="J1740" s="201" t="s">
        <v>3547</v>
      </c>
      <c r="K1740" s="197"/>
      <c r="L1740" s="192"/>
      <c r="M1740" s="197"/>
      <c r="N1740" s="192" t="s">
        <v>4210</v>
      </c>
      <c r="O1740" s="194" t="s">
        <v>2738</v>
      </c>
      <c r="P1740" s="192" t="s">
        <v>10594</v>
      </c>
      <c r="Q1740" s="197" t="s">
        <v>3547</v>
      </c>
    </row>
    <row r="1741" spans="1:17">
      <c r="A1741" s="192" t="s">
        <v>6269</v>
      </c>
      <c r="B1741" s="196">
        <v>1.0917999999999999</v>
      </c>
      <c r="C1741" s="196">
        <v>0.73909999999999998</v>
      </c>
      <c r="D1741" s="196">
        <v>28.430299999999999</v>
      </c>
      <c r="E1741" s="196">
        <v>29.580499999999997</v>
      </c>
      <c r="F1741" s="196">
        <v>29.523599999999998</v>
      </c>
      <c r="G1741" s="196">
        <v>29.159399999999998</v>
      </c>
      <c r="H1741" s="197" t="s">
        <v>3608</v>
      </c>
      <c r="I1741" s="197"/>
      <c r="J1741" s="201" t="s">
        <v>3547</v>
      </c>
      <c r="K1741" s="197"/>
      <c r="L1741" s="192"/>
      <c r="M1741" s="197"/>
      <c r="N1741" s="192" t="s">
        <v>4213</v>
      </c>
      <c r="O1741" s="194" t="s">
        <v>2743</v>
      </c>
      <c r="P1741" s="192" t="s">
        <v>10600</v>
      </c>
      <c r="Q1741" s="197" t="s">
        <v>3547</v>
      </c>
    </row>
    <row r="1742" spans="1:17">
      <c r="A1742" s="192" t="s">
        <v>6270</v>
      </c>
      <c r="B1742" s="196">
        <v>1.5637999999999999</v>
      </c>
      <c r="C1742" s="196">
        <v>0.79589999999999994</v>
      </c>
      <c r="D1742" s="196">
        <v>29.3188</v>
      </c>
      <c r="E1742" s="196">
        <v>33.786899999999996</v>
      </c>
      <c r="F1742" s="196">
        <v>35.700299999999999</v>
      </c>
      <c r="G1742" s="196">
        <v>32.5398</v>
      </c>
      <c r="H1742" s="197" t="s">
        <v>1538</v>
      </c>
      <c r="I1742" s="197"/>
      <c r="J1742" s="201" t="s">
        <v>3547</v>
      </c>
      <c r="K1742" s="197"/>
      <c r="L1742" s="192"/>
      <c r="M1742" s="197"/>
      <c r="N1742" s="192" t="s">
        <v>4214</v>
      </c>
      <c r="O1742" s="194" t="s">
        <v>2744</v>
      </c>
      <c r="P1742" s="192" t="s">
        <v>10601</v>
      </c>
      <c r="Q1742" s="197" t="s">
        <v>3547</v>
      </c>
    </row>
    <row r="1743" spans="1:17">
      <c r="A1743" s="192" t="s">
        <v>6271</v>
      </c>
      <c r="B1743" s="196">
        <v>1.5876999999999999</v>
      </c>
      <c r="C1743" s="196">
        <v>0.75259999999999994</v>
      </c>
      <c r="D1743" s="196">
        <v>27.485099999999999</v>
      </c>
      <c r="E1743" s="196">
        <v>27.865599999999997</v>
      </c>
      <c r="F1743" s="196">
        <v>27.509999999999998</v>
      </c>
      <c r="G1743" s="196">
        <v>27.6206</v>
      </c>
      <c r="H1743" s="197" t="s">
        <v>3608</v>
      </c>
      <c r="I1743" s="197" t="s">
        <v>1384</v>
      </c>
      <c r="J1743" s="201" t="s">
        <v>3547</v>
      </c>
      <c r="K1743" s="197" t="s">
        <v>3550</v>
      </c>
      <c r="L1743" s="192"/>
      <c r="M1743" s="197"/>
      <c r="N1743" s="192" t="s">
        <v>3604</v>
      </c>
      <c r="O1743" s="194" t="s">
        <v>2730</v>
      </c>
      <c r="P1743" s="192" t="s">
        <v>10585</v>
      </c>
      <c r="Q1743" s="197" t="s">
        <v>3547</v>
      </c>
    </row>
    <row r="1744" spans="1:17">
      <c r="A1744" s="192" t="s">
        <v>6272</v>
      </c>
      <c r="B1744" s="196">
        <v>1.4738</v>
      </c>
      <c r="C1744" s="196">
        <v>0.77159999999999995</v>
      </c>
      <c r="D1744" s="196">
        <v>28.590499999999999</v>
      </c>
      <c r="E1744" s="196">
        <v>27.858599999999999</v>
      </c>
      <c r="F1744" s="196">
        <v>28.049199999999999</v>
      </c>
      <c r="G1744" s="196">
        <v>28.182799999999997</v>
      </c>
      <c r="H1744" s="197" t="s">
        <v>3608</v>
      </c>
      <c r="I1744" s="197" t="s">
        <v>1538</v>
      </c>
      <c r="J1744" s="201" t="s">
        <v>3547</v>
      </c>
      <c r="K1744" s="197" t="s">
        <v>3550</v>
      </c>
      <c r="L1744" s="192"/>
      <c r="M1744" s="197"/>
      <c r="N1744" s="192" t="s">
        <v>4215</v>
      </c>
      <c r="O1744" s="194" t="s">
        <v>2745</v>
      </c>
      <c r="P1744" s="192" t="s">
        <v>10602</v>
      </c>
      <c r="Q1744" s="197" t="s">
        <v>3547</v>
      </c>
    </row>
    <row r="1745" spans="1:17">
      <c r="A1745" s="192" t="s">
        <v>6273</v>
      </c>
      <c r="B1745" s="196">
        <v>1.9317</v>
      </c>
      <c r="C1745" s="196">
        <v>0.75669999999999993</v>
      </c>
      <c r="D1745" s="196">
        <v>30.035999999999998</v>
      </c>
      <c r="E1745" s="196">
        <v>31.452199999999998</v>
      </c>
      <c r="F1745" s="196">
        <v>33.423899999999996</v>
      </c>
      <c r="G1745" s="196">
        <v>31.6755</v>
      </c>
      <c r="H1745" s="197" t="s">
        <v>3608</v>
      </c>
      <c r="I1745" s="197" t="s">
        <v>1763</v>
      </c>
      <c r="J1745" s="201" t="s">
        <v>3547</v>
      </c>
      <c r="K1745" s="197" t="s">
        <v>3550</v>
      </c>
      <c r="L1745" s="192"/>
      <c r="M1745" s="197"/>
      <c r="N1745" s="192" t="s">
        <v>3866</v>
      </c>
      <c r="O1745" s="194" t="s">
        <v>2746</v>
      </c>
      <c r="P1745" s="192" t="s">
        <v>10603</v>
      </c>
      <c r="Q1745" s="197" t="s">
        <v>3547</v>
      </c>
    </row>
    <row r="1746" spans="1:17">
      <c r="A1746" s="192" t="s">
        <v>6274</v>
      </c>
      <c r="B1746" s="196">
        <v>1.7750999999999999</v>
      </c>
      <c r="C1746" s="196">
        <v>0.79589999999999994</v>
      </c>
      <c r="D1746" s="196">
        <v>32.119699999999995</v>
      </c>
      <c r="E1746" s="196">
        <v>31.090799999999998</v>
      </c>
      <c r="F1746" s="196">
        <v>32.874599999999994</v>
      </c>
      <c r="G1746" s="196">
        <v>32.004399999999997</v>
      </c>
      <c r="H1746" s="197" t="s">
        <v>1538</v>
      </c>
      <c r="I1746" s="197"/>
      <c r="J1746" s="201" t="s">
        <v>3547</v>
      </c>
      <c r="K1746" s="197"/>
      <c r="L1746" s="192"/>
      <c r="M1746" s="197"/>
      <c r="N1746" s="192" t="s">
        <v>4197</v>
      </c>
      <c r="O1746" s="194" t="s">
        <v>2709</v>
      </c>
      <c r="P1746" s="192" t="s">
        <v>10564</v>
      </c>
      <c r="Q1746" s="197" t="s">
        <v>3547</v>
      </c>
    </row>
    <row r="1747" spans="1:17">
      <c r="A1747" s="192" t="s">
        <v>6275</v>
      </c>
      <c r="B1747" s="196">
        <v>1.6200999999999999</v>
      </c>
      <c r="C1747" s="196">
        <v>0.77159999999999995</v>
      </c>
      <c r="D1747" s="196">
        <v>26.845699999999997</v>
      </c>
      <c r="E1747" s="196">
        <v>27.779899999999998</v>
      </c>
      <c r="F1747" s="196">
        <v>28.116899999999998</v>
      </c>
      <c r="G1747" s="196">
        <v>27.5642</v>
      </c>
      <c r="H1747" s="197" t="s">
        <v>3608</v>
      </c>
      <c r="I1747" s="197" t="s">
        <v>1538</v>
      </c>
      <c r="J1747" s="201" t="s">
        <v>3547</v>
      </c>
      <c r="K1747" s="197" t="s">
        <v>3550</v>
      </c>
      <c r="L1747" s="192"/>
      <c r="M1747" s="197"/>
      <c r="N1747" s="192" t="s">
        <v>3553</v>
      </c>
      <c r="O1747" s="194" t="s">
        <v>2736</v>
      </c>
      <c r="P1747" s="192" t="s">
        <v>10592</v>
      </c>
      <c r="Q1747" s="197" t="s">
        <v>3547</v>
      </c>
    </row>
    <row r="1748" spans="1:17">
      <c r="A1748" s="192" t="s">
        <v>6276</v>
      </c>
      <c r="B1748" s="196">
        <v>1.2712999999999999</v>
      </c>
      <c r="C1748" s="196">
        <v>0.77110000000000001</v>
      </c>
      <c r="D1748" s="196">
        <v>27.0962</v>
      </c>
      <c r="E1748" s="196">
        <v>27.654299999999999</v>
      </c>
      <c r="F1748" s="196">
        <v>27.475499999999997</v>
      </c>
      <c r="G1748" s="196">
        <v>27.413599999999999</v>
      </c>
      <c r="H1748" s="197" t="s">
        <v>3608</v>
      </c>
      <c r="I1748" s="197"/>
      <c r="J1748" s="201" t="s">
        <v>3547</v>
      </c>
      <c r="K1748" s="197"/>
      <c r="L1748" s="192"/>
      <c r="M1748" s="197">
        <v>3.1999999999999994E-2</v>
      </c>
      <c r="N1748" s="192" t="s">
        <v>4216</v>
      </c>
      <c r="O1748" s="194" t="s">
        <v>1519</v>
      </c>
      <c r="P1748" s="192" t="s">
        <v>10604</v>
      </c>
      <c r="Q1748" s="197" t="s">
        <v>3547</v>
      </c>
    </row>
    <row r="1749" spans="1:17">
      <c r="A1749" s="192" t="s">
        <v>9724</v>
      </c>
      <c r="B1749" s="196">
        <v>1.3259999999999998</v>
      </c>
      <c r="C1749" s="196">
        <v>0.73909999999999998</v>
      </c>
      <c r="D1749" s="196">
        <v>29.878499999999999</v>
      </c>
      <c r="E1749" s="196">
        <v>30.156299999999998</v>
      </c>
      <c r="F1749" s="196">
        <v>32.669399999999996</v>
      </c>
      <c r="G1749" s="196">
        <v>30.879799999999999</v>
      </c>
      <c r="H1749" s="197" t="s">
        <v>3608</v>
      </c>
      <c r="I1749" s="197"/>
      <c r="J1749" s="201" t="s">
        <v>3547</v>
      </c>
      <c r="K1749" s="197"/>
      <c r="L1749" s="192"/>
      <c r="M1749" s="197"/>
      <c r="N1749" s="192" t="s">
        <v>3730</v>
      </c>
      <c r="O1749" s="194" t="s">
        <v>2740</v>
      </c>
      <c r="P1749" s="192" t="s">
        <v>10597</v>
      </c>
      <c r="Q1749" s="197" t="s">
        <v>3547</v>
      </c>
    </row>
    <row r="1750" spans="1:17">
      <c r="A1750" s="192" t="s">
        <v>6277</v>
      </c>
      <c r="B1750" s="196">
        <v>1.5858999999999999</v>
      </c>
      <c r="C1750" s="196">
        <v>0.81839999999999991</v>
      </c>
      <c r="D1750" s="196">
        <v>37.287399999999998</v>
      </c>
      <c r="E1750" s="196">
        <v>38.528899999999993</v>
      </c>
      <c r="F1750" s="196">
        <v>37.278899999999993</v>
      </c>
      <c r="G1750" s="196">
        <v>37.697599999999994</v>
      </c>
      <c r="H1750" s="197" t="s">
        <v>4199</v>
      </c>
      <c r="I1750" s="197"/>
      <c r="J1750" s="201" t="s">
        <v>3547</v>
      </c>
      <c r="K1750" s="197"/>
      <c r="L1750" s="192"/>
      <c r="M1750" s="197"/>
      <c r="N1750" s="192" t="s">
        <v>4037</v>
      </c>
      <c r="O1750" s="194" t="s">
        <v>2713</v>
      </c>
      <c r="P1750" s="192" t="s">
        <v>10568</v>
      </c>
      <c r="Q1750" s="197" t="s">
        <v>3547</v>
      </c>
    </row>
    <row r="1751" spans="1:17">
      <c r="A1751" s="192" t="s">
        <v>6278</v>
      </c>
      <c r="B1751" s="196">
        <v>0.91759999999999997</v>
      </c>
      <c r="C1751" s="196">
        <v>0.79589999999999994</v>
      </c>
      <c r="D1751" s="196">
        <v>24.572599999999998</v>
      </c>
      <c r="E1751" s="196">
        <v>24.408199999999997</v>
      </c>
      <c r="F1751" s="196">
        <v>25.2287</v>
      </c>
      <c r="G1751" s="196">
        <v>24.712799999999998</v>
      </c>
      <c r="H1751" s="197" t="s">
        <v>1538</v>
      </c>
      <c r="I1751" s="197"/>
      <c r="J1751" s="201" t="s">
        <v>3547</v>
      </c>
      <c r="K1751" s="197"/>
      <c r="L1751" s="192"/>
      <c r="M1751" s="197"/>
      <c r="N1751" s="192" t="s">
        <v>4217</v>
      </c>
      <c r="O1751" s="194" t="s">
        <v>2747</v>
      </c>
      <c r="P1751" s="192" t="s">
        <v>10605</v>
      </c>
      <c r="Q1751" s="197" t="s">
        <v>3547</v>
      </c>
    </row>
    <row r="1752" spans="1:17">
      <c r="A1752" s="192" t="s">
        <v>6279</v>
      </c>
      <c r="B1752" s="196">
        <v>0.89169999999999994</v>
      </c>
      <c r="C1752" s="196">
        <v>0.87639999999999996</v>
      </c>
      <c r="D1752" s="196">
        <v>28.126399999999997</v>
      </c>
      <c r="E1752" s="196">
        <v>29.589799999999997</v>
      </c>
      <c r="F1752" s="196">
        <v>30.593</v>
      </c>
      <c r="G1752" s="196">
        <v>29.427099999999999</v>
      </c>
      <c r="H1752" s="197" t="s">
        <v>1600</v>
      </c>
      <c r="I1752" s="197"/>
      <c r="J1752" s="201" t="s">
        <v>3547</v>
      </c>
      <c r="K1752" s="197"/>
      <c r="L1752" s="192"/>
      <c r="M1752" s="197"/>
      <c r="N1752" s="192" t="s">
        <v>4218</v>
      </c>
      <c r="O1752" s="194" t="s">
        <v>2748</v>
      </c>
      <c r="P1752" s="192" t="s">
        <v>10606</v>
      </c>
      <c r="Q1752" s="197" t="s">
        <v>3547</v>
      </c>
    </row>
    <row r="1753" spans="1:17">
      <c r="A1753" s="192" t="s">
        <v>6280</v>
      </c>
      <c r="B1753" s="196">
        <v>0.94589999999999996</v>
      </c>
      <c r="C1753" s="196">
        <v>1.4447999999999999</v>
      </c>
      <c r="D1753" s="196"/>
      <c r="E1753" s="196"/>
      <c r="F1753" s="196"/>
      <c r="G1753" s="196"/>
      <c r="H1753" s="197" t="s">
        <v>3608</v>
      </c>
      <c r="I1753" s="197"/>
      <c r="J1753" s="201" t="s">
        <v>3547</v>
      </c>
      <c r="K1753" s="197"/>
      <c r="L1753" s="192"/>
      <c r="M1753" s="197"/>
      <c r="N1753" s="192" t="s">
        <v>4205</v>
      </c>
      <c r="O1753" s="194" t="s">
        <v>2728</v>
      </c>
      <c r="P1753" s="192" t="s">
        <v>10583</v>
      </c>
      <c r="Q1753" s="197" t="s">
        <v>3547</v>
      </c>
    </row>
    <row r="1754" spans="1:17">
      <c r="A1754" s="192" t="s">
        <v>6281</v>
      </c>
      <c r="B1754" s="196">
        <v>1.0749</v>
      </c>
      <c r="C1754" s="196">
        <v>0.75209999999999999</v>
      </c>
      <c r="D1754" s="196"/>
      <c r="E1754" s="196">
        <v>28.763499999999997</v>
      </c>
      <c r="F1754" s="196">
        <v>30.740099999999998</v>
      </c>
      <c r="G1754" s="196">
        <v>29.595999999999997</v>
      </c>
      <c r="H1754" s="197" t="s">
        <v>3608</v>
      </c>
      <c r="I1754" s="197"/>
      <c r="J1754" s="201" t="s">
        <v>3547</v>
      </c>
      <c r="K1754" s="197"/>
      <c r="L1754" s="192"/>
      <c r="M1754" s="197">
        <v>1.2999999999999999E-2</v>
      </c>
      <c r="N1754" s="192" t="s">
        <v>4219</v>
      </c>
      <c r="O1754" s="194" t="s">
        <v>2749</v>
      </c>
      <c r="P1754" s="192" t="s">
        <v>10607</v>
      </c>
      <c r="Q1754" s="197" t="s">
        <v>3547</v>
      </c>
    </row>
    <row r="1755" spans="1:17">
      <c r="A1755" s="192" t="s">
        <v>6282</v>
      </c>
      <c r="B1755" s="196">
        <v>1.077</v>
      </c>
      <c r="C1755" s="196">
        <v>0.79589999999999994</v>
      </c>
      <c r="D1755" s="196">
        <v>24.907699999999998</v>
      </c>
      <c r="E1755" s="196">
        <v>25.711699999999997</v>
      </c>
      <c r="F1755" s="196">
        <v>25.547699999999999</v>
      </c>
      <c r="G1755" s="196">
        <v>25.402199999999997</v>
      </c>
      <c r="H1755" s="197" t="s">
        <v>1538</v>
      </c>
      <c r="I1755" s="197"/>
      <c r="J1755" s="201" t="s">
        <v>3547</v>
      </c>
      <c r="K1755" s="197"/>
      <c r="L1755" s="192"/>
      <c r="M1755" s="197"/>
      <c r="N1755" s="192" t="s">
        <v>4214</v>
      </c>
      <c r="O1755" s="194" t="s">
        <v>2744</v>
      </c>
      <c r="P1755" s="192" t="s">
        <v>10601</v>
      </c>
      <c r="Q1755" s="197" t="s">
        <v>3547</v>
      </c>
    </row>
    <row r="1756" spans="1:17">
      <c r="A1756" s="192" t="s">
        <v>6283</v>
      </c>
      <c r="B1756" s="196">
        <v>1.0277999999999998</v>
      </c>
      <c r="C1756" s="196">
        <v>0.79589999999999994</v>
      </c>
      <c r="D1756" s="196">
        <v>34.476099999999995</v>
      </c>
      <c r="E1756" s="196">
        <v>34.9497</v>
      </c>
      <c r="F1756" s="196">
        <v>34.995999999999995</v>
      </c>
      <c r="G1756" s="196">
        <v>34.795399999999994</v>
      </c>
      <c r="H1756" s="197" t="s">
        <v>1538</v>
      </c>
      <c r="I1756" s="197"/>
      <c r="J1756" s="201" t="s">
        <v>3547</v>
      </c>
      <c r="K1756" s="197"/>
      <c r="L1756" s="192"/>
      <c r="M1756" s="197"/>
      <c r="N1756" s="192" t="s">
        <v>4214</v>
      </c>
      <c r="O1756" s="194" t="s">
        <v>2744</v>
      </c>
      <c r="P1756" s="192" t="s">
        <v>10601</v>
      </c>
      <c r="Q1756" s="197" t="s">
        <v>3547</v>
      </c>
    </row>
    <row r="1757" spans="1:17">
      <c r="A1757" s="192" t="s">
        <v>6284</v>
      </c>
      <c r="B1757" s="196">
        <v>1.8231999999999999</v>
      </c>
      <c r="C1757" s="196">
        <v>0.79589999999999994</v>
      </c>
      <c r="D1757" s="196">
        <v>31.589499999999997</v>
      </c>
      <c r="E1757" s="196">
        <v>30.0473</v>
      </c>
      <c r="F1757" s="196">
        <v>32.461999999999996</v>
      </c>
      <c r="G1757" s="196">
        <v>31.370399999999997</v>
      </c>
      <c r="H1757" s="197" t="s">
        <v>1538</v>
      </c>
      <c r="I1757" s="197"/>
      <c r="J1757" s="201" t="s">
        <v>3547</v>
      </c>
      <c r="K1757" s="197"/>
      <c r="L1757" s="192"/>
      <c r="M1757" s="197"/>
      <c r="N1757" s="192" t="s">
        <v>4214</v>
      </c>
      <c r="O1757" s="194" t="s">
        <v>2744</v>
      </c>
      <c r="P1757" s="192" t="s">
        <v>10601</v>
      </c>
      <c r="Q1757" s="197" t="s">
        <v>3547</v>
      </c>
    </row>
    <row r="1758" spans="1:17">
      <c r="A1758" s="192" t="s">
        <v>6285</v>
      </c>
      <c r="B1758" s="196">
        <v>1.7891999999999999</v>
      </c>
      <c r="C1758" s="196">
        <v>0.87639999999999996</v>
      </c>
      <c r="D1758" s="196">
        <v>31.933899999999998</v>
      </c>
      <c r="E1758" s="196">
        <v>33.364199999999997</v>
      </c>
      <c r="F1758" s="196">
        <v>35.967799999999997</v>
      </c>
      <c r="G1758" s="196">
        <v>33.691299999999998</v>
      </c>
      <c r="H1758" s="197" t="s">
        <v>1600</v>
      </c>
      <c r="I1758" s="197"/>
      <c r="J1758" s="201" t="s">
        <v>3547</v>
      </c>
      <c r="K1758" s="197"/>
      <c r="L1758" s="192"/>
      <c r="M1758" s="197"/>
      <c r="N1758" s="192" t="s">
        <v>3811</v>
      </c>
      <c r="O1758" s="194" t="s">
        <v>2750</v>
      </c>
      <c r="P1758" s="192" t="s">
        <v>10608</v>
      </c>
      <c r="Q1758" s="197" t="s">
        <v>3547</v>
      </c>
    </row>
    <row r="1759" spans="1:17">
      <c r="A1759" s="192" t="s">
        <v>6286</v>
      </c>
      <c r="B1759" s="196">
        <v>0.80859999999999999</v>
      </c>
      <c r="C1759" s="196">
        <v>0.73909999999999998</v>
      </c>
      <c r="D1759" s="196"/>
      <c r="E1759" s="196"/>
      <c r="F1759" s="196"/>
      <c r="G1759" s="196"/>
      <c r="H1759" s="197" t="s">
        <v>3608</v>
      </c>
      <c r="I1759" s="197"/>
      <c r="J1759" s="201" t="s">
        <v>3547</v>
      </c>
      <c r="K1759" s="197"/>
      <c r="L1759" s="192"/>
      <c r="M1759" s="197"/>
      <c r="N1759" s="192" t="s">
        <v>3553</v>
      </c>
      <c r="O1759" s="194" t="s">
        <v>2736</v>
      </c>
      <c r="P1759" s="192" t="s">
        <v>10592</v>
      </c>
      <c r="Q1759" s="197" t="s">
        <v>3547</v>
      </c>
    </row>
    <row r="1760" spans="1:17">
      <c r="A1760" s="192" t="s">
        <v>6287</v>
      </c>
      <c r="B1760" s="196">
        <v>1.0150999999999999</v>
      </c>
      <c r="C1760" s="196">
        <v>0.79589999999999994</v>
      </c>
      <c r="D1760" s="196">
        <v>33.1282</v>
      </c>
      <c r="E1760" s="196">
        <v>32.799499999999995</v>
      </c>
      <c r="F1760" s="196">
        <v>34.459899999999998</v>
      </c>
      <c r="G1760" s="196">
        <v>33.478999999999999</v>
      </c>
      <c r="H1760" s="197" t="s">
        <v>1538</v>
      </c>
      <c r="I1760" s="197"/>
      <c r="J1760" s="201" t="s">
        <v>3547</v>
      </c>
      <c r="K1760" s="197"/>
      <c r="L1760" s="192"/>
      <c r="M1760" s="197"/>
      <c r="N1760" s="192" t="s">
        <v>4197</v>
      </c>
      <c r="O1760" s="194" t="s">
        <v>2709</v>
      </c>
      <c r="P1760" s="192" t="s">
        <v>10564</v>
      </c>
      <c r="Q1760" s="197" t="s">
        <v>3547</v>
      </c>
    </row>
    <row r="1761" spans="1:17">
      <c r="A1761" s="192" t="s">
        <v>6288</v>
      </c>
      <c r="B1761" s="196">
        <v>1.3032999999999999</v>
      </c>
      <c r="C1761" s="196">
        <v>0.81839999999999991</v>
      </c>
      <c r="D1761" s="196">
        <v>33.142599999999995</v>
      </c>
      <c r="E1761" s="196">
        <v>33.156699999999994</v>
      </c>
      <c r="F1761" s="196">
        <v>32.688499999999998</v>
      </c>
      <c r="G1761" s="196">
        <v>32.993799999999993</v>
      </c>
      <c r="H1761" s="197" t="s">
        <v>4199</v>
      </c>
      <c r="I1761" s="197"/>
      <c r="J1761" s="201" t="s">
        <v>3547</v>
      </c>
      <c r="K1761" s="197"/>
      <c r="L1761" s="192"/>
      <c r="M1761" s="197"/>
      <c r="N1761" s="192" t="s">
        <v>3949</v>
      </c>
      <c r="O1761" s="194" t="s">
        <v>1888</v>
      </c>
      <c r="P1761" s="192" t="s">
        <v>10609</v>
      </c>
      <c r="Q1761" s="197" t="s">
        <v>3547</v>
      </c>
    </row>
    <row r="1762" spans="1:17">
      <c r="A1762" s="192" t="s">
        <v>6290</v>
      </c>
      <c r="B1762" s="196">
        <v>1.5038999999999998</v>
      </c>
      <c r="C1762" s="196">
        <v>0.87639999999999996</v>
      </c>
      <c r="D1762" s="196"/>
      <c r="E1762" s="196"/>
      <c r="F1762" s="196">
        <v>40.965799999999994</v>
      </c>
      <c r="G1762" s="196">
        <v>40.965799999999994</v>
      </c>
      <c r="H1762" s="197" t="s">
        <v>1600</v>
      </c>
      <c r="I1762" s="197"/>
      <c r="J1762" s="201" t="s">
        <v>3547</v>
      </c>
      <c r="K1762" s="197"/>
      <c r="L1762" s="192"/>
      <c r="M1762" s="197"/>
      <c r="N1762" s="192" t="s">
        <v>3811</v>
      </c>
      <c r="O1762" s="194" t="s">
        <v>2750</v>
      </c>
      <c r="P1762" s="192" t="s">
        <v>10608</v>
      </c>
      <c r="Q1762" s="197" t="s">
        <v>3547</v>
      </c>
    </row>
    <row r="1763" spans="1:17">
      <c r="A1763" s="192" t="s">
        <v>6291</v>
      </c>
      <c r="B1763" s="196">
        <v>1.2759999999999998</v>
      </c>
      <c r="C1763" s="196">
        <v>0.73909999999999998</v>
      </c>
      <c r="D1763" s="196"/>
      <c r="E1763" s="196"/>
      <c r="F1763" s="196">
        <v>27.180399999999999</v>
      </c>
      <c r="G1763" s="196">
        <v>27.180399999999999</v>
      </c>
      <c r="H1763" s="197" t="s">
        <v>3608</v>
      </c>
      <c r="I1763" s="197"/>
      <c r="J1763" s="201" t="s">
        <v>3547</v>
      </c>
      <c r="K1763" s="197"/>
      <c r="L1763" s="192"/>
      <c r="M1763" s="197"/>
      <c r="N1763" s="192" t="s">
        <v>4201</v>
      </c>
      <c r="O1763" s="194" t="s">
        <v>2716</v>
      </c>
      <c r="P1763" s="192" t="s">
        <v>10571</v>
      </c>
      <c r="Q1763" s="197" t="s">
        <v>3547</v>
      </c>
    </row>
    <row r="1764" spans="1:17">
      <c r="A1764" s="192" t="s">
        <v>6292</v>
      </c>
      <c r="B1764" s="196">
        <v>1.7373999999999998</v>
      </c>
      <c r="C1764" s="196">
        <v>0.8619</v>
      </c>
      <c r="D1764" s="196">
        <v>36.287599999999998</v>
      </c>
      <c r="E1764" s="196">
        <v>36.723499999999994</v>
      </c>
      <c r="F1764" s="196">
        <v>38.412899999999993</v>
      </c>
      <c r="G1764" s="196">
        <v>37.155499999999996</v>
      </c>
      <c r="H1764" s="197" t="s">
        <v>1546</v>
      </c>
      <c r="I1764" s="197" t="s">
        <v>1489</v>
      </c>
      <c r="J1764" s="201" t="s">
        <v>3547</v>
      </c>
      <c r="K1764" s="197" t="s">
        <v>3550</v>
      </c>
      <c r="L1764" s="192"/>
      <c r="M1764" s="197"/>
      <c r="N1764" s="192" t="s">
        <v>3971</v>
      </c>
      <c r="O1764" s="194" t="s">
        <v>2751</v>
      </c>
      <c r="P1764" s="192" t="s">
        <v>10610</v>
      </c>
      <c r="Q1764" s="197" t="s">
        <v>9817</v>
      </c>
    </row>
    <row r="1765" spans="1:17">
      <c r="A1765" s="192" t="s">
        <v>6293</v>
      </c>
      <c r="B1765" s="196">
        <v>0.89779999999999993</v>
      </c>
      <c r="C1765" s="196">
        <v>0.77199999999999991</v>
      </c>
      <c r="D1765" s="196">
        <v>26.567799999999998</v>
      </c>
      <c r="E1765" s="196">
        <v>27.907499999999999</v>
      </c>
      <c r="F1765" s="196">
        <v>29.328199999999999</v>
      </c>
      <c r="G1765" s="196">
        <v>27.7653</v>
      </c>
      <c r="H1765" s="197" t="s">
        <v>3659</v>
      </c>
      <c r="I1765" s="197"/>
      <c r="J1765" s="201" t="s">
        <v>3547</v>
      </c>
      <c r="K1765" s="197"/>
      <c r="L1765" s="192"/>
      <c r="M1765" s="197"/>
      <c r="N1765" s="192" t="s">
        <v>4221</v>
      </c>
      <c r="O1765" s="194" t="s">
        <v>2752</v>
      </c>
      <c r="P1765" s="192" t="s">
        <v>10611</v>
      </c>
      <c r="Q1765" s="197" t="s">
        <v>3547</v>
      </c>
    </row>
    <row r="1766" spans="1:17">
      <c r="A1766" s="192" t="s">
        <v>6294</v>
      </c>
      <c r="B1766" s="196">
        <v>1.6488999999999998</v>
      </c>
      <c r="C1766" s="196">
        <v>0.9010999999999999</v>
      </c>
      <c r="D1766" s="196">
        <v>42.292599999999993</v>
      </c>
      <c r="E1766" s="196">
        <v>41.490899999999996</v>
      </c>
      <c r="F1766" s="196">
        <v>43.538899999999998</v>
      </c>
      <c r="G1766" s="196">
        <v>42.424699999999994</v>
      </c>
      <c r="H1766" s="197" t="s">
        <v>1711</v>
      </c>
      <c r="I1766" s="197"/>
      <c r="J1766" s="201" t="s">
        <v>3547</v>
      </c>
      <c r="K1766" s="197"/>
      <c r="L1766" s="192"/>
      <c r="M1766" s="197"/>
      <c r="N1766" s="192" t="s">
        <v>4066</v>
      </c>
      <c r="O1766" s="194" t="s">
        <v>2753</v>
      </c>
      <c r="P1766" s="192" t="s">
        <v>10612</v>
      </c>
      <c r="Q1766" s="197" t="s">
        <v>3547</v>
      </c>
    </row>
    <row r="1767" spans="1:17">
      <c r="A1767" s="192" t="s">
        <v>6295</v>
      </c>
      <c r="B1767" s="196">
        <v>1.7682</v>
      </c>
      <c r="C1767" s="196">
        <v>0.97359999999999991</v>
      </c>
      <c r="D1767" s="196">
        <v>39.446599999999997</v>
      </c>
      <c r="E1767" s="196">
        <v>40.472799999999999</v>
      </c>
      <c r="F1767" s="196">
        <v>41.196599999999997</v>
      </c>
      <c r="G1767" s="196">
        <v>40.360599999999998</v>
      </c>
      <c r="H1767" s="197" t="s">
        <v>1709</v>
      </c>
      <c r="I1767" s="197" t="s">
        <v>1709</v>
      </c>
      <c r="J1767" s="201" t="s">
        <v>3547</v>
      </c>
      <c r="K1767" s="197" t="s">
        <v>3550</v>
      </c>
      <c r="L1767" s="192"/>
      <c r="M1767" s="197"/>
      <c r="N1767" s="192" t="s">
        <v>4222</v>
      </c>
      <c r="O1767" s="194" t="s">
        <v>2754</v>
      </c>
      <c r="P1767" s="192" t="s">
        <v>10613</v>
      </c>
      <c r="Q1767" s="197" t="s">
        <v>9817</v>
      </c>
    </row>
    <row r="1768" spans="1:17">
      <c r="A1768" s="192" t="s">
        <v>6296</v>
      </c>
      <c r="B1768" s="196">
        <v>1.4146999999999998</v>
      </c>
      <c r="C1768" s="196">
        <v>0.91369999999999996</v>
      </c>
      <c r="D1768" s="196">
        <v>30.9697</v>
      </c>
      <c r="E1768" s="196">
        <v>33.5869</v>
      </c>
      <c r="F1768" s="196">
        <v>33.467899999999993</v>
      </c>
      <c r="G1768" s="196">
        <v>32.647999999999996</v>
      </c>
      <c r="H1768" s="197" t="s">
        <v>3659</v>
      </c>
      <c r="I1768" s="197" t="s">
        <v>1550</v>
      </c>
      <c r="J1768" s="201" t="s">
        <v>3547</v>
      </c>
      <c r="K1768" s="197" t="s">
        <v>3550</v>
      </c>
      <c r="L1768" s="192"/>
      <c r="M1768" s="197"/>
      <c r="N1768" s="192" t="s">
        <v>4223</v>
      </c>
      <c r="O1768" s="194" t="s">
        <v>2755</v>
      </c>
      <c r="P1768" s="192" t="s">
        <v>10614</v>
      </c>
      <c r="Q1768" s="197" t="s">
        <v>3547</v>
      </c>
    </row>
    <row r="1769" spans="1:17">
      <c r="A1769" s="192" t="s">
        <v>6297</v>
      </c>
      <c r="B1769" s="196">
        <v>1.8000999999999998</v>
      </c>
      <c r="C1769" s="196">
        <v>0.84989999999999999</v>
      </c>
      <c r="D1769" s="196">
        <v>39.008199999999995</v>
      </c>
      <c r="E1769" s="196">
        <v>39.100599999999993</v>
      </c>
      <c r="F1769" s="196">
        <v>39.568499999999993</v>
      </c>
      <c r="G1769" s="196">
        <v>39.233999999999995</v>
      </c>
      <c r="H1769" s="197" t="s">
        <v>1544</v>
      </c>
      <c r="I1769" s="197"/>
      <c r="J1769" s="201" t="s">
        <v>3547</v>
      </c>
      <c r="K1769" s="197"/>
      <c r="L1769" s="192"/>
      <c r="M1769" s="197"/>
      <c r="N1769" s="192" t="s">
        <v>4224</v>
      </c>
      <c r="O1769" s="194" t="s">
        <v>2756</v>
      </c>
      <c r="P1769" s="192" t="s">
        <v>10615</v>
      </c>
      <c r="Q1769" s="197" t="s">
        <v>3547</v>
      </c>
    </row>
    <row r="1770" spans="1:17">
      <c r="A1770" s="192" t="s">
        <v>6298</v>
      </c>
      <c r="B1770" s="196">
        <v>1.1701999999999999</v>
      </c>
      <c r="C1770" s="196">
        <v>0.77199999999999991</v>
      </c>
      <c r="D1770" s="196">
        <v>25.885999999999999</v>
      </c>
      <c r="E1770" s="196">
        <v>30.565199999999997</v>
      </c>
      <c r="F1770" s="196">
        <v>30.763599999999997</v>
      </c>
      <c r="G1770" s="196">
        <v>29.007899999999999</v>
      </c>
      <c r="H1770" s="197" t="s">
        <v>3659</v>
      </c>
      <c r="I1770" s="197"/>
      <c r="J1770" s="201" t="s">
        <v>3547</v>
      </c>
      <c r="K1770" s="197"/>
      <c r="L1770" s="192"/>
      <c r="M1770" s="197"/>
      <c r="N1770" s="192" t="s">
        <v>4225</v>
      </c>
      <c r="O1770" s="194" t="s">
        <v>2757</v>
      </c>
      <c r="P1770" s="192" t="s">
        <v>10616</v>
      </c>
      <c r="Q1770" s="197" t="s">
        <v>3547</v>
      </c>
    </row>
    <row r="1771" spans="1:17">
      <c r="A1771" s="192" t="s">
        <v>6299</v>
      </c>
      <c r="B1771" s="196">
        <v>1.5401999999999998</v>
      </c>
      <c r="C1771" s="196">
        <v>0.84989999999999999</v>
      </c>
      <c r="D1771" s="196">
        <v>33.507199999999997</v>
      </c>
      <c r="E1771" s="196">
        <v>36.495399999999997</v>
      </c>
      <c r="F1771" s="196">
        <v>34.895099999999999</v>
      </c>
      <c r="G1771" s="196">
        <v>34.933499999999995</v>
      </c>
      <c r="H1771" s="197" t="s">
        <v>3659</v>
      </c>
      <c r="I1771" s="197" t="s">
        <v>1544</v>
      </c>
      <c r="J1771" s="201" t="s">
        <v>3547</v>
      </c>
      <c r="K1771" s="197" t="s">
        <v>3550</v>
      </c>
      <c r="L1771" s="192"/>
      <c r="M1771" s="197"/>
      <c r="N1771" s="192" t="s">
        <v>4226</v>
      </c>
      <c r="O1771" s="194" t="s">
        <v>2758</v>
      </c>
      <c r="P1771" s="192" t="s">
        <v>10617</v>
      </c>
      <c r="Q1771" s="197" t="s">
        <v>3547</v>
      </c>
    </row>
    <row r="1772" spans="1:17">
      <c r="A1772" s="192" t="s">
        <v>6300</v>
      </c>
      <c r="B1772" s="196">
        <v>1.9236</v>
      </c>
      <c r="C1772" s="196">
        <v>0.9010999999999999</v>
      </c>
      <c r="D1772" s="196">
        <v>35.945499999999996</v>
      </c>
      <c r="E1772" s="196">
        <v>36.854299999999995</v>
      </c>
      <c r="F1772" s="196">
        <v>37.069599999999994</v>
      </c>
      <c r="G1772" s="196">
        <v>36.634699999999995</v>
      </c>
      <c r="H1772" s="197" t="s">
        <v>1711</v>
      </c>
      <c r="I1772" s="197"/>
      <c r="J1772" s="201" t="s">
        <v>3547</v>
      </c>
      <c r="K1772" s="197"/>
      <c r="L1772" s="192"/>
      <c r="M1772" s="197"/>
      <c r="N1772" s="192" t="s">
        <v>4171</v>
      </c>
      <c r="O1772" s="194" t="s">
        <v>2759</v>
      </c>
      <c r="P1772" s="192" t="s">
        <v>10618</v>
      </c>
      <c r="Q1772" s="197" t="s">
        <v>3547</v>
      </c>
    </row>
    <row r="1773" spans="1:17">
      <c r="A1773" s="192" t="s">
        <v>6301</v>
      </c>
      <c r="B1773" s="196">
        <v>1.8034999999999999</v>
      </c>
      <c r="C1773" s="196">
        <v>0.82509999999999994</v>
      </c>
      <c r="D1773" s="196">
        <v>30.545699999999997</v>
      </c>
      <c r="E1773" s="196">
        <v>30.287299999999998</v>
      </c>
      <c r="F1773" s="196">
        <v>30.156799999999997</v>
      </c>
      <c r="G1773" s="196">
        <v>30.333599999999997</v>
      </c>
      <c r="H1773" s="197" t="s">
        <v>3659</v>
      </c>
      <c r="I1773" s="197" t="s">
        <v>3966</v>
      </c>
      <c r="J1773" s="201" t="s">
        <v>3547</v>
      </c>
      <c r="K1773" s="197" t="s">
        <v>3550</v>
      </c>
      <c r="L1773" s="192"/>
      <c r="M1773" s="197"/>
      <c r="N1773" s="192" t="s">
        <v>4044</v>
      </c>
      <c r="O1773" s="194" t="s">
        <v>2760</v>
      </c>
      <c r="P1773" s="192" t="s">
        <v>10619</v>
      </c>
      <c r="Q1773" s="197" t="s">
        <v>3547</v>
      </c>
    </row>
    <row r="1774" spans="1:17">
      <c r="A1774" s="192" t="s">
        <v>6302</v>
      </c>
      <c r="B1774" s="196">
        <v>1.7574999999999998</v>
      </c>
      <c r="C1774" s="196">
        <v>0.9010999999999999</v>
      </c>
      <c r="D1774" s="196">
        <v>34.4985</v>
      </c>
      <c r="E1774" s="196">
        <v>36.770499999999998</v>
      </c>
      <c r="F1774" s="196">
        <v>34.208199999999998</v>
      </c>
      <c r="G1774" s="196">
        <v>35.211599999999997</v>
      </c>
      <c r="H1774" s="197" t="s">
        <v>1711</v>
      </c>
      <c r="I1774" s="197"/>
      <c r="J1774" s="201" t="s">
        <v>3547</v>
      </c>
      <c r="K1774" s="197"/>
      <c r="L1774" s="192"/>
      <c r="M1774" s="197"/>
      <c r="N1774" s="192" t="s">
        <v>3558</v>
      </c>
      <c r="O1774" s="194" t="s">
        <v>2761</v>
      </c>
      <c r="P1774" s="192" t="s">
        <v>10620</v>
      </c>
      <c r="Q1774" s="197" t="s">
        <v>3547</v>
      </c>
    </row>
    <row r="1775" spans="1:17">
      <c r="A1775" s="192" t="s">
        <v>6303</v>
      </c>
      <c r="B1775" s="196">
        <v>1.0358999999999998</v>
      </c>
      <c r="C1775" s="196">
        <v>0.77199999999999991</v>
      </c>
      <c r="D1775" s="196">
        <v>25.098299999999998</v>
      </c>
      <c r="E1775" s="196">
        <v>25.2623</v>
      </c>
      <c r="F1775" s="196">
        <v>26.219199999999997</v>
      </c>
      <c r="G1775" s="196">
        <v>25.512699999999999</v>
      </c>
      <c r="H1775" s="197" t="s">
        <v>3659</v>
      </c>
      <c r="I1775" s="197"/>
      <c r="J1775" s="201" t="s">
        <v>3547</v>
      </c>
      <c r="K1775" s="197"/>
      <c r="L1775" s="192"/>
      <c r="M1775" s="197"/>
      <c r="N1775" s="192" t="s">
        <v>1336</v>
      </c>
      <c r="O1775" s="194" t="s">
        <v>2762</v>
      </c>
      <c r="P1775" s="192" t="s">
        <v>10621</v>
      </c>
      <c r="Q1775" s="197" t="s">
        <v>3547</v>
      </c>
    </row>
    <row r="1776" spans="1:17">
      <c r="A1776" s="192" t="s">
        <v>6304</v>
      </c>
      <c r="B1776" s="196">
        <v>1.5774999999999999</v>
      </c>
      <c r="C1776" s="196">
        <v>0.9010999999999999</v>
      </c>
      <c r="D1776" s="196">
        <v>34.443299999999994</v>
      </c>
      <c r="E1776" s="196">
        <v>35.678899999999999</v>
      </c>
      <c r="F1776" s="196">
        <v>37.527999999999999</v>
      </c>
      <c r="G1776" s="196">
        <v>35.865199999999994</v>
      </c>
      <c r="H1776" s="197" t="s">
        <v>3659</v>
      </c>
      <c r="I1776" s="197" t="s">
        <v>1711</v>
      </c>
      <c r="J1776" s="201" t="s">
        <v>3547</v>
      </c>
      <c r="K1776" s="197" t="s">
        <v>3550</v>
      </c>
      <c r="L1776" s="192"/>
      <c r="M1776" s="197">
        <v>1.0199999999999999E-2</v>
      </c>
      <c r="N1776" s="192" t="s">
        <v>3576</v>
      </c>
      <c r="O1776" s="194" t="s">
        <v>2763</v>
      </c>
      <c r="P1776" s="192" t="s">
        <v>10622</v>
      </c>
      <c r="Q1776" s="197" t="s">
        <v>3547</v>
      </c>
    </row>
    <row r="1777" spans="1:17">
      <c r="A1777" s="192" t="s">
        <v>6305</v>
      </c>
      <c r="B1777" s="196">
        <v>1.7624</v>
      </c>
      <c r="C1777" s="196">
        <v>0.91369999999999996</v>
      </c>
      <c r="D1777" s="196">
        <v>37.473899999999993</v>
      </c>
      <c r="E1777" s="196">
        <v>38.717199999999998</v>
      </c>
      <c r="F1777" s="196">
        <v>40.0398</v>
      </c>
      <c r="G1777" s="196">
        <v>38.790199999999999</v>
      </c>
      <c r="H1777" s="197" t="s">
        <v>1550</v>
      </c>
      <c r="I1777" s="197"/>
      <c r="J1777" s="201" t="s">
        <v>3547</v>
      </c>
      <c r="K1777" s="197"/>
      <c r="L1777" s="192"/>
      <c r="M1777" s="197"/>
      <c r="N1777" s="192" t="s">
        <v>3584</v>
      </c>
      <c r="O1777" s="194" t="s">
        <v>2764</v>
      </c>
      <c r="P1777" s="192" t="s">
        <v>10623</v>
      </c>
      <c r="Q1777" s="197" t="s">
        <v>3547</v>
      </c>
    </row>
    <row r="1778" spans="1:17">
      <c r="A1778" s="192" t="s">
        <v>6306</v>
      </c>
      <c r="B1778" s="196">
        <v>2.3531999999999997</v>
      </c>
      <c r="C1778" s="196">
        <v>0.9010999999999999</v>
      </c>
      <c r="D1778" s="196">
        <v>36.390799999999999</v>
      </c>
      <c r="E1778" s="196">
        <v>37.096699999999998</v>
      </c>
      <c r="F1778" s="196">
        <v>38.518299999999996</v>
      </c>
      <c r="G1778" s="196">
        <v>37.340899999999998</v>
      </c>
      <c r="H1778" s="197" t="s">
        <v>1711</v>
      </c>
      <c r="I1778" s="197"/>
      <c r="J1778" s="201" t="s">
        <v>3547</v>
      </c>
      <c r="K1778" s="197"/>
      <c r="L1778" s="192"/>
      <c r="M1778" s="197"/>
      <c r="N1778" s="192" t="s">
        <v>4227</v>
      </c>
      <c r="O1778" s="194" t="s">
        <v>2765</v>
      </c>
      <c r="P1778" s="192" t="s">
        <v>10624</v>
      </c>
      <c r="Q1778" s="197" t="s">
        <v>3547</v>
      </c>
    </row>
    <row r="1779" spans="1:17">
      <c r="A1779" s="192" t="s">
        <v>6307</v>
      </c>
      <c r="B1779" s="196">
        <v>1.2497999999999998</v>
      </c>
      <c r="C1779" s="196">
        <v>0.77199999999999991</v>
      </c>
      <c r="D1779" s="196">
        <v>31.189299999999999</v>
      </c>
      <c r="E1779" s="196">
        <v>36.791399999999996</v>
      </c>
      <c r="F1779" s="196">
        <v>35.7517</v>
      </c>
      <c r="G1779" s="196">
        <v>34.416099999999993</v>
      </c>
      <c r="H1779" s="197" t="s">
        <v>1550</v>
      </c>
      <c r="I1779" s="197" t="s">
        <v>3659</v>
      </c>
      <c r="J1779" s="201" t="s">
        <v>3547</v>
      </c>
      <c r="K1779" s="197"/>
      <c r="L1779" s="192" t="s">
        <v>3550</v>
      </c>
      <c r="M1779" s="197"/>
      <c r="N1779" s="192" t="s">
        <v>4228</v>
      </c>
      <c r="O1779" s="194" t="s">
        <v>2766</v>
      </c>
      <c r="P1779" s="192" t="s">
        <v>10625</v>
      </c>
      <c r="Q1779" s="197" t="s">
        <v>3547</v>
      </c>
    </row>
    <row r="1780" spans="1:17">
      <c r="A1780" s="192" t="s">
        <v>6308</v>
      </c>
      <c r="B1780" s="196">
        <v>1.8945999999999998</v>
      </c>
      <c r="C1780" s="196">
        <v>0.85059999999999991</v>
      </c>
      <c r="D1780" s="196">
        <v>34.133299999999998</v>
      </c>
      <c r="E1780" s="196">
        <v>31.8994</v>
      </c>
      <c r="F1780" s="196">
        <v>33.638699999999993</v>
      </c>
      <c r="G1780" s="196">
        <v>33.217299999999994</v>
      </c>
      <c r="H1780" s="197" t="s">
        <v>1743</v>
      </c>
      <c r="I1780" s="197"/>
      <c r="J1780" s="201" t="s">
        <v>3547</v>
      </c>
      <c r="K1780" s="197"/>
      <c r="L1780" s="192"/>
      <c r="M1780" s="197"/>
      <c r="N1780" s="192" t="s">
        <v>3580</v>
      </c>
      <c r="O1780" s="194" t="s">
        <v>1897</v>
      </c>
      <c r="P1780" s="192" t="s">
        <v>10626</v>
      </c>
      <c r="Q1780" s="197" t="s">
        <v>3547</v>
      </c>
    </row>
    <row r="1781" spans="1:17">
      <c r="A1781" s="192" t="s">
        <v>6309</v>
      </c>
      <c r="B1781" s="196">
        <v>1.5904999999999998</v>
      </c>
      <c r="C1781" s="196">
        <v>0.84989999999999999</v>
      </c>
      <c r="D1781" s="196">
        <v>30.817399999999999</v>
      </c>
      <c r="E1781" s="196">
        <v>31.851899999999997</v>
      </c>
      <c r="F1781" s="196">
        <v>32.598199999999999</v>
      </c>
      <c r="G1781" s="196">
        <v>31.753399999999999</v>
      </c>
      <c r="H1781" s="197" t="s">
        <v>1544</v>
      </c>
      <c r="I1781" s="197" t="s">
        <v>1544</v>
      </c>
      <c r="J1781" s="201" t="s">
        <v>3547</v>
      </c>
      <c r="K1781" s="197" t="s">
        <v>3550</v>
      </c>
      <c r="L1781" s="192"/>
      <c r="M1781" s="197"/>
      <c r="N1781" s="192" t="s">
        <v>4224</v>
      </c>
      <c r="O1781" s="194" t="s">
        <v>2756</v>
      </c>
      <c r="P1781" s="192" t="s">
        <v>10615</v>
      </c>
      <c r="Q1781" s="197" t="s">
        <v>9817</v>
      </c>
    </row>
    <row r="1782" spans="1:17">
      <c r="A1782" s="192" t="s">
        <v>6310</v>
      </c>
      <c r="B1782" s="196">
        <v>1.4379999999999999</v>
      </c>
      <c r="C1782" s="196">
        <v>0.91369999999999996</v>
      </c>
      <c r="D1782" s="196">
        <v>37.954199999999993</v>
      </c>
      <c r="E1782" s="196">
        <v>37.792699999999996</v>
      </c>
      <c r="F1782" s="196">
        <v>38.850999999999999</v>
      </c>
      <c r="G1782" s="196">
        <v>38.208999999999996</v>
      </c>
      <c r="H1782" s="197" t="s">
        <v>1550</v>
      </c>
      <c r="I1782" s="197"/>
      <c r="J1782" s="201" t="s">
        <v>3547</v>
      </c>
      <c r="K1782" s="197"/>
      <c r="L1782" s="192"/>
      <c r="M1782" s="197"/>
      <c r="N1782" s="192" t="s">
        <v>3584</v>
      </c>
      <c r="O1782" s="194" t="s">
        <v>2764</v>
      </c>
      <c r="P1782" s="192" t="s">
        <v>10623</v>
      </c>
      <c r="Q1782" s="197" t="s">
        <v>3547</v>
      </c>
    </row>
    <row r="1783" spans="1:17">
      <c r="A1783" s="192" t="s">
        <v>6311</v>
      </c>
      <c r="B1783" s="196">
        <v>1.2513999999999998</v>
      </c>
      <c r="C1783" s="196">
        <v>0.97359999999999991</v>
      </c>
      <c r="D1783" s="196">
        <v>39.027099999999997</v>
      </c>
      <c r="E1783" s="196">
        <v>39.072899999999997</v>
      </c>
      <c r="F1783" s="196">
        <v>40.765799999999999</v>
      </c>
      <c r="G1783" s="196">
        <v>39.595199999999998</v>
      </c>
      <c r="H1783" s="197" t="s">
        <v>3659</v>
      </c>
      <c r="I1783" s="197" t="s">
        <v>1709</v>
      </c>
      <c r="J1783" s="201" t="s">
        <v>3547</v>
      </c>
      <c r="K1783" s="197" t="s">
        <v>3550</v>
      </c>
      <c r="L1783" s="192"/>
      <c r="M1783" s="197">
        <v>2.1299999999999999E-2</v>
      </c>
      <c r="N1783" s="192" t="s">
        <v>4229</v>
      </c>
      <c r="O1783" s="194" t="s">
        <v>2767</v>
      </c>
      <c r="P1783" s="192" t="s">
        <v>10627</v>
      </c>
      <c r="Q1783" s="197" t="s">
        <v>3547</v>
      </c>
    </row>
    <row r="1784" spans="1:17">
      <c r="A1784" s="192" t="s">
        <v>6312</v>
      </c>
      <c r="B1784" s="196">
        <v>1.7271999999999998</v>
      </c>
      <c r="C1784" s="196">
        <v>0.9010999999999999</v>
      </c>
      <c r="D1784" s="196">
        <v>37.011999999999993</v>
      </c>
      <c r="E1784" s="196">
        <v>36.273499999999999</v>
      </c>
      <c r="F1784" s="196">
        <v>37.736499999999999</v>
      </c>
      <c r="G1784" s="196">
        <v>37.007899999999999</v>
      </c>
      <c r="H1784" s="197" t="s">
        <v>1711</v>
      </c>
      <c r="I1784" s="197"/>
      <c r="J1784" s="201" t="s">
        <v>3547</v>
      </c>
      <c r="K1784" s="197"/>
      <c r="L1784" s="192"/>
      <c r="M1784" s="197"/>
      <c r="N1784" s="192" t="s">
        <v>3609</v>
      </c>
      <c r="O1784" s="194" t="s">
        <v>2768</v>
      </c>
      <c r="P1784" s="192" t="s">
        <v>10628</v>
      </c>
      <c r="Q1784" s="197" t="s">
        <v>3547</v>
      </c>
    </row>
    <row r="1785" spans="1:17">
      <c r="A1785" s="192" t="s">
        <v>6313</v>
      </c>
      <c r="B1785" s="196">
        <v>1.1261999999999999</v>
      </c>
      <c r="C1785" s="196">
        <v>0.91369999999999996</v>
      </c>
      <c r="D1785" s="196">
        <v>31.983499999999999</v>
      </c>
      <c r="E1785" s="196">
        <v>31.121299999999998</v>
      </c>
      <c r="F1785" s="196">
        <v>32.021799999999999</v>
      </c>
      <c r="G1785" s="196">
        <v>31.711099999999998</v>
      </c>
      <c r="H1785" s="197" t="s">
        <v>1550</v>
      </c>
      <c r="I1785" s="197"/>
      <c r="J1785" s="201" t="s">
        <v>3547</v>
      </c>
      <c r="K1785" s="197"/>
      <c r="L1785" s="192"/>
      <c r="M1785" s="197"/>
      <c r="N1785" s="192" t="s">
        <v>3923</v>
      </c>
      <c r="O1785" s="194" t="s">
        <v>2769</v>
      </c>
      <c r="P1785" s="192" t="s">
        <v>10629</v>
      </c>
      <c r="Q1785" s="197" t="s">
        <v>3547</v>
      </c>
    </row>
    <row r="1786" spans="1:17">
      <c r="A1786" s="192" t="s">
        <v>6314</v>
      </c>
      <c r="B1786" s="196">
        <v>1.2605</v>
      </c>
      <c r="C1786" s="196">
        <v>0.77569999999999995</v>
      </c>
      <c r="D1786" s="196">
        <v>31.268699999999999</v>
      </c>
      <c r="E1786" s="196">
        <v>37.092799999999997</v>
      </c>
      <c r="F1786" s="196">
        <v>38.351099999999995</v>
      </c>
      <c r="G1786" s="196">
        <v>35.663399999999996</v>
      </c>
      <c r="H1786" s="197" t="s">
        <v>3659</v>
      </c>
      <c r="I1786" s="197"/>
      <c r="J1786" s="201" t="s">
        <v>3547</v>
      </c>
      <c r="K1786" s="197"/>
      <c r="L1786" s="192"/>
      <c r="M1786" s="197">
        <v>3.6999999999999997E-3</v>
      </c>
      <c r="N1786" s="192" t="s">
        <v>4230</v>
      </c>
      <c r="O1786" s="194" t="s">
        <v>2770</v>
      </c>
      <c r="P1786" s="192" t="s">
        <v>10630</v>
      </c>
      <c r="Q1786" s="197" t="s">
        <v>3547</v>
      </c>
    </row>
    <row r="1787" spans="1:17">
      <c r="A1787" s="192" t="s">
        <v>6315</v>
      </c>
      <c r="B1787" s="196">
        <v>1.1571999999999998</v>
      </c>
      <c r="C1787" s="196">
        <v>0.77199999999999991</v>
      </c>
      <c r="D1787" s="196">
        <v>29.725999999999999</v>
      </c>
      <c r="E1787" s="196">
        <v>32.091199999999994</v>
      </c>
      <c r="F1787" s="196">
        <v>30.9758</v>
      </c>
      <c r="G1787" s="196">
        <v>30.906299999999998</v>
      </c>
      <c r="H1787" s="197" t="s">
        <v>3659</v>
      </c>
      <c r="I1787" s="197"/>
      <c r="J1787" s="201" t="s">
        <v>3547</v>
      </c>
      <c r="K1787" s="197"/>
      <c r="L1787" s="192"/>
      <c r="M1787" s="197"/>
      <c r="N1787" s="192" t="s">
        <v>4075</v>
      </c>
      <c r="O1787" s="194" t="s">
        <v>2771</v>
      </c>
      <c r="P1787" s="192" t="s">
        <v>10631</v>
      </c>
      <c r="Q1787" s="197" t="s">
        <v>3547</v>
      </c>
    </row>
    <row r="1788" spans="1:17">
      <c r="A1788" s="192" t="s">
        <v>6316</v>
      </c>
      <c r="B1788" s="196">
        <v>1.4470999999999998</v>
      </c>
      <c r="C1788" s="196">
        <v>0.91369999999999996</v>
      </c>
      <c r="D1788" s="196">
        <v>36.4863</v>
      </c>
      <c r="E1788" s="196">
        <v>36.585199999999993</v>
      </c>
      <c r="F1788" s="196">
        <v>38.5869</v>
      </c>
      <c r="G1788" s="196">
        <v>37.193099999999994</v>
      </c>
      <c r="H1788" s="197" t="s">
        <v>1550</v>
      </c>
      <c r="I1788" s="197"/>
      <c r="J1788" s="201" t="s">
        <v>3547</v>
      </c>
      <c r="K1788" s="197"/>
      <c r="L1788" s="192"/>
      <c r="M1788" s="197"/>
      <c r="N1788" s="192" t="s">
        <v>3587</v>
      </c>
      <c r="O1788" s="194" t="s">
        <v>2772</v>
      </c>
      <c r="P1788" s="192" t="s">
        <v>10632</v>
      </c>
      <c r="Q1788" s="197" t="s">
        <v>3547</v>
      </c>
    </row>
    <row r="1789" spans="1:17">
      <c r="A1789" s="192" t="s">
        <v>6317</v>
      </c>
      <c r="B1789" s="196">
        <v>1.4515999999999998</v>
      </c>
      <c r="C1789" s="196">
        <v>0.84989999999999999</v>
      </c>
      <c r="D1789" s="196">
        <v>26.9331</v>
      </c>
      <c r="E1789" s="196">
        <v>29.773</v>
      </c>
      <c r="F1789" s="196">
        <v>33.762699999999995</v>
      </c>
      <c r="G1789" s="196">
        <v>30.306099999999997</v>
      </c>
      <c r="H1789" s="197" t="s">
        <v>3659</v>
      </c>
      <c r="I1789" s="197" t="s">
        <v>1544</v>
      </c>
      <c r="J1789" s="201" t="s">
        <v>3547</v>
      </c>
      <c r="K1789" s="197" t="s">
        <v>3550</v>
      </c>
      <c r="L1789" s="192"/>
      <c r="M1789" s="197">
        <v>5.7999999999999996E-3</v>
      </c>
      <c r="N1789" s="192" t="s">
        <v>4231</v>
      </c>
      <c r="O1789" s="194" t="s">
        <v>2773</v>
      </c>
      <c r="P1789" s="192" t="s">
        <v>10633</v>
      </c>
      <c r="Q1789" s="197" t="s">
        <v>3547</v>
      </c>
    </row>
    <row r="1790" spans="1:17">
      <c r="A1790" s="192" t="s">
        <v>6318</v>
      </c>
      <c r="B1790" s="196">
        <v>1.9661</v>
      </c>
      <c r="C1790" s="196">
        <v>0.85059999999999991</v>
      </c>
      <c r="D1790" s="196">
        <v>33.097899999999996</v>
      </c>
      <c r="E1790" s="196">
        <v>37.192899999999995</v>
      </c>
      <c r="F1790" s="196">
        <v>39.758599999999994</v>
      </c>
      <c r="G1790" s="196">
        <v>36.546999999999997</v>
      </c>
      <c r="H1790" s="197" t="s">
        <v>1743</v>
      </c>
      <c r="I1790" s="197"/>
      <c r="J1790" s="201" t="s">
        <v>3547</v>
      </c>
      <c r="K1790" s="197"/>
      <c r="L1790" s="192"/>
      <c r="M1790" s="197"/>
      <c r="N1790" s="192" t="s">
        <v>3580</v>
      </c>
      <c r="O1790" s="194" t="s">
        <v>1897</v>
      </c>
      <c r="P1790" s="192" t="s">
        <v>10626</v>
      </c>
      <c r="Q1790" s="197" t="s">
        <v>3547</v>
      </c>
    </row>
    <row r="1791" spans="1:17">
      <c r="A1791" s="192" t="s">
        <v>6319</v>
      </c>
      <c r="B1791" s="196">
        <v>2.0242</v>
      </c>
      <c r="C1791" s="196">
        <v>0.82789999999999997</v>
      </c>
      <c r="D1791" s="196">
        <v>34.200499999999998</v>
      </c>
      <c r="E1791" s="196">
        <v>34.308999999999997</v>
      </c>
      <c r="F1791" s="196">
        <v>35.831599999999995</v>
      </c>
      <c r="G1791" s="196">
        <v>34.775299999999994</v>
      </c>
      <c r="H1791" s="197" t="s">
        <v>1832</v>
      </c>
      <c r="I1791" s="197"/>
      <c r="J1791" s="201" t="s">
        <v>3547</v>
      </c>
      <c r="K1791" s="197"/>
      <c r="L1791" s="192"/>
      <c r="M1791" s="197"/>
      <c r="N1791" s="192" t="s">
        <v>3644</v>
      </c>
      <c r="O1791" s="194" t="s">
        <v>2774</v>
      </c>
      <c r="P1791" s="192" t="s">
        <v>10634</v>
      </c>
      <c r="Q1791" s="197" t="s">
        <v>3547</v>
      </c>
    </row>
    <row r="1792" spans="1:17">
      <c r="A1792" s="192" t="s">
        <v>6320</v>
      </c>
      <c r="B1792" s="196">
        <v>1.0190999999999999</v>
      </c>
      <c r="C1792" s="196">
        <v>0.77199999999999991</v>
      </c>
      <c r="D1792" s="196">
        <v>25.1663</v>
      </c>
      <c r="E1792" s="196">
        <v>25.731199999999998</v>
      </c>
      <c r="F1792" s="196">
        <v>27.118399999999998</v>
      </c>
      <c r="G1792" s="196">
        <v>25.9575</v>
      </c>
      <c r="H1792" s="197" t="s">
        <v>3659</v>
      </c>
      <c r="I1792" s="197"/>
      <c r="J1792" s="201" t="s">
        <v>3547</v>
      </c>
      <c r="K1792" s="197"/>
      <c r="L1792" s="192"/>
      <c r="M1792" s="197"/>
      <c r="N1792" s="192" t="s">
        <v>4232</v>
      </c>
      <c r="O1792" s="194" t="s">
        <v>2775</v>
      </c>
      <c r="P1792" s="192" t="s">
        <v>10635</v>
      </c>
      <c r="Q1792" s="197" t="s">
        <v>3547</v>
      </c>
    </row>
    <row r="1793" spans="1:17">
      <c r="A1793" s="192" t="s">
        <v>6321</v>
      </c>
      <c r="B1793" s="196">
        <v>1.3480999999999999</v>
      </c>
      <c r="C1793" s="196">
        <v>0.82789999999999997</v>
      </c>
      <c r="D1793" s="196">
        <v>34.310199999999995</v>
      </c>
      <c r="E1793" s="196">
        <v>33.802999999999997</v>
      </c>
      <c r="F1793" s="196">
        <v>34.977699999999999</v>
      </c>
      <c r="G1793" s="196">
        <v>34.338099999999997</v>
      </c>
      <c r="H1793" s="197" t="s">
        <v>3659</v>
      </c>
      <c r="I1793" s="197" t="s">
        <v>1832</v>
      </c>
      <c r="J1793" s="201" t="s">
        <v>3547</v>
      </c>
      <c r="K1793" s="197" t="s">
        <v>3550</v>
      </c>
      <c r="L1793" s="192"/>
      <c r="M1793" s="197">
        <v>1.5599999999999999E-2</v>
      </c>
      <c r="N1793" s="192" t="s">
        <v>3570</v>
      </c>
      <c r="O1793" s="194" t="s">
        <v>2776</v>
      </c>
      <c r="P1793" s="192" t="s">
        <v>10636</v>
      </c>
      <c r="Q1793" s="197" t="s">
        <v>3547</v>
      </c>
    </row>
    <row r="1794" spans="1:17">
      <c r="A1794" s="192" t="s">
        <v>6322</v>
      </c>
      <c r="B1794" s="196">
        <v>1.6977</v>
      </c>
      <c r="C1794" s="196">
        <v>0.9010999999999999</v>
      </c>
      <c r="D1794" s="196">
        <v>34.3705</v>
      </c>
      <c r="E1794" s="196">
        <v>34.068399999999997</v>
      </c>
      <c r="F1794" s="196">
        <v>34.690099999999994</v>
      </c>
      <c r="G1794" s="196">
        <v>34.375899999999994</v>
      </c>
      <c r="H1794" s="197" t="s">
        <v>1711</v>
      </c>
      <c r="I1794" s="197"/>
      <c r="J1794" s="201" t="s">
        <v>3547</v>
      </c>
      <c r="K1794" s="197"/>
      <c r="L1794" s="192"/>
      <c r="M1794" s="197"/>
      <c r="N1794" s="192" t="s">
        <v>4227</v>
      </c>
      <c r="O1794" s="194" t="s">
        <v>2765</v>
      </c>
      <c r="P1794" s="192" t="s">
        <v>10624</v>
      </c>
      <c r="Q1794" s="197" t="s">
        <v>3547</v>
      </c>
    </row>
    <row r="1795" spans="1:17">
      <c r="A1795" s="192" t="s">
        <v>6323</v>
      </c>
      <c r="B1795" s="196">
        <v>1.4530999999999998</v>
      </c>
      <c r="C1795" s="196">
        <v>0.83529999999999993</v>
      </c>
      <c r="D1795" s="196">
        <v>27.992199999999997</v>
      </c>
      <c r="E1795" s="196">
        <v>27.140999999999998</v>
      </c>
      <c r="F1795" s="196">
        <v>28.573499999999999</v>
      </c>
      <c r="G1795" s="196">
        <v>27.892299999999999</v>
      </c>
      <c r="H1795" s="197" t="s">
        <v>3659</v>
      </c>
      <c r="I1795" s="197" t="s">
        <v>1743</v>
      </c>
      <c r="J1795" s="201" t="s">
        <v>3547</v>
      </c>
      <c r="K1795" s="197" t="s">
        <v>3550</v>
      </c>
      <c r="L1795" s="192"/>
      <c r="M1795" s="197"/>
      <c r="N1795" s="192" t="s">
        <v>4233</v>
      </c>
      <c r="O1795" s="194" t="s">
        <v>2777</v>
      </c>
      <c r="P1795" s="192" t="s">
        <v>10637</v>
      </c>
      <c r="Q1795" s="197" t="s">
        <v>3547</v>
      </c>
    </row>
    <row r="1796" spans="1:17">
      <c r="A1796" s="192" t="s">
        <v>6324</v>
      </c>
      <c r="B1796" s="196">
        <v>0.88019999999999998</v>
      </c>
      <c r="C1796" s="196">
        <v>0.77199999999999991</v>
      </c>
      <c r="D1796" s="196">
        <v>35.590699999999998</v>
      </c>
      <c r="E1796" s="196">
        <v>29.274199999999997</v>
      </c>
      <c r="F1796" s="196">
        <v>28.403499999999998</v>
      </c>
      <c r="G1796" s="196">
        <v>30.8355</v>
      </c>
      <c r="H1796" s="197" t="s">
        <v>3659</v>
      </c>
      <c r="I1796" s="197"/>
      <c r="J1796" s="201" t="s">
        <v>3547</v>
      </c>
      <c r="K1796" s="197"/>
      <c r="L1796" s="192"/>
      <c r="M1796" s="197"/>
      <c r="N1796" s="192" t="s">
        <v>4234</v>
      </c>
      <c r="O1796" s="194" t="s">
        <v>1532</v>
      </c>
      <c r="P1796" s="192" t="s">
        <v>10638</v>
      </c>
      <c r="Q1796" s="197" t="s">
        <v>3547</v>
      </c>
    </row>
    <row r="1797" spans="1:17">
      <c r="A1797" s="192" t="s">
        <v>6325</v>
      </c>
      <c r="B1797" s="196">
        <v>1.7703</v>
      </c>
      <c r="C1797" s="196">
        <v>0.9010999999999999</v>
      </c>
      <c r="D1797" s="196">
        <v>41.337399999999995</v>
      </c>
      <c r="E1797" s="196">
        <v>45.523599999999995</v>
      </c>
      <c r="F1797" s="196">
        <v>42.955299999999994</v>
      </c>
      <c r="G1797" s="196">
        <v>43.190999999999995</v>
      </c>
      <c r="H1797" s="197" t="s">
        <v>1711</v>
      </c>
      <c r="I1797" s="197"/>
      <c r="J1797" s="201" t="s">
        <v>3547</v>
      </c>
      <c r="K1797" s="197"/>
      <c r="L1797" s="192"/>
      <c r="M1797" s="197"/>
      <c r="N1797" s="192" t="s">
        <v>4171</v>
      </c>
      <c r="O1797" s="194" t="s">
        <v>2759</v>
      </c>
      <c r="P1797" s="192" t="s">
        <v>10618</v>
      </c>
      <c r="Q1797" s="197" t="s">
        <v>3547</v>
      </c>
    </row>
    <row r="1798" spans="1:17">
      <c r="A1798" s="192" t="s">
        <v>6326</v>
      </c>
      <c r="B1798" s="196">
        <v>1.8140999999999998</v>
      </c>
      <c r="C1798" s="196">
        <v>0.91369999999999996</v>
      </c>
      <c r="D1798" s="196">
        <v>34.577799999999996</v>
      </c>
      <c r="E1798" s="196">
        <v>35.854299999999995</v>
      </c>
      <c r="F1798" s="196">
        <v>36.747999999999998</v>
      </c>
      <c r="G1798" s="196">
        <v>35.707299999999996</v>
      </c>
      <c r="H1798" s="197" t="s">
        <v>1550</v>
      </c>
      <c r="I1798" s="197"/>
      <c r="J1798" s="201" t="s">
        <v>3547</v>
      </c>
      <c r="K1798" s="197"/>
      <c r="L1798" s="192"/>
      <c r="M1798" s="197"/>
      <c r="N1798" s="192" t="s">
        <v>3584</v>
      </c>
      <c r="O1798" s="194" t="s">
        <v>2764</v>
      </c>
      <c r="P1798" s="192" t="s">
        <v>10623</v>
      </c>
      <c r="Q1798" s="197" t="s">
        <v>3547</v>
      </c>
    </row>
    <row r="1799" spans="1:17">
      <c r="A1799" s="192" t="s">
        <v>6327</v>
      </c>
      <c r="B1799" s="196">
        <v>1.7416999999999998</v>
      </c>
      <c r="C1799" s="196">
        <v>0.9010999999999999</v>
      </c>
      <c r="D1799" s="196">
        <v>42.732899999999994</v>
      </c>
      <c r="E1799" s="196">
        <v>41.601499999999994</v>
      </c>
      <c r="F1799" s="196">
        <v>43.665999999999997</v>
      </c>
      <c r="G1799" s="196">
        <v>42.649099999999997</v>
      </c>
      <c r="H1799" s="197" t="s">
        <v>1711</v>
      </c>
      <c r="I1799" s="197"/>
      <c r="J1799" s="201" t="s">
        <v>3547</v>
      </c>
      <c r="K1799" s="197"/>
      <c r="L1799" s="192"/>
      <c r="M1799" s="197"/>
      <c r="N1799" s="192" t="s">
        <v>4171</v>
      </c>
      <c r="O1799" s="194" t="s">
        <v>2759</v>
      </c>
      <c r="P1799" s="192" t="s">
        <v>10618</v>
      </c>
      <c r="Q1799" s="197" t="s">
        <v>3547</v>
      </c>
    </row>
    <row r="1800" spans="1:17">
      <c r="A1800" s="192" t="s">
        <v>6328</v>
      </c>
      <c r="B1800" s="196">
        <v>1.5488999999999999</v>
      </c>
      <c r="C1800" s="196">
        <v>0.83529999999999993</v>
      </c>
      <c r="D1800" s="196">
        <v>32.920099999999998</v>
      </c>
      <c r="E1800" s="196">
        <v>35.436399999999999</v>
      </c>
      <c r="F1800" s="196">
        <v>32.869799999999998</v>
      </c>
      <c r="G1800" s="196">
        <v>33.7607</v>
      </c>
      <c r="H1800" s="197" t="s">
        <v>3659</v>
      </c>
      <c r="I1800" s="197" t="s">
        <v>1743</v>
      </c>
      <c r="J1800" s="201" t="s">
        <v>3547</v>
      </c>
      <c r="K1800" s="197" t="s">
        <v>3550</v>
      </c>
      <c r="L1800" s="192"/>
      <c r="M1800" s="197">
        <v>4.3999999999999994E-3</v>
      </c>
      <c r="N1800" s="192" t="s">
        <v>4235</v>
      </c>
      <c r="O1800" s="194" t="s">
        <v>2778</v>
      </c>
      <c r="P1800" s="192" t="s">
        <v>10639</v>
      </c>
      <c r="Q1800" s="197" t="s">
        <v>3547</v>
      </c>
    </row>
    <row r="1801" spans="1:17">
      <c r="A1801" s="192" t="s">
        <v>6329</v>
      </c>
      <c r="B1801" s="196">
        <v>1.5142</v>
      </c>
      <c r="C1801" s="196">
        <v>0.91369999999999996</v>
      </c>
      <c r="D1801" s="196">
        <v>36.132499999999993</v>
      </c>
      <c r="E1801" s="196">
        <v>36.589099999999995</v>
      </c>
      <c r="F1801" s="196">
        <v>37.398699999999998</v>
      </c>
      <c r="G1801" s="196">
        <v>36.724399999999996</v>
      </c>
      <c r="H1801" s="197" t="s">
        <v>1550</v>
      </c>
      <c r="I1801" s="197"/>
      <c r="J1801" s="201" t="s">
        <v>3547</v>
      </c>
      <c r="K1801" s="197"/>
      <c r="L1801" s="192"/>
      <c r="M1801" s="197"/>
      <c r="N1801" s="192" t="s">
        <v>3584</v>
      </c>
      <c r="O1801" s="194" t="s">
        <v>2764</v>
      </c>
      <c r="P1801" s="192" t="s">
        <v>10623</v>
      </c>
      <c r="Q1801" s="197" t="s">
        <v>3547</v>
      </c>
    </row>
    <row r="1802" spans="1:17">
      <c r="A1802" s="192" t="s">
        <v>6330</v>
      </c>
      <c r="B1802" s="196">
        <v>1.7666999999999999</v>
      </c>
      <c r="C1802" s="196">
        <v>0.91369999999999996</v>
      </c>
      <c r="D1802" s="196">
        <v>40.260899999999999</v>
      </c>
      <c r="E1802" s="196">
        <v>38.247999999999998</v>
      </c>
      <c r="F1802" s="196">
        <v>39.816699999999997</v>
      </c>
      <c r="G1802" s="196">
        <v>39.458399999999997</v>
      </c>
      <c r="H1802" s="197" t="s">
        <v>1550</v>
      </c>
      <c r="I1802" s="197"/>
      <c r="J1802" s="201" t="s">
        <v>3547</v>
      </c>
      <c r="K1802" s="197"/>
      <c r="L1802" s="192"/>
      <c r="M1802" s="197"/>
      <c r="N1802" s="192" t="s">
        <v>3587</v>
      </c>
      <c r="O1802" s="194" t="s">
        <v>2772</v>
      </c>
      <c r="P1802" s="192" t="s">
        <v>10632</v>
      </c>
      <c r="Q1802" s="197" t="s">
        <v>3547</v>
      </c>
    </row>
    <row r="1803" spans="1:17">
      <c r="A1803" s="192" t="s">
        <v>6331</v>
      </c>
      <c r="B1803" s="196">
        <v>1.3480999999999999</v>
      </c>
      <c r="C1803" s="196">
        <v>0.91369999999999996</v>
      </c>
      <c r="D1803" s="196">
        <v>32.349199999999996</v>
      </c>
      <c r="E1803" s="196">
        <v>32.386599999999994</v>
      </c>
      <c r="F1803" s="196">
        <v>33.901499999999999</v>
      </c>
      <c r="G1803" s="196">
        <v>32.8279</v>
      </c>
      <c r="H1803" s="197" t="s">
        <v>3659</v>
      </c>
      <c r="I1803" s="197" t="s">
        <v>1550</v>
      </c>
      <c r="J1803" s="201" t="s">
        <v>3547</v>
      </c>
      <c r="K1803" s="197" t="s">
        <v>3550</v>
      </c>
      <c r="L1803" s="192"/>
      <c r="M1803" s="197">
        <v>4.6199999999999998E-2</v>
      </c>
      <c r="N1803" s="192" t="s">
        <v>3639</v>
      </c>
      <c r="O1803" s="194" t="s">
        <v>2779</v>
      </c>
      <c r="P1803" s="192" t="s">
        <v>10640</v>
      </c>
      <c r="Q1803" s="197" t="s">
        <v>3547</v>
      </c>
    </row>
    <row r="1804" spans="1:17">
      <c r="A1804" s="192" t="s">
        <v>6332</v>
      </c>
      <c r="B1804" s="196">
        <v>1.246</v>
      </c>
      <c r="C1804" s="196">
        <v>0.91369999999999996</v>
      </c>
      <c r="D1804" s="196">
        <v>37.801699999999997</v>
      </c>
      <c r="E1804" s="196">
        <v>37.61</v>
      </c>
      <c r="F1804" s="196">
        <v>38.237799999999993</v>
      </c>
      <c r="G1804" s="196">
        <v>37.881399999999999</v>
      </c>
      <c r="H1804" s="197" t="s">
        <v>1550</v>
      </c>
      <c r="I1804" s="197"/>
      <c r="J1804" s="201" t="s">
        <v>3547</v>
      </c>
      <c r="K1804" s="197"/>
      <c r="L1804" s="192"/>
      <c r="M1804" s="197"/>
      <c r="N1804" s="192" t="s">
        <v>3584</v>
      </c>
      <c r="O1804" s="194" t="s">
        <v>2764</v>
      </c>
      <c r="P1804" s="192" t="s">
        <v>10623</v>
      </c>
      <c r="Q1804" s="197" t="s">
        <v>3547</v>
      </c>
    </row>
    <row r="1805" spans="1:17">
      <c r="A1805" s="192" t="s">
        <v>6333</v>
      </c>
      <c r="B1805" s="196">
        <v>1.7780999999999998</v>
      </c>
      <c r="C1805" s="196">
        <v>0.9010999999999999</v>
      </c>
      <c r="D1805" s="196">
        <v>41.830099999999995</v>
      </c>
      <c r="E1805" s="196">
        <v>41.332999999999998</v>
      </c>
      <c r="F1805" s="196">
        <v>41.733799999999995</v>
      </c>
      <c r="G1805" s="196">
        <v>41.6327</v>
      </c>
      <c r="H1805" s="197" t="s">
        <v>1711</v>
      </c>
      <c r="I1805" s="197"/>
      <c r="J1805" s="201" t="s">
        <v>3547</v>
      </c>
      <c r="K1805" s="197"/>
      <c r="L1805" s="192"/>
      <c r="M1805" s="197"/>
      <c r="N1805" s="192" t="s">
        <v>4171</v>
      </c>
      <c r="O1805" s="194" t="s">
        <v>2759</v>
      </c>
      <c r="P1805" s="192" t="s">
        <v>10618</v>
      </c>
      <c r="Q1805" s="197" t="s">
        <v>3547</v>
      </c>
    </row>
    <row r="1806" spans="1:17">
      <c r="A1806" s="192" t="s">
        <v>6334</v>
      </c>
      <c r="B1806" s="196">
        <v>1.8665999999999998</v>
      </c>
      <c r="C1806" s="196">
        <v>0.9010999999999999</v>
      </c>
      <c r="D1806" s="196">
        <v>35.446399999999997</v>
      </c>
      <c r="E1806" s="196">
        <v>35.806199999999997</v>
      </c>
      <c r="F1806" s="196">
        <v>37.335999999999999</v>
      </c>
      <c r="G1806" s="196">
        <v>36.210999999999999</v>
      </c>
      <c r="H1806" s="197" t="s">
        <v>1711</v>
      </c>
      <c r="I1806" s="197"/>
      <c r="J1806" s="201" t="s">
        <v>3547</v>
      </c>
      <c r="K1806" s="197"/>
      <c r="L1806" s="192"/>
      <c r="M1806" s="197"/>
      <c r="N1806" s="192" t="s">
        <v>4171</v>
      </c>
      <c r="O1806" s="194" t="s">
        <v>2759</v>
      </c>
      <c r="P1806" s="192" t="s">
        <v>10618</v>
      </c>
      <c r="Q1806" s="197" t="s">
        <v>3547</v>
      </c>
    </row>
    <row r="1807" spans="1:17">
      <c r="A1807" s="192" t="s">
        <v>6335</v>
      </c>
      <c r="B1807" s="196">
        <v>2.0335999999999999</v>
      </c>
      <c r="C1807" s="196">
        <v>0.9010999999999999</v>
      </c>
      <c r="D1807" s="196">
        <v>38.361899999999999</v>
      </c>
      <c r="E1807" s="196">
        <v>39.383099999999999</v>
      </c>
      <c r="F1807" s="196">
        <v>40.441599999999994</v>
      </c>
      <c r="G1807" s="196">
        <v>39.377199999999995</v>
      </c>
      <c r="H1807" s="197" t="s">
        <v>1711</v>
      </c>
      <c r="I1807" s="197"/>
      <c r="J1807" s="201" t="s">
        <v>3547</v>
      </c>
      <c r="K1807" s="197"/>
      <c r="L1807" s="192"/>
      <c r="M1807" s="197"/>
      <c r="N1807" s="192" t="s">
        <v>4171</v>
      </c>
      <c r="O1807" s="194" t="s">
        <v>2759</v>
      </c>
      <c r="P1807" s="192" t="s">
        <v>10618</v>
      </c>
      <c r="Q1807" s="197" t="s">
        <v>3547</v>
      </c>
    </row>
    <row r="1808" spans="1:17">
      <c r="A1808" s="192" t="s">
        <v>6336</v>
      </c>
      <c r="B1808" s="196">
        <v>1.9261999999999999</v>
      </c>
      <c r="C1808" s="196">
        <v>0.83</v>
      </c>
      <c r="D1808" s="196">
        <v>31.329699999999999</v>
      </c>
      <c r="E1808" s="196">
        <v>30.845999999999997</v>
      </c>
      <c r="F1808" s="196">
        <v>32.967999999999996</v>
      </c>
      <c r="G1808" s="196">
        <v>31.708699999999997</v>
      </c>
      <c r="H1808" s="197" t="s">
        <v>1424</v>
      </c>
      <c r="I1808" s="197"/>
      <c r="J1808" s="201" t="s">
        <v>3547</v>
      </c>
      <c r="K1808" s="197"/>
      <c r="L1808" s="192"/>
      <c r="M1808" s="197"/>
      <c r="N1808" s="192" t="s">
        <v>4236</v>
      </c>
      <c r="O1808" s="194" t="s">
        <v>2780</v>
      </c>
      <c r="P1808" s="192" t="s">
        <v>10641</v>
      </c>
      <c r="Q1808" s="197" t="s">
        <v>3547</v>
      </c>
    </row>
    <row r="1809" spans="1:17">
      <c r="A1809" s="192" t="s">
        <v>6337</v>
      </c>
      <c r="B1809" s="196">
        <v>1.5446</v>
      </c>
      <c r="C1809" s="196">
        <v>0.82909999999999995</v>
      </c>
      <c r="D1809" s="196">
        <v>27.416799999999999</v>
      </c>
      <c r="E1809" s="196">
        <v>27.839299999999998</v>
      </c>
      <c r="F1809" s="196">
        <v>25.812799999999999</v>
      </c>
      <c r="G1809" s="196">
        <v>26.9665</v>
      </c>
      <c r="H1809" s="197" t="s">
        <v>3659</v>
      </c>
      <c r="I1809" s="197" t="s">
        <v>3900</v>
      </c>
      <c r="J1809" s="201" t="s">
        <v>3547</v>
      </c>
      <c r="K1809" s="197" t="s">
        <v>3550</v>
      </c>
      <c r="L1809" s="192"/>
      <c r="M1809" s="197"/>
      <c r="N1809" s="192" t="s">
        <v>3972</v>
      </c>
      <c r="O1809" s="194" t="s">
        <v>2781</v>
      </c>
      <c r="P1809" s="192" t="s">
        <v>10642</v>
      </c>
      <c r="Q1809" s="197" t="s">
        <v>3547</v>
      </c>
    </row>
    <row r="1810" spans="1:17">
      <c r="A1810" s="192" t="s">
        <v>6338</v>
      </c>
      <c r="B1810" s="196">
        <v>1.0482999999999998</v>
      </c>
      <c r="C1810" s="196">
        <v>0.78359999999999985</v>
      </c>
      <c r="D1810" s="196">
        <v>29.000599999999999</v>
      </c>
      <c r="E1810" s="196">
        <v>30.335299999999997</v>
      </c>
      <c r="F1810" s="196">
        <v>30.563799999999997</v>
      </c>
      <c r="G1810" s="196">
        <v>29.941799999999997</v>
      </c>
      <c r="H1810" s="197" t="s">
        <v>3659</v>
      </c>
      <c r="I1810" s="197"/>
      <c r="J1810" s="201" t="s">
        <v>3547</v>
      </c>
      <c r="K1810" s="197"/>
      <c r="L1810" s="192"/>
      <c r="M1810" s="197">
        <v>1.1599999999999999E-2</v>
      </c>
      <c r="N1810" s="192" t="s">
        <v>4237</v>
      </c>
      <c r="O1810" s="194" t="s">
        <v>2782</v>
      </c>
      <c r="P1810" s="192" t="s">
        <v>10643</v>
      </c>
      <c r="Q1810" s="197" t="s">
        <v>3547</v>
      </c>
    </row>
    <row r="1811" spans="1:17">
      <c r="A1811" s="192" t="s">
        <v>6339</v>
      </c>
      <c r="B1811" s="196">
        <v>1.4887999999999999</v>
      </c>
      <c r="C1811" s="196">
        <v>0.83</v>
      </c>
      <c r="D1811" s="196">
        <v>31.481699999999996</v>
      </c>
      <c r="E1811" s="196">
        <v>27.469099999999997</v>
      </c>
      <c r="F1811" s="196">
        <v>31.218699999999998</v>
      </c>
      <c r="G1811" s="196">
        <v>29.969499999999996</v>
      </c>
      <c r="H1811" s="197" t="s">
        <v>3659</v>
      </c>
      <c r="I1811" s="197" t="s">
        <v>1424</v>
      </c>
      <c r="J1811" s="201" t="s">
        <v>3547</v>
      </c>
      <c r="K1811" s="197" t="s">
        <v>3550</v>
      </c>
      <c r="L1811" s="192"/>
      <c r="M1811" s="197"/>
      <c r="N1811" s="192" t="s">
        <v>3578</v>
      </c>
      <c r="O1811" s="194" t="s">
        <v>2783</v>
      </c>
      <c r="P1811" s="192" t="s">
        <v>10644</v>
      </c>
      <c r="Q1811" s="197" t="s">
        <v>3547</v>
      </c>
    </row>
    <row r="1812" spans="1:17">
      <c r="A1812" s="192" t="s">
        <v>6340</v>
      </c>
      <c r="B1812" s="196">
        <v>1.8987999999999998</v>
      </c>
      <c r="C1812" s="196">
        <v>0.77199999999999991</v>
      </c>
      <c r="D1812" s="196">
        <v>30.3691</v>
      </c>
      <c r="E1812" s="196">
        <v>31.130599999999998</v>
      </c>
      <c r="F1812" s="196">
        <v>30.165999999999997</v>
      </c>
      <c r="G1812" s="196">
        <v>30.531699999999997</v>
      </c>
      <c r="H1812" s="197" t="s">
        <v>1546</v>
      </c>
      <c r="I1812" s="197" t="s">
        <v>3659</v>
      </c>
      <c r="J1812" s="201" t="s">
        <v>3547</v>
      </c>
      <c r="K1812" s="197"/>
      <c r="L1812" s="192" t="s">
        <v>3550</v>
      </c>
      <c r="M1812" s="197"/>
      <c r="N1812" s="192" t="s">
        <v>3826</v>
      </c>
      <c r="O1812" s="194" t="s">
        <v>2784</v>
      </c>
      <c r="P1812" s="192" t="s">
        <v>10645</v>
      </c>
      <c r="Q1812" s="197" t="s">
        <v>3547</v>
      </c>
    </row>
    <row r="1813" spans="1:17">
      <c r="A1813" s="192" t="s">
        <v>6341</v>
      </c>
      <c r="B1813" s="196">
        <v>2.2222999999999997</v>
      </c>
      <c r="C1813" s="196">
        <v>0.91369999999999996</v>
      </c>
      <c r="D1813" s="196">
        <v>38.619399999999999</v>
      </c>
      <c r="E1813" s="196">
        <v>39.680799999999998</v>
      </c>
      <c r="F1813" s="196">
        <v>39.498699999999999</v>
      </c>
      <c r="G1813" s="196">
        <v>39.258499999999998</v>
      </c>
      <c r="H1813" s="197" t="s">
        <v>1550</v>
      </c>
      <c r="I1813" s="197"/>
      <c r="J1813" s="201" t="s">
        <v>3547</v>
      </c>
      <c r="K1813" s="197"/>
      <c r="L1813" s="192"/>
      <c r="M1813" s="197"/>
      <c r="N1813" s="192" t="s">
        <v>3584</v>
      </c>
      <c r="O1813" s="194" t="s">
        <v>2764</v>
      </c>
      <c r="P1813" s="192" t="s">
        <v>10623</v>
      </c>
      <c r="Q1813" s="197" t="s">
        <v>3547</v>
      </c>
    </row>
    <row r="1814" spans="1:17">
      <c r="A1814" s="192" t="s">
        <v>6342</v>
      </c>
      <c r="B1814" s="196">
        <v>2.0516999999999999</v>
      </c>
      <c r="C1814" s="196">
        <v>0.82789999999999997</v>
      </c>
      <c r="D1814" s="196">
        <v>33.965399999999995</v>
      </c>
      <c r="E1814" s="196">
        <v>33.8005</v>
      </c>
      <c r="F1814" s="196">
        <v>34.728699999999996</v>
      </c>
      <c r="G1814" s="196">
        <v>34.170699999999997</v>
      </c>
      <c r="H1814" s="197" t="s">
        <v>1832</v>
      </c>
      <c r="I1814" s="197"/>
      <c r="J1814" s="201" t="s">
        <v>3547</v>
      </c>
      <c r="K1814" s="197"/>
      <c r="L1814" s="192"/>
      <c r="M1814" s="197"/>
      <c r="N1814" s="192" t="s">
        <v>3644</v>
      </c>
      <c r="O1814" s="194" t="s">
        <v>2774</v>
      </c>
      <c r="P1814" s="192" t="s">
        <v>10634</v>
      </c>
      <c r="Q1814" s="197" t="s">
        <v>3547</v>
      </c>
    </row>
    <row r="1815" spans="1:17">
      <c r="A1815" s="192" t="s">
        <v>6343</v>
      </c>
      <c r="B1815" s="196">
        <v>1.1276999999999999</v>
      </c>
      <c r="C1815" s="196">
        <v>0.77199999999999991</v>
      </c>
      <c r="D1815" s="196">
        <v>27.759999999999998</v>
      </c>
      <c r="E1815" s="196">
        <v>27.903899999999997</v>
      </c>
      <c r="F1815" s="196">
        <v>30.801299999999998</v>
      </c>
      <c r="G1815" s="196">
        <v>28.754499999999997</v>
      </c>
      <c r="H1815" s="197" t="s">
        <v>3659</v>
      </c>
      <c r="I1815" s="197"/>
      <c r="J1815" s="201" t="s">
        <v>3547</v>
      </c>
      <c r="K1815" s="197"/>
      <c r="L1815" s="192"/>
      <c r="M1815" s="197"/>
      <c r="N1815" s="192" t="s">
        <v>3662</v>
      </c>
      <c r="O1815" s="194" t="s">
        <v>2785</v>
      </c>
      <c r="P1815" s="192" t="s">
        <v>10646</v>
      </c>
      <c r="Q1815" s="197" t="s">
        <v>3547</v>
      </c>
    </row>
    <row r="1816" spans="1:17">
      <c r="A1816" s="192" t="s">
        <v>6344</v>
      </c>
      <c r="B1816" s="196"/>
      <c r="C1816" s="196">
        <v>0.7861999999999999</v>
      </c>
      <c r="D1816" s="196">
        <v>29.882099999999998</v>
      </c>
      <c r="E1816" s="196">
        <v>28.204499999999999</v>
      </c>
      <c r="F1816" s="196">
        <v>24.925199999999997</v>
      </c>
      <c r="G1816" s="196">
        <v>27.664199999999997</v>
      </c>
      <c r="H1816" s="197" t="s">
        <v>3659</v>
      </c>
      <c r="I1816" s="197"/>
      <c r="J1816" s="201" t="s">
        <v>3547</v>
      </c>
      <c r="K1816" s="197"/>
      <c r="L1816" s="192"/>
      <c r="M1816" s="197">
        <v>1.4199999999999999E-2</v>
      </c>
      <c r="N1816" s="192" t="s">
        <v>3605</v>
      </c>
      <c r="O1816" s="194" t="s">
        <v>2786</v>
      </c>
      <c r="P1816" s="192" t="s">
        <v>10647</v>
      </c>
      <c r="Q1816" s="197" t="s">
        <v>3547</v>
      </c>
    </row>
    <row r="1817" spans="1:17">
      <c r="A1817" s="192" t="s">
        <v>6345</v>
      </c>
      <c r="B1817" s="196">
        <v>0.96179999999999999</v>
      </c>
      <c r="C1817" s="196">
        <v>0.77199999999999991</v>
      </c>
      <c r="D1817" s="196">
        <v>21.352099999999997</v>
      </c>
      <c r="E1817" s="196">
        <v>27.853999999999999</v>
      </c>
      <c r="F1817" s="196">
        <v>33.406599999999997</v>
      </c>
      <c r="G1817" s="196">
        <v>27.419799999999999</v>
      </c>
      <c r="H1817" s="197" t="s">
        <v>3659</v>
      </c>
      <c r="I1817" s="197"/>
      <c r="J1817" s="201" t="s">
        <v>3547</v>
      </c>
      <c r="K1817" s="197"/>
      <c r="L1817" s="192"/>
      <c r="M1817" s="197"/>
      <c r="N1817" s="192" t="s">
        <v>4238</v>
      </c>
      <c r="O1817" s="194" t="s">
        <v>2787</v>
      </c>
      <c r="P1817" s="192" t="s">
        <v>10648</v>
      </c>
      <c r="Q1817" s="197" t="s">
        <v>3547</v>
      </c>
    </row>
    <row r="1818" spans="1:17">
      <c r="A1818" s="192" t="s">
        <v>6346</v>
      </c>
      <c r="B1818" s="196">
        <v>1.7171999999999998</v>
      </c>
      <c r="C1818" s="196">
        <v>0.9010999999999999</v>
      </c>
      <c r="D1818" s="196">
        <v>40.157899999999998</v>
      </c>
      <c r="E1818" s="196">
        <v>41.365199999999994</v>
      </c>
      <c r="F1818" s="196">
        <v>43.348399999999998</v>
      </c>
      <c r="G1818" s="196">
        <v>41.575899999999997</v>
      </c>
      <c r="H1818" s="197" t="s">
        <v>1711</v>
      </c>
      <c r="I1818" s="197"/>
      <c r="J1818" s="201" t="s">
        <v>3547</v>
      </c>
      <c r="K1818" s="197"/>
      <c r="L1818" s="192"/>
      <c r="M1818" s="197"/>
      <c r="N1818" s="192" t="s">
        <v>4171</v>
      </c>
      <c r="O1818" s="194" t="s">
        <v>2759</v>
      </c>
      <c r="P1818" s="192" t="s">
        <v>10618</v>
      </c>
      <c r="Q1818" s="197" t="s">
        <v>3547</v>
      </c>
    </row>
    <row r="1819" spans="1:17">
      <c r="A1819" s="192" t="s">
        <v>6347</v>
      </c>
      <c r="B1819" s="196">
        <v>1.3367</v>
      </c>
      <c r="C1819" s="196">
        <v>0.78359999999999985</v>
      </c>
      <c r="D1819" s="196">
        <v>32.084099999999999</v>
      </c>
      <c r="E1819" s="196">
        <v>33.633899999999997</v>
      </c>
      <c r="F1819" s="196">
        <v>33.641199999999998</v>
      </c>
      <c r="G1819" s="196">
        <v>33.108799999999995</v>
      </c>
      <c r="H1819" s="197" t="s">
        <v>3659</v>
      </c>
      <c r="I1819" s="197"/>
      <c r="J1819" s="201" t="s">
        <v>3547</v>
      </c>
      <c r="K1819" s="197"/>
      <c r="L1819" s="192"/>
      <c r="M1819" s="197">
        <v>1.1599999999999999E-2</v>
      </c>
      <c r="N1819" s="192" t="s">
        <v>4237</v>
      </c>
      <c r="O1819" s="194" t="s">
        <v>2782</v>
      </c>
      <c r="P1819" s="192" t="s">
        <v>10643</v>
      </c>
      <c r="Q1819" s="197" t="s">
        <v>3547</v>
      </c>
    </row>
    <row r="1820" spans="1:17">
      <c r="A1820" s="192" t="s">
        <v>6348</v>
      </c>
      <c r="B1820" s="196">
        <v>1.1902999999999999</v>
      </c>
      <c r="C1820" s="196">
        <v>0.91369999999999996</v>
      </c>
      <c r="D1820" s="196">
        <v>31.714399999999998</v>
      </c>
      <c r="E1820" s="196">
        <v>32.335999999999999</v>
      </c>
      <c r="F1820" s="196">
        <v>32.125099999999996</v>
      </c>
      <c r="G1820" s="196">
        <v>32.064799999999998</v>
      </c>
      <c r="H1820" s="197" t="s">
        <v>3659</v>
      </c>
      <c r="I1820" s="197" t="s">
        <v>1550</v>
      </c>
      <c r="J1820" s="201" t="s">
        <v>3547</v>
      </c>
      <c r="K1820" s="197" t="s">
        <v>3550</v>
      </c>
      <c r="L1820" s="192"/>
      <c r="M1820" s="197"/>
      <c r="N1820" s="192" t="s">
        <v>3878</v>
      </c>
      <c r="O1820" s="194" t="s">
        <v>2788</v>
      </c>
      <c r="P1820" s="192" t="s">
        <v>10649</v>
      </c>
      <c r="Q1820" s="197" t="s">
        <v>3547</v>
      </c>
    </row>
    <row r="1821" spans="1:17">
      <c r="A1821" s="192" t="s">
        <v>6349</v>
      </c>
      <c r="B1821" s="196">
        <v>1.988</v>
      </c>
      <c r="C1821" s="196">
        <v>0.9010999999999999</v>
      </c>
      <c r="D1821" s="196">
        <v>36.333699999999993</v>
      </c>
      <c r="E1821" s="196">
        <v>37.501199999999997</v>
      </c>
      <c r="F1821" s="196">
        <v>38.305</v>
      </c>
      <c r="G1821" s="196">
        <v>37.350099999999998</v>
      </c>
      <c r="H1821" s="197" t="s">
        <v>1711</v>
      </c>
      <c r="I1821" s="197"/>
      <c r="J1821" s="201" t="s">
        <v>3547</v>
      </c>
      <c r="K1821" s="197"/>
      <c r="L1821" s="192"/>
      <c r="M1821" s="197"/>
      <c r="N1821" s="192" t="s">
        <v>4171</v>
      </c>
      <c r="O1821" s="194" t="s">
        <v>2759</v>
      </c>
      <c r="P1821" s="192" t="s">
        <v>10618</v>
      </c>
      <c r="Q1821" s="197" t="s">
        <v>3547</v>
      </c>
    </row>
    <row r="1822" spans="1:17">
      <c r="A1822" s="192" t="s">
        <v>6350</v>
      </c>
      <c r="B1822" s="196">
        <v>1.6202999999999999</v>
      </c>
      <c r="C1822" s="196">
        <v>0.91369999999999996</v>
      </c>
      <c r="D1822" s="196">
        <v>35.453899999999997</v>
      </c>
      <c r="E1822" s="196">
        <v>34.528099999999995</v>
      </c>
      <c r="F1822" s="196">
        <v>34.315899999999999</v>
      </c>
      <c r="G1822" s="196">
        <v>34.807199999999995</v>
      </c>
      <c r="H1822" s="197" t="s">
        <v>1550</v>
      </c>
      <c r="I1822" s="197"/>
      <c r="J1822" s="201" t="s">
        <v>3547</v>
      </c>
      <c r="K1822" s="197"/>
      <c r="L1822" s="192"/>
      <c r="M1822" s="197"/>
      <c r="N1822" s="192" t="s">
        <v>3587</v>
      </c>
      <c r="O1822" s="194" t="s">
        <v>2772</v>
      </c>
      <c r="P1822" s="192" t="s">
        <v>10632</v>
      </c>
      <c r="Q1822" s="197" t="s">
        <v>3547</v>
      </c>
    </row>
    <row r="1823" spans="1:17">
      <c r="A1823" s="192" t="s">
        <v>6351</v>
      </c>
      <c r="B1823" s="196">
        <v>1.9297</v>
      </c>
      <c r="C1823" s="196">
        <v>0.9010999999999999</v>
      </c>
      <c r="D1823" s="196">
        <v>35.494299999999996</v>
      </c>
      <c r="E1823" s="196">
        <v>36.461099999999995</v>
      </c>
      <c r="F1823" s="196">
        <v>37.152999999999999</v>
      </c>
      <c r="G1823" s="196">
        <v>36.375</v>
      </c>
      <c r="H1823" s="197" t="s">
        <v>1711</v>
      </c>
      <c r="I1823" s="197"/>
      <c r="J1823" s="201" t="s">
        <v>3547</v>
      </c>
      <c r="K1823" s="197"/>
      <c r="L1823" s="192"/>
      <c r="M1823" s="197"/>
      <c r="N1823" s="192" t="s">
        <v>4171</v>
      </c>
      <c r="O1823" s="194" t="s">
        <v>2759</v>
      </c>
      <c r="P1823" s="192" t="s">
        <v>10618</v>
      </c>
      <c r="Q1823" s="197" t="s">
        <v>3547</v>
      </c>
    </row>
    <row r="1824" spans="1:17">
      <c r="A1824" s="192" t="s">
        <v>6352</v>
      </c>
      <c r="B1824" s="196">
        <v>1.8720999999999999</v>
      </c>
      <c r="C1824" s="196">
        <v>0.9010999999999999</v>
      </c>
      <c r="D1824" s="196">
        <v>33.9711</v>
      </c>
      <c r="E1824" s="196">
        <v>34.875999999999998</v>
      </c>
      <c r="F1824" s="196">
        <v>35.611599999999996</v>
      </c>
      <c r="G1824" s="196">
        <v>34.808599999999998</v>
      </c>
      <c r="H1824" s="197" t="s">
        <v>1711</v>
      </c>
      <c r="I1824" s="197"/>
      <c r="J1824" s="201" t="s">
        <v>3547</v>
      </c>
      <c r="K1824" s="197"/>
      <c r="L1824" s="192"/>
      <c r="M1824" s="197"/>
      <c r="N1824" s="192" t="s">
        <v>4171</v>
      </c>
      <c r="O1824" s="194" t="s">
        <v>2759</v>
      </c>
      <c r="P1824" s="192" t="s">
        <v>10618</v>
      </c>
      <c r="Q1824" s="197" t="s">
        <v>3547</v>
      </c>
    </row>
    <row r="1825" spans="1:17">
      <c r="A1825" s="192" t="s">
        <v>6353</v>
      </c>
      <c r="B1825" s="196">
        <v>1.6803999999999999</v>
      </c>
      <c r="C1825" s="196">
        <v>0.83</v>
      </c>
      <c r="D1825" s="196">
        <v>37.026499999999999</v>
      </c>
      <c r="E1825" s="196">
        <v>36.427899999999994</v>
      </c>
      <c r="F1825" s="196">
        <v>37.015099999999997</v>
      </c>
      <c r="G1825" s="196">
        <v>36.819599999999994</v>
      </c>
      <c r="H1825" s="197" t="s">
        <v>1424</v>
      </c>
      <c r="I1825" s="197"/>
      <c r="J1825" s="201" t="s">
        <v>3547</v>
      </c>
      <c r="K1825" s="197"/>
      <c r="L1825" s="192"/>
      <c r="M1825" s="197"/>
      <c r="N1825" s="192" t="s">
        <v>4236</v>
      </c>
      <c r="O1825" s="194" t="s">
        <v>2780</v>
      </c>
      <c r="P1825" s="192" t="s">
        <v>10641</v>
      </c>
      <c r="Q1825" s="197" t="s">
        <v>3547</v>
      </c>
    </row>
    <row r="1826" spans="1:17">
      <c r="A1826" s="192" t="s">
        <v>6354</v>
      </c>
      <c r="B1826" s="196">
        <v>1.5509999999999999</v>
      </c>
      <c r="C1826" s="196">
        <v>0.84989999999999999</v>
      </c>
      <c r="D1826" s="196">
        <v>36.765499999999996</v>
      </c>
      <c r="E1826" s="196">
        <v>36.569399999999995</v>
      </c>
      <c r="F1826" s="196">
        <v>36.783799999999999</v>
      </c>
      <c r="G1826" s="196">
        <v>36.705599999999997</v>
      </c>
      <c r="H1826" s="197" t="s">
        <v>3659</v>
      </c>
      <c r="I1826" s="197" t="s">
        <v>1544</v>
      </c>
      <c r="J1826" s="201" t="s">
        <v>3547</v>
      </c>
      <c r="K1826" s="197" t="s">
        <v>3550</v>
      </c>
      <c r="L1826" s="192"/>
      <c r="M1826" s="197"/>
      <c r="N1826" s="192" t="s">
        <v>3873</v>
      </c>
      <c r="O1826" s="194" t="s">
        <v>1895</v>
      </c>
      <c r="P1826" s="192" t="s">
        <v>10650</v>
      </c>
      <c r="Q1826" s="197" t="s">
        <v>3547</v>
      </c>
    </row>
    <row r="1827" spans="1:17">
      <c r="A1827" s="192" t="s">
        <v>6355</v>
      </c>
      <c r="B1827" s="196">
        <v>1.4205999999999999</v>
      </c>
      <c r="C1827" s="196">
        <v>0.91369999999999996</v>
      </c>
      <c r="D1827" s="196">
        <v>36.584899999999998</v>
      </c>
      <c r="E1827" s="196">
        <v>39.440199999999997</v>
      </c>
      <c r="F1827" s="196">
        <v>41.858999999999995</v>
      </c>
      <c r="G1827" s="196">
        <v>39.279899999999998</v>
      </c>
      <c r="H1827" s="197" t="s">
        <v>1550</v>
      </c>
      <c r="I1827" s="197"/>
      <c r="J1827" s="201" t="s">
        <v>3547</v>
      </c>
      <c r="K1827" s="197"/>
      <c r="L1827" s="192"/>
      <c r="M1827" s="197"/>
      <c r="N1827" s="192" t="s">
        <v>3584</v>
      </c>
      <c r="O1827" s="194" t="s">
        <v>2764</v>
      </c>
      <c r="P1827" s="192" t="s">
        <v>10623</v>
      </c>
      <c r="Q1827" s="197" t="s">
        <v>3547</v>
      </c>
    </row>
    <row r="1828" spans="1:17">
      <c r="A1828" s="192" t="s">
        <v>6356</v>
      </c>
      <c r="B1828" s="196">
        <v>1.5649999999999999</v>
      </c>
      <c r="C1828" s="196">
        <v>0.9010999999999999</v>
      </c>
      <c r="D1828" s="196">
        <v>36.337599999999995</v>
      </c>
      <c r="E1828" s="196">
        <v>37.808399999999999</v>
      </c>
      <c r="F1828" s="196">
        <v>38.056599999999996</v>
      </c>
      <c r="G1828" s="196">
        <v>37.370599999999996</v>
      </c>
      <c r="H1828" s="197" t="s">
        <v>1711</v>
      </c>
      <c r="I1828" s="197"/>
      <c r="J1828" s="201" t="s">
        <v>3547</v>
      </c>
      <c r="K1828" s="197"/>
      <c r="L1828" s="192"/>
      <c r="M1828" s="197"/>
      <c r="N1828" s="192" t="s">
        <v>4066</v>
      </c>
      <c r="O1828" s="194" t="s">
        <v>2753</v>
      </c>
      <c r="P1828" s="192" t="s">
        <v>10612</v>
      </c>
      <c r="Q1828" s="197" t="s">
        <v>3547</v>
      </c>
    </row>
    <row r="1829" spans="1:17">
      <c r="A1829" s="192" t="s">
        <v>6357</v>
      </c>
      <c r="B1829" s="196">
        <v>1.6762999999999999</v>
      </c>
      <c r="C1829" s="196">
        <v>0.91369999999999996</v>
      </c>
      <c r="D1829" s="196">
        <v>35.493799999999993</v>
      </c>
      <c r="E1829" s="196">
        <v>35.971299999999999</v>
      </c>
      <c r="F1829" s="196">
        <v>35.915799999999997</v>
      </c>
      <c r="G1829" s="196">
        <v>35.781499999999994</v>
      </c>
      <c r="H1829" s="197" t="s">
        <v>1550</v>
      </c>
      <c r="I1829" s="197"/>
      <c r="J1829" s="201" t="s">
        <v>3547</v>
      </c>
      <c r="K1829" s="197"/>
      <c r="L1829" s="192"/>
      <c r="M1829" s="197"/>
      <c r="N1829" s="192" t="s">
        <v>3584</v>
      </c>
      <c r="O1829" s="194" t="s">
        <v>2764</v>
      </c>
      <c r="P1829" s="192" t="s">
        <v>10623</v>
      </c>
      <c r="Q1829" s="197" t="s">
        <v>3547</v>
      </c>
    </row>
    <row r="1830" spans="1:17">
      <c r="A1830" s="192" t="s">
        <v>6358</v>
      </c>
      <c r="B1830" s="196">
        <v>1.6479999999999999</v>
      </c>
      <c r="C1830" s="196">
        <v>0.77199999999999991</v>
      </c>
      <c r="D1830" s="196">
        <v>28.553299999999997</v>
      </c>
      <c r="E1830" s="196">
        <v>28.665999999999997</v>
      </c>
      <c r="F1830" s="196">
        <v>29.518099999999997</v>
      </c>
      <c r="G1830" s="196">
        <v>28.930799999999998</v>
      </c>
      <c r="H1830" s="197" t="s">
        <v>1743</v>
      </c>
      <c r="I1830" s="197" t="s">
        <v>3659</v>
      </c>
      <c r="J1830" s="201" t="s">
        <v>3547</v>
      </c>
      <c r="K1830" s="197"/>
      <c r="L1830" s="192" t="s">
        <v>3550</v>
      </c>
      <c r="M1830" s="197"/>
      <c r="N1830" s="192" t="s">
        <v>3643</v>
      </c>
      <c r="O1830" s="194" t="s">
        <v>2789</v>
      </c>
      <c r="P1830" s="192" t="s">
        <v>10651</v>
      </c>
      <c r="Q1830" s="197" t="s">
        <v>3547</v>
      </c>
    </row>
    <row r="1831" spans="1:17">
      <c r="A1831" s="192" t="s">
        <v>6359</v>
      </c>
      <c r="B1831" s="196">
        <v>1.6080999999999999</v>
      </c>
      <c r="C1831" s="196">
        <v>0.9010999999999999</v>
      </c>
      <c r="D1831" s="196">
        <v>42.290599999999998</v>
      </c>
      <c r="E1831" s="196">
        <v>43.235899999999994</v>
      </c>
      <c r="F1831" s="196">
        <v>42.811499999999995</v>
      </c>
      <c r="G1831" s="196">
        <v>42.777199999999993</v>
      </c>
      <c r="H1831" s="197" t="s">
        <v>1711</v>
      </c>
      <c r="I1831" s="197"/>
      <c r="J1831" s="201" t="s">
        <v>3547</v>
      </c>
      <c r="K1831" s="197"/>
      <c r="L1831" s="192"/>
      <c r="M1831" s="197"/>
      <c r="N1831" s="192" t="s">
        <v>4066</v>
      </c>
      <c r="O1831" s="194" t="s">
        <v>2753</v>
      </c>
      <c r="P1831" s="192" t="s">
        <v>10612</v>
      </c>
      <c r="Q1831" s="197" t="s">
        <v>3547</v>
      </c>
    </row>
    <row r="1832" spans="1:17">
      <c r="A1832" s="192" t="s">
        <v>9725</v>
      </c>
      <c r="B1832" s="196">
        <v>1.1855</v>
      </c>
      <c r="C1832" s="196">
        <v>0.85059999999999991</v>
      </c>
      <c r="D1832" s="196">
        <v>26.200599999999998</v>
      </c>
      <c r="E1832" s="196">
        <v>26.166699999999999</v>
      </c>
      <c r="F1832" s="196">
        <v>22.923599999999997</v>
      </c>
      <c r="G1832" s="196">
        <v>25.133199999999999</v>
      </c>
      <c r="H1832" s="197" t="s">
        <v>1743</v>
      </c>
      <c r="I1832" s="197"/>
      <c r="J1832" s="201" t="s">
        <v>3547</v>
      </c>
      <c r="K1832" s="197"/>
      <c r="L1832" s="192"/>
      <c r="M1832" s="197"/>
      <c r="N1832" s="192" t="s">
        <v>3580</v>
      </c>
      <c r="O1832" s="194" t="s">
        <v>1897</v>
      </c>
      <c r="P1832" s="192" t="s">
        <v>10626</v>
      </c>
      <c r="Q1832" s="197" t="s">
        <v>3547</v>
      </c>
    </row>
    <row r="1833" spans="1:17">
      <c r="A1833" s="192" t="s">
        <v>6360</v>
      </c>
      <c r="B1833" s="196">
        <v>1.0034999999999998</v>
      </c>
      <c r="C1833" s="196">
        <v>0.84989999999999999</v>
      </c>
      <c r="D1833" s="196">
        <v>31.617999999999999</v>
      </c>
      <c r="E1833" s="196">
        <v>32.006799999999998</v>
      </c>
      <c r="F1833" s="196">
        <v>30.272399999999998</v>
      </c>
      <c r="G1833" s="196">
        <v>31.258199999999999</v>
      </c>
      <c r="H1833" s="197" t="s">
        <v>1544</v>
      </c>
      <c r="I1833" s="197"/>
      <c r="J1833" s="201" t="s">
        <v>3547</v>
      </c>
      <c r="K1833" s="197"/>
      <c r="L1833" s="192"/>
      <c r="M1833" s="197"/>
      <c r="N1833" s="192" t="s">
        <v>4239</v>
      </c>
      <c r="O1833" s="194" t="s">
        <v>2790</v>
      </c>
      <c r="P1833" s="192" t="s">
        <v>10652</v>
      </c>
      <c r="Q1833" s="197" t="s">
        <v>3547</v>
      </c>
    </row>
    <row r="1834" spans="1:17">
      <c r="A1834" s="192" t="s">
        <v>6361</v>
      </c>
      <c r="B1834" s="196">
        <v>1.3177999999999999</v>
      </c>
      <c r="C1834" s="196">
        <v>0.9010999999999999</v>
      </c>
      <c r="D1834" s="196">
        <v>29.804599999999997</v>
      </c>
      <c r="E1834" s="196">
        <v>30.999099999999999</v>
      </c>
      <c r="F1834" s="196">
        <v>33.123099999999994</v>
      </c>
      <c r="G1834" s="196">
        <v>31.2241</v>
      </c>
      <c r="H1834" s="197" t="s">
        <v>1711</v>
      </c>
      <c r="I1834" s="197"/>
      <c r="J1834" s="201" t="s">
        <v>3547</v>
      </c>
      <c r="K1834" s="197"/>
      <c r="L1834" s="192"/>
      <c r="M1834" s="197"/>
      <c r="N1834" s="192" t="s">
        <v>4171</v>
      </c>
      <c r="O1834" s="194" t="s">
        <v>2759</v>
      </c>
      <c r="P1834" s="192" t="s">
        <v>10618</v>
      </c>
      <c r="Q1834" s="197" t="s">
        <v>3547</v>
      </c>
    </row>
    <row r="1835" spans="1:17">
      <c r="A1835" s="192" t="s">
        <v>10653</v>
      </c>
      <c r="B1835" s="196"/>
      <c r="C1835" s="196">
        <v>0.91369999999999996</v>
      </c>
      <c r="D1835" s="196">
        <v>40.775199999999998</v>
      </c>
      <c r="E1835" s="196"/>
      <c r="F1835" s="196"/>
      <c r="G1835" s="196">
        <v>40.775199999999998</v>
      </c>
      <c r="H1835" s="197" t="s">
        <v>1550</v>
      </c>
      <c r="I1835" s="197"/>
      <c r="J1835" s="201" t="s">
        <v>3547</v>
      </c>
      <c r="K1835" s="197"/>
      <c r="L1835" s="192"/>
      <c r="M1835" s="197"/>
      <c r="N1835" s="192" t="s">
        <v>3584</v>
      </c>
      <c r="O1835" s="194" t="s">
        <v>2764</v>
      </c>
      <c r="P1835" s="192" t="s">
        <v>10623</v>
      </c>
      <c r="Q1835" s="197" t="s">
        <v>3547</v>
      </c>
    </row>
    <row r="1836" spans="1:17">
      <c r="A1836" s="192" t="s">
        <v>6362</v>
      </c>
      <c r="B1836" s="196">
        <v>1.3090999999999999</v>
      </c>
      <c r="C1836" s="196">
        <v>0.91369999999999996</v>
      </c>
      <c r="D1836" s="196">
        <v>38.5625</v>
      </c>
      <c r="E1836" s="196">
        <v>38.755299999999998</v>
      </c>
      <c r="F1836" s="196">
        <v>38.425399999999996</v>
      </c>
      <c r="G1836" s="196">
        <v>38.575399999999995</v>
      </c>
      <c r="H1836" s="197" t="s">
        <v>1550</v>
      </c>
      <c r="I1836" s="197"/>
      <c r="J1836" s="201" t="s">
        <v>3547</v>
      </c>
      <c r="K1836" s="197"/>
      <c r="L1836" s="192"/>
      <c r="M1836" s="197"/>
      <c r="N1836" s="192" t="s">
        <v>3953</v>
      </c>
      <c r="O1836" s="194" t="s">
        <v>2791</v>
      </c>
      <c r="P1836" s="192" t="s">
        <v>10654</v>
      </c>
      <c r="Q1836" s="197" t="s">
        <v>3547</v>
      </c>
    </row>
    <row r="1837" spans="1:17">
      <c r="A1837" s="192" t="s">
        <v>6363</v>
      </c>
      <c r="B1837" s="196">
        <v>1.4362999999999999</v>
      </c>
      <c r="C1837" s="196">
        <v>0.91369999999999996</v>
      </c>
      <c r="D1837" s="196">
        <v>36.249599999999994</v>
      </c>
      <c r="E1837" s="196">
        <v>38.302699999999994</v>
      </c>
      <c r="F1837" s="196">
        <v>37.564499999999995</v>
      </c>
      <c r="G1837" s="196">
        <v>37.366899999999994</v>
      </c>
      <c r="H1837" s="197" t="s">
        <v>1550</v>
      </c>
      <c r="I1837" s="197"/>
      <c r="J1837" s="201" t="s">
        <v>3547</v>
      </c>
      <c r="K1837" s="197"/>
      <c r="L1837" s="192"/>
      <c r="M1837" s="197"/>
      <c r="N1837" s="192" t="s">
        <v>3584</v>
      </c>
      <c r="O1837" s="194" t="s">
        <v>2764</v>
      </c>
      <c r="P1837" s="192" t="s">
        <v>10623</v>
      </c>
      <c r="Q1837" s="197" t="s">
        <v>3547</v>
      </c>
    </row>
    <row r="1838" spans="1:17">
      <c r="A1838" s="192" t="s">
        <v>6364</v>
      </c>
      <c r="B1838" s="196">
        <v>1.5424</v>
      </c>
      <c r="C1838" s="196">
        <v>0.9010999999999999</v>
      </c>
      <c r="D1838" s="196">
        <v>38.267699999999998</v>
      </c>
      <c r="E1838" s="196">
        <v>40.014899999999997</v>
      </c>
      <c r="F1838" s="196">
        <v>41.384699999999995</v>
      </c>
      <c r="G1838" s="196">
        <v>39.903099999999995</v>
      </c>
      <c r="H1838" s="197" t="s">
        <v>1711</v>
      </c>
      <c r="I1838" s="197"/>
      <c r="J1838" s="201" t="s">
        <v>3547</v>
      </c>
      <c r="K1838" s="197"/>
      <c r="L1838" s="192"/>
      <c r="M1838" s="197"/>
      <c r="N1838" s="192" t="s">
        <v>4066</v>
      </c>
      <c r="O1838" s="194" t="s">
        <v>2753</v>
      </c>
      <c r="P1838" s="192" t="s">
        <v>10612</v>
      </c>
      <c r="Q1838" s="197" t="s">
        <v>3547</v>
      </c>
    </row>
    <row r="1839" spans="1:17">
      <c r="A1839" s="192" t="s">
        <v>6365</v>
      </c>
      <c r="B1839" s="196">
        <v>0.96949999999999992</v>
      </c>
      <c r="C1839" s="196">
        <v>0.77199999999999991</v>
      </c>
      <c r="D1839" s="196">
        <v>23.2257</v>
      </c>
      <c r="E1839" s="196">
        <v>20.931399999999996</v>
      </c>
      <c r="F1839" s="196">
        <v>20.807199999999998</v>
      </c>
      <c r="G1839" s="196">
        <v>21.646899999999999</v>
      </c>
      <c r="H1839" s="197" t="s">
        <v>3659</v>
      </c>
      <c r="I1839" s="197"/>
      <c r="J1839" s="201" t="s">
        <v>3547</v>
      </c>
      <c r="K1839" s="197"/>
      <c r="L1839" s="192"/>
      <c r="M1839" s="197"/>
      <c r="N1839" s="192" t="s">
        <v>3578</v>
      </c>
      <c r="O1839" s="194" t="s">
        <v>2783</v>
      </c>
      <c r="P1839" s="192" t="s">
        <v>10644</v>
      </c>
      <c r="Q1839" s="197" t="s">
        <v>3547</v>
      </c>
    </row>
    <row r="1840" spans="1:17">
      <c r="A1840" s="192" t="s">
        <v>6366</v>
      </c>
      <c r="B1840" s="196"/>
      <c r="C1840" s="196">
        <v>0.9010999999999999</v>
      </c>
      <c r="D1840" s="196"/>
      <c r="E1840" s="196">
        <v>37.185399999999994</v>
      </c>
      <c r="F1840" s="196"/>
      <c r="G1840" s="196">
        <v>37.185399999999994</v>
      </c>
      <c r="H1840" s="197" t="s">
        <v>1711</v>
      </c>
      <c r="I1840" s="197"/>
      <c r="J1840" s="201" t="s">
        <v>3547</v>
      </c>
      <c r="K1840" s="197"/>
      <c r="L1840" s="192"/>
      <c r="M1840" s="197"/>
      <c r="N1840" s="192" t="s">
        <v>4171</v>
      </c>
      <c r="O1840" s="194" t="s">
        <v>2759</v>
      </c>
      <c r="P1840" s="192" t="s">
        <v>10618</v>
      </c>
      <c r="Q1840" s="197" t="s">
        <v>3547</v>
      </c>
    </row>
    <row r="1841" spans="1:17">
      <c r="A1841" s="192" t="s">
        <v>6367</v>
      </c>
      <c r="B1841" s="196">
        <v>1.4674999999999998</v>
      </c>
      <c r="C1841" s="196">
        <v>1</v>
      </c>
      <c r="D1841" s="196">
        <v>35.497999999999998</v>
      </c>
      <c r="E1841" s="196">
        <v>35.811899999999994</v>
      </c>
      <c r="F1841" s="196">
        <v>35.949599999999997</v>
      </c>
      <c r="G1841" s="196">
        <v>35.757099999999994</v>
      </c>
      <c r="H1841" s="197" t="s">
        <v>4240</v>
      </c>
      <c r="I1841" s="197"/>
      <c r="J1841" s="201" t="s">
        <v>3547</v>
      </c>
      <c r="K1841" s="197"/>
      <c r="L1841" s="192"/>
      <c r="M1841" s="197"/>
      <c r="N1841" s="192" t="s">
        <v>4241</v>
      </c>
      <c r="O1841" s="194" t="s">
        <v>2792</v>
      </c>
      <c r="P1841" s="192" t="s">
        <v>10655</v>
      </c>
      <c r="Q1841" s="197" t="s">
        <v>3547</v>
      </c>
    </row>
    <row r="1842" spans="1:17">
      <c r="A1842" s="192" t="s">
        <v>6368</v>
      </c>
      <c r="B1842" s="196">
        <v>2.0040999999999998</v>
      </c>
      <c r="C1842" s="196">
        <v>1</v>
      </c>
      <c r="D1842" s="196">
        <v>35.098499999999994</v>
      </c>
      <c r="E1842" s="196">
        <v>35.540199999999999</v>
      </c>
      <c r="F1842" s="196">
        <v>35.816799999999994</v>
      </c>
      <c r="G1842" s="196">
        <v>35.494099999999996</v>
      </c>
      <c r="H1842" s="197" t="s">
        <v>4242</v>
      </c>
      <c r="I1842" s="197" t="s">
        <v>4240</v>
      </c>
      <c r="J1842" s="201" t="s">
        <v>3547</v>
      </c>
      <c r="K1842" s="197"/>
      <c r="L1842" s="192" t="s">
        <v>3550</v>
      </c>
      <c r="M1842" s="197"/>
      <c r="N1842" s="192" t="s">
        <v>4243</v>
      </c>
      <c r="O1842" s="194" t="s">
        <v>2793</v>
      </c>
      <c r="P1842" s="192" t="s">
        <v>10656</v>
      </c>
      <c r="Q1842" s="197" t="s">
        <v>3547</v>
      </c>
    </row>
    <row r="1843" spans="1:17">
      <c r="A1843" s="192" t="s">
        <v>6369</v>
      </c>
      <c r="B1843" s="196">
        <v>1.7649999999999999</v>
      </c>
      <c r="C1843" s="196">
        <v>1</v>
      </c>
      <c r="D1843" s="196">
        <v>39.258799999999994</v>
      </c>
      <c r="E1843" s="196">
        <v>31.764399999999998</v>
      </c>
      <c r="F1843" s="196">
        <v>33.563299999999998</v>
      </c>
      <c r="G1843" s="196">
        <v>34.744399999999999</v>
      </c>
      <c r="H1843" s="197" t="s">
        <v>4244</v>
      </c>
      <c r="I1843" s="197"/>
      <c r="J1843" s="201" t="s">
        <v>3547</v>
      </c>
      <c r="K1843" s="197"/>
      <c r="L1843" s="192"/>
      <c r="M1843" s="197"/>
      <c r="N1843" s="192" t="s">
        <v>4245</v>
      </c>
      <c r="O1843" s="194" t="s">
        <v>1536</v>
      </c>
      <c r="P1843" s="192" t="s">
        <v>10657</v>
      </c>
      <c r="Q1843" s="197" t="s">
        <v>3547</v>
      </c>
    </row>
    <row r="1844" spans="1:17">
      <c r="A1844" s="192" t="s">
        <v>6370</v>
      </c>
      <c r="B1844" s="196">
        <v>2.0535999999999999</v>
      </c>
      <c r="C1844" s="196">
        <v>1</v>
      </c>
      <c r="D1844" s="196">
        <v>40.446999999999996</v>
      </c>
      <c r="E1844" s="196">
        <v>40.223299999999995</v>
      </c>
      <c r="F1844" s="196">
        <v>41.105999999999995</v>
      </c>
      <c r="G1844" s="196">
        <v>40.601299999999995</v>
      </c>
      <c r="H1844" s="197" t="s">
        <v>1611</v>
      </c>
      <c r="I1844" s="197"/>
      <c r="J1844" s="201" t="s">
        <v>3547</v>
      </c>
      <c r="K1844" s="197"/>
      <c r="L1844" s="192"/>
      <c r="M1844" s="197"/>
      <c r="N1844" s="192" t="s">
        <v>4246</v>
      </c>
      <c r="O1844" s="194" t="s">
        <v>2794</v>
      </c>
      <c r="P1844" s="192" t="s">
        <v>10658</v>
      </c>
      <c r="Q1844" s="197" t="s">
        <v>3547</v>
      </c>
    </row>
    <row r="1845" spans="1:17">
      <c r="A1845" s="192" t="s">
        <v>6371</v>
      </c>
      <c r="B1845" s="196">
        <v>1.7759999999999998</v>
      </c>
      <c r="C1845" s="196">
        <v>1</v>
      </c>
      <c r="D1845" s="196">
        <v>37.840299999999999</v>
      </c>
      <c r="E1845" s="196">
        <v>38.473799999999997</v>
      </c>
      <c r="F1845" s="196">
        <v>39.043999999999997</v>
      </c>
      <c r="G1845" s="196">
        <v>38.482499999999995</v>
      </c>
      <c r="H1845" s="197" t="s">
        <v>4240</v>
      </c>
      <c r="I1845" s="197"/>
      <c r="J1845" s="201" t="s">
        <v>3547</v>
      </c>
      <c r="K1845" s="197"/>
      <c r="L1845" s="192"/>
      <c r="M1845" s="197"/>
      <c r="N1845" s="192" t="s">
        <v>4247</v>
      </c>
      <c r="O1845" s="194" t="s">
        <v>2795</v>
      </c>
      <c r="P1845" s="192" t="s">
        <v>10659</v>
      </c>
      <c r="Q1845" s="197" t="s">
        <v>3547</v>
      </c>
    </row>
    <row r="1846" spans="1:17">
      <c r="A1846" s="192" t="s">
        <v>6372</v>
      </c>
      <c r="B1846" s="196">
        <v>1.7905</v>
      </c>
      <c r="C1846" s="196">
        <v>1</v>
      </c>
      <c r="D1846" s="196">
        <v>34.846699999999998</v>
      </c>
      <c r="E1846" s="196">
        <v>34.737199999999994</v>
      </c>
      <c r="F1846" s="196">
        <v>37.805899999999994</v>
      </c>
      <c r="G1846" s="196">
        <v>35.774799999999999</v>
      </c>
      <c r="H1846" s="197" t="s">
        <v>1611</v>
      </c>
      <c r="I1846" s="197"/>
      <c r="J1846" s="201" t="s">
        <v>3547</v>
      </c>
      <c r="K1846" s="197"/>
      <c r="L1846" s="192"/>
      <c r="M1846" s="197"/>
      <c r="N1846" s="192" t="s">
        <v>4246</v>
      </c>
      <c r="O1846" s="194" t="s">
        <v>2794</v>
      </c>
      <c r="P1846" s="192" t="s">
        <v>10658</v>
      </c>
      <c r="Q1846" s="197" t="s">
        <v>3547</v>
      </c>
    </row>
    <row r="1847" spans="1:17">
      <c r="A1847" s="192" t="s">
        <v>6373</v>
      </c>
      <c r="B1847" s="196">
        <v>1.3023999999999998</v>
      </c>
      <c r="C1847" s="196">
        <v>1</v>
      </c>
      <c r="D1847" s="196">
        <v>33.830699999999993</v>
      </c>
      <c r="E1847" s="196">
        <v>32.412599999999998</v>
      </c>
      <c r="F1847" s="196">
        <v>30.299399999999999</v>
      </c>
      <c r="G1847" s="196">
        <v>32.250599999999999</v>
      </c>
      <c r="H1847" s="197" t="s">
        <v>4240</v>
      </c>
      <c r="I1847" s="197"/>
      <c r="J1847" s="201" t="s">
        <v>3547</v>
      </c>
      <c r="K1847" s="197"/>
      <c r="L1847" s="192"/>
      <c r="M1847" s="197"/>
      <c r="N1847" s="192" t="s">
        <v>4248</v>
      </c>
      <c r="O1847" s="194" t="s">
        <v>2796</v>
      </c>
      <c r="P1847" s="192" t="s">
        <v>10660</v>
      </c>
      <c r="Q1847" s="197" t="s">
        <v>3547</v>
      </c>
    </row>
    <row r="1848" spans="1:17">
      <c r="A1848" s="192" t="s">
        <v>6374</v>
      </c>
      <c r="B1848" s="196">
        <v>2.0284</v>
      </c>
      <c r="C1848" s="196">
        <v>1</v>
      </c>
      <c r="D1848" s="196">
        <v>36.3127</v>
      </c>
      <c r="E1848" s="196">
        <v>38.569599999999994</v>
      </c>
      <c r="F1848" s="196">
        <v>39.676099999999998</v>
      </c>
      <c r="G1848" s="196">
        <v>38.248099999999994</v>
      </c>
      <c r="H1848" s="197" t="s">
        <v>4242</v>
      </c>
      <c r="I1848" s="197"/>
      <c r="J1848" s="201" t="s">
        <v>3547</v>
      </c>
      <c r="K1848" s="197"/>
      <c r="L1848" s="192"/>
      <c r="M1848" s="197"/>
      <c r="N1848" s="192" t="s">
        <v>4243</v>
      </c>
      <c r="O1848" s="194" t="s">
        <v>2793</v>
      </c>
      <c r="P1848" s="192" t="s">
        <v>10656</v>
      </c>
      <c r="Q1848" s="197" t="s">
        <v>3547</v>
      </c>
    </row>
    <row r="1849" spans="1:17">
      <c r="A1849" s="192" t="s">
        <v>6375</v>
      </c>
      <c r="B1849" s="196">
        <v>1.8646999999999998</v>
      </c>
      <c r="C1849" s="196">
        <v>1</v>
      </c>
      <c r="D1849" s="196">
        <v>40.691599999999994</v>
      </c>
      <c r="E1849" s="196">
        <v>43.9818</v>
      </c>
      <c r="F1849" s="196">
        <v>40.350899999999996</v>
      </c>
      <c r="G1849" s="196">
        <v>41.623899999999999</v>
      </c>
      <c r="H1849" s="197" t="s">
        <v>4240</v>
      </c>
      <c r="I1849" s="197" t="s">
        <v>1611</v>
      </c>
      <c r="J1849" s="201" t="s">
        <v>3547</v>
      </c>
      <c r="K1849" s="197" t="s">
        <v>3550</v>
      </c>
      <c r="L1849" s="192"/>
      <c r="M1849" s="197"/>
      <c r="N1849" s="192" t="s">
        <v>4249</v>
      </c>
      <c r="O1849" s="194" t="s">
        <v>1538</v>
      </c>
      <c r="P1849" s="192" t="s">
        <v>10661</v>
      </c>
      <c r="Q1849" s="197" t="s">
        <v>3547</v>
      </c>
    </row>
    <row r="1850" spans="1:17">
      <c r="A1850" s="192" t="s">
        <v>6376</v>
      </c>
      <c r="B1850" s="196">
        <v>1.7672999999999999</v>
      </c>
      <c r="C1850" s="196">
        <v>1</v>
      </c>
      <c r="D1850" s="196">
        <v>33.548499999999997</v>
      </c>
      <c r="E1850" s="196">
        <v>33.402399999999993</v>
      </c>
      <c r="F1850" s="196">
        <v>35.530299999999997</v>
      </c>
      <c r="G1850" s="196">
        <v>34.207699999999996</v>
      </c>
      <c r="H1850" s="197" t="s">
        <v>4240</v>
      </c>
      <c r="I1850" s="197"/>
      <c r="J1850" s="201" t="s">
        <v>3547</v>
      </c>
      <c r="K1850" s="197"/>
      <c r="L1850" s="192"/>
      <c r="M1850" s="197"/>
      <c r="N1850" s="192" t="s">
        <v>4250</v>
      </c>
      <c r="O1850" s="194" t="s">
        <v>2797</v>
      </c>
      <c r="P1850" s="192" t="s">
        <v>10662</v>
      </c>
      <c r="Q1850" s="197" t="s">
        <v>3547</v>
      </c>
    </row>
    <row r="1851" spans="1:17">
      <c r="A1851" s="192" t="s">
        <v>6377</v>
      </c>
      <c r="B1851" s="196">
        <v>1.0381999999999998</v>
      </c>
      <c r="C1851" s="196">
        <v>1.4447999999999999</v>
      </c>
      <c r="D1851" s="196"/>
      <c r="E1851" s="196"/>
      <c r="F1851" s="196"/>
      <c r="G1851" s="196"/>
      <c r="H1851" s="197" t="s">
        <v>4240</v>
      </c>
      <c r="I1851" s="197"/>
      <c r="J1851" s="201" t="s">
        <v>3547</v>
      </c>
      <c r="K1851" s="197"/>
      <c r="L1851" s="192"/>
      <c r="M1851" s="197"/>
      <c r="N1851" s="192" t="s">
        <v>4251</v>
      </c>
      <c r="O1851" s="194" t="s">
        <v>2798</v>
      </c>
      <c r="P1851" s="192" t="s">
        <v>10663</v>
      </c>
      <c r="Q1851" s="197" t="s">
        <v>3547</v>
      </c>
    </row>
    <row r="1852" spans="1:17">
      <c r="A1852" s="192" t="s">
        <v>6378</v>
      </c>
      <c r="B1852" s="196">
        <v>1.5941999999999998</v>
      </c>
      <c r="C1852" s="196">
        <v>1</v>
      </c>
      <c r="D1852" s="196">
        <v>39.813499999999998</v>
      </c>
      <c r="E1852" s="196"/>
      <c r="F1852" s="196">
        <v>26.4575</v>
      </c>
      <c r="G1852" s="196">
        <v>29.494399999999999</v>
      </c>
      <c r="H1852" s="197" t="s">
        <v>4244</v>
      </c>
      <c r="I1852" s="197"/>
      <c r="J1852" s="201" t="s">
        <v>3547</v>
      </c>
      <c r="K1852" s="197"/>
      <c r="L1852" s="192"/>
      <c r="M1852" s="197"/>
      <c r="N1852" s="192" t="s">
        <v>4245</v>
      </c>
      <c r="O1852" s="194" t="s">
        <v>1536</v>
      </c>
      <c r="P1852" s="192" t="s">
        <v>10657</v>
      </c>
      <c r="Q1852" s="197" t="s">
        <v>3547</v>
      </c>
    </row>
    <row r="1853" spans="1:17">
      <c r="A1853" s="192" t="s">
        <v>6379</v>
      </c>
      <c r="B1853" s="196">
        <v>1.8901999999999999</v>
      </c>
      <c r="C1853" s="196">
        <v>1</v>
      </c>
      <c r="D1853" s="196">
        <v>32.881799999999998</v>
      </c>
      <c r="E1853" s="196">
        <v>32.684199999999997</v>
      </c>
      <c r="F1853" s="196">
        <v>32.477899999999998</v>
      </c>
      <c r="G1853" s="196">
        <v>32.673599999999993</v>
      </c>
      <c r="H1853" s="197" t="s">
        <v>4240</v>
      </c>
      <c r="I1853" s="197"/>
      <c r="J1853" s="201" t="s">
        <v>3547</v>
      </c>
      <c r="K1853" s="197"/>
      <c r="L1853" s="192"/>
      <c r="M1853" s="197"/>
      <c r="N1853" s="192" t="s">
        <v>4249</v>
      </c>
      <c r="O1853" s="194" t="s">
        <v>1538</v>
      </c>
      <c r="P1853" s="192" t="s">
        <v>10661</v>
      </c>
      <c r="Q1853" s="197" t="s">
        <v>3547</v>
      </c>
    </row>
    <row r="1854" spans="1:17">
      <c r="A1854" s="192" t="s">
        <v>6380</v>
      </c>
      <c r="B1854" s="196">
        <v>0.74729999999999996</v>
      </c>
      <c r="C1854" s="196">
        <v>1</v>
      </c>
      <c r="D1854" s="196"/>
      <c r="E1854" s="196"/>
      <c r="F1854" s="196"/>
      <c r="G1854" s="196"/>
      <c r="H1854" s="197" t="s">
        <v>4240</v>
      </c>
      <c r="I1854" s="197"/>
      <c r="J1854" s="201" t="s">
        <v>3547</v>
      </c>
      <c r="K1854" s="197"/>
      <c r="L1854" s="192"/>
      <c r="M1854" s="197"/>
      <c r="N1854" s="192" t="s">
        <v>4250</v>
      </c>
      <c r="O1854" s="194" t="s">
        <v>2797</v>
      </c>
      <c r="P1854" s="192" t="s">
        <v>10662</v>
      </c>
      <c r="Q1854" s="197" t="s">
        <v>3547</v>
      </c>
    </row>
    <row r="1855" spans="1:17">
      <c r="A1855" s="192" t="s">
        <v>6381</v>
      </c>
      <c r="B1855" s="196">
        <v>1.8969999999999998</v>
      </c>
      <c r="C1855" s="196">
        <v>0.9514999999999999</v>
      </c>
      <c r="D1855" s="196">
        <v>39.839699999999993</v>
      </c>
      <c r="E1855" s="196">
        <v>37.981099999999998</v>
      </c>
      <c r="F1855" s="196">
        <v>40.674199999999999</v>
      </c>
      <c r="G1855" s="196">
        <v>39.507299999999994</v>
      </c>
      <c r="H1855" s="197" t="s">
        <v>1581</v>
      </c>
      <c r="I1855" s="197"/>
      <c r="J1855" s="201" t="s">
        <v>3547</v>
      </c>
      <c r="K1855" s="197"/>
      <c r="L1855" s="192"/>
      <c r="M1855" s="197"/>
      <c r="N1855" s="192" t="s">
        <v>4252</v>
      </c>
      <c r="O1855" s="194" t="s">
        <v>2799</v>
      </c>
      <c r="P1855" s="192" t="s">
        <v>10664</v>
      </c>
      <c r="Q1855" s="197" t="s">
        <v>3547</v>
      </c>
    </row>
    <row r="1856" spans="1:17">
      <c r="A1856" s="192" t="s">
        <v>6382</v>
      </c>
      <c r="B1856" s="196">
        <v>2.0823999999999998</v>
      </c>
      <c r="C1856" s="196">
        <v>0.90589999999999993</v>
      </c>
      <c r="D1856" s="196">
        <v>35.211799999999997</v>
      </c>
      <c r="E1856" s="196">
        <v>38.226699999999994</v>
      </c>
      <c r="F1856" s="196">
        <v>38.813999999999993</v>
      </c>
      <c r="G1856" s="196">
        <v>37.421199999999999</v>
      </c>
      <c r="H1856" s="197" t="s">
        <v>3988</v>
      </c>
      <c r="I1856" s="197" t="s">
        <v>1878</v>
      </c>
      <c r="J1856" s="201" t="s">
        <v>3547</v>
      </c>
      <c r="K1856" s="197" t="s">
        <v>3550</v>
      </c>
      <c r="L1856" s="192"/>
      <c r="M1856" s="197"/>
      <c r="N1856" s="192" t="s">
        <v>4253</v>
      </c>
      <c r="O1856" s="194" t="s">
        <v>2800</v>
      </c>
      <c r="P1856" s="192" t="s">
        <v>10665</v>
      </c>
      <c r="Q1856" s="197" t="s">
        <v>3547</v>
      </c>
    </row>
    <row r="1857" spans="1:17">
      <c r="A1857" s="192" t="s">
        <v>6383</v>
      </c>
      <c r="B1857" s="196">
        <v>2.2082999999999999</v>
      </c>
      <c r="C1857" s="196">
        <v>0.93089999999999995</v>
      </c>
      <c r="D1857" s="196">
        <v>37.887599999999999</v>
      </c>
      <c r="E1857" s="196">
        <v>39.621899999999997</v>
      </c>
      <c r="F1857" s="196">
        <v>40.138799999999996</v>
      </c>
      <c r="G1857" s="196">
        <v>39.227599999999995</v>
      </c>
      <c r="H1857" s="197" t="s">
        <v>1650</v>
      </c>
      <c r="I1857" s="197"/>
      <c r="J1857" s="201" t="s">
        <v>3547</v>
      </c>
      <c r="K1857" s="197"/>
      <c r="L1857" s="192"/>
      <c r="M1857" s="197"/>
      <c r="N1857" s="192" t="s">
        <v>3751</v>
      </c>
      <c r="O1857" s="194" t="s">
        <v>2801</v>
      </c>
      <c r="P1857" s="192" t="s">
        <v>10666</v>
      </c>
      <c r="Q1857" s="197" t="s">
        <v>3547</v>
      </c>
    </row>
    <row r="1858" spans="1:17">
      <c r="A1858" s="192" t="s">
        <v>6384</v>
      </c>
      <c r="B1858" s="196">
        <v>1.8455999999999999</v>
      </c>
      <c r="C1858" s="196">
        <v>0.9514999999999999</v>
      </c>
      <c r="D1858" s="196">
        <v>35.624499999999998</v>
      </c>
      <c r="E1858" s="196">
        <v>38.989599999999996</v>
      </c>
      <c r="F1858" s="196">
        <v>40.751199999999997</v>
      </c>
      <c r="G1858" s="196">
        <v>38.335099999999997</v>
      </c>
      <c r="H1858" s="197" t="s">
        <v>1581</v>
      </c>
      <c r="I1858" s="197"/>
      <c r="J1858" s="201" t="s">
        <v>3547</v>
      </c>
      <c r="K1858" s="197"/>
      <c r="L1858" s="192"/>
      <c r="M1858" s="197"/>
      <c r="N1858" s="192" t="s">
        <v>4252</v>
      </c>
      <c r="O1858" s="194" t="s">
        <v>2799</v>
      </c>
      <c r="P1858" s="192" t="s">
        <v>10664</v>
      </c>
      <c r="Q1858" s="197" t="s">
        <v>3547</v>
      </c>
    </row>
    <row r="1859" spans="1:17">
      <c r="A1859" s="192" t="s">
        <v>6385</v>
      </c>
      <c r="B1859" s="196">
        <v>1.6879999999999999</v>
      </c>
      <c r="C1859" s="196">
        <v>0.9514999999999999</v>
      </c>
      <c r="D1859" s="196">
        <v>35.050299999999993</v>
      </c>
      <c r="E1859" s="196">
        <v>35.995599999999996</v>
      </c>
      <c r="F1859" s="196">
        <v>39.225699999999996</v>
      </c>
      <c r="G1859" s="196">
        <v>36.798499999999997</v>
      </c>
      <c r="H1859" s="197" t="s">
        <v>1878</v>
      </c>
      <c r="I1859" s="197" t="s">
        <v>1581</v>
      </c>
      <c r="J1859" s="201" t="s">
        <v>3547</v>
      </c>
      <c r="K1859" s="197" t="s">
        <v>3550</v>
      </c>
      <c r="L1859" s="192"/>
      <c r="M1859" s="197"/>
      <c r="N1859" s="192" t="s">
        <v>3832</v>
      </c>
      <c r="O1859" s="194" t="s">
        <v>2802</v>
      </c>
      <c r="P1859" s="192" t="s">
        <v>10667</v>
      </c>
      <c r="Q1859" s="197" t="s">
        <v>3547</v>
      </c>
    </row>
    <row r="1860" spans="1:17">
      <c r="A1860" s="192" t="s">
        <v>9728</v>
      </c>
      <c r="B1860" s="196">
        <v>1.9163999999999999</v>
      </c>
      <c r="C1860" s="196">
        <v>0.93089999999999995</v>
      </c>
      <c r="D1860" s="196">
        <v>39.725299999999997</v>
      </c>
      <c r="E1860" s="196">
        <v>39.430799999999998</v>
      </c>
      <c r="F1860" s="196">
        <v>38.3934</v>
      </c>
      <c r="G1860" s="196">
        <v>39.193299999999994</v>
      </c>
      <c r="H1860" s="197" t="s">
        <v>1650</v>
      </c>
      <c r="I1860" s="197"/>
      <c r="J1860" s="201" t="s">
        <v>3547</v>
      </c>
      <c r="K1860" s="197"/>
      <c r="L1860" s="192"/>
      <c r="M1860" s="197"/>
      <c r="N1860" s="192" t="s">
        <v>3751</v>
      </c>
      <c r="O1860" s="194" t="s">
        <v>2801</v>
      </c>
      <c r="P1860" s="192" t="s">
        <v>10666</v>
      </c>
      <c r="Q1860" s="197" t="s">
        <v>3547</v>
      </c>
    </row>
    <row r="1861" spans="1:17">
      <c r="A1861" s="192" t="s">
        <v>6386</v>
      </c>
      <c r="B1861" s="196">
        <v>1.5288999999999999</v>
      </c>
      <c r="C1861" s="196">
        <v>0.90589999999999993</v>
      </c>
      <c r="D1861" s="196">
        <v>31.499099999999999</v>
      </c>
      <c r="E1861" s="196">
        <v>35.694499999999998</v>
      </c>
      <c r="F1861" s="196">
        <v>36.223499999999994</v>
      </c>
      <c r="G1861" s="196">
        <v>34.460899999999995</v>
      </c>
      <c r="H1861" s="197" t="s">
        <v>3988</v>
      </c>
      <c r="I1861" s="197" t="s">
        <v>1878</v>
      </c>
      <c r="J1861" s="201" t="s">
        <v>3547</v>
      </c>
      <c r="K1861" s="197" t="s">
        <v>3550</v>
      </c>
      <c r="L1861" s="192"/>
      <c r="M1861" s="197"/>
      <c r="N1861" s="192" t="s">
        <v>3730</v>
      </c>
      <c r="O1861" s="194" t="s">
        <v>2803</v>
      </c>
      <c r="P1861" s="192" t="s">
        <v>10668</v>
      </c>
      <c r="Q1861" s="197" t="s">
        <v>3547</v>
      </c>
    </row>
    <row r="1862" spans="1:17">
      <c r="A1862" s="192" t="s">
        <v>6387</v>
      </c>
      <c r="B1862" s="196">
        <v>1.8454999999999999</v>
      </c>
      <c r="C1862" s="196">
        <v>0.93089999999999995</v>
      </c>
      <c r="D1862" s="196">
        <v>38.756499999999996</v>
      </c>
      <c r="E1862" s="196">
        <v>38.659399999999998</v>
      </c>
      <c r="F1862" s="196">
        <v>38.308</v>
      </c>
      <c r="G1862" s="196">
        <v>38.571099999999994</v>
      </c>
      <c r="H1862" s="197" t="s">
        <v>1650</v>
      </c>
      <c r="I1862" s="197"/>
      <c r="J1862" s="201" t="s">
        <v>3547</v>
      </c>
      <c r="K1862" s="197"/>
      <c r="L1862" s="192"/>
      <c r="M1862" s="197"/>
      <c r="N1862" s="192" t="s">
        <v>3751</v>
      </c>
      <c r="O1862" s="194" t="s">
        <v>2801</v>
      </c>
      <c r="P1862" s="192" t="s">
        <v>10666</v>
      </c>
      <c r="Q1862" s="197" t="s">
        <v>3547</v>
      </c>
    </row>
    <row r="1863" spans="1:17">
      <c r="A1863" s="192" t="s">
        <v>6388</v>
      </c>
      <c r="B1863" s="196">
        <v>1.8259999999999998</v>
      </c>
      <c r="C1863" s="196">
        <v>0.93089999999999995</v>
      </c>
      <c r="D1863" s="196">
        <v>38.953399999999995</v>
      </c>
      <c r="E1863" s="196">
        <v>38.806099999999994</v>
      </c>
      <c r="F1863" s="196">
        <v>39.575699999999998</v>
      </c>
      <c r="G1863" s="196">
        <v>39.099699999999999</v>
      </c>
      <c r="H1863" s="197" t="s">
        <v>1650</v>
      </c>
      <c r="I1863" s="197"/>
      <c r="J1863" s="201" t="s">
        <v>3547</v>
      </c>
      <c r="K1863" s="197"/>
      <c r="L1863" s="192"/>
      <c r="M1863" s="197"/>
      <c r="N1863" s="192" t="s">
        <v>3751</v>
      </c>
      <c r="O1863" s="194" t="s">
        <v>2801</v>
      </c>
      <c r="P1863" s="192" t="s">
        <v>10666</v>
      </c>
      <c r="Q1863" s="197" t="s">
        <v>3547</v>
      </c>
    </row>
    <row r="1864" spans="1:17">
      <c r="A1864" s="192" t="s">
        <v>6389</v>
      </c>
      <c r="B1864" s="196">
        <v>1.8123999999999998</v>
      </c>
      <c r="C1864" s="196">
        <v>0.90809999999999991</v>
      </c>
      <c r="D1864" s="196">
        <v>31.566599999999998</v>
      </c>
      <c r="E1864" s="196">
        <v>35.076299999999996</v>
      </c>
      <c r="F1864" s="196">
        <v>35.430399999999999</v>
      </c>
      <c r="G1864" s="196">
        <v>33.969099999999997</v>
      </c>
      <c r="H1864" s="197" t="s">
        <v>3988</v>
      </c>
      <c r="I1864" s="197" t="s">
        <v>4839</v>
      </c>
      <c r="J1864" s="201" t="s">
        <v>3547</v>
      </c>
      <c r="K1864" s="197" t="s">
        <v>3550</v>
      </c>
      <c r="L1864" s="192"/>
      <c r="M1864" s="197"/>
      <c r="N1864" s="192" t="s">
        <v>4255</v>
      </c>
      <c r="O1864" s="194" t="s">
        <v>2804</v>
      </c>
      <c r="P1864" s="192" t="s">
        <v>10669</v>
      </c>
      <c r="Q1864" s="197" t="s">
        <v>3547</v>
      </c>
    </row>
    <row r="1865" spans="1:17">
      <c r="A1865" s="192" t="s">
        <v>6390</v>
      </c>
      <c r="B1865" s="196">
        <v>1.4733999999999998</v>
      </c>
      <c r="C1865" s="196">
        <v>0.97879999999999989</v>
      </c>
      <c r="D1865" s="196">
        <v>34.880399999999995</v>
      </c>
      <c r="E1865" s="196">
        <v>35.619599999999998</v>
      </c>
      <c r="F1865" s="196">
        <v>38.017599999999995</v>
      </c>
      <c r="G1865" s="196">
        <v>36.204999999999998</v>
      </c>
      <c r="H1865" s="197" t="s">
        <v>3988</v>
      </c>
      <c r="I1865" s="197" t="s">
        <v>3731</v>
      </c>
      <c r="J1865" s="201" t="s">
        <v>3547</v>
      </c>
      <c r="K1865" s="197" t="s">
        <v>3550</v>
      </c>
      <c r="L1865" s="192"/>
      <c r="M1865" s="197"/>
      <c r="N1865" s="192" t="s">
        <v>4068</v>
      </c>
      <c r="O1865" s="194" t="s">
        <v>2805</v>
      </c>
      <c r="P1865" s="192" t="s">
        <v>10670</v>
      </c>
      <c r="Q1865" s="197" t="s">
        <v>3547</v>
      </c>
    </row>
    <row r="1866" spans="1:17">
      <c r="A1866" s="192" t="s">
        <v>6391</v>
      </c>
      <c r="B1866" s="196">
        <v>1.3734</v>
      </c>
      <c r="C1866" s="196">
        <v>0.93089999999999995</v>
      </c>
      <c r="D1866" s="196">
        <v>37.050799999999995</v>
      </c>
      <c r="E1866" s="196">
        <v>37.071499999999993</v>
      </c>
      <c r="F1866" s="196">
        <v>37.489799999999995</v>
      </c>
      <c r="G1866" s="196">
        <v>37.206999999999994</v>
      </c>
      <c r="H1866" s="197" t="s">
        <v>3988</v>
      </c>
      <c r="I1866" s="197" t="s">
        <v>1650</v>
      </c>
      <c r="J1866" s="201" t="s">
        <v>3547</v>
      </c>
      <c r="K1866" s="197" t="s">
        <v>3550</v>
      </c>
      <c r="L1866" s="192"/>
      <c r="M1866" s="197">
        <v>1.8199999999999997E-2</v>
      </c>
      <c r="N1866" s="192" t="s">
        <v>3855</v>
      </c>
      <c r="O1866" s="194" t="s">
        <v>2806</v>
      </c>
      <c r="P1866" s="192" t="s">
        <v>10671</v>
      </c>
      <c r="Q1866" s="197" t="s">
        <v>3547</v>
      </c>
    </row>
    <row r="1867" spans="1:17">
      <c r="A1867" s="192" t="s">
        <v>6392</v>
      </c>
      <c r="B1867" s="196">
        <v>1.6889999999999998</v>
      </c>
      <c r="C1867" s="196">
        <v>0.93089999999999995</v>
      </c>
      <c r="D1867" s="196">
        <v>39.065499999999993</v>
      </c>
      <c r="E1867" s="196">
        <v>40.298199999999994</v>
      </c>
      <c r="F1867" s="196">
        <v>39.9377</v>
      </c>
      <c r="G1867" s="196">
        <v>39.754999999999995</v>
      </c>
      <c r="H1867" s="197" t="s">
        <v>1650</v>
      </c>
      <c r="I1867" s="197"/>
      <c r="J1867" s="201" t="s">
        <v>3547</v>
      </c>
      <c r="K1867" s="197"/>
      <c r="L1867" s="192"/>
      <c r="M1867" s="197"/>
      <c r="N1867" s="192" t="s">
        <v>3751</v>
      </c>
      <c r="O1867" s="194" t="s">
        <v>2801</v>
      </c>
      <c r="P1867" s="192" t="s">
        <v>10666</v>
      </c>
      <c r="Q1867" s="197" t="s">
        <v>3547</v>
      </c>
    </row>
    <row r="1868" spans="1:17">
      <c r="A1868" s="192" t="s">
        <v>6393</v>
      </c>
      <c r="B1868" s="196">
        <v>1.3930999999999998</v>
      </c>
      <c r="C1868" s="196">
        <v>0.93089999999999995</v>
      </c>
      <c r="D1868" s="196">
        <v>38.016699999999993</v>
      </c>
      <c r="E1868" s="196">
        <v>39.626599999999996</v>
      </c>
      <c r="F1868" s="196">
        <v>39.178799999999995</v>
      </c>
      <c r="G1868" s="196">
        <v>38.916199999999996</v>
      </c>
      <c r="H1868" s="197" t="s">
        <v>1650</v>
      </c>
      <c r="I1868" s="197"/>
      <c r="J1868" s="201" t="s">
        <v>3547</v>
      </c>
      <c r="K1868" s="197"/>
      <c r="L1868" s="192"/>
      <c r="M1868" s="197"/>
      <c r="N1868" s="192" t="s">
        <v>4256</v>
      </c>
      <c r="O1868" s="194" t="s">
        <v>2807</v>
      </c>
      <c r="P1868" s="192" t="s">
        <v>10672</v>
      </c>
      <c r="Q1868" s="197" t="s">
        <v>3547</v>
      </c>
    </row>
    <row r="1869" spans="1:17">
      <c r="A1869" s="192" t="s">
        <v>6394</v>
      </c>
      <c r="B1869" s="196">
        <v>1.3551</v>
      </c>
      <c r="C1869" s="196">
        <v>0.86489999999999989</v>
      </c>
      <c r="D1869" s="196">
        <v>30.259499999999999</v>
      </c>
      <c r="E1869" s="196">
        <v>33.043199999999999</v>
      </c>
      <c r="F1869" s="196">
        <v>35.305099999999996</v>
      </c>
      <c r="G1869" s="196">
        <v>32.877799999999993</v>
      </c>
      <c r="H1869" s="197" t="s">
        <v>3988</v>
      </c>
      <c r="I1869" s="197"/>
      <c r="J1869" s="201" t="s">
        <v>3547</v>
      </c>
      <c r="K1869" s="197"/>
      <c r="L1869" s="192"/>
      <c r="M1869" s="197"/>
      <c r="N1869" s="192" t="s">
        <v>4257</v>
      </c>
      <c r="O1869" s="194" t="s">
        <v>1556</v>
      </c>
      <c r="P1869" s="192" t="s">
        <v>10673</v>
      </c>
      <c r="Q1869" s="197" t="s">
        <v>3547</v>
      </c>
    </row>
    <row r="1870" spans="1:17">
      <c r="A1870" s="192" t="s">
        <v>6396</v>
      </c>
      <c r="B1870" s="196">
        <v>2.0031999999999996</v>
      </c>
      <c r="C1870" s="196">
        <v>0.86489999999999989</v>
      </c>
      <c r="D1870" s="196">
        <v>34.109399999999994</v>
      </c>
      <c r="E1870" s="196">
        <v>35.291399999999996</v>
      </c>
      <c r="F1870" s="196">
        <v>34.030299999999997</v>
      </c>
      <c r="G1870" s="196">
        <v>34.494499999999995</v>
      </c>
      <c r="H1870" s="197" t="s">
        <v>3988</v>
      </c>
      <c r="I1870" s="197"/>
      <c r="J1870" s="201" t="s">
        <v>3547</v>
      </c>
      <c r="K1870" s="197"/>
      <c r="L1870" s="192"/>
      <c r="M1870" s="197"/>
      <c r="N1870" s="192" t="s">
        <v>3574</v>
      </c>
      <c r="O1870" s="194" t="s">
        <v>2808</v>
      </c>
      <c r="P1870" s="192" t="s">
        <v>10674</v>
      </c>
      <c r="Q1870" s="197" t="s">
        <v>3547</v>
      </c>
    </row>
    <row r="1871" spans="1:17">
      <c r="A1871" s="192" t="s">
        <v>6397</v>
      </c>
      <c r="B1871" s="196">
        <v>2.1387999999999998</v>
      </c>
      <c r="C1871" s="196">
        <v>0.9514999999999999</v>
      </c>
      <c r="D1871" s="196">
        <v>30.2744</v>
      </c>
      <c r="E1871" s="196">
        <v>36.162699999999994</v>
      </c>
      <c r="F1871" s="196">
        <v>31.3933</v>
      </c>
      <c r="G1871" s="196">
        <v>32.403699999999994</v>
      </c>
      <c r="H1871" s="197" t="s">
        <v>1581</v>
      </c>
      <c r="I1871" s="197"/>
      <c r="J1871" s="201" t="s">
        <v>3547</v>
      </c>
      <c r="K1871" s="197"/>
      <c r="L1871" s="192"/>
      <c r="M1871" s="197"/>
      <c r="N1871" s="192" t="s">
        <v>4252</v>
      </c>
      <c r="O1871" s="194" t="s">
        <v>2799</v>
      </c>
      <c r="P1871" s="192" t="s">
        <v>10664</v>
      </c>
      <c r="Q1871" s="197" t="s">
        <v>3547</v>
      </c>
    </row>
    <row r="1872" spans="1:17">
      <c r="A1872" s="192" t="s">
        <v>6398</v>
      </c>
      <c r="B1872" s="196">
        <v>3.2778999999999998</v>
      </c>
      <c r="C1872" s="196">
        <v>0.9514999999999999</v>
      </c>
      <c r="D1872" s="196">
        <v>38.3217</v>
      </c>
      <c r="E1872" s="196">
        <v>44.686999999999998</v>
      </c>
      <c r="F1872" s="196">
        <v>42.344199999999994</v>
      </c>
      <c r="G1872" s="196">
        <v>41.835999999999999</v>
      </c>
      <c r="H1872" s="197" t="s">
        <v>1581</v>
      </c>
      <c r="I1872" s="197"/>
      <c r="J1872" s="201" t="s">
        <v>3547</v>
      </c>
      <c r="K1872" s="197"/>
      <c r="L1872" s="192"/>
      <c r="M1872" s="197"/>
      <c r="N1872" s="192" t="s">
        <v>4252</v>
      </c>
      <c r="O1872" s="194" t="s">
        <v>2799</v>
      </c>
      <c r="P1872" s="192" t="s">
        <v>10664</v>
      </c>
      <c r="Q1872" s="197" t="s">
        <v>3547</v>
      </c>
    </row>
    <row r="1873" spans="1:17">
      <c r="A1873" s="192" t="s">
        <v>6399</v>
      </c>
      <c r="B1873" s="196">
        <v>2.1943999999999999</v>
      </c>
      <c r="C1873" s="196">
        <v>0.93089999999999995</v>
      </c>
      <c r="D1873" s="196">
        <v>37.756699999999995</v>
      </c>
      <c r="E1873" s="196">
        <v>36.726699999999994</v>
      </c>
      <c r="F1873" s="196">
        <v>38.153499999999994</v>
      </c>
      <c r="G1873" s="196">
        <v>37.555</v>
      </c>
      <c r="H1873" s="197" t="s">
        <v>1650</v>
      </c>
      <c r="I1873" s="197"/>
      <c r="J1873" s="201" t="s">
        <v>3547</v>
      </c>
      <c r="K1873" s="197"/>
      <c r="L1873" s="192"/>
      <c r="M1873" s="197"/>
      <c r="N1873" s="192" t="s">
        <v>3751</v>
      </c>
      <c r="O1873" s="194" t="s">
        <v>2801</v>
      </c>
      <c r="P1873" s="192" t="s">
        <v>10666</v>
      </c>
      <c r="Q1873" s="197" t="s">
        <v>3547</v>
      </c>
    </row>
    <row r="1874" spans="1:17">
      <c r="A1874" s="192" t="s">
        <v>6400</v>
      </c>
      <c r="B1874" s="196">
        <v>1.6877</v>
      </c>
      <c r="C1874" s="196">
        <v>0.93089999999999995</v>
      </c>
      <c r="D1874" s="196">
        <v>36.936399999999999</v>
      </c>
      <c r="E1874" s="196">
        <v>39.271499999999996</v>
      </c>
      <c r="F1874" s="196">
        <v>40.014899999999997</v>
      </c>
      <c r="G1874" s="196">
        <v>38.769199999999998</v>
      </c>
      <c r="H1874" s="197" t="s">
        <v>1650</v>
      </c>
      <c r="I1874" s="197"/>
      <c r="J1874" s="201" t="s">
        <v>3547</v>
      </c>
      <c r="K1874" s="197"/>
      <c r="L1874" s="192"/>
      <c r="M1874" s="197"/>
      <c r="N1874" s="192" t="s">
        <v>3751</v>
      </c>
      <c r="O1874" s="194" t="s">
        <v>2801</v>
      </c>
      <c r="P1874" s="192" t="s">
        <v>10666</v>
      </c>
      <c r="Q1874" s="197" t="s">
        <v>3547</v>
      </c>
    </row>
    <row r="1875" spans="1:17">
      <c r="A1875" s="192" t="s">
        <v>6401</v>
      </c>
      <c r="B1875" s="196">
        <v>2.6804999999999999</v>
      </c>
      <c r="C1875" s="196">
        <v>0.93089999999999995</v>
      </c>
      <c r="D1875" s="196">
        <v>37.987399999999994</v>
      </c>
      <c r="E1875" s="196">
        <v>42.626799999999996</v>
      </c>
      <c r="F1875" s="196">
        <v>42.623899999999999</v>
      </c>
      <c r="G1875" s="196">
        <v>41.101499999999994</v>
      </c>
      <c r="H1875" s="197" t="s">
        <v>1650</v>
      </c>
      <c r="I1875" s="197"/>
      <c r="J1875" s="201" t="s">
        <v>3547</v>
      </c>
      <c r="K1875" s="197"/>
      <c r="L1875" s="192"/>
      <c r="M1875" s="197"/>
      <c r="N1875" s="192" t="s">
        <v>3751</v>
      </c>
      <c r="O1875" s="194" t="s">
        <v>2801</v>
      </c>
      <c r="P1875" s="192" t="s">
        <v>10666</v>
      </c>
      <c r="Q1875" s="197" t="s">
        <v>3547</v>
      </c>
    </row>
    <row r="1876" spans="1:17">
      <c r="A1876" s="192" t="s">
        <v>6402</v>
      </c>
      <c r="B1876" s="196">
        <v>1.3388</v>
      </c>
      <c r="C1876" s="196">
        <v>0.93089999999999995</v>
      </c>
      <c r="D1876" s="196">
        <v>36.973899999999993</v>
      </c>
      <c r="E1876" s="196">
        <v>39.021299999999997</v>
      </c>
      <c r="F1876" s="196">
        <v>39.258599999999994</v>
      </c>
      <c r="G1876" s="196">
        <v>38.422799999999995</v>
      </c>
      <c r="H1876" s="197" t="s">
        <v>1650</v>
      </c>
      <c r="I1876" s="197"/>
      <c r="J1876" s="201" t="s">
        <v>3547</v>
      </c>
      <c r="K1876" s="197"/>
      <c r="L1876" s="192"/>
      <c r="M1876" s="197"/>
      <c r="N1876" s="192" t="s">
        <v>4256</v>
      </c>
      <c r="O1876" s="194" t="s">
        <v>2807</v>
      </c>
      <c r="P1876" s="192" t="s">
        <v>10672</v>
      </c>
      <c r="Q1876" s="197" t="s">
        <v>3547</v>
      </c>
    </row>
    <row r="1877" spans="1:17">
      <c r="A1877" s="192" t="s">
        <v>6403</v>
      </c>
      <c r="B1877" s="196">
        <v>4.0371999999999995</v>
      </c>
      <c r="C1877" s="196">
        <v>0.93089999999999995</v>
      </c>
      <c r="D1877" s="196">
        <v>34.547699999999999</v>
      </c>
      <c r="E1877" s="196">
        <v>28.804099999999998</v>
      </c>
      <c r="F1877" s="196">
        <v>35.776299999999999</v>
      </c>
      <c r="G1877" s="196">
        <v>32.752299999999998</v>
      </c>
      <c r="H1877" s="197" t="s">
        <v>1650</v>
      </c>
      <c r="I1877" s="197"/>
      <c r="J1877" s="201" t="s">
        <v>3547</v>
      </c>
      <c r="K1877" s="197"/>
      <c r="L1877" s="192"/>
      <c r="M1877" s="197"/>
      <c r="N1877" s="192" t="s">
        <v>3751</v>
      </c>
      <c r="O1877" s="194" t="s">
        <v>2801</v>
      </c>
      <c r="P1877" s="192" t="s">
        <v>10666</v>
      </c>
      <c r="Q1877" s="197" t="s">
        <v>3547</v>
      </c>
    </row>
    <row r="1878" spans="1:17">
      <c r="A1878" s="192" t="s">
        <v>6404</v>
      </c>
      <c r="B1878" s="196">
        <v>1.9573999999999998</v>
      </c>
      <c r="C1878" s="196">
        <v>0.86489999999999989</v>
      </c>
      <c r="D1878" s="196"/>
      <c r="E1878" s="196"/>
      <c r="F1878" s="196">
        <v>36.440199999999997</v>
      </c>
      <c r="G1878" s="196">
        <v>36.440199999999997</v>
      </c>
      <c r="H1878" s="197" t="s">
        <v>3988</v>
      </c>
      <c r="I1878" s="197"/>
      <c r="J1878" s="201" t="s">
        <v>3547</v>
      </c>
      <c r="K1878" s="197"/>
      <c r="L1878" s="192"/>
      <c r="M1878" s="197"/>
      <c r="N1878" s="192" t="s">
        <v>4253</v>
      </c>
      <c r="O1878" s="194" t="s">
        <v>2800</v>
      </c>
      <c r="P1878" s="192" t="s">
        <v>10665</v>
      </c>
      <c r="Q1878" s="197" t="s">
        <v>3547</v>
      </c>
    </row>
    <row r="1879" spans="1:17">
      <c r="A1879" s="192" t="s">
        <v>9729</v>
      </c>
      <c r="B1879" s="196"/>
      <c r="C1879" s="196">
        <v>0.9514999999999999</v>
      </c>
      <c r="D1879" s="196"/>
      <c r="E1879" s="196"/>
      <c r="F1879" s="196">
        <v>31.451599999999999</v>
      </c>
      <c r="G1879" s="196">
        <v>31.451599999999999</v>
      </c>
      <c r="H1879" s="197" t="s">
        <v>1581</v>
      </c>
      <c r="I1879" s="197"/>
      <c r="J1879" s="201" t="s">
        <v>3547</v>
      </c>
      <c r="K1879" s="197"/>
      <c r="L1879" s="192"/>
      <c r="M1879" s="197"/>
      <c r="N1879" s="192" t="s">
        <v>4252</v>
      </c>
      <c r="O1879" s="194" t="s">
        <v>2799</v>
      </c>
      <c r="P1879" s="192" t="s">
        <v>10664</v>
      </c>
      <c r="Q1879" s="197" t="s">
        <v>3547</v>
      </c>
    </row>
    <row r="1880" spans="1:17">
      <c r="A1880" s="192" t="s">
        <v>6406</v>
      </c>
      <c r="B1880" s="196">
        <v>2.2069999999999999</v>
      </c>
      <c r="C1880" s="196">
        <v>1</v>
      </c>
      <c r="D1880" s="196">
        <v>35.192699999999995</v>
      </c>
      <c r="E1880" s="196">
        <v>36.2348</v>
      </c>
      <c r="F1880" s="196">
        <v>37.209299999999999</v>
      </c>
      <c r="G1880" s="196">
        <v>36.233499999999999</v>
      </c>
      <c r="H1880" s="197" t="s">
        <v>4259</v>
      </c>
      <c r="I1880" s="197"/>
      <c r="J1880" s="201" t="s">
        <v>3547</v>
      </c>
      <c r="K1880" s="197"/>
      <c r="L1880" s="192"/>
      <c r="M1880" s="197"/>
      <c r="N1880" s="192" t="s">
        <v>4260</v>
      </c>
      <c r="O1880" s="194" t="s">
        <v>2809</v>
      </c>
      <c r="P1880" s="192" t="s">
        <v>10675</v>
      </c>
      <c r="Q1880" s="197" t="s">
        <v>3547</v>
      </c>
    </row>
    <row r="1881" spans="1:17">
      <c r="A1881" s="192" t="s">
        <v>6407</v>
      </c>
      <c r="B1881" s="196">
        <v>0.86589999999999989</v>
      </c>
      <c r="C1881" s="196">
        <v>1.0252999999999999</v>
      </c>
      <c r="D1881" s="196">
        <v>23.647399999999998</v>
      </c>
      <c r="E1881" s="196">
        <v>23.012099999999997</v>
      </c>
      <c r="F1881" s="196">
        <v>23.025599999999997</v>
      </c>
      <c r="G1881" s="196">
        <v>23.231699999999996</v>
      </c>
      <c r="H1881" s="197" t="s">
        <v>4261</v>
      </c>
      <c r="I1881" s="197" t="s">
        <v>1426</v>
      </c>
      <c r="J1881" s="201" t="s">
        <v>3610</v>
      </c>
      <c r="K1881" s="197"/>
      <c r="L1881" s="192"/>
      <c r="M1881" s="197"/>
      <c r="N1881" s="192" t="s">
        <v>3986</v>
      </c>
      <c r="O1881" s="194" t="s">
        <v>2810</v>
      </c>
      <c r="P1881" s="192" t="s">
        <v>10676</v>
      </c>
      <c r="Q1881" s="197" t="s">
        <v>3547</v>
      </c>
    </row>
    <row r="1882" spans="1:17">
      <c r="A1882" s="192" t="s">
        <v>6408</v>
      </c>
      <c r="B1882" s="196">
        <v>1.9391999999999998</v>
      </c>
      <c r="C1882" s="196">
        <v>1.2000999999999999</v>
      </c>
      <c r="D1882" s="196">
        <v>47.103999999999999</v>
      </c>
      <c r="E1882" s="196">
        <v>47.868599999999994</v>
      </c>
      <c r="F1882" s="196">
        <v>48.915499999999994</v>
      </c>
      <c r="G1882" s="196">
        <v>47.996099999999998</v>
      </c>
      <c r="H1882" s="197" t="s">
        <v>1572</v>
      </c>
      <c r="I1882" s="197"/>
      <c r="J1882" s="201" t="s">
        <v>3547</v>
      </c>
      <c r="K1882" s="197"/>
      <c r="L1882" s="192"/>
      <c r="M1882" s="197"/>
      <c r="N1882" s="192" t="s">
        <v>3940</v>
      </c>
      <c r="O1882" s="194" t="s">
        <v>2811</v>
      </c>
      <c r="P1882" s="192" t="s">
        <v>10677</v>
      </c>
      <c r="Q1882" s="197" t="s">
        <v>3547</v>
      </c>
    </row>
    <row r="1883" spans="1:17">
      <c r="A1883" s="192" t="s">
        <v>6409</v>
      </c>
      <c r="B1883" s="196">
        <v>1.6994999999999998</v>
      </c>
      <c r="C1883" s="196">
        <v>1.2000999999999999</v>
      </c>
      <c r="D1883" s="196">
        <v>36.543399999999998</v>
      </c>
      <c r="E1883" s="196">
        <v>38.448899999999995</v>
      </c>
      <c r="F1883" s="196"/>
      <c r="G1883" s="196">
        <v>37.539099999999998</v>
      </c>
      <c r="H1883" s="197" t="s">
        <v>1572</v>
      </c>
      <c r="I1883" s="197"/>
      <c r="J1883" s="201" t="s">
        <v>3547</v>
      </c>
      <c r="K1883" s="197"/>
      <c r="L1883" s="192"/>
      <c r="M1883" s="197"/>
      <c r="N1883" s="192" t="s">
        <v>3940</v>
      </c>
      <c r="O1883" s="194" t="s">
        <v>2811</v>
      </c>
      <c r="P1883" s="192" t="s">
        <v>10677</v>
      </c>
      <c r="Q1883" s="197" t="s">
        <v>3547</v>
      </c>
    </row>
    <row r="1884" spans="1:17">
      <c r="A1884" s="192" t="s">
        <v>6410</v>
      </c>
      <c r="B1884" s="196">
        <v>1.6609999999999998</v>
      </c>
      <c r="C1884" s="196">
        <v>1</v>
      </c>
      <c r="D1884" s="196">
        <v>41.6845</v>
      </c>
      <c r="E1884" s="196">
        <v>41.131899999999995</v>
      </c>
      <c r="F1884" s="196"/>
      <c r="G1884" s="196">
        <v>41.4101</v>
      </c>
      <c r="H1884" s="197" t="s">
        <v>4261</v>
      </c>
      <c r="I1884" s="197"/>
      <c r="J1884" s="201" t="s">
        <v>3547</v>
      </c>
      <c r="K1884" s="197"/>
      <c r="L1884" s="192"/>
      <c r="M1884" s="197"/>
      <c r="N1884" s="192" t="s">
        <v>4262</v>
      </c>
      <c r="O1884" s="194" t="s">
        <v>2812</v>
      </c>
      <c r="P1884" s="192" t="s">
        <v>10678</v>
      </c>
      <c r="Q1884" s="197" t="s">
        <v>3547</v>
      </c>
    </row>
    <row r="1885" spans="1:17">
      <c r="A1885" s="192" t="s">
        <v>6411</v>
      </c>
      <c r="B1885" s="196">
        <v>2.0035999999999996</v>
      </c>
      <c r="C1885" s="196">
        <v>1.2000999999999999</v>
      </c>
      <c r="D1885" s="196">
        <v>50.924299999999995</v>
      </c>
      <c r="E1885" s="196">
        <v>50.373099999999994</v>
      </c>
      <c r="F1885" s="196">
        <v>53.257899999999999</v>
      </c>
      <c r="G1885" s="196">
        <v>51.477899999999998</v>
      </c>
      <c r="H1885" s="197" t="s">
        <v>1572</v>
      </c>
      <c r="I1885" s="197"/>
      <c r="J1885" s="201" t="s">
        <v>3547</v>
      </c>
      <c r="K1885" s="197"/>
      <c r="L1885" s="192"/>
      <c r="M1885" s="197"/>
      <c r="N1885" s="192" t="s">
        <v>3940</v>
      </c>
      <c r="O1885" s="194" t="s">
        <v>2811</v>
      </c>
      <c r="P1885" s="192" t="s">
        <v>10677</v>
      </c>
      <c r="Q1885" s="197" t="s">
        <v>3547</v>
      </c>
    </row>
    <row r="1886" spans="1:17">
      <c r="A1886" s="192" t="s">
        <v>6412</v>
      </c>
      <c r="B1886" s="196">
        <v>1.2067999999999999</v>
      </c>
      <c r="C1886" s="196">
        <v>1</v>
      </c>
      <c r="D1886" s="196">
        <v>39.972099999999998</v>
      </c>
      <c r="E1886" s="196">
        <v>38.5946</v>
      </c>
      <c r="F1886" s="196">
        <v>37.3934</v>
      </c>
      <c r="G1886" s="196">
        <v>38.676799999999993</v>
      </c>
      <c r="H1886" s="197" t="s">
        <v>4261</v>
      </c>
      <c r="I1886" s="197"/>
      <c r="J1886" s="201" t="s">
        <v>3547</v>
      </c>
      <c r="K1886" s="197"/>
      <c r="L1886" s="192"/>
      <c r="M1886" s="197"/>
      <c r="N1886" s="192" t="s">
        <v>4263</v>
      </c>
      <c r="O1886" s="194" t="s">
        <v>2813</v>
      </c>
      <c r="P1886" s="192" t="s">
        <v>10679</v>
      </c>
      <c r="Q1886" s="197" t="s">
        <v>3547</v>
      </c>
    </row>
    <row r="1887" spans="1:17">
      <c r="A1887" s="192" t="s">
        <v>6413</v>
      </c>
      <c r="B1887" s="196">
        <v>1.8647999999999998</v>
      </c>
      <c r="C1887" s="196">
        <v>1.2025999999999999</v>
      </c>
      <c r="D1887" s="196">
        <v>43.566499999999998</v>
      </c>
      <c r="E1887" s="196">
        <v>41.462799999999994</v>
      </c>
      <c r="F1887" s="196">
        <v>40.541399999999996</v>
      </c>
      <c r="G1887" s="196">
        <v>41.743099999999998</v>
      </c>
      <c r="H1887" s="197" t="s">
        <v>4259</v>
      </c>
      <c r="I1887" s="197" t="s">
        <v>3671</v>
      </c>
      <c r="J1887" s="201" t="s">
        <v>3547</v>
      </c>
      <c r="K1887" s="197" t="s">
        <v>3550</v>
      </c>
      <c r="L1887" s="192"/>
      <c r="M1887" s="197"/>
      <c r="N1887" s="192" t="s">
        <v>4260</v>
      </c>
      <c r="O1887" s="194" t="s">
        <v>2809</v>
      </c>
      <c r="P1887" s="192" t="s">
        <v>10675</v>
      </c>
      <c r="Q1887" s="197" t="s">
        <v>9817</v>
      </c>
    </row>
    <row r="1888" spans="1:17">
      <c r="A1888" s="192" t="s">
        <v>6414</v>
      </c>
      <c r="B1888" s="196">
        <v>1.7547999999999999</v>
      </c>
      <c r="C1888" s="196">
        <v>1.2000999999999999</v>
      </c>
      <c r="D1888" s="196">
        <v>50.398299999999999</v>
      </c>
      <c r="E1888" s="196">
        <v>52.269299999999994</v>
      </c>
      <c r="F1888" s="196">
        <v>53.761299999999999</v>
      </c>
      <c r="G1888" s="196">
        <v>52.112599999999993</v>
      </c>
      <c r="H1888" s="197" t="s">
        <v>1572</v>
      </c>
      <c r="I1888" s="197"/>
      <c r="J1888" s="201" t="s">
        <v>3547</v>
      </c>
      <c r="K1888" s="197"/>
      <c r="L1888" s="192"/>
      <c r="M1888" s="197"/>
      <c r="N1888" s="192" t="s">
        <v>3940</v>
      </c>
      <c r="O1888" s="194" t="s">
        <v>2811</v>
      </c>
      <c r="P1888" s="192" t="s">
        <v>10677</v>
      </c>
      <c r="Q1888" s="197" t="s">
        <v>3547</v>
      </c>
    </row>
    <row r="1889" spans="1:17">
      <c r="A1889" s="192" t="s">
        <v>6415</v>
      </c>
      <c r="B1889" s="196">
        <v>1.6954999999999998</v>
      </c>
      <c r="C1889" s="196">
        <v>1.0611999999999999</v>
      </c>
      <c r="D1889" s="196">
        <v>42.621299999999998</v>
      </c>
      <c r="E1889" s="196">
        <v>42.839999999999996</v>
      </c>
      <c r="F1889" s="196">
        <v>44.694699999999997</v>
      </c>
      <c r="G1889" s="196">
        <v>43.378899999999994</v>
      </c>
      <c r="H1889" s="197" t="s">
        <v>1426</v>
      </c>
      <c r="I1889" s="197"/>
      <c r="J1889" s="201" t="s">
        <v>3547</v>
      </c>
      <c r="K1889" s="197"/>
      <c r="L1889" s="192"/>
      <c r="M1889" s="197"/>
      <c r="N1889" s="192" t="s">
        <v>4264</v>
      </c>
      <c r="O1889" s="194" t="s">
        <v>2814</v>
      </c>
      <c r="P1889" s="192" t="s">
        <v>10680</v>
      </c>
      <c r="Q1889" s="197" t="s">
        <v>3547</v>
      </c>
    </row>
    <row r="1890" spans="1:17">
      <c r="A1890" s="192" t="s">
        <v>6416</v>
      </c>
      <c r="B1890" s="196"/>
      <c r="C1890" s="196">
        <v>0.99999999999999989</v>
      </c>
      <c r="D1890" s="196">
        <v>29.393999999999998</v>
      </c>
      <c r="E1890" s="196">
        <v>35.933099999999996</v>
      </c>
      <c r="F1890" s="196">
        <v>25.0397</v>
      </c>
      <c r="G1890" s="196">
        <v>29.752499999999998</v>
      </c>
      <c r="H1890" s="197" t="s">
        <v>4261</v>
      </c>
      <c r="I1890" s="197"/>
      <c r="J1890" s="201" t="s">
        <v>3547</v>
      </c>
      <c r="K1890" s="197"/>
      <c r="L1890" s="192"/>
      <c r="M1890" s="197"/>
      <c r="N1890" s="192" t="s">
        <v>4265</v>
      </c>
      <c r="O1890" s="194" t="s">
        <v>2815</v>
      </c>
      <c r="P1890" s="192" t="s">
        <v>10681</v>
      </c>
      <c r="Q1890" s="197" t="s">
        <v>3547</v>
      </c>
    </row>
    <row r="1891" spans="1:17">
      <c r="A1891" s="192" t="s">
        <v>6417</v>
      </c>
      <c r="B1891" s="196">
        <v>1.9036</v>
      </c>
      <c r="C1891" s="196">
        <v>1.2000999999999999</v>
      </c>
      <c r="D1891" s="196">
        <v>48.707699999999996</v>
      </c>
      <c r="E1891" s="196">
        <v>48.835899999999995</v>
      </c>
      <c r="F1891" s="196">
        <v>49.379199999999997</v>
      </c>
      <c r="G1891" s="196">
        <v>48.964599999999997</v>
      </c>
      <c r="H1891" s="197" t="s">
        <v>1572</v>
      </c>
      <c r="I1891" s="197"/>
      <c r="J1891" s="201" t="s">
        <v>3547</v>
      </c>
      <c r="K1891" s="197"/>
      <c r="L1891" s="192"/>
      <c r="M1891" s="197"/>
      <c r="N1891" s="192" t="s">
        <v>3940</v>
      </c>
      <c r="O1891" s="194" t="s">
        <v>2811</v>
      </c>
      <c r="P1891" s="192" t="s">
        <v>10677</v>
      </c>
      <c r="Q1891" s="197" t="s">
        <v>3547</v>
      </c>
    </row>
    <row r="1892" spans="1:17">
      <c r="A1892" s="192" t="s">
        <v>6418</v>
      </c>
      <c r="B1892" s="196">
        <v>1.8375999999999999</v>
      </c>
      <c r="C1892" s="196">
        <v>1.2000999999999999</v>
      </c>
      <c r="D1892" s="196">
        <v>48.783799999999999</v>
      </c>
      <c r="E1892" s="196">
        <v>49.2059</v>
      </c>
      <c r="F1892" s="196">
        <v>48.823999999999998</v>
      </c>
      <c r="G1892" s="196">
        <v>48.937999999999995</v>
      </c>
      <c r="H1892" s="197" t="s">
        <v>1572</v>
      </c>
      <c r="I1892" s="197"/>
      <c r="J1892" s="201" t="s">
        <v>3547</v>
      </c>
      <c r="K1892" s="197"/>
      <c r="L1892" s="192"/>
      <c r="M1892" s="197"/>
      <c r="N1892" s="192" t="s">
        <v>3940</v>
      </c>
      <c r="O1892" s="194" t="s">
        <v>2811</v>
      </c>
      <c r="P1892" s="192" t="s">
        <v>10677</v>
      </c>
      <c r="Q1892" s="197" t="s">
        <v>3547</v>
      </c>
    </row>
    <row r="1893" spans="1:17">
      <c r="A1893" s="192" t="s">
        <v>6419</v>
      </c>
      <c r="B1893" s="196">
        <v>1.7727999999999999</v>
      </c>
      <c r="C1893" s="196">
        <v>1</v>
      </c>
      <c r="D1893" s="196">
        <v>44.033399999999993</v>
      </c>
      <c r="E1893" s="196">
        <v>45.5</v>
      </c>
      <c r="F1893" s="196">
        <v>47.084399999999995</v>
      </c>
      <c r="G1893" s="196">
        <v>45.583999999999996</v>
      </c>
      <c r="H1893" s="197" t="s">
        <v>4259</v>
      </c>
      <c r="I1893" s="197"/>
      <c r="J1893" s="201" t="s">
        <v>3547</v>
      </c>
      <c r="K1893" s="197"/>
      <c r="L1893" s="192"/>
      <c r="M1893" s="197"/>
      <c r="N1893" s="192" t="s">
        <v>4260</v>
      </c>
      <c r="O1893" s="194" t="s">
        <v>2809</v>
      </c>
      <c r="P1893" s="192" t="s">
        <v>10675</v>
      </c>
      <c r="Q1893" s="197" t="s">
        <v>3547</v>
      </c>
    </row>
    <row r="1894" spans="1:17">
      <c r="A1894" s="192" t="s">
        <v>6420</v>
      </c>
      <c r="B1894" s="196">
        <v>1.7697999999999998</v>
      </c>
      <c r="C1894" s="196">
        <v>1.2000999999999999</v>
      </c>
      <c r="D1894" s="196">
        <v>47.162899999999993</v>
      </c>
      <c r="E1894" s="196">
        <v>48.2121</v>
      </c>
      <c r="F1894" s="196">
        <v>49.061999999999998</v>
      </c>
      <c r="G1894" s="196">
        <v>48.206399999999995</v>
      </c>
      <c r="H1894" s="197" t="s">
        <v>1572</v>
      </c>
      <c r="I1894" s="197"/>
      <c r="J1894" s="201" t="s">
        <v>3547</v>
      </c>
      <c r="K1894" s="197"/>
      <c r="L1894" s="192"/>
      <c r="M1894" s="197"/>
      <c r="N1894" s="192" t="s">
        <v>3940</v>
      </c>
      <c r="O1894" s="194" t="s">
        <v>2811</v>
      </c>
      <c r="P1894" s="192" t="s">
        <v>10677</v>
      </c>
      <c r="Q1894" s="197" t="s">
        <v>3547</v>
      </c>
    </row>
    <row r="1895" spans="1:17">
      <c r="A1895" s="192" t="s">
        <v>6421</v>
      </c>
      <c r="B1895" s="196">
        <v>1.7918999999999998</v>
      </c>
      <c r="C1895" s="196">
        <v>1.2000999999999999</v>
      </c>
      <c r="D1895" s="196">
        <v>46.596199999999996</v>
      </c>
      <c r="E1895" s="196">
        <v>48.160299999999999</v>
      </c>
      <c r="F1895" s="196">
        <v>48.269099999999995</v>
      </c>
      <c r="G1895" s="196">
        <v>47.696299999999994</v>
      </c>
      <c r="H1895" s="197" t="s">
        <v>1572</v>
      </c>
      <c r="I1895" s="197"/>
      <c r="J1895" s="201" t="s">
        <v>3547</v>
      </c>
      <c r="K1895" s="197"/>
      <c r="L1895" s="192"/>
      <c r="M1895" s="197"/>
      <c r="N1895" s="192" t="s">
        <v>3940</v>
      </c>
      <c r="O1895" s="194" t="s">
        <v>2811</v>
      </c>
      <c r="P1895" s="192" t="s">
        <v>10677</v>
      </c>
      <c r="Q1895" s="197" t="s">
        <v>3547</v>
      </c>
    </row>
    <row r="1896" spans="1:17">
      <c r="A1896" s="192" t="s">
        <v>6422</v>
      </c>
      <c r="B1896" s="196">
        <v>1.4703999999999999</v>
      </c>
      <c r="C1896" s="196">
        <v>1.2000999999999999</v>
      </c>
      <c r="D1896" s="196">
        <v>28.961099999999998</v>
      </c>
      <c r="E1896" s="196"/>
      <c r="F1896" s="196"/>
      <c r="G1896" s="196">
        <v>28.961099999999998</v>
      </c>
      <c r="H1896" s="197" t="s">
        <v>1572</v>
      </c>
      <c r="I1896" s="197"/>
      <c r="J1896" s="201" t="s">
        <v>3547</v>
      </c>
      <c r="K1896" s="197"/>
      <c r="L1896" s="192"/>
      <c r="M1896" s="197"/>
      <c r="N1896" s="192" t="s">
        <v>3940</v>
      </c>
      <c r="O1896" s="194" t="s">
        <v>2811</v>
      </c>
      <c r="P1896" s="192" t="s">
        <v>10677</v>
      </c>
      <c r="Q1896" s="197" t="s">
        <v>3547</v>
      </c>
    </row>
    <row r="1897" spans="1:17">
      <c r="A1897" s="192" t="s">
        <v>6423</v>
      </c>
      <c r="B1897" s="196">
        <v>1.9856999999999998</v>
      </c>
      <c r="C1897" s="196">
        <v>1.2000999999999999</v>
      </c>
      <c r="D1897" s="196">
        <v>49.751299999999993</v>
      </c>
      <c r="E1897" s="196">
        <v>52.446099999999994</v>
      </c>
      <c r="F1897" s="196">
        <v>55.519599999999997</v>
      </c>
      <c r="G1897" s="196">
        <v>52.5017</v>
      </c>
      <c r="H1897" s="197" t="s">
        <v>1572</v>
      </c>
      <c r="I1897" s="197"/>
      <c r="J1897" s="201" t="s">
        <v>3547</v>
      </c>
      <c r="K1897" s="197"/>
      <c r="L1897" s="192"/>
      <c r="M1897" s="197"/>
      <c r="N1897" s="192" t="s">
        <v>3940</v>
      </c>
      <c r="O1897" s="194" t="s">
        <v>2811</v>
      </c>
      <c r="P1897" s="192" t="s">
        <v>10677</v>
      </c>
      <c r="Q1897" s="197" t="s">
        <v>3547</v>
      </c>
    </row>
    <row r="1898" spans="1:17">
      <c r="A1898" s="192" t="s">
        <v>6424</v>
      </c>
      <c r="B1898" s="196">
        <v>1.9323999999999999</v>
      </c>
      <c r="C1898" s="196">
        <v>1.2000999999999999</v>
      </c>
      <c r="D1898" s="196">
        <v>47.433199999999999</v>
      </c>
      <c r="E1898" s="196">
        <v>47.848999999999997</v>
      </c>
      <c r="F1898" s="196">
        <v>48.371299999999998</v>
      </c>
      <c r="G1898" s="196">
        <v>47.909599999999998</v>
      </c>
      <c r="H1898" s="197" t="s">
        <v>1572</v>
      </c>
      <c r="I1898" s="197"/>
      <c r="J1898" s="201" t="s">
        <v>3547</v>
      </c>
      <c r="K1898" s="197"/>
      <c r="L1898" s="192"/>
      <c r="M1898" s="197"/>
      <c r="N1898" s="192" t="s">
        <v>3940</v>
      </c>
      <c r="O1898" s="194" t="s">
        <v>2811</v>
      </c>
      <c r="P1898" s="192" t="s">
        <v>10677</v>
      </c>
      <c r="Q1898" s="197" t="s">
        <v>3547</v>
      </c>
    </row>
    <row r="1899" spans="1:17">
      <c r="A1899" s="192" t="s">
        <v>6425</v>
      </c>
      <c r="B1899" s="196">
        <v>1.8737999999999999</v>
      </c>
      <c r="C1899" s="196">
        <v>1.2000999999999999</v>
      </c>
      <c r="D1899" s="196">
        <v>47.756899999999995</v>
      </c>
      <c r="E1899" s="196">
        <v>48.540799999999997</v>
      </c>
      <c r="F1899" s="196">
        <v>49.910699999999999</v>
      </c>
      <c r="G1899" s="196">
        <v>48.792599999999993</v>
      </c>
      <c r="H1899" s="197" t="s">
        <v>1572</v>
      </c>
      <c r="I1899" s="197"/>
      <c r="J1899" s="201" t="s">
        <v>3547</v>
      </c>
      <c r="K1899" s="197"/>
      <c r="L1899" s="192"/>
      <c r="M1899" s="197"/>
      <c r="N1899" s="192" t="s">
        <v>3940</v>
      </c>
      <c r="O1899" s="194" t="s">
        <v>2811</v>
      </c>
      <c r="P1899" s="192" t="s">
        <v>10677</v>
      </c>
      <c r="Q1899" s="197" t="s">
        <v>3547</v>
      </c>
    </row>
    <row r="1900" spans="1:17">
      <c r="A1900" s="192" t="s">
        <v>6426</v>
      </c>
      <c r="B1900" s="196">
        <v>1.5818999999999999</v>
      </c>
      <c r="C1900" s="196">
        <v>1</v>
      </c>
      <c r="D1900" s="196">
        <v>37.261899999999997</v>
      </c>
      <c r="E1900" s="196">
        <v>39.9741</v>
      </c>
      <c r="F1900" s="196">
        <v>39.599999999999994</v>
      </c>
      <c r="G1900" s="196">
        <v>38.934299999999993</v>
      </c>
      <c r="H1900" s="197" t="s">
        <v>4259</v>
      </c>
      <c r="I1900" s="197"/>
      <c r="J1900" s="201" t="s">
        <v>3547</v>
      </c>
      <c r="K1900" s="197"/>
      <c r="L1900" s="192"/>
      <c r="M1900" s="197"/>
      <c r="N1900" s="192" t="s">
        <v>4260</v>
      </c>
      <c r="O1900" s="194" t="s">
        <v>2809</v>
      </c>
      <c r="P1900" s="192" t="s">
        <v>10675</v>
      </c>
      <c r="Q1900" s="197" t="s">
        <v>3547</v>
      </c>
    </row>
    <row r="1901" spans="1:17">
      <c r="A1901" s="192" t="s">
        <v>6427</v>
      </c>
      <c r="B1901" s="196"/>
      <c r="C1901" s="196">
        <v>1.0611999999999999</v>
      </c>
      <c r="D1901" s="196">
        <v>46.135799999999996</v>
      </c>
      <c r="E1901" s="196">
        <v>45.184799999999996</v>
      </c>
      <c r="F1901" s="196">
        <v>46.585799999999999</v>
      </c>
      <c r="G1901" s="196">
        <v>45.974699999999999</v>
      </c>
      <c r="H1901" s="197" t="s">
        <v>1426</v>
      </c>
      <c r="I1901" s="197"/>
      <c r="J1901" s="201" t="s">
        <v>3547</v>
      </c>
      <c r="K1901" s="197"/>
      <c r="L1901" s="192"/>
      <c r="M1901" s="197"/>
      <c r="N1901" s="192" t="s">
        <v>4264</v>
      </c>
      <c r="O1901" s="194" t="s">
        <v>2814</v>
      </c>
      <c r="P1901" s="192" t="s">
        <v>10680</v>
      </c>
      <c r="Q1901" s="197" t="s">
        <v>3547</v>
      </c>
    </row>
    <row r="1902" spans="1:17">
      <c r="A1902" s="192" t="s">
        <v>6428</v>
      </c>
      <c r="B1902" s="196">
        <v>1.9018999999999999</v>
      </c>
      <c r="C1902" s="196">
        <v>1.2000999999999999</v>
      </c>
      <c r="D1902" s="196">
        <v>49.271099999999997</v>
      </c>
      <c r="E1902" s="196">
        <v>51.550999999999995</v>
      </c>
      <c r="F1902" s="196">
        <v>54.574299999999994</v>
      </c>
      <c r="G1902" s="196">
        <v>51.760899999999999</v>
      </c>
      <c r="H1902" s="197" t="s">
        <v>1572</v>
      </c>
      <c r="I1902" s="197"/>
      <c r="J1902" s="201" t="s">
        <v>3547</v>
      </c>
      <c r="K1902" s="197"/>
      <c r="L1902" s="192"/>
      <c r="M1902" s="197"/>
      <c r="N1902" s="192" t="s">
        <v>3940</v>
      </c>
      <c r="O1902" s="194" t="s">
        <v>2811</v>
      </c>
      <c r="P1902" s="192" t="s">
        <v>10677</v>
      </c>
      <c r="Q1902" s="197" t="s">
        <v>3547</v>
      </c>
    </row>
    <row r="1903" spans="1:17">
      <c r="A1903" s="192" t="s">
        <v>6429</v>
      </c>
      <c r="B1903" s="196">
        <v>1.8424999999999998</v>
      </c>
      <c r="C1903" s="196">
        <v>1.2000999999999999</v>
      </c>
      <c r="D1903" s="196">
        <v>46.296899999999994</v>
      </c>
      <c r="E1903" s="196">
        <v>47.612899999999996</v>
      </c>
      <c r="F1903" s="196">
        <v>48.081699999999998</v>
      </c>
      <c r="G1903" s="196">
        <v>47.366599999999998</v>
      </c>
      <c r="H1903" s="197" t="s">
        <v>1572</v>
      </c>
      <c r="I1903" s="197"/>
      <c r="J1903" s="201" t="s">
        <v>3547</v>
      </c>
      <c r="K1903" s="197"/>
      <c r="L1903" s="192"/>
      <c r="M1903" s="197"/>
      <c r="N1903" s="192" t="s">
        <v>3940</v>
      </c>
      <c r="O1903" s="194" t="s">
        <v>2811</v>
      </c>
      <c r="P1903" s="192" t="s">
        <v>10677</v>
      </c>
      <c r="Q1903" s="197" t="s">
        <v>3547</v>
      </c>
    </row>
    <row r="1904" spans="1:17">
      <c r="A1904" s="192" t="s">
        <v>6430</v>
      </c>
      <c r="B1904" s="196">
        <v>1.0457999999999998</v>
      </c>
      <c r="C1904" s="196">
        <v>1.2000999999999999</v>
      </c>
      <c r="D1904" s="196"/>
      <c r="E1904" s="196"/>
      <c r="F1904" s="196"/>
      <c r="G1904" s="196"/>
      <c r="H1904" s="197" t="s">
        <v>1572</v>
      </c>
      <c r="I1904" s="197"/>
      <c r="J1904" s="201" t="s">
        <v>3547</v>
      </c>
      <c r="K1904" s="197"/>
      <c r="L1904" s="192"/>
      <c r="M1904" s="197"/>
      <c r="N1904" s="192" t="s">
        <v>3940</v>
      </c>
      <c r="O1904" s="194" t="s">
        <v>2811</v>
      </c>
      <c r="P1904" s="192" t="s">
        <v>10677</v>
      </c>
      <c r="Q1904" s="197" t="s">
        <v>3547</v>
      </c>
    </row>
    <row r="1905" spans="1:17">
      <c r="A1905" s="192" t="s">
        <v>6432</v>
      </c>
      <c r="B1905" s="196">
        <v>1.6500999999999999</v>
      </c>
      <c r="C1905" s="196">
        <v>1.1487999999999998</v>
      </c>
      <c r="D1905" s="196">
        <v>39.5991</v>
      </c>
      <c r="E1905" s="196">
        <v>40.168199999999999</v>
      </c>
      <c r="F1905" s="196">
        <v>40.514799999999994</v>
      </c>
      <c r="G1905" s="196">
        <v>40.098599999999998</v>
      </c>
      <c r="H1905" s="197" t="s">
        <v>4266</v>
      </c>
      <c r="I1905" s="197" t="s">
        <v>1596</v>
      </c>
      <c r="J1905" s="201" t="s">
        <v>4267</v>
      </c>
      <c r="K1905" s="197"/>
      <c r="L1905" s="192"/>
      <c r="M1905" s="197"/>
      <c r="N1905" s="192" t="s">
        <v>4268</v>
      </c>
      <c r="O1905" s="194" t="s">
        <v>2816</v>
      </c>
      <c r="P1905" s="192" t="s">
        <v>10682</v>
      </c>
      <c r="Q1905" s="197" t="s">
        <v>3547</v>
      </c>
    </row>
    <row r="1906" spans="1:17">
      <c r="A1906" s="192" t="s">
        <v>6433</v>
      </c>
      <c r="B1906" s="196">
        <v>2.2890999999999999</v>
      </c>
      <c r="C1906" s="196">
        <v>1.1487999999999998</v>
      </c>
      <c r="D1906" s="196">
        <v>46.008899999999997</v>
      </c>
      <c r="E1906" s="196">
        <v>47.366299999999995</v>
      </c>
      <c r="F1906" s="196">
        <v>51.189599999999999</v>
      </c>
      <c r="G1906" s="196">
        <v>48.247699999999995</v>
      </c>
      <c r="H1906" s="197" t="s">
        <v>4266</v>
      </c>
      <c r="I1906" s="197"/>
      <c r="J1906" s="201" t="s">
        <v>3547</v>
      </c>
      <c r="K1906" s="197"/>
      <c r="L1906" s="192"/>
      <c r="M1906" s="197"/>
      <c r="N1906" s="192" t="s">
        <v>4269</v>
      </c>
      <c r="O1906" s="194" t="s">
        <v>2817</v>
      </c>
      <c r="P1906" s="192" t="s">
        <v>10683</v>
      </c>
      <c r="Q1906" s="197" t="s">
        <v>3547</v>
      </c>
    </row>
    <row r="1907" spans="1:17">
      <c r="A1907" s="192" t="s">
        <v>6434</v>
      </c>
      <c r="B1907" s="196">
        <v>1.6160999999999999</v>
      </c>
      <c r="C1907" s="196">
        <v>1.1487999999999998</v>
      </c>
      <c r="D1907" s="196">
        <v>33.331099999999999</v>
      </c>
      <c r="E1907" s="196">
        <v>36.544399999999996</v>
      </c>
      <c r="F1907" s="196">
        <v>37.927799999999998</v>
      </c>
      <c r="G1907" s="196">
        <v>35.888599999999997</v>
      </c>
      <c r="H1907" s="197" t="s">
        <v>4266</v>
      </c>
      <c r="I1907" s="197"/>
      <c r="J1907" s="201" t="s">
        <v>3547</v>
      </c>
      <c r="K1907" s="197"/>
      <c r="L1907" s="192"/>
      <c r="M1907" s="197"/>
      <c r="N1907" s="192" t="s">
        <v>4270</v>
      </c>
      <c r="O1907" s="194" t="s">
        <v>2818</v>
      </c>
      <c r="P1907" s="192" t="s">
        <v>10684</v>
      </c>
      <c r="Q1907" s="197" t="s">
        <v>3547</v>
      </c>
    </row>
    <row r="1908" spans="1:17">
      <c r="A1908" s="192" t="s">
        <v>6435</v>
      </c>
      <c r="B1908" s="196">
        <v>1.4785999999999999</v>
      </c>
      <c r="C1908" s="196">
        <v>1.1690999999999998</v>
      </c>
      <c r="D1908" s="196">
        <v>39.395299999999999</v>
      </c>
      <c r="E1908" s="196">
        <v>39.834999999999994</v>
      </c>
      <c r="F1908" s="196">
        <v>42.592099999999995</v>
      </c>
      <c r="G1908" s="196">
        <v>40.562199999999997</v>
      </c>
      <c r="H1908" s="197" t="s">
        <v>1596</v>
      </c>
      <c r="I1908" s="197"/>
      <c r="J1908" s="201" t="s">
        <v>3547</v>
      </c>
      <c r="K1908" s="197"/>
      <c r="L1908" s="192"/>
      <c r="M1908" s="197">
        <v>2.0299999999999999E-2</v>
      </c>
      <c r="N1908" s="192" t="s">
        <v>3795</v>
      </c>
      <c r="O1908" s="194" t="s">
        <v>2819</v>
      </c>
      <c r="P1908" s="192" t="s">
        <v>10685</v>
      </c>
      <c r="Q1908" s="197" t="s">
        <v>3547</v>
      </c>
    </row>
    <row r="1909" spans="1:17">
      <c r="A1909" s="192" t="s">
        <v>6436</v>
      </c>
      <c r="B1909" s="196">
        <v>1.5388999999999999</v>
      </c>
      <c r="C1909" s="196">
        <v>1.1690999999999998</v>
      </c>
      <c r="D1909" s="196">
        <v>40.140199999999993</v>
      </c>
      <c r="E1909" s="196">
        <v>40.2684</v>
      </c>
      <c r="F1909" s="196">
        <v>41.506599999999999</v>
      </c>
      <c r="G1909" s="196">
        <v>40.661699999999996</v>
      </c>
      <c r="H1909" s="197" t="s">
        <v>1596</v>
      </c>
      <c r="I1909" s="197"/>
      <c r="J1909" s="201" t="s">
        <v>3547</v>
      </c>
      <c r="K1909" s="197"/>
      <c r="L1909" s="192"/>
      <c r="M1909" s="197">
        <v>2.0299999999999999E-2</v>
      </c>
      <c r="N1909" s="192" t="s">
        <v>3795</v>
      </c>
      <c r="O1909" s="194" t="s">
        <v>2819</v>
      </c>
      <c r="P1909" s="192" t="s">
        <v>10685</v>
      </c>
      <c r="Q1909" s="197" t="s">
        <v>3547</v>
      </c>
    </row>
    <row r="1910" spans="1:17">
      <c r="A1910" s="192" t="s">
        <v>6437</v>
      </c>
      <c r="B1910" s="196">
        <v>1.3949999999999998</v>
      </c>
      <c r="C1910" s="196">
        <v>1.1487999999999998</v>
      </c>
      <c r="D1910" s="196">
        <v>34.750399999999999</v>
      </c>
      <c r="E1910" s="196">
        <v>34.680999999999997</v>
      </c>
      <c r="F1910" s="196">
        <v>36.871899999999997</v>
      </c>
      <c r="G1910" s="196">
        <v>35.437199999999997</v>
      </c>
      <c r="H1910" s="197" t="s">
        <v>1701</v>
      </c>
      <c r="I1910" s="197"/>
      <c r="J1910" s="201" t="s">
        <v>3547</v>
      </c>
      <c r="K1910" s="197"/>
      <c r="L1910" s="192"/>
      <c r="M1910" s="197"/>
      <c r="N1910" s="192" t="s">
        <v>4271</v>
      </c>
      <c r="O1910" s="194" t="s">
        <v>2820</v>
      </c>
      <c r="P1910" s="192" t="s">
        <v>10686</v>
      </c>
      <c r="Q1910" s="197" t="s">
        <v>3547</v>
      </c>
    </row>
    <row r="1911" spans="1:17">
      <c r="A1911" s="192" t="s">
        <v>6438</v>
      </c>
      <c r="B1911" s="196">
        <v>1.3076999999999999</v>
      </c>
      <c r="C1911" s="196">
        <v>1.1812999999999998</v>
      </c>
      <c r="D1911" s="196">
        <v>40.441299999999998</v>
      </c>
      <c r="E1911" s="196">
        <v>40.353499999999997</v>
      </c>
      <c r="F1911" s="196">
        <v>41.319499999999998</v>
      </c>
      <c r="G1911" s="196">
        <v>40.709799999999994</v>
      </c>
      <c r="H1911" s="197" t="s">
        <v>1701</v>
      </c>
      <c r="I1911" s="197"/>
      <c r="J1911" s="201" t="s">
        <v>3547</v>
      </c>
      <c r="K1911" s="197"/>
      <c r="L1911" s="192"/>
      <c r="M1911" s="197">
        <v>3.2499999999999994E-2</v>
      </c>
      <c r="N1911" s="192" t="s">
        <v>4272</v>
      </c>
      <c r="O1911" s="194" t="s">
        <v>2821</v>
      </c>
      <c r="P1911" s="192" t="s">
        <v>10687</v>
      </c>
      <c r="Q1911" s="197" t="s">
        <v>3547</v>
      </c>
    </row>
    <row r="1912" spans="1:17">
      <c r="A1912" s="192" t="s">
        <v>6439</v>
      </c>
      <c r="B1912" s="196">
        <v>1.5236999999999998</v>
      </c>
      <c r="C1912" s="196">
        <v>1.1487999999999998</v>
      </c>
      <c r="D1912" s="196">
        <v>41.352799999999995</v>
      </c>
      <c r="E1912" s="196">
        <v>41.3217</v>
      </c>
      <c r="F1912" s="196">
        <v>42.677799999999998</v>
      </c>
      <c r="G1912" s="196">
        <v>41.783199999999994</v>
      </c>
      <c r="H1912" s="197" t="s">
        <v>1701</v>
      </c>
      <c r="I1912" s="197"/>
      <c r="J1912" s="201" t="s">
        <v>3547</v>
      </c>
      <c r="K1912" s="197"/>
      <c r="L1912" s="192"/>
      <c r="M1912" s="197"/>
      <c r="N1912" s="192" t="s">
        <v>4271</v>
      </c>
      <c r="O1912" s="194" t="s">
        <v>2820</v>
      </c>
      <c r="P1912" s="192" t="s">
        <v>10686</v>
      </c>
      <c r="Q1912" s="197" t="s">
        <v>3547</v>
      </c>
    </row>
    <row r="1913" spans="1:17">
      <c r="A1913" s="192" t="s">
        <v>6440</v>
      </c>
      <c r="B1913" s="196">
        <v>1.3924999999999998</v>
      </c>
      <c r="C1913" s="196">
        <v>1.1487999999999998</v>
      </c>
      <c r="D1913" s="196">
        <v>36.466999999999999</v>
      </c>
      <c r="E1913" s="196">
        <v>38.300899999999999</v>
      </c>
      <c r="F1913" s="196">
        <v>41.11</v>
      </c>
      <c r="G1913" s="196">
        <v>38.392399999999995</v>
      </c>
      <c r="H1913" s="197" t="s">
        <v>4266</v>
      </c>
      <c r="I1913" s="197" t="s">
        <v>1419</v>
      </c>
      <c r="J1913" s="201" t="s">
        <v>3547</v>
      </c>
      <c r="K1913" s="197" t="s">
        <v>3550</v>
      </c>
      <c r="L1913" s="192"/>
      <c r="M1913" s="197"/>
      <c r="N1913" s="192" t="s">
        <v>4273</v>
      </c>
      <c r="O1913" s="194" t="s">
        <v>1575</v>
      </c>
      <c r="P1913" s="192" t="s">
        <v>10688</v>
      </c>
      <c r="Q1913" s="197" t="s">
        <v>3547</v>
      </c>
    </row>
    <row r="1914" spans="1:17">
      <c r="A1914" s="192" t="s">
        <v>6441</v>
      </c>
      <c r="B1914" s="196">
        <v>1.3638999999999999</v>
      </c>
      <c r="C1914" s="196">
        <v>1.1690999999999998</v>
      </c>
      <c r="D1914" s="196">
        <v>42.278399999999998</v>
      </c>
      <c r="E1914" s="196">
        <v>40.811699999999995</v>
      </c>
      <c r="F1914" s="196">
        <v>40.419899999999998</v>
      </c>
      <c r="G1914" s="196">
        <v>41.162099999999995</v>
      </c>
      <c r="H1914" s="197" t="s">
        <v>1596</v>
      </c>
      <c r="I1914" s="197"/>
      <c r="J1914" s="201" t="s">
        <v>3547</v>
      </c>
      <c r="K1914" s="197"/>
      <c r="L1914" s="192"/>
      <c r="M1914" s="197">
        <v>2.0299999999999999E-2</v>
      </c>
      <c r="N1914" s="192" t="s">
        <v>3795</v>
      </c>
      <c r="O1914" s="194" t="s">
        <v>2819</v>
      </c>
      <c r="P1914" s="192" t="s">
        <v>10685</v>
      </c>
      <c r="Q1914" s="197" t="s">
        <v>3547</v>
      </c>
    </row>
    <row r="1915" spans="1:17">
      <c r="A1915" s="192" t="s">
        <v>6442</v>
      </c>
      <c r="B1915" s="196">
        <v>1.4934999999999998</v>
      </c>
      <c r="C1915" s="196">
        <v>1.1487999999999998</v>
      </c>
      <c r="D1915" s="196">
        <v>42.381399999999999</v>
      </c>
      <c r="E1915" s="196">
        <v>43.728999999999999</v>
      </c>
      <c r="F1915" s="196">
        <v>42.312399999999997</v>
      </c>
      <c r="G1915" s="196">
        <v>42.813299999999998</v>
      </c>
      <c r="H1915" s="197" t="s">
        <v>1701</v>
      </c>
      <c r="I1915" s="197" t="s">
        <v>1419</v>
      </c>
      <c r="J1915" s="201" t="s">
        <v>3547</v>
      </c>
      <c r="K1915" s="197" t="s">
        <v>3550</v>
      </c>
      <c r="L1915" s="192"/>
      <c r="M1915" s="197">
        <v>3.2499999999999994E-2</v>
      </c>
      <c r="N1915" s="192" t="s">
        <v>4272</v>
      </c>
      <c r="O1915" s="194" t="s">
        <v>2821</v>
      </c>
      <c r="P1915" s="192" t="s">
        <v>10687</v>
      </c>
      <c r="Q1915" s="197" t="s">
        <v>9817</v>
      </c>
    </row>
    <row r="1916" spans="1:17">
      <c r="A1916" s="192" t="s">
        <v>6443</v>
      </c>
      <c r="B1916" s="196">
        <v>1.9095</v>
      </c>
      <c r="C1916" s="196">
        <v>1.1812999999999998</v>
      </c>
      <c r="D1916" s="196">
        <v>38.871899999999997</v>
      </c>
      <c r="E1916" s="196">
        <v>40.137999999999998</v>
      </c>
      <c r="F1916" s="196">
        <v>40.625299999999996</v>
      </c>
      <c r="G1916" s="196">
        <v>39.863299999999995</v>
      </c>
      <c r="H1916" s="197" t="s">
        <v>1701</v>
      </c>
      <c r="I1916" s="197"/>
      <c r="J1916" s="201" t="s">
        <v>3547</v>
      </c>
      <c r="K1916" s="197"/>
      <c r="L1916" s="192"/>
      <c r="M1916" s="197">
        <v>3.2499999999999994E-2</v>
      </c>
      <c r="N1916" s="192" t="s">
        <v>4272</v>
      </c>
      <c r="O1916" s="194" t="s">
        <v>2821</v>
      </c>
      <c r="P1916" s="192" t="s">
        <v>10687</v>
      </c>
      <c r="Q1916" s="197" t="s">
        <v>3547</v>
      </c>
    </row>
    <row r="1917" spans="1:17">
      <c r="A1917" s="192" t="s">
        <v>6444</v>
      </c>
      <c r="B1917" s="196">
        <v>1.9244999999999999</v>
      </c>
      <c r="C1917" s="196">
        <v>1.1690999999999998</v>
      </c>
      <c r="D1917" s="196">
        <v>41.924399999999999</v>
      </c>
      <c r="E1917" s="196">
        <v>42.766099999999994</v>
      </c>
      <c r="F1917" s="196">
        <v>43.985499999999995</v>
      </c>
      <c r="G1917" s="196">
        <v>42.919099999999993</v>
      </c>
      <c r="H1917" s="197" t="s">
        <v>1596</v>
      </c>
      <c r="I1917" s="197"/>
      <c r="J1917" s="201" t="s">
        <v>3547</v>
      </c>
      <c r="K1917" s="197"/>
      <c r="L1917" s="192"/>
      <c r="M1917" s="197">
        <v>2.0299999999999999E-2</v>
      </c>
      <c r="N1917" s="192" t="s">
        <v>3795</v>
      </c>
      <c r="O1917" s="194" t="s">
        <v>2819</v>
      </c>
      <c r="P1917" s="192" t="s">
        <v>10685</v>
      </c>
      <c r="Q1917" s="197" t="s">
        <v>3547</v>
      </c>
    </row>
    <row r="1918" spans="1:17">
      <c r="A1918" s="192" t="s">
        <v>6445</v>
      </c>
      <c r="B1918" s="196">
        <v>2.0450999999999997</v>
      </c>
      <c r="C1918" s="196">
        <v>1.2875999999999999</v>
      </c>
      <c r="D1918" s="196">
        <v>47.732699999999994</v>
      </c>
      <c r="E1918" s="196">
        <v>47.6449</v>
      </c>
      <c r="F1918" s="196">
        <v>46.5122</v>
      </c>
      <c r="G1918" s="196">
        <v>47.296099999999996</v>
      </c>
      <c r="H1918" s="197" t="s">
        <v>1636</v>
      </c>
      <c r="I1918" s="197"/>
      <c r="J1918" s="201" t="s">
        <v>3547</v>
      </c>
      <c r="K1918" s="197"/>
      <c r="L1918" s="192"/>
      <c r="M1918" s="197"/>
      <c r="N1918" s="192" t="s">
        <v>4274</v>
      </c>
      <c r="O1918" s="194" t="s">
        <v>2822</v>
      </c>
      <c r="P1918" s="192" t="s">
        <v>10689</v>
      </c>
      <c r="Q1918" s="197" t="s">
        <v>3547</v>
      </c>
    </row>
    <row r="1919" spans="1:17">
      <c r="A1919" s="192" t="s">
        <v>6446</v>
      </c>
      <c r="B1919" s="196">
        <v>2.3870999999999998</v>
      </c>
      <c r="C1919" s="196">
        <v>1.2732999999999999</v>
      </c>
      <c r="D1919" s="196">
        <v>50.042699999999996</v>
      </c>
      <c r="E1919" s="196">
        <v>48.891399999999997</v>
      </c>
      <c r="F1919" s="196">
        <v>53.716899999999995</v>
      </c>
      <c r="G1919" s="196">
        <v>50.865199999999994</v>
      </c>
      <c r="H1919" s="197" t="s">
        <v>1630</v>
      </c>
      <c r="I1919" s="197" t="s">
        <v>1636</v>
      </c>
      <c r="J1919" s="201" t="s">
        <v>3547</v>
      </c>
      <c r="K1919" s="197" t="s">
        <v>3550</v>
      </c>
      <c r="L1919" s="192"/>
      <c r="M1919" s="197">
        <v>3.7099999999999994E-2</v>
      </c>
      <c r="N1919" s="192" t="s">
        <v>4116</v>
      </c>
      <c r="O1919" s="194" t="s">
        <v>2823</v>
      </c>
      <c r="P1919" s="192" t="s">
        <v>10690</v>
      </c>
      <c r="Q1919" s="197" t="s">
        <v>3547</v>
      </c>
    </row>
    <row r="1920" spans="1:17">
      <c r="A1920" s="192" t="s">
        <v>6447</v>
      </c>
      <c r="B1920" s="196">
        <v>1.3953</v>
      </c>
      <c r="C1920" s="196">
        <v>1.2875999999999999</v>
      </c>
      <c r="D1920" s="196">
        <v>50.783199999999994</v>
      </c>
      <c r="E1920" s="196">
        <v>51.145599999999995</v>
      </c>
      <c r="F1920" s="196">
        <v>50.533699999999996</v>
      </c>
      <c r="G1920" s="196">
        <v>50.822899999999997</v>
      </c>
      <c r="H1920" s="197" t="s">
        <v>1636</v>
      </c>
      <c r="I1920" s="197"/>
      <c r="J1920" s="201" t="s">
        <v>3547</v>
      </c>
      <c r="K1920" s="197"/>
      <c r="L1920" s="192"/>
      <c r="M1920" s="197"/>
      <c r="N1920" s="192" t="s">
        <v>4275</v>
      </c>
      <c r="O1920" s="194" t="s">
        <v>2824</v>
      </c>
      <c r="P1920" s="192" t="s">
        <v>10691</v>
      </c>
      <c r="Q1920" s="197" t="s">
        <v>3547</v>
      </c>
    </row>
    <row r="1921" spans="1:17">
      <c r="A1921" s="192" t="s">
        <v>6448</v>
      </c>
      <c r="B1921" s="196">
        <v>1.5226</v>
      </c>
      <c r="C1921" s="196">
        <v>1.1420999999999999</v>
      </c>
      <c r="D1921" s="196">
        <v>40.640899999999995</v>
      </c>
      <c r="E1921" s="196">
        <v>42.120699999999999</v>
      </c>
      <c r="F1921" s="196">
        <v>42.435399999999994</v>
      </c>
      <c r="G1921" s="196">
        <v>41.730199999999996</v>
      </c>
      <c r="H1921" s="197" t="s">
        <v>1630</v>
      </c>
      <c r="I1921" s="197"/>
      <c r="J1921" s="201" t="s">
        <v>3547</v>
      </c>
      <c r="K1921" s="197"/>
      <c r="L1921" s="192"/>
      <c r="M1921" s="197"/>
      <c r="N1921" s="192" t="s">
        <v>4276</v>
      </c>
      <c r="O1921" s="194" t="s">
        <v>2825</v>
      </c>
      <c r="P1921" s="192" t="s">
        <v>10692</v>
      </c>
      <c r="Q1921" s="197" t="s">
        <v>3547</v>
      </c>
    </row>
    <row r="1922" spans="1:17">
      <c r="A1922" s="192" t="s">
        <v>6449</v>
      </c>
      <c r="B1922" s="196">
        <v>1.7534999999999998</v>
      </c>
      <c r="C1922" s="196">
        <v>1.2875999999999999</v>
      </c>
      <c r="D1922" s="196">
        <v>38.374199999999995</v>
      </c>
      <c r="E1922" s="196">
        <v>38.602399999999996</v>
      </c>
      <c r="F1922" s="196">
        <v>36.9985</v>
      </c>
      <c r="G1922" s="196">
        <v>38.028999999999996</v>
      </c>
      <c r="H1922" s="197" t="s">
        <v>1636</v>
      </c>
      <c r="I1922" s="197"/>
      <c r="J1922" s="201" t="s">
        <v>3547</v>
      </c>
      <c r="K1922" s="197"/>
      <c r="L1922" s="192"/>
      <c r="M1922" s="197"/>
      <c r="N1922" s="192" t="s">
        <v>4277</v>
      </c>
      <c r="O1922" s="194" t="s">
        <v>2826</v>
      </c>
      <c r="P1922" s="192" t="s">
        <v>10693</v>
      </c>
      <c r="Q1922" s="197" t="s">
        <v>3547</v>
      </c>
    </row>
    <row r="1923" spans="1:17">
      <c r="A1923" s="192" t="s">
        <v>6450</v>
      </c>
      <c r="B1923" s="196">
        <v>1.5644999999999998</v>
      </c>
      <c r="C1923" s="196">
        <v>1.2875999999999999</v>
      </c>
      <c r="D1923" s="196">
        <v>43.868299999999998</v>
      </c>
      <c r="E1923" s="196">
        <v>45.067299999999996</v>
      </c>
      <c r="F1923" s="196">
        <v>44.698999999999998</v>
      </c>
      <c r="G1923" s="196">
        <v>44.546199999999999</v>
      </c>
      <c r="H1923" s="197" t="s">
        <v>1636</v>
      </c>
      <c r="I1923" s="197"/>
      <c r="J1923" s="201" t="s">
        <v>3547</v>
      </c>
      <c r="K1923" s="197"/>
      <c r="L1923" s="192"/>
      <c r="M1923" s="197"/>
      <c r="N1923" s="192" t="s">
        <v>4274</v>
      </c>
      <c r="O1923" s="194" t="s">
        <v>2822</v>
      </c>
      <c r="P1923" s="192" t="s">
        <v>10689</v>
      </c>
      <c r="Q1923" s="197" t="s">
        <v>3547</v>
      </c>
    </row>
    <row r="1924" spans="1:17">
      <c r="A1924" s="192" t="s">
        <v>6451</v>
      </c>
      <c r="B1924" s="196">
        <v>1.5945999999999998</v>
      </c>
      <c r="C1924" s="196">
        <v>1.2732999999999999</v>
      </c>
      <c r="D1924" s="196">
        <v>44.901399999999995</v>
      </c>
      <c r="E1924" s="196">
        <v>45.472099999999998</v>
      </c>
      <c r="F1924" s="196">
        <v>46.869299999999996</v>
      </c>
      <c r="G1924" s="196">
        <v>45.748399999999997</v>
      </c>
      <c r="H1924" s="197" t="s">
        <v>1630</v>
      </c>
      <c r="I1924" s="197" t="s">
        <v>1636</v>
      </c>
      <c r="J1924" s="201" t="s">
        <v>3547</v>
      </c>
      <c r="K1924" s="197" t="s">
        <v>3550</v>
      </c>
      <c r="L1924" s="192"/>
      <c r="M1924" s="197">
        <v>3.7099999999999994E-2</v>
      </c>
      <c r="N1924" s="192" t="s">
        <v>4116</v>
      </c>
      <c r="O1924" s="194" t="s">
        <v>2823</v>
      </c>
      <c r="P1924" s="192" t="s">
        <v>10690</v>
      </c>
      <c r="Q1924" s="197" t="s">
        <v>3547</v>
      </c>
    </row>
    <row r="1925" spans="1:17">
      <c r="A1925" s="192" t="s">
        <v>6452</v>
      </c>
      <c r="B1925" s="196">
        <v>1.5447</v>
      </c>
      <c r="C1925" s="196">
        <v>1.2875999999999999</v>
      </c>
      <c r="D1925" s="196">
        <v>40.109699999999997</v>
      </c>
      <c r="E1925" s="196">
        <v>40.418599999999998</v>
      </c>
      <c r="F1925" s="196">
        <v>42.543599999999998</v>
      </c>
      <c r="G1925" s="196">
        <v>41.027499999999996</v>
      </c>
      <c r="H1925" s="197" t="s">
        <v>1636</v>
      </c>
      <c r="I1925" s="197"/>
      <c r="J1925" s="201" t="s">
        <v>3547</v>
      </c>
      <c r="K1925" s="197"/>
      <c r="L1925" s="192"/>
      <c r="M1925" s="197"/>
      <c r="N1925" s="192" t="s">
        <v>3763</v>
      </c>
      <c r="O1925" s="194" t="s">
        <v>2827</v>
      </c>
      <c r="P1925" s="192" t="s">
        <v>10694</v>
      </c>
      <c r="Q1925" s="197" t="s">
        <v>3547</v>
      </c>
    </row>
    <row r="1926" spans="1:17">
      <c r="A1926" s="192" t="s">
        <v>6453</v>
      </c>
      <c r="B1926" s="196">
        <v>1.4255</v>
      </c>
      <c r="C1926" s="196">
        <v>1.1141999999999999</v>
      </c>
      <c r="D1926" s="196">
        <v>43.161099999999998</v>
      </c>
      <c r="E1926" s="196">
        <v>45.062999999999995</v>
      </c>
      <c r="F1926" s="196">
        <v>46.677</v>
      </c>
      <c r="G1926" s="196">
        <v>44.923599999999993</v>
      </c>
      <c r="H1926" s="197" t="s">
        <v>1642</v>
      </c>
      <c r="I1926" s="197" t="s">
        <v>1374</v>
      </c>
      <c r="J1926" s="201" t="s">
        <v>3547</v>
      </c>
      <c r="K1926" s="197" t="s">
        <v>3550</v>
      </c>
      <c r="L1926" s="192"/>
      <c r="M1926" s="197">
        <v>8.5999999999999983E-3</v>
      </c>
      <c r="N1926" s="192" t="s">
        <v>4278</v>
      </c>
      <c r="O1926" s="194" t="s">
        <v>1920</v>
      </c>
      <c r="P1926" s="192" t="s">
        <v>10695</v>
      </c>
      <c r="Q1926" s="197" t="s">
        <v>3547</v>
      </c>
    </row>
    <row r="1927" spans="1:17">
      <c r="A1927" s="192" t="s">
        <v>6454</v>
      </c>
      <c r="B1927" s="196">
        <v>1.7931999999999999</v>
      </c>
      <c r="C1927" s="196">
        <v>1.2875999999999999</v>
      </c>
      <c r="D1927" s="196">
        <v>52.871599999999994</v>
      </c>
      <c r="E1927" s="196">
        <v>54.409799999999997</v>
      </c>
      <c r="F1927" s="196">
        <v>55.042699999999996</v>
      </c>
      <c r="G1927" s="196">
        <v>54.080199999999998</v>
      </c>
      <c r="H1927" s="197" t="s">
        <v>1636</v>
      </c>
      <c r="I1927" s="197"/>
      <c r="J1927" s="201" t="s">
        <v>3547</v>
      </c>
      <c r="K1927" s="197"/>
      <c r="L1927" s="192"/>
      <c r="M1927" s="197"/>
      <c r="N1927" s="192" t="s">
        <v>4274</v>
      </c>
      <c r="O1927" s="194" t="s">
        <v>2822</v>
      </c>
      <c r="P1927" s="192" t="s">
        <v>10689</v>
      </c>
      <c r="Q1927" s="197" t="s">
        <v>3547</v>
      </c>
    </row>
    <row r="1928" spans="1:17">
      <c r="A1928" s="192" t="s">
        <v>6455</v>
      </c>
      <c r="B1928" s="196">
        <v>2.2796999999999996</v>
      </c>
      <c r="C1928" s="196">
        <v>1.1141999999999999</v>
      </c>
      <c r="D1928" s="196">
        <v>48.831899999999997</v>
      </c>
      <c r="E1928" s="196">
        <v>50.501499999999993</v>
      </c>
      <c r="F1928" s="196">
        <v>51.737699999999997</v>
      </c>
      <c r="G1928" s="196">
        <v>50.379299999999994</v>
      </c>
      <c r="H1928" s="197" t="s">
        <v>4279</v>
      </c>
      <c r="I1928" s="197" t="s">
        <v>1374</v>
      </c>
      <c r="J1928" s="201" t="s">
        <v>3547</v>
      </c>
      <c r="K1928" s="197" t="s">
        <v>3550</v>
      </c>
      <c r="L1928" s="192"/>
      <c r="M1928" s="197"/>
      <c r="N1928" s="192" t="s">
        <v>3873</v>
      </c>
      <c r="O1928" s="194" t="s">
        <v>2828</v>
      </c>
      <c r="P1928" s="192" t="s">
        <v>10696</v>
      </c>
      <c r="Q1928" s="197" t="s">
        <v>3547</v>
      </c>
    </row>
    <row r="1929" spans="1:17">
      <c r="A1929" s="192" t="s">
        <v>6456</v>
      </c>
      <c r="B1929" s="196">
        <v>2.2744999999999997</v>
      </c>
      <c r="C1929" s="196">
        <v>1.2732999999999999</v>
      </c>
      <c r="D1929" s="196">
        <v>50.832099999999997</v>
      </c>
      <c r="E1929" s="196">
        <v>52.106599999999993</v>
      </c>
      <c r="F1929" s="196">
        <v>53.630799999999994</v>
      </c>
      <c r="G1929" s="196">
        <v>52.2121</v>
      </c>
      <c r="H1929" s="197" t="s">
        <v>1630</v>
      </c>
      <c r="I1929" s="197" t="s">
        <v>1636</v>
      </c>
      <c r="J1929" s="201" t="s">
        <v>3547</v>
      </c>
      <c r="K1929" s="197" t="s">
        <v>3550</v>
      </c>
      <c r="L1929" s="192"/>
      <c r="M1929" s="197">
        <v>3.7099999999999994E-2</v>
      </c>
      <c r="N1929" s="192" t="s">
        <v>4280</v>
      </c>
      <c r="O1929" s="194" t="s">
        <v>2829</v>
      </c>
      <c r="P1929" s="192" t="s">
        <v>10697</v>
      </c>
      <c r="Q1929" s="197" t="s">
        <v>3547</v>
      </c>
    </row>
    <row r="1930" spans="1:17">
      <c r="A1930" s="192" t="s">
        <v>6457</v>
      </c>
      <c r="B1930" s="196">
        <v>1.4670999999999998</v>
      </c>
      <c r="C1930" s="196">
        <v>1.2875999999999999</v>
      </c>
      <c r="D1930" s="196">
        <v>42.224499999999999</v>
      </c>
      <c r="E1930" s="196">
        <v>41.994199999999999</v>
      </c>
      <c r="F1930" s="196">
        <v>45.848199999999999</v>
      </c>
      <c r="G1930" s="196">
        <v>43.366899999999994</v>
      </c>
      <c r="H1930" s="197" t="s">
        <v>1636</v>
      </c>
      <c r="I1930" s="197"/>
      <c r="J1930" s="201" t="s">
        <v>3547</v>
      </c>
      <c r="K1930" s="197"/>
      <c r="L1930" s="192"/>
      <c r="M1930" s="197"/>
      <c r="N1930" s="192" t="s">
        <v>4275</v>
      </c>
      <c r="O1930" s="194" t="s">
        <v>2824</v>
      </c>
      <c r="P1930" s="192" t="s">
        <v>10691</v>
      </c>
      <c r="Q1930" s="197" t="s">
        <v>3547</v>
      </c>
    </row>
    <row r="1931" spans="1:17">
      <c r="A1931" s="192" t="s">
        <v>6458</v>
      </c>
      <c r="B1931" s="196">
        <v>1.4971999999999999</v>
      </c>
      <c r="C1931" s="196">
        <v>1.2732999999999999</v>
      </c>
      <c r="D1931" s="196">
        <v>45.877599999999994</v>
      </c>
      <c r="E1931" s="196">
        <v>50.055199999999999</v>
      </c>
      <c r="F1931" s="196">
        <v>49.654599999999995</v>
      </c>
      <c r="G1931" s="196">
        <v>48.510899999999999</v>
      </c>
      <c r="H1931" s="197" t="s">
        <v>1630</v>
      </c>
      <c r="I1931" s="197" t="s">
        <v>1636</v>
      </c>
      <c r="J1931" s="201" t="s">
        <v>3547</v>
      </c>
      <c r="K1931" s="197" t="s">
        <v>3550</v>
      </c>
      <c r="L1931" s="192"/>
      <c r="M1931" s="197">
        <v>3.7099999999999994E-2</v>
      </c>
      <c r="N1931" s="192" t="s">
        <v>4280</v>
      </c>
      <c r="O1931" s="194" t="s">
        <v>2829</v>
      </c>
      <c r="P1931" s="192" t="s">
        <v>10697</v>
      </c>
      <c r="Q1931" s="197" t="s">
        <v>3547</v>
      </c>
    </row>
    <row r="1932" spans="1:17">
      <c r="A1932" s="192" t="s">
        <v>6459</v>
      </c>
      <c r="B1932" s="196">
        <v>1.7871999999999999</v>
      </c>
      <c r="C1932" s="196">
        <v>1.2875999999999999</v>
      </c>
      <c r="D1932" s="196">
        <v>42.261199999999995</v>
      </c>
      <c r="E1932" s="196">
        <v>42.194999999999993</v>
      </c>
      <c r="F1932" s="196">
        <v>42.906299999999995</v>
      </c>
      <c r="G1932" s="196">
        <v>42.454299999999996</v>
      </c>
      <c r="H1932" s="197" t="s">
        <v>1636</v>
      </c>
      <c r="I1932" s="197"/>
      <c r="J1932" s="201" t="s">
        <v>3547</v>
      </c>
      <c r="K1932" s="197"/>
      <c r="L1932" s="192"/>
      <c r="M1932" s="197"/>
      <c r="N1932" s="192" t="s">
        <v>4277</v>
      </c>
      <c r="O1932" s="194" t="s">
        <v>2826</v>
      </c>
      <c r="P1932" s="192" t="s">
        <v>10693</v>
      </c>
      <c r="Q1932" s="197" t="s">
        <v>3547</v>
      </c>
    </row>
    <row r="1933" spans="1:17">
      <c r="A1933" s="192" t="s">
        <v>6460</v>
      </c>
      <c r="B1933" s="196">
        <v>1.8446999999999998</v>
      </c>
      <c r="C1933" s="196">
        <v>1.1383999999999999</v>
      </c>
      <c r="D1933" s="196">
        <v>39.983699999999999</v>
      </c>
      <c r="E1933" s="196">
        <v>41.477099999999993</v>
      </c>
      <c r="F1933" s="196">
        <v>43.167099999999998</v>
      </c>
      <c r="G1933" s="196">
        <v>41.467399999999998</v>
      </c>
      <c r="H1933" s="197" t="s">
        <v>1999</v>
      </c>
      <c r="I1933" s="197"/>
      <c r="J1933" s="201" t="s">
        <v>3547</v>
      </c>
      <c r="K1933" s="197"/>
      <c r="L1933" s="192"/>
      <c r="M1933" s="197">
        <v>2.4199999999999999E-2</v>
      </c>
      <c r="N1933" s="192" t="s">
        <v>4281</v>
      </c>
      <c r="O1933" s="194" t="s">
        <v>2830</v>
      </c>
      <c r="P1933" s="192" t="s">
        <v>10698</v>
      </c>
      <c r="Q1933" s="197" t="s">
        <v>3547</v>
      </c>
    </row>
    <row r="1934" spans="1:17">
      <c r="A1934" s="192" t="s">
        <v>6461</v>
      </c>
      <c r="B1934" s="196">
        <v>1.4750999999999999</v>
      </c>
      <c r="C1934" s="196">
        <v>1.1141999999999999</v>
      </c>
      <c r="D1934" s="196">
        <v>37.353099999999998</v>
      </c>
      <c r="E1934" s="196">
        <v>45.684999999999995</v>
      </c>
      <c r="F1934" s="196">
        <v>46.593799999999995</v>
      </c>
      <c r="G1934" s="196">
        <v>42.657899999999998</v>
      </c>
      <c r="H1934" s="197" t="s">
        <v>4279</v>
      </c>
      <c r="I1934" s="197" t="s">
        <v>1374</v>
      </c>
      <c r="J1934" s="201" t="s">
        <v>3547</v>
      </c>
      <c r="K1934" s="197" t="s">
        <v>3550</v>
      </c>
      <c r="L1934" s="192"/>
      <c r="M1934" s="197"/>
      <c r="N1934" s="192" t="s">
        <v>3873</v>
      </c>
      <c r="O1934" s="194" t="s">
        <v>2828</v>
      </c>
      <c r="P1934" s="192" t="s">
        <v>10696</v>
      </c>
      <c r="Q1934" s="197" t="s">
        <v>3547</v>
      </c>
    </row>
    <row r="1935" spans="1:17">
      <c r="A1935" s="192" t="s">
        <v>6462</v>
      </c>
      <c r="B1935" s="196">
        <v>1.6993999999999998</v>
      </c>
      <c r="C1935" s="196">
        <v>1.1420999999999999</v>
      </c>
      <c r="D1935" s="196">
        <v>43.782299999999999</v>
      </c>
      <c r="E1935" s="196">
        <v>44.015599999999999</v>
      </c>
      <c r="F1935" s="196">
        <v>43.845099999999995</v>
      </c>
      <c r="G1935" s="196">
        <v>43.880499999999998</v>
      </c>
      <c r="H1935" s="197" t="s">
        <v>1630</v>
      </c>
      <c r="I1935" s="197"/>
      <c r="J1935" s="201" t="s">
        <v>3547</v>
      </c>
      <c r="K1935" s="197"/>
      <c r="L1935" s="192"/>
      <c r="M1935" s="197"/>
      <c r="N1935" s="192" t="s">
        <v>3664</v>
      </c>
      <c r="O1935" s="194" t="s">
        <v>2831</v>
      </c>
      <c r="P1935" s="192" t="s">
        <v>10699</v>
      </c>
      <c r="Q1935" s="197" t="s">
        <v>3547</v>
      </c>
    </row>
    <row r="1936" spans="1:17">
      <c r="A1936" s="192" t="s">
        <v>6463</v>
      </c>
      <c r="B1936" s="196">
        <v>1.4517</v>
      </c>
      <c r="C1936" s="196">
        <v>1.2875999999999999</v>
      </c>
      <c r="D1936" s="196">
        <v>40.688199999999995</v>
      </c>
      <c r="E1936" s="196">
        <v>40.253999999999998</v>
      </c>
      <c r="F1936" s="196">
        <v>45.210999999999999</v>
      </c>
      <c r="G1936" s="196">
        <v>42.168299999999995</v>
      </c>
      <c r="H1936" s="197" t="s">
        <v>1636</v>
      </c>
      <c r="I1936" s="197"/>
      <c r="J1936" s="201" t="s">
        <v>3547</v>
      </c>
      <c r="K1936" s="197"/>
      <c r="L1936" s="192"/>
      <c r="M1936" s="197"/>
      <c r="N1936" s="192" t="s">
        <v>4275</v>
      </c>
      <c r="O1936" s="194" t="s">
        <v>2824</v>
      </c>
      <c r="P1936" s="192" t="s">
        <v>10691</v>
      </c>
      <c r="Q1936" s="197" t="s">
        <v>3547</v>
      </c>
    </row>
    <row r="1937" spans="1:17">
      <c r="A1937" s="192" t="s">
        <v>6464</v>
      </c>
      <c r="B1937" s="196">
        <v>1.5373999999999999</v>
      </c>
      <c r="C1937" s="196">
        <v>1.1420999999999999</v>
      </c>
      <c r="D1937" s="196">
        <v>30.496299999999998</v>
      </c>
      <c r="E1937" s="196">
        <v>35.668599999999998</v>
      </c>
      <c r="F1937" s="196">
        <v>38.175899999999999</v>
      </c>
      <c r="G1937" s="196">
        <v>34.875699999999995</v>
      </c>
      <c r="H1937" s="197" t="s">
        <v>1630</v>
      </c>
      <c r="I1937" s="197"/>
      <c r="J1937" s="201" t="s">
        <v>3547</v>
      </c>
      <c r="K1937" s="197"/>
      <c r="L1937" s="192"/>
      <c r="M1937" s="197"/>
      <c r="N1937" s="192" t="s">
        <v>3664</v>
      </c>
      <c r="O1937" s="194" t="s">
        <v>2831</v>
      </c>
      <c r="P1937" s="192" t="s">
        <v>10699</v>
      </c>
      <c r="Q1937" s="197" t="s">
        <v>3547</v>
      </c>
    </row>
    <row r="1938" spans="1:17">
      <c r="A1938" s="192" t="s">
        <v>6465</v>
      </c>
      <c r="B1938" s="196">
        <v>1.4196</v>
      </c>
      <c r="C1938" s="196">
        <v>1.2732999999999999</v>
      </c>
      <c r="D1938" s="196">
        <v>44.195699999999995</v>
      </c>
      <c r="E1938" s="196">
        <v>43.8354</v>
      </c>
      <c r="F1938" s="196">
        <v>44.706899999999997</v>
      </c>
      <c r="G1938" s="196">
        <v>44.251599999999996</v>
      </c>
      <c r="H1938" s="197" t="s">
        <v>1630</v>
      </c>
      <c r="I1938" s="197" t="s">
        <v>1636</v>
      </c>
      <c r="J1938" s="201" t="s">
        <v>3547</v>
      </c>
      <c r="K1938" s="197" t="s">
        <v>3550</v>
      </c>
      <c r="L1938" s="192"/>
      <c r="M1938" s="197"/>
      <c r="N1938" s="192" t="s">
        <v>3766</v>
      </c>
      <c r="O1938" s="194" t="s">
        <v>2832</v>
      </c>
      <c r="P1938" s="192" t="s">
        <v>10700</v>
      </c>
      <c r="Q1938" s="197" t="s">
        <v>3547</v>
      </c>
    </row>
    <row r="1939" spans="1:17">
      <c r="A1939" s="192" t="s">
        <v>6466</v>
      </c>
      <c r="B1939" s="196">
        <v>2.1283999999999996</v>
      </c>
      <c r="C1939" s="196">
        <v>1.1141999999999999</v>
      </c>
      <c r="D1939" s="196">
        <v>42.016399999999997</v>
      </c>
      <c r="E1939" s="196">
        <v>45.887899999999995</v>
      </c>
      <c r="F1939" s="196">
        <v>45.058599999999998</v>
      </c>
      <c r="G1939" s="196">
        <v>44.217299999999994</v>
      </c>
      <c r="H1939" s="197" t="s">
        <v>4279</v>
      </c>
      <c r="I1939" s="197" t="s">
        <v>1374</v>
      </c>
      <c r="J1939" s="201" t="s">
        <v>3547</v>
      </c>
      <c r="K1939" s="197" t="s">
        <v>3550</v>
      </c>
      <c r="L1939" s="192"/>
      <c r="M1939" s="197"/>
      <c r="N1939" s="192" t="s">
        <v>3873</v>
      </c>
      <c r="O1939" s="194" t="s">
        <v>2828</v>
      </c>
      <c r="P1939" s="192" t="s">
        <v>10696</v>
      </c>
      <c r="Q1939" s="197" t="s">
        <v>3547</v>
      </c>
    </row>
    <row r="1940" spans="1:17">
      <c r="A1940" s="192" t="s">
        <v>6467</v>
      </c>
      <c r="B1940" s="196">
        <v>2.7119</v>
      </c>
      <c r="C1940" s="196">
        <v>1.1141999999999999</v>
      </c>
      <c r="D1940" s="196">
        <v>45.299399999999999</v>
      </c>
      <c r="E1940" s="196">
        <v>43.948099999999997</v>
      </c>
      <c r="F1940" s="196">
        <v>45.534799999999997</v>
      </c>
      <c r="G1940" s="196">
        <v>44.927699999999994</v>
      </c>
      <c r="H1940" s="197" t="s">
        <v>4279</v>
      </c>
      <c r="I1940" s="197"/>
      <c r="J1940" s="201" t="s">
        <v>3547</v>
      </c>
      <c r="K1940" s="197"/>
      <c r="L1940" s="192"/>
      <c r="M1940" s="197"/>
      <c r="N1940" s="192" t="s">
        <v>4282</v>
      </c>
      <c r="O1940" s="194" t="s">
        <v>2833</v>
      </c>
      <c r="P1940" s="192" t="s">
        <v>10701</v>
      </c>
      <c r="Q1940" s="197" t="s">
        <v>3547</v>
      </c>
    </row>
    <row r="1941" spans="1:17">
      <c r="A1941" s="192" t="s">
        <v>6468</v>
      </c>
      <c r="B1941" s="196">
        <v>1.4237</v>
      </c>
      <c r="C1941" s="196">
        <v>1.1141999999999999</v>
      </c>
      <c r="D1941" s="196">
        <v>44.552399999999999</v>
      </c>
      <c r="E1941" s="196">
        <v>44.938099999999999</v>
      </c>
      <c r="F1941" s="196">
        <v>45.088399999999993</v>
      </c>
      <c r="G1941" s="196">
        <v>44.8568</v>
      </c>
      <c r="H1941" s="197" t="s">
        <v>4283</v>
      </c>
      <c r="I1941" s="197" t="s">
        <v>1374</v>
      </c>
      <c r="J1941" s="201" t="s">
        <v>3547</v>
      </c>
      <c r="K1941" s="197" t="s">
        <v>3550</v>
      </c>
      <c r="L1941" s="192"/>
      <c r="M1941" s="197"/>
      <c r="N1941" s="192" t="s">
        <v>4085</v>
      </c>
      <c r="O1941" s="194" t="s">
        <v>2834</v>
      </c>
      <c r="P1941" s="192" t="s">
        <v>10702</v>
      </c>
      <c r="Q1941" s="197" t="s">
        <v>3547</v>
      </c>
    </row>
    <row r="1942" spans="1:17">
      <c r="A1942" s="192" t="s">
        <v>6469</v>
      </c>
      <c r="B1942" s="196">
        <v>1.5662999999999998</v>
      </c>
      <c r="C1942" s="196">
        <v>1.2875999999999999</v>
      </c>
      <c r="D1942" s="196">
        <v>45.958999999999996</v>
      </c>
      <c r="E1942" s="196">
        <v>46.127599999999994</v>
      </c>
      <c r="F1942" s="196">
        <v>46.067699999999995</v>
      </c>
      <c r="G1942" s="196">
        <v>46.051799999999993</v>
      </c>
      <c r="H1942" s="197" t="s">
        <v>1636</v>
      </c>
      <c r="I1942" s="197"/>
      <c r="J1942" s="201" t="s">
        <v>3547</v>
      </c>
      <c r="K1942" s="197"/>
      <c r="L1942" s="192"/>
      <c r="M1942" s="197"/>
      <c r="N1942" s="192" t="s">
        <v>4284</v>
      </c>
      <c r="O1942" s="194" t="s">
        <v>2835</v>
      </c>
      <c r="P1942" s="192" t="s">
        <v>10703</v>
      </c>
      <c r="Q1942" s="197" t="s">
        <v>3547</v>
      </c>
    </row>
    <row r="1943" spans="1:17">
      <c r="A1943" s="192" t="s">
        <v>6470</v>
      </c>
      <c r="B1943" s="196">
        <v>2.0635999999999997</v>
      </c>
      <c r="C1943" s="196">
        <v>1.2875999999999999</v>
      </c>
      <c r="D1943" s="196">
        <v>48.7669</v>
      </c>
      <c r="E1943" s="196">
        <v>49.896599999999999</v>
      </c>
      <c r="F1943" s="196">
        <v>50.941499999999998</v>
      </c>
      <c r="G1943" s="196">
        <v>49.895399999999995</v>
      </c>
      <c r="H1943" s="197" t="s">
        <v>1636</v>
      </c>
      <c r="I1943" s="197"/>
      <c r="J1943" s="201" t="s">
        <v>3547</v>
      </c>
      <c r="K1943" s="197"/>
      <c r="L1943" s="192"/>
      <c r="M1943" s="197"/>
      <c r="N1943" s="192" t="s">
        <v>3763</v>
      </c>
      <c r="O1943" s="194" t="s">
        <v>2827</v>
      </c>
      <c r="P1943" s="192" t="s">
        <v>10694</v>
      </c>
      <c r="Q1943" s="197" t="s">
        <v>3547</v>
      </c>
    </row>
    <row r="1944" spans="1:17">
      <c r="A1944" s="192" t="s">
        <v>6471</v>
      </c>
      <c r="B1944" s="196">
        <v>1.4977999999999998</v>
      </c>
      <c r="C1944" s="196">
        <v>1.2875999999999999</v>
      </c>
      <c r="D1944" s="196">
        <v>38.801499999999997</v>
      </c>
      <c r="E1944" s="196">
        <v>38.530199999999994</v>
      </c>
      <c r="F1944" s="196">
        <v>39.783699999999996</v>
      </c>
      <c r="G1944" s="196">
        <v>39.041799999999995</v>
      </c>
      <c r="H1944" s="197" t="s">
        <v>1636</v>
      </c>
      <c r="I1944" s="197"/>
      <c r="J1944" s="201" t="s">
        <v>3547</v>
      </c>
      <c r="K1944" s="197"/>
      <c r="L1944" s="192"/>
      <c r="M1944" s="197"/>
      <c r="N1944" s="192" t="s">
        <v>3763</v>
      </c>
      <c r="O1944" s="194" t="s">
        <v>2827</v>
      </c>
      <c r="P1944" s="192" t="s">
        <v>10694</v>
      </c>
      <c r="Q1944" s="197" t="s">
        <v>3547</v>
      </c>
    </row>
    <row r="1945" spans="1:17">
      <c r="A1945" s="192" t="s">
        <v>6472</v>
      </c>
      <c r="B1945" s="196">
        <v>1.4284999999999999</v>
      </c>
      <c r="C1945" s="196">
        <v>1.2875999999999999</v>
      </c>
      <c r="D1945" s="196">
        <v>42.267399999999995</v>
      </c>
      <c r="E1945" s="196">
        <v>41.531999999999996</v>
      </c>
      <c r="F1945" s="196">
        <v>41.490699999999997</v>
      </c>
      <c r="G1945" s="196">
        <v>41.756999999999998</v>
      </c>
      <c r="H1945" s="197" t="s">
        <v>1636</v>
      </c>
      <c r="I1945" s="197"/>
      <c r="J1945" s="201" t="s">
        <v>3547</v>
      </c>
      <c r="K1945" s="197"/>
      <c r="L1945" s="192"/>
      <c r="M1945" s="197"/>
      <c r="N1945" s="192" t="s">
        <v>4275</v>
      </c>
      <c r="O1945" s="194" t="s">
        <v>2824</v>
      </c>
      <c r="P1945" s="192" t="s">
        <v>10691</v>
      </c>
      <c r="Q1945" s="197" t="s">
        <v>3547</v>
      </c>
    </row>
    <row r="1946" spans="1:17">
      <c r="A1946" s="192" t="s">
        <v>6473</v>
      </c>
      <c r="B1946" s="196">
        <v>1.5545</v>
      </c>
      <c r="C1946" s="196">
        <v>1.2875999999999999</v>
      </c>
      <c r="D1946" s="196">
        <v>42.972099999999998</v>
      </c>
      <c r="E1946" s="196">
        <v>42.859499999999997</v>
      </c>
      <c r="F1946" s="196">
        <v>45.623899999999999</v>
      </c>
      <c r="G1946" s="196">
        <v>43.794799999999995</v>
      </c>
      <c r="H1946" s="197" t="s">
        <v>1636</v>
      </c>
      <c r="I1946" s="197"/>
      <c r="J1946" s="201" t="s">
        <v>3547</v>
      </c>
      <c r="K1946" s="197"/>
      <c r="L1946" s="192"/>
      <c r="M1946" s="197"/>
      <c r="N1946" s="192" t="s">
        <v>4285</v>
      </c>
      <c r="O1946" s="194" t="s">
        <v>2836</v>
      </c>
      <c r="P1946" s="192" t="s">
        <v>10704</v>
      </c>
      <c r="Q1946" s="197" t="s">
        <v>3547</v>
      </c>
    </row>
    <row r="1947" spans="1:17">
      <c r="A1947" s="192" t="s">
        <v>6474</v>
      </c>
      <c r="B1947" s="196">
        <v>1.6945999999999999</v>
      </c>
      <c r="C1947" s="196">
        <v>1.1383999999999999</v>
      </c>
      <c r="D1947" s="196">
        <v>40.797499999999999</v>
      </c>
      <c r="E1947" s="196">
        <v>40.697399999999995</v>
      </c>
      <c r="F1947" s="196">
        <v>45.988299999999995</v>
      </c>
      <c r="G1947" s="196">
        <v>42.555399999999999</v>
      </c>
      <c r="H1947" s="197" t="s">
        <v>1999</v>
      </c>
      <c r="I1947" s="197"/>
      <c r="J1947" s="201" t="s">
        <v>3547</v>
      </c>
      <c r="K1947" s="197"/>
      <c r="L1947" s="192"/>
      <c r="M1947" s="197">
        <v>2.4199999999999999E-2</v>
      </c>
      <c r="N1947" s="192" t="s">
        <v>4281</v>
      </c>
      <c r="O1947" s="194" t="s">
        <v>2830</v>
      </c>
      <c r="P1947" s="192" t="s">
        <v>10698</v>
      </c>
      <c r="Q1947" s="197" t="s">
        <v>3547</v>
      </c>
    </row>
    <row r="1948" spans="1:17">
      <c r="A1948" s="192" t="s">
        <v>6475</v>
      </c>
      <c r="B1948" s="196">
        <v>1.8583999999999998</v>
      </c>
      <c r="C1948" s="196">
        <v>1.2875999999999999</v>
      </c>
      <c r="D1948" s="196">
        <v>45.577199999999998</v>
      </c>
      <c r="E1948" s="196">
        <v>46.204799999999999</v>
      </c>
      <c r="F1948" s="196">
        <v>46.070399999999999</v>
      </c>
      <c r="G1948" s="196">
        <v>45.945699999999995</v>
      </c>
      <c r="H1948" s="197" t="s">
        <v>1636</v>
      </c>
      <c r="I1948" s="197"/>
      <c r="J1948" s="201" t="s">
        <v>3547</v>
      </c>
      <c r="K1948" s="197"/>
      <c r="L1948" s="192"/>
      <c r="M1948" s="197"/>
      <c r="N1948" s="192" t="s">
        <v>4274</v>
      </c>
      <c r="O1948" s="194" t="s">
        <v>2822</v>
      </c>
      <c r="P1948" s="192" t="s">
        <v>10689</v>
      </c>
      <c r="Q1948" s="197" t="s">
        <v>3547</v>
      </c>
    </row>
    <row r="1949" spans="1:17">
      <c r="A1949" s="192" t="s">
        <v>6476</v>
      </c>
      <c r="B1949" s="196">
        <v>1.5747</v>
      </c>
      <c r="C1949" s="196">
        <v>1.1827999999999999</v>
      </c>
      <c r="D1949" s="196">
        <v>43.8889</v>
      </c>
      <c r="E1949" s="196">
        <v>47.903899999999993</v>
      </c>
      <c r="F1949" s="196">
        <v>46.472999999999999</v>
      </c>
      <c r="G1949" s="196">
        <v>46.021599999999999</v>
      </c>
      <c r="H1949" s="197" t="s">
        <v>1374</v>
      </c>
      <c r="I1949" s="197"/>
      <c r="J1949" s="201" t="s">
        <v>3547</v>
      </c>
      <c r="K1949" s="197"/>
      <c r="L1949" s="192"/>
      <c r="M1949" s="197"/>
      <c r="N1949" s="192" t="s">
        <v>4286</v>
      </c>
      <c r="O1949" s="194" t="s">
        <v>2837</v>
      </c>
      <c r="P1949" s="192" t="s">
        <v>10705</v>
      </c>
      <c r="Q1949" s="197" t="s">
        <v>3547</v>
      </c>
    </row>
    <row r="1950" spans="1:17">
      <c r="A1950" s="192" t="s">
        <v>6477</v>
      </c>
      <c r="B1950" s="196">
        <v>1.5052999999999999</v>
      </c>
      <c r="C1950" s="196">
        <v>1.1420999999999999</v>
      </c>
      <c r="D1950" s="196">
        <v>40.976099999999995</v>
      </c>
      <c r="E1950" s="196">
        <v>42.123799999999996</v>
      </c>
      <c r="F1950" s="196">
        <v>45.062999999999995</v>
      </c>
      <c r="G1950" s="196">
        <v>42.679699999999997</v>
      </c>
      <c r="H1950" s="197" t="s">
        <v>1630</v>
      </c>
      <c r="I1950" s="197"/>
      <c r="J1950" s="201" t="s">
        <v>3547</v>
      </c>
      <c r="K1950" s="197"/>
      <c r="L1950" s="192"/>
      <c r="M1950" s="197"/>
      <c r="N1950" s="192" t="s">
        <v>4110</v>
      </c>
      <c r="O1950" s="194" t="s">
        <v>2838</v>
      </c>
      <c r="P1950" s="192" t="s">
        <v>10706</v>
      </c>
      <c r="Q1950" s="197" t="s">
        <v>3547</v>
      </c>
    </row>
    <row r="1951" spans="1:17">
      <c r="A1951" s="192" t="s">
        <v>6478</v>
      </c>
      <c r="B1951" s="196">
        <v>1.6215999999999999</v>
      </c>
      <c r="C1951" s="196">
        <v>1.2732999999999999</v>
      </c>
      <c r="D1951" s="196">
        <v>43.480799999999995</v>
      </c>
      <c r="E1951" s="196">
        <v>43.786099999999998</v>
      </c>
      <c r="F1951" s="196">
        <v>42.267299999999999</v>
      </c>
      <c r="G1951" s="196">
        <v>43.187999999999995</v>
      </c>
      <c r="H1951" s="197" t="s">
        <v>1630</v>
      </c>
      <c r="I1951" s="197" t="s">
        <v>1636</v>
      </c>
      <c r="J1951" s="201" t="s">
        <v>3547</v>
      </c>
      <c r="K1951" s="197" t="s">
        <v>3550</v>
      </c>
      <c r="L1951" s="192"/>
      <c r="M1951" s="197">
        <v>3.7099999999999994E-2</v>
      </c>
      <c r="N1951" s="192" t="s">
        <v>4280</v>
      </c>
      <c r="O1951" s="194" t="s">
        <v>2829</v>
      </c>
      <c r="P1951" s="192" t="s">
        <v>10697</v>
      </c>
      <c r="Q1951" s="197" t="s">
        <v>3547</v>
      </c>
    </row>
    <row r="1952" spans="1:17">
      <c r="A1952" s="192" t="s">
        <v>6479</v>
      </c>
      <c r="B1952" s="196">
        <v>1.6845999999999999</v>
      </c>
      <c r="C1952" s="196">
        <v>1.2732999999999999</v>
      </c>
      <c r="D1952" s="196">
        <v>49.620799999999996</v>
      </c>
      <c r="E1952" s="196">
        <v>49.751299999999993</v>
      </c>
      <c r="F1952" s="196">
        <v>50.964999999999996</v>
      </c>
      <c r="G1952" s="196">
        <v>50.121099999999998</v>
      </c>
      <c r="H1952" s="197" t="s">
        <v>1630</v>
      </c>
      <c r="I1952" s="197" t="s">
        <v>1636</v>
      </c>
      <c r="J1952" s="201" t="s">
        <v>3547</v>
      </c>
      <c r="K1952" s="197" t="s">
        <v>3550</v>
      </c>
      <c r="L1952" s="192"/>
      <c r="M1952" s="197"/>
      <c r="N1952" s="192" t="s">
        <v>3664</v>
      </c>
      <c r="O1952" s="194" t="s">
        <v>2831</v>
      </c>
      <c r="P1952" s="192" t="s">
        <v>10699</v>
      </c>
      <c r="Q1952" s="197" t="s">
        <v>3547</v>
      </c>
    </row>
    <row r="1953" spans="1:17">
      <c r="A1953" s="192" t="s">
        <v>6480</v>
      </c>
      <c r="B1953" s="196">
        <v>1.6127999999999998</v>
      </c>
      <c r="C1953" s="196">
        <v>1.2875999999999999</v>
      </c>
      <c r="D1953" s="196">
        <v>45.423299999999998</v>
      </c>
      <c r="E1953" s="196">
        <v>45.5077</v>
      </c>
      <c r="F1953" s="196">
        <v>44.966899999999995</v>
      </c>
      <c r="G1953" s="196">
        <v>45.293699999999994</v>
      </c>
      <c r="H1953" s="197" t="s">
        <v>1636</v>
      </c>
      <c r="I1953" s="197"/>
      <c r="J1953" s="201" t="s">
        <v>3547</v>
      </c>
      <c r="K1953" s="197"/>
      <c r="L1953" s="192"/>
      <c r="M1953" s="197"/>
      <c r="N1953" s="192" t="s">
        <v>4285</v>
      </c>
      <c r="O1953" s="194" t="s">
        <v>2836</v>
      </c>
      <c r="P1953" s="192" t="s">
        <v>10704</v>
      </c>
      <c r="Q1953" s="197" t="s">
        <v>3547</v>
      </c>
    </row>
    <row r="1954" spans="1:17">
      <c r="A1954" s="192" t="s">
        <v>6481</v>
      </c>
      <c r="B1954" s="196">
        <v>1.5083</v>
      </c>
      <c r="C1954" s="196">
        <v>1.2732999999999999</v>
      </c>
      <c r="D1954" s="196">
        <v>42.487699999999997</v>
      </c>
      <c r="E1954" s="196">
        <v>41.809599999999996</v>
      </c>
      <c r="F1954" s="196">
        <v>44.089299999999994</v>
      </c>
      <c r="G1954" s="196">
        <v>42.794699999999999</v>
      </c>
      <c r="H1954" s="197" t="s">
        <v>1630</v>
      </c>
      <c r="I1954" s="197" t="s">
        <v>1636</v>
      </c>
      <c r="J1954" s="201" t="s">
        <v>3547</v>
      </c>
      <c r="K1954" s="197" t="s">
        <v>3550</v>
      </c>
      <c r="L1954" s="192"/>
      <c r="M1954" s="197">
        <v>3.7099999999999994E-2</v>
      </c>
      <c r="N1954" s="192" t="s">
        <v>4116</v>
      </c>
      <c r="O1954" s="194" t="s">
        <v>2823</v>
      </c>
      <c r="P1954" s="192" t="s">
        <v>10690</v>
      </c>
      <c r="Q1954" s="197" t="s">
        <v>3547</v>
      </c>
    </row>
    <row r="1955" spans="1:17">
      <c r="A1955" s="192" t="s">
        <v>6482</v>
      </c>
      <c r="B1955" s="196">
        <v>1.4903</v>
      </c>
      <c r="C1955" s="196">
        <v>1.1141999999999999</v>
      </c>
      <c r="D1955" s="196">
        <v>38.280899999999995</v>
      </c>
      <c r="E1955" s="196">
        <v>45.365099999999998</v>
      </c>
      <c r="F1955" s="196">
        <v>40.875</v>
      </c>
      <c r="G1955" s="196">
        <v>41.164899999999996</v>
      </c>
      <c r="H1955" s="197" t="s">
        <v>4279</v>
      </c>
      <c r="I1955" s="197"/>
      <c r="J1955" s="201" t="s">
        <v>3547</v>
      </c>
      <c r="K1955" s="197"/>
      <c r="L1955" s="192"/>
      <c r="M1955" s="197"/>
      <c r="N1955" s="192" t="s">
        <v>4282</v>
      </c>
      <c r="O1955" s="194" t="s">
        <v>2833</v>
      </c>
      <c r="P1955" s="192" t="s">
        <v>10701</v>
      </c>
      <c r="Q1955" s="197" t="s">
        <v>3547</v>
      </c>
    </row>
    <row r="1956" spans="1:17">
      <c r="A1956" s="192" t="s">
        <v>6483</v>
      </c>
      <c r="B1956" s="196">
        <v>1.2870999999999999</v>
      </c>
      <c r="C1956" s="196">
        <v>1.2875999999999999</v>
      </c>
      <c r="D1956" s="196">
        <v>33.218399999999995</v>
      </c>
      <c r="E1956" s="196">
        <v>32.268599999999999</v>
      </c>
      <c r="F1956" s="196">
        <v>36.766099999999994</v>
      </c>
      <c r="G1956" s="196">
        <v>34.068099999999994</v>
      </c>
      <c r="H1956" s="197" t="s">
        <v>1636</v>
      </c>
      <c r="I1956" s="197"/>
      <c r="J1956" s="201" t="s">
        <v>3547</v>
      </c>
      <c r="K1956" s="197"/>
      <c r="L1956" s="192"/>
      <c r="M1956" s="197"/>
      <c r="N1956" s="192" t="s">
        <v>4274</v>
      </c>
      <c r="O1956" s="194" t="s">
        <v>2822</v>
      </c>
      <c r="P1956" s="192" t="s">
        <v>10689</v>
      </c>
      <c r="Q1956" s="197" t="s">
        <v>3547</v>
      </c>
    </row>
    <row r="1957" spans="1:17">
      <c r="A1957" s="192" t="s">
        <v>6484</v>
      </c>
      <c r="B1957" s="196">
        <v>1.4638</v>
      </c>
      <c r="C1957" s="196">
        <v>1.1141999999999999</v>
      </c>
      <c r="D1957" s="196">
        <v>35.401299999999999</v>
      </c>
      <c r="E1957" s="196">
        <v>36.916799999999995</v>
      </c>
      <c r="F1957" s="196">
        <v>41.7333</v>
      </c>
      <c r="G1957" s="196">
        <v>37.872799999999998</v>
      </c>
      <c r="H1957" s="197" t="s">
        <v>1356</v>
      </c>
      <c r="I1957" s="197"/>
      <c r="J1957" s="201" t="s">
        <v>3547</v>
      </c>
      <c r="K1957" s="197"/>
      <c r="L1957" s="192"/>
      <c r="M1957" s="197"/>
      <c r="N1957" s="192" t="s">
        <v>4020</v>
      </c>
      <c r="O1957" s="194" t="s">
        <v>2839</v>
      </c>
      <c r="P1957" s="192" t="s">
        <v>10707</v>
      </c>
      <c r="Q1957" s="197" t="s">
        <v>3547</v>
      </c>
    </row>
    <row r="1958" spans="1:17">
      <c r="A1958" s="192" t="s">
        <v>6485</v>
      </c>
      <c r="B1958" s="196">
        <v>1.3922999999999999</v>
      </c>
      <c r="C1958" s="196">
        <v>1.1141999999999999</v>
      </c>
      <c r="D1958" s="196">
        <v>38.788499999999999</v>
      </c>
      <c r="E1958" s="196">
        <v>46.435599999999994</v>
      </c>
      <c r="F1958" s="196">
        <v>44.621899999999997</v>
      </c>
      <c r="G1958" s="196">
        <v>42.973899999999993</v>
      </c>
      <c r="H1958" s="197" t="s">
        <v>4279</v>
      </c>
      <c r="I1958" s="197"/>
      <c r="J1958" s="201" t="s">
        <v>3547</v>
      </c>
      <c r="K1958" s="197"/>
      <c r="L1958" s="192"/>
      <c r="M1958" s="197"/>
      <c r="N1958" s="192" t="s">
        <v>4282</v>
      </c>
      <c r="O1958" s="194" t="s">
        <v>2833</v>
      </c>
      <c r="P1958" s="192" t="s">
        <v>10701</v>
      </c>
      <c r="Q1958" s="197" t="s">
        <v>3547</v>
      </c>
    </row>
    <row r="1959" spans="1:17">
      <c r="A1959" s="192" t="s">
        <v>6486</v>
      </c>
      <c r="B1959" s="196">
        <v>1.7323</v>
      </c>
      <c r="C1959" s="196">
        <v>1.2732999999999999</v>
      </c>
      <c r="D1959" s="196">
        <v>48.165099999999995</v>
      </c>
      <c r="E1959" s="196">
        <v>49.457499999999996</v>
      </c>
      <c r="F1959" s="196">
        <v>51.232699999999994</v>
      </c>
      <c r="G1959" s="196">
        <v>49.639199999999995</v>
      </c>
      <c r="H1959" s="197" t="s">
        <v>1374</v>
      </c>
      <c r="I1959" s="197" t="s">
        <v>1636</v>
      </c>
      <c r="J1959" s="201" t="s">
        <v>3547</v>
      </c>
      <c r="K1959" s="197" t="s">
        <v>3550</v>
      </c>
      <c r="L1959" s="192"/>
      <c r="M1959" s="197"/>
      <c r="N1959" s="192" t="s">
        <v>4286</v>
      </c>
      <c r="O1959" s="194" t="s">
        <v>2837</v>
      </c>
      <c r="P1959" s="192" t="s">
        <v>10705</v>
      </c>
      <c r="Q1959" s="197" t="s">
        <v>3547</v>
      </c>
    </row>
    <row r="1960" spans="1:17">
      <c r="A1960" s="192" t="s">
        <v>6487</v>
      </c>
      <c r="B1960" s="196">
        <v>1.2987</v>
      </c>
      <c r="C1960" s="196">
        <v>1.1141999999999999</v>
      </c>
      <c r="D1960" s="196">
        <v>44.180599999999998</v>
      </c>
      <c r="E1960" s="196">
        <v>44.613999999999997</v>
      </c>
      <c r="F1960" s="196">
        <v>44.579299999999996</v>
      </c>
      <c r="G1960" s="196">
        <v>44.455799999999996</v>
      </c>
      <c r="H1960" s="197" t="s">
        <v>1779</v>
      </c>
      <c r="I1960" s="197"/>
      <c r="J1960" s="201" t="s">
        <v>3547</v>
      </c>
      <c r="K1960" s="197"/>
      <c r="L1960" s="192"/>
      <c r="M1960" s="197"/>
      <c r="N1960" s="192" t="s">
        <v>4287</v>
      </c>
      <c r="O1960" s="194" t="s">
        <v>1591</v>
      </c>
      <c r="P1960" s="192" t="s">
        <v>10708</v>
      </c>
      <c r="Q1960" s="197" t="s">
        <v>3547</v>
      </c>
    </row>
    <row r="1961" spans="1:17">
      <c r="A1961" s="192" t="s">
        <v>6488</v>
      </c>
      <c r="B1961" s="196">
        <v>1.5601999999999998</v>
      </c>
      <c r="C1961" s="196">
        <v>1.2875999999999999</v>
      </c>
      <c r="D1961" s="196">
        <v>44.593899999999998</v>
      </c>
      <c r="E1961" s="196">
        <v>47.831399999999995</v>
      </c>
      <c r="F1961" s="196">
        <v>47.767799999999994</v>
      </c>
      <c r="G1961" s="196">
        <v>46.716499999999996</v>
      </c>
      <c r="H1961" s="197" t="s">
        <v>1636</v>
      </c>
      <c r="I1961" s="197"/>
      <c r="J1961" s="201" t="s">
        <v>3547</v>
      </c>
      <c r="K1961" s="197"/>
      <c r="L1961" s="192"/>
      <c r="M1961" s="197"/>
      <c r="N1961" s="192" t="s">
        <v>3763</v>
      </c>
      <c r="O1961" s="194" t="s">
        <v>2827</v>
      </c>
      <c r="P1961" s="192" t="s">
        <v>10694</v>
      </c>
      <c r="Q1961" s="197" t="s">
        <v>3547</v>
      </c>
    </row>
    <row r="1962" spans="1:17">
      <c r="A1962" s="192" t="s">
        <v>6489</v>
      </c>
      <c r="B1962" s="196">
        <v>2.1087999999999996</v>
      </c>
      <c r="C1962" s="196">
        <v>1.2875999999999999</v>
      </c>
      <c r="D1962" s="196">
        <v>46.866899999999994</v>
      </c>
      <c r="E1962" s="196">
        <v>47.529299999999999</v>
      </c>
      <c r="F1962" s="196">
        <v>46.163099999999993</v>
      </c>
      <c r="G1962" s="196">
        <v>46.850599999999993</v>
      </c>
      <c r="H1962" s="197" t="s">
        <v>1636</v>
      </c>
      <c r="I1962" s="197"/>
      <c r="J1962" s="201" t="s">
        <v>3547</v>
      </c>
      <c r="K1962" s="197"/>
      <c r="L1962" s="192"/>
      <c r="M1962" s="197"/>
      <c r="N1962" s="192" t="s">
        <v>4284</v>
      </c>
      <c r="O1962" s="194" t="s">
        <v>2835</v>
      </c>
      <c r="P1962" s="192" t="s">
        <v>10703</v>
      </c>
      <c r="Q1962" s="197" t="s">
        <v>3547</v>
      </c>
    </row>
    <row r="1963" spans="1:17">
      <c r="A1963" s="192" t="s">
        <v>6490</v>
      </c>
      <c r="B1963" s="196">
        <v>1.7785</v>
      </c>
      <c r="C1963" s="196">
        <v>1.2875999999999999</v>
      </c>
      <c r="D1963" s="196">
        <v>42.846299999999999</v>
      </c>
      <c r="E1963" s="196">
        <v>49.869899999999994</v>
      </c>
      <c r="F1963" s="196">
        <v>45.138799999999996</v>
      </c>
      <c r="G1963" s="196">
        <v>45.914699999999996</v>
      </c>
      <c r="H1963" s="197" t="s">
        <v>1636</v>
      </c>
      <c r="I1963" s="197"/>
      <c r="J1963" s="201" t="s">
        <v>3547</v>
      </c>
      <c r="K1963" s="197"/>
      <c r="L1963" s="192"/>
      <c r="M1963" s="197"/>
      <c r="N1963" s="192" t="s">
        <v>4275</v>
      </c>
      <c r="O1963" s="194" t="s">
        <v>2824</v>
      </c>
      <c r="P1963" s="192" t="s">
        <v>10691</v>
      </c>
      <c r="Q1963" s="197" t="s">
        <v>3547</v>
      </c>
    </row>
    <row r="1964" spans="1:17">
      <c r="A1964" s="192" t="s">
        <v>6491</v>
      </c>
      <c r="B1964" s="196">
        <v>1.6198999999999999</v>
      </c>
      <c r="C1964" s="196">
        <v>1.2875999999999999</v>
      </c>
      <c r="D1964" s="196">
        <v>43.164899999999996</v>
      </c>
      <c r="E1964" s="196">
        <v>43.173699999999997</v>
      </c>
      <c r="F1964" s="196">
        <v>46.837799999999994</v>
      </c>
      <c r="G1964" s="196">
        <v>44.414999999999999</v>
      </c>
      <c r="H1964" s="197" t="s">
        <v>1636</v>
      </c>
      <c r="I1964" s="197"/>
      <c r="J1964" s="201" t="s">
        <v>3547</v>
      </c>
      <c r="K1964" s="197"/>
      <c r="L1964" s="192"/>
      <c r="M1964" s="197"/>
      <c r="N1964" s="192" t="s">
        <v>4284</v>
      </c>
      <c r="O1964" s="194" t="s">
        <v>2835</v>
      </c>
      <c r="P1964" s="192" t="s">
        <v>10703</v>
      </c>
      <c r="Q1964" s="197" t="s">
        <v>3547</v>
      </c>
    </row>
    <row r="1965" spans="1:17">
      <c r="A1965" s="192" t="s">
        <v>6492</v>
      </c>
      <c r="B1965" s="196">
        <v>1.8352999999999999</v>
      </c>
      <c r="C1965" s="196">
        <v>1.2732999999999999</v>
      </c>
      <c r="D1965" s="196">
        <v>44.472899999999996</v>
      </c>
      <c r="E1965" s="196">
        <v>43.972499999999997</v>
      </c>
      <c r="F1965" s="196">
        <v>50.071599999999997</v>
      </c>
      <c r="G1965" s="196">
        <v>46.159599999999998</v>
      </c>
      <c r="H1965" s="197" t="s">
        <v>1630</v>
      </c>
      <c r="I1965" s="197" t="s">
        <v>1636</v>
      </c>
      <c r="J1965" s="201" t="s">
        <v>3547</v>
      </c>
      <c r="K1965" s="197" t="s">
        <v>3550</v>
      </c>
      <c r="L1965" s="192"/>
      <c r="M1965" s="197">
        <v>3.7099999999999994E-2</v>
      </c>
      <c r="N1965" s="192" t="s">
        <v>4116</v>
      </c>
      <c r="O1965" s="194" t="s">
        <v>2823</v>
      </c>
      <c r="P1965" s="192" t="s">
        <v>10690</v>
      </c>
      <c r="Q1965" s="197" t="s">
        <v>3547</v>
      </c>
    </row>
    <row r="1966" spans="1:17">
      <c r="A1966" s="192" t="s">
        <v>6493</v>
      </c>
      <c r="B1966" s="196">
        <v>1.4047999999999998</v>
      </c>
      <c r="C1966" s="196">
        <v>1.1141999999999999</v>
      </c>
      <c r="D1966" s="196">
        <v>39.668599999999998</v>
      </c>
      <c r="E1966" s="196">
        <v>42.085199999999993</v>
      </c>
      <c r="F1966" s="196">
        <v>43.755299999999998</v>
      </c>
      <c r="G1966" s="196">
        <v>41.827699999999993</v>
      </c>
      <c r="H1966" s="197" t="s">
        <v>4279</v>
      </c>
      <c r="I1966" s="197" t="s">
        <v>1660</v>
      </c>
      <c r="J1966" s="201" t="s">
        <v>3547</v>
      </c>
      <c r="K1966" s="197" t="s">
        <v>3550</v>
      </c>
      <c r="L1966" s="192"/>
      <c r="M1966" s="197"/>
      <c r="N1966" s="192" t="s">
        <v>4288</v>
      </c>
      <c r="O1966" s="194" t="s">
        <v>2840</v>
      </c>
      <c r="P1966" s="192" t="s">
        <v>10709</v>
      </c>
      <c r="Q1966" s="197" t="s">
        <v>3547</v>
      </c>
    </row>
    <row r="1967" spans="1:17">
      <c r="A1967" s="192" t="s">
        <v>6494</v>
      </c>
      <c r="B1967" s="196">
        <v>1.5795999999999999</v>
      </c>
      <c r="C1967" s="196">
        <v>1.2732999999999999</v>
      </c>
      <c r="D1967" s="196">
        <v>37.072999999999993</v>
      </c>
      <c r="E1967" s="196">
        <v>36.296399999999998</v>
      </c>
      <c r="F1967" s="196">
        <v>37.975599999999993</v>
      </c>
      <c r="G1967" s="196">
        <v>37.105499999999999</v>
      </c>
      <c r="H1967" s="197" t="s">
        <v>1630</v>
      </c>
      <c r="I1967" s="197" t="s">
        <v>1636</v>
      </c>
      <c r="J1967" s="201" t="s">
        <v>3547</v>
      </c>
      <c r="K1967" s="197" t="s">
        <v>3550</v>
      </c>
      <c r="L1967" s="192"/>
      <c r="M1967" s="197">
        <v>3.7099999999999994E-2</v>
      </c>
      <c r="N1967" s="192" t="s">
        <v>4116</v>
      </c>
      <c r="O1967" s="194" t="s">
        <v>2823</v>
      </c>
      <c r="P1967" s="192" t="s">
        <v>10690</v>
      </c>
      <c r="Q1967" s="197" t="s">
        <v>3547</v>
      </c>
    </row>
    <row r="1968" spans="1:17">
      <c r="A1968" s="192" t="s">
        <v>6495</v>
      </c>
      <c r="B1968" s="196">
        <v>1.5047999999999999</v>
      </c>
      <c r="C1968" s="196">
        <v>1.2875999999999999</v>
      </c>
      <c r="D1968" s="196">
        <v>42.525499999999994</v>
      </c>
      <c r="E1968" s="196">
        <v>41.322799999999994</v>
      </c>
      <c r="F1968" s="196">
        <v>39.437599999999996</v>
      </c>
      <c r="G1968" s="196">
        <v>41.25</v>
      </c>
      <c r="H1968" s="197" t="s">
        <v>1636</v>
      </c>
      <c r="I1968" s="197"/>
      <c r="J1968" s="201" t="s">
        <v>3547</v>
      </c>
      <c r="K1968" s="197"/>
      <c r="L1968" s="192"/>
      <c r="M1968" s="197"/>
      <c r="N1968" s="192" t="s">
        <v>4285</v>
      </c>
      <c r="O1968" s="194" t="s">
        <v>2836</v>
      </c>
      <c r="P1968" s="192" t="s">
        <v>10704</v>
      </c>
      <c r="Q1968" s="197" t="s">
        <v>3547</v>
      </c>
    </row>
    <row r="1969" spans="1:17">
      <c r="A1969" s="192" t="s">
        <v>6496</v>
      </c>
      <c r="B1969" s="196">
        <v>1.4853999999999998</v>
      </c>
      <c r="C1969" s="196">
        <v>1.1141999999999999</v>
      </c>
      <c r="D1969" s="196">
        <v>38.3371</v>
      </c>
      <c r="E1969" s="196">
        <v>39.923099999999998</v>
      </c>
      <c r="F1969" s="196">
        <v>40.448899999999995</v>
      </c>
      <c r="G1969" s="196">
        <v>39.571399999999997</v>
      </c>
      <c r="H1969" s="197" t="s">
        <v>4279</v>
      </c>
      <c r="I1969" s="197" t="s">
        <v>1374</v>
      </c>
      <c r="J1969" s="201" t="s">
        <v>3547</v>
      </c>
      <c r="K1969" s="197" t="s">
        <v>3550</v>
      </c>
      <c r="L1969" s="192"/>
      <c r="M1969" s="197"/>
      <c r="N1969" s="192" t="s">
        <v>3873</v>
      </c>
      <c r="O1969" s="194" t="s">
        <v>2828</v>
      </c>
      <c r="P1969" s="192" t="s">
        <v>10696</v>
      </c>
      <c r="Q1969" s="197" t="s">
        <v>3547</v>
      </c>
    </row>
    <row r="1970" spans="1:17">
      <c r="A1970" s="192" t="s">
        <v>6497</v>
      </c>
      <c r="B1970" s="196">
        <v>1.1899</v>
      </c>
      <c r="C1970" s="196">
        <v>1.1141999999999999</v>
      </c>
      <c r="D1970" s="196">
        <v>39.0809</v>
      </c>
      <c r="E1970" s="196">
        <v>41.780099999999997</v>
      </c>
      <c r="F1970" s="196">
        <v>39.574999999999996</v>
      </c>
      <c r="G1970" s="196">
        <v>40.110199999999999</v>
      </c>
      <c r="H1970" s="197" t="s">
        <v>1779</v>
      </c>
      <c r="I1970" s="197"/>
      <c r="J1970" s="201" t="s">
        <v>3547</v>
      </c>
      <c r="K1970" s="197"/>
      <c r="L1970" s="192"/>
      <c r="M1970" s="197"/>
      <c r="N1970" s="192" t="s">
        <v>4287</v>
      </c>
      <c r="O1970" s="194" t="s">
        <v>1591</v>
      </c>
      <c r="P1970" s="192" t="s">
        <v>10708</v>
      </c>
      <c r="Q1970" s="197" t="s">
        <v>3547</v>
      </c>
    </row>
    <row r="1971" spans="1:17">
      <c r="A1971" s="192" t="s">
        <v>6498</v>
      </c>
      <c r="B1971" s="196">
        <v>1.6862999999999999</v>
      </c>
      <c r="C1971" s="196">
        <v>1.2732999999999999</v>
      </c>
      <c r="D1971" s="196">
        <v>39.710799999999999</v>
      </c>
      <c r="E1971" s="196">
        <v>40.083599999999997</v>
      </c>
      <c r="F1971" s="196">
        <v>42.053199999999997</v>
      </c>
      <c r="G1971" s="196">
        <v>40.578399999999995</v>
      </c>
      <c r="H1971" s="197" t="s">
        <v>1999</v>
      </c>
      <c r="I1971" s="197" t="s">
        <v>1636</v>
      </c>
      <c r="J1971" s="201" t="s">
        <v>3547</v>
      </c>
      <c r="K1971" s="197" t="s">
        <v>3550</v>
      </c>
      <c r="L1971" s="192"/>
      <c r="M1971" s="197">
        <v>2.4199999999999999E-2</v>
      </c>
      <c r="N1971" s="192" t="s">
        <v>4281</v>
      </c>
      <c r="O1971" s="194" t="s">
        <v>2830</v>
      </c>
      <c r="P1971" s="192" t="s">
        <v>10698</v>
      </c>
      <c r="Q1971" s="197" t="s">
        <v>3547</v>
      </c>
    </row>
    <row r="1972" spans="1:17">
      <c r="A1972" s="192" t="s">
        <v>6499</v>
      </c>
      <c r="B1972" s="196">
        <v>1.8168</v>
      </c>
      <c r="C1972" s="196">
        <v>1.2732999999999999</v>
      </c>
      <c r="D1972" s="196">
        <v>43.809299999999993</v>
      </c>
      <c r="E1972" s="196">
        <v>41.022799999999997</v>
      </c>
      <c r="F1972" s="196">
        <v>44.237199999999994</v>
      </c>
      <c r="G1972" s="196">
        <v>43.009499999999996</v>
      </c>
      <c r="H1972" s="197" t="s">
        <v>1630</v>
      </c>
      <c r="I1972" s="197" t="s">
        <v>1636</v>
      </c>
      <c r="J1972" s="201" t="s">
        <v>3547</v>
      </c>
      <c r="K1972" s="197" t="s">
        <v>3550</v>
      </c>
      <c r="L1972" s="192"/>
      <c r="M1972" s="197">
        <v>3.7099999999999994E-2</v>
      </c>
      <c r="N1972" s="192" t="s">
        <v>4116</v>
      </c>
      <c r="O1972" s="194" t="s">
        <v>2823</v>
      </c>
      <c r="P1972" s="192" t="s">
        <v>10690</v>
      </c>
      <c r="Q1972" s="197" t="s">
        <v>3547</v>
      </c>
    </row>
    <row r="1973" spans="1:17">
      <c r="A1973" s="192" t="s">
        <v>6500</v>
      </c>
      <c r="B1973" s="196">
        <v>1.6341999999999999</v>
      </c>
      <c r="C1973" s="196">
        <v>1.2875999999999999</v>
      </c>
      <c r="D1973" s="196">
        <v>43.1922</v>
      </c>
      <c r="E1973" s="196">
        <v>44.085799999999999</v>
      </c>
      <c r="F1973" s="196">
        <v>43.725499999999997</v>
      </c>
      <c r="G1973" s="196">
        <v>43.667499999999997</v>
      </c>
      <c r="H1973" s="197" t="s">
        <v>1636</v>
      </c>
      <c r="I1973" s="197"/>
      <c r="J1973" s="201" t="s">
        <v>3547</v>
      </c>
      <c r="K1973" s="197"/>
      <c r="L1973" s="192"/>
      <c r="M1973" s="197"/>
      <c r="N1973" s="192" t="s">
        <v>3763</v>
      </c>
      <c r="O1973" s="194" t="s">
        <v>2827</v>
      </c>
      <c r="P1973" s="192" t="s">
        <v>10694</v>
      </c>
      <c r="Q1973" s="197" t="s">
        <v>3547</v>
      </c>
    </row>
    <row r="1974" spans="1:17">
      <c r="A1974" s="192" t="s">
        <v>6501</v>
      </c>
      <c r="B1974" s="196">
        <v>1.5587</v>
      </c>
      <c r="C1974" s="196">
        <v>1.1383999999999999</v>
      </c>
      <c r="D1974" s="196">
        <v>41.517399999999995</v>
      </c>
      <c r="E1974" s="196">
        <v>39.998299999999993</v>
      </c>
      <c r="F1974" s="196">
        <v>43.402999999999999</v>
      </c>
      <c r="G1974" s="196">
        <v>41.610999999999997</v>
      </c>
      <c r="H1974" s="197" t="s">
        <v>1999</v>
      </c>
      <c r="I1974" s="197"/>
      <c r="J1974" s="201" t="s">
        <v>3547</v>
      </c>
      <c r="K1974" s="197"/>
      <c r="L1974" s="192"/>
      <c r="M1974" s="197">
        <v>2.4199999999999999E-2</v>
      </c>
      <c r="N1974" s="192" t="s">
        <v>4281</v>
      </c>
      <c r="O1974" s="194" t="s">
        <v>2830</v>
      </c>
      <c r="P1974" s="192" t="s">
        <v>10698</v>
      </c>
      <c r="Q1974" s="197" t="s">
        <v>3547</v>
      </c>
    </row>
    <row r="1975" spans="1:17">
      <c r="A1975" s="192" t="s">
        <v>6502</v>
      </c>
      <c r="B1975" s="196">
        <v>1.5461999999999998</v>
      </c>
      <c r="C1975" s="196">
        <v>1.2875999999999999</v>
      </c>
      <c r="D1975" s="196">
        <v>40.302799999999998</v>
      </c>
      <c r="E1975" s="196">
        <v>41.306399999999996</v>
      </c>
      <c r="F1975" s="196">
        <v>40.493599999999994</v>
      </c>
      <c r="G1975" s="196">
        <v>40.700199999999995</v>
      </c>
      <c r="H1975" s="197" t="s">
        <v>1636</v>
      </c>
      <c r="I1975" s="197"/>
      <c r="J1975" s="201" t="s">
        <v>3547</v>
      </c>
      <c r="K1975" s="197"/>
      <c r="L1975" s="192"/>
      <c r="M1975" s="197"/>
      <c r="N1975" s="192" t="s">
        <v>4284</v>
      </c>
      <c r="O1975" s="194" t="s">
        <v>2835</v>
      </c>
      <c r="P1975" s="192" t="s">
        <v>10703</v>
      </c>
      <c r="Q1975" s="197" t="s">
        <v>3547</v>
      </c>
    </row>
    <row r="1976" spans="1:17">
      <c r="A1976" s="192" t="s">
        <v>6503</v>
      </c>
      <c r="B1976" s="196">
        <v>1.5729</v>
      </c>
      <c r="C1976" s="196">
        <v>1.2875999999999999</v>
      </c>
      <c r="D1976" s="196">
        <v>40.161799999999999</v>
      </c>
      <c r="E1976" s="196">
        <v>41.640299999999996</v>
      </c>
      <c r="F1976" s="196">
        <v>43.444199999999995</v>
      </c>
      <c r="G1976" s="196">
        <v>41.7669</v>
      </c>
      <c r="H1976" s="197" t="s">
        <v>1636</v>
      </c>
      <c r="I1976" s="197"/>
      <c r="J1976" s="201" t="s">
        <v>3547</v>
      </c>
      <c r="K1976" s="197"/>
      <c r="L1976" s="192"/>
      <c r="M1976" s="197"/>
      <c r="N1976" s="192" t="s">
        <v>4284</v>
      </c>
      <c r="O1976" s="194" t="s">
        <v>2835</v>
      </c>
      <c r="P1976" s="192" t="s">
        <v>10703</v>
      </c>
      <c r="Q1976" s="197" t="s">
        <v>3547</v>
      </c>
    </row>
    <row r="1977" spans="1:17">
      <c r="A1977" s="192" t="s">
        <v>6504</v>
      </c>
      <c r="B1977" s="196">
        <v>1.5059999999999998</v>
      </c>
      <c r="C1977" s="196">
        <v>1.2875999999999999</v>
      </c>
      <c r="D1977" s="196">
        <v>44.479699999999994</v>
      </c>
      <c r="E1977" s="196">
        <v>43.981899999999996</v>
      </c>
      <c r="F1977" s="196">
        <v>43.967199999999998</v>
      </c>
      <c r="G1977" s="196">
        <v>44.141999999999996</v>
      </c>
      <c r="H1977" s="197" t="s">
        <v>1636</v>
      </c>
      <c r="I1977" s="197"/>
      <c r="J1977" s="201" t="s">
        <v>3547</v>
      </c>
      <c r="K1977" s="197"/>
      <c r="L1977" s="192"/>
      <c r="M1977" s="197"/>
      <c r="N1977" s="192" t="s">
        <v>4285</v>
      </c>
      <c r="O1977" s="194" t="s">
        <v>2836</v>
      </c>
      <c r="P1977" s="192" t="s">
        <v>10704</v>
      </c>
      <c r="Q1977" s="197" t="s">
        <v>3547</v>
      </c>
    </row>
    <row r="1978" spans="1:17">
      <c r="A1978" s="192" t="s">
        <v>6505</v>
      </c>
      <c r="B1978" s="196">
        <v>1.6092</v>
      </c>
      <c r="C1978" s="196">
        <v>1.1141999999999999</v>
      </c>
      <c r="D1978" s="196">
        <v>36.643999999999998</v>
      </c>
      <c r="E1978" s="196">
        <v>37.363299999999995</v>
      </c>
      <c r="F1978" s="196">
        <v>38.802</v>
      </c>
      <c r="G1978" s="196">
        <v>37.600499999999997</v>
      </c>
      <c r="H1978" s="197" t="s">
        <v>1356</v>
      </c>
      <c r="I1978" s="197"/>
      <c r="J1978" s="201" t="s">
        <v>3547</v>
      </c>
      <c r="K1978" s="197"/>
      <c r="L1978" s="192"/>
      <c r="M1978" s="197"/>
      <c r="N1978" s="192" t="s">
        <v>4020</v>
      </c>
      <c r="O1978" s="194" t="s">
        <v>2839</v>
      </c>
      <c r="P1978" s="192" t="s">
        <v>10707</v>
      </c>
      <c r="Q1978" s="197" t="s">
        <v>3547</v>
      </c>
    </row>
    <row r="1979" spans="1:17">
      <c r="A1979" s="192" t="s">
        <v>6506</v>
      </c>
      <c r="B1979" s="196">
        <v>1.3020999999999998</v>
      </c>
      <c r="C1979" s="196">
        <v>1.2875999999999999</v>
      </c>
      <c r="D1979" s="196">
        <v>38.258899999999997</v>
      </c>
      <c r="E1979" s="196">
        <v>37.699799999999996</v>
      </c>
      <c r="F1979" s="196">
        <v>38.200399999999995</v>
      </c>
      <c r="G1979" s="196">
        <v>38.073999999999998</v>
      </c>
      <c r="H1979" s="197" t="s">
        <v>1636</v>
      </c>
      <c r="I1979" s="197"/>
      <c r="J1979" s="201" t="s">
        <v>3547</v>
      </c>
      <c r="K1979" s="197"/>
      <c r="L1979" s="192"/>
      <c r="M1979" s="197"/>
      <c r="N1979" s="192" t="s">
        <v>4275</v>
      </c>
      <c r="O1979" s="194" t="s">
        <v>2824</v>
      </c>
      <c r="P1979" s="192" t="s">
        <v>10691</v>
      </c>
      <c r="Q1979" s="197" t="s">
        <v>3547</v>
      </c>
    </row>
    <row r="1980" spans="1:17">
      <c r="A1980" s="192" t="s">
        <v>6507</v>
      </c>
      <c r="B1980" s="196">
        <v>1.9668999999999999</v>
      </c>
      <c r="C1980" s="196">
        <v>1.2732999999999999</v>
      </c>
      <c r="D1980" s="196">
        <v>48.284999999999997</v>
      </c>
      <c r="E1980" s="196">
        <v>49.660899999999998</v>
      </c>
      <c r="F1980" s="196">
        <v>54.128099999999996</v>
      </c>
      <c r="G1980" s="196">
        <v>50.719699999999996</v>
      </c>
      <c r="H1980" s="197" t="s">
        <v>1630</v>
      </c>
      <c r="I1980" s="197" t="s">
        <v>1636</v>
      </c>
      <c r="J1980" s="201" t="s">
        <v>3547</v>
      </c>
      <c r="K1980" s="197" t="s">
        <v>3550</v>
      </c>
      <c r="L1980" s="192"/>
      <c r="M1980" s="197">
        <v>3.7099999999999994E-2</v>
      </c>
      <c r="N1980" s="192" t="s">
        <v>4116</v>
      </c>
      <c r="O1980" s="194" t="s">
        <v>2823</v>
      </c>
      <c r="P1980" s="192" t="s">
        <v>10690</v>
      </c>
      <c r="Q1980" s="197" t="s">
        <v>3547</v>
      </c>
    </row>
    <row r="1981" spans="1:17">
      <c r="A1981" s="192" t="s">
        <v>6508</v>
      </c>
      <c r="B1981" s="196">
        <v>1.4308999999999998</v>
      </c>
      <c r="C1981" s="196">
        <v>1.2875999999999999</v>
      </c>
      <c r="D1981" s="196"/>
      <c r="E1981" s="196">
        <v>40.654899999999998</v>
      </c>
      <c r="F1981" s="196">
        <v>46.110599999999998</v>
      </c>
      <c r="G1981" s="196">
        <v>43.212699999999998</v>
      </c>
      <c r="H1981" s="197" t="s">
        <v>1636</v>
      </c>
      <c r="I1981" s="197"/>
      <c r="J1981" s="201" t="s">
        <v>3547</v>
      </c>
      <c r="K1981" s="197"/>
      <c r="L1981" s="192"/>
      <c r="M1981" s="197"/>
      <c r="N1981" s="192" t="s">
        <v>4274</v>
      </c>
      <c r="O1981" s="194" t="s">
        <v>2822</v>
      </c>
      <c r="P1981" s="192" t="s">
        <v>10689</v>
      </c>
      <c r="Q1981" s="197" t="s">
        <v>3547</v>
      </c>
    </row>
    <row r="1982" spans="1:17">
      <c r="A1982" s="192" t="s">
        <v>6509</v>
      </c>
      <c r="B1982" s="196">
        <v>2.2263999999999999</v>
      </c>
      <c r="C1982" s="196">
        <v>0.93089999999999995</v>
      </c>
      <c r="D1982" s="196">
        <v>37.742099999999994</v>
      </c>
      <c r="E1982" s="196">
        <v>37.435899999999997</v>
      </c>
      <c r="F1982" s="196">
        <v>38.848299999999995</v>
      </c>
      <c r="G1982" s="196">
        <v>38.0139</v>
      </c>
      <c r="H1982" s="197" t="s">
        <v>1351</v>
      </c>
      <c r="I1982" s="197" t="s">
        <v>1723</v>
      </c>
      <c r="J1982" s="201" t="s">
        <v>3547</v>
      </c>
      <c r="K1982" s="197" t="s">
        <v>3550</v>
      </c>
      <c r="L1982" s="192"/>
      <c r="M1982" s="197"/>
      <c r="N1982" s="192" t="s">
        <v>4289</v>
      </c>
      <c r="O1982" s="194" t="s">
        <v>2841</v>
      </c>
      <c r="P1982" s="192" t="s">
        <v>10710</v>
      </c>
      <c r="Q1982" s="197" t="s">
        <v>3547</v>
      </c>
    </row>
    <row r="1983" spans="1:17">
      <c r="A1983" s="192" t="s">
        <v>6510</v>
      </c>
      <c r="B1983" s="196">
        <v>1.7353999999999998</v>
      </c>
      <c r="C1983" s="196">
        <v>1.1052999999999999</v>
      </c>
      <c r="D1983" s="196">
        <v>40.677199999999999</v>
      </c>
      <c r="E1983" s="196">
        <v>42.285899999999998</v>
      </c>
      <c r="F1983" s="196">
        <v>46.771599999999999</v>
      </c>
      <c r="G1983" s="196">
        <v>43.267099999999999</v>
      </c>
      <c r="H1983" s="197" t="s">
        <v>1723</v>
      </c>
      <c r="I1983" s="197"/>
      <c r="J1983" s="201" t="s">
        <v>3547</v>
      </c>
      <c r="K1983" s="197"/>
      <c r="L1983" s="192"/>
      <c r="M1983" s="197"/>
      <c r="N1983" s="192" t="s">
        <v>4290</v>
      </c>
      <c r="O1983" s="194" t="s">
        <v>2842</v>
      </c>
      <c r="P1983" s="192" t="s">
        <v>10711</v>
      </c>
      <c r="Q1983" s="197" t="s">
        <v>3547</v>
      </c>
    </row>
    <row r="1984" spans="1:17">
      <c r="A1984" s="192" t="s">
        <v>6511</v>
      </c>
      <c r="B1984" s="196">
        <v>1.1440999999999999</v>
      </c>
      <c r="C1984" s="196">
        <v>0.93089999999999995</v>
      </c>
      <c r="D1984" s="196">
        <v>38.294199999999996</v>
      </c>
      <c r="E1984" s="196">
        <v>40.876999999999995</v>
      </c>
      <c r="F1984" s="196">
        <v>46.021999999999998</v>
      </c>
      <c r="G1984" s="196">
        <v>41.461799999999997</v>
      </c>
      <c r="H1984" s="197" t="s">
        <v>4291</v>
      </c>
      <c r="I1984" s="197" t="s">
        <v>1723</v>
      </c>
      <c r="J1984" s="201" t="s">
        <v>3547</v>
      </c>
      <c r="K1984" s="197" t="s">
        <v>3550</v>
      </c>
      <c r="L1984" s="192"/>
      <c r="M1984" s="197">
        <v>5.4799999999999995E-2</v>
      </c>
      <c r="N1984" s="192" t="s">
        <v>4292</v>
      </c>
      <c r="O1984" s="194" t="s">
        <v>2843</v>
      </c>
      <c r="P1984" s="192" t="s">
        <v>10712</v>
      </c>
      <c r="Q1984" s="197" t="s">
        <v>3547</v>
      </c>
    </row>
    <row r="1985" spans="1:17">
      <c r="A1985" s="192" t="s">
        <v>6512</v>
      </c>
      <c r="B1985" s="196">
        <v>1.6269999999999998</v>
      </c>
      <c r="C1985" s="196">
        <v>0.83149999999999991</v>
      </c>
      <c r="D1985" s="196">
        <v>35.736399999999996</v>
      </c>
      <c r="E1985" s="196">
        <v>32.779399999999995</v>
      </c>
      <c r="F1985" s="196">
        <v>30.865499999999997</v>
      </c>
      <c r="G1985" s="196">
        <v>32.844299999999997</v>
      </c>
      <c r="H1985" s="197" t="s">
        <v>4291</v>
      </c>
      <c r="I1985" s="197"/>
      <c r="J1985" s="201" t="s">
        <v>3547</v>
      </c>
      <c r="K1985" s="197"/>
      <c r="L1985" s="192"/>
      <c r="M1985" s="197"/>
      <c r="N1985" s="192" t="s">
        <v>3744</v>
      </c>
      <c r="O1985" s="194" t="s">
        <v>2844</v>
      </c>
      <c r="P1985" s="192" t="s">
        <v>10713</v>
      </c>
      <c r="Q1985" s="197" t="s">
        <v>3547</v>
      </c>
    </row>
    <row r="1986" spans="1:17">
      <c r="A1986" s="192" t="s">
        <v>6513</v>
      </c>
      <c r="B1986" s="196">
        <v>1.7174999999999998</v>
      </c>
      <c r="C1986" s="196">
        <v>0.89239999999999997</v>
      </c>
      <c r="D1986" s="196">
        <v>38.055799999999998</v>
      </c>
      <c r="E1986" s="196">
        <v>37.981999999999999</v>
      </c>
      <c r="F1986" s="196">
        <v>37.764599999999994</v>
      </c>
      <c r="G1986" s="196">
        <v>37.931699999999999</v>
      </c>
      <c r="H1986" s="197" t="s">
        <v>4293</v>
      </c>
      <c r="I1986" s="197"/>
      <c r="J1986" s="201" t="s">
        <v>3547</v>
      </c>
      <c r="K1986" s="197"/>
      <c r="L1986" s="192"/>
      <c r="M1986" s="197"/>
      <c r="N1986" s="192" t="s">
        <v>4294</v>
      </c>
      <c r="O1986" s="194" t="s">
        <v>2845</v>
      </c>
      <c r="P1986" s="192" t="s">
        <v>10714</v>
      </c>
      <c r="Q1986" s="197" t="s">
        <v>3547</v>
      </c>
    </row>
    <row r="1987" spans="1:17">
      <c r="A1987" s="192" t="s">
        <v>6514</v>
      </c>
      <c r="B1987" s="196">
        <v>1.4835999999999998</v>
      </c>
      <c r="C1987" s="196">
        <v>0.91169999999999995</v>
      </c>
      <c r="D1987" s="196">
        <v>35.502999999999993</v>
      </c>
      <c r="E1987" s="196">
        <v>35.962899999999998</v>
      </c>
      <c r="F1987" s="196">
        <v>37.575499999999998</v>
      </c>
      <c r="G1987" s="196">
        <v>36.342999999999996</v>
      </c>
      <c r="H1987" s="197" t="s">
        <v>4291</v>
      </c>
      <c r="I1987" s="197" t="s">
        <v>1351</v>
      </c>
      <c r="J1987" s="201" t="s">
        <v>3547</v>
      </c>
      <c r="K1987" s="197" t="s">
        <v>3550</v>
      </c>
      <c r="L1987" s="192"/>
      <c r="M1987" s="197"/>
      <c r="N1987" s="192" t="s">
        <v>4295</v>
      </c>
      <c r="O1987" s="194" t="s">
        <v>2846</v>
      </c>
      <c r="P1987" s="192" t="s">
        <v>10715</v>
      </c>
      <c r="Q1987" s="197" t="s">
        <v>3547</v>
      </c>
    </row>
    <row r="1988" spans="1:17">
      <c r="A1988" s="192" t="s">
        <v>6515</v>
      </c>
      <c r="B1988" s="196">
        <v>2.0968</v>
      </c>
      <c r="C1988" s="196">
        <v>0.93089999999999995</v>
      </c>
      <c r="D1988" s="196">
        <v>36.841699999999996</v>
      </c>
      <c r="E1988" s="196">
        <v>38.847699999999996</v>
      </c>
      <c r="F1988" s="196">
        <v>41.395899999999997</v>
      </c>
      <c r="G1988" s="196">
        <v>38.994799999999998</v>
      </c>
      <c r="H1988" s="197" t="s">
        <v>1351</v>
      </c>
      <c r="I1988" s="197" t="s">
        <v>1723</v>
      </c>
      <c r="J1988" s="201" t="s">
        <v>3547</v>
      </c>
      <c r="K1988" s="197" t="s">
        <v>3550</v>
      </c>
      <c r="L1988" s="192"/>
      <c r="M1988" s="197"/>
      <c r="N1988" s="192" t="s">
        <v>4289</v>
      </c>
      <c r="O1988" s="194" t="s">
        <v>2841</v>
      </c>
      <c r="P1988" s="192" t="s">
        <v>10710</v>
      </c>
      <c r="Q1988" s="197" t="s">
        <v>3547</v>
      </c>
    </row>
    <row r="1989" spans="1:17">
      <c r="A1989" s="192" t="s">
        <v>6516</v>
      </c>
      <c r="B1989" s="196">
        <v>1.3837999999999999</v>
      </c>
      <c r="C1989" s="196">
        <v>0.93089999999999995</v>
      </c>
      <c r="D1989" s="196">
        <v>38.812199999999997</v>
      </c>
      <c r="E1989" s="196">
        <v>38.300999999999995</v>
      </c>
      <c r="F1989" s="196">
        <v>36.275999999999996</v>
      </c>
      <c r="G1989" s="196">
        <v>37.816799999999994</v>
      </c>
      <c r="H1989" s="197" t="s">
        <v>4291</v>
      </c>
      <c r="I1989" s="197" t="s">
        <v>1723</v>
      </c>
      <c r="J1989" s="201" t="s">
        <v>3547</v>
      </c>
      <c r="K1989" s="197" t="s">
        <v>3550</v>
      </c>
      <c r="L1989" s="192"/>
      <c r="M1989" s="197">
        <v>6.1899999999999997E-2</v>
      </c>
      <c r="N1989" s="192" t="s">
        <v>4296</v>
      </c>
      <c r="O1989" s="194" t="s">
        <v>2847</v>
      </c>
      <c r="P1989" s="192" t="s">
        <v>10716</v>
      </c>
      <c r="Q1989" s="197" t="s">
        <v>3547</v>
      </c>
    </row>
    <row r="1990" spans="1:17">
      <c r="A1990" s="192" t="s">
        <v>6517</v>
      </c>
      <c r="B1990" s="196">
        <v>1.3413999999999999</v>
      </c>
      <c r="C1990" s="196">
        <v>0.83149999999999991</v>
      </c>
      <c r="D1990" s="196">
        <v>34.145499999999998</v>
      </c>
      <c r="E1990" s="196">
        <v>36.440099999999994</v>
      </c>
      <c r="F1990" s="196">
        <v>34.721699999999998</v>
      </c>
      <c r="G1990" s="196">
        <v>35.066399999999994</v>
      </c>
      <c r="H1990" s="197" t="s">
        <v>4291</v>
      </c>
      <c r="I1990" s="197"/>
      <c r="J1990" s="201" t="s">
        <v>3547</v>
      </c>
      <c r="K1990" s="197"/>
      <c r="L1990" s="192"/>
      <c r="M1990" s="197"/>
      <c r="N1990" s="192" t="s">
        <v>4297</v>
      </c>
      <c r="O1990" s="194" t="s">
        <v>2848</v>
      </c>
      <c r="P1990" s="192" t="s">
        <v>10717</v>
      </c>
      <c r="Q1990" s="197" t="s">
        <v>3547</v>
      </c>
    </row>
    <row r="1991" spans="1:17">
      <c r="A1991" s="192" t="s">
        <v>6518</v>
      </c>
      <c r="B1991" s="196">
        <v>1.3675999999999999</v>
      </c>
      <c r="C1991" s="196">
        <v>0.83149999999999991</v>
      </c>
      <c r="D1991" s="196">
        <v>29.777199999999997</v>
      </c>
      <c r="E1991" s="196">
        <v>29.448899999999998</v>
      </c>
      <c r="F1991" s="196">
        <v>34.405199999999994</v>
      </c>
      <c r="G1991" s="196">
        <v>31.243099999999998</v>
      </c>
      <c r="H1991" s="197" t="s">
        <v>4291</v>
      </c>
      <c r="I1991" s="197"/>
      <c r="J1991" s="201" t="s">
        <v>3547</v>
      </c>
      <c r="K1991" s="197"/>
      <c r="L1991" s="192"/>
      <c r="M1991" s="197"/>
      <c r="N1991" s="192" t="s">
        <v>3942</v>
      </c>
      <c r="O1991" s="194" t="s">
        <v>2849</v>
      </c>
      <c r="P1991" s="192" t="s">
        <v>10718</v>
      </c>
      <c r="Q1991" s="197" t="s">
        <v>3547</v>
      </c>
    </row>
    <row r="1992" spans="1:17">
      <c r="A1992" s="192" t="s">
        <v>6519</v>
      </c>
      <c r="B1992" s="196">
        <v>1.4604999999999999</v>
      </c>
      <c r="C1992" s="196">
        <v>0.93089999999999995</v>
      </c>
      <c r="D1992" s="196">
        <v>37.3294</v>
      </c>
      <c r="E1992" s="196">
        <v>38.649899999999995</v>
      </c>
      <c r="F1992" s="196">
        <v>41.780799999999999</v>
      </c>
      <c r="G1992" s="196">
        <v>39.283699999999996</v>
      </c>
      <c r="H1992" s="197" t="s">
        <v>1351</v>
      </c>
      <c r="I1992" s="197" t="s">
        <v>1723</v>
      </c>
      <c r="J1992" s="201" t="s">
        <v>3547</v>
      </c>
      <c r="K1992" s="197" t="s">
        <v>3550</v>
      </c>
      <c r="L1992" s="192"/>
      <c r="M1992" s="197"/>
      <c r="N1992" s="192" t="s">
        <v>4289</v>
      </c>
      <c r="O1992" s="194" t="s">
        <v>2841</v>
      </c>
      <c r="P1992" s="192" t="s">
        <v>10710</v>
      </c>
      <c r="Q1992" s="197" t="s">
        <v>3547</v>
      </c>
    </row>
    <row r="1993" spans="1:17">
      <c r="A1993" s="192" t="s">
        <v>6520</v>
      </c>
      <c r="B1993" s="196">
        <v>1.6851999999999998</v>
      </c>
      <c r="C1993" s="196">
        <v>0.86949999999999994</v>
      </c>
      <c r="D1993" s="196">
        <v>34.714199999999998</v>
      </c>
      <c r="E1993" s="196">
        <v>35.144799999999996</v>
      </c>
      <c r="F1993" s="196">
        <v>36.186699999999995</v>
      </c>
      <c r="G1993" s="196">
        <v>35.311499999999995</v>
      </c>
      <c r="H1993" s="197" t="s">
        <v>4298</v>
      </c>
      <c r="I1993" s="197"/>
      <c r="J1993" s="201" t="s">
        <v>3547</v>
      </c>
      <c r="K1993" s="197"/>
      <c r="L1993" s="192"/>
      <c r="M1993" s="197"/>
      <c r="N1993" s="192" t="s">
        <v>4299</v>
      </c>
      <c r="O1993" s="194" t="s">
        <v>2850</v>
      </c>
      <c r="P1993" s="192" t="s">
        <v>10719</v>
      </c>
      <c r="Q1993" s="197" t="s">
        <v>3547</v>
      </c>
    </row>
    <row r="1994" spans="1:17">
      <c r="A1994" s="192" t="s">
        <v>6521</v>
      </c>
      <c r="B1994" s="196">
        <v>1.9051999999999998</v>
      </c>
      <c r="C1994" s="196">
        <v>0.93089999999999995</v>
      </c>
      <c r="D1994" s="196">
        <v>38.277799999999999</v>
      </c>
      <c r="E1994" s="196">
        <v>38.517799999999994</v>
      </c>
      <c r="F1994" s="196">
        <v>36.915199999999999</v>
      </c>
      <c r="G1994" s="196">
        <v>37.885999999999996</v>
      </c>
      <c r="H1994" s="197" t="s">
        <v>1351</v>
      </c>
      <c r="I1994" s="197" t="s">
        <v>1723</v>
      </c>
      <c r="J1994" s="201" t="s">
        <v>3547</v>
      </c>
      <c r="K1994" s="197" t="s">
        <v>3550</v>
      </c>
      <c r="L1994" s="192"/>
      <c r="M1994" s="197"/>
      <c r="N1994" s="192" t="s">
        <v>4289</v>
      </c>
      <c r="O1994" s="194" t="s">
        <v>2841</v>
      </c>
      <c r="P1994" s="192" t="s">
        <v>10710</v>
      </c>
      <c r="Q1994" s="197" t="s">
        <v>3547</v>
      </c>
    </row>
    <row r="1995" spans="1:17">
      <c r="A1995" s="192" t="s">
        <v>6522</v>
      </c>
      <c r="B1995" s="196">
        <v>1.3564999999999998</v>
      </c>
      <c r="C1995" s="196">
        <v>0.83149999999999991</v>
      </c>
      <c r="D1995" s="196">
        <v>33.777399999999993</v>
      </c>
      <c r="E1995" s="196">
        <v>34.495199999999997</v>
      </c>
      <c r="F1995" s="196">
        <v>33.132799999999996</v>
      </c>
      <c r="G1995" s="196">
        <v>33.818799999999996</v>
      </c>
      <c r="H1995" s="197" t="s">
        <v>4291</v>
      </c>
      <c r="I1995" s="197"/>
      <c r="J1995" s="201" t="s">
        <v>3547</v>
      </c>
      <c r="K1995" s="197"/>
      <c r="L1995" s="192"/>
      <c r="M1995" s="197"/>
      <c r="N1995" s="192" t="s">
        <v>4300</v>
      </c>
      <c r="O1995" s="194" t="s">
        <v>2851</v>
      </c>
      <c r="P1995" s="192" t="s">
        <v>10720</v>
      </c>
      <c r="Q1995" s="197" t="s">
        <v>3547</v>
      </c>
    </row>
    <row r="1996" spans="1:17">
      <c r="A1996" s="192" t="s">
        <v>6523</v>
      </c>
      <c r="B1996" s="196">
        <v>1.4557</v>
      </c>
      <c r="C1996" s="196">
        <v>0.83149999999999991</v>
      </c>
      <c r="D1996" s="196">
        <v>39.570699999999995</v>
      </c>
      <c r="E1996" s="196">
        <v>40.749699999999997</v>
      </c>
      <c r="F1996" s="196">
        <v>43.419899999999998</v>
      </c>
      <c r="G1996" s="196">
        <v>41.247799999999998</v>
      </c>
      <c r="H1996" s="197" t="s">
        <v>4291</v>
      </c>
      <c r="I1996" s="197"/>
      <c r="J1996" s="201" t="s">
        <v>3547</v>
      </c>
      <c r="K1996" s="197"/>
      <c r="L1996" s="192"/>
      <c r="M1996" s="197"/>
      <c r="N1996" s="192" t="s">
        <v>4301</v>
      </c>
      <c r="O1996" s="194" t="s">
        <v>2852</v>
      </c>
      <c r="P1996" s="192" t="s">
        <v>10721</v>
      </c>
      <c r="Q1996" s="197" t="s">
        <v>3547</v>
      </c>
    </row>
    <row r="1997" spans="1:17">
      <c r="A1997" s="192" t="s">
        <v>6524</v>
      </c>
      <c r="B1997" s="196">
        <v>1.2084999999999999</v>
      </c>
      <c r="C1997" s="196">
        <v>0.93089999999999995</v>
      </c>
      <c r="D1997" s="196">
        <v>38.827799999999996</v>
      </c>
      <c r="E1997" s="196">
        <v>39.144299999999994</v>
      </c>
      <c r="F1997" s="196">
        <v>39.829299999999996</v>
      </c>
      <c r="G1997" s="196">
        <v>39.234999999999999</v>
      </c>
      <c r="H1997" s="197" t="s">
        <v>4291</v>
      </c>
      <c r="I1997" s="197" t="s">
        <v>1723</v>
      </c>
      <c r="J1997" s="201" t="s">
        <v>3610</v>
      </c>
      <c r="K1997" s="197"/>
      <c r="L1997" s="192"/>
      <c r="M1997" s="197"/>
      <c r="N1997" s="192" t="s">
        <v>4302</v>
      </c>
      <c r="O1997" s="194" t="s">
        <v>2853</v>
      </c>
      <c r="P1997" s="192" t="s">
        <v>10722</v>
      </c>
      <c r="Q1997" s="197" t="s">
        <v>3547</v>
      </c>
    </row>
    <row r="1998" spans="1:17">
      <c r="A1998" s="192" t="s">
        <v>6525</v>
      </c>
      <c r="B1998" s="196">
        <v>1.4966999999999999</v>
      </c>
      <c r="C1998" s="196">
        <v>0.83149999999999991</v>
      </c>
      <c r="D1998" s="196">
        <v>30.3355</v>
      </c>
      <c r="E1998" s="196">
        <v>26.435599999999997</v>
      </c>
      <c r="F1998" s="196">
        <v>25.975299999999997</v>
      </c>
      <c r="G1998" s="196">
        <v>27.501799999999999</v>
      </c>
      <c r="H1998" s="197" t="s">
        <v>4291</v>
      </c>
      <c r="I1998" s="197"/>
      <c r="J1998" s="201" t="s">
        <v>3547</v>
      </c>
      <c r="K1998" s="197"/>
      <c r="L1998" s="192"/>
      <c r="M1998" s="197"/>
      <c r="N1998" s="192" t="s">
        <v>4303</v>
      </c>
      <c r="O1998" s="194" t="s">
        <v>2854</v>
      </c>
      <c r="P1998" s="192" t="s">
        <v>10723</v>
      </c>
      <c r="Q1998" s="197" t="s">
        <v>3547</v>
      </c>
    </row>
    <row r="1999" spans="1:17">
      <c r="A1999" s="192" t="s">
        <v>6526</v>
      </c>
      <c r="B1999" s="196">
        <v>0.7218</v>
      </c>
      <c r="C1999" s="196">
        <v>1.4447999999999999</v>
      </c>
      <c r="D1999" s="196"/>
      <c r="E1999" s="196"/>
      <c r="F1999" s="196"/>
      <c r="G1999" s="196"/>
      <c r="H1999" s="197" t="s">
        <v>1723</v>
      </c>
      <c r="I1999" s="197"/>
      <c r="J1999" s="201" t="s">
        <v>3547</v>
      </c>
      <c r="K1999" s="197"/>
      <c r="L1999" s="192"/>
      <c r="M1999" s="197"/>
      <c r="N1999" s="192" t="s">
        <v>4290</v>
      </c>
      <c r="O1999" s="194" t="s">
        <v>2842</v>
      </c>
      <c r="P1999" s="192" t="s">
        <v>10711</v>
      </c>
      <c r="Q1999" s="197" t="s">
        <v>3547</v>
      </c>
    </row>
    <row r="2000" spans="1:17">
      <c r="A2000" s="192" t="s">
        <v>6527</v>
      </c>
      <c r="B2000" s="196">
        <v>2.0345</v>
      </c>
      <c r="C2000" s="196">
        <v>1.4447999999999999</v>
      </c>
      <c r="D2000" s="196"/>
      <c r="E2000" s="196"/>
      <c r="F2000" s="196"/>
      <c r="G2000" s="196"/>
      <c r="H2000" s="197" t="s">
        <v>4291</v>
      </c>
      <c r="I2000" s="197"/>
      <c r="J2000" s="201" t="s">
        <v>3547</v>
      </c>
      <c r="K2000" s="197"/>
      <c r="L2000" s="192"/>
      <c r="M2000" s="197"/>
      <c r="N2000" s="192" t="s">
        <v>3744</v>
      </c>
      <c r="O2000" s="194" t="s">
        <v>2844</v>
      </c>
      <c r="P2000" s="192" t="s">
        <v>10713</v>
      </c>
      <c r="Q2000" s="197" t="s">
        <v>3547</v>
      </c>
    </row>
    <row r="2001" spans="1:17">
      <c r="A2001" s="192" t="s">
        <v>6528</v>
      </c>
      <c r="B2001" s="196">
        <v>1.1127999999999998</v>
      </c>
      <c r="C2001" s="196">
        <v>1.4447999999999999</v>
      </c>
      <c r="D2001" s="196"/>
      <c r="E2001" s="196"/>
      <c r="F2001" s="196"/>
      <c r="G2001" s="196"/>
      <c r="H2001" s="197" t="s">
        <v>4293</v>
      </c>
      <c r="I2001" s="197"/>
      <c r="J2001" s="201" t="s">
        <v>3547</v>
      </c>
      <c r="K2001" s="197"/>
      <c r="L2001" s="192"/>
      <c r="M2001" s="197"/>
      <c r="N2001" s="192" t="s">
        <v>4294</v>
      </c>
      <c r="O2001" s="194" t="s">
        <v>2845</v>
      </c>
      <c r="P2001" s="192" t="s">
        <v>10714</v>
      </c>
      <c r="Q2001" s="197" t="s">
        <v>3547</v>
      </c>
    </row>
    <row r="2002" spans="1:17">
      <c r="A2002" s="192" t="s">
        <v>6529</v>
      </c>
      <c r="B2002" s="196">
        <v>1.2212999999999998</v>
      </c>
      <c r="C2002" s="196">
        <v>1.4447999999999999</v>
      </c>
      <c r="D2002" s="196"/>
      <c r="E2002" s="196"/>
      <c r="F2002" s="196"/>
      <c r="G2002" s="196"/>
      <c r="H2002" s="197" t="s">
        <v>4291</v>
      </c>
      <c r="I2002" s="197"/>
      <c r="J2002" s="201" t="s">
        <v>3547</v>
      </c>
      <c r="K2002" s="197"/>
      <c r="L2002" s="192"/>
      <c r="M2002" s="197"/>
      <c r="N2002" s="192" t="s">
        <v>4303</v>
      </c>
      <c r="O2002" s="194" t="s">
        <v>2854</v>
      </c>
      <c r="P2002" s="192" t="s">
        <v>10723</v>
      </c>
      <c r="Q2002" s="197" t="s">
        <v>3547</v>
      </c>
    </row>
    <row r="2003" spans="1:17">
      <c r="A2003" s="192" t="s">
        <v>6530</v>
      </c>
      <c r="B2003" s="196">
        <v>1.1331</v>
      </c>
      <c r="C2003" s="196">
        <v>1.4447999999999999</v>
      </c>
      <c r="D2003" s="196"/>
      <c r="E2003" s="196"/>
      <c r="F2003" s="196"/>
      <c r="G2003" s="196"/>
      <c r="H2003" s="197" t="s">
        <v>4291</v>
      </c>
      <c r="I2003" s="197"/>
      <c r="J2003" s="201" t="s">
        <v>3547</v>
      </c>
      <c r="K2003" s="197"/>
      <c r="L2003" s="192"/>
      <c r="M2003" s="197"/>
      <c r="N2003" s="192" t="s">
        <v>4303</v>
      </c>
      <c r="O2003" s="194" t="s">
        <v>2854</v>
      </c>
      <c r="P2003" s="192" t="s">
        <v>10723</v>
      </c>
      <c r="Q2003" s="197" t="s">
        <v>3547</v>
      </c>
    </row>
    <row r="2004" spans="1:17">
      <c r="A2004" s="192" t="s">
        <v>6531</v>
      </c>
      <c r="B2004" s="196">
        <v>0.9534999999999999</v>
      </c>
      <c r="C2004" s="196">
        <v>1.4447999999999999</v>
      </c>
      <c r="D2004" s="196"/>
      <c r="E2004" s="196"/>
      <c r="F2004" s="196"/>
      <c r="G2004" s="196"/>
      <c r="H2004" s="197" t="s">
        <v>4291</v>
      </c>
      <c r="I2004" s="197"/>
      <c r="J2004" s="201" t="s">
        <v>3547</v>
      </c>
      <c r="K2004" s="197"/>
      <c r="L2004" s="192"/>
      <c r="M2004" s="197"/>
      <c r="N2004" s="192" t="s">
        <v>4303</v>
      </c>
      <c r="O2004" s="194" t="s">
        <v>2854</v>
      </c>
      <c r="P2004" s="192" t="s">
        <v>10723</v>
      </c>
      <c r="Q2004" s="197" t="s">
        <v>3547</v>
      </c>
    </row>
    <row r="2005" spans="1:17">
      <c r="A2005" s="192" t="s">
        <v>6532</v>
      </c>
      <c r="B2005" s="196">
        <v>1.3772</v>
      </c>
      <c r="C2005" s="196">
        <v>0.83149999999999991</v>
      </c>
      <c r="D2005" s="196">
        <v>36.849599999999995</v>
      </c>
      <c r="E2005" s="196">
        <v>36.584999999999994</v>
      </c>
      <c r="F2005" s="196">
        <v>37.599899999999998</v>
      </c>
      <c r="G2005" s="196">
        <v>37.001599999999996</v>
      </c>
      <c r="H2005" s="197" t="s">
        <v>4291</v>
      </c>
      <c r="I2005" s="197"/>
      <c r="J2005" s="201" t="s">
        <v>3547</v>
      </c>
      <c r="K2005" s="197"/>
      <c r="L2005" s="192"/>
      <c r="M2005" s="197"/>
      <c r="N2005" s="192" t="s">
        <v>4301</v>
      </c>
      <c r="O2005" s="194" t="s">
        <v>2852</v>
      </c>
      <c r="P2005" s="192" t="s">
        <v>10721</v>
      </c>
      <c r="Q2005" s="197" t="s">
        <v>3547</v>
      </c>
    </row>
    <row r="2006" spans="1:17">
      <c r="A2006" s="192" t="s">
        <v>6533</v>
      </c>
      <c r="B2006" s="196">
        <v>1.3007</v>
      </c>
      <c r="C2006" s="196">
        <v>0.90979999999999994</v>
      </c>
      <c r="D2006" s="196">
        <v>35.622599999999998</v>
      </c>
      <c r="E2006" s="196">
        <v>36.405499999999996</v>
      </c>
      <c r="F2006" s="196">
        <v>41.740399999999994</v>
      </c>
      <c r="G2006" s="196">
        <v>37.894399999999997</v>
      </c>
      <c r="H2006" s="197" t="s">
        <v>4291</v>
      </c>
      <c r="I2006" s="197" t="s">
        <v>1644</v>
      </c>
      <c r="J2006" s="201" t="s">
        <v>3547</v>
      </c>
      <c r="K2006" s="197" t="s">
        <v>3550</v>
      </c>
      <c r="L2006" s="192"/>
      <c r="M2006" s="197"/>
      <c r="N2006" s="192" t="s">
        <v>4304</v>
      </c>
      <c r="O2006" s="194" t="s">
        <v>2855</v>
      </c>
      <c r="P2006" s="192" t="s">
        <v>10724</v>
      </c>
      <c r="Q2006" s="197" t="s">
        <v>3547</v>
      </c>
    </row>
    <row r="2007" spans="1:17">
      <c r="A2007" s="192" t="s">
        <v>6534</v>
      </c>
      <c r="B2007" s="196">
        <v>0.85179999999999989</v>
      </c>
      <c r="C2007" s="196">
        <v>0.83149999999999991</v>
      </c>
      <c r="D2007" s="196">
        <v>27.675199999999997</v>
      </c>
      <c r="E2007" s="196">
        <v>34.996199999999995</v>
      </c>
      <c r="F2007" s="196"/>
      <c r="G2007" s="196">
        <v>31.496899999999997</v>
      </c>
      <c r="H2007" s="197" t="s">
        <v>4291</v>
      </c>
      <c r="I2007" s="197"/>
      <c r="J2007" s="201" t="s">
        <v>3547</v>
      </c>
      <c r="K2007" s="197"/>
      <c r="L2007" s="192"/>
      <c r="M2007" s="197"/>
      <c r="N2007" s="192" t="s">
        <v>4305</v>
      </c>
      <c r="O2007" s="194" t="s">
        <v>2856</v>
      </c>
      <c r="P2007" s="192" t="s">
        <v>10725</v>
      </c>
      <c r="Q2007" s="197" t="s">
        <v>3547</v>
      </c>
    </row>
    <row r="2008" spans="1:17">
      <c r="A2008" s="192" t="s">
        <v>6535</v>
      </c>
      <c r="B2008" s="196">
        <v>1.0058999999999998</v>
      </c>
      <c r="C2008" s="196">
        <v>1.4447999999999999</v>
      </c>
      <c r="D2008" s="196"/>
      <c r="E2008" s="196"/>
      <c r="F2008" s="196"/>
      <c r="G2008" s="196"/>
      <c r="H2008" s="197" t="s">
        <v>4291</v>
      </c>
      <c r="I2008" s="197"/>
      <c r="J2008" s="201" t="s">
        <v>3547</v>
      </c>
      <c r="K2008" s="197"/>
      <c r="L2008" s="192"/>
      <c r="M2008" s="197"/>
      <c r="N2008" s="192" t="s">
        <v>4306</v>
      </c>
      <c r="O2008" s="194" t="s">
        <v>2857</v>
      </c>
      <c r="P2008" s="192" t="s">
        <v>10726</v>
      </c>
      <c r="Q2008" s="197" t="s">
        <v>3547</v>
      </c>
    </row>
    <row r="2009" spans="1:17">
      <c r="A2009" s="192" t="s">
        <v>6536</v>
      </c>
      <c r="B2009" s="196">
        <v>1.5107999999999999</v>
      </c>
      <c r="C2009" s="196">
        <v>0.93089999999999995</v>
      </c>
      <c r="D2009" s="196">
        <v>36.839499999999994</v>
      </c>
      <c r="E2009" s="196">
        <v>39.222299999999997</v>
      </c>
      <c r="F2009" s="196">
        <v>43.155399999999993</v>
      </c>
      <c r="G2009" s="196">
        <v>39.639499999999998</v>
      </c>
      <c r="H2009" s="197" t="s">
        <v>1351</v>
      </c>
      <c r="I2009" s="197" t="s">
        <v>1723</v>
      </c>
      <c r="J2009" s="201" t="s">
        <v>3547</v>
      </c>
      <c r="K2009" s="197" t="s">
        <v>3550</v>
      </c>
      <c r="L2009" s="192"/>
      <c r="M2009" s="197"/>
      <c r="N2009" s="192" t="s">
        <v>4289</v>
      </c>
      <c r="O2009" s="194" t="s">
        <v>2841</v>
      </c>
      <c r="P2009" s="192" t="s">
        <v>10710</v>
      </c>
      <c r="Q2009" s="197" t="s">
        <v>3547</v>
      </c>
    </row>
    <row r="2010" spans="1:17">
      <c r="A2010" s="192" t="s">
        <v>6537</v>
      </c>
      <c r="B2010" s="196">
        <v>1.0364</v>
      </c>
      <c r="C2010" s="196">
        <v>0.83149999999999991</v>
      </c>
      <c r="D2010" s="196">
        <v>32.424199999999999</v>
      </c>
      <c r="E2010" s="196">
        <v>30.9102</v>
      </c>
      <c r="F2010" s="196">
        <v>33.175199999999997</v>
      </c>
      <c r="G2010" s="196">
        <v>32.173099999999998</v>
      </c>
      <c r="H2010" s="197" t="s">
        <v>4291</v>
      </c>
      <c r="I2010" s="197"/>
      <c r="J2010" s="201" t="s">
        <v>3547</v>
      </c>
      <c r="K2010" s="197"/>
      <c r="L2010" s="192"/>
      <c r="M2010" s="197"/>
      <c r="N2010" s="192" t="s">
        <v>4307</v>
      </c>
      <c r="O2010" s="194" t="s">
        <v>2858</v>
      </c>
      <c r="P2010" s="192" t="s">
        <v>10727</v>
      </c>
      <c r="Q2010" s="197" t="s">
        <v>3547</v>
      </c>
    </row>
    <row r="2011" spans="1:17">
      <c r="A2011" s="192" t="s">
        <v>6538</v>
      </c>
      <c r="B2011" s="196">
        <v>1.8122999999999998</v>
      </c>
      <c r="C2011" s="196">
        <v>0.86949999999999994</v>
      </c>
      <c r="D2011" s="196">
        <v>35.133199999999995</v>
      </c>
      <c r="E2011" s="196">
        <v>36.442899999999995</v>
      </c>
      <c r="F2011" s="196">
        <v>37.581499999999998</v>
      </c>
      <c r="G2011" s="196">
        <v>36.432899999999997</v>
      </c>
      <c r="H2011" s="197" t="s">
        <v>4298</v>
      </c>
      <c r="I2011" s="197"/>
      <c r="J2011" s="201" t="s">
        <v>3547</v>
      </c>
      <c r="K2011" s="197"/>
      <c r="L2011" s="192"/>
      <c r="M2011" s="197"/>
      <c r="N2011" s="192" t="s">
        <v>4299</v>
      </c>
      <c r="O2011" s="194" t="s">
        <v>2850</v>
      </c>
      <c r="P2011" s="192" t="s">
        <v>10719</v>
      </c>
      <c r="Q2011" s="197" t="s">
        <v>3547</v>
      </c>
    </row>
    <row r="2012" spans="1:17">
      <c r="A2012" s="192" t="s">
        <v>6539</v>
      </c>
      <c r="B2012" s="196">
        <v>1.4664999999999999</v>
      </c>
      <c r="C2012" s="196">
        <v>0.83149999999999991</v>
      </c>
      <c r="D2012" s="196">
        <v>23.137699999999999</v>
      </c>
      <c r="E2012" s="196">
        <v>33.920999999999999</v>
      </c>
      <c r="F2012" s="196">
        <v>37.048399999999994</v>
      </c>
      <c r="G2012" s="196">
        <v>30.056299999999997</v>
      </c>
      <c r="H2012" s="197" t="s">
        <v>4291</v>
      </c>
      <c r="I2012" s="197"/>
      <c r="J2012" s="201" t="s">
        <v>3547</v>
      </c>
      <c r="K2012" s="197"/>
      <c r="L2012" s="192"/>
      <c r="M2012" s="197"/>
      <c r="N2012" s="192" t="s">
        <v>4295</v>
      </c>
      <c r="O2012" s="194" t="s">
        <v>2846</v>
      </c>
      <c r="P2012" s="192" t="s">
        <v>10715</v>
      </c>
      <c r="Q2012" s="197" t="s">
        <v>3547</v>
      </c>
    </row>
    <row r="2013" spans="1:17">
      <c r="A2013" s="192" t="s">
        <v>6540</v>
      </c>
      <c r="B2013" s="196">
        <v>1.7005999999999999</v>
      </c>
      <c r="C2013" s="196">
        <v>0.91169999999999995</v>
      </c>
      <c r="D2013" s="196">
        <v>33.740399999999994</v>
      </c>
      <c r="E2013" s="196">
        <v>34.033099999999997</v>
      </c>
      <c r="F2013" s="196">
        <v>38.910999999999994</v>
      </c>
      <c r="G2013" s="196">
        <v>35.713399999999993</v>
      </c>
      <c r="H2013" s="197" t="s">
        <v>1351</v>
      </c>
      <c r="I2013" s="197"/>
      <c r="J2013" s="201" t="s">
        <v>3547</v>
      </c>
      <c r="K2013" s="197"/>
      <c r="L2013" s="192"/>
      <c r="M2013" s="197"/>
      <c r="N2013" s="192" t="s">
        <v>4308</v>
      </c>
      <c r="O2013" s="194" t="s">
        <v>2859</v>
      </c>
      <c r="P2013" s="192" t="s">
        <v>10728</v>
      </c>
      <c r="Q2013" s="197" t="s">
        <v>3547</v>
      </c>
    </row>
    <row r="2014" spans="1:17">
      <c r="A2014" s="192" t="s">
        <v>10729</v>
      </c>
      <c r="B2014" s="196"/>
      <c r="C2014" s="196">
        <v>1.2953999999999999</v>
      </c>
      <c r="D2014" s="196">
        <v>43.196199999999997</v>
      </c>
      <c r="E2014" s="196"/>
      <c r="F2014" s="196"/>
      <c r="G2014" s="196">
        <v>43.196199999999997</v>
      </c>
      <c r="H2014" s="197" t="s">
        <v>1636</v>
      </c>
      <c r="I2014" s="197"/>
      <c r="J2014" s="201" t="s">
        <v>3547</v>
      </c>
      <c r="K2014" s="197"/>
      <c r="L2014" s="192"/>
      <c r="M2014" s="197">
        <v>7.7999999999999996E-3</v>
      </c>
      <c r="N2014" s="192" t="s">
        <v>4309</v>
      </c>
      <c r="O2014" s="194" t="s">
        <v>2866</v>
      </c>
      <c r="P2014" s="192" t="s">
        <v>10730</v>
      </c>
      <c r="Q2014" s="197" t="s">
        <v>3547</v>
      </c>
    </row>
    <row r="2015" spans="1:17">
      <c r="A2015" s="192" t="s">
        <v>6541</v>
      </c>
      <c r="B2015" s="196">
        <v>1.4350999999999998</v>
      </c>
      <c r="C2015" s="196">
        <v>0.86879999999999991</v>
      </c>
      <c r="D2015" s="196">
        <v>33.098999999999997</v>
      </c>
      <c r="E2015" s="196">
        <v>34.370799999999996</v>
      </c>
      <c r="F2015" s="196">
        <v>35.768899999999995</v>
      </c>
      <c r="G2015" s="196">
        <v>34.380599999999994</v>
      </c>
      <c r="H2015" s="197" t="s">
        <v>1793</v>
      </c>
      <c r="I2015" s="197"/>
      <c r="J2015" s="201" t="s">
        <v>3547</v>
      </c>
      <c r="K2015" s="197"/>
      <c r="L2015" s="192"/>
      <c r="M2015" s="197"/>
      <c r="N2015" s="192" t="s">
        <v>4310</v>
      </c>
      <c r="O2015" s="194" t="s">
        <v>2860</v>
      </c>
      <c r="P2015" s="192" t="s">
        <v>10731</v>
      </c>
      <c r="Q2015" s="197" t="s">
        <v>3547</v>
      </c>
    </row>
    <row r="2016" spans="1:17">
      <c r="A2016" s="192" t="s">
        <v>6542</v>
      </c>
      <c r="B2016" s="196">
        <v>1.2279</v>
      </c>
      <c r="C2016" s="196">
        <v>1.0042</v>
      </c>
      <c r="D2016" s="196">
        <v>35.770499999999998</v>
      </c>
      <c r="E2016" s="196">
        <v>36.838199999999993</v>
      </c>
      <c r="F2016" s="196">
        <v>36.727999999999994</v>
      </c>
      <c r="G2016" s="196">
        <v>36.438099999999999</v>
      </c>
      <c r="H2016" s="197" t="s">
        <v>4311</v>
      </c>
      <c r="I2016" s="197"/>
      <c r="J2016" s="201" t="s">
        <v>3547</v>
      </c>
      <c r="K2016" s="197"/>
      <c r="L2016" s="192"/>
      <c r="M2016" s="197">
        <v>0.104</v>
      </c>
      <c r="N2016" s="192" t="s">
        <v>4312</v>
      </c>
      <c r="O2016" s="194" t="s">
        <v>1616</v>
      </c>
      <c r="P2016" s="192" t="s">
        <v>10732</v>
      </c>
      <c r="Q2016" s="197" t="s">
        <v>3547</v>
      </c>
    </row>
    <row r="2017" spans="1:17">
      <c r="A2017" s="192" t="s">
        <v>6543</v>
      </c>
      <c r="B2017" s="196">
        <v>1.9030999999999998</v>
      </c>
      <c r="C2017" s="196">
        <v>1.0456999999999999</v>
      </c>
      <c r="D2017" s="196">
        <v>44.174099999999996</v>
      </c>
      <c r="E2017" s="196">
        <v>45.676399999999994</v>
      </c>
      <c r="F2017" s="196">
        <v>46.843699999999998</v>
      </c>
      <c r="G2017" s="196">
        <v>45.551499999999997</v>
      </c>
      <c r="H2017" s="197" t="s">
        <v>1415</v>
      </c>
      <c r="I2017" s="197"/>
      <c r="J2017" s="201" t="s">
        <v>3547</v>
      </c>
      <c r="K2017" s="197"/>
      <c r="L2017" s="192"/>
      <c r="M2017" s="197"/>
      <c r="N2017" s="192" t="s">
        <v>4313</v>
      </c>
      <c r="O2017" s="194" t="s">
        <v>2861</v>
      </c>
      <c r="P2017" s="192" t="s">
        <v>10733</v>
      </c>
      <c r="Q2017" s="197" t="s">
        <v>3547</v>
      </c>
    </row>
    <row r="2018" spans="1:17">
      <c r="A2018" s="192" t="s">
        <v>6544</v>
      </c>
      <c r="B2018" s="196">
        <v>1.3975</v>
      </c>
      <c r="C2018" s="196">
        <v>1.3368</v>
      </c>
      <c r="D2018" s="196">
        <v>43.195799999999998</v>
      </c>
      <c r="E2018" s="196">
        <v>44.687399999999997</v>
      </c>
      <c r="F2018" s="196">
        <v>45.712399999999995</v>
      </c>
      <c r="G2018" s="196">
        <v>44.5351</v>
      </c>
      <c r="H2018" s="197" t="s">
        <v>1636</v>
      </c>
      <c r="I2018" s="197" t="s">
        <v>1628</v>
      </c>
      <c r="J2018" s="201" t="s">
        <v>3547</v>
      </c>
      <c r="K2018" s="197" t="s">
        <v>3550</v>
      </c>
      <c r="L2018" s="192"/>
      <c r="M2018" s="197"/>
      <c r="N2018" s="192" t="s">
        <v>4314</v>
      </c>
      <c r="O2018" s="194" t="s">
        <v>2862</v>
      </c>
      <c r="P2018" s="192" t="s">
        <v>10734</v>
      </c>
      <c r="Q2018" s="197" t="s">
        <v>3547</v>
      </c>
    </row>
    <row r="2019" spans="1:17">
      <c r="A2019" s="192" t="s">
        <v>6545</v>
      </c>
      <c r="B2019" s="196">
        <v>1.0380999999999998</v>
      </c>
      <c r="C2019" s="196">
        <v>0.8950999999999999</v>
      </c>
      <c r="D2019" s="196">
        <v>34.742399999999996</v>
      </c>
      <c r="E2019" s="196">
        <v>35.625699999999995</v>
      </c>
      <c r="F2019" s="196">
        <v>36.715199999999996</v>
      </c>
      <c r="G2019" s="196">
        <v>35.708099999999995</v>
      </c>
      <c r="H2019" s="197" t="s">
        <v>4315</v>
      </c>
      <c r="I2019" s="197"/>
      <c r="J2019" s="201" t="s">
        <v>3547</v>
      </c>
      <c r="K2019" s="197"/>
      <c r="L2019" s="192"/>
      <c r="M2019" s="197">
        <v>2.6299999999999997E-2</v>
      </c>
      <c r="N2019" s="192" t="s">
        <v>1344</v>
      </c>
      <c r="O2019" s="194" t="s">
        <v>2863</v>
      </c>
      <c r="P2019" s="192" t="s">
        <v>10735</v>
      </c>
      <c r="Q2019" s="197" t="s">
        <v>3547</v>
      </c>
    </row>
    <row r="2020" spans="1:17">
      <c r="A2020" s="192" t="s">
        <v>6546</v>
      </c>
      <c r="B2020" s="196">
        <v>1.5631999999999999</v>
      </c>
      <c r="C2020" s="196">
        <v>1.3368</v>
      </c>
      <c r="D2020" s="196">
        <v>52.572799999999994</v>
      </c>
      <c r="E2020" s="196">
        <v>52.8508</v>
      </c>
      <c r="F2020" s="196">
        <v>52.505499999999998</v>
      </c>
      <c r="G2020" s="196">
        <v>52.641999999999996</v>
      </c>
      <c r="H2020" s="197" t="s">
        <v>1636</v>
      </c>
      <c r="I2020" s="197" t="s">
        <v>1628</v>
      </c>
      <c r="J2020" s="201" t="s">
        <v>3547</v>
      </c>
      <c r="K2020" s="197" t="s">
        <v>3550</v>
      </c>
      <c r="L2020" s="192"/>
      <c r="M2020" s="197"/>
      <c r="N2020" s="192" t="s">
        <v>4316</v>
      </c>
      <c r="O2020" s="194" t="s">
        <v>2864</v>
      </c>
      <c r="P2020" s="192" t="s">
        <v>10736</v>
      </c>
      <c r="Q2020" s="197" t="s">
        <v>3547</v>
      </c>
    </row>
    <row r="2021" spans="1:17">
      <c r="A2021" s="192" t="s">
        <v>6547</v>
      </c>
      <c r="B2021" s="196">
        <v>1.5953999999999999</v>
      </c>
      <c r="C2021" s="196">
        <v>0.86879999999999991</v>
      </c>
      <c r="D2021" s="196">
        <v>31.6739</v>
      </c>
      <c r="E2021" s="196">
        <v>32.973199999999999</v>
      </c>
      <c r="F2021" s="196">
        <v>36.916599999999995</v>
      </c>
      <c r="G2021" s="196">
        <v>33.881899999999995</v>
      </c>
      <c r="H2021" s="197" t="s">
        <v>1392</v>
      </c>
      <c r="I2021" s="197" t="s">
        <v>1392</v>
      </c>
      <c r="J2021" s="201" t="s">
        <v>3547</v>
      </c>
      <c r="K2021" s="197" t="s">
        <v>3550</v>
      </c>
      <c r="L2021" s="192"/>
      <c r="M2021" s="197"/>
      <c r="N2021" s="192" t="s">
        <v>4317</v>
      </c>
      <c r="O2021" s="194" t="s">
        <v>2865</v>
      </c>
      <c r="P2021" s="192" t="s">
        <v>10737</v>
      </c>
      <c r="Q2021" s="197" t="s">
        <v>9817</v>
      </c>
    </row>
    <row r="2022" spans="1:17">
      <c r="A2022" s="192" t="s">
        <v>6548</v>
      </c>
      <c r="B2022" s="196">
        <v>2.0072999999999999</v>
      </c>
      <c r="C2022" s="196">
        <v>0.86879999999999991</v>
      </c>
      <c r="D2022" s="196">
        <v>34.146799999999999</v>
      </c>
      <c r="E2022" s="196">
        <v>32.500299999999996</v>
      </c>
      <c r="F2022" s="196">
        <v>32.381399999999999</v>
      </c>
      <c r="G2022" s="196">
        <v>32.987899999999996</v>
      </c>
      <c r="H2022" s="197" t="s">
        <v>1793</v>
      </c>
      <c r="I2022" s="197"/>
      <c r="J2022" s="201" t="s">
        <v>3547</v>
      </c>
      <c r="K2022" s="197"/>
      <c r="L2022" s="192"/>
      <c r="M2022" s="197"/>
      <c r="N2022" s="192" t="s">
        <v>4310</v>
      </c>
      <c r="O2022" s="194" t="s">
        <v>2860</v>
      </c>
      <c r="P2022" s="192" t="s">
        <v>10731</v>
      </c>
      <c r="Q2022" s="197" t="s">
        <v>3547</v>
      </c>
    </row>
    <row r="2023" spans="1:17">
      <c r="A2023" s="192" t="s">
        <v>6549</v>
      </c>
      <c r="B2023" s="196">
        <v>1.4469999999999998</v>
      </c>
      <c r="C2023" s="196">
        <v>1.3368</v>
      </c>
      <c r="D2023" s="196">
        <v>56.655899999999995</v>
      </c>
      <c r="E2023" s="196">
        <v>56.735899999999994</v>
      </c>
      <c r="F2023" s="196">
        <v>57.609399999999994</v>
      </c>
      <c r="G2023" s="196">
        <v>57.014899999999997</v>
      </c>
      <c r="H2023" s="197" t="s">
        <v>1636</v>
      </c>
      <c r="I2023" s="197" t="s">
        <v>1628</v>
      </c>
      <c r="J2023" s="201" t="s">
        <v>3547</v>
      </c>
      <c r="K2023" s="197" t="s">
        <v>3550</v>
      </c>
      <c r="L2023" s="192"/>
      <c r="M2023" s="197">
        <v>7.7999999999999996E-3</v>
      </c>
      <c r="N2023" s="192" t="s">
        <v>4309</v>
      </c>
      <c r="O2023" s="194" t="s">
        <v>2866</v>
      </c>
      <c r="P2023" s="192" t="s">
        <v>10730</v>
      </c>
      <c r="Q2023" s="197" t="s">
        <v>3547</v>
      </c>
    </row>
    <row r="2024" spans="1:17">
      <c r="A2024" s="192" t="s">
        <v>6550</v>
      </c>
      <c r="B2024" s="196">
        <v>1.3593</v>
      </c>
      <c r="C2024" s="196">
        <v>1.3368</v>
      </c>
      <c r="D2024" s="196">
        <v>57.500499999999995</v>
      </c>
      <c r="E2024" s="196">
        <v>62.959699999999998</v>
      </c>
      <c r="F2024" s="196">
        <v>61.444299999999998</v>
      </c>
      <c r="G2024" s="196">
        <v>60.655899999999995</v>
      </c>
      <c r="H2024" s="197" t="s">
        <v>1636</v>
      </c>
      <c r="I2024" s="197" t="s">
        <v>1628</v>
      </c>
      <c r="J2024" s="201" t="s">
        <v>3547</v>
      </c>
      <c r="K2024" s="197" t="s">
        <v>3550</v>
      </c>
      <c r="L2024" s="192"/>
      <c r="M2024" s="197"/>
      <c r="N2024" s="192" t="s">
        <v>3707</v>
      </c>
      <c r="O2024" s="194" t="s">
        <v>2867</v>
      </c>
      <c r="P2024" s="192" t="s">
        <v>10738</v>
      </c>
      <c r="Q2024" s="197" t="s">
        <v>3547</v>
      </c>
    </row>
    <row r="2025" spans="1:17">
      <c r="A2025" s="192" t="s">
        <v>6551</v>
      </c>
      <c r="B2025" s="196">
        <v>1.7403</v>
      </c>
      <c r="C2025" s="196">
        <v>1.2792999999999999</v>
      </c>
      <c r="D2025" s="196">
        <v>49.855499999999999</v>
      </c>
      <c r="E2025" s="196">
        <v>50.732099999999996</v>
      </c>
      <c r="F2025" s="196">
        <v>51.707199999999993</v>
      </c>
      <c r="G2025" s="196">
        <v>50.7851</v>
      </c>
      <c r="H2025" s="197" t="s">
        <v>1475</v>
      </c>
      <c r="I2025" s="197" t="s">
        <v>1413</v>
      </c>
      <c r="J2025" s="201" t="s">
        <v>3547</v>
      </c>
      <c r="K2025" s="197" t="s">
        <v>3550</v>
      </c>
      <c r="L2025" s="192"/>
      <c r="M2025" s="197"/>
      <c r="N2025" s="192" t="s">
        <v>4318</v>
      </c>
      <c r="O2025" s="194" t="s">
        <v>2868</v>
      </c>
      <c r="P2025" s="192" t="s">
        <v>10739</v>
      </c>
      <c r="Q2025" s="197" t="s">
        <v>3547</v>
      </c>
    </row>
    <row r="2026" spans="1:17">
      <c r="A2026" s="192" t="s">
        <v>6552</v>
      </c>
      <c r="B2026" s="196">
        <v>2.3344999999999998</v>
      </c>
      <c r="C2026" s="196">
        <v>1.2875999999999999</v>
      </c>
      <c r="D2026" s="196">
        <v>55.832199999999993</v>
      </c>
      <c r="E2026" s="196">
        <v>57.673899999999996</v>
      </c>
      <c r="F2026" s="196">
        <v>59.407199999999996</v>
      </c>
      <c r="G2026" s="196">
        <v>57.678099999999993</v>
      </c>
      <c r="H2026" s="197" t="s">
        <v>1636</v>
      </c>
      <c r="I2026" s="197"/>
      <c r="J2026" s="201" t="s">
        <v>3547</v>
      </c>
      <c r="K2026" s="197"/>
      <c r="L2026" s="192"/>
      <c r="M2026" s="197"/>
      <c r="N2026" s="192" t="s">
        <v>1319</v>
      </c>
      <c r="O2026" s="194" t="s">
        <v>2869</v>
      </c>
      <c r="P2026" s="192" t="s">
        <v>10740</v>
      </c>
      <c r="Q2026" s="197" t="s">
        <v>3547</v>
      </c>
    </row>
    <row r="2027" spans="1:17">
      <c r="A2027" s="192" t="s">
        <v>6553</v>
      </c>
      <c r="B2027" s="196">
        <v>1.3567999999999998</v>
      </c>
      <c r="C2027" s="196">
        <v>1.3368</v>
      </c>
      <c r="D2027" s="196">
        <v>59.370999999999995</v>
      </c>
      <c r="E2027" s="196">
        <v>59.820699999999995</v>
      </c>
      <c r="F2027" s="196">
        <v>60.833499999999994</v>
      </c>
      <c r="G2027" s="196">
        <v>60.015299999999996</v>
      </c>
      <c r="H2027" s="197" t="s">
        <v>1628</v>
      </c>
      <c r="I2027" s="197"/>
      <c r="J2027" s="201" t="s">
        <v>3547</v>
      </c>
      <c r="K2027" s="197"/>
      <c r="L2027" s="192"/>
      <c r="M2027" s="197"/>
      <c r="N2027" s="192" t="s">
        <v>3809</v>
      </c>
      <c r="O2027" s="194" t="s">
        <v>2870</v>
      </c>
      <c r="P2027" s="192" t="s">
        <v>10741</v>
      </c>
      <c r="Q2027" s="197" t="s">
        <v>3547</v>
      </c>
    </row>
    <row r="2028" spans="1:17">
      <c r="A2028" s="192" t="s">
        <v>6554</v>
      </c>
      <c r="B2028" s="196">
        <v>1.7496999999999998</v>
      </c>
      <c r="C2028" s="196">
        <v>1.2875999999999999</v>
      </c>
      <c r="D2028" s="196">
        <v>47.223599999999998</v>
      </c>
      <c r="E2028" s="196">
        <v>47.081599999999995</v>
      </c>
      <c r="F2028" s="196">
        <v>48.500799999999998</v>
      </c>
      <c r="G2028" s="196">
        <v>47.601299999999995</v>
      </c>
      <c r="H2028" s="197" t="s">
        <v>1636</v>
      </c>
      <c r="I2028" s="197"/>
      <c r="J2028" s="201" t="s">
        <v>3547</v>
      </c>
      <c r="K2028" s="197"/>
      <c r="L2028" s="192"/>
      <c r="M2028" s="197"/>
      <c r="N2028" s="192" t="s">
        <v>3831</v>
      </c>
      <c r="O2028" s="194" t="s">
        <v>2871</v>
      </c>
      <c r="P2028" s="192" t="s">
        <v>10742</v>
      </c>
      <c r="Q2028" s="197" t="s">
        <v>3547</v>
      </c>
    </row>
    <row r="2029" spans="1:17">
      <c r="A2029" s="192" t="s">
        <v>6555</v>
      </c>
      <c r="B2029" s="196">
        <v>1.3638999999999999</v>
      </c>
      <c r="C2029" s="196">
        <v>0.87769999999999992</v>
      </c>
      <c r="D2029" s="196">
        <v>34.346899999999998</v>
      </c>
      <c r="E2029" s="196">
        <v>31.928699999999999</v>
      </c>
      <c r="F2029" s="196">
        <v>32.020999999999994</v>
      </c>
      <c r="G2029" s="196">
        <v>32.644599999999997</v>
      </c>
      <c r="H2029" s="197" t="s">
        <v>1697</v>
      </c>
      <c r="I2029" s="197"/>
      <c r="J2029" s="201" t="s">
        <v>3547</v>
      </c>
      <c r="K2029" s="197"/>
      <c r="L2029" s="192"/>
      <c r="M2029" s="197"/>
      <c r="N2029" s="192" t="s">
        <v>3867</v>
      </c>
      <c r="O2029" s="194" t="s">
        <v>2872</v>
      </c>
      <c r="P2029" s="192" t="s">
        <v>10743</v>
      </c>
      <c r="Q2029" s="197" t="s">
        <v>3547</v>
      </c>
    </row>
    <row r="2030" spans="1:17">
      <c r="A2030" s="192" t="s">
        <v>6556</v>
      </c>
      <c r="B2030" s="196">
        <v>1.2523</v>
      </c>
      <c r="C2030" s="196">
        <v>0.86879999999999991</v>
      </c>
      <c r="D2030" s="196">
        <v>36.493799999999993</v>
      </c>
      <c r="E2030" s="196">
        <v>36.618099999999998</v>
      </c>
      <c r="F2030" s="196">
        <v>33.934899999999999</v>
      </c>
      <c r="G2030" s="196">
        <v>35.608599999999996</v>
      </c>
      <c r="H2030" s="197" t="s">
        <v>4315</v>
      </c>
      <c r="I2030" s="197"/>
      <c r="J2030" s="201" t="s">
        <v>3547</v>
      </c>
      <c r="K2030" s="197"/>
      <c r="L2030" s="192"/>
      <c r="M2030" s="197"/>
      <c r="N2030" s="192" t="s">
        <v>4319</v>
      </c>
      <c r="O2030" s="194" t="s">
        <v>2873</v>
      </c>
      <c r="P2030" s="192" t="s">
        <v>10744</v>
      </c>
      <c r="Q2030" s="197" t="s">
        <v>3547</v>
      </c>
    </row>
    <row r="2031" spans="1:17">
      <c r="A2031" s="192" t="s">
        <v>10745</v>
      </c>
      <c r="B2031" s="196"/>
      <c r="C2031" s="196">
        <v>0.87769999999999992</v>
      </c>
      <c r="D2031" s="196">
        <v>30.901</v>
      </c>
      <c r="E2031" s="196">
        <v>32.362599999999993</v>
      </c>
      <c r="F2031" s="196"/>
      <c r="G2031" s="196">
        <v>31.477799999999998</v>
      </c>
      <c r="H2031" s="197" t="s">
        <v>1697</v>
      </c>
      <c r="I2031" s="197"/>
      <c r="J2031" s="201" t="s">
        <v>3547</v>
      </c>
      <c r="K2031" s="197"/>
      <c r="L2031" s="192"/>
      <c r="M2031" s="197"/>
      <c r="N2031" s="192" t="s">
        <v>3602</v>
      </c>
      <c r="O2031" s="194" t="s">
        <v>2874</v>
      </c>
      <c r="P2031" s="192" t="s">
        <v>10746</v>
      </c>
      <c r="Q2031" s="197" t="s">
        <v>3547</v>
      </c>
    </row>
    <row r="2032" spans="1:17">
      <c r="A2032" s="192" t="s">
        <v>10747</v>
      </c>
      <c r="B2032" s="196"/>
      <c r="C2032" s="196">
        <v>0.87769999999999992</v>
      </c>
      <c r="D2032" s="196"/>
      <c r="E2032" s="196"/>
      <c r="F2032" s="196"/>
      <c r="G2032" s="196"/>
      <c r="H2032" s="197" t="s">
        <v>4315</v>
      </c>
      <c r="I2032" s="197" t="s">
        <v>1697</v>
      </c>
      <c r="J2032" s="201" t="s">
        <v>3610</v>
      </c>
      <c r="K2032" s="197"/>
      <c r="L2032" s="192"/>
      <c r="M2032" s="197"/>
      <c r="N2032" s="192" t="s">
        <v>4160</v>
      </c>
      <c r="O2032" s="194" t="s">
        <v>2879</v>
      </c>
      <c r="P2032" s="192" t="s">
        <v>10748</v>
      </c>
      <c r="Q2032" s="197" t="s">
        <v>3547</v>
      </c>
    </row>
    <row r="2033" spans="1:17">
      <c r="A2033" s="192" t="s">
        <v>6557</v>
      </c>
      <c r="B2033" s="196">
        <v>1.8137999999999999</v>
      </c>
      <c r="C2033" s="196">
        <v>1.3368</v>
      </c>
      <c r="D2033" s="196">
        <v>57.869299999999996</v>
      </c>
      <c r="E2033" s="196">
        <v>56.946099999999994</v>
      </c>
      <c r="F2033" s="196">
        <v>58.011799999999994</v>
      </c>
      <c r="G2033" s="196">
        <v>57.611599999999996</v>
      </c>
      <c r="H2033" s="197" t="s">
        <v>1628</v>
      </c>
      <c r="I2033" s="197"/>
      <c r="J2033" s="201" t="s">
        <v>3547</v>
      </c>
      <c r="K2033" s="197"/>
      <c r="L2033" s="192"/>
      <c r="M2033" s="197"/>
      <c r="N2033" s="192" t="s">
        <v>4121</v>
      </c>
      <c r="O2033" s="194" t="s">
        <v>1614</v>
      </c>
      <c r="P2033" s="192" t="s">
        <v>10749</v>
      </c>
      <c r="Q2033" s="197" t="s">
        <v>3547</v>
      </c>
    </row>
    <row r="2034" spans="1:17">
      <c r="A2034" s="192" t="s">
        <v>6558</v>
      </c>
      <c r="B2034" s="196">
        <v>1.4129999999999998</v>
      </c>
      <c r="C2034" s="196">
        <v>0.93129999999999991</v>
      </c>
      <c r="D2034" s="196">
        <v>37.950499999999998</v>
      </c>
      <c r="E2034" s="196">
        <v>39.069399999999995</v>
      </c>
      <c r="F2034" s="196">
        <v>42.125499999999995</v>
      </c>
      <c r="G2034" s="196">
        <v>39.669699999999999</v>
      </c>
      <c r="H2034" s="197" t="s">
        <v>4320</v>
      </c>
      <c r="I2034" s="197"/>
      <c r="J2034" s="201" t="s">
        <v>3547</v>
      </c>
      <c r="K2034" s="197"/>
      <c r="L2034" s="192"/>
      <c r="M2034" s="197"/>
      <c r="N2034" s="192" t="s">
        <v>4321</v>
      </c>
      <c r="O2034" s="194" t="s">
        <v>2875</v>
      </c>
      <c r="P2034" s="192" t="s">
        <v>10750</v>
      </c>
      <c r="Q2034" s="197" t="s">
        <v>3547</v>
      </c>
    </row>
    <row r="2035" spans="1:17">
      <c r="A2035" s="192" t="s">
        <v>6559</v>
      </c>
      <c r="B2035" s="196">
        <v>1.6034999999999999</v>
      </c>
      <c r="C2035" s="196">
        <v>1.3368</v>
      </c>
      <c r="D2035" s="196">
        <v>57.524099999999997</v>
      </c>
      <c r="E2035" s="196">
        <v>57.819799999999994</v>
      </c>
      <c r="F2035" s="196">
        <v>58.568099999999994</v>
      </c>
      <c r="G2035" s="196">
        <v>57.978199999999994</v>
      </c>
      <c r="H2035" s="197" t="s">
        <v>1628</v>
      </c>
      <c r="I2035" s="197"/>
      <c r="J2035" s="201" t="s">
        <v>3547</v>
      </c>
      <c r="K2035" s="197"/>
      <c r="L2035" s="192"/>
      <c r="M2035" s="197"/>
      <c r="N2035" s="192" t="s">
        <v>4121</v>
      </c>
      <c r="O2035" s="194" t="s">
        <v>1614</v>
      </c>
      <c r="P2035" s="192" t="s">
        <v>10749</v>
      </c>
      <c r="Q2035" s="197" t="s">
        <v>3547</v>
      </c>
    </row>
    <row r="2036" spans="1:17">
      <c r="A2036" s="192" t="s">
        <v>6560</v>
      </c>
      <c r="B2036" s="196">
        <v>1.7723</v>
      </c>
      <c r="C2036" s="196">
        <v>1.3368</v>
      </c>
      <c r="D2036" s="196">
        <v>57.218399999999995</v>
      </c>
      <c r="E2036" s="196">
        <v>58.514099999999999</v>
      </c>
      <c r="F2036" s="196">
        <v>60.521999999999998</v>
      </c>
      <c r="G2036" s="196">
        <v>58.694999999999993</v>
      </c>
      <c r="H2036" s="197" t="s">
        <v>1636</v>
      </c>
      <c r="I2036" s="197" t="s">
        <v>1628</v>
      </c>
      <c r="J2036" s="201" t="s">
        <v>3547</v>
      </c>
      <c r="K2036" s="197" t="s">
        <v>3550</v>
      </c>
      <c r="L2036" s="192"/>
      <c r="M2036" s="197"/>
      <c r="N2036" s="192" t="s">
        <v>1319</v>
      </c>
      <c r="O2036" s="194" t="s">
        <v>2869</v>
      </c>
      <c r="P2036" s="192" t="s">
        <v>10740</v>
      </c>
      <c r="Q2036" s="197" t="s">
        <v>9817</v>
      </c>
    </row>
    <row r="2037" spans="1:17">
      <c r="A2037" s="192" t="s">
        <v>6561</v>
      </c>
      <c r="B2037" s="196">
        <v>1.3457999999999999</v>
      </c>
      <c r="C2037" s="196">
        <v>0.86879999999999991</v>
      </c>
      <c r="D2037" s="196">
        <v>31.4833</v>
      </c>
      <c r="E2037" s="196">
        <v>33.598899999999993</v>
      </c>
      <c r="F2037" s="196">
        <v>32.778599999999997</v>
      </c>
      <c r="G2037" s="196">
        <v>32.609099999999998</v>
      </c>
      <c r="H2037" s="197" t="s">
        <v>4315</v>
      </c>
      <c r="I2037" s="197" t="s">
        <v>1793</v>
      </c>
      <c r="J2037" s="201" t="s">
        <v>3610</v>
      </c>
      <c r="K2037" s="197"/>
      <c r="L2037" s="192"/>
      <c r="M2037" s="197"/>
      <c r="N2037" s="192" t="s">
        <v>3565</v>
      </c>
      <c r="O2037" s="194" t="s">
        <v>2876</v>
      </c>
      <c r="P2037" s="192" t="s">
        <v>10751</v>
      </c>
      <c r="Q2037" s="197" t="s">
        <v>3547</v>
      </c>
    </row>
    <row r="2038" spans="1:17">
      <c r="A2038" s="192" t="s">
        <v>6562</v>
      </c>
      <c r="B2038" s="196">
        <v>1.5162</v>
      </c>
      <c r="C2038" s="196">
        <v>1.2792999999999999</v>
      </c>
      <c r="D2038" s="196">
        <v>45.061699999999995</v>
      </c>
      <c r="E2038" s="196">
        <v>46.878899999999994</v>
      </c>
      <c r="F2038" s="196">
        <v>48.009599999999999</v>
      </c>
      <c r="G2038" s="196">
        <v>46.709599999999995</v>
      </c>
      <c r="H2038" s="197" t="s">
        <v>1475</v>
      </c>
      <c r="I2038" s="197" t="s">
        <v>1413</v>
      </c>
      <c r="J2038" s="201" t="s">
        <v>3547</v>
      </c>
      <c r="K2038" s="197" t="s">
        <v>3550</v>
      </c>
      <c r="L2038" s="192"/>
      <c r="M2038" s="197"/>
      <c r="N2038" s="192" t="s">
        <v>4318</v>
      </c>
      <c r="O2038" s="194" t="s">
        <v>2868</v>
      </c>
      <c r="P2038" s="192" t="s">
        <v>10739</v>
      </c>
      <c r="Q2038" s="197" t="s">
        <v>3547</v>
      </c>
    </row>
    <row r="2039" spans="1:17">
      <c r="A2039" s="192" t="s">
        <v>6563</v>
      </c>
      <c r="B2039" s="196">
        <v>1.8167</v>
      </c>
      <c r="C2039" s="196">
        <v>1.3368</v>
      </c>
      <c r="D2039" s="196">
        <v>56.735999999999997</v>
      </c>
      <c r="E2039" s="196">
        <v>57.734099999999998</v>
      </c>
      <c r="F2039" s="196">
        <v>60.289099999999998</v>
      </c>
      <c r="G2039" s="196">
        <v>58.240399999999994</v>
      </c>
      <c r="H2039" s="197" t="s">
        <v>1636</v>
      </c>
      <c r="I2039" s="197" t="s">
        <v>1628</v>
      </c>
      <c r="J2039" s="201" t="s">
        <v>3547</v>
      </c>
      <c r="K2039" s="197" t="s">
        <v>3550</v>
      </c>
      <c r="L2039" s="192"/>
      <c r="M2039" s="197">
        <v>7.7999999999999996E-3</v>
      </c>
      <c r="N2039" s="192" t="s">
        <v>4309</v>
      </c>
      <c r="O2039" s="194" t="s">
        <v>2866</v>
      </c>
      <c r="P2039" s="192" t="s">
        <v>10730</v>
      </c>
      <c r="Q2039" s="197" t="s">
        <v>9817</v>
      </c>
    </row>
    <row r="2040" spans="1:17">
      <c r="A2040" s="192" t="s">
        <v>6564</v>
      </c>
      <c r="B2040" s="196">
        <v>1.6788999999999998</v>
      </c>
      <c r="C2040" s="196">
        <v>1.2875999999999999</v>
      </c>
      <c r="D2040" s="196">
        <v>52.309799999999996</v>
      </c>
      <c r="E2040" s="196">
        <v>50.870099999999994</v>
      </c>
      <c r="F2040" s="196">
        <v>51.706999999999994</v>
      </c>
      <c r="G2040" s="196">
        <v>51.623899999999999</v>
      </c>
      <c r="H2040" s="197" t="s">
        <v>1636</v>
      </c>
      <c r="I2040" s="197"/>
      <c r="J2040" s="201" t="s">
        <v>3547</v>
      </c>
      <c r="K2040" s="197"/>
      <c r="L2040" s="192"/>
      <c r="M2040" s="197"/>
      <c r="N2040" s="192" t="s">
        <v>3707</v>
      </c>
      <c r="O2040" s="194" t="s">
        <v>2867</v>
      </c>
      <c r="P2040" s="192" t="s">
        <v>10738</v>
      </c>
      <c r="Q2040" s="197" t="s">
        <v>3547</v>
      </c>
    </row>
    <row r="2041" spans="1:17">
      <c r="A2041" s="192" t="s">
        <v>6565</v>
      </c>
      <c r="B2041" s="196">
        <v>1.9205999999999999</v>
      </c>
      <c r="C2041" s="196">
        <v>0.86879999999999991</v>
      </c>
      <c r="D2041" s="196">
        <v>33.173499999999997</v>
      </c>
      <c r="E2041" s="196">
        <v>34.042499999999997</v>
      </c>
      <c r="F2041" s="196">
        <v>35.075899999999997</v>
      </c>
      <c r="G2041" s="196">
        <v>34.113599999999998</v>
      </c>
      <c r="H2041" s="197" t="s">
        <v>1793</v>
      </c>
      <c r="I2041" s="197"/>
      <c r="J2041" s="201" t="s">
        <v>3547</v>
      </c>
      <c r="K2041" s="197"/>
      <c r="L2041" s="192"/>
      <c r="M2041" s="197"/>
      <c r="N2041" s="192" t="s">
        <v>4310</v>
      </c>
      <c r="O2041" s="194" t="s">
        <v>2860</v>
      </c>
      <c r="P2041" s="192" t="s">
        <v>10731</v>
      </c>
      <c r="Q2041" s="197" t="s">
        <v>3547</v>
      </c>
    </row>
    <row r="2042" spans="1:17">
      <c r="A2042" s="192" t="s">
        <v>6566</v>
      </c>
      <c r="B2042" s="196">
        <v>1.4161999999999999</v>
      </c>
      <c r="C2042" s="196">
        <v>0.87769999999999992</v>
      </c>
      <c r="D2042" s="196">
        <v>31.690199999999997</v>
      </c>
      <c r="E2042" s="196">
        <v>32.055199999999999</v>
      </c>
      <c r="F2042" s="196">
        <v>31.6861</v>
      </c>
      <c r="G2042" s="196">
        <v>31.812099999999997</v>
      </c>
      <c r="H2042" s="197" t="s">
        <v>1697</v>
      </c>
      <c r="I2042" s="197"/>
      <c r="J2042" s="201" t="s">
        <v>3547</v>
      </c>
      <c r="K2042" s="197"/>
      <c r="L2042" s="192"/>
      <c r="M2042" s="197"/>
      <c r="N2042" s="192" t="s">
        <v>4322</v>
      </c>
      <c r="O2042" s="194" t="s">
        <v>2877</v>
      </c>
      <c r="P2042" s="192" t="s">
        <v>10752</v>
      </c>
      <c r="Q2042" s="197" t="s">
        <v>3547</v>
      </c>
    </row>
    <row r="2043" spans="1:17">
      <c r="A2043" s="192" t="s">
        <v>6567</v>
      </c>
      <c r="B2043" s="196">
        <v>1.8029999999999999</v>
      </c>
      <c r="C2043" s="196">
        <v>1.3368</v>
      </c>
      <c r="D2043" s="196">
        <v>55.939699999999995</v>
      </c>
      <c r="E2043" s="196">
        <v>56.495199999999997</v>
      </c>
      <c r="F2043" s="196">
        <v>55.677199999999999</v>
      </c>
      <c r="G2043" s="196">
        <v>56.028399999999998</v>
      </c>
      <c r="H2043" s="197" t="s">
        <v>1636</v>
      </c>
      <c r="I2043" s="197" t="s">
        <v>1628</v>
      </c>
      <c r="J2043" s="201" t="s">
        <v>3547</v>
      </c>
      <c r="K2043" s="197" t="s">
        <v>3550</v>
      </c>
      <c r="L2043" s="192"/>
      <c r="M2043" s="197"/>
      <c r="N2043" s="192" t="s">
        <v>4316</v>
      </c>
      <c r="O2043" s="194" t="s">
        <v>2864</v>
      </c>
      <c r="P2043" s="192" t="s">
        <v>10736</v>
      </c>
      <c r="Q2043" s="197" t="s">
        <v>9817</v>
      </c>
    </row>
    <row r="2044" spans="1:17">
      <c r="A2044" s="192" t="s">
        <v>6568</v>
      </c>
      <c r="B2044" s="196">
        <v>1.4327999999999999</v>
      </c>
      <c r="C2044" s="196">
        <v>1.3368</v>
      </c>
      <c r="D2044" s="196">
        <v>49.282199999999996</v>
      </c>
      <c r="E2044" s="196">
        <v>51.707499999999996</v>
      </c>
      <c r="F2044" s="196">
        <v>52.591099999999997</v>
      </c>
      <c r="G2044" s="196">
        <v>51.209799999999994</v>
      </c>
      <c r="H2044" s="197" t="s">
        <v>1636</v>
      </c>
      <c r="I2044" s="197" t="s">
        <v>1628</v>
      </c>
      <c r="J2044" s="201" t="s">
        <v>3547</v>
      </c>
      <c r="K2044" s="197" t="s">
        <v>3550</v>
      </c>
      <c r="L2044" s="192"/>
      <c r="M2044" s="197"/>
      <c r="N2044" s="192" t="s">
        <v>4314</v>
      </c>
      <c r="O2044" s="194" t="s">
        <v>2862</v>
      </c>
      <c r="P2044" s="192" t="s">
        <v>10734</v>
      </c>
      <c r="Q2044" s="197" t="s">
        <v>3547</v>
      </c>
    </row>
    <row r="2045" spans="1:17">
      <c r="A2045" s="192" t="s">
        <v>10753</v>
      </c>
      <c r="B2045" s="196"/>
      <c r="C2045" s="196">
        <v>1.2875999999999999</v>
      </c>
      <c r="D2045" s="196">
        <v>45.556699999999999</v>
      </c>
      <c r="E2045" s="196">
        <v>51.254999999999995</v>
      </c>
      <c r="F2045" s="196"/>
      <c r="G2045" s="196">
        <v>48.440199999999997</v>
      </c>
      <c r="H2045" s="197" t="s">
        <v>1636</v>
      </c>
      <c r="I2045" s="197"/>
      <c r="J2045" s="201" t="s">
        <v>3547</v>
      </c>
      <c r="K2045" s="197"/>
      <c r="L2045" s="192"/>
      <c r="M2045" s="197"/>
      <c r="N2045" s="192" t="s">
        <v>1319</v>
      </c>
      <c r="O2045" s="194" t="s">
        <v>2869</v>
      </c>
      <c r="P2045" s="192" t="s">
        <v>10740</v>
      </c>
      <c r="Q2045" s="197" t="s">
        <v>3547</v>
      </c>
    </row>
    <row r="2046" spans="1:17">
      <c r="A2046" s="192" t="s">
        <v>6569</v>
      </c>
      <c r="B2046" s="196">
        <v>1.2761999999999998</v>
      </c>
      <c r="C2046" s="196">
        <v>1.0456999999999999</v>
      </c>
      <c r="D2046" s="196">
        <v>34.884799999999998</v>
      </c>
      <c r="E2046" s="196">
        <v>36.719099999999997</v>
      </c>
      <c r="F2046" s="196">
        <v>37.528699999999994</v>
      </c>
      <c r="G2046" s="196">
        <v>36.366499999999995</v>
      </c>
      <c r="H2046" s="197" t="s">
        <v>1415</v>
      </c>
      <c r="I2046" s="197"/>
      <c r="J2046" s="201" t="s">
        <v>3547</v>
      </c>
      <c r="K2046" s="197"/>
      <c r="L2046" s="192"/>
      <c r="M2046" s="197"/>
      <c r="N2046" s="192" t="s">
        <v>4323</v>
      </c>
      <c r="O2046" s="194" t="s">
        <v>2878</v>
      </c>
      <c r="P2046" s="192" t="s">
        <v>10754</v>
      </c>
      <c r="Q2046" s="197" t="s">
        <v>3547</v>
      </c>
    </row>
    <row r="2047" spans="1:17">
      <c r="A2047" s="192" t="s">
        <v>9731</v>
      </c>
      <c r="B2047" s="196"/>
      <c r="C2047" s="196">
        <v>1.1294999999999999</v>
      </c>
      <c r="D2047" s="196">
        <v>35.405799999999999</v>
      </c>
      <c r="E2047" s="196">
        <v>34.935899999999997</v>
      </c>
      <c r="F2047" s="196">
        <v>33.760099999999994</v>
      </c>
      <c r="G2047" s="196">
        <v>34.660599999999995</v>
      </c>
      <c r="H2047" s="197" t="s">
        <v>1475</v>
      </c>
      <c r="I2047" s="197"/>
      <c r="J2047" s="201" t="s">
        <v>3547</v>
      </c>
      <c r="K2047" s="197"/>
      <c r="L2047" s="192"/>
      <c r="M2047" s="197"/>
      <c r="N2047" s="192" t="s">
        <v>4318</v>
      </c>
      <c r="O2047" s="194" t="s">
        <v>2868</v>
      </c>
      <c r="P2047" s="192" t="s">
        <v>10739</v>
      </c>
      <c r="Q2047" s="197" t="s">
        <v>3547</v>
      </c>
    </row>
    <row r="2048" spans="1:17">
      <c r="A2048" s="192" t="s">
        <v>6570</v>
      </c>
      <c r="B2048" s="196">
        <v>1.3418999999999999</v>
      </c>
      <c r="C2048" s="196">
        <v>0.87769999999999992</v>
      </c>
      <c r="D2048" s="196">
        <v>33.075399999999995</v>
      </c>
      <c r="E2048" s="196">
        <v>34.535799999999995</v>
      </c>
      <c r="F2048" s="196">
        <v>35.619399999999999</v>
      </c>
      <c r="G2048" s="196">
        <v>34.413599999999995</v>
      </c>
      <c r="H2048" s="197" t="s">
        <v>4315</v>
      </c>
      <c r="I2048" s="197" t="s">
        <v>1697</v>
      </c>
      <c r="J2048" s="201" t="s">
        <v>3610</v>
      </c>
      <c r="K2048" s="197"/>
      <c r="L2048" s="192"/>
      <c r="M2048" s="197"/>
      <c r="N2048" s="192" t="s">
        <v>4160</v>
      </c>
      <c r="O2048" s="194" t="s">
        <v>2879</v>
      </c>
      <c r="P2048" s="192" t="s">
        <v>10748</v>
      </c>
      <c r="Q2048" s="197" t="s">
        <v>3547</v>
      </c>
    </row>
    <row r="2049" spans="1:17">
      <c r="A2049" s="192" t="s">
        <v>6571</v>
      </c>
      <c r="B2049" s="196">
        <v>1.3845999999999998</v>
      </c>
      <c r="C2049" s="196">
        <v>0.87769999999999992</v>
      </c>
      <c r="D2049" s="196">
        <v>29.5031</v>
      </c>
      <c r="E2049" s="196">
        <v>30.747799999999998</v>
      </c>
      <c r="F2049" s="196">
        <v>31.472799999999999</v>
      </c>
      <c r="G2049" s="196">
        <v>30.601299999999998</v>
      </c>
      <c r="H2049" s="197" t="s">
        <v>1697</v>
      </c>
      <c r="I2049" s="197"/>
      <c r="J2049" s="201" t="s">
        <v>3547</v>
      </c>
      <c r="K2049" s="197"/>
      <c r="L2049" s="192"/>
      <c r="M2049" s="197"/>
      <c r="N2049" s="192" t="s">
        <v>4322</v>
      </c>
      <c r="O2049" s="194" t="s">
        <v>2877</v>
      </c>
      <c r="P2049" s="192" t="s">
        <v>10752</v>
      </c>
      <c r="Q2049" s="197" t="s">
        <v>3547</v>
      </c>
    </row>
    <row r="2050" spans="1:17">
      <c r="A2050" s="192" t="s">
        <v>6572</v>
      </c>
      <c r="B2050" s="196">
        <v>1.6761999999999999</v>
      </c>
      <c r="C2050" s="196">
        <v>1.0456999999999999</v>
      </c>
      <c r="D2050" s="196">
        <v>38.833299999999994</v>
      </c>
      <c r="E2050" s="196">
        <v>39.997199999999999</v>
      </c>
      <c r="F2050" s="196">
        <v>42.333699999999993</v>
      </c>
      <c r="G2050" s="196">
        <v>40.358499999999999</v>
      </c>
      <c r="H2050" s="197" t="s">
        <v>1415</v>
      </c>
      <c r="I2050" s="197"/>
      <c r="J2050" s="201" t="s">
        <v>3547</v>
      </c>
      <c r="K2050" s="197"/>
      <c r="L2050" s="192"/>
      <c r="M2050" s="197"/>
      <c r="N2050" s="192" t="s">
        <v>4313</v>
      </c>
      <c r="O2050" s="194" t="s">
        <v>2861</v>
      </c>
      <c r="P2050" s="192" t="s">
        <v>10733</v>
      </c>
      <c r="Q2050" s="197" t="s">
        <v>3547</v>
      </c>
    </row>
    <row r="2051" spans="1:17">
      <c r="A2051" s="192" t="s">
        <v>6573</v>
      </c>
      <c r="B2051" s="196">
        <v>1.7602</v>
      </c>
      <c r="C2051" s="196">
        <v>1.0070999999999999</v>
      </c>
      <c r="D2051" s="196">
        <v>36.379199999999997</v>
      </c>
      <c r="E2051" s="196">
        <v>37.786299999999997</v>
      </c>
      <c r="F2051" s="196">
        <v>38.397099999999995</v>
      </c>
      <c r="G2051" s="196">
        <v>37.489799999999995</v>
      </c>
      <c r="H2051" s="197" t="s">
        <v>4315</v>
      </c>
      <c r="I2051" s="197" t="s">
        <v>1417</v>
      </c>
      <c r="J2051" s="201" t="s">
        <v>3547</v>
      </c>
      <c r="K2051" s="197" t="s">
        <v>3550</v>
      </c>
      <c r="L2051" s="192"/>
      <c r="M2051" s="197"/>
      <c r="N2051" s="192" t="s">
        <v>3609</v>
      </c>
      <c r="O2051" s="194" t="s">
        <v>2880</v>
      </c>
      <c r="P2051" s="192" t="s">
        <v>10755</v>
      </c>
      <c r="Q2051" s="197" t="s">
        <v>3547</v>
      </c>
    </row>
    <row r="2052" spans="1:17">
      <c r="A2052" s="192" t="s">
        <v>6574</v>
      </c>
      <c r="B2052" s="196">
        <v>1.4532999999999998</v>
      </c>
      <c r="C2052" s="196">
        <v>1.3368</v>
      </c>
      <c r="D2052" s="196">
        <v>56.820399999999999</v>
      </c>
      <c r="E2052" s="196">
        <v>56.794899999999998</v>
      </c>
      <c r="F2052" s="196">
        <v>57.376199999999997</v>
      </c>
      <c r="G2052" s="196">
        <v>56.997499999999995</v>
      </c>
      <c r="H2052" s="197" t="s">
        <v>1636</v>
      </c>
      <c r="I2052" s="197" t="s">
        <v>1628</v>
      </c>
      <c r="J2052" s="201" t="s">
        <v>3547</v>
      </c>
      <c r="K2052" s="197" t="s">
        <v>3550</v>
      </c>
      <c r="L2052" s="192"/>
      <c r="M2052" s="197"/>
      <c r="N2052" s="192" t="s">
        <v>4316</v>
      </c>
      <c r="O2052" s="194" t="s">
        <v>2864</v>
      </c>
      <c r="P2052" s="192" t="s">
        <v>10736</v>
      </c>
      <c r="Q2052" s="197" t="s">
        <v>3547</v>
      </c>
    </row>
    <row r="2053" spans="1:17">
      <c r="A2053" s="192" t="s">
        <v>6575</v>
      </c>
      <c r="B2053" s="196">
        <v>1.3556999999999999</v>
      </c>
      <c r="C2053" s="196">
        <v>0.86879999999999991</v>
      </c>
      <c r="D2053" s="196">
        <v>35.671299999999995</v>
      </c>
      <c r="E2053" s="196">
        <v>38.0107</v>
      </c>
      <c r="F2053" s="196">
        <v>32.567099999999996</v>
      </c>
      <c r="G2053" s="196">
        <v>35.490699999999997</v>
      </c>
      <c r="H2053" s="197" t="s">
        <v>4315</v>
      </c>
      <c r="I2053" s="197"/>
      <c r="J2053" s="201" t="s">
        <v>3547</v>
      </c>
      <c r="K2053" s="197"/>
      <c r="L2053" s="192"/>
      <c r="M2053" s="197"/>
      <c r="N2053" s="192" t="s">
        <v>3609</v>
      </c>
      <c r="O2053" s="194" t="s">
        <v>2880</v>
      </c>
      <c r="P2053" s="192" t="s">
        <v>10755</v>
      </c>
      <c r="Q2053" s="197" t="s">
        <v>3547</v>
      </c>
    </row>
    <row r="2054" spans="1:17">
      <c r="A2054" s="192" t="s">
        <v>6576</v>
      </c>
      <c r="B2054" s="196">
        <v>1.1466999999999998</v>
      </c>
      <c r="C2054" s="196">
        <v>0.86879999999999991</v>
      </c>
      <c r="D2054" s="196">
        <v>26.88</v>
      </c>
      <c r="E2054" s="196">
        <v>30.795399999999997</v>
      </c>
      <c r="F2054" s="196">
        <v>33.6282</v>
      </c>
      <c r="G2054" s="196">
        <v>30.315299999999997</v>
      </c>
      <c r="H2054" s="197" t="s">
        <v>4315</v>
      </c>
      <c r="I2054" s="197" t="s">
        <v>1793</v>
      </c>
      <c r="J2054" s="201" t="s">
        <v>3547</v>
      </c>
      <c r="K2054" s="197" t="s">
        <v>3550</v>
      </c>
      <c r="L2054" s="192"/>
      <c r="M2054" s="197"/>
      <c r="N2054" s="192" t="s">
        <v>4161</v>
      </c>
      <c r="O2054" s="194" t="s">
        <v>2881</v>
      </c>
      <c r="P2054" s="192" t="s">
        <v>10756</v>
      </c>
      <c r="Q2054" s="197" t="s">
        <v>3547</v>
      </c>
    </row>
    <row r="2055" spans="1:17">
      <c r="A2055" s="192" t="s">
        <v>6577</v>
      </c>
      <c r="B2055" s="196">
        <v>1.5043</v>
      </c>
      <c r="C2055" s="196">
        <v>1.3368</v>
      </c>
      <c r="D2055" s="196">
        <v>47.639299999999999</v>
      </c>
      <c r="E2055" s="196">
        <v>39.242799999999995</v>
      </c>
      <c r="F2055" s="196">
        <v>43.974599999999995</v>
      </c>
      <c r="G2055" s="196">
        <v>43.562099999999994</v>
      </c>
      <c r="H2055" s="197" t="s">
        <v>1636</v>
      </c>
      <c r="I2055" s="197" t="s">
        <v>1628</v>
      </c>
      <c r="J2055" s="201" t="s">
        <v>3547</v>
      </c>
      <c r="K2055" s="197" t="s">
        <v>3550</v>
      </c>
      <c r="L2055" s="192"/>
      <c r="M2055" s="197"/>
      <c r="N2055" s="192" t="s">
        <v>4314</v>
      </c>
      <c r="O2055" s="194" t="s">
        <v>2862</v>
      </c>
      <c r="P2055" s="192" t="s">
        <v>10734</v>
      </c>
      <c r="Q2055" s="197" t="s">
        <v>3547</v>
      </c>
    </row>
    <row r="2056" spans="1:17">
      <c r="A2056" s="192" t="s">
        <v>6578</v>
      </c>
      <c r="B2056" s="196">
        <v>1.2105999999999999</v>
      </c>
      <c r="C2056" s="196">
        <v>1.3368</v>
      </c>
      <c r="D2056" s="196">
        <v>47.803999999999995</v>
      </c>
      <c r="E2056" s="196">
        <v>50.579699999999995</v>
      </c>
      <c r="F2056" s="196">
        <v>53.220199999999998</v>
      </c>
      <c r="G2056" s="196">
        <v>50.513799999999996</v>
      </c>
      <c r="H2056" s="197" t="s">
        <v>1628</v>
      </c>
      <c r="I2056" s="197"/>
      <c r="J2056" s="201" t="s">
        <v>3547</v>
      </c>
      <c r="K2056" s="197"/>
      <c r="L2056" s="192"/>
      <c r="M2056" s="197"/>
      <c r="N2056" s="192" t="s">
        <v>4121</v>
      </c>
      <c r="O2056" s="194" t="s">
        <v>1614</v>
      </c>
      <c r="P2056" s="192" t="s">
        <v>10749</v>
      </c>
      <c r="Q2056" s="197" t="s">
        <v>3547</v>
      </c>
    </row>
    <row r="2057" spans="1:17">
      <c r="A2057" s="192" t="s">
        <v>6579</v>
      </c>
      <c r="B2057" s="196">
        <v>1.6244999999999998</v>
      </c>
      <c r="C2057" s="196">
        <v>0.86879999999999991</v>
      </c>
      <c r="D2057" s="196">
        <v>36.586399999999998</v>
      </c>
      <c r="E2057" s="196">
        <v>38.702399999999997</v>
      </c>
      <c r="F2057" s="196">
        <v>36.676199999999994</v>
      </c>
      <c r="G2057" s="196">
        <v>37.312199999999997</v>
      </c>
      <c r="H2057" s="197" t="s">
        <v>4324</v>
      </c>
      <c r="I2057" s="197"/>
      <c r="J2057" s="201" t="s">
        <v>3547</v>
      </c>
      <c r="K2057" s="197"/>
      <c r="L2057" s="192"/>
      <c r="M2057" s="197"/>
      <c r="N2057" s="192" t="s">
        <v>4325</v>
      </c>
      <c r="O2057" s="194" t="s">
        <v>2882</v>
      </c>
      <c r="P2057" s="192" t="s">
        <v>10757</v>
      </c>
      <c r="Q2057" s="197" t="s">
        <v>3547</v>
      </c>
    </row>
    <row r="2058" spans="1:17">
      <c r="A2058" s="192" t="s">
        <v>6580</v>
      </c>
      <c r="B2058" s="196">
        <v>1.3297999999999999</v>
      </c>
      <c r="C2058" s="196">
        <v>0.93119999999999992</v>
      </c>
      <c r="D2058" s="196">
        <v>36.085999999999999</v>
      </c>
      <c r="E2058" s="196">
        <v>36.613899999999994</v>
      </c>
      <c r="F2058" s="196">
        <v>39.001799999999996</v>
      </c>
      <c r="G2058" s="196">
        <v>37.234599999999993</v>
      </c>
      <c r="H2058" s="197" t="s">
        <v>4315</v>
      </c>
      <c r="I2058" s="197"/>
      <c r="J2058" s="201" t="s">
        <v>3547</v>
      </c>
      <c r="K2058" s="197"/>
      <c r="L2058" s="192"/>
      <c r="M2058" s="197">
        <v>6.2399999999999997E-2</v>
      </c>
      <c r="N2058" s="192" t="s">
        <v>3658</v>
      </c>
      <c r="O2058" s="194" t="s">
        <v>2883</v>
      </c>
      <c r="P2058" s="192" t="s">
        <v>10758</v>
      </c>
      <c r="Q2058" s="197" t="s">
        <v>3547</v>
      </c>
    </row>
    <row r="2059" spans="1:17">
      <c r="A2059" s="192" t="s">
        <v>6581</v>
      </c>
      <c r="B2059" s="196">
        <v>1.3599999999999999</v>
      </c>
      <c r="C2059" s="196">
        <v>0.86879999999999991</v>
      </c>
      <c r="D2059" s="196">
        <v>29.806199999999997</v>
      </c>
      <c r="E2059" s="196">
        <v>30.062099999999997</v>
      </c>
      <c r="F2059" s="196">
        <v>32.121499999999997</v>
      </c>
      <c r="G2059" s="196">
        <v>30.665999999999997</v>
      </c>
      <c r="H2059" s="197" t="s">
        <v>4315</v>
      </c>
      <c r="I2059" s="197"/>
      <c r="J2059" s="201" t="s">
        <v>3547</v>
      </c>
      <c r="K2059" s="197"/>
      <c r="L2059" s="192"/>
      <c r="M2059" s="197"/>
      <c r="N2059" s="192" t="s">
        <v>4103</v>
      </c>
      <c r="O2059" s="194" t="s">
        <v>2884</v>
      </c>
      <c r="P2059" s="192" t="s">
        <v>10759</v>
      </c>
      <c r="Q2059" s="197" t="s">
        <v>3547</v>
      </c>
    </row>
    <row r="2060" spans="1:17">
      <c r="A2060" s="192" t="s">
        <v>6582</v>
      </c>
      <c r="B2060" s="196">
        <v>1.3952</v>
      </c>
      <c r="C2060" s="196">
        <v>1.2875999999999999</v>
      </c>
      <c r="D2060" s="196">
        <v>48.572399999999995</v>
      </c>
      <c r="E2060" s="196">
        <v>52.532299999999999</v>
      </c>
      <c r="F2060" s="196">
        <v>47.583599999999997</v>
      </c>
      <c r="G2060" s="196">
        <v>49.549699999999994</v>
      </c>
      <c r="H2060" s="197" t="s">
        <v>1636</v>
      </c>
      <c r="I2060" s="197"/>
      <c r="J2060" s="201" t="s">
        <v>3547</v>
      </c>
      <c r="K2060" s="197"/>
      <c r="L2060" s="192"/>
      <c r="M2060" s="197"/>
      <c r="N2060" s="192" t="s">
        <v>1319</v>
      </c>
      <c r="O2060" s="194" t="s">
        <v>2869</v>
      </c>
      <c r="P2060" s="192" t="s">
        <v>10740</v>
      </c>
      <c r="Q2060" s="197" t="s">
        <v>3547</v>
      </c>
    </row>
    <row r="2061" spans="1:17">
      <c r="A2061" s="192" t="s">
        <v>6583</v>
      </c>
      <c r="B2061" s="196">
        <v>2.2361999999999997</v>
      </c>
      <c r="C2061" s="196">
        <v>1.3368</v>
      </c>
      <c r="D2061" s="196">
        <v>63.007399999999997</v>
      </c>
      <c r="E2061" s="196">
        <v>63.112599999999993</v>
      </c>
      <c r="F2061" s="196">
        <v>64.028499999999994</v>
      </c>
      <c r="G2061" s="196">
        <v>63.408099999999997</v>
      </c>
      <c r="H2061" s="197" t="s">
        <v>1636</v>
      </c>
      <c r="I2061" s="197" t="s">
        <v>1628</v>
      </c>
      <c r="J2061" s="201" t="s">
        <v>3547</v>
      </c>
      <c r="K2061" s="197" t="s">
        <v>3550</v>
      </c>
      <c r="L2061" s="192"/>
      <c r="M2061" s="197"/>
      <c r="N2061" s="192" t="s">
        <v>1319</v>
      </c>
      <c r="O2061" s="194" t="s">
        <v>2869</v>
      </c>
      <c r="P2061" s="192" t="s">
        <v>10740</v>
      </c>
      <c r="Q2061" s="197" t="s">
        <v>9817</v>
      </c>
    </row>
    <row r="2062" spans="1:17">
      <c r="A2062" s="192" t="s">
        <v>6584</v>
      </c>
      <c r="B2062" s="196">
        <v>1.7955999999999999</v>
      </c>
      <c r="C2062" s="196">
        <v>1.0456999999999999</v>
      </c>
      <c r="D2062" s="196">
        <v>40.254799999999996</v>
      </c>
      <c r="E2062" s="196">
        <v>40.818999999999996</v>
      </c>
      <c r="F2062" s="196">
        <v>41.548899999999996</v>
      </c>
      <c r="G2062" s="196">
        <v>40.879099999999994</v>
      </c>
      <c r="H2062" s="197" t="s">
        <v>1415</v>
      </c>
      <c r="I2062" s="197"/>
      <c r="J2062" s="201" t="s">
        <v>3547</v>
      </c>
      <c r="K2062" s="197"/>
      <c r="L2062" s="192"/>
      <c r="M2062" s="197"/>
      <c r="N2062" s="192" t="s">
        <v>4313</v>
      </c>
      <c r="O2062" s="194" t="s">
        <v>2861</v>
      </c>
      <c r="P2062" s="192" t="s">
        <v>10733</v>
      </c>
      <c r="Q2062" s="197" t="s">
        <v>3547</v>
      </c>
    </row>
    <row r="2063" spans="1:17">
      <c r="A2063" s="192" t="s">
        <v>6585</v>
      </c>
      <c r="B2063" s="196">
        <v>1.4997999999999998</v>
      </c>
      <c r="C2063" s="196">
        <v>0.89449999999999985</v>
      </c>
      <c r="D2063" s="196">
        <v>31.27</v>
      </c>
      <c r="E2063" s="196">
        <v>31.555</v>
      </c>
      <c r="F2063" s="196">
        <v>34.552399999999999</v>
      </c>
      <c r="G2063" s="196">
        <v>32.481899999999996</v>
      </c>
      <c r="H2063" s="197" t="s">
        <v>4315</v>
      </c>
      <c r="I2063" s="197"/>
      <c r="J2063" s="201" t="s">
        <v>3547</v>
      </c>
      <c r="K2063" s="197"/>
      <c r="L2063" s="192"/>
      <c r="M2063" s="197">
        <v>2.5699999999999997E-2</v>
      </c>
      <c r="N2063" s="192" t="s">
        <v>4327</v>
      </c>
      <c r="O2063" s="194" t="s">
        <v>2885</v>
      </c>
      <c r="P2063" s="192" t="s">
        <v>10760</v>
      </c>
      <c r="Q2063" s="197" t="s">
        <v>3547</v>
      </c>
    </row>
    <row r="2064" spans="1:17">
      <c r="A2064" s="192" t="s">
        <v>6586</v>
      </c>
      <c r="B2064" s="196">
        <v>1.5968</v>
      </c>
      <c r="C2064" s="196">
        <v>1.2875999999999999</v>
      </c>
      <c r="D2064" s="196">
        <v>47.078499999999998</v>
      </c>
      <c r="E2064" s="196">
        <v>48.435699999999997</v>
      </c>
      <c r="F2064" s="196">
        <v>48.950099999999999</v>
      </c>
      <c r="G2064" s="196">
        <v>48.156299999999995</v>
      </c>
      <c r="H2064" s="197" t="s">
        <v>1636</v>
      </c>
      <c r="I2064" s="197"/>
      <c r="J2064" s="201" t="s">
        <v>3547</v>
      </c>
      <c r="K2064" s="197"/>
      <c r="L2064" s="192"/>
      <c r="M2064" s="197"/>
      <c r="N2064" s="192" t="s">
        <v>4328</v>
      </c>
      <c r="O2064" s="194" t="s">
        <v>2886</v>
      </c>
      <c r="P2064" s="192" t="s">
        <v>10761</v>
      </c>
      <c r="Q2064" s="197" t="s">
        <v>3547</v>
      </c>
    </row>
    <row r="2065" spans="1:17">
      <c r="A2065" s="192" t="s">
        <v>6587</v>
      </c>
      <c r="B2065" s="196">
        <v>1.9212999999999998</v>
      </c>
      <c r="C2065" s="196">
        <v>1.3368</v>
      </c>
      <c r="D2065" s="196">
        <v>61.134499999999996</v>
      </c>
      <c r="E2065" s="196">
        <v>59.029599999999995</v>
      </c>
      <c r="F2065" s="196">
        <v>61.446299999999994</v>
      </c>
      <c r="G2065" s="196">
        <v>60.575399999999995</v>
      </c>
      <c r="H2065" s="197" t="s">
        <v>1628</v>
      </c>
      <c r="I2065" s="197"/>
      <c r="J2065" s="201" t="s">
        <v>3547</v>
      </c>
      <c r="K2065" s="197"/>
      <c r="L2065" s="192"/>
      <c r="M2065" s="197"/>
      <c r="N2065" s="192" t="s">
        <v>3809</v>
      </c>
      <c r="O2065" s="194" t="s">
        <v>2870</v>
      </c>
      <c r="P2065" s="192" t="s">
        <v>10741</v>
      </c>
      <c r="Q2065" s="197" t="s">
        <v>3547</v>
      </c>
    </row>
    <row r="2066" spans="1:17">
      <c r="A2066" s="192" t="s">
        <v>6588</v>
      </c>
      <c r="B2066" s="196">
        <v>1.363</v>
      </c>
      <c r="C2066" s="196">
        <v>1.3368</v>
      </c>
      <c r="D2066" s="196">
        <v>48.613899999999994</v>
      </c>
      <c r="E2066" s="196">
        <v>50.233599999999996</v>
      </c>
      <c r="F2066" s="196">
        <v>51.949299999999994</v>
      </c>
      <c r="G2066" s="196">
        <v>50.256599999999999</v>
      </c>
      <c r="H2066" s="197" t="s">
        <v>1628</v>
      </c>
      <c r="I2066" s="197"/>
      <c r="J2066" s="201" t="s">
        <v>3547</v>
      </c>
      <c r="K2066" s="197"/>
      <c r="L2066" s="192"/>
      <c r="M2066" s="197"/>
      <c r="N2066" s="192" t="s">
        <v>4121</v>
      </c>
      <c r="O2066" s="194" t="s">
        <v>1614</v>
      </c>
      <c r="P2066" s="192" t="s">
        <v>10749</v>
      </c>
      <c r="Q2066" s="197" t="s">
        <v>3547</v>
      </c>
    </row>
    <row r="2067" spans="1:17">
      <c r="A2067" s="192" t="s">
        <v>6589</v>
      </c>
      <c r="B2067" s="196">
        <v>0.92559999999999998</v>
      </c>
      <c r="C2067" s="196">
        <v>0.86879999999999991</v>
      </c>
      <c r="D2067" s="196">
        <v>30.2744</v>
      </c>
      <c r="E2067" s="196">
        <v>28.817699999999999</v>
      </c>
      <c r="F2067" s="196">
        <v>32.007999999999996</v>
      </c>
      <c r="G2067" s="196">
        <v>30.069599999999998</v>
      </c>
      <c r="H2067" s="197" t="s">
        <v>4324</v>
      </c>
      <c r="I2067" s="197" t="s">
        <v>4315</v>
      </c>
      <c r="J2067" s="201" t="s">
        <v>3547</v>
      </c>
      <c r="K2067" s="197"/>
      <c r="L2067" s="192" t="s">
        <v>3550</v>
      </c>
      <c r="M2067" s="197"/>
      <c r="N2067" s="192" t="s">
        <v>4325</v>
      </c>
      <c r="O2067" s="194" t="s">
        <v>2882</v>
      </c>
      <c r="P2067" s="192" t="s">
        <v>10757</v>
      </c>
      <c r="Q2067" s="197" t="s">
        <v>3547</v>
      </c>
    </row>
    <row r="2068" spans="1:17">
      <c r="A2068" s="192" t="s">
        <v>6590</v>
      </c>
      <c r="B2068" s="196">
        <v>1.0949</v>
      </c>
      <c r="C2068" s="196">
        <v>1.0456999999999999</v>
      </c>
      <c r="D2068" s="196">
        <v>26.631899999999998</v>
      </c>
      <c r="E2068" s="196">
        <v>28.071199999999997</v>
      </c>
      <c r="F2068" s="196">
        <v>30.699099999999998</v>
      </c>
      <c r="G2068" s="196">
        <v>28.455299999999998</v>
      </c>
      <c r="H2068" s="197" t="s">
        <v>1415</v>
      </c>
      <c r="I2068" s="197"/>
      <c r="J2068" s="201" t="s">
        <v>3547</v>
      </c>
      <c r="K2068" s="197"/>
      <c r="L2068" s="192"/>
      <c r="M2068" s="197"/>
      <c r="N2068" s="192" t="s">
        <v>4313</v>
      </c>
      <c r="O2068" s="194" t="s">
        <v>2861</v>
      </c>
      <c r="P2068" s="192" t="s">
        <v>10733</v>
      </c>
      <c r="Q2068" s="197" t="s">
        <v>3547</v>
      </c>
    </row>
    <row r="2069" spans="1:17">
      <c r="A2069" s="192" t="s">
        <v>6591</v>
      </c>
      <c r="B2069" s="196">
        <v>1.2409999999999999</v>
      </c>
      <c r="C2069" s="196">
        <v>0.99159999999999993</v>
      </c>
      <c r="D2069" s="196">
        <v>32.942699999999995</v>
      </c>
      <c r="E2069" s="196">
        <v>33.447699999999998</v>
      </c>
      <c r="F2069" s="196">
        <v>33.887099999999997</v>
      </c>
      <c r="G2069" s="196">
        <v>33.416499999999999</v>
      </c>
      <c r="H2069" s="197" t="s">
        <v>1751</v>
      </c>
      <c r="I2069" s="197"/>
      <c r="J2069" s="201" t="s">
        <v>3547</v>
      </c>
      <c r="K2069" s="197"/>
      <c r="L2069" s="192"/>
      <c r="M2069" s="197"/>
      <c r="N2069" s="192" t="s">
        <v>3574</v>
      </c>
      <c r="O2069" s="194" t="s">
        <v>2887</v>
      </c>
      <c r="P2069" s="192" t="s">
        <v>10762</v>
      </c>
      <c r="Q2069" s="197" t="s">
        <v>3547</v>
      </c>
    </row>
    <row r="2070" spans="1:17">
      <c r="A2070" s="192" t="s">
        <v>6592</v>
      </c>
      <c r="B2070" s="196">
        <v>2.0336999999999996</v>
      </c>
      <c r="C2070" s="196">
        <v>1.3368</v>
      </c>
      <c r="D2070" s="196">
        <v>59.680299999999995</v>
      </c>
      <c r="E2070" s="196">
        <v>61.945099999999996</v>
      </c>
      <c r="F2070" s="196">
        <v>61.712999999999994</v>
      </c>
      <c r="G2070" s="196">
        <v>61.125</v>
      </c>
      <c r="H2070" s="197" t="s">
        <v>1636</v>
      </c>
      <c r="I2070" s="197" t="s">
        <v>1628</v>
      </c>
      <c r="J2070" s="201" t="s">
        <v>3547</v>
      </c>
      <c r="K2070" s="197" t="s">
        <v>3550</v>
      </c>
      <c r="L2070" s="192"/>
      <c r="M2070" s="197"/>
      <c r="N2070" s="192" t="s">
        <v>1319</v>
      </c>
      <c r="O2070" s="194" t="s">
        <v>2869</v>
      </c>
      <c r="P2070" s="192" t="s">
        <v>10740</v>
      </c>
      <c r="Q2070" s="197" t="s">
        <v>9817</v>
      </c>
    </row>
    <row r="2071" spans="1:17">
      <c r="A2071" s="192" t="s">
        <v>6593</v>
      </c>
      <c r="B2071" s="196">
        <v>1.9305999999999999</v>
      </c>
      <c r="C2071" s="196">
        <v>0.87769999999999992</v>
      </c>
      <c r="D2071" s="196">
        <v>32.849799999999995</v>
      </c>
      <c r="E2071" s="196">
        <v>32.743199999999995</v>
      </c>
      <c r="F2071" s="196">
        <v>36.5627</v>
      </c>
      <c r="G2071" s="196">
        <v>33.995799999999996</v>
      </c>
      <c r="H2071" s="197" t="s">
        <v>1697</v>
      </c>
      <c r="I2071" s="197"/>
      <c r="J2071" s="201" t="s">
        <v>3547</v>
      </c>
      <c r="K2071" s="197"/>
      <c r="L2071" s="192"/>
      <c r="M2071" s="197"/>
      <c r="N2071" s="192" t="s">
        <v>3602</v>
      </c>
      <c r="O2071" s="194" t="s">
        <v>2874</v>
      </c>
      <c r="P2071" s="192" t="s">
        <v>10746</v>
      </c>
      <c r="Q2071" s="197" t="s">
        <v>3547</v>
      </c>
    </row>
    <row r="2072" spans="1:17">
      <c r="A2072" s="192" t="s">
        <v>6594</v>
      </c>
      <c r="B2072" s="196">
        <v>1.5940999999999999</v>
      </c>
      <c r="C2072" s="196">
        <v>1.2875999999999999</v>
      </c>
      <c r="D2072" s="196">
        <v>50.8095</v>
      </c>
      <c r="E2072" s="196">
        <v>51.707299999999996</v>
      </c>
      <c r="F2072" s="196">
        <v>51.535399999999996</v>
      </c>
      <c r="G2072" s="196">
        <v>51.346199999999996</v>
      </c>
      <c r="H2072" s="197" t="s">
        <v>1636</v>
      </c>
      <c r="I2072" s="197"/>
      <c r="J2072" s="201" t="s">
        <v>3547</v>
      </c>
      <c r="K2072" s="197"/>
      <c r="L2072" s="192"/>
      <c r="M2072" s="197"/>
      <c r="N2072" s="192" t="s">
        <v>3698</v>
      </c>
      <c r="O2072" s="194" t="s">
        <v>1611</v>
      </c>
      <c r="P2072" s="192" t="s">
        <v>10763</v>
      </c>
      <c r="Q2072" s="197" t="s">
        <v>3547</v>
      </c>
    </row>
    <row r="2073" spans="1:17">
      <c r="A2073" s="192" t="s">
        <v>6595</v>
      </c>
      <c r="B2073" s="196">
        <v>1.6227999999999998</v>
      </c>
      <c r="C2073" s="196">
        <v>1.3368</v>
      </c>
      <c r="D2073" s="196">
        <v>53.760899999999999</v>
      </c>
      <c r="E2073" s="196">
        <v>56.828699999999998</v>
      </c>
      <c r="F2073" s="196">
        <v>56.508099999999999</v>
      </c>
      <c r="G2073" s="196">
        <v>55.735799999999998</v>
      </c>
      <c r="H2073" s="197" t="s">
        <v>1636</v>
      </c>
      <c r="I2073" s="197" t="s">
        <v>1628</v>
      </c>
      <c r="J2073" s="201" t="s">
        <v>3547</v>
      </c>
      <c r="K2073" s="197" t="s">
        <v>3550</v>
      </c>
      <c r="L2073" s="192"/>
      <c r="M2073" s="197"/>
      <c r="N2073" s="192" t="s">
        <v>4316</v>
      </c>
      <c r="O2073" s="194" t="s">
        <v>2864</v>
      </c>
      <c r="P2073" s="192" t="s">
        <v>10736</v>
      </c>
      <c r="Q2073" s="197" t="s">
        <v>3547</v>
      </c>
    </row>
    <row r="2074" spans="1:17">
      <c r="A2074" s="192" t="s">
        <v>6596</v>
      </c>
      <c r="B2074" s="196">
        <v>1.4739</v>
      </c>
      <c r="C2074" s="196">
        <v>1.3368</v>
      </c>
      <c r="D2074" s="196">
        <v>56.276299999999999</v>
      </c>
      <c r="E2074" s="196">
        <v>56.603199999999994</v>
      </c>
      <c r="F2074" s="196">
        <v>60.163399999999996</v>
      </c>
      <c r="G2074" s="196">
        <v>57.639999999999993</v>
      </c>
      <c r="H2074" s="197" t="s">
        <v>1636</v>
      </c>
      <c r="I2074" s="197" t="s">
        <v>1628</v>
      </c>
      <c r="J2074" s="201" t="s">
        <v>3547</v>
      </c>
      <c r="K2074" s="197" t="s">
        <v>3550</v>
      </c>
      <c r="L2074" s="192"/>
      <c r="M2074" s="197">
        <v>7.7999999999999996E-3</v>
      </c>
      <c r="N2074" s="192" t="s">
        <v>4309</v>
      </c>
      <c r="O2074" s="194" t="s">
        <v>2866</v>
      </c>
      <c r="P2074" s="192" t="s">
        <v>10730</v>
      </c>
      <c r="Q2074" s="197" t="s">
        <v>3547</v>
      </c>
    </row>
    <row r="2075" spans="1:17">
      <c r="A2075" s="192" t="s">
        <v>6597</v>
      </c>
      <c r="B2075" s="196">
        <v>1.1674</v>
      </c>
      <c r="C2075" s="196">
        <v>0.89449999999999985</v>
      </c>
      <c r="D2075" s="196">
        <v>25.668499999999998</v>
      </c>
      <c r="E2075" s="196">
        <v>28.641399999999997</v>
      </c>
      <c r="F2075" s="196">
        <v>27.814499999999999</v>
      </c>
      <c r="G2075" s="196">
        <v>27.245899999999999</v>
      </c>
      <c r="H2075" s="197" t="s">
        <v>4315</v>
      </c>
      <c r="I2075" s="197"/>
      <c r="J2075" s="201" t="s">
        <v>3547</v>
      </c>
      <c r="K2075" s="197"/>
      <c r="L2075" s="192"/>
      <c r="M2075" s="197">
        <v>2.5699999999999997E-2</v>
      </c>
      <c r="N2075" s="192" t="s">
        <v>4327</v>
      </c>
      <c r="O2075" s="194" t="s">
        <v>2885</v>
      </c>
      <c r="P2075" s="192" t="s">
        <v>10760</v>
      </c>
      <c r="Q2075" s="197" t="s">
        <v>3547</v>
      </c>
    </row>
    <row r="2076" spans="1:17">
      <c r="A2076" s="192" t="s">
        <v>6598</v>
      </c>
      <c r="B2076" s="196">
        <v>1.4158999999999999</v>
      </c>
      <c r="C2076" s="196">
        <v>1.2875999999999999</v>
      </c>
      <c r="D2076" s="196">
        <v>41.624899999999997</v>
      </c>
      <c r="E2076" s="196">
        <v>48.570499999999996</v>
      </c>
      <c r="F2076" s="196">
        <v>49.556899999999999</v>
      </c>
      <c r="G2076" s="196">
        <v>46.3508</v>
      </c>
      <c r="H2076" s="197" t="s">
        <v>1636</v>
      </c>
      <c r="I2076" s="197"/>
      <c r="J2076" s="201" t="s">
        <v>3547</v>
      </c>
      <c r="K2076" s="197"/>
      <c r="L2076" s="192"/>
      <c r="M2076" s="197"/>
      <c r="N2076" s="192" t="s">
        <v>3698</v>
      </c>
      <c r="O2076" s="194" t="s">
        <v>1611</v>
      </c>
      <c r="P2076" s="192" t="s">
        <v>10763</v>
      </c>
      <c r="Q2076" s="197" t="s">
        <v>3547</v>
      </c>
    </row>
    <row r="2077" spans="1:17">
      <c r="A2077" s="192" t="s">
        <v>6599</v>
      </c>
      <c r="B2077" s="196">
        <v>1.7848999999999999</v>
      </c>
      <c r="C2077" s="196">
        <v>0.96639999999999993</v>
      </c>
      <c r="D2077" s="196">
        <v>34.613799999999998</v>
      </c>
      <c r="E2077" s="196">
        <v>36.364399999999996</v>
      </c>
      <c r="F2077" s="196">
        <v>37.928299999999993</v>
      </c>
      <c r="G2077" s="196">
        <v>36.335499999999996</v>
      </c>
      <c r="H2077" s="197" t="s">
        <v>4315</v>
      </c>
      <c r="I2077" s="197" t="s">
        <v>1751</v>
      </c>
      <c r="J2077" s="201" t="s">
        <v>3547</v>
      </c>
      <c r="K2077" s="197" t="s">
        <v>3550</v>
      </c>
      <c r="L2077" s="192"/>
      <c r="M2077" s="197"/>
      <c r="N2077" s="192" t="s">
        <v>4161</v>
      </c>
      <c r="O2077" s="194" t="s">
        <v>2881</v>
      </c>
      <c r="P2077" s="192" t="s">
        <v>10756</v>
      </c>
      <c r="Q2077" s="197" t="s">
        <v>3547</v>
      </c>
    </row>
    <row r="2078" spans="1:17">
      <c r="A2078" s="192" t="s">
        <v>6600</v>
      </c>
      <c r="B2078" s="196">
        <v>1.972</v>
      </c>
      <c r="C2078" s="196">
        <v>0.99159999999999993</v>
      </c>
      <c r="D2078" s="196">
        <v>37.272199999999998</v>
      </c>
      <c r="E2078" s="196">
        <v>37.897699999999993</v>
      </c>
      <c r="F2078" s="196">
        <v>40.606999999999999</v>
      </c>
      <c r="G2078" s="196">
        <v>38.606299999999997</v>
      </c>
      <c r="H2078" s="197" t="s">
        <v>1751</v>
      </c>
      <c r="I2078" s="197"/>
      <c r="J2078" s="201" t="s">
        <v>3547</v>
      </c>
      <c r="K2078" s="197"/>
      <c r="L2078" s="192"/>
      <c r="M2078" s="197"/>
      <c r="N2078" s="192" t="s">
        <v>4329</v>
      </c>
      <c r="O2078" s="194" t="s">
        <v>2888</v>
      </c>
      <c r="P2078" s="192" t="s">
        <v>10764</v>
      </c>
      <c r="Q2078" s="197" t="s">
        <v>3547</v>
      </c>
    </row>
    <row r="2079" spans="1:17">
      <c r="A2079" s="192" t="s">
        <v>6601</v>
      </c>
      <c r="B2079" s="196">
        <v>1.5783999999999998</v>
      </c>
      <c r="C2079" s="196">
        <v>1.3368</v>
      </c>
      <c r="D2079" s="196">
        <v>51.924199999999999</v>
      </c>
      <c r="E2079" s="196">
        <v>51.427499999999995</v>
      </c>
      <c r="F2079" s="196">
        <v>51.511799999999994</v>
      </c>
      <c r="G2079" s="196">
        <v>51.621499999999997</v>
      </c>
      <c r="H2079" s="197" t="s">
        <v>1628</v>
      </c>
      <c r="I2079" s="197"/>
      <c r="J2079" s="201" t="s">
        <v>3547</v>
      </c>
      <c r="K2079" s="197"/>
      <c r="L2079" s="192"/>
      <c r="M2079" s="197"/>
      <c r="N2079" s="192" t="s">
        <v>4121</v>
      </c>
      <c r="O2079" s="194" t="s">
        <v>1614</v>
      </c>
      <c r="P2079" s="192" t="s">
        <v>10749</v>
      </c>
      <c r="Q2079" s="197" t="s">
        <v>3547</v>
      </c>
    </row>
    <row r="2080" spans="1:17">
      <c r="A2080" s="192" t="s">
        <v>6602</v>
      </c>
      <c r="B2080" s="196">
        <v>1.0508</v>
      </c>
      <c r="C2080" s="196">
        <v>0.86879999999999991</v>
      </c>
      <c r="D2080" s="196">
        <v>27.325599999999998</v>
      </c>
      <c r="E2080" s="196">
        <v>28.015499999999999</v>
      </c>
      <c r="F2080" s="196">
        <v>27.507499999999997</v>
      </c>
      <c r="G2080" s="196">
        <v>27.6023</v>
      </c>
      <c r="H2080" s="197" t="s">
        <v>4315</v>
      </c>
      <c r="I2080" s="197"/>
      <c r="J2080" s="201" t="s">
        <v>3547</v>
      </c>
      <c r="K2080" s="197"/>
      <c r="L2080" s="192"/>
      <c r="M2080" s="197"/>
      <c r="N2080" s="192" t="s">
        <v>4330</v>
      </c>
      <c r="O2080" s="194" t="s">
        <v>2889</v>
      </c>
      <c r="P2080" s="192" t="s">
        <v>10765</v>
      </c>
      <c r="Q2080" s="197" t="s">
        <v>3547</v>
      </c>
    </row>
    <row r="2081" spans="1:17">
      <c r="A2081" s="192" t="s">
        <v>6603</v>
      </c>
      <c r="B2081" s="196">
        <v>1.1804999999999999</v>
      </c>
      <c r="C2081" s="196">
        <v>0.86879999999999991</v>
      </c>
      <c r="D2081" s="196">
        <v>28.3217</v>
      </c>
      <c r="E2081" s="196">
        <v>30.683899999999998</v>
      </c>
      <c r="F2081" s="196">
        <v>30.9483</v>
      </c>
      <c r="G2081" s="196">
        <v>29.888599999999997</v>
      </c>
      <c r="H2081" s="197" t="s">
        <v>4315</v>
      </c>
      <c r="I2081" s="197"/>
      <c r="J2081" s="201" t="s">
        <v>3547</v>
      </c>
      <c r="K2081" s="197"/>
      <c r="L2081" s="192"/>
      <c r="M2081" s="197"/>
      <c r="N2081" s="192" t="s">
        <v>4330</v>
      </c>
      <c r="O2081" s="194" t="s">
        <v>2889</v>
      </c>
      <c r="P2081" s="192" t="s">
        <v>10765</v>
      </c>
      <c r="Q2081" s="197" t="s">
        <v>3547</v>
      </c>
    </row>
    <row r="2082" spans="1:17">
      <c r="A2082" s="192" t="s">
        <v>6604</v>
      </c>
      <c r="B2082" s="196">
        <v>1.6489999999999998</v>
      </c>
      <c r="C2082" s="196">
        <v>0.86879999999999991</v>
      </c>
      <c r="D2082" s="196">
        <v>35.922699999999999</v>
      </c>
      <c r="E2082" s="196">
        <v>36.483199999999997</v>
      </c>
      <c r="F2082" s="196">
        <v>35.980999999999995</v>
      </c>
      <c r="G2082" s="196">
        <v>36.133499999999998</v>
      </c>
      <c r="H2082" s="197" t="s">
        <v>1793</v>
      </c>
      <c r="I2082" s="197"/>
      <c r="J2082" s="201" t="s">
        <v>3547</v>
      </c>
      <c r="K2082" s="197"/>
      <c r="L2082" s="192"/>
      <c r="M2082" s="197"/>
      <c r="N2082" s="192" t="s">
        <v>4331</v>
      </c>
      <c r="O2082" s="194" t="s">
        <v>2890</v>
      </c>
      <c r="P2082" s="192" t="s">
        <v>10766</v>
      </c>
      <c r="Q2082" s="197" t="s">
        <v>3547</v>
      </c>
    </row>
    <row r="2083" spans="1:17">
      <c r="A2083" s="192" t="s">
        <v>6606</v>
      </c>
      <c r="B2083" s="196">
        <v>1.4691999999999998</v>
      </c>
      <c r="C2083" s="196">
        <v>0.86879999999999991</v>
      </c>
      <c r="D2083" s="196">
        <v>37.997399999999999</v>
      </c>
      <c r="E2083" s="196">
        <v>39.191999999999993</v>
      </c>
      <c r="F2083" s="196">
        <v>39.286199999999994</v>
      </c>
      <c r="G2083" s="196">
        <v>38.834899999999998</v>
      </c>
      <c r="H2083" s="197" t="s">
        <v>4332</v>
      </c>
      <c r="I2083" s="197" t="s">
        <v>4315</v>
      </c>
      <c r="J2083" s="201" t="s">
        <v>3547</v>
      </c>
      <c r="K2083" s="197"/>
      <c r="L2083" s="192" t="s">
        <v>3550</v>
      </c>
      <c r="M2083" s="197"/>
      <c r="N2083" s="192" t="s">
        <v>3558</v>
      </c>
      <c r="O2083" s="194" t="s">
        <v>2891</v>
      </c>
      <c r="P2083" s="192" t="s">
        <v>10767</v>
      </c>
      <c r="Q2083" s="197" t="s">
        <v>3547</v>
      </c>
    </row>
    <row r="2084" spans="1:17">
      <c r="A2084" s="192" t="s">
        <v>6607</v>
      </c>
      <c r="B2084" s="196">
        <v>1.7482</v>
      </c>
      <c r="C2084" s="196">
        <v>1.2875999999999999</v>
      </c>
      <c r="D2084" s="196">
        <v>53.319999999999993</v>
      </c>
      <c r="E2084" s="196">
        <v>53.988999999999997</v>
      </c>
      <c r="F2084" s="196">
        <v>53.040299999999995</v>
      </c>
      <c r="G2084" s="196">
        <v>53.445899999999995</v>
      </c>
      <c r="H2084" s="197" t="s">
        <v>1636</v>
      </c>
      <c r="I2084" s="197"/>
      <c r="J2084" s="201" t="s">
        <v>3547</v>
      </c>
      <c r="K2084" s="197"/>
      <c r="L2084" s="192"/>
      <c r="M2084" s="197"/>
      <c r="N2084" s="192" t="s">
        <v>4328</v>
      </c>
      <c r="O2084" s="194" t="s">
        <v>2886</v>
      </c>
      <c r="P2084" s="192" t="s">
        <v>10761</v>
      </c>
      <c r="Q2084" s="197" t="s">
        <v>3547</v>
      </c>
    </row>
    <row r="2085" spans="1:17">
      <c r="A2085" s="192" t="s">
        <v>6608</v>
      </c>
      <c r="B2085" s="196">
        <v>1.6429999999999998</v>
      </c>
      <c r="C2085" s="196">
        <v>1.2875999999999999</v>
      </c>
      <c r="D2085" s="196">
        <v>51.731999999999999</v>
      </c>
      <c r="E2085" s="196">
        <v>50.352099999999993</v>
      </c>
      <c r="F2085" s="196">
        <v>53.053699999999999</v>
      </c>
      <c r="G2085" s="196">
        <v>51.673099999999998</v>
      </c>
      <c r="H2085" s="197" t="s">
        <v>1636</v>
      </c>
      <c r="I2085" s="197"/>
      <c r="J2085" s="201" t="s">
        <v>3547</v>
      </c>
      <c r="K2085" s="197"/>
      <c r="L2085" s="192"/>
      <c r="M2085" s="197"/>
      <c r="N2085" s="192" t="s">
        <v>3831</v>
      </c>
      <c r="O2085" s="194" t="s">
        <v>2871</v>
      </c>
      <c r="P2085" s="192" t="s">
        <v>10742</v>
      </c>
      <c r="Q2085" s="197" t="s">
        <v>3547</v>
      </c>
    </row>
    <row r="2086" spans="1:17">
      <c r="A2086" s="192" t="s">
        <v>6609</v>
      </c>
      <c r="B2086" s="196">
        <v>1.5634999999999999</v>
      </c>
      <c r="C2086" s="196">
        <v>1.3368</v>
      </c>
      <c r="D2086" s="196">
        <v>48.017499999999998</v>
      </c>
      <c r="E2086" s="196">
        <v>53.828799999999994</v>
      </c>
      <c r="F2086" s="196">
        <v>52.944699999999997</v>
      </c>
      <c r="G2086" s="196">
        <v>51.5199</v>
      </c>
      <c r="H2086" s="197" t="s">
        <v>1636</v>
      </c>
      <c r="I2086" s="197" t="s">
        <v>1628</v>
      </c>
      <c r="J2086" s="201" t="s">
        <v>3547</v>
      </c>
      <c r="K2086" s="197" t="s">
        <v>3550</v>
      </c>
      <c r="L2086" s="192"/>
      <c r="M2086" s="197"/>
      <c r="N2086" s="192" t="s">
        <v>4314</v>
      </c>
      <c r="O2086" s="194" t="s">
        <v>2862</v>
      </c>
      <c r="P2086" s="192" t="s">
        <v>10734</v>
      </c>
      <c r="Q2086" s="197" t="s">
        <v>3547</v>
      </c>
    </row>
    <row r="2087" spans="1:17">
      <c r="A2087" s="192" t="s">
        <v>6610</v>
      </c>
      <c r="B2087" s="196">
        <v>1.2179</v>
      </c>
      <c r="C2087" s="196">
        <v>1.0456999999999999</v>
      </c>
      <c r="D2087" s="196">
        <v>35.508199999999995</v>
      </c>
      <c r="E2087" s="196">
        <v>34.893699999999995</v>
      </c>
      <c r="F2087" s="196">
        <v>35.492399999999996</v>
      </c>
      <c r="G2087" s="196">
        <v>35.287499999999994</v>
      </c>
      <c r="H2087" s="197" t="s">
        <v>1415</v>
      </c>
      <c r="I2087" s="197"/>
      <c r="J2087" s="201" t="s">
        <v>3547</v>
      </c>
      <c r="K2087" s="197"/>
      <c r="L2087" s="192"/>
      <c r="M2087" s="197"/>
      <c r="N2087" s="192" t="s">
        <v>4323</v>
      </c>
      <c r="O2087" s="194" t="s">
        <v>2878</v>
      </c>
      <c r="P2087" s="192" t="s">
        <v>10754</v>
      </c>
      <c r="Q2087" s="197" t="s">
        <v>3547</v>
      </c>
    </row>
    <row r="2088" spans="1:17">
      <c r="A2088" s="192" t="s">
        <v>6611</v>
      </c>
      <c r="B2088" s="196">
        <v>1.6787999999999998</v>
      </c>
      <c r="C2088" s="196">
        <v>1.0099999999999998</v>
      </c>
      <c r="D2088" s="196">
        <v>37.556899999999999</v>
      </c>
      <c r="E2088" s="196">
        <v>38.243299999999998</v>
      </c>
      <c r="F2088" s="196">
        <v>40.246599999999994</v>
      </c>
      <c r="G2088" s="196">
        <v>38.690299999999993</v>
      </c>
      <c r="H2088" s="197" t="s">
        <v>1697</v>
      </c>
      <c r="I2088" s="197" t="s">
        <v>1415</v>
      </c>
      <c r="J2088" s="201" t="s">
        <v>3547</v>
      </c>
      <c r="K2088" s="197" t="s">
        <v>3550</v>
      </c>
      <c r="L2088" s="192"/>
      <c r="M2088" s="197"/>
      <c r="N2088" s="192" t="s">
        <v>3602</v>
      </c>
      <c r="O2088" s="194" t="s">
        <v>2874</v>
      </c>
      <c r="P2088" s="192" t="s">
        <v>10746</v>
      </c>
      <c r="Q2088" s="197" t="s">
        <v>9817</v>
      </c>
    </row>
    <row r="2089" spans="1:17">
      <c r="A2089" s="192" t="s">
        <v>6612</v>
      </c>
      <c r="B2089" s="196">
        <v>1.1635</v>
      </c>
      <c r="C2089" s="196">
        <v>0.86879999999999991</v>
      </c>
      <c r="D2089" s="196">
        <v>27.485399999999998</v>
      </c>
      <c r="E2089" s="196">
        <v>28.524999999999999</v>
      </c>
      <c r="F2089" s="196">
        <v>29.264599999999998</v>
      </c>
      <c r="G2089" s="196">
        <v>28.401999999999997</v>
      </c>
      <c r="H2089" s="197" t="s">
        <v>4315</v>
      </c>
      <c r="I2089" s="197"/>
      <c r="J2089" s="201" t="s">
        <v>3547</v>
      </c>
      <c r="K2089" s="197"/>
      <c r="L2089" s="192"/>
      <c r="M2089" s="197"/>
      <c r="N2089" s="192" t="s">
        <v>4333</v>
      </c>
      <c r="O2089" s="194" t="s">
        <v>2892</v>
      </c>
      <c r="P2089" s="192" t="s">
        <v>10768</v>
      </c>
      <c r="Q2089" s="197" t="s">
        <v>3547</v>
      </c>
    </row>
    <row r="2090" spans="1:17">
      <c r="A2090" s="192" t="s">
        <v>6613</v>
      </c>
      <c r="B2090" s="196">
        <v>1.9770999999999999</v>
      </c>
      <c r="C2090" s="196">
        <v>1.3368</v>
      </c>
      <c r="D2090" s="196">
        <v>51.359599999999993</v>
      </c>
      <c r="E2090" s="196">
        <v>52.158999999999999</v>
      </c>
      <c r="F2090" s="196">
        <v>54.213899999999995</v>
      </c>
      <c r="G2090" s="196">
        <v>52.615899999999996</v>
      </c>
      <c r="H2090" s="197" t="s">
        <v>1628</v>
      </c>
      <c r="I2090" s="197"/>
      <c r="J2090" s="201" t="s">
        <v>3547</v>
      </c>
      <c r="K2090" s="197"/>
      <c r="L2090" s="192"/>
      <c r="M2090" s="197"/>
      <c r="N2090" s="192" t="s">
        <v>3809</v>
      </c>
      <c r="O2090" s="194" t="s">
        <v>2870</v>
      </c>
      <c r="P2090" s="192" t="s">
        <v>10741</v>
      </c>
      <c r="Q2090" s="197" t="s">
        <v>3547</v>
      </c>
    </row>
    <row r="2091" spans="1:17">
      <c r="A2091" s="192" t="s">
        <v>6614</v>
      </c>
      <c r="B2091" s="196">
        <v>1.6547999999999998</v>
      </c>
      <c r="C2091" s="196">
        <v>1.3368</v>
      </c>
      <c r="D2091" s="196">
        <v>55.428299999999993</v>
      </c>
      <c r="E2091" s="196">
        <v>57.545599999999993</v>
      </c>
      <c r="F2091" s="196">
        <v>57.614699999999999</v>
      </c>
      <c r="G2091" s="196">
        <v>56.834199999999996</v>
      </c>
      <c r="H2091" s="197" t="s">
        <v>1636</v>
      </c>
      <c r="I2091" s="197" t="s">
        <v>1628</v>
      </c>
      <c r="J2091" s="201" t="s">
        <v>3547</v>
      </c>
      <c r="K2091" s="197" t="s">
        <v>3550</v>
      </c>
      <c r="L2091" s="192"/>
      <c r="M2091" s="197"/>
      <c r="N2091" s="192" t="s">
        <v>1319</v>
      </c>
      <c r="O2091" s="194" t="s">
        <v>2869</v>
      </c>
      <c r="P2091" s="192" t="s">
        <v>10740</v>
      </c>
      <c r="Q2091" s="197" t="s">
        <v>3547</v>
      </c>
    </row>
    <row r="2092" spans="1:17">
      <c r="A2092" s="192" t="s">
        <v>6615</v>
      </c>
      <c r="B2092" s="196">
        <v>1.3160999999999998</v>
      </c>
      <c r="C2092" s="196">
        <v>0.90559999999999996</v>
      </c>
      <c r="D2092" s="196">
        <v>33.037599999999998</v>
      </c>
      <c r="E2092" s="196">
        <v>33.862099999999998</v>
      </c>
      <c r="F2092" s="196">
        <v>35.977099999999993</v>
      </c>
      <c r="G2092" s="196">
        <v>34.217199999999998</v>
      </c>
      <c r="H2092" s="197" t="s">
        <v>4315</v>
      </c>
      <c r="I2092" s="197" t="s">
        <v>1536</v>
      </c>
      <c r="J2092" s="201" t="s">
        <v>3610</v>
      </c>
      <c r="K2092" s="197"/>
      <c r="L2092" s="192"/>
      <c r="M2092" s="197">
        <v>1.9599999999999999E-2</v>
      </c>
      <c r="N2092" s="192" t="s">
        <v>4334</v>
      </c>
      <c r="O2092" s="194" t="s">
        <v>2893</v>
      </c>
      <c r="P2092" s="192" t="s">
        <v>10769</v>
      </c>
      <c r="Q2092" s="197" t="s">
        <v>9817</v>
      </c>
    </row>
    <row r="2093" spans="1:17">
      <c r="A2093" s="192" t="s">
        <v>6617</v>
      </c>
      <c r="B2093" s="196">
        <v>1.5255999999999998</v>
      </c>
      <c r="C2093" s="196">
        <v>0.86879999999999991</v>
      </c>
      <c r="D2093" s="196">
        <v>32.5154</v>
      </c>
      <c r="E2093" s="196">
        <v>34.520599999999995</v>
      </c>
      <c r="F2093" s="196">
        <v>36.232299999999995</v>
      </c>
      <c r="G2093" s="196">
        <v>34.423099999999998</v>
      </c>
      <c r="H2093" s="197" t="s">
        <v>1793</v>
      </c>
      <c r="I2093" s="197"/>
      <c r="J2093" s="201" t="s">
        <v>3547</v>
      </c>
      <c r="K2093" s="197"/>
      <c r="L2093" s="192"/>
      <c r="M2093" s="197"/>
      <c r="N2093" s="192" t="s">
        <v>4336</v>
      </c>
      <c r="O2093" s="194" t="s">
        <v>2894</v>
      </c>
      <c r="P2093" s="192" t="s">
        <v>10770</v>
      </c>
      <c r="Q2093" s="197" t="s">
        <v>3547</v>
      </c>
    </row>
    <row r="2094" spans="1:17">
      <c r="A2094" s="192" t="s">
        <v>6618</v>
      </c>
      <c r="B2094" s="196">
        <v>1.3663999999999998</v>
      </c>
      <c r="C2094" s="196">
        <v>1.3368</v>
      </c>
      <c r="D2094" s="196">
        <v>56.286399999999993</v>
      </c>
      <c r="E2094" s="196">
        <v>56.860299999999995</v>
      </c>
      <c r="F2094" s="196">
        <v>56.580799999999996</v>
      </c>
      <c r="G2094" s="196">
        <v>56.569299999999998</v>
      </c>
      <c r="H2094" s="197" t="s">
        <v>1628</v>
      </c>
      <c r="I2094" s="197"/>
      <c r="J2094" s="201" t="s">
        <v>3547</v>
      </c>
      <c r="K2094" s="197"/>
      <c r="L2094" s="192"/>
      <c r="M2094" s="197"/>
      <c r="N2094" s="192" t="s">
        <v>3809</v>
      </c>
      <c r="O2094" s="194" t="s">
        <v>2870</v>
      </c>
      <c r="P2094" s="192" t="s">
        <v>10741</v>
      </c>
      <c r="Q2094" s="197" t="s">
        <v>3547</v>
      </c>
    </row>
    <row r="2095" spans="1:17">
      <c r="A2095" s="192" t="s">
        <v>6619</v>
      </c>
      <c r="B2095" s="196">
        <v>2.3022999999999998</v>
      </c>
      <c r="C2095" s="196">
        <v>1.3368</v>
      </c>
      <c r="D2095" s="196">
        <v>52.760499999999993</v>
      </c>
      <c r="E2095" s="196">
        <v>50.788699999999999</v>
      </c>
      <c r="F2095" s="196">
        <v>52.888299999999994</v>
      </c>
      <c r="G2095" s="196">
        <v>52.153899999999993</v>
      </c>
      <c r="H2095" s="197" t="s">
        <v>1628</v>
      </c>
      <c r="I2095" s="197"/>
      <c r="J2095" s="201" t="s">
        <v>3547</v>
      </c>
      <c r="K2095" s="197"/>
      <c r="L2095" s="192"/>
      <c r="M2095" s="197"/>
      <c r="N2095" s="192" t="s">
        <v>3809</v>
      </c>
      <c r="O2095" s="194" t="s">
        <v>2870</v>
      </c>
      <c r="P2095" s="192" t="s">
        <v>10741</v>
      </c>
      <c r="Q2095" s="197" t="s">
        <v>3547</v>
      </c>
    </row>
    <row r="2096" spans="1:17">
      <c r="A2096" s="192" t="s">
        <v>6620</v>
      </c>
      <c r="B2096" s="196">
        <v>1.6489999999999998</v>
      </c>
      <c r="C2096" s="196">
        <v>1.3368</v>
      </c>
      <c r="D2096" s="196">
        <v>50.307199999999995</v>
      </c>
      <c r="E2096" s="196">
        <v>55.790699999999994</v>
      </c>
      <c r="F2096" s="196">
        <v>47.333499999999994</v>
      </c>
      <c r="G2096" s="196">
        <v>51.045199999999994</v>
      </c>
      <c r="H2096" s="197" t="s">
        <v>1636</v>
      </c>
      <c r="I2096" s="197" t="s">
        <v>1628</v>
      </c>
      <c r="J2096" s="201" t="s">
        <v>3547</v>
      </c>
      <c r="K2096" s="197" t="s">
        <v>3550</v>
      </c>
      <c r="L2096" s="192"/>
      <c r="M2096" s="197"/>
      <c r="N2096" s="192" t="s">
        <v>4314</v>
      </c>
      <c r="O2096" s="194" t="s">
        <v>2862</v>
      </c>
      <c r="P2096" s="192" t="s">
        <v>10734</v>
      </c>
      <c r="Q2096" s="197" t="s">
        <v>3547</v>
      </c>
    </row>
    <row r="2097" spans="1:17">
      <c r="A2097" s="192" t="s">
        <v>6621</v>
      </c>
      <c r="B2097" s="196">
        <v>1.3797999999999999</v>
      </c>
      <c r="C2097" s="196">
        <v>1.3368</v>
      </c>
      <c r="D2097" s="196">
        <v>49.749499999999998</v>
      </c>
      <c r="E2097" s="196">
        <v>50.867599999999996</v>
      </c>
      <c r="F2097" s="196">
        <v>49.965199999999996</v>
      </c>
      <c r="G2097" s="196">
        <v>50.1875</v>
      </c>
      <c r="H2097" s="197" t="s">
        <v>1628</v>
      </c>
      <c r="I2097" s="197"/>
      <c r="J2097" s="201" t="s">
        <v>3547</v>
      </c>
      <c r="K2097" s="197"/>
      <c r="L2097" s="192"/>
      <c r="M2097" s="197"/>
      <c r="N2097" s="192" t="s">
        <v>4121</v>
      </c>
      <c r="O2097" s="194" t="s">
        <v>1614</v>
      </c>
      <c r="P2097" s="192" t="s">
        <v>10749</v>
      </c>
      <c r="Q2097" s="197" t="s">
        <v>3547</v>
      </c>
    </row>
    <row r="2098" spans="1:17">
      <c r="A2098" s="192" t="s">
        <v>6622</v>
      </c>
      <c r="B2098" s="196">
        <v>1.3267</v>
      </c>
      <c r="C2098" s="196">
        <v>1.0456999999999999</v>
      </c>
      <c r="D2098" s="196">
        <v>37.468599999999995</v>
      </c>
      <c r="E2098" s="196">
        <v>39.029499999999999</v>
      </c>
      <c r="F2098" s="196">
        <v>42.542699999999996</v>
      </c>
      <c r="G2098" s="196">
        <v>39.611699999999999</v>
      </c>
      <c r="H2098" s="197" t="s">
        <v>1415</v>
      </c>
      <c r="I2098" s="197"/>
      <c r="J2098" s="201" t="s">
        <v>3547</v>
      </c>
      <c r="K2098" s="197"/>
      <c r="L2098" s="192"/>
      <c r="M2098" s="197"/>
      <c r="N2098" s="192" t="s">
        <v>4323</v>
      </c>
      <c r="O2098" s="194" t="s">
        <v>2878</v>
      </c>
      <c r="P2098" s="192" t="s">
        <v>10754</v>
      </c>
      <c r="Q2098" s="197" t="s">
        <v>3547</v>
      </c>
    </row>
    <row r="2099" spans="1:17">
      <c r="A2099" s="192" t="s">
        <v>6623</v>
      </c>
      <c r="B2099" s="196">
        <v>1.5540999999999998</v>
      </c>
      <c r="C2099" s="196">
        <v>0.91579999999999995</v>
      </c>
      <c r="D2099" s="196">
        <v>33.503799999999998</v>
      </c>
      <c r="E2099" s="196">
        <v>33.847999999999999</v>
      </c>
      <c r="F2099" s="196">
        <v>35.911699999999996</v>
      </c>
      <c r="G2099" s="196">
        <v>34.384299999999996</v>
      </c>
      <c r="H2099" s="197" t="s">
        <v>1505</v>
      </c>
      <c r="I2099" s="197" t="s">
        <v>4728</v>
      </c>
      <c r="J2099" s="201" t="s">
        <v>3547</v>
      </c>
      <c r="K2099" s="197" t="s">
        <v>3550</v>
      </c>
      <c r="L2099" s="192"/>
      <c r="M2099" s="197">
        <v>3.9999999999999996E-4</v>
      </c>
      <c r="N2099" s="192" t="s">
        <v>4020</v>
      </c>
      <c r="O2099" s="194" t="s">
        <v>2895</v>
      </c>
      <c r="P2099" s="192" t="s">
        <v>10771</v>
      </c>
      <c r="Q2099" s="197" t="s">
        <v>9817</v>
      </c>
    </row>
    <row r="2100" spans="1:17">
      <c r="A2100" s="192" t="s">
        <v>6624</v>
      </c>
      <c r="B2100" s="196">
        <v>1.5411999999999999</v>
      </c>
      <c r="C2100" s="196">
        <v>1.3368</v>
      </c>
      <c r="D2100" s="196">
        <v>47.711599999999997</v>
      </c>
      <c r="E2100" s="196">
        <v>48.806199999999997</v>
      </c>
      <c r="F2100" s="196">
        <v>49.993399999999994</v>
      </c>
      <c r="G2100" s="196">
        <v>48.826699999999995</v>
      </c>
      <c r="H2100" s="197" t="s">
        <v>1636</v>
      </c>
      <c r="I2100" s="197" t="s">
        <v>1628</v>
      </c>
      <c r="J2100" s="201" t="s">
        <v>3547</v>
      </c>
      <c r="K2100" s="197" t="s">
        <v>3550</v>
      </c>
      <c r="L2100" s="192"/>
      <c r="M2100" s="197">
        <v>7.7999999999999996E-3</v>
      </c>
      <c r="N2100" s="192" t="s">
        <v>4309</v>
      </c>
      <c r="O2100" s="194" t="s">
        <v>2866</v>
      </c>
      <c r="P2100" s="192" t="s">
        <v>10730</v>
      </c>
      <c r="Q2100" s="197" t="s">
        <v>3547</v>
      </c>
    </row>
    <row r="2101" spans="1:17">
      <c r="A2101" s="192" t="s">
        <v>6625</v>
      </c>
      <c r="B2101" s="196">
        <v>1.9991999999999999</v>
      </c>
      <c r="C2101" s="196">
        <v>1.3368</v>
      </c>
      <c r="D2101" s="196">
        <v>61.317399999999999</v>
      </c>
      <c r="E2101" s="196">
        <v>65.024199999999993</v>
      </c>
      <c r="F2101" s="196">
        <v>66.707799999999992</v>
      </c>
      <c r="G2101" s="196">
        <v>64.292099999999991</v>
      </c>
      <c r="H2101" s="197" t="s">
        <v>1636</v>
      </c>
      <c r="I2101" s="197" t="s">
        <v>1628</v>
      </c>
      <c r="J2101" s="201" t="s">
        <v>3547</v>
      </c>
      <c r="K2101" s="197" t="s">
        <v>3550</v>
      </c>
      <c r="L2101" s="192"/>
      <c r="M2101" s="197"/>
      <c r="N2101" s="192" t="s">
        <v>3707</v>
      </c>
      <c r="O2101" s="194" t="s">
        <v>2867</v>
      </c>
      <c r="P2101" s="192" t="s">
        <v>10738</v>
      </c>
      <c r="Q2101" s="197" t="s">
        <v>3547</v>
      </c>
    </row>
    <row r="2102" spans="1:17">
      <c r="A2102" s="192" t="s">
        <v>6626</v>
      </c>
      <c r="B2102" s="196">
        <v>1.5708</v>
      </c>
      <c r="C2102" s="196">
        <v>1.3368</v>
      </c>
      <c r="D2102" s="196">
        <v>59.988899999999994</v>
      </c>
      <c r="E2102" s="196">
        <v>57.795699999999997</v>
      </c>
      <c r="F2102" s="196">
        <v>58.791099999999993</v>
      </c>
      <c r="G2102" s="196">
        <v>58.831399999999995</v>
      </c>
      <c r="H2102" s="197" t="s">
        <v>1636</v>
      </c>
      <c r="I2102" s="197" t="s">
        <v>1628</v>
      </c>
      <c r="J2102" s="201" t="s">
        <v>3547</v>
      </c>
      <c r="K2102" s="197" t="s">
        <v>3550</v>
      </c>
      <c r="L2102" s="192"/>
      <c r="M2102" s="197">
        <v>7.7999999999999996E-3</v>
      </c>
      <c r="N2102" s="192" t="s">
        <v>4309</v>
      </c>
      <c r="O2102" s="194" t="s">
        <v>2866</v>
      </c>
      <c r="P2102" s="192" t="s">
        <v>10730</v>
      </c>
      <c r="Q2102" s="197" t="s">
        <v>3547</v>
      </c>
    </row>
    <row r="2103" spans="1:17">
      <c r="A2103" s="192" t="s">
        <v>6627</v>
      </c>
      <c r="B2103" s="196">
        <v>1.5171999999999999</v>
      </c>
      <c r="C2103" s="196">
        <v>1.2875999999999999</v>
      </c>
      <c r="D2103" s="196">
        <v>54.118799999999993</v>
      </c>
      <c r="E2103" s="196">
        <v>53.314699999999995</v>
      </c>
      <c r="F2103" s="196">
        <v>52.885999999999996</v>
      </c>
      <c r="G2103" s="196">
        <v>53.428299999999993</v>
      </c>
      <c r="H2103" s="197" t="s">
        <v>1636</v>
      </c>
      <c r="I2103" s="197"/>
      <c r="J2103" s="201" t="s">
        <v>3547</v>
      </c>
      <c r="K2103" s="197"/>
      <c r="L2103" s="192"/>
      <c r="M2103" s="197"/>
      <c r="N2103" s="192" t="s">
        <v>3707</v>
      </c>
      <c r="O2103" s="194" t="s">
        <v>2867</v>
      </c>
      <c r="P2103" s="192" t="s">
        <v>10738</v>
      </c>
      <c r="Q2103" s="197" t="s">
        <v>3547</v>
      </c>
    </row>
    <row r="2104" spans="1:17">
      <c r="A2104" s="192" t="s">
        <v>6628</v>
      </c>
      <c r="B2104" s="196">
        <v>1.3253999999999999</v>
      </c>
      <c r="C2104" s="196">
        <v>0.97159999999999991</v>
      </c>
      <c r="D2104" s="196">
        <v>36.403299999999994</v>
      </c>
      <c r="E2104" s="196">
        <v>40.376599999999996</v>
      </c>
      <c r="F2104" s="196">
        <v>44.124399999999994</v>
      </c>
      <c r="G2104" s="196">
        <v>40.410199999999996</v>
      </c>
      <c r="H2104" s="197" t="s">
        <v>4315</v>
      </c>
      <c r="I2104" s="197" t="s">
        <v>4332</v>
      </c>
      <c r="J2104" s="201" t="s">
        <v>3547</v>
      </c>
      <c r="K2104" s="197" t="s">
        <v>3550</v>
      </c>
      <c r="L2104" s="192"/>
      <c r="M2104" s="197"/>
      <c r="N2104" s="192" t="s">
        <v>4335</v>
      </c>
      <c r="O2104" s="194" t="s">
        <v>2896</v>
      </c>
      <c r="P2104" s="192" t="s">
        <v>10772</v>
      </c>
      <c r="Q2104" s="197" t="s">
        <v>3547</v>
      </c>
    </row>
    <row r="2105" spans="1:17">
      <c r="A2105" s="192" t="s">
        <v>6629</v>
      </c>
      <c r="B2105" s="196">
        <v>1.6163999999999998</v>
      </c>
      <c r="C2105" s="196">
        <v>1.3368</v>
      </c>
      <c r="D2105" s="196">
        <v>46.4041</v>
      </c>
      <c r="E2105" s="196">
        <v>48.483199999999997</v>
      </c>
      <c r="F2105" s="196">
        <v>50.755299999999998</v>
      </c>
      <c r="G2105" s="196">
        <v>48.528999999999996</v>
      </c>
      <c r="H2105" s="197" t="s">
        <v>1628</v>
      </c>
      <c r="I2105" s="197"/>
      <c r="J2105" s="201" t="s">
        <v>3547</v>
      </c>
      <c r="K2105" s="197"/>
      <c r="L2105" s="192"/>
      <c r="M2105" s="197"/>
      <c r="N2105" s="192" t="s">
        <v>3809</v>
      </c>
      <c r="O2105" s="194" t="s">
        <v>2870</v>
      </c>
      <c r="P2105" s="192" t="s">
        <v>10741</v>
      </c>
      <c r="Q2105" s="197" t="s">
        <v>3547</v>
      </c>
    </row>
    <row r="2106" spans="1:17">
      <c r="A2106" s="192" t="s">
        <v>6630</v>
      </c>
      <c r="B2106" s="196">
        <v>1.2333999999999998</v>
      </c>
      <c r="C2106" s="196">
        <v>1.2875999999999999</v>
      </c>
      <c r="D2106" s="196">
        <v>55.173099999999998</v>
      </c>
      <c r="E2106" s="196">
        <v>55.876199999999997</v>
      </c>
      <c r="F2106" s="196">
        <v>56.619799999999998</v>
      </c>
      <c r="G2106" s="196">
        <v>55.894499999999994</v>
      </c>
      <c r="H2106" s="197" t="s">
        <v>1636</v>
      </c>
      <c r="I2106" s="197"/>
      <c r="J2106" s="201" t="s">
        <v>3547</v>
      </c>
      <c r="K2106" s="197"/>
      <c r="L2106" s="192"/>
      <c r="M2106" s="197"/>
      <c r="N2106" s="192" t="s">
        <v>1319</v>
      </c>
      <c r="O2106" s="194" t="s">
        <v>2869</v>
      </c>
      <c r="P2106" s="192" t="s">
        <v>10740</v>
      </c>
      <c r="Q2106" s="197" t="s">
        <v>3547</v>
      </c>
    </row>
    <row r="2107" spans="1:17">
      <c r="A2107" s="192" t="s">
        <v>6631</v>
      </c>
      <c r="B2107" s="196">
        <v>1.7568999999999999</v>
      </c>
      <c r="C2107" s="196">
        <v>1.2875999999999999</v>
      </c>
      <c r="D2107" s="196">
        <v>61.120399999999997</v>
      </c>
      <c r="E2107" s="196">
        <v>54.320799999999998</v>
      </c>
      <c r="F2107" s="196">
        <v>53.990399999999994</v>
      </c>
      <c r="G2107" s="196">
        <v>56.339999999999996</v>
      </c>
      <c r="H2107" s="197" t="s">
        <v>1636</v>
      </c>
      <c r="I2107" s="197"/>
      <c r="J2107" s="201" t="s">
        <v>3547</v>
      </c>
      <c r="K2107" s="197"/>
      <c r="L2107" s="192"/>
      <c r="M2107" s="197"/>
      <c r="N2107" s="192" t="s">
        <v>3707</v>
      </c>
      <c r="O2107" s="194" t="s">
        <v>2867</v>
      </c>
      <c r="P2107" s="192" t="s">
        <v>10738</v>
      </c>
      <c r="Q2107" s="197" t="s">
        <v>3547</v>
      </c>
    </row>
    <row r="2108" spans="1:17">
      <c r="A2108" s="192" t="s">
        <v>6632</v>
      </c>
      <c r="B2108" s="196">
        <v>1.5402999999999998</v>
      </c>
      <c r="C2108" s="196">
        <v>1.2875999999999999</v>
      </c>
      <c r="D2108" s="196">
        <v>57.939399999999999</v>
      </c>
      <c r="E2108" s="196">
        <v>58.148799999999994</v>
      </c>
      <c r="F2108" s="196">
        <v>63.137699999999995</v>
      </c>
      <c r="G2108" s="196">
        <v>59.776999999999994</v>
      </c>
      <c r="H2108" s="197" t="s">
        <v>1636</v>
      </c>
      <c r="I2108" s="197"/>
      <c r="J2108" s="201" t="s">
        <v>3547</v>
      </c>
      <c r="K2108" s="197"/>
      <c r="L2108" s="192"/>
      <c r="M2108" s="197"/>
      <c r="N2108" s="192" t="s">
        <v>3707</v>
      </c>
      <c r="O2108" s="194" t="s">
        <v>2867</v>
      </c>
      <c r="P2108" s="192" t="s">
        <v>10738</v>
      </c>
      <c r="Q2108" s="197" t="s">
        <v>3547</v>
      </c>
    </row>
    <row r="2109" spans="1:17">
      <c r="A2109" s="192" t="s">
        <v>6633</v>
      </c>
      <c r="B2109" s="196">
        <v>1.6548999999999998</v>
      </c>
      <c r="C2109" s="196">
        <v>0.99159999999999993</v>
      </c>
      <c r="D2109" s="196">
        <v>39.998799999999996</v>
      </c>
      <c r="E2109" s="196">
        <v>41.352399999999996</v>
      </c>
      <c r="F2109" s="196">
        <v>42.277399999999993</v>
      </c>
      <c r="G2109" s="196">
        <v>41.182499999999997</v>
      </c>
      <c r="H2109" s="197" t="s">
        <v>1751</v>
      </c>
      <c r="I2109" s="197"/>
      <c r="J2109" s="201" t="s">
        <v>3547</v>
      </c>
      <c r="K2109" s="197"/>
      <c r="L2109" s="192"/>
      <c r="M2109" s="197"/>
      <c r="N2109" s="192" t="s">
        <v>4329</v>
      </c>
      <c r="O2109" s="194" t="s">
        <v>2888</v>
      </c>
      <c r="P2109" s="192" t="s">
        <v>10764</v>
      </c>
      <c r="Q2109" s="197" t="s">
        <v>3547</v>
      </c>
    </row>
    <row r="2110" spans="1:17">
      <c r="A2110" s="192" t="s">
        <v>6634</v>
      </c>
      <c r="B2110" s="196">
        <v>1.5294999999999999</v>
      </c>
      <c r="C2110" s="196">
        <v>1.2875999999999999</v>
      </c>
      <c r="D2110" s="196">
        <v>56.226299999999995</v>
      </c>
      <c r="E2110" s="196">
        <v>57.373799999999996</v>
      </c>
      <c r="F2110" s="196">
        <v>55.9788</v>
      </c>
      <c r="G2110" s="196">
        <v>56.510399999999997</v>
      </c>
      <c r="H2110" s="197" t="s">
        <v>1636</v>
      </c>
      <c r="I2110" s="197"/>
      <c r="J2110" s="201" t="s">
        <v>3547</v>
      </c>
      <c r="K2110" s="197"/>
      <c r="L2110" s="192"/>
      <c r="M2110" s="197"/>
      <c r="N2110" s="192" t="s">
        <v>1319</v>
      </c>
      <c r="O2110" s="194" t="s">
        <v>2869</v>
      </c>
      <c r="P2110" s="192" t="s">
        <v>10740</v>
      </c>
      <c r="Q2110" s="197" t="s">
        <v>3547</v>
      </c>
    </row>
    <row r="2111" spans="1:17">
      <c r="A2111" s="192" t="s">
        <v>6635</v>
      </c>
      <c r="B2111" s="196">
        <v>1.5547</v>
      </c>
      <c r="C2111" s="196">
        <v>1.2875999999999999</v>
      </c>
      <c r="D2111" s="196">
        <v>45.332899999999995</v>
      </c>
      <c r="E2111" s="196">
        <v>46.916899999999998</v>
      </c>
      <c r="F2111" s="196">
        <v>46.069599999999994</v>
      </c>
      <c r="G2111" s="196">
        <v>46.098899999999993</v>
      </c>
      <c r="H2111" s="197" t="s">
        <v>1636</v>
      </c>
      <c r="I2111" s="197"/>
      <c r="J2111" s="201" t="s">
        <v>3547</v>
      </c>
      <c r="K2111" s="197"/>
      <c r="L2111" s="192"/>
      <c r="M2111" s="197"/>
      <c r="N2111" s="192" t="s">
        <v>3698</v>
      </c>
      <c r="O2111" s="194" t="s">
        <v>1611</v>
      </c>
      <c r="P2111" s="192" t="s">
        <v>10763</v>
      </c>
      <c r="Q2111" s="197" t="s">
        <v>3547</v>
      </c>
    </row>
    <row r="2112" spans="1:17">
      <c r="A2112" s="192" t="s">
        <v>6636</v>
      </c>
      <c r="B2112" s="196">
        <v>1.4485999999999999</v>
      </c>
      <c r="C2112" s="196">
        <v>1.3368</v>
      </c>
      <c r="D2112" s="196">
        <v>48.492199999999997</v>
      </c>
      <c r="E2112" s="196">
        <v>49.600299999999997</v>
      </c>
      <c r="F2112" s="196">
        <v>49.101699999999994</v>
      </c>
      <c r="G2112" s="196">
        <v>49.064299999999996</v>
      </c>
      <c r="H2112" s="197" t="s">
        <v>1636</v>
      </c>
      <c r="I2112" s="197" t="s">
        <v>1628</v>
      </c>
      <c r="J2112" s="201" t="s">
        <v>3547</v>
      </c>
      <c r="K2112" s="197" t="s">
        <v>3550</v>
      </c>
      <c r="L2112" s="192"/>
      <c r="M2112" s="197"/>
      <c r="N2112" s="192" t="s">
        <v>4314</v>
      </c>
      <c r="O2112" s="194" t="s">
        <v>2862</v>
      </c>
      <c r="P2112" s="192" t="s">
        <v>10734</v>
      </c>
      <c r="Q2112" s="197" t="s">
        <v>3547</v>
      </c>
    </row>
    <row r="2113" spans="1:17">
      <c r="A2113" s="192" t="s">
        <v>6637</v>
      </c>
      <c r="B2113" s="196">
        <v>1.3637999999999999</v>
      </c>
      <c r="C2113" s="196">
        <v>0.86879999999999991</v>
      </c>
      <c r="D2113" s="196">
        <v>32.908199999999994</v>
      </c>
      <c r="E2113" s="196">
        <v>34.021499999999996</v>
      </c>
      <c r="F2113" s="196">
        <v>33.505099999999999</v>
      </c>
      <c r="G2113" s="196">
        <v>33.472299999999997</v>
      </c>
      <c r="H2113" s="197" t="s">
        <v>4315</v>
      </c>
      <c r="I2113" s="197"/>
      <c r="J2113" s="201" t="s">
        <v>3547</v>
      </c>
      <c r="K2113" s="197"/>
      <c r="L2113" s="192"/>
      <c r="M2113" s="197"/>
      <c r="N2113" s="192" t="s">
        <v>4335</v>
      </c>
      <c r="O2113" s="194" t="s">
        <v>2896</v>
      </c>
      <c r="P2113" s="192" t="s">
        <v>10772</v>
      </c>
      <c r="Q2113" s="197" t="s">
        <v>3547</v>
      </c>
    </row>
    <row r="2114" spans="1:17">
      <c r="A2114" s="192" t="s">
        <v>6639</v>
      </c>
      <c r="B2114" s="196">
        <v>2.2241</v>
      </c>
      <c r="C2114" s="196">
        <v>1.2875999999999999</v>
      </c>
      <c r="D2114" s="196">
        <v>55.717799999999997</v>
      </c>
      <c r="E2114" s="196">
        <v>57.959199999999996</v>
      </c>
      <c r="F2114" s="196">
        <v>59.505699999999997</v>
      </c>
      <c r="G2114" s="196">
        <v>57.752699999999997</v>
      </c>
      <c r="H2114" s="197" t="s">
        <v>1636</v>
      </c>
      <c r="I2114" s="197"/>
      <c r="J2114" s="201" t="s">
        <v>3547</v>
      </c>
      <c r="K2114" s="197"/>
      <c r="L2114" s="192"/>
      <c r="M2114" s="197"/>
      <c r="N2114" s="192" t="s">
        <v>1319</v>
      </c>
      <c r="O2114" s="194" t="s">
        <v>2869</v>
      </c>
      <c r="P2114" s="192" t="s">
        <v>10740</v>
      </c>
      <c r="Q2114" s="197" t="s">
        <v>3547</v>
      </c>
    </row>
    <row r="2115" spans="1:17">
      <c r="A2115" s="192" t="s">
        <v>6640</v>
      </c>
      <c r="B2115" s="196">
        <v>1.3301999999999998</v>
      </c>
      <c r="C2115" s="196">
        <v>0.96639999999999993</v>
      </c>
      <c r="D2115" s="196">
        <v>37.171699999999994</v>
      </c>
      <c r="E2115" s="196">
        <v>35.929699999999997</v>
      </c>
      <c r="F2115" s="196">
        <v>35.270899999999997</v>
      </c>
      <c r="G2115" s="196">
        <v>36.147999999999996</v>
      </c>
      <c r="H2115" s="197" t="s">
        <v>4320</v>
      </c>
      <c r="I2115" s="197" t="s">
        <v>1751</v>
      </c>
      <c r="J2115" s="201" t="s">
        <v>3547</v>
      </c>
      <c r="K2115" s="197" t="s">
        <v>3550</v>
      </c>
      <c r="L2115" s="192"/>
      <c r="M2115" s="197"/>
      <c r="N2115" s="192" t="s">
        <v>4321</v>
      </c>
      <c r="O2115" s="194" t="s">
        <v>2875</v>
      </c>
      <c r="P2115" s="192" t="s">
        <v>10750</v>
      </c>
      <c r="Q2115" s="197" t="s">
        <v>3547</v>
      </c>
    </row>
    <row r="2116" spans="1:17">
      <c r="A2116" s="192" t="s">
        <v>6641</v>
      </c>
      <c r="B2116" s="196">
        <v>1.4181999999999999</v>
      </c>
      <c r="C2116" s="196">
        <v>0.99159999999999993</v>
      </c>
      <c r="D2116" s="196">
        <v>30.7044</v>
      </c>
      <c r="E2116" s="196">
        <v>32.179699999999997</v>
      </c>
      <c r="F2116" s="196">
        <v>30.911499999999997</v>
      </c>
      <c r="G2116" s="196">
        <v>31.267299999999999</v>
      </c>
      <c r="H2116" s="197" t="s">
        <v>1751</v>
      </c>
      <c r="I2116" s="197"/>
      <c r="J2116" s="201" t="s">
        <v>3547</v>
      </c>
      <c r="K2116" s="197"/>
      <c r="L2116" s="192"/>
      <c r="M2116" s="197"/>
      <c r="N2116" s="192" t="s">
        <v>4338</v>
      </c>
      <c r="O2116" s="194" t="s">
        <v>2897</v>
      </c>
      <c r="P2116" s="192" t="s">
        <v>10773</v>
      </c>
      <c r="Q2116" s="197" t="s">
        <v>3547</v>
      </c>
    </row>
    <row r="2117" spans="1:17">
      <c r="A2117" s="192" t="s">
        <v>6642</v>
      </c>
      <c r="B2117" s="196">
        <v>1.8631</v>
      </c>
      <c r="C2117" s="196">
        <v>1.0456999999999999</v>
      </c>
      <c r="D2117" s="196">
        <v>43.669599999999996</v>
      </c>
      <c r="E2117" s="196">
        <v>45.452199999999998</v>
      </c>
      <c r="F2117" s="196">
        <v>46.298199999999994</v>
      </c>
      <c r="G2117" s="196">
        <v>45.154699999999998</v>
      </c>
      <c r="H2117" s="197" t="s">
        <v>1415</v>
      </c>
      <c r="I2117" s="197"/>
      <c r="J2117" s="201" t="s">
        <v>3547</v>
      </c>
      <c r="K2117" s="197"/>
      <c r="L2117" s="192"/>
      <c r="M2117" s="197"/>
      <c r="N2117" s="192" t="s">
        <v>4313</v>
      </c>
      <c r="O2117" s="194" t="s">
        <v>2861</v>
      </c>
      <c r="P2117" s="192" t="s">
        <v>10733</v>
      </c>
      <c r="Q2117" s="197" t="s">
        <v>3547</v>
      </c>
    </row>
    <row r="2118" spans="1:17">
      <c r="A2118" s="192" t="s">
        <v>6643</v>
      </c>
      <c r="B2118" s="196">
        <v>1.5328999999999999</v>
      </c>
      <c r="C2118" s="196">
        <v>1.2875999999999999</v>
      </c>
      <c r="D2118" s="196">
        <v>49.9285</v>
      </c>
      <c r="E2118" s="196">
        <v>50.767099999999999</v>
      </c>
      <c r="F2118" s="196">
        <v>53.533099999999997</v>
      </c>
      <c r="G2118" s="196">
        <v>51.388099999999994</v>
      </c>
      <c r="H2118" s="197" t="s">
        <v>1636</v>
      </c>
      <c r="I2118" s="197"/>
      <c r="J2118" s="201" t="s">
        <v>3547</v>
      </c>
      <c r="K2118" s="197"/>
      <c r="L2118" s="192"/>
      <c r="M2118" s="197"/>
      <c r="N2118" s="192" t="s">
        <v>3707</v>
      </c>
      <c r="O2118" s="194" t="s">
        <v>2867</v>
      </c>
      <c r="P2118" s="192" t="s">
        <v>10738</v>
      </c>
      <c r="Q2118" s="197" t="s">
        <v>3547</v>
      </c>
    </row>
    <row r="2119" spans="1:17">
      <c r="A2119" s="192" t="s">
        <v>6644</v>
      </c>
      <c r="B2119" s="196">
        <v>1.5356999999999998</v>
      </c>
      <c r="C2119" s="196">
        <v>0.91579999999999995</v>
      </c>
      <c r="D2119" s="196">
        <v>35.740499999999997</v>
      </c>
      <c r="E2119" s="196">
        <v>36.003599999999999</v>
      </c>
      <c r="F2119" s="196">
        <v>37.877999999999993</v>
      </c>
      <c r="G2119" s="196">
        <v>36.554599999999994</v>
      </c>
      <c r="H2119" s="197" t="s">
        <v>1793</v>
      </c>
      <c r="I2119" s="197" t="s">
        <v>4728</v>
      </c>
      <c r="J2119" s="201" t="s">
        <v>3547</v>
      </c>
      <c r="K2119" s="197" t="s">
        <v>3550</v>
      </c>
      <c r="L2119" s="192"/>
      <c r="M2119" s="197"/>
      <c r="N2119" s="192" t="s">
        <v>4339</v>
      </c>
      <c r="O2119" s="194" t="s">
        <v>2898</v>
      </c>
      <c r="P2119" s="192" t="s">
        <v>10774</v>
      </c>
      <c r="Q2119" s="197" t="s">
        <v>9817</v>
      </c>
    </row>
    <row r="2120" spans="1:17">
      <c r="A2120" s="192" t="s">
        <v>6645</v>
      </c>
      <c r="B2120" s="196">
        <v>1.2604</v>
      </c>
      <c r="C2120" s="196">
        <v>0.86879999999999991</v>
      </c>
      <c r="D2120" s="196">
        <v>40.623999999999995</v>
      </c>
      <c r="E2120" s="196">
        <v>38.821499999999993</v>
      </c>
      <c r="F2120" s="196">
        <v>39.182499999999997</v>
      </c>
      <c r="G2120" s="196">
        <v>39.510499999999993</v>
      </c>
      <c r="H2120" s="197" t="s">
        <v>4315</v>
      </c>
      <c r="I2120" s="197"/>
      <c r="J2120" s="201" t="s">
        <v>3547</v>
      </c>
      <c r="K2120" s="197"/>
      <c r="L2120" s="192"/>
      <c r="M2120" s="197"/>
      <c r="N2120" s="192" t="s">
        <v>4335</v>
      </c>
      <c r="O2120" s="194" t="s">
        <v>2896</v>
      </c>
      <c r="P2120" s="192" t="s">
        <v>10772</v>
      </c>
      <c r="Q2120" s="197" t="s">
        <v>3547</v>
      </c>
    </row>
    <row r="2121" spans="1:17">
      <c r="A2121" s="192" t="s">
        <v>6646</v>
      </c>
      <c r="B2121" s="196">
        <v>1.7428999999999999</v>
      </c>
      <c r="C2121" s="196">
        <v>1.1294999999999999</v>
      </c>
      <c r="D2121" s="196">
        <v>39.345699999999994</v>
      </c>
      <c r="E2121" s="196">
        <v>41.327799999999996</v>
      </c>
      <c r="F2121" s="196">
        <v>41.773699999999998</v>
      </c>
      <c r="G2121" s="196">
        <v>40.746699999999997</v>
      </c>
      <c r="H2121" s="197" t="s">
        <v>4311</v>
      </c>
      <c r="I2121" s="197" t="s">
        <v>1475</v>
      </c>
      <c r="J2121" s="201" t="s">
        <v>3547</v>
      </c>
      <c r="K2121" s="197" t="s">
        <v>3550</v>
      </c>
      <c r="L2121" s="192"/>
      <c r="M2121" s="197">
        <v>0.104</v>
      </c>
      <c r="N2121" s="192" t="s">
        <v>4312</v>
      </c>
      <c r="O2121" s="194" t="s">
        <v>1616</v>
      </c>
      <c r="P2121" s="192" t="s">
        <v>10732</v>
      </c>
      <c r="Q2121" s="197" t="s">
        <v>3547</v>
      </c>
    </row>
    <row r="2122" spans="1:17">
      <c r="A2122" s="192" t="s">
        <v>6647</v>
      </c>
      <c r="B2122" s="196">
        <v>1.7901999999999998</v>
      </c>
      <c r="C2122" s="196">
        <v>0.87769999999999992</v>
      </c>
      <c r="D2122" s="196">
        <v>33.641999999999996</v>
      </c>
      <c r="E2122" s="196">
        <v>31.430999999999997</v>
      </c>
      <c r="F2122" s="196">
        <v>32.521499999999996</v>
      </c>
      <c r="G2122" s="196">
        <v>32.504599999999996</v>
      </c>
      <c r="H2122" s="197" t="s">
        <v>1697</v>
      </c>
      <c r="I2122" s="197"/>
      <c r="J2122" s="201" t="s">
        <v>3547</v>
      </c>
      <c r="K2122" s="197"/>
      <c r="L2122" s="192"/>
      <c r="M2122" s="197"/>
      <c r="N2122" s="192" t="s">
        <v>3602</v>
      </c>
      <c r="O2122" s="194" t="s">
        <v>2874</v>
      </c>
      <c r="P2122" s="192" t="s">
        <v>10746</v>
      </c>
      <c r="Q2122" s="197" t="s">
        <v>3547</v>
      </c>
    </row>
    <row r="2123" spans="1:17">
      <c r="A2123" s="192" t="s">
        <v>6648</v>
      </c>
      <c r="B2123" s="196">
        <v>1.4823999999999999</v>
      </c>
      <c r="C2123" s="196">
        <v>0.86879999999999991</v>
      </c>
      <c r="D2123" s="196">
        <v>30.596399999999999</v>
      </c>
      <c r="E2123" s="196">
        <v>32.6267</v>
      </c>
      <c r="F2123" s="196">
        <v>35.083099999999995</v>
      </c>
      <c r="G2123" s="196">
        <v>32.660199999999996</v>
      </c>
      <c r="H2123" s="197" t="s">
        <v>4315</v>
      </c>
      <c r="I2123" s="197"/>
      <c r="J2123" s="201" t="s">
        <v>3547</v>
      </c>
      <c r="K2123" s="197"/>
      <c r="L2123" s="192"/>
      <c r="M2123" s="197"/>
      <c r="N2123" s="192" t="s">
        <v>4333</v>
      </c>
      <c r="O2123" s="194" t="s">
        <v>2892</v>
      </c>
      <c r="P2123" s="192" t="s">
        <v>10768</v>
      </c>
      <c r="Q2123" s="197" t="s">
        <v>3547</v>
      </c>
    </row>
    <row r="2124" spans="1:17">
      <c r="A2124" s="192" t="s">
        <v>6649</v>
      </c>
      <c r="B2124" s="196">
        <v>1.4366999999999999</v>
      </c>
      <c r="C2124" s="196">
        <v>1.3368</v>
      </c>
      <c r="D2124" s="196">
        <v>61.776299999999999</v>
      </c>
      <c r="E2124" s="196">
        <v>60.535799999999995</v>
      </c>
      <c r="F2124" s="196">
        <v>60.163599999999995</v>
      </c>
      <c r="G2124" s="196">
        <v>60.841399999999993</v>
      </c>
      <c r="H2124" s="197" t="s">
        <v>1636</v>
      </c>
      <c r="I2124" s="197" t="s">
        <v>1628</v>
      </c>
      <c r="J2124" s="201" t="s">
        <v>3547</v>
      </c>
      <c r="K2124" s="197" t="s">
        <v>3550</v>
      </c>
      <c r="L2124" s="192"/>
      <c r="M2124" s="197">
        <v>7.7999999999999996E-3</v>
      </c>
      <c r="N2124" s="192" t="s">
        <v>4309</v>
      </c>
      <c r="O2124" s="194" t="s">
        <v>2866</v>
      </c>
      <c r="P2124" s="192" t="s">
        <v>10730</v>
      </c>
      <c r="Q2124" s="197" t="s">
        <v>3547</v>
      </c>
    </row>
    <row r="2125" spans="1:17">
      <c r="A2125" s="192" t="s">
        <v>6650</v>
      </c>
      <c r="B2125" s="196">
        <v>1.2518999999999998</v>
      </c>
      <c r="C2125" s="196">
        <v>0.86879999999999991</v>
      </c>
      <c r="D2125" s="196">
        <v>34.252099999999999</v>
      </c>
      <c r="E2125" s="196">
        <v>34.181299999999993</v>
      </c>
      <c r="F2125" s="196">
        <v>35.237299999999998</v>
      </c>
      <c r="G2125" s="196">
        <v>34.534299999999995</v>
      </c>
      <c r="H2125" s="197" t="s">
        <v>1793</v>
      </c>
      <c r="I2125" s="197"/>
      <c r="J2125" s="201" t="s">
        <v>3547</v>
      </c>
      <c r="K2125" s="197"/>
      <c r="L2125" s="192"/>
      <c r="M2125" s="197"/>
      <c r="N2125" s="192" t="s">
        <v>4336</v>
      </c>
      <c r="O2125" s="194" t="s">
        <v>2894</v>
      </c>
      <c r="P2125" s="192" t="s">
        <v>10770</v>
      </c>
      <c r="Q2125" s="197" t="s">
        <v>3547</v>
      </c>
    </row>
    <row r="2126" spans="1:17">
      <c r="A2126" s="192" t="s">
        <v>6651</v>
      </c>
      <c r="B2126" s="196">
        <v>1.9110999999999998</v>
      </c>
      <c r="C2126" s="196">
        <v>1.2875999999999999</v>
      </c>
      <c r="D2126" s="196">
        <v>52.721499999999999</v>
      </c>
      <c r="E2126" s="196">
        <v>49.283899999999996</v>
      </c>
      <c r="F2126" s="196">
        <v>52.930299999999995</v>
      </c>
      <c r="G2126" s="196">
        <v>51.636999999999993</v>
      </c>
      <c r="H2126" s="197" t="s">
        <v>1636</v>
      </c>
      <c r="I2126" s="197"/>
      <c r="J2126" s="201" t="s">
        <v>3547</v>
      </c>
      <c r="K2126" s="197"/>
      <c r="L2126" s="192"/>
      <c r="M2126" s="197"/>
      <c r="N2126" s="192" t="s">
        <v>3707</v>
      </c>
      <c r="O2126" s="194" t="s">
        <v>2867</v>
      </c>
      <c r="P2126" s="192" t="s">
        <v>10738</v>
      </c>
      <c r="Q2126" s="197" t="s">
        <v>3547</v>
      </c>
    </row>
    <row r="2127" spans="1:17">
      <c r="A2127" s="192" t="s">
        <v>6652</v>
      </c>
      <c r="B2127" s="196">
        <v>2.3374999999999999</v>
      </c>
      <c r="C2127" s="196">
        <v>1.3368</v>
      </c>
      <c r="D2127" s="196">
        <v>66.812999999999988</v>
      </c>
      <c r="E2127" s="196">
        <v>66.527899999999988</v>
      </c>
      <c r="F2127" s="196">
        <v>57.592099999999995</v>
      </c>
      <c r="G2127" s="196">
        <v>63.111999999999995</v>
      </c>
      <c r="H2127" s="197" t="s">
        <v>1636</v>
      </c>
      <c r="I2127" s="197" t="s">
        <v>1628</v>
      </c>
      <c r="J2127" s="201" t="s">
        <v>3547</v>
      </c>
      <c r="K2127" s="197" t="s">
        <v>3550</v>
      </c>
      <c r="L2127" s="192"/>
      <c r="M2127" s="197"/>
      <c r="N2127" s="192" t="s">
        <v>4314</v>
      </c>
      <c r="O2127" s="194" t="s">
        <v>2862</v>
      </c>
      <c r="P2127" s="192" t="s">
        <v>10734</v>
      </c>
      <c r="Q2127" s="197" t="s">
        <v>3547</v>
      </c>
    </row>
    <row r="2128" spans="1:17">
      <c r="A2128" s="192" t="s">
        <v>6653</v>
      </c>
      <c r="B2128" s="196">
        <v>1.3093999999999999</v>
      </c>
      <c r="C2128" s="196">
        <v>0.96639999999999993</v>
      </c>
      <c r="D2128" s="196">
        <v>37.190299999999993</v>
      </c>
      <c r="E2128" s="196">
        <v>37.063299999999998</v>
      </c>
      <c r="F2128" s="196">
        <v>39.375</v>
      </c>
      <c r="G2128" s="196">
        <v>37.876299999999993</v>
      </c>
      <c r="H2128" s="197" t="s">
        <v>4315</v>
      </c>
      <c r="I2128" s="197" t="s">
        <v>1751</v>
      </c>
      <c r="J2128" s="201" t="s">
        <v>3610</v>
      </c>
      <c r="K2128" s="197"/>
      <c r="L2128" s="192"/>
      <c r="M2128" s="197">
        <v>2.7199999999999998E-2</v>
      </c>
      <c r="N2128" s="192" t="s">
        <v>4340</v>
      </c>
      <c r="O2128" s="194" t="s">
        <v>2899</v>
      </c>
      <c r="P2128" s="192" t="s">
        <v>10775</v>
      </c>
      <c r="Q2128" s="197" t="s">
        <v>9817</v>
      </c>
    </row>
    <row r="2129" spans="1:17">
      <c r="A2129" s="192" t="s">
        <v>6654</v>
      </c>
      <c r="B2129" s="196">
        <v>1.74</v>
      </c>
      <c r="C2129" s="196">
        <v>1.2875999999999999</v>
      </c>
      <c r="D2129" s="196">
        <v>52.879799999999996</v>
      </c>
      <c r="E2129" s="196">
        <v>55.133199999999995</v>
      </c>
      <c r="F2129" s="196">
        <v>58.451699999999995</v>
      </c>
      <c r="G2129" s="196">
        <v>55.559999999999995</v>
      </c>
      <c r="H2129" s="197" t="s">
        <v>1636</v>
      </c>
      <c r="I2129" s="197"/>
      <c r="J2129" s="201" t="s">
        <v>3547</v>
      </c>
      <c r="K2129" s="197"/>
      <c r="L2129" s="192"/>
      <c r="M2129" s="197"/>
      <c r="N2129" s="192" t="s">
        <v>3707</v>
      </c>
      <c r="O2129" s="194" t="s">
        <v>2867</v>
      </c>
      <c r="P2129" s="192" t="s">
        <v>10738</v>
      </c>
      <c r="Q2129" s="197" t="s">
        <v>3547</v>
      </c>
    </row>
    <row r="2130" spans="1:17">
      <c r="A2130" s="192" t="s">
        <v>6655</v>
      </c>
      <c r="B2130" s="196">
        <v>1.1085999999999998</v>
      </c>
      <c r="C2130" s="196">
        <v>0.87769999999999992</v>
      </c>
      <c r="D2130" s="196">
        <v>27.965</v>
      </c>
      <c r="E2130" s="196">
        <v>28.037299999999998</v>
      </c>
      <c r="F2130" s="196">
        <v>27.409099999999999</v>
      </c>
      <c r="G2130" s="196">
        <v>27.800899999999999</v>
      </c>
      <c r="H2130" s="197" t="s">
        <v>1697</v>
      </c>
      <c r="I2130" s="197"/>
      <c r="J2130" s="201" t="s">
        <v>3547</v>
      </c>
      <c r="K2130" s="197"/>
      <c r="L2130" s="192"/>
      <c r="M2130" s="197"/>
      <c r="N2130" s="192" t="s">
        <v>3928</v>
      </c>
      <c r="O2130" s="194" t="s">
        <v>2900</v>
      </c>
      <c r="P2130" s="192" t="s">
        <v>10776</v>
      </c>
      <c r="Q2130" s="197" t="s">
        <v>3547</v>
      </c>
    </row>
    <row r="2131" spans="1:17">
      <c r="A2131" s="192" t="s">
        <v>6656</v>
      </c>
      <c r="B2131" s="196">
        <v>1.2861999999999998</v>
      </c>
      <c r="C2131" s="196">
        <v>0.86879999999999991</v>
      </c>
      <c r="D2131" s="196">
        <v>26.306899999999999</v>
      </c>
      <c r="E2131" s="196">
        <v>27.294799999999999</v>
      </c>
      <c r="F2131" s="196">
        <v>27.995299999999997</v>
      </c>
      <c r="G2131" s="196">
        <v>27.1616</v>
      </c>
      <c r="H2131" s="197" t="s">
        <v>4315</v>
      </c>
      <c r="I2131" s="197"/>
      <c r="J2131" s="201" t="s">
        <v>3547</v>
      </c>
      <c r="K2131" s="197"/>
      <c r="L2131" s="192"/>
      <c r="M2131" s="197"/>
      <c r="N2131" s="192" t="s">
        <v>4333</v>
      </c>
      <c r="O2131" s="194" t="s">
        <v>2892</v>
      </c>
      <c r="P2131" s="192" t="s">
        <v>10768</v>
      </c>
      <c r="Q2131" s="197" t="s">
        <v>3547</v>
      </c>
    </row>
    <row r="2132" spans="1:17">
      <c r="A2132" s="192" t="s">
        <v>6657</v>
      </c>
      <c r="B2132" s="196">
        <v>1.4247999999999998</v>
      </c>
      <c r="C2132" s="196">
        <v>1.2875999999999999</v>
      </c>
      <c r="D2132" s="196">
        <v>54.687899999999999</v>
      </c>
      <c r="E2132" s="196">
        <v>52.391699999999993</v>
      </c>
      <c r="F2132" s="196">
        <v>54.096199999999996</v>
      </c>
      <c r="G2132" s="196">
        <v>53.751099999999994</v>
      </c>
      <c r="H2132" s="197" t="s">
        <v>1636</v>
      </c>
      <c r="I2132" s="197"/>
      <c r="J2132" s="201" t="s">
        <v>3547</v>
      </c>
      <c r="K2132" s="197"/>
      <c r="L2132" s="192"/>
      <c r="M2132" s="197"/>
      <c r="N2132" s="192" t="s">
        <v>1319</v>
      </c>
      <c r="O2132" s="194" t="s">
        <v>2869</v>
      </c>
      <c r="P2132" s="192" t="s">
        <v>10740</v>
      </c>
      <c r="Q2132" s="197" t="s">
        <v>3547</v>
      </c>
    </row>
    <row r="2133" spans="1:17">
      <c r="A2133" s="192" t="s">
        <v>6658</v>
      </c>
      <c r="B2133" s="196">
        <v>1.7843</v>
      </c>
      <c r="C2133" s="196">
        <v>0.99159999999999993</v>
      </c>
      <c r="D2133" s="196">
        <v>42.589399999999998</v>
      </c>
      <c r="E2133" s="196">
        <v>44.410799999999995</v>
      </c>
      <c r="F2133" s="196">
        <v>45.476399999999998</v>
      </c>
      <c r="G2133" s="196">
        <v>44.136999999999993</v>
      </c>
      <c r="H2133" s="197" t="s">
        <v>1751</v>
      </c>
      <c r="I2133" s="197"/>
      <c r="J2133" s="201" t="s">
        <v>3547</v>
      </c>
      <c r="K2133" s="197"/>
      <c r="L2133" s="192"/>
      <c r="M2133" s="197"/>
      <c r="N2133" s="192" t="s">
        <v>4329</v>
      </c>
      <c r="O2133" s="194" t="s">
        <v>2888</v>
      </c>
      <c r="P2133" s="192" t="s">
        <v>10764</v>
      </c>
      <c r="Q2133" s="197" t="s">
        <v>3547</v>
      </c>
    </row>
    <row r="2134" spans="1:17">
      <c r="A2134" s="192" t="s">
        <v>6659</v>
      </c>
      <c r="B2134" s="196">
        <v>1.7181999999999999</v>
      </c>
      <c r="C2134" s="196">
        <v>0.93129999999999991</v>
      </c>
      <c r="D2134" s="196">
        <v>34.498799999999996</v>
      </c>
      <c r="E2134" s="196">
        <v>36.612499999999997</v>
      </c>
      <c r="F2134" s="196">
        <v>37.709099999999999</v>
      </c>
      <c r="G2134" s="196">
        <v>36.250299999999996</v>
      </c>
      <c r="H2134" s="197" t="s">
        <v>4320</v>
      </c>
      <c r="I2134" s="197"/>
      <c r="J2134" s="201" t="s">
        <v>3547</v>
      </c>
      <c r="K2134" s="197"/>
      <c r="L2134" s="192"/>
      <c r="M2134" s="197"/>
      <c r="N2134" s="192" t="s">
        <v>4321</v>
      </c>
      <c r="O2134" s="194" t="s">
        <v>2875</v>
      </c>
      <c r="P2134" s="192" t="s">
        <v>10750</v>
      </c>
      <c r="Q2134" s="197" t="s">
        <v>3547</v>
      </c>
    </row>
    <row r="2135" spans="1:17">
      <c r="A2135" s="192" t="s">
        <v>6660</v>
      </c>
      <c r="B2135" s="196">
        <v>1.4267999999999998</v>
      </c>
      <c r="C2135" s="196">
        <v>1.3368</v>
      </c>
      <c r="D2135" s="196">
        <v>47.989799999999995</v>
      </c>
      <c r="E2135" s="196">
        <v>48.362199999999994</v>
      </c>
      <c r="F2135" s="196">
        <v>48.956599999999995</v>
      </c>
      <c r="G2135" s="196">
        <v>48.437399999999997</v>
      </c>
      <c r="H2135" s="197" t="s">
        <v>1628</v>
      </c>
      <c r="I2135" s="197"/>
      <c r="J2135" s="201" t="s">
        <v>3547</v>
      </c>
      <c r="K2135" s="197"/>
      <c r="L2135" s="192"/>
      <c r="M2135" s="197"/>
      <c r="N2135" s="192" t="s">
        <v>4121</v>
      </c>
      <c r="O2135" s="194" t="s">
        <v>1614</v>
      </c>
      <c r="P2135" s="192" t="s">
        <v>10749</v>
      </c>
      <c r="Q2135" s="197" t="s">
        <v>3547</v>
      </c>
    </row>
    <row r="2136" spans="1:17">
      <c r="A2136" s="192" t="s">
        <v>6661</v>
      </c>
      <c r="B2136" s="196">
        <v>1.4864999999999999</v>
      </c>
      <c r="C2136" s="196">
        <v>1.0070999999999999</v>
      </c>
      <c r="D2136" s="196">
        <v>39.974299999999999</v>
      </c>
      <c r="E2136" s="196">
        <v>42.2988</v>
      </c>
      <c r="F2136" s="196">
        <v>41.550299999999993</v>
      </c>
      <c r="G2136" s="196">
        <v>41.273999999999994</v>
      </c>
      <c r="H2136" s="197" t="s">
        <v>4315</v>
      </c>
      <c r="I2136" s="197" t="s">
        <v>1417</v>
      </c>
      <c r="J2136" s="201" t="s">
        <v>3547</v>
      </c>
      <c r="K2136" s="197" t="s">
        <v>3550</v>
      </c>
      <c r="L2136" s="192"/>
      <c r="M2136" s="197"/>
      <c r="N2136" s="192" t="s">
        <v>3923</v>
      </c>
      <c r="O2136" s="194" t="s">
        <v>2901</v>
      </c>
      <c r="P2136" s="192" t="s">
        <v>10777</v>
      </c>
      <c r="Q2136" s="197" t="s">
        <v>3547</v>
      </c>
    </row>
    <row r="2137" spans="1:17">
      <c r="A2137" s="192" t="s">
        <v>6662</v>
      </c>
      <c r="B2137" s="196">
        <v>1.4160999999999999</v>
      </c>
      <c r="C2137" s="196">
        <v>1.3368</v>
      </c>
      <c r="D2137" s="196">
        <v>45.409399999999998</v>
      </c>
      <c r="E2137" s="196">
        <v>48.384099999999997</v>
      </c>
      <c r="F2137" s="196">
        <v>47.918299999999995</v>
      </c>
      <c r="G2137" s="196">
        <v>47.243499999999997</v>
      </c>
      <c r="H2137" s="197" t="s">
        <v>1628</v>
      </c>
      <c r="I2137" s="197"/>
      <c r="J2137" s="201" t="s">
        <v>3547</v>
      </c>
      <c r="K2137" s="197"/>
      <c r="L2137" s="192"/>
      <c r="M2137" s="197"/>
      <c r="N2137" s="192" t="s">
        <v>3809</v>
      </c>
      <c r="O2137" s="194" t="s">
        <v>2870</v>
      </c>
      <c r="P2137" s="192" t="s">
        <v>10741</v>
      </c>
      <c r="Q2137" s="197" t="s">
        <v>3547</v>
      </c>
    </row>
    <row r="2138" spans="1:17">
      <c r="A2138" s="192" t="s">
        <v>6663</v>
      </c>
      <c r="B2138" s="196">
        <v>1.4794999999999998</v>
      </c>
      <c r="C2138" s="196">
        <v>1.3368</v>
      </c>
      <c r="D2138" s="196">
        <v>51.545399999999994</v>
      </c>
      <c r="E2138" s="196">
        <v>50.321999999999996</v>
      </c>
      <c r="F2138" s="196">
        <v>50.639099999999999</v>
      </c>
      <c r="G2138" s="196">
        <v>50.825499999999998</v>
      </c>
      <c r="H2138" s="197" t="s">
        <v>1636</v>
      </c>
      <c r="I2138" s="197" t="s">
        <v>1628</v>
      </c>
      <c r="J2138" s="201" t="s">
        <v>3547</v>
      </c>
      <c r="K2138" s="197" t="s">
        <v>3550</v>
      </c>
      <c r="L2138" s="192"/>
      <c r="M2138" s="197"/>
      <c r="N2138" s="192" t="s">
        <v>4314</v>
      </c>
      <c r="O2138" s="194" t="s">
        <v>2862</v>
      </c>
      <c r="P2138" s="192" t="s">
        <v>10734</v>
      </c>
      <c r="Q2138" s="197" t="s">
        <v>3547</v>
      </c>
    </row>
    <row r="2139" spans="1:17">
      <c r="A2139" s="192" t="s">
        <v>6665</v>
      </c>
      <c r="B2139" s="196">
        <v>1.5317999999999998</v>
      </c>
      <c r="C2139" s="196">
        <v>1.2875999999999999</v>
      </c>
      <c r="D2139" s="196">
        <v>46.548399999999994</v>
      </c>
      <c r="E2139" s="196">
        <v>49.467299999999994</v>
      </c>
      <c r="F2139" s="196">
        <v>51.375399999999999</v>
      </c>
      <c r="G2139" s="196">
        <v>48.989799999999995</v>
      </c>
      <c r="H2139" s="197" t="s">
        <v>1636</v>
      </c>
      <c r="I2139" s="197"/>
      <c r="J2139" s="201" t="s">
        <v>3547</v>
      </c>
      <c r="K2139" s="197"/>
      <c r="L2139" s="192"/>
      <c r="M2139" s="197"/>
      <c r="N2139" s="192" t="s">
        <v>3698</v>
      </c>
      <c r="O2139" s="194" t="s">
        <v>1611</v>
      </c>
      <c r="P2139" s="192" t="s">
        <v>10763</v>
      </c>
      <c r="Q2139" s="197" t="s">
        <v>3547</v>
      </c>
    </row>
    <row r="2140" spans="1:17">
      <c r="A2140" s="192" t="s">
        <v>6666</v>
      </c>
      <c r="B2140" s="196">
        <v>1.2422</v>
      </c>
      <c r="C2140" s="196">
        <v>0.87769999999999992</v>
      </c>
      <c r="D2140" s="196">
        <v>26.018999999999998</v>
      </c>
      <c r="E2140" s="196">
        <v>27.726399999999998</v>
      </c>
      <c r="F2140" s="196">
        <v>24.620999999999999</v>
      </c>
      <c r="G2140" s="196">
        <v>26.138099999999998</v>
      </c>
      <c r="H2140" s="197" t="s">
        <v>1697</v>
      </c>
      <c r="I2140" s="197"/>
      <c r="J2140" s="201" t="s">
        <v>3547</v>
      </c>
      <c r="K2140" s="197"/>
      <c r="L2140" s="192"/>
      <c r="M2140" s="197"/>
      <c r="N2140" s="192" t="s">
        <v>4322</v>
      </c>
      <c r="O2140" s="194" t="s">
        <v>2877</v>
      </c>
      <c r="P2140" s="192" t="s">
        <v>10752</v>
      </c>
      <c r="Q2140" s="197" t="s">
        <v>3547</v>
      </c>
    </row>
    <row r="2141" spans="1:17">
      <c r="A2141" s="192" t="s">
        <v>6667</v>
      </c>
      <c r="B2141" s="196">
        <v>1.4762</v>
      </c>
      <c r="C2141" s="196">
        <v>1.3368</v>
      </c>
      <c r="D2141" s="196">
        <v>46.972899999999996</v>
      </c>
      <c r="E2141" s="196">
        <v>47.684999999999995</v>
      </c>
      <c r="F2141" s="196">
        <v>48.872099999999996</v>
      </c>
      <c r="G2141" s="196">
        <v>47.829299999999996</v>
      </c>
      <c r="H2141" s="197" t="s">
        <v>1636</v>
      </c>
      <c r="I2141" s="197" t="s">
        <v>1628</v>
      </c>
      <c r="J2141" s="201" t="s">
        <v>3547</v>
      </c>
      <c r="K2141" s="197" t="s">
        <v>3550</v>
      </c>
      <c r="L2141" s="192"/>
      <c r="M2141" s="197"/>
      <c r="N2141" s="192" t="s">
        <v>4314</v>
      </c>
      <c r="O2141" s="194" t="s">
        <v>2862</v>
      </c>
      <c r="P2141" s="192" t="s">
        <v>10734</v>
      </c>
      <c r="Q2141" s="197" t="s">
        <v>3547</v>
      </c>
    </row>
    <row r="2142" spans="1:17">
      <c r="A2142" s="192" t="s">
        <v>6668</v>
      </c>
      <c r="B2142" s="196">
        <v>1.0173999999999999</v>
      </c>
      <c r="C2142" s="196">
        <v>0.86879999999999991</v>
      </c>
      <c r="D2142" s="196">
        <v>30.999199999999998</v>
      </c>
      <c r="E2142" s="196">
        <v>32.056299999999993</v>
      </c>
      <c r="F2142" s="196">
        <v>32.965299999999999</v>
      </c>
      <c r="G2142" s="196">
        <v>32.017399999999995</v>
      </c>
      <c r="H2142" s="197" t="s">
        <v>1793</v>
      </c>
      <c r="I2142" s="197" t="s">
        <v>4315</v>
      </c>
      <c r="J2142" s="201" t="s">
        <v>3547</v>
      </c>
      <c r="K2142" s="197"/>
      <c r="L2142" s="192" t="s">
        <v>3550</v>
      </c>
      <c r="M2142" s="197"/>
      <c r="N2142" s="192" t="s">
        <v>4341</v>
      </c>
      <c r="O2142" s="194" t="s">
        <v>1930</v>
      </c>
      <c r="P2142" s="192" t="s">
        <v>10778</v>
      </c>
      <c r="Q2142" s="197" t="s">
        <v>3547</v>
      </c>
    </row>
    <row r="2143" spans="1:17">
      <c r="A2143" s="192" t="s">
        <v>6669</v>
      </c>
      <c r="B2143" s="196">
        <v>2.4226999999999999</v>
      </c>
      <c r="C2143" s="196">
        <v>1.3368</v>
      </c>
      <c r="D2143" s="196">
        <v>60.526999999999994</v>
      </c>
      <c r="E2143" s="196">
        <v>64.888099999999994</v>
      </c>
      <c r="F2143" s="196">
        <v>66.974899999999991</v>
      </c>
      <c r="G2143" s="196">
        <v>64.048199999999994</v>
      </c>
      <c r="H2143" s="197" t="s">
        <v>1636</v>
      </c>
      <c r="I2143" s="197" t="s">
        <v>1628</v>
      </c>
      <c r="J2143" s="201" t="s">
        <v>3547</v>
      </c>
      <c r="K2143" s="197" t="s">
        <v>3550</v>
      </c>
      <c r="L2143" s="192"/>
      <c r="M2143" s="197"/>
      <c r="N2143" s="192" t="s">
        <v>1319</v>
      </c>
      <c r="O2143" s="194" t="s">
        <v>2869</v>
      </c>
      <c r="P2143" s="192" t="s">
        <v>10740</v>
      </c>
      <c r="Q2143" s="197" t="s">
        <v>3547</v>
      </c>
    </row>
    <row r="2144" spans="1:17">
      <c r="A2144" s="192" t="s">
        <v>6670</v>
      </c>
      <c r="B2144" s="196">
        <v>1.5540999999999998</v>
      </c>
      <c r="C2144" s="196">
        <v>1.2792999999999999</v>
      </c>
      <c r="D2144" s="196">
        <v>51.693799999999996</v>
      </c>
      <c r="E2144" s="196">
        <v>51.919999999999995</v>
      </c>
      <c r="F2144" s="196">
        <v>53.391099999999994</v>
      </c>
      <c r="G2144" s="196">
        <v>52.327699999999993</v>
      </c>
      <c r="H2144" s="197" t="s">
        <v>1475</v>
      </c>
      <c r="I2144" s="197" t="s">
        <v>1413</v>
      </c>
      <c r="J2144" s="201" t="s">
        <v>3547</v>
      </c>
      <c r="K2144" s="197" t="s">
        <v>3550</v>
      </c>
      <c r="L2144" s="192"/>
      <c r="M2144" s="197">
        <v>0.10619999999999999</v>
      </c>
      <c r="N2144" s="192" t="s">
        <v>3812</v>
      </c>
      <c r="O2144" s="194" t="s">
        <v>2902</v>
      </c>
      <c r="P2144" s="192" t="s">
        <v>10779</v>
      </c>
      <c r="Q2144" s="197" t="s">
        <v>3547</v>
      </c>
    </row>
    <row r="2145" spans="1:17">
      <c r="A2145" s="192" t="s">
        <v>6671</v>
      </c>
      <c r="B2145" s="196">
        <v>1.3161999999999998</v>
      </c>
      <c r="C2145" s="196">
        <v>0.86879999999999991</v>
      </c>
      <c r="D2145" s="196">
        <v>34.7746</v>
      </c>
      <c r="E2145" s="196">
        <v>34.520999999999994</v>
      </c>
      <c r="F2145" s="196">
        <v>35.880799999999994</v>
      </c>
      <c r="G2145" s="196">
        <v>35.055199999999999</v>
      </c>
      <c r="H2145" s="197" t="s">
        <v>4315</v>
      </c>
      <c r="I2145" s="197"/>
      <c r="J2145" s="201" t="s">
        <v>3547</v>
      </c>
      <c r="K2145" s="197"/>
      <c r="L2145" s="192"/>
      <c r="M2145" s="197"/>
      <c r="N2145" s="192" t="s">
        <v>3852</v>
      </c>
      <c r="O2145" s="194" t="s">
        <v>2903</v>
      </c>
      <c r="P2145" s="192" t="s">
        <v>10780</v>
      </c>
      <c r="Q2145" s="197" t="s">
        <v>3547</v>
      </c>
    </row>
    <row r="2146" spans="1:17">
      <c r="A2146" s="192" t="s">
        <v>6672</v>
      </c>
      <c r="B2146" s="196">
        <v>1.3599999999999999</v>
      </c>
      <c r="C2146" s="196">
        <v>0.86879999999999991</v>
      </c>
      <c r="D2146" s="196">
        <v>34.158899999999996</v>
      </c>
      <c r="E2146" s="196">
        <v>33.212199999999996</v>
      </c>
      <c r="F2146" s="196">
        <v>37.247299999999996</v>
      </c>
      <c r="G2146" s="196">
        <v>34.897099999999995</v>
      </c>
      <c r="H2146" s="197" t="s">
        <v>4315</v>
      </c>
      <c r="I2146" s="197"/>
      <c r="J2146" s="201" t="s">
        <v>3547</v>
      </c>
      <c r="K2146" s="197"/>
      <c r="L2146" s="192"/>
      <c r="M2146" s="197"/>
      <c r="N2146" s="192" t="s">
        <v>4330</v>
      </c>
      <c r="O2146" s="194" t="s">
        <v>2889</v>
      </c>
      <c r="P2146" s="192" t="s">
        <v>10765</v>
      </c>
      <c r="Q2146" s="197" t="s">
        <v>3547</v>
      </c>
    </row>
    <row r="2147" spans="1:17">
      <c r="A2147" s="192" t="s">
        <v>6673</v>
      </c>
      <c r="B2147" s="196">
        <v>1.8835</v>
      </c>
      <c r="C2147" s="196">
        <v>1.0456999999999999</v>
      </c>
      <c r="D2147" s="196">
        <v>42.741899999999994</v>
      </c>
      <c r="E2147" s="196">
        <v>42.824399999999997</v>
      </c>
      <c r="F2147" s="196">
        <v>43.498699999999999</v>
      </c>
      <c r="G2147" s="196">
        <v>43.027399999999993</v>
      </c>
      <c r="H2147" s="197" t="s">
        <v>1415</v>
      </c>
      <c r="I2147" s="197"/>
      <c r="J2147" s="201" t="s">
        <v>3547</v>
      </c>
      <c r="K2147" s="197"/>
      <c r="L2147" s="192"/>
      <c r="M2147" s="197"/>
      <c r="N2147" s="192" t="s">
        <v>4313</v>
      </c>
      <c r="O2147" s="194" t="s">
        <v>2861</v>
      </c>
      <c r="P2147" s="192" t="s">
        <v>10733</v>
      </c>
      <c r="Q2147" s="197" t="s">
        <v>3547</v>
      </c>
    </row>
    <row r="2148" spans="1:17">
      <c r="A2148" s="192" t="s">
        <v>6674</v>
      </c>
      <c r="B2148" s="196">
        <v>2.0498999999999996</v>
      </c>
      <c r="C2148" s="196">
        <v>1.0099999999999998</v>
      </c>
      <c r="D2148" s="196">
        <v>38.299699999999994</v>
      </c>
      <c r="E2148" s="196">
        <v>39.027299999999997</v>
      </c>
      <c r="F2148" s="196">
        <v>40.622399999999999</v>
      </c>
      <c r="G2148" s="196">
        <v>39.362699999999997</v>
      </c>
      <c r="H2148" s="197" t="s">
        <v>1697</v>
      </c>
      <c r="I2148" s="197" t="s">
        <v>1415</v>
      </c>
      <c r="J2148" s="201" t="s">
        <v>3547</v>
      </c>
      <c r="K2148" s="197" t="s">
        <v>3550</v>
      </c>
      <c r="L2148" s="192"/>
      <c r="M2148" s="197"/>
      <c r="N2148" s="192" t="s">
        <v>3602</v>
      </c>
      <c r="O2148" s="194" t="s">
        <v>2874</v>
      </c>
      <c r="P2148" s="192" t="s">
        <v>10746</v>
      </c>
      <c r="Q2148" s="197" t="s">
        <v>9817</v>
      </c>
    </row>
    <row r="2149" spans="1:17">
      <c r="A2149" s="192" t="s">
        <v>6675</v>
      </c>
      <c r="B2149" s="196">
        <v>1.6847999999999999</v>
      </c>
      <c r="C2149" s="196">
        <v>1.3368</v>
      </c>
      <c r="D2149" s="196">
        <v>49.034699999999994</v>
      </c>
      <c r="E2149" s="196">
        <v>50.325599999999994</v>
      </c>
      <c r="F2149" s="196">
        <v>50.528699999999994</v>
      </c>
      <c r="G2149" s="196">
        <v>49.959399999999995</v>
      </c>
      <c r="H2149" s="197" t="s">
        <v>1628</v>
      </c>
      <c r="I2149" s="197"/>
      <c r="J2149" s="201" t="s">
        <v>3547</v>
      </c>
      <c r="K2149" s="197"/>
      <c r="L2149" s="192"/>
      <c r="M2149" s="197"/>
      <c r="N2149" s="192" t="s">
        <v>4121</v>
      </c>
      <c r="O2149" s="194" t="s">
        <v>1614</v>
      </c>
      <c r="P2149" s="192" t="s">
        <v>10749</v>
      </c>
      <c r="Q2149" s="197" t="s">
        <v>3547</v>
      </c>
    </row>
    <row r="2150" spans="1:17">
      <c r="A2150" s="192" t="s">
        <v>6676</v>
      </c>
      <c r="B2150" s="196">
        <v>1.5421999999999998</v>
      </c>
      <c r="C2150" s="196">
        <v>1.3368</v>
      </c>
      <c r="D2150" s="196">
        <v>50.972699999999996</v>
      </c>
      <c r="E2150" s="196">
        <v>50.885999999999996</v>
      </c>
      <c r="F2150" s="196">
        <v>51.753099999999996</v>
      </c>
      <c r="G2150" s="196">
        <v>51.2074</v>
      </c>
      <c r="H2150" s="197" t="s">
        <v>1636</v>
      </c>
      <c r="I2150" s="197" t="s">
        <v>1628</v>
      </c>
      <c r="J2150" s="201" t="s">
        <v>3547</v>
      </c>
      <c r="K2150" s="197" t="s">
        <v>3550</v>
      </c>
      <c r="L2150" s="192"/>
      <c r="M2150" s="197"/>
      <c r="N2150" s="192" t="s">
        <v>4314</v>
      </c>
      <c r="O2150" s="194" t="s">
        <v>2862</v>
      </c>
      <c r="P2150" s="192" t="s">
        <v>10734</v>
      </c>
      <c r="Q2150" s="197" t="s">
        <v>3547</v>
      </c>
    </row>
    <row r="2151" spans="1:17">
      <c r="A2151" s="192" t="s">
        <v>9733</v>
      </c>
      <c r="B2151" s="196">
        <v>1.6950999999999998</v>
      </c>
      <c r="C2151" s="196">
        <v>1.2875999999999999</v>
      </c>
      <c r="D2151" s="196">
        <v>51.494399999999999</v>
      </c>
      <c r="E2151" s="196">
        <v>52.209899999999998</v>
      </c>
      <c r="F2151" s="196">
        <v>53.315599999999996</v>
      </c>
      <c r="G2151" s="196">
        <v>52.353099999999998</v>
      </c>
      <c r="H2151" s="197" t="s">
        <v>1636</v>
      </c>
      <c r="I2151" s="197"/>
      <c r="J2151" s="201" t="s">
        <v>3547</v>
      </c>
      <c r="K2151" s="197"/>
      <c r="L2151" s="192"/>
      <c r="M2151" s="197"/>
      <c r="N2151" s="192" t="s">
        <v>3707</v>
      </c>
      <c r="O2151" s="194" t="s">
        <v>2867</v>
      </c>
      <c r="P2151" s="192" t="s">
        <v>10738</v>
      </c>
      <c r="Q2151" s="197" t="s">
        <v>3547</v>
      </c>
    </row>
    <row r="2152" spans="1:17">
      <c r="A2152" s="192" t="s">
        <v>6677</v>
      </c>
      <c r="B2152" s="196">
        <v>1.4825999999999999</v>
      </c>
      <c r="C2152" s="196">
        <v>0.9335</v>
      </c>
      <c r="D2152" s="196">
        <v>37.366599999999998</v>
      </c>
      <c r="E2152" s="196">
        <v>38.6999</v>
      </c>
      <c r="F2152" s="196">
        <v>39.504599999999996</v>
      </c>
      <c r="G2152" s="196">
        <v>38.530999999999999</v>
      </c>
      <c r="H2152" s="197" t="s">
        <v>1536</v>
      </c>
      <c r="I2152" s="197" t="s">
        <v>1536</v>
      </c>
      <c r="J2152" s="201" t="s">
        <v>3547</v>
      </c>
      <c r="K2152" s="197" t="s">
        <v>3550</v>
      </c>
      <c r="L2152" s="192"/>
      <c r="M2152" s="197"/>
      <c r="N2152" s="192" t="s">
        <v>4342</v>
      </c>
      <c r="O2152" s="194" t="s">
        <v>2904</v>
      </c>
      <c r="P2152" s="192" t="s">
        <v>10781</v>
      </c>
      <c r="Q2152" s="197" t="s">
        <v>9817</v>
      </c>
    </row>
    <row r="2153" spans="1:17">
      <c r="A2153" s="192" t="s">
        <v>10782</v>
      </c>
      <c r="B2153" s="196"/>
      <c r="C2153" s="196">
        <v>1.2875999999999999</v>
      </c>
      <c r="D2153" s="196">
        <v>44.090399999999995</v>
      </c>
      <c r="E2153" s="196">
        <v>44.299899999999994</v>
      </c>
      <c r="F2153" s="196"/>
      <c r="G2153" s="196">
        <v>44.179699999999997</v>
      </c>
      <c r="H2153" s="197" t="s">
        <v>1636</v>
      </c>
      <c r="I2153" s="197"/>
      <c r="J2153" s="201" t="s">
        <v>3547</v>
      </c>
      <c r="K2153" s="197"/>
      <c r="L2153" s="192"/>
      <c r="M2153" s="197"/>
      <c r="N2153" s="192" t="s">
        <v>4316</v>
      </c>
      <c r="O2153" s="194" t="s">
        <v>2864</v>
      </c>
      <c r="P2153" s="192" t="s">
        <v>10736</v>
      </c>
      <c r="Q2153" s="197" t="s">
        <v>3547</v>
      </c>
    </row>
    <row r="2154" spans="1:17">
      <c r="A2154" s="192" t="s">
        <v>6678</v>
      </c>
      <c r="B2154" s="196">
        <v>1.5028999999999999</v>
      </c>
      <c r="C2154" s="196">
        <v>1.3368</v>
      </c>
      <c r="D2154" s="196">
        <v>56.780299999999997</v>
      </c>
      <c r="E2154" s="196">
        <v>57.249799999999993</v>
      </c>
      <c r="F2154" s="196">
        <v>56.047099999999993</v>
      </c>
      <c r="G2154" s="196">
        <v>56.709799999999994</v>
      </c>
      <c r="H2154" s="197" t="s">
        <v>1628</v>
      </c>
      <c r="I2154" s="197"/>
      <c r="J2154" s="201" t="s">
        <v>3547</v>
      </c>
      <c r="K2154" s="197"/>
      <c r="L2154" s="192"/>
      <c r="M2154" s="197"/>
      <c r="N2154" s="192" t="s">
        <v>3809</v>
      </c>
      <c r="O2154" s="194" t="s">
        <v>2870</v>
      </c>
      <c r="P2154" s="192" t="s">
        <v>10741</v>
      </c>
      <c r="Q2154" s="197" t="s">
        <v>3547</v>
      </c>
    </row>
    <row r="2155" spans="1:17">
      <c r="A2155" s="192" t="s">
        <v>6679</v>
      </c>
      <c r="B2155" s="196">
        <v>1.349</v>
      </c>
      <c r="C2155" s="196">
        <v>1.3368</v>
      </c>
      <c r="D2155" s="196">
        <v>48.877199999999995</v>
      </c>
      <c r="E2155" s="196">
        <v>50.201899999999995</v>
      </c>
      <c r="F2155" s="196">
        <v>51.3035</v>
      </c>
      <c r="G2155" s="196">
        <v>50.105499999999999</v>
      </c>
      <c r="H2155" s="197" t="s">
        <v>1628</v>
      </c>
      <c r="I2155" s="197"/>
      <c r="J2155" s="201" t="s">
        <v>3547</v>
      </c>
      <c r="K2155" s="197"/>
      <c r="L2155" s="192"/>
      <c r="M2155" s="197"/>
      <c r="N2155" s="192" t="s">
        <v>3809</v>
      </c>
      <c r="O2155" s="194" t="s">
        <v>2870</v>
      </c>
      <c r="P2155" s="192" t="s">
        <v>10741</v>
      </c>
      <c r="Q2155" s="197" t="s">
        <v>3547</v>
      </c>
    </row>
    <row r="2156" spans="1:17">
      <c r="A2156" s="192" t="s">
        <v>6680</v>
      </c>
      <c r="B2156" s="196">
        <v>1.3406999999999998</v>
      </c>
      <c r="C2156" s="196">
        <v>1.3368</v>
      </c>
      <c r="D2156" s="196">
        <v>50.224899999999998</v>
      </c>
      <c r="E2156" s="196">
        <v>51.202399999999997</v>
      </c>
      <c r="F2156" s="196">
        <v>50.957899999999995</v>
      </c>
      <c r="G2156" s="196">
        <v>50.799299999999995</v>
      </c>
      <c r="H2156" s="197" t="s">
        <v>1628</v>
      </c>
      <c r="I2156" s="197"/>
      <c r="J2156" s="201" t="s">
        <v>3547</v>
      </c>
      <c r="K2156" s="197"/>
      <c r="L2156" s="192"/>
      <c r="M2156" s="197"/>
      <c r="N2156" s="192" t="s">
        <v>4121</v>
      </c>
      <c r="O2156" s="194" t="s">
        <v>1614</v>
      </c>
      <c r="P2156" s="192" t="s">
        <v>10749</v>
      </c>
      <c r="Q2156" s="197" t="s">
        <v>3547</v>
      </c>
    </row>
    <row r="2157" spans="1:17">
      <c r="A2157" s="192" t="s">
        <v>6681</v>
      </c>
      <c r="B2157" s="196">
        <v>1.5871</v>
      </c>
      <c r="C2157" s="196">
        <v>1.2875999999999999</v>
      </c>
      <c r="D2157" s="196">
        <v>52.102499999999999</v>
      </c>
      <c r="E2157" s="196">
        <v>51.811399999999999</v>
      </c>
      <c r="F2157" s="196">
        <v>56.275899999999993</v>
      </c>
      <c r="G2157" s="196">
        <v>53.074199999999998</v>
      </c>
      <c r="H2157" s="197" t="s">
        <v>1636</v>
      </c>
      <c r="I2157" s="197"/>
      <c r="J2157" s="201" t="s">
        <v>3547</v>
      </c>
      <c r="K2157" s="197"/>
      <c r="L2157" s="192"/>
      <c r="M2157" s="197"/>
      <c r="N2157" s="192" t="s">
        <v>3707</v>
      </c>
      <c r="O2157" s="194" t="s">
        <v>2867</v>
      </c>
      <c r="P2157" s="192" t="s">
        <v>10738</v>
      </c>
      <c r="Q2157" s="197" t="s">
        <v>3547</v>
      </c>
    </row>
    <row r="2158" spans="1:17">
      <c r="A2158" s="192" t="s">
        <v>9734</v>
      </c>
      <c r="B2158" s="196">
        <v>1.4280999999999999</v>
      </c>
      <c r="C2158" s="196">
        <v>1.3368</v>
      </c>
      <c r="D2158" s="196">
        <v>57.728199999999994</v>
      </c>
      <c r="E2158" s="196">
        <v>58.751499999999993</v>
      </c>
      <c r="F2158" s="196">
        <v>60.275399999999998</v>
      </c>
      <c r="G2158" s="196">
        <v>58.952399999999997</v>
      </c>
      <c r="H2158" s="197" t="s">
        <v>1636</v>
      </c>
      <c r="I2158" s="197" t="s">
        <v>1628</v>
      </c>
      <c r="J2158" s="201" t="s">
        <v>3547</v>
      </c>
      <c r="K2158" s="197" t="s">
        <v>3550</v>
      </c>
      <c r="L2158" s="192"/>
      <c r="M2158" s="197">
        <v>7.7999999999999996E-3</v>
      </c>
      <c r="N2158" s="192" t="s">
        <v>4309</v>
      </c>
      <c r="O2158" s="194" t="s">
        <v>2866</v>
      </c>
      <c r="P2158" s="192" t="s">
        <v>10730</v>
      </c>
      <c r="Q2158" s="197" t="s">
        <v>3547</v>
      </c>
    </row>
    <row r="2159" spans="1:17">
      <c r="A2159" s="192" t="s">
        <v>9735</v>
      </c>
      <c r="B2159" s="196">
        <v>1.3753</v>
      </c>
      <c r="C2159" s="196">
        <v>1.3368</v>
      </c>
      <c r="D2159" s="196">
        <v>50.801699999999997</v>
      </c>
      <c r="E2159" s="196">
        <v>50.929899999999996</v>
      </c>
      <c r="F2159" s="196">
        <v>53.128799999999998</v>
      </c>
      <c r="G2159" s="196">
        <v>51.604499999999994</v>
      </c>
      <c r="H2159" s="197" t="s">
        <v>1628</v>
      </c>
      <c r="I2159" s="197"/>
      <c r="J2159" s="201" t="s">
        <v>3547</v>
      </c>
      <c r="K2159" s="197"/>
      <c r="L2159" s="192"/>
      <c r="M2159" s="197"/>
      <c r="N2159" s="192" t="s">
        <v>3809</v>
      </c>
      <c r="O2159" s="194" t="s">
        <v>2870</v>
      </c>
      <c r="P2159" s="192" t="s">
        <v>10741</v>
      </c>
      <c r="Q2159" s="197" t="s">
        <v>3547</v>
      </c>
    </row>
    <row r="2160" spans="1:17">
      <c r="A2160" s="192" t="s">
        <v>6683</v>
      </c>
      <c r="B2160" s="196">
        <v>1.1883999999999999</v>
      </c>
      <c r="C2160" s="196">
        <v>1.3368</v>
      </c>
      <c r="D2160" s="196">
        <v>56.428799999999995</v>
      </c>
      <c r="E2160" s="196">
        <v>65.080799999999996</v>
      </c>
      <c r="F2160" s="196">
        <v>63.574199999999998</v>
      </c>
      <c r="G2160" s="196">
        <v>61.448499999999996</v>
      </c>
      <c r="H2160" s="197" t="s">
        <v>1636</v>
      </c>
      <c r="I2160" s="197" t="s">
        <v>1628</v>
      </c>
      <c r="J2160" s="201" t="s">
        <v>3547</v>
      </c>
      <c r="K2160" s="197" t="s">
        <v>3550</v>
      </c>
      <c r="L2160" s="192"/>
      <c r="M2160" s="197"/>
      <c r="N2160" s="192" t="s">
        <v>4316</v>
      </c>
      <c r="O2160" s="194" t="s">
        <v>2864</v>
      </c>
      <c r="P2160" s="192" t="s">
        <v>10736</v>
      </c>
      <c r="Q2160" s="197" t="s">
        <v>3547</v>
      </c>
    </row>
    <row r="2161" spans="1:17">
      <c r="A2161" s="192" t="s">
        <v>6684</v>
      </c>
      <c r="B2161" s="196">
        <v>1.3621999999999999</v>
      </c>
      <c r="C2161" s="196">
        <v>1.1292</v>
      </c>
      <c r="D2161" s="196">
        <v>43.329799999999999</v>
      </c>
      <c r="E2161" s="196">
        <v>43.669699999999999</v>
      </c>
      <c r="F2161" s="196">
        <v>47.269999999999996</v>
      </c>
      <c r="G2161" s="196">
        <v>44.639599999999994</v>
      </c>
      <c r="H2161" s="197" t="s">
        <v>4315</v>
      </c>
      <c r="I2161" s="197" t="s">
        <v>1630</v>
      </c>
      <c r="J2161" s="201" t="s">
        <v>3547</v>
      </c>
      <c r="K2161" s="197" t="s">
        <v>3550</v>
      </c>
      <c r="L2161" s="192"/>
      <c r="M2161" s="197">
        <v>0.12239999999999999</v>
      </c>
      <c r="N2161" s="192" t="s">
        <v>4343</v>
      </c>
      <c r="O2161" s="194" t="s">
        <v>2905</v>
      </c>
      <c r="P2161" s="192" t="s">
        <v>10783</v>
      </c>
      <c r="Q2161" s="197" t="s">
        <v>3547</v>
      </c>
    </row>
    <row r="2162" spans="1:17">
      <c r="A2162" s="192" t="s">
        <v>6686</v>
      </c>
      <c r="B2162" s="196">
        <v>1.9868999999999999</v>
      </c>
      <c r="C2162" s="196">
        <v>1.3368</v>
      </c>
      <c r="D2162" s="196">
        <v>51.354799999999997</v>
      </c>
      <c r="E2162" s="196">
        <v>50.595699999999994</v>
      </c>
      <c r="F2162" s="196">
        <v>52.637699999999995</v>
      </c>
      <c r="G2162" s="196">
        <v>51.544099999999993</v>
      </c>
      <c r="H2162" s="197" t="s">
        <v>1628</v>
      </c>
      <c r="I2162" s="197"/>
      <c r="J2162" s="201" t="s">
        <v>3547</v>
      </c>
      <c r="K2162" s="197"/>
      <c r="L2162" s="192"/>
      <c r="M2162" s="197"/>
      <c r="N2162" s="192" t="s">
        <v>4121</v>
      </c>
      <c r="O2162" s="194" t="s">
        <v>1614</v>
      </c>
      <c r="P2162" s="192" t="s">
        <v>10749</v>
      </c>
      <c r="Q2162" s="197" t="s">
        <v>3547</v>
      </c>
    </row>
    <row r="2163" spans="1:17">
      <c r="A2163" s="192" t="s">
        <v>6687</v>
      </c>
      <c r="B2163" s="196">
        <v>1.9422999999999999</v>
      </c>
      <c r="C2163" s="196">
        <v>0.86879999999999991</v>
      </c>
      <c r="D2163" s="196">
        <v>33.788399999999996</v>
      </c>
      <c r="E2163" s="196">
        <v>36.547499999999999</v>
      </c>
      <c r="F2163" s="196">
        <v>36.312299999999993</v>
      </c>
      <c r="G2163" s="196">
        <v>35.547799999999995</v>
      </c>
      <c r="H2163" s="197" t="s">
        <v>1392</v>
      </c>
      <c r="I2163" s="197"/>
      <c r="J2163" s="201" t="s">
        <v>3547</v>
      </c>
      <c r="K2163" s="197"/>
      <c r="L2163" s="192"/>
      <c r="M2163" s="197"/>
      <c r="N2163" s="192" t="s">
        <v>4317</v>
      </c>
      <c r="O2163" s="194" t="s">
        <v>2865</v>
      </c>
      <c r="P2163" s="192" t="s">
        <v>10737</v>
      </c>
      <c r="Q2163" s="197" t="s">
        <v>3547</v>
      </c>
    </row>
    <row r="2164" spans="1:17">
      <c r="A2164" s="192" t="s">
        <v>6688</v>
      </c>
      <c r="B2164" s="196">
        <v>1.6736</v>
      </c>
      <c r="C2164" s="196">
        <v>1.3368</v>
      </c>
      <c r="D2164" s="196">
        <v>48.015499999999996</v>
      </c>
      <c r="E2164" s="196">
        <v>51.055199999999999</v>
      </c>
      <c r="F2164" s="196">
        <v>49.908299999999997</v>
      </c>
      <c r="G2164" s="196">
        <v>49.608699999999999</v>
      </c>
      <c r="H2164" s="197" t="s">
        <v>1636</v>
      </c>
      <c r="I2164" s="197" t="s">
        <v>1628</v>
      </c>
      <c r="J2164" s="201" t="s">
        <v>3547</v>
      </c>
      <c r="K2164" s="197" t="s">
        <v>3550</v>
      </c>
      <c r="L2164" s="192"/>
      <c r="M2164" s="197">
        <v>7.7999999999999996E-3</v>
      </c>
      <c r="N2164" s="192" t="s">
        <v>4309</v>
      </c>
      <c r="O2164" s="194" t="s">
        <v>2866</v>
      </c>
      <c r="P2164" s="192" t="s">
        <v>10730</v>
      </c>
      <c r="Q2164" s="197" t="s">
        <v>3547</v>
      </c>
    </row>
    <row r="2165" spans="1:17">
      <c r="A2165" s="192" t="s">
        <v>6689</v>
      </c>
      <c r="B2165" s="196">
        <v>1.5408999999999999</v>
      </c>
      <c r="C2165" s="196">
        <v>1.2875999999999999</v>
      </c>
      <c r="D2165" s="196">
        <v>53.387499999999996</v>
      </c>
      <c r="E2165" s="196">
        <v>53.898799999999994</v>
      </c>
      <c r="F2165" s="196">
        <v>54.831799999999994</v>
      </c>
      <c r="G2165" s="196">
        <v>54.067399999999999</v>
      </c>
      <c r="H2165" s="197" t="s">
        <v>1636</v>
      </c>
      <c r="I2165" s="197"/>
      <c r="J2165" s="201" t="s">
        <v>3547</v>
      </c>
      <c r="K2165" s="197"/>
      <c r="L2165" s="192"/>
      <c r="M2165" s="197"/>
      <c r="N2165" s="192" t="s">
        <v>3707</v>
      </c>
      <c r="O2165" s="194" t="s">
        <v>2867</v>
      </c>
      <c r="P2165" s="192" t="s">
        <v>10738</v>
      </c>
      <c r="Q2165" s="197" t="s">
        <v>3547</v>
      </c>
    </row>
    <row r="2166" spans="1:17">
      <c r="A2166" s="192" t="s">
        <v>6690</v>
      </c>
      <c r="B2166" s="196">
        <v>1.5956999999999999</v>
      </c>
      <c r="C2166" s="196">
        <v>1.2875999999999999</v>
      </c>
      <c r="D2166" s="196">
        <v>45.518099999999997</v>
      </c>
      <c r="E2166" s="196">
        <v>42.873299999999993</v>
      </c>
      <c r="F2166" s="196">
        <v>46.684299999999993</v>
      </c>
      <c r="G2166" s="196">
        <v>44.991899999999994</v>
      </c>
      <c r="H2166" s="197" t="s">
        <v>1636</v>
      </c>
      <c r="I2166" s="197"/>
      <c r="J2166" s="201" t="s">
        <v>3547</v>
      </c>
      <c r="K2166" s="197"/>
      <c r="L2166" s="192"/>
      <c r="M2166" s="197"/>
      <c r="N2166" s="192" t="s">
        <v>3707</v>
      </c>
      <c r="O2166" s="194" t="s">
        <v>2867</v>
      </c>
      <c r="P2166" s="192" t="s">
        <v>10738</v>
      </c>
      <c r="Q2166" s="197" t="s">
        <v>3547</v>
      </c>
    </row>
    <row r="2167" spans="1:17">
      <c r="A2167" s="192" t="s">
        <v>6691</v>
      </c>
      <c r="B2167" s="196">
        <v>1.6006999999999998</v>
      </c>
      <c r="C2167" s="196">
        <v>1.3368</v>
      </c>
      <c r="D2167" s="196">
        <v>52.461699999999993</v>
      </c>
      <c r="E2167" s="196">
        <v>54.0092</v>
      </c>
      <c r="F2167" s="196">
        <v>54.401399999999995</v>
      </c>
      <c r="G2167" s="196">
        <v>53.621199999999995</v>
      </c>
      <c r="H2167" s="197" t="s">
        <v>1636</v>
      </c>
      <c r="I2167" s="197" t="s">
        <v>1628</v>
      </c>
      <c r="J2167" s="201" t="s">
        <v>3547</v>
      </c>
      <c r="K2167" s="197" t="s">
        <v>3550</v>
      </c>
      <c r="L2167" s="192"/>
      <c r="M2167" s="197"/>
      <c r="N2167" s="192" t="s">
        <v>4316</v>
      </c>
      <c r="O2167" s="194" t="s">
        <v>2864</v>
      </c>
      <c r="P2167" s="192" t="s">
        <v>10736</v>
      </c>
      <c r="Q2167" s="197" t="s">
        <v>3547</v>
      </c>
    </row>
    <row r="2168" spans="1:17">
      <c r="A2168" s="192" t="s">
        <v>6692</v>
      </c>
      <c r="B2168" s="196">
        <v>1.5226</v>
      </c>
      <c r="C2168" s="196">
        <v>1.3368</v>
      </c>
      <c r="D2168" s="196">
        <v>51.247399999999999</v>
      </c>
      <c r="E2168" s="196">
        <v>53.418599999999998</v>
      </c>
      <c r="F2168" s="196">
        <v>55.169199999999996</v>
      </c>
      <c r="G2168" s="196">
        <v>53.152999999999999</v>
      </c>
      <c r="H2168" s="197" t="s">
        <v>1628</v>
      </c>
      <c r="I2168" s="197"/>
      <c r="J2168" s="201" t="s">
        <v>3547</v>
      </c>
      <c r="K2168" s="197"/>
      <c r="L2168" s="192"/>
      <c r="M2168" s="197"/>
      <c r="N2168" s="192" t="s">
        <v>4121</v>
      </c>
      <c r="O2168" s="194" t="s">
        <v>1614</v>
      </c>
      <c r="P2168" s="192" t="s">
        <v>10749</v>
      </c>
      <c r="Q2168" s="197" t="s">
        <v>3547</v>
      </c>
    </row>
    <row r="2169" spans="1:17">
      <c r="A2169" s="192" t="s">
        <v>6693</v>
      </c>
      <c r="B2169" s="196">
        <v>1.0543999999999998</v>
      </c>
      <c r="C2169" s="196">
        <v>0.87769999999999992</v>
      </c>
      <c r="D2169" s="196">
        <v>37.596899999999998</v>
      </c>
      <c r="E2169" s="196">
        <v>33.541399999999996</v>
      </c>
      <c r="F2169" s="196"/>
      <c r="G2169" s="196">
        <v>35.284099999999995</v>
      </c>
      <c r="H2169" s="197" t="s">
        <v>1697</v>
      </c>
      <c r="I2169" s="197"/>
      <c r="J2169" s="201" t="s">
        <v>3547</v>
      </c>
      <c r="K2169" s="197"/>
      <c r="L2169" s="192"/>
      <c r="M2169" s="197"/>
      <c r="N2169" s="192" t="s">
        <v>3602</v>
      </c>
      <c r="O2169" s="194" t="s">
        <v>2874</v>
      </c>
      <c r="P2169" s="192" t="s">
        <v>10746</v>
      </c>
      <c r="Q2169" s="197" t="s">
        <v>3547</v>
      </c>
    </row>
    <row r="2170" spans="1:17">
      <c r="A2170" s="192" t="s">
        <v>9736</v>
      </c>
      <c r="B2170" s="196">
        <v>0.84309999999999996</v>
      </c>
      <c r="C2170" s="196">
        <v>1.2875999999999999</v>
      </c>
      <c r="D2170" s="196">
        <v>41.007799999999996</v>
      </c>
      <c r="E2170" s="196">
        <v>41.440299999999993</v>
      </c>
      <c r="F2170" s="196">
        <v>41.605199999999996</v>
      </c>
      <c r="G2170" s="196">
        <v>41.357199999999999</v>
      </c>
      <c r="H2170" s="197" t="s">
        <v>1636</v>
      </c>
      <c r="I2170" s="197"/>
      <c r="J2170" s="201" t="s">
        <v>3547</v>
      </c>
      <c r="K2170" s="197"/>
      <c r="L2170" s="192"/>
      <c r="M2170" s="197"/>
      <c r="N2170" s="192" t="s">
        <v>4314</v>
      </c>
      <c r="O2170" s="194" t="s">
        <v>2862</v>
      </c>
      <c r="P2170" s="192" t="s">
        <v>10734</v>
      </c>
      <c r="Q2170" s="197" t="s">
        <v>3547</v>
      </c>
    </row>
    <row r="2171" spans="1:17">
      <c r="A2171" s="192" t="s">
        <v>6694</v>
      </c>
      <c r="B2171" s="196">
        <v>0.77359999999999995</v>
      </c>
      <c r="C2171" s="196">
        <v>1.2875999999999999</v>
      </c>
      <c r="D2171" s="196">
        <v>40.453599999999994</v>
      </c>
      <c r="E2171" s="196">
        <v>44.412299999999995</v>
      </c>
      <c r="F2171" s="196">
        <v>39.505099999999999</v>
      </c>
      <c r="G2171" s="196">
        <v>41.357799999999997</v>
      </c>
      <c r="H2171" s="197" t="s">
        <v>1636</v>
      </c>
      <c r="I2171" s="197"/>
      <c r="J2171" s="201" t="s">
        <v>3547</v>
      </c>
      <c r="K2171" s="197"/>
      <c r="L2171" s="192"/>
      <c r="M2171" s="197"/>
      <c r="N2171" s="192" t="s">
        <v>4328</v>
      </c>
      <c r="O2171" s="194" t="s">
        <v>2886</v>
      </c>
      <c r="P2171" s="192" t="s">
        <v>10761</v>
      </c>
      <c r="Q2171" s="197" t="s">
        <v>3547</v>
      </c>
    </row>
    <row r="2172" spans="1:17">
      <c r="A2172" s="192" t="s">
        <v>6695</v>
      </c>
      <c r="B2172" s="196">
        <v>1.1792999999999998</v>
      </c>
      <c r="C2172" s="196">
        <v>0.86879999999999991</v>
      </c>
      <c r="D2172" s="196">
        <v>35.297399999999996</v>
      </c>
      <c r="E2172" s="196">
        <v>36.764699999999998</v>
      </c>
      <c r="F2172" s="196">
        <v>38.2485</v>
      </c>
      <c r="G2172" s="196">
        <v>36.845799999999997</v>
      </c>
      <c r="H2172" s="197" t="s">
        <v>1793</v>
      </c>
      <c r="I2172" s="197"/>
      <c r="J2172" s="201" t="s">
        <v>3547</v>
      </c>
      <c r="K2172" s="197"/>
      <c r="L2172" s="192"/>
      <c r="M2172" s="197"/>
      <c r="N2172" s="192" t="s">
        <v>4331</v>
      </c>
      <c r="O2172" s="194" t="s">
        <v>2890</v>
      </c>
      <c r="P2172" s="192" t="s">
        <v>10766</v>
      </c>
      <c r="Q2172" s="197" t="s">
        <v>3547</v>
      </c>
    </row>
    <row r="2173" spans="1:17">
      <c r="A2173" s="192" t="s">
        <v>6696</v>
      </c>
      <c r="B2173" s="196"/>
      <c r="C2173" s="196">
        <v>0.86879999999999991</v>
      </c>
      <c r="D2173" s="196">
        <v>30.532899999999998</v>
      </c>
      <c r="E2173" s="196">
        <v>31.175799999999999</v>
      </c>
      <c r="F2173" s="196">
        <v>32.385099999999994</v>
      </c>
      <c r="G2173" s="196">
        <v>31.393999999999998</v>
      </c>
      <c r="H2173" s="197" t="s">
        <v>4315</v>
      </c>
      <c r="I2173" s="197"/>
      <c r="J2173" s="201" t="s">
        <v>3547</v>
      </c>
      <c r="K2173" s="197"/>
      <c r="L2173" s="192"/>
      <c r="M2173" s="197"/>
      <c r="N2173" s="192" t="s">
        <v>3957</v>
      </c>
      <c r="O2173" s="194" t="s">
        <v>4164</v>
      </c>
      <c r="P2173" s="192" t="s">
        <v>10784</v>
      </c>
      <c r="Q2173" s="197" t="s">
        <v>3547</v>
      </c>
    </row>
    <row r="2174" spans="1:17">
      <c r="A2174" s="192" t="s">
        <v>6697</v>
      </c>
      <c r="B2174" s="196">
        <v>0.71379999999999999</v>
      </c>
      <c r="C2174" s="196">
        <v>0.86879999999999991</v>
      </c>
      <c r="D2174" s="196"/>
      <c r="E2174" s="196"/>
      <c r="F2174" s="196"/>
      <c r="G2174" s="196"/>
      <c r="H2174" s="197" t="s">
        <v>1793</v>
      </c>
      <c r="I2174" s="197"/>
      <c r="J2174" s="201" t="s">
        <v>3547</v>
      </c>
      <c r="K2174" s="197"/>
      <c r="L2174" s="192"/>
      <c r="M2174" s="197"/>
      <c r="N2174" s="192" t="s">
        <v>4336</v>
      </c>
      <c r="O2174" s="194" t="s">
        <v>2894</v>
      </c>
      <c r="P2174" s="192" t="s">
        <v>10770</v>
      </c>
      <c r="Q2174" s="197" t="s">
        <v>3547</v>
      </c>
    </row>
    <row r="2175" spans="1:17">
      <c r="A2175" s="192" t="s">
        <v>6698</v>
      </c>
      <c r="B2175" s="196">
        <v>1.7733999999999999</v>
      </c>
      <c r="C2175" s="196">
        <v>0.9212999999999999</v>
      </c>
      <c r="D2175" s="196">
        <v>36.996699999999997</v>
      </c>
      <c r="E2175" s="196">
        <v>39.476399999999998</v>
      </c>
      <c r="F2175" s="196">
        <v>40.626899999999999</v>
      </c>
      <c r="G2175" s="196">
        <v>38.9741</v>
      </c>
      <c r="H2175" s="197" t="s">
        <v>1436</v>
      </c>
      <c r="I2175" s="197"/>
      <c r="J2175" s="201" t="s">
        <v>3547</v>
      </c>
      <c r="K2175" s="197"/>
      <c r="L2175" s="192"/>
      <c r="M2175" s="197"/>
      <c r="N2175" s="192" t="s">
        <v>4344</v>
      </c>
      <c r="O2175" s="194" t="s">
        <v>5020</v>
      </c>
      <c r="P2175" s="192" t="s">
        <v>10785</v>
      </c>
      <c r="Q2175" s="197" t="s">
        <v>3547</v>
      </c>
    </row>
    <row r="2176" spans="1:17">
      <c r="A2176" s="192" t="s">
        <v>6699</v>
      </c>
      <c r="B2176" s="196">
        <v>2.0145</v>
      </c>
      <c r="C2176" s="196">
        <v>0.89109999999999989</v>
      </c>
      <c r="D2176" s="196">
        <v>36.331399999999995</v>
      </c>
      <c r="E2176" s="196">
        <v>37.531299999999995</v>
      </c>
      <c r="F2176" s="196">
        <v>38.162599999999998</v>
      </c>
      <c r="G2176" s="196">
        <v>37.359199999999994</v>
      </c>
      <c r="H2176" s="197" t="s">
        <v>1368</v>
      </c>
      <c r="I2176" s="197" t="s">
        <v>1515</v>
      </c>
      <c r="J2176" s="201" t="s">
        <v>3547</v>
      </c>
      <c r="K2176" s="197" t="s">
        <v>3550</v>
      </c>
      <c r="L2176" s="192"/>
      <c r="M2176" s="197"/>
      <c r="N2176" s="192" t="s">
        <v>4345</v>
      </c>
      <c r="O2176" s="194" t="s">
        <v>1933</v>
      </c>
      <c r="P2176" s="192" t="s">
        <v>10786</v>
      </c>
      <c r="Q2176" s="197" t="s">
        <v>9817</v>
      </c>
    </row>
    <row r="2177" spans="1:17">
      <c r="A2177" s="192" t="s">
        <v>6700</v>
      </c>
      <c r="B2177" s="196">
        <v>1.2704</v>
      </c>
      <c r="C2177" s="196">
        <v>0.79509999999999992</v>
      </c>
      <c r="D2177" s="196">
        <v>29.033499999999997</v>
      </c>
      <c r="E2177" s="196">
        <v>27.6831</v>
      </c>
      <c r="F2177" s="196">
        <v>30.011999999999997</v>
      </c>
      <c r="G2177" s="196">
        <v>28.864599999999999</v>
      </c>
      <c r="H2177" s="197" t="s">
        <v>5009</v>
      </c>
      <c r="I2177" s="197"/>
      <c r="J2177" s="201" t="s">
        <v>3547</v>
      </c>
      <c r="K2177" s="197"/>
      <c r="L2177" s="192"/>
      <c r="M2177" s="197">
        <v>1.84E-2</v>
      </c>
      <c r="N2177" s="192" t="s">
        <v>4346</v>
      </c>
      <c r="O2177" s="194" t="s">
        <v>5021</v>
      </c>
      <c r="P2177" s="192" t="s">
        <v>10787</v>
      </c>
      <c r="Q2177" s="197" t="s">
        <v>3547</v>
      </c>
    </row>
    <row r="2178" spans="1:17">
      <c r="A2178" s="192" t="s">
        <v>6701</v>
      </c>
      <c r="B2178" s="196">
        <v>1.6413</v>
      </c>
      <c r="C2178" s="196">
        <v>0.87209999999999999</v>
      </c>
      <c r="D2178" s="196">
        <v>33.779899999999998</v>
      </c>
      <c r="E2178" s="196">
        <v>34.694699999999997</v>
      </c>
      <c r="F2178" s="196">
        <v>35.935399999999994</v>
      </c>
      <c r="G2178" s="196">
        <v>34.761999999999993</v>
      </c>
      <c r="H2178" s="197" t="s">
        <v>5010</v>
      </c>
      <c r="I2178" s="197" t="s">
        <v>4347</v>
      </c>
      <c r="J2178" s="201" t="s">
        <v>3547</v>
      </c>
      <c r="K2178" s="197" t="s">
        <v>3550</v>
      </c>
      <c r="L2178" s="192"/>
      <c r="M2178" s="197"/>
      <c r="N2178" s="192" t="s">
        <v>4348</v>
      </c>
      <c r="O2178" s="194" t="s">
        <v>5022</v>
      </c>
      <c r="P2178" s="192" t="s">
        <v>10788</v>
      </c>
      <c r="Q2178" s="197" t="s">
        <v>9817</v>
      </c>
    </row>
    <row r="2179" spans="1:17">
      <c r="A2179" s="192" t="s">
        <v>6702</v>
      </c>
      <c r="B2179" s="196">
        <v>1.3775999999999999</v>
      </c>
      <c r="C2179" s="196">
        <v>0.77669999999999995</v>
      </c>
      <c r="D2179" s="196">
        <v>33.337499999999999</v>
      </c>
      <c r="E2179" s="196">
        <v>35.395399999999995</v>
      </c>
      <c r="F2179" s="196">
        <v>34.243799999999993</v>
      </c>
      <c r="G2179" s="196">
        <v>34.298499999999997</v>
      </c>
      <c r="H2179" s="197" t="s">
        <v>5009</v>
      </c>
      <c r="I2179" s="197"/>
      <c r="J2179" s="201" t="s">
        <v>3547</v>
      </c>
      <c r="K2179" s="197"/>
      <c r="L2179" s="192"/>
      <c r="M2179" s="197"/>
      <c r="N2179" s="192" t="s">
        <v>4349</v>
      </c>
      <c r="O2179" s="194" t="s">
        <v>1939</v>
      </c>
      <c r="P2179" s="192" t="s">
        <v>10789</v>
      </c>
      <c r="Q2179" s="197" t="s">
        <v>3547</v>
      </c>
    </row>
    <row r="2180" spans="1:17">
      <c r="A2180" s="192" t="s">
        <v>6703</v>
      </c>
      <c r="B2180" s="196">
        <v>1.69</v>
      </c>
      <c r="C2180" s="196">
        <v>0.8889999999999999</v>
      </c>
      <c r="D2180" s="196">
        <v>34.751299999999993</v>
      </c>
      <c r="E2180" s="196">
        <v>35.921599999999998</v>
      </c>
      <c r="F2180" s="196">
        <v>36.230099999999993</v>
      </c>
      <c r="G2180" s="196">
        <v>35.649699999999996</v>
      </c>
      <c r="H2180" s="197" t="s">
        <v>5011</v>
      </c>
      <c r="I2180" s="197" t="s">
        <v>1683</v>
      </c>
      <c r="J2180" s="201" t="s">
        <v>3547</v>
      </c>
      <c r="K2180" s="197" t="s">
        <v>3550</v>
      </c>
      <c r="L2180" s="192"/>
      <c r="M2180" s="197"/>
      <c r="N2180" s="192" t="s">
        <v>3867</v>
      </c>
      <c r="O2180" s="194" t="s">
        <v>5023</v>
      </c>
      <c r="P2180" s="192" t="s">
        <v>10790</v>
      </c>
      <c r="Q2180" s="197" t="s">
        <v>9817</v>
      </c>
    </row>
    <row r="2181" spans="1:17">
      <c r="A2181" s="192" t="s">
        <v>6705</v>
      </c>
      <c r="B2181" s="196">
        <v>1.3585999999999998</v>
      </c>
      <c r="C2181" s="196">
        <v>0.9212999999999999</v>
      </c>
      <c r="D2181" s="196">
        <v>29.827599999999997</v>
      </c>
      <c r="E2181" s="196">
        <v>31.892499999999998</v>
      </c>
      <c r="F2181" s="196">
        <v>31.325699999999998</v>
      </c>
      <c r="G2181" s="196">
        <v>30.995199999999997</v>
      </c>
      <c r="H2181" s="197" t="s">
        <v>5009</v>
      </c>
      <c r="I2181" s="197" t="s">
        <v>1436</v>
      </c>
      <c r="J2181" s="201" t="s">
        <v>3547</v>
      </c>
      <c r="K2181" s="197" t="s">
        <v>3550</v>
      </c>
      <c r="L2181" s="192"/>
      <c r="M2181" s="197">
        <v>2.3999999999999998E-3</v>
      </c>
      <c r="N2181" s="192" t="s">
        <v>4350</v>
      </c>
      <c r="O2181" s="194" t="s">
        <v>5024</v>
      </c>
      <c r="P2181" s="192" t="s">
        <v>10791</v>
      </c>
      <c r="Q2181" s="197" t="s">
        <v>3547</v>
      </c>
    </row>
    <row r="2182" spans="1:17">
      <c r="A2182" s="192" t="s">
        <v>6706</v>
      </c>
      <c r="B2182" s="196">
        <v>1.853</v>
      </c>
      <c r="C2182" s="196">
        <v>0.88279999999999992</v>
      </c>
      <c r="D2182" s="196">
        <v>33.664299999999997</v>
      </c>
      <c r="E2182" s="196">
        <v>33.450699999999998</v>
      </c>
      <c r="F2182" s="196">
        <v>36.467799999999997</v>
      </c>
      <c r="G2182" s="196">
        <v>34.548299999999998</v>
      </c>
      <c r="H2182" s="197" t="s">
        <v>4347</v>
      </c>
      <c r="I2182" s="197"/>
      <c r="J2182" s="201" t="s">
        <v>3547</v>
      </c>
      <c r="K2182" s="197"/>
      <c r="L2182" s="192"/>
      <c r="M2182" s="197"/>
      <c r="N2182" s="192" t="s">
        <v>3822</v>
      </c>
      <c r="O2182" s="194" t="s">
        <v>5025</v>
      </c>
      <c r="P2182" s="192" t="s">
        <v>10792</v>
      </c>
      <c r="Q2182" s="197" t="s">
        <v>3547</v>
      </c>
    </row>
    <row r="2183" spans="1:17">
      <c r="A2183" s="192" t="s">
        <v>6707</v>
      </c>
      <c r="B2183" s="196">
        <v>1.5140999999999998</v>
      </c>
      <c r="C2183" s="196">
        <v>0.9212999999999999</v>
      </c>
      <c r="D2183" s="196">
        <v>33.541599999999995</v>
      </c>
      <c r="E2183" s="196">
        <v>34.232399999999998</v>
      </c>
      <c r="F2183" s="196">
        <v>35.940099999999994</v>
      </c>
      <c r="G2183" s="196">
        <v>34.580599999999997</v>
      </c>
      <c r="H2183" s="197" t="s">
        <v>1436</v>
      </c>
      <c r="I2183" s="197"/>
      <c r="J2183" s="201" t="s">
        <v>3547</v>
      </c>
      <c r="K2183" s="197"/>
      <c r="L2183" s="192"/>
      <c r="M2183" s="197"/>
      <c r="N2183" s="192" t="s">
        <v>4022</v>
      </c>
      <c r="O2183" s="194" t="s">
        <v>5026</v>
      </c>
      <c r="P2183" s="192" t="s">
        <v>10793</v>
      </c>
      <c r="Q2183" s="197" t="s">
        <v>3547</v>
      </c>
    </row>
    <row r="2184" spans="1:17">
      <c r="A2184" s="192" t="s">
        <v>6708</v>
      </c>
      <c r="B2184" s="196">
        <v>1.4622999999999999</v>
      </c>
      <c r="C2184" s="196">
        <v>0.77669999999999995</v>
      </c>
      <c r="D2184" s="196">
        <v>31.381499999999999</v>
      </c>
      <c r="E2184" s="196">
        <v>31.933</v>
      </c>
      <c r="F2184" s="196">
        <v>33.328899999999997</v>
      </c>
      <c r="G2184" s="196">
        <v>32.268099999999997</v>
      </c>
      <c r="H2184" s="197" t="s">
        <v>5009</v>
      </c>
      <c r="I2184" s="197"/>
      <c r="J2184" s="201" t="s">
        <v>3547</v>
      </c>
      <c r="K2184" s="197"/>
      <c r="L2184" s="192"/>
      <c r="M2184" s="197"/>
      <c r="N2184" s="192" t="s">
        <v>3584</v>
      </c>
      <c r="O2184" s="194" t="s">
        <v>5027</v>
      </c>
      <c r="P2184" s="192" t="s">
        <v>10794</v>
      </c>
      <c r="Q2184" s="197" t="s">
        <v>3547</v>
      </c>
    </row>
    <row r="2185" spans="1:17">
      <c r="A2185" s="192" t="s">
        <v>6709</v>
      </c>
      <c r="B2185" s="196">
        <v>1.6307999999999998</v>
      </c>
      <c r="C2185" s="196">
        <v>0.86469999999999991</v>
      </c>
      <c r="D2185" s="196">
        <v>34.107599999999998</v>
      </c>
      <c r="E2185" s="196">
        <v>34.658199999999994</v>
      </c>
      <c r="F2185" s="196">
        <v>35.683199999999999</v>
      </c>
      <c r="G2185" s="196">
        <v>34.832899999999995</v>
      </c>
      <c r="H2185" s="197" t="s">
        <v>1368</v>
      </c>
      <c r="I2185" s="197"/>
      <c r="J2185" s="201" t="s">
        <v>3547</v>
      </c>
      <c r="K2185" s="197"/>
      <c r="L2185" s="192"/>
      <c r="M2185" s="197"/>
      <c r="N2185" s="192" t="s">
        <v>4035</v>
      </c>
      <c r="O2185" s="194" t="s">
        <v>5028</v>
      </c>
      <c r="P2185" s="192" t="s">
        <v>10795</v>
      </c>
      <c r="Q2185" s="197" t="s">
        <v>3547</v>
      </c>
    </row>
    <row r="2186" spans="1:17">
      <c r="A2186" s="192" t="s">
        <v>6710</v>
      </c>
      <c r="B2186" s="196">
        <v>1.2364999999999999</v>
      </c>
      <c r="C2186" s="196">
        <v>0.80959999999999999</v>
      </c>
      <c r="D2186" s="196">
        <v>33.654899999999998</v>
      </c>
      <c r="E2186" s="196">
        <v>33.631499999999996</v>
      </c>
      <c r="F2186" s="196">
        <v>35.3446</v>
      </c>
      <c r="G2186" s="196">
        <v>34.217399999999998</v>
      </c>
      <c r="H2186" s="197" t="s">
        <v>5009</v>
      </c>
      <c r="I2186" s="197"/>
      <c r="J2186" s="201" t="s">
        <v>3547</v>
      </c>
      <c r="K2186" s="197"/>
      <c r="L2186" s="192"/>
      <c r="M2186" s="197">
        <v>3.2899999999999999E-2</v>
      </c>
      <c r="N2186" s="192" t="s">
        <v>3569</v>
      </c>
      <c r="O2186" s="194" t="s">
        <v>5029</v>
      </c>
      <c r="P2186" s="192" t="s">
        <v>10796</v>
      </c>
      <c r="Q2186" s="197" t="s">
        <v>3547</v>
      </c>
    </row>
    <row r="2187" spans="1:17">
      <c r="A2187" s="192" t="s">
        <v>6711</v>
      </c>
      <c r="B2187" s="196">
        <v>1.579</v>
      </c>
      <c r="C2187" s="196">
        <v>0.9212999999999999</v>
      </c>
      <c r="D2187" s="196">
        <v>34.847999999999999</v>
      </c>
      <c r="E2187" s="196">
        <v>34.328899999999997</v>
      </c>
      <c r="F2187" s="196">
        <v>35.292599999999993</v>
      </c>
      <c r="G2187" s="196">
        <v>34.818399999999997</v>
      </c>
      <c r="H2187" s="197" t="s">
        <v>5009</v>
      </c>
      <c r="I2187" s="197" t="s">
        <v>1436</v>
      </c>
      <c r="J2187" s="201" t="s">
        <v>3547</v>
      </c>
      <c r="K2187" s="197" t="s">
        <v>3550</v>
      </c>
      <c r="L2187" s="192"/>
      <c r="M2187" s="197">
        <v>2.0299999999999999E-2</v>
      </c>
      <c r="N2187" s="192" t="s">
        <v>4351</v>
      </c>
      <c r="O2187" s="194" t="s">
        <v>5030</v>
      </c>
      <c r="P2187" s="192" t="s">
        <v>10797</v>
      </c>
      <c r="Q2187" s="197" t="s">
        <v>3547</v>
      </c>
    </row>
    <row r="2188" spans="1:17">
      <c r="A2188" s="192" t="s">
        <v>6712</v>
      </c>
      <c r="B2188" s="196">
        <v>1.6759999999999999</v>
      </c>
      <c r="C2188" s="196">
        <v>0.89109999999999989</v>
      </c>
      <c r="D2188" s="196">
        <v>31.174999999999997</v>
      </c>
      <c r="E2188" s="196">
        <v>31.977999999999998</v>
      </c>
      <c r="F2188" s="196">
        <v>31.638099999999998</v>
      </c>
      <c r="G2188" s="196">
        <v>31.6098</v>
      </c>
      <c r="H2188" s="197" t="s">
        <v>1368</v>
      </c>
      <c r="I2188" s="197" t="s">
        <v>1515</v>
      </c>
      <c r="J2188" s="201" t="s">
        <v>3547</v>
      </c>
      <c r="K2188" s="197" t="s">
        <v>3550</v>
      </c>
      <c r="L2188" s="192"/>
      <c r="M2188" s="197"/>
      <c r="N2188" s="192" t="s">
        <v>4035</v>
      </c>
      <c r="O2188" s="194" t="s">
        <v>5028</v>
      </c>
      <c r="P2188" s="192" t="s">
        <v>10795</v>
      </c>
      <c r="Q2188" s="197" t="s">
        <v>3547</v>
      </c>
    </row>
    <row r="2189" spans="1:17">
      <c r="A2189" s="192" t="s">
        <v>6713</v>
      </c>
      <c r="B2189" s="196">
        <v>1.4049999999999998</v>
      </c>
      <c r="C2189" s="196">
        <v>0.79549999999999998</v>
      </c>
      <c r="D2189" s="196">
        <v>32.2273</v>
      </c>
      <c r="E2189" s="196">
        <v>31.6404</v>
      </c>
      <c r="F2189" s="196">
        <v>30.765599999999999</v>
      </c>
      <c r="G2189" s="196">
        <v>31.508799999999997</v>
      </c>
      <c r="H2189" s="197" t="s">
        <v>5009</v>
      </c>
      <c r="I2189" s="197"/>
      <c r="J2189" s="201" t="s">
        <v>3547</v>
      </c>
      <c r="K2189" s="197"/>
      <c r="L2189" s="192"/>
      <c r="M2189" s="197">
        <v>1.8799999999999997E-2</v>
      </c>
      <c r="N2189" s="192" t="s">
        <v>4352</v>
      </c>
      <c r="O2189" s="194" t="s">
        <v>5031</v>
      </c>
      <c r="P2189" s="192" t="s">
        <v>10798</v>
      </c>
      <c r="Q2189" s="197" t="s">
        <v>3547</v>
      </c>
    </row>
    <row r="2190" spans="1:17">
      <c r="A2190" s="192" t="s">
        <v>6714</v>
      </c>
      <c r="B2190" s="196">
        <v>1.4907999999999999</v>
      </c>
      <c r="C2190" s="196">
        <v>0.84009999999999996</v>
      </c>
      <c r="D2190" s="196">
        <v>31.072199999999999</v>
      </c>
      <c r="E2190" s="196">
        <v>32.543599999999998</v>
      </c>
      <c r="F2190" s="196">
        <v>33.088499999999996</v>
      </c>
      <c r="G2190" s="196">
        <v>32.225699999999996</v>
      </c>
      <c r="H2190" s="197" t="s">
        <v>5009</v>
      </c>
      <c r="I2190" s="197" t="s">
        <v>5017</v>
      </c>
      <c r="J2190" s="201" t="s">
        <v>3547</v>
      </c>
      <c r="K2190" s="197" t="s">
        <v>3550</v>
      </c>
      <c r="L2190" s="192"/>
      <c r="M2190" s="197">
        <v>1.6399999999999998E-2</v>
      </c>
      <c r="N2190" s="192" t="s">
        <v>4353</v>
      </c>
      <c r="O2190" s="194" t="s">
        <v>5032</v>
      </c>
      <c r="P2190" s="192" t="s">
        <v>10799</v>
      </c>
      <c r="Q2190" s="197" t="s">
        <v>3547</v>
      </c>
    </row>
    <row r="2191" spans="1:17">
      <c r="A2191" s="192" t="s">
        <v>6715</v>
      </c>
      <c r="B2191" s="196">
        <v>1.7292999999999998</v>
      </c>
      <c r="C2191" s="196">
        <v>0.8889999999999999</v>
      </c>
      <c r="D2191" s="196">
        <v>36.711299999999994</v>
      </c>
      <c r="E2191" s="196">
        <v>34.872499999999995</v>
      </c>
      <c r="F2191" s="196">
        <v>34.595499999999994</v>
      </c>
      <c r="G2191" s="196">
        <v>35.384099999999997</v>
      </c>
      <c r="H2191" s="197" t="s">
        <v>5012</v>
      </c>
      <c r="I2191" s="197" t="s">
        <v>1683</v>
      </c>
      <c r="J2191" s="201" t="s">
        <v>3547</v>
      </c>
      <c r="K2191" s="197" t="s">
        <v>3550</v>
      </c>
      <c r="L2191" s="192"/>
      <c r="M2191" s="197"/>
      <c r="N2191" s="192" t="s">
        <v>4085</v>
      </c>
      <c r="O2191" s="194" t="s">
        <v>5033</v>
      </c>
      <c r="P2191" s="192" t="s">
        <v>10800</v>
      </c>
      <c r="Q2191" s="197" t="s">
        <v>9817</v>
      </c>
    </row>
    <row r="2192" spans="1:17">
      <c r="A2192" s="192" t="s">
        <v>6716</v>
      </c>
      <c r="B2192" s="196">
        <v>2.4766999999999997</v>
      </c>
      <c r="C2192" s="196">
        <v>0.97459999999999991</v>
      </c>
      <c r="D2192" s="196">
        <v>39.695799999999998</v>
      </c>
      <c r="E2192" s="196">
        <v>39.937899999999999</v>
      </c>
      <c r="F2192" s="196">
        <v>41.325099999999999</v>
      </c>
      <c r="G2192" s="196">
        <v>40.317999999999998</v>
      </c>
      <c r="H2192" s="197" t="s">
        <v>1473</v>
      </c>
      <c r="I2192" s="197"/>
      <c r="J2192" s="201" t="s">
        <v>3547</v>
      </c>
      <c r="K2192" s="197"/>
      <c r="L2192" s="192"/>
      <c r="M2192" s="197"/>
      <c r="N2192" s="192" t="s">
        <v>4354</v>
      </c>
      <c r="O2192" s="194" t="s">
        <v>5034</v>
      </c>
      <c r="P2192" s="192" t="s">
        <v>10801</v>
      </c>
      <c r="Q2192" s="197" t="s">
        <v>3547</v>
      </c>
    </row>
    <row r="2193" spans="1:17">
      <c r="A2193" s="192" t="s">
        <v>6717</v>
      </c>
      <c r="B2193" s="196">
        <v>1.7071999999999998</v>
      </c>
      <c r="C2193" s="196">
        <v>0.9212999999999999</v>
      </c>
      <c r="D2193" s="196">
        <v>34.984499999999997</v>
      </c>
      <c r="E2193" s="196">
        <v>35.433299999999996</v>
      </c>
      <c r="F2193" s="196">
        <v>37.113099999999996</v>
      </c>
      <c r="G2193" s="196">
        <v>35.837199999999996</v>
      </c>
      <c r="H2193" s="197" t="s">
        <v>1436</v>
      </c>
      <c r="I2193" s="197"/>
      <c r="J2193" s="201" t="s">
        <v>3547</v>
      </c>
      <c r="K2193" s="197"/>
      <c r="L2193" s="192"/>
      <c r="M2193" s="197"/>
      <c r="N2193" s="192" t="s">
        <v>4355</v>
      </c>
      <c r="O2193" s="194" t="s">
        <v>5035</v>
      </c>
      <c r="P2193" s="192" t="s">
        <v>10802</v>
      </c>
      <c r="Q2193" s="197" t="s">
        <v>3547</v>
      </c>
    </row>
    <row r="2194" spans="1:17">
      <c r="A2194" s="192" t="s">
        <v>9737</v>
      </c>
      <c r="B2194" s="196"/>
      <c r="C2194" s="196">
        <v>0.93489999999999995</v>
      </c>
      <c r="D2194" s="196">
        <v>32.702199999999998</v>
      </c>
      <c r="E2194" s="196">
        <v>33.551199999999994</v>
      </c>
      <c r="F2194" s="196">
        <v>35.423599999999993</v>
      </c>
      <c r="G2194" s="196">
        <v>33.882499999999993</v>
      </c>
      <c r="H2194" s="197" t="s">
        <v>1683</v>
      </c>
      <c r="I2194" s="197"/>
      <c r="J2194" s="201" t="s">
        <v>3547</v>
      </c>
      <c r="K2194" s="197"/>
      <c r="L2194" s="192"/>
      <c r="M2194" s="197"/>
      <c r="N2194" s="192" t="s">
        <v>3609</v>
      </c>
      <c r="O2194" s="194" t="s">
        <v>5036</v>
      </c>
      <c r="P2194" s="192" t="s">
        <v>10803</v>
      </c>
      <c r="Q2194" s="197" t="s">
        <v>3547</v>
      </c>
    </row>
    <row r="2195" spans="1:17">
      <c r="A2195" s="192" t="s">
        <v>6718</v>
      </c>
      <c r="B2195" s="196">
        <v>1.2753999999999999</v>
      </c>
      <c r="C2195" s="196">
        <v>0.79699999999999993</v>
      </c>
      <c r="D2195" s="196">
        <v>32.755299999999998</v>
      </c>
      <c r="E2195" s="196">
        <v>34.207599999999999</v>
      </c>
      <c r="F2195" s="196">
        <v>35.126499999999993</v>
      </c>
      <c r="G2195" s="196">
        <v>34.022499999999994</v>
      </c>
      <c r="H2195" s="197" t="s">
        <v>5009</v>
      </c>
      <c r="I2195" s="197"/>
      <c r="J2195" s="201" t="s">
        <v>3547</v>
      </c>
      <c r="K2195" s="197"/>
      <c r="L2195" s="192"/>
      <c r="M2195" s="197">
        <v>2.0299999999999999E-2</v>
      </c>
      <c r="N2195" s="192" t="s">
        <v>4351</v>
      </c>
      <c r="O2195" s="194" t="s">
        <v>5030</v>
      </c>
      <c r="P2195" s="192" t="s">
        <v>10797</v>
      </c>
      <c r="Q2195" s="197" t="s">
        <v>3547</v>
      </c>
    </row>
    <row r="2196" spans="1:17">
      <c r="A2196" s="192" t="s">
        <v>6719</v>
      </c>
      <c r="B2196" s="196">
        <v>1.4242999999999999</v>
      </c>
      <c r="C2196" s="196">
        <v>0.9212999999999999</v>
      </c>
      <c r="D2196" s="196">
        <v>33.853899999999996</v>
      </c>
      <c r="E2196" s="196">
        <v>33.407699999999998</v>
      </c>
      <c r="F2196" s="196">
        <v>34.264599999999994</v>
      </c>
      <c r="G2196" s="196">
        <v>33.836099999999995</v>
      </c>
      <c r="H2196" s="197" t="s">
        <v>1436</v>
      </c>
      <c r="I2196" s="197"/>
      <c r="J2196" s="201" t="s">
        <v>3547</v>
      </c>
      <c r="K2196" s="197"/>
      <c r="L2196" s="192"/>
      <c r="M2196" s="197"/>
      <c r="N2196" s="192" t="s">
        <v>4357</v>
      </c>
      <c r="O2196" s="194" t="s">
        <v>5037</v>
      </c>
      <c r="P2196" s="192" t="s">
        <v>10804</v>
      </c>
      <c r="Q2196" s="197" t="s">
        <v>3547</v>
      </c>
    </row>
    <row r="2197" spans="1:17">
      <c r="A2197" s="192" t="s">
        <v>6720</v>
      </c>
      <c r="B2197" s="196">
        <v>2.0861999999999998</v>
      </c>
      <c r="C2197" s="196">
        <v>0.93019999999999992</v>
      </c>
      <c r="D2197" s="196">
        <v>38.537799999999997</v>
      </c>
      <c r="E2197" s="196">
        <v>38.989299999999993</v>
      </c>
      <c r="F2197" s="196">
        <v>39.363499999999995</v>
      </c>
      <c r="G2197" s="196">
        <v>38.964699999999993</v>
      </c>
      <c r="H2197" s="197" t="s">
        <v>5013</v>
      </c>
      <c r="I2197" s="197"/>
      <c r="J2197" s="201" t="s">
        <v>3547</v>
      </c>
      <c r="K2197" s="197"/>
      <c r="L2197" s="192"/>
      <c r="M2197" s="197"/>
      <c r="N2197" s="192" t="s">
        <v>4358</v>
      </c>
      <c r="O2197" s="194" t="s">
        <v>5038</v>
      </c>
      <c r="P2197" s="192" t="s">
        <v>10805</v>
      </c>
      <c r="Q2197" s="197" t="s">
        <v>3547</v>
      </c>
    </row>
    <row r="2198" spans="1:17">
      <c r="A2198" s="192" t="s">
        <v>6721</v>
      </c>
      <c r="B2198" s="196">
        <v>1.7147999999999999</v>
      </c>
      <c r="C2198" s="196">
        <v>0.85119999999999996</v>
      </c>
      <c r="D2198" s="196">
        <v>30.400199999999998</v>
      </c>
      <c r="E2198" s="196">
        <v>31.303699999999999</v>
      </c>
      <c r="F2198" s="196">
        <v>33.790999999999997</v>
      </c>
      <c r="G2198" s="196">
        <v>31.845099999999999</v>
      </c>
      <c r="H2198" s="197" t="s">
        <v>5014</v>
      </c>
      <c r="I2198" s="197"/>
      <c r="J2198" s="201" t="s">
        <v>3547</v>
      </c>
      <c r="K2198" s="197"/>
      <c r="L2198" s="192"/>
      <c r="M2198" s="197"/>
      <c r="N2198" s="192" t="s">
        <v>4077</v>
      </c>
      <c r="O2198" s="194" t="s">
        <v>5039</v>
      </c>
      <c r="P2198" s="192" t="s">
        <v>10806</v>
      </c>
      <c r="Q2198" s="197" t="s">
        <v>3547</v>
      </c>
    </row>
    <row r="2199" spans="1:17">
      <c r="A2199" s="192" t="s">
        <v>6722</v>
      </c>
      <c r="B2199" s="196">
        <v>1.4915999999999998</v>
      </c>
      <c r="C2199" s="196">
        <v>0.81669999999999998</v>
      </c>
      <c r="D2199" s="196">
        <v>30.610099999999999</v>
      </c>
      <c r="E2199" s="196">
        <v>30.527199999999997</v>
      </c>
      <c r="F2199" s="196">
        <v>34.518999999999998</v>
      </c>
      <c r="G2199" s="196">
        <v>31.786799999999999</v>
      </c>
      <c r="H2199" s="197" t="s">
        <v>5015</v>
      </c>
      <c r="I2199" s="197" t="s">
        <v>5018</v>
      </c>
      <c r="J2199" s="201" t="s">
        <v>3547</v>
      </c>
      <c r="K2199" s="197" t="s">
        <v>3550</v>
      </c>
      <c r="L2199" s="192"/>
      <c r="M2199" s="197"/>
      <c r="N2199" s="192" t="s">
        <v>4359</v>
      </c>
      <c r="O2199" s="194" t="s">
        <v>5040</v>
      </c>
      <c r="P2199" s="192" t="s">
        <v>10807</v>
      </c>
      <c r="Q2199" s="197" t="s">
        <v>3547</v>
      </c>
    </row>
    <row r="2200" spans="1:17">
      <c r="A2200" s="192" t="s">
        <v>6723</v>
      </c>
      <c r="B2200" s="196">
        <v>2.1793999999999998</v>
      </c>
      <c r="C2200" s="196">
        <v>0.88279999999999992</v>
      </c>
      <c r="D2200" s="196">
        <v>36.283099999999997</v>
      </c>
      <c r="E2200" s="196">
        <v>38.102699999999999</v>
      </c>
      <c r="F2200" s="196">
        <v>38.668799999999997</v>
      </c>
      <c r="G2200" s="196">
        <v>37.636799999999994</v>
      </c>
      <c r="H2200" s="197" t="s">
        <v>4347</v>
      </c>
      <c r="I2200" s="197"/>
      <c r="J2200" s="201" t="s">
        <v>3547</v>
      </c>
      <c r="K2200" s="197"/>
      <c r="L2200" s="192"/>
      <c r="M2200" s="197"/>
      <c r="N2200" s="192" t="s">
        <v>3822</v>
      </c>
      <c r="O2200" s="194" t="s">
        <v>5025</v>
      </c>
      <c r="P2200" s="192" t="s">
        <v>10792</v>
      </c>
      <c r="Q2200" s="197" t="s">
        <v>3547</v>
      </c>
    </row>
    <row r="2201" spans="1:17">
      <c r="A2201" s="192" t="s">
        <v>6724</v>
      </c>
      <c r="B2201" s="196">
        <v>2.3140999999999998</v>
      </c>
      <c r="C2201" s="196">
        <v>0.97459999999999991</v>
      </c>
      <c r="D2201" s="196">
        <v>38.001399999999997</v>
      </c>
      <c r="E2201" s="196">
        <v>38.9788</v>
      </c>
      <c r="F2201" s="196">
        <v>41.023899999999998</v>
      </c>
      <c r="G2201" s="196">
        <v>39.352499999999999</v>
      </c>
      <c r="H2201" s="197" t="s">
        <v>1473</v>
      </c>
      <c r="I2201" s="197"/>
      <c r="J2201" s="201" t="s">
        <v>3547</v>
      </c>
      <c r="K2201" s="197"/>
      <c r="L2201" s="192"/>
      <c r="M2201" s="197"/>
      <c r="N2201" s="192" t="s">
        <v>4354</v>
      </c>
      <c r="O2201" s="194" t="s">
        <v>5034</v>
      </c>
      <c r="P2201" s="192" t="s">
        <v>10801</v>
      </c>
      <c r="Q2201" s="197" t="s">
        <v>3547</v>
      </c>
    </row>
    <row r="2202" spans="1:17">
      <c r="A2202" s="192" t="s">
        <v>6725</v>
      </c>
      <c r="B2202" s="196">
        <v>1.3855</v>
      </c>
      <c r="C2202" s="196">
        <v>0.81759999999999999</v>
      </c>
      <c r="D2202" s="196">
        <v>36.578199999999995</v>
      </c>
      <c r="E2202" s="196">
        <v>36.0991</v>
      </c>
      <c r="F2202" s="196">
        <v>33.548599999999993</v>
      </c>
      <c r="G2202" s="196">
        <v>35.394599999999997</v>
      </c>
      <c r="H2202" s="197" t="s">
        <v>5009</v>
      </c>
      <c r="I2202" s="197" t="s">
        <v>5012</v>
      </c>
      <c r="J2202" s="201" t="s">
        <v>3547</v>
      </c>
      <c r="K2202" s="197" t="s">
        <v>3550</v>
      </c>
      <c r="L2202" s="192"/>
      <c r="M2202" s="197">
        <v>1.52E-2</v>
      </c>
      <c r="N2202" s="192" t="s">
        <v>4360</v>
      </c>
      <c r="O2202" s="194" t="s">
        <v>5041</v>
      </c>
      <c r="P2202" s="192" t="s">
        <v>10808</v>
      </c>
      <c r="Q2202" s="197" t="s">
        <v>3547</v>
      </c>
    </row>
    <row r="2203" spans="1:17">
      <c r="A2203" s="192" t="s">
        <v>6726</v>
      </c>
      <c r="B2203" s="196">
        <v>1.5105999999999999</v>
      </c>
      <c r="C2203" s="196">
        <v>0.85119999999999996</v>
      </c>
      <c r="D2203" s="196">
        <v>29.866</v>
      </c>
      <c r="E2203" s="196">
        <v>34.79</v>
      </c>
      <c r="F2203" s="196">
        <v>34.325899999999997</v>
      </c>
      <c r="G2203" s="196">
        <v>33.058499999999995</v>
      </c>
      <c r="H2203" s="197" t="s">
        <v>5009</v>
      </c>
      <c r="I2203" s="197" t="s">
        <v>5014</v>
      </c>
      <c r="J2203" s="201" t="s">
        <v>3547</v>
      </c>
      <c r="K2203" s="197" t="s">
        <v>3550</v>
      </c>
      <c r="L2203" s="192"/>
      <c r="M2203" s="197"/>
      <c r="N2203" s="192" t="s">
        <v>4361</v>
      </c>
      <c r="O2203" s="194" t="s">
        <v>1943</v>
      </c>
      <c r="P2203" s="192" t="s">
        <v>10809</v>
      </c>
      <c r="Q2203" s="197" t="s">
        <v>3547</v>
      </c>
    </row>
    <row r="2204" spans="1:17">
      <c r="A2204" s="192" t="s">
        <v>6727</v>
      </c>
      <c r="B2204" s="196">
        <v>2.0850999999999997</v>
      </c>
      <c r="C2204" s="196">
        <v>0.9212999999999999</v>
      </c>
      <c r="D2204" s="196">
        <v>33.660899999999998</v>
      </c>
      <c r="E2204" s="196">
        <v>33.891099999999994</v>
      </c>
      <c r="F2204" s="196">
        <v>35.774999999999999</v>
      </c>
      <c r="G2204" s="196">
        <v>34.476399999999998</v>
      </c>
      <c r="H2204" s="197" t="s">
        <v>1436</v>
      </c>
      <c r="I2204" s="197"/>
      <c r="J2204" s="201" t="s">
        <v>3547</v>
      </c>
      <c r="K2204" s="197"/>
      <c r="L2204" s="192"/>
      <c r="M2204" s="197"/>
      <c r="N2204" s="192" t="s">
        <v>4362</v>
      </c>
      <c r="O2204" s="194" t="s">
        <v>5042</v>
      </c>
      <c r="P2204" s="192" t="s">
        <v>10810</v>
      </c>
      <c r="Q2204" s="197" t="s">
        <v>3547</v>
      </c>
    </row>
    <row r="2205" spans="1:17">
      <c r="A2205" s="192" t="s">
        <v>10811</v>
      </c>
      <c r="B2205" s="196"/>
      <c r="C2205" s="196">
        <v>0.85119999999999996</v>
      </c>
      <c r="D2205" s="196">
        <v>33.117799999999995</v>
      </c>
      <c r="E2205" s="196"/>
      <c r="F2205" s="196"/>
      <c r="G2205" s="196">
        <v>33.117799999999995</v>
      </c>
      <c r="H2205" s="197" t="s">
        <v>5014</v>
      </c>
      <c r="I2205" s="197"/>
      <c r="J2205" s="201" t="s">
        <v>3547</v>
      </c>
      <c r="K2205" s="197"/>
      <c r="L2205" s="192"/>
      <c r="M2205" s="197"/>
      <c r="N2205" s="192" t="s">
        <v>3863</v>
      </c>
      <c r="O2205" s="194" t="s">
        <v>5050</v>
      </c>
      <c r="P2205" s="192" t="s">
        <v>10812</v>
      </c>
      <c r="Q2205" s="197" t="s">
        <v>3547</v>
      </c>
    </row>
    <row r="2206" spans="1:17">
      <c r="A2206" s="192" t="s">
        <v>6728</v>
      </c>
      <c r="B2206" s="196">
        <v>1.3947999999999998</v>
      </c>
      <c r="C2206" s="196">
        <v>0.85659999999999992</v>
      </c>
      <c r="D2206" s="196">
        <v>27.898699999999998</v>
      </c>
      <c r="E2206" s="196">
        <v>29.663999999999998</v>
      </c>
      <c r="F2206" s="196">
        <v>32.1068</v>
      </c>
      <c r="G2206" s="196">
        <v>29.647299999999998</v>
      </c>
      <c r="H2206" s="197" t="s">
        <v>5010</v>
      </c>
      <c r="I2206" s="197"/>
      <c r="J2206" s="201" t="s">
        <v>3547</v>
      </c>
      <c r="K2206" s="197"/>
      <c r="L2206" s="192"/>
      <c r="M2206" s="197"/>
      <c r="N2206" s="192" t="s">
        <v>4272</v>
      </c>
      <c r="O2206" s="194" t="s">
        <v>5043</v>
      </c>
      <c r="P2206" s="192" t="s">
        <v>10813</v>
      </c>
      <c r="Q2206" s="197" t="s">
        <v>3547</v>
      </c>
    </row>
    <row r="2207" spans="1:17">
      <c r="A2207" s="192" t="s">
        <v>6729</v>
      </c>
      <c r="B2207" s="196">
        <v>2.2626999999999997</v>
      </c>
      <c r="C2207" s="196">
        <v>0.97459999999999991</v>
      </c>
      <c r="D2207" s="196">
        <v>39.839499999999994</v>
      </c>
      <c r="E2207" s="196">
        <v>40.496099999999998</v>
      </c>
      <c r="F2207" s="196">
        <v>41.204799999999999</v>
      </c>
      <c r="G2207" s="196">
        <v>40.529899999999998</v>
      </c>
      <c r="H2207" s="197" t="s">
        <v>1473</v>
      </c>
      <c r="I2207" s="197"/>
      <c r="J2207" s="201" t="s">
        <v>3547</v>
      </c>
      <c r="K2207" s="197"/>
      <c r="L2207" s="192"/>
      <c r="M2207" s="197"/>
      <c r="N2207" s="192" t="s">
        <v>3698</v>
      </c>
      <c r="O2207" s="194" t="s">
        <v>5044</v>
      </c>
      <c r="P2207" s="192" t="s">
        <v>10814</v>
      </c>
      <c r="Q2207" s="197" t="s">
        <v>3547</v>
      </c>
    </row>
    <row r="2208" spans="1:17">
      <c r="A2208" s="192" t="s">
        <v>6730</v>
      </c>
      <c r="B2208" s="196">
        <v>1.4359</v>
      </c>
      <c r="C2208" s="196">
        <v>0.77669999999999995</v>
      </c>
      <c r="D2208" s="196">
        <v>30.0488</v>
      </c>
      <c r="E2208" s="196">
        <v>31.703999999999997</v>
      </c>
      <c r="F2208" s="196">
        <v>31.089099999999998</v>
      </c>
      <c r="G2208" s="196">
        <v>30.945699999999999</v>
      </c>
      <c r="H2208" s="197" t="s">
        <v>5009</v>
      </c>
      <c r="I2208" s="197"/>
      <c r="J2208" s="201" t="s">
        <v>3547</v>
      </c>
      <c r="K2208" s="197"/>
      <c r="L2208" s="192"/>
      <c r="M2208" s="197"/>
      <c r="N2208" s="192" t="s">
        <v>4363</v>
      </c>
      <c r="O2208" s="194" t="s">
        <v>5045</v>
      </c>
      <c r="P2208" s="192" t="s">
        <v>10815</v>
      </c>
      <c r="Q2208" s="197" t="s">
        <v>3547</v>
      </c>
    </row>
    <row r="2209" spans="1:17">
      <c r="A2209" s="192" t="s">
        <v>6731</v>
      </c>
      <c r="B2209" s="196">
        <v>1.4545999999999999</v>
      </c>
      <c r="C2209" s="196">
        <v>0.8466999999999999</v>
      </c>
      <c r="D2209" s="196">
        <v>30.9346</v>
      </c>
      <c r="E2209" s="196">
        <v>32.037699999999994</v>
      </c>
      <c r="F2209" s="196">
        <v>30.396299999999997</v>
      </c>
      <c r="G2209" s="196">
        <v>31.144299999999998</v>
      </c>
      <c r="H2209" s="197" t="s">
        <v>5009</v>
      </c>
      <c r="I2209" s="197" t="s">
        <v>1781</v>
      </c>
      <c r="J2209" s="201" t="s">
        <v>3547</v>
      </c>
      <c r="K2209" s="197" t="s">
        <v>3550</v>
      </c>
      <c r="L2209" s="192"/>
      <c r="M2209" s="197">
        <v>5.1999999999999998E-3</v>
      </c>
      <c r="N2209" s="192" t="s">
        <v>4364</v>
      </c>
      <c r="O2209" s="194" t="s">
        <v>5046</v>
      </c>
      <c r="P2209" s="192" t="s">
        <v>10816</v>
      </c>
      <c r="Q2209" s="197" t="s">
        <v>3547</v>
      </c>
    </row>
    <row r="2210" spans="1:17">
      <c r="A2210" s="192" t="s">
        <v>6732</v>
      </c>
      <c r="B2210" s="196">
        <v>1.9801</v>
      </c>
      <c r="C2210" s="196">
        <v>0.94599999999999995</v>
      </c>
      <c r="D2210" s="196">
        <v>40.086099999999995</v>
      </c>
      <c r="E2210" s="196">
        <v>38.677199999999999</v>
      </c>
      <c r="F2210" s="196">
        <v>38.875699999999995</v>
      </c>
      <c r="G2210" s="196">
        <v>39.214699999999993</v>
      </c>
      <c r="H2210" s="197" t="s">
        <v>1683</v>
      </c>
      <c r="I2210" s="197"/>
      <c r="J2210" s="201" t="s">
        <v>3547</v>
      </c>
      <c r="K2210" s="197"/>
      <c r="L2210" s="192"/>
      <c r="M2210" s="197">
        <v>1.1099999999999999E-2</v>
      </c>
      <c r="N2210" s="192" t="s">
        <v>4365</v>
      </c>
      <c r="O2210" s="194" t="s">
        <v>5047</v>
      </c>
      <c r="P2210" s="192" t="s">
        <v>10817</v>
      </c>
      <c r="Q2210" s="197" t="s">
        <v>3547</v>
      </c>
    </row>
    <row r="2211" spans="1:17">
      <c r="A2211" s="192" t="s">
        <v>6733</v>
      </c>
      <c r="B2211" s="196">
        <v>1.5793999999999999</v>
      </c>
      <c r="C2211" s="196">
        <v>0.92489999999999994</v>
      </c>
      <c r="D2211" s="196">
        <v>34.206699999999998</v>
      </c>
      <c r="E2211" s="196">
        <v>34.652999999999999</v>
      </c>
      <c r="F2211" s="196">
        <v>35.391399999999997</v>
      </c>
      <c r="G2211" s="196">
        <v>34.733799999999995</v>
      </c>
      <c r="H2211" s="197" t="s">
        <v>5016</v>
      </c>
      <c r="I2211" s="197" t="s">
        <v>1473</v>
      </c>
      <c r="J2211" s="201" t="s">
        <v>3547</v>
      </c>
      <c r="K2211" s="197" t="s">
        <v>3550</v>
      </c>
      <c r="L2211" s="192"/>
      <c r="M2211" s="197">
        <v>6.7899999999999988E-2</v>
      </c>
      <c r="N2211" s="192" t="s">
        <v>4366</v>
      </c>
      <c r="O2211" s="194" t="s">
        <v>5048</v>
      </c>
      <c r="P2211" s="192" t="s">
        <v>10818</v>
      </c>
      <c r="Q2211" s="197" t="s">
        <v>3547</v>
      </c>
    </row>
    <row r="2212" spans="1:17">
      <c r="A2212" s="192" t="s">
        <v>6734</v>
      </c>
      <c r="B2212" s="196">
        <v>1.113</v>
      </c>
      <c r="C2212" s="196">
        <v>0.8889999999999999</v>
      </c>
      <c r="D2212" s="196">
        <v>32.682199999999995</v>
      </c>
      <c r="E2212" s="196">
        <v>32.789099999999998</v>
      </c>
      <c r="F2212" s="196">
        <v>31.243699999999997</v>
      </c>
      <c r="G2212" s="196">
        <v>32.213399999999993</v>
      </c>
      <c r="H2212" s="197" t="s">
        <v>5009</v>
      </c>
      <c r="I2212" s="197" t="s">
        <v>1683</v>
      </c>
      <c r="J2212" s="201" t="s">
        <v>3610</v>
      </c>
      <c r="K2212" s="197"/>
      <c r="L2212" s="192"/>
      <c r="M2212" s="197">
        <v>3.3599999999999998E-2</v>
      </c>
      <c r="N2212" s="192" t="s">
        <v>4367</v>
      </c>
      <c r="O2212" s="194" t="s">
        <v>5049</v>
      </c>
      <c r="P2212" s="192" t="s">
        <v>10819</v>
      </c>
      <c r="Q2212" s="197" t="s">
        <v>3547</v>
      </c>
    </row>
    <row r="2213" spans="1:17">
      <c r="A2213" s="192" t="s">
        <v>6735</v>
      </c>
      <c r="B2213" s="196">
        <v>2.0589999999999997</v>
      </c>
      <c r="C2213" s="196">
        <v>0.94599999999999995</v>
      </c>
      <c r="D2213" s="196">
        <v>41.016799999999996</v>
      </c>
      <c r="E2213" s="196">
        <v>41.416599999999995</v>
      </c>
      <c r="F2213" s="196">
        <v>43.661099999999998</v>
      </c>
      <c r="G2213" s="196">
        <v>42.017599999999995</v>
      </c>
      <c r="H2213" s="197" t="s">
        <v>1683</v>
      </c>
      <c r="I2213" s="197"/>
      <c r="J2213" s="201" t="s">
        <v>3547</v>
      </c>
      <c r="K2213" s="197"/>
      <c r="L2213" s="192"/>
      <c r="M2213" s="197">
        <v>1.1099999999999999E-2</v>
      </c>
      <c r="N2213" s="192" t="s">
        <v>4365</v>
      </c>
      <c r="O2213" s="194" t="s">
        <v>5047</v>
      </c>
      <c r="P2213" s="192" t="s">
        <v>10817</v>
      </c>
      <c r="Q2213" s="197" t="s">
        <v>3547</v>
      </c>
    </row>
    <row r="2214" spans="1:17">
      <c r="A2214" s="192" t="s">
        <v>6736</v>
      </c>
      <c r="B2214" s="196">
        <v>1.4067999999999998</v>
      </c>
      <c r="C2214" s="196">
        <v>0.85119999999999996</v>
      </c>
      <c r="D2214" s="196">
        <v>34.313299999999998</v>
      </c>
      <c r="E2214" s="196">
        <v>36.215699999999998</v>
      </c>
      <c r="F2214" s="196">
        <v>34.999299999999998</v>
      </c>
      <c r="G2214" s="196">
        <v>35.282299999999999</v>
      </c>
      <c r="H2214" s="197" t="s">
        <v>5014</v>
      </c>
      <c r="I2214" s="197"/>
      <c r="J2214" s="201" t="s">
        <v>3547</v>
      </c>
      <c r="K2214" s="197"/>
      <c r="L2214" s="192"/>
      <c r="M2214" s="197"/>
      <c r="N2214" s="192" t="s">
        <v>3863</v>
      </c>
      <c r="O2214" s="194" t="s">
        <v>5050</v>
      </c>
      <c r="P2214" s="192" t="s">
        <v>10812</v>
      </c>
      <c r="Q2214" s="197" t="s">
        <v>3547</v>
      </c>
    </row>
    <row r="2215" spans="1:17">
      <c r="A2215" s="192" t="s">
        <v>6737</v>
      </c>
      <c r="B2215" s="196">
        <v>1.1924999999999999</v>
      </c>
      <c r="C2215" s="196">
        <v>0.81069999999999998</v>
      </c>
      <c r="D2215" s="196">
        <v>32.759799999999998</v>
      </c>
      <c r="E2215" s="196">
        <v>32.256899999999995</v>
      </c>
      <c r="F2215" s="196">
        <v>40.851699999999994</v>
      </c>
      <c r="G2215" s="196">
        <v>35.040299999999995</v>
      </c>
      <c r="H2215" s="197" t="s">
        <v>5009</v>
      </c>
      <c r="I2215" s="197"/>
      <c r="J2215" s="201" t="s">
        <v>3547</v>
      </c>
      <c r="K2215" s="197"/>
      <c r="L2215" s="192"/>
      <c r="M2215" s="197">
        <v>3.3999999999999996E-2</v>
      </c>
      <c r="N2215" s="192" t="s">
        <v>4368</v>
      </c>
      <c r="O2215" s="194" t="s">
        <v>5051</v>
      </c>
      <c r="P2215" s="192" t="s">
        <v>10820</v>
      </c>
      <c r="Q2215" s="197" t="s">
        <v>3547</v>
      </c>
    </row>
    <row r="2216" spans="1:17">
      <c r="A2216" s="192" t="s">
        <v>6738</v>
      </c>
      <c r="B2216" s="196">
        <v>1.3561999999999999</v>
      </c>
      <c r="C2216" s="196">
        <v>0.88279999999999992</v>
      </c>
      <c r="D2216" s="196">
        <v>33.824999999999996</v>
      </c>
      <c r="E2216" s="196">
        <v>34.032399999999996</v>
      </c>
      <c r="F2216" s="196">
        <v>36.239199999999997</v>
      </c>
      <c r="G2216" s="196">
        <v>34.72</v>
      </c>
      <c r="H2216" s="197" t="s">
        <v>4347</v>
      </c>
      <c r="I2216" s="197"/>
      <c r="J2216" s="201" t="s">
        <v>3547</v>
      </c>
      <c r="K2216" s="197"/>
      <c r="L2216" s="192"/>
      <c r="M2216" s="197"/>
      <c r="N2216" s="192" t="s">
        <v>4369</v>
      </c>
      <c r="O2216" s="194" t="s">
        <v>5052</v>
      </c>
      <c r="P2216" s="192" t="s">
        <v>10821</v>
      </c>
      <c r="Q2216" s="197" t="s">
        <v>3547</v>
      </c>
    </row>
    <row r="2217" spans="1:17">
      <c r="A2217" s="192" t="s">
        <v>6739</v>
      </c>
      <c r="B2217" s="196">
        <v>1.2602</v>
      </c>
      <c r="C2217" s="196">
        <v>0.78459999999999996</v>
      </c>
      <c r="D2217" s="196">
        <v>28.317499999999999</v>
      </c>
      <c r="E2217" s="196">
        <v>30.917499999999997</v>
      </c>
      <c r="F2217" s="196">
        <v>32.620899999999999</v>
      </c>
      <c r="G2217" s="196">
        <v>30.606999999999999</v>
      </c>
      <c r="H2217" s="197" t="s">
        <v>5009</v>
      </c>
      <c r="I2217" s="197"/>
      <c r="J2217" s="201" t="s">
        <v>3547</v>
      </c>
      <c r="K2217" s="197"/>
      <c r="L2217" s="192"/>
      <c r="M2217" s="197">
        <v>7.899999999999999E-3</v>
      </c>
      <c r="N2217" s="192" t="s">
        <v>4370</v>
      </c>
      <c r="O2217" s="194" t="s">
        <v>5053</v>
      </c>
      <c r="P2217" s="192" t="s">
        <v>10822</v>
      </c>
      <c r="Q2217" s="197" t="s">
        <v>3547</v>
      </c>
    </row>
    <row r="2218" spans="1:17">
      <c r="A2218" s="192" t="s">
        <v>6740</v>
      </c>
      <c r="B2218" s="196">
        <v>1.5435999999999999</v>
      </c>
      <c r="C2218" s="196">
        <v>0.93489999999999995</v>
      </c>
      <c r="D2218" s="196">
        <v>35.437599999999996</v>
      </c>
      <c r="E2218" s="196">
        <v>36.063899999999997</v>
      </c>
      <c r="F2218" s="196">
        <v>35.329699999999995</v>
      </c>
      <c r="G2218" s="196">
        <v>35.600099999999998</v>
      </c>
      <c r="H2218" s="197" t="s">
        <v>1683</v>
      </c>
      <c r="I2218" s="197"/>
      <c r="J2218" s="201" t="s">
        <v>3547</v>
      </c>
      <c r="K2218" s="197"/>
      <c r="L2218" s="192"/>
      <c r="M2218" s="197"/>
      <c r="N2218" s="192" t="s">
        <v>4371</v>
      </c>
      <c r="O2218" s="194" t="s">
        <v>5054</v>
      </c>
      <c r="P2218" s="192" t="s">
        <v>10823</v>
      </c>
      <c r="Q2218" s="197" t="s">
        <v>3547</v>
      </c>
    </row>
    <row r="2219" spans="1:17">
      <c r="A2219" s="192" t="s">
        <v>6741</v>
      </c>
      <c r="B2219" s="196">
        <v>1.7907</v>
      </c>
      <c r="C2219" s="196">
        <v>0.92489999999999994</v>
      </c>
      <c r="D2219" s="196">
        <v>36.009599999999999</v>
      </c>
      <c r="E2219" s="196">
        <v>36.385899999999999</v>
      </c>
      <c r="F2219" s="196">
        <v>37.074299999999994</v>
      </c>
      <c r="G2219" s="196">
        <v>36.484999999999999</v>
      </c>
      <c r="H2219" s="197" t="s">
        <v>5010</v>
      </c>
      <c r="I2219" s="197" t="s">
        <v>1473</v>
      </c>
      <c r="J2219" s="201" t="s">
        <v>3547</v>
      </c>
      <c r="K2219" s="197" t="s">
        <v>3550</v>
      </c>
      <c r="L2219" s="192"/>
      <c r="M2219" s="197"/>
      <c r="N2219" s="192" t="s">
        <v>4348</v>
      </c>
      <c r="O2219" s="194" t="s">
        <v>5022</v>
      </c>
      <c r="P2219" s="192" t="s">
        <v>10788</v>
      </c>
      <c r="Q2219" s="197" t="s">
        <v>9817</v>
      </c>
    </row>
    <row r="2220" spans="1:17">
      <c r="A2220" s="192" t="s">
        <v>6742</v>
      </c>
      <c r="B2220" s="196">
        <v>1.4742</v>
      </c>
      <c r="C2220" s="196">
        <v>0.88279999999999992</v>
      </c>
      <c r="D2220" s="196">
        <v>29.711299999999998</v>
      </c>
      <c r="E2220" s="196">
        <v>29.910799999999998</v>
      </c>
      <c r="F2220" s="196">
        <v>33.368699999999997</v>
      </c>
      <c r="G2220" s="196">
        <v>30.924299999999999</v>
      </c>
      <c r="H2220" s="197" t="s">
        <v>4347</v>
      </c>
      <c r="I2220" s="197"/>
      <c r="J2220" s="201" t="s">
        <v>3547</v>
      </c>
      <c r="K2220" s="197"/>
      <c r="L2220" s="192"/>
      <c r="M2220" s="197"/>
      <c r="N2220" s="192" t="s">
        <v>4369</v>
      </c>
      <c r="O2220" s="194" t="s">
        <v>5052</v>
      </c>
      <c r="P2220" s="192" t="s">
        <v>10821</v>
      </c>
      <c r="Q2220" s="197" t="s">
        <v>3547</v>
      </c>
    </row>
    <row r="2221" spans="1:17">
      <c r="A2221" s="192" t="s">
        <v>6743</v>
      </c>
      <c r="B2221" s="196">
        <v>1.3199999999999998</v>
      </c>
      <c r="C2221" s="196">
        <v>0.79509999999999992</v>
      </c>
      <c r="D2221" s="196">
        <v>28.809799999999999</v>
      </c>
      <c r="E2221" s="196"/>
      <c r="F2221" s="196">
        <v>31.040299999999998</v>
      </c>
      <c r="G2221" s="196">
        <v>29.947899999999997</v>
      </c>
      <c r="H2221" s="197" t="s">
        <v>5009</v>
      </c>
      <c r="I2221" s="197"/>
      <c r="J2221" s="201" t="s">
        <v>3547</v>
      </c>
      <c r="K2221" s="197"/>
      <c r="L2221" s="192"/>
      <c r="M2221" s="197">
        <v>1.84E-2</v>
      </c>
      <c r="N2221" s="192" t="s">
        <v>4346</v>
      </c>
      <c r="O2221" s="194" t="s">
        <v>5021</v>
      </c>
      <c r="P2221" s="192" t="s">
        <v>10787</v>
      </c>
      <c r="Q2221" s="197" t="s">
        <v>3547</v>
      </c>
    </row>
    <row r="2222" spans="1:17">
      <c r="A2222" s="192" t="s">
        <v>6744</v>
      </c>
      <c r="B2222" s="196">
        <v>1.7401</v>
      </c>
      <c r="C2222" s="196">
        <v>0.9212999999999999</v>
      </c>
      <c r="D2222" s="196">
        <v>37.741299999999995</v>
      </c>
      <c r="E2222" s="196">
        <v>38.829799999999999</v>
      </c>
      <c r="F2222" s="196">
        <v>40.7104</v>
      </c>
      <c r="G2222" s="196">
        <v>38.891299999999994</v>
      </c>
      <c r="H2222" s="197" t="s">
        <v>1436</v>
      </c>
      <c r="I2222" s="197"/>
      <c r="J2222" s="201" t="s">
        <v>3547</v>
      </c>
      <c r="K2222" s="197"/>
      <c r="L2222" s="192"/>
      <c r="M2222" s="197"/>
      <c r="N2222" s="192" t="s">
        <v>4362</v>
      </c>
      <c r="O2222" s="194" t="s">
        <v>5042</v>
      </c>
      <c r="P2222" s="192" t="s">
        <v>10810</v>
      </c>
      <c r="Q2222" s="197" t="s">
        <v>3547</v>
      </c>
    </row>
    <row r="2223" spans="1:17">
      <c r="A2223" s="192" t="s">
        <v>6745</v>
      </c>
      <c r="B2223" s="196">
        <v>1.4300999999999999</v>
      </c>
      <c r="C2223" s="196">
        <v>0.77669999999999995</v>
      </c>
      <c r="D2223" s="196">
        <v>33.223299999999995</v>
      </c>
      <c r="E2223" s="196">
        <v>34.920499999999997</v>
      </c>
      <c r="F2223" s="196">
        <v>34.524999999999999</v>
      </c>
      <c r="G2223" s="196">
        <v>34.230199999999996</v>
      </c>
      <c r="H2223" s="197" t="s">
        <v>5009</v>
      </c>
      <c r="I2223" s="197"/>
      <c r="J2223" s="201" t="s">
        <v>3547</v>
      </c>
      <c r="K2223" s="197"/>
      <c r="L2223" s="192"/>
      <c r="M2223" s="197"/>
      <c r="N2223" s="192" t="s">
        <v>4372</v>
      </c>
      <c r="O2223" s="194" t="s">
        <v>5055</v>
      </c>
      <c r="P2223" s="192" t="s">
        <v>10824</v>
      </c>
      <c r="Q2223" s="197" t="s">
        <v>3547</v>
      </c>
    </row>
    <row r="2224" spans="1:17">
      <c r="A2224" s="192" t="s">
        <v>6746</v>
      </c>
      <c r="B2224" s="196">
        <v>1.2334999999999998</v>
      </c>
      <c r="C2224" s="196">
        <v>0.77669999999999995</v>
      </c>
      <c r="D2224" s="196">
        <v>28.350999999999999</v>
      </c>
      <c r="E2224" s="196">
        <v>29.569899999999997</v>
      </c>
      <c r="F2224" s="196">
        <v>35.007299999999994</v>
      </c>
      <c r="G2224" s="196">
        <v>30.833699999999997</v>
      </c>
      <c r="H2224" s="197" t="s">
        <v>5009</v>
      </c>
      <c r="I2224" s="197"/>
      <c r="J2224" s="201" t="s">
        <v>3547</v>
      </c>
      <c r="K2224" s="197"/>
      <c r="L2224" s="192"/>
      <c r="M2224" s="197"/>
      <c r="N2224" s="192" t="s">
        <v>3831</v>
      </c>
      <c r="O2224" s="194" t="s">
        <v>5056</v>
      </c>
      <c r="P2224" s="192" t="s">
        <v>10825</v>
      </c>
      <c r="Q2224" s="197" t="s">
        <v>3547</v>
      </c>
    </row>
    <row r="2225" spans="1:17">
      <c r="A2225" s="192" t="s">
        <v>6747</v>
      </c>
      <c r="B2225" s="196">
        <v>1.5508</v>
      </c>
      <c r="C2225" s="196">
        <v>0.86209999999999998</v>
      </c>
      <c r="D2225" s="196">
        <v>34.001499999999993</v>
      </c>
      <c r="E2225" s="196">
        <v>35.073099999999997</v>
      </c>
      <c r="F2225" s="196">
        <v>35.256799999999998</v>
      </c>
      <c r="G2225" s="196">
        <v>34.795299999999997</v>
      </c>
      <c r="H2225" s="197" t="s">
        <v>5017</v>
      </c>
      <c r="I2225" s="197"/>
      <c r="J2225" s="201" t="s">
        <v>3547</v>
      </c>
      <c r="K2225" s="197"/>
      <c r="L2225" s="192"/>
      <c r="M2225" s="197"/>
      <c r="N2225" s="192" t="s">
        <v>4373</v>
      </c>
      <c r="O2225" s="194" t="s">
        <v>5057</v>
      </c>
      <c r="P2225" s="192" t="s">
        <v>10826</v>
      </c>
      <c r="Q2225" s="197" t="s">
        <v>3547</v>
      </c>
    </row>
    <row r="2226" spans="1:17">
      <c r="A2226" s="192" t="s">
        <v>6748</v>
      </c>
      <c r="B2226" s="196">
        <v>1.3989999999999998</v>
      </c>
      <c r="C2226" s="196">
        <v>0.8970999999999999</v>
      </c>
      <c r="D2226" s="196">
        <v>29.284299999999998</v>
      </c>
      <c r="E2226" s="196">
        <v>30.584199999999999</v>
      </c>
      <c r="F2226" s="196">
        <v>31.940799999999999</v>
      </c>
      <c r="G2226" s="196">
        <v>30.537699999999997</v>
      </c>
      <c r="H2226" s="197" t="s">
        <v>5009</v>
      </c>
      <c r="I2226" s="197" t="s">
        <v>1767</v>
      </c>
      <c r="J2226" s="201" t="s">
        <v>3547</v>
      </c>
      <c r="K2226" s="197" t="s">
        <v>3550</v>
      </c>
      <c r="L2226" s="192"/>
      <c r="M2226" s="197"/>
      <c r="N2226" s="192" t="s">
        <v>4374</v>
      </c>
      <c r="O2226" s="194" t="s">
        <v>5058</v>
      </c>
      <c r="P2226" s="192" t="s">
        <v>10827</v>
      </c>
      <c r="Q2226" s="197" t="s">
        <v>3547</v>
      </c>
    </row>
    <row r="2227" spans="1:17">
      <c r="A2227" s="192" t="s">
        <v>6749</v>
      </c>
      <c r="B2227" s="196">
        <v>2.1925999999999997</v>
      </c>
      <c r="C2227" s="196">
        <v>0.9212999999999999</v>
      </c>
      <c r="D2227" s="196">
        <v>40.436499999999995</v>
      </c>
      <c r="E2227" s="196">
        <v>41.275999999999996</v>
      </c>
      <c r="F2227" s="196">
        <v>42.339599999999997</v>
      </c>
      <c r="G2227" s="196">
        <v>41.398199999999996</v>
      </c>
      <c r="H2227" s="197" t="s">
        <v>1436</v>
      </c>
      <c r="I2227" s="197"/>
      <c r="J2227" s="201" t="s">
        <v>3547</v>
      </c>
      <c r="K2227" s="197"/>
      <c r="L2227" s="192"/>
      <c r="M2227" s="197"/>
      <c r="N2227" s="192" t="s">
        <v>4362</v>
      </c>
      <c r="O2227" s="194" t="s">
        <v>5042</v>
      </c>
      <c r="P2227" s="192" t="s">
        <v>10810</v>
      </c>
      <c r="Q2227" s="197" t="s">
        <v>3547</v>
      </c>
    </row>
    <row r="2228" spans="1:17">
      <c r="A2228" s="192" t="s">
        <v>6750</v>
      </c>
      <c r="B2228" s="196">
        <v>2.0232999999999999</v>
      </c>
      <c r="C2228" s="196">
        <v>0.94599999999999995</v>
      </c>
      <c r="D2228" s="196">
        <v>37.799199999999999</v>
      </c>
      <c r="E2228" s="196">
        <v>40.857799999999997</v>
      </c>
      <c r="F2228" s="196">
        <v>40.823799999999999</v>
      </c>
      <c r="G2228" s="196">
        <v>39.811099999999996</v>
      </c>
      <c r="H2228" s="197" t="s">
        <v>1683</v>
      </c>
      <c r="I2228" s="197"/>
      <c r="J2228" s="201" t="s">
        <v>3547</v>
      </c>
      <c r="K2228" s="197"/>
      <c r="L2228" s="192"/>
      <c r="M2228" s="197">
        <v>1.1099999999999999E-2</v>
      </c>
      <c r="N2228" s="192" t="s">
        <v>4365</v>
      </c>
      <c r="O2228" s="194" t="s">
        <v>5047</v>
      </c>
      <c r="P2228" s="192" t="s">
        <v>10817</v>
      </c>
      <c r="Q2228" s="197" t="s">
        <v>3547</v>
      </c>
    </row>
    <row r="2229" spans="1:17">
      <c r="A2229" s="192" t="s">
        <v>6751</v>
      </c>
      <c r="B2229" s="196">
        <v>1.7404999999999999</v>
      </c>
      <c r="C2229" s="196">
        <v>0.92489999999999994</v>
      </c>
      <c r="D2229" s="196">
        <v>33.758899999999997</v>
      </c>
      <c r="E2229" s="196">
        <v>32.916799999999995</v>
      </c>
      <c r="F2229" s="196">
        <v>32.894199999999998</v>
      </c>
      <c r="G2229" s="196">
        <v>33.174999999999997</v>
      </c>
      <c r="H2229" s="197" t="s">
        <v>5009</v>
      </c>
      <c r="I2229" s="197" t="s">
        <v>1473</v>
      </c>
      <c r="J2229" s="201" t="s">
        <v>3547</v>
      </c>
      <c r="K2229" s="197" t="s">
        <v>3550</v>
      </c>
      <c r="L2229" s="192"/>
      <c r="M2229" s="197">
        <v>1.5999999999999997E-2</v>
      </c>
      <c r="N2229" s="192" t="s">
        <v>4375</v>
      </c>
      <c r="O2229" s="194" t="s">
        <v>1937</v>
      </c>
      <c r="P2229" s="192" t="s">
        <v>10828</v>
      </c>
      <c r="Q2229" s="197" t="s">
        <v>3547</v>
      </c>
    </row>
    <row r="2230" spans="1:17">
      <c r="A2230" s="192" t="s">
        <v>6752</v>
      </c>
      <c r="B2230" s="196">
        <v>1.6651999999999998</v>
      </c>
      <c r="C2230" s="196">
        <v>0.9212999999999999</v>
      </c>
      <c r="D2230" s="196">
        <v>34.990399999999994</v>
      </c>
      <c r="E2230" s="196">
        <v>35.003299999999996</v>
      </c>
      <c r="F2230" s="196">
        <v>36.370999999999995</v>
      </c>
      <c r="G2230" s="196">
        <v>35.443599999999996</v>
      </c>
      <c r="H2230" s="197" t="s">
        <v>5014</v>
      </c>
      <c r="I2230" s="197" t="s">
        <v>1436</v>
      </c>
      <c r="J2230" s="201" t="s">
        <v>3547</v>
      </c>
      <c r="K2230" s="197" t="s">
        <v>3550</v>
      </c>
      <c r="L2230" s="192"/>
      <c r="M2230" s="197">
        <v>9.2999999999999992E-3</v>
      </c>
      <c r="N2230" s="192" t="s">
        <v>4376</v>
      </c>
      <c r="O2230" s="194" t="s">
        <v>5059</v>
      </c>
      <c r="P2230" s="192" t="s">
        <v>10829</v>
      </c>
      <c r="Q2230" s="197" t="s">
        <v>9817</v>
      </c>
    </row>
    <row r="2231" spans="1:17">
      <c r="A2231" s="192" t="s">
        <v>6753</v>
      </c>
      <c r="B2231" s="196">
        <v>1.4541999999999999</v>
      </c>
      <c r="C2231" s="196">
        <v>0.9212999999999999</v>
      </c>
      <c r="D2231" s="196">
        <v>38.279599999999995</v>
      </c>
      <c r="E2231" s="196">
        <v>38.556299999999993</v>
      </c>
      <c r="F2231" s="196">
        <v>39.996399999999994</v>
      </c>
      <c r="G2231" s="196">
        <v>38.884599999999999</v>
      </c>
      <c r="H2231" s="197" t="s">
        <v>1436</v>
      </c>
      <c r="I2231" s="197"/>
      <c r="J2231" s="201" t="s">
        <v>3547</v>
      </c>
      <c r="K2231" s="197"/>
      <c r="L2231" s="192"/>
      <c r="M2231" s="197"/>
      <c r="N2231" s="192" t="s">
        <v>4377</v>
      </c>
      <c r="O2231" s="194" t="s">
        <v>5060</v>
      </c>
      <c r="P2231" s="192" t="s">
        <v>10830</v>
      </c>
      <c r="Q2231" s="197" t="s">
        <v>3547</v>
      </c>
    </row>
    <row r="2232" spans="1:17">
      <c r="A2232" s="192" t="s">
        <v>6754</v>
      </c>
      <c r="B2232" s="196">
        <v>1.4546999999999999</v>
      </c>
      <c r="C2232" s="196">
        <v>0.78489999999999993</v>
      </c>
      <c r="D2232" s="196">
        <v>30.789199999999997</v>
      </c>
      <c r="E2232" s="196">
        <v>29.331799999999998</v>
      </c>
      <c r="F2232" s="196">
        <v>32.121899999999997</v>
      </c>
      <c r="G2232" s="196">
        <v>30.758699999999997</v>
      </c>
      <c r="H2232" s="197" t="s">
        <v>5009</v>
      </c>
      <c r="I2232" s="197"/>
      <c r="J2232" s="201" t="s">
        <v>3547</v>
      </c>
      <c r="K2232" s="197"/>
      <c r="L2232" s="192"/>
      <c r="M2232" s="197">
        <v>8.199999999999999E-3</v>
      </c>
      <c r="N2232" s="192" t="s">
        <v>4378</v>
      </c>
      <c r="O2232" s="194" t="s">
        <v>5061</v>
      </c>
      <c r="P2232" s="192" t="s">
        <v>10831</v>
      </c>
      <c r="Q2232" s="197" t="s">
        <v>3547</v>
      </c>
    </row>
    <row r="2233" spans="1:17">
      <c r="A2233" s="192" t="s">
        <v>6755</v>
      </c>
      <c r="B2233" s="196">
        <v>1.4545999999999999</v>
      </c>
      <c r="C2233" s="196">
        <v>0.87209999999999999</v>
      </c>
      <c r="D2233" s="196">
        <v>31.951499999999999</v>
      </c>
      <c r="E2233" s="196">
        <v>32.403599999999997</v>
      </c>
      <c r="F2233" s="196">
        <v>33.275399999999998</v>
      </c>
      <c r="G2233" s="196">
        <v>32.522199999999998</v>
      </c>
      <c r="H2233" s="197" t="s">
        <v>5010</v>
      </c>
      <c r="I2233" s="197" t="s">
        <v>4347</v>
      </c>
      <c r="J2233" s="201" t="s">
        <v>3547</v>
      </c>
      <c r="K2233" s="197" t="s">
        <v>3550</v>
      </c>
      <c r="L2233" s="192"/>
      <c r="M2233" s="197"/>
      <c r="N2233" s="192" t="s">
        <v>3570</v>
      </c>
      <c r="O2233" s="194" t="s">
        <v>5062</v>
      </c>
      <c r="P2233" s="192" t="s">
        <v>10832</v>
      </c>
      <c r="Q2233" s="197" t="s">
        <v>3547</v>
      </c>
    </row>
    <row r="2234" spans="1:17">
      <c r="A2234" s="192" t="s">
        <v>6756</v>
      </c>
      <c r="B2234" s="196">
        <v>1.4297</v>
      </c>
      <c r="C2234" s="196">
        <v>0.8889999999999999</v>
      </c>
      <c r="D2234" s="196">
        <v>33.4392</v>
      </c>
      <c r="E2234" s="196">
        <v>34.266599999999997</v>
      </c>
      <c r="F2234" s="196">
        <v>34.157699999999998</v>
      </c>
      <c r="G2234" s="196">
        <v>33.945499999999996</v>
      </c>
      <c r="H2234" s="197" t="s">
        <v>5009</v>
      </c>
      <c r="I2234" s="197" t="s">
        <v>1683</v>
      </c>
      <c r="J2234" s="201" t="s">
        <v>3610</v>
      </c>
      <c r="K2234" s="197" t="s">
        <v>3550</v>
      </c>
      <c r="L2234" s="192"/>
      <c r="M2234" s="197">
        <v>3.4099999999999998E-2</v>
      </c>
      <c r="N2234" s="192" t="s">
        <v>4379</v>
      </c>
      <c r="O2234" s="194" t="s">
        <v>5063</v>
      </c>
      <c r="P2234" s="192" t="s">
        <v>10833</v>
      </c>
      <c r="Q2234" s="197" t="s">
        <v>3547</v>
      </c>
    </row>
    <row r="2235" spans="1:17">
      <c r="A2235" s="192" t="s">
        <v>6757</v>
      </c>
      <c r="B2235" s="196">
        <v>1.3683999999999998</v>
      </c>
      <c r="C2235" s="196">
        <v>0.92489999999999994</v>
      </c>
      <c r="D2235" s="196">
        <v>32.277099999999997</v>
      </c>
      <c r="E2235" s="196">
        <v>33.390799999999999</v>
      </c>
      <c r="F2235" s="196">
        <v>34.021299999999997</v>
      </c>
      <c r="G2235" s="196">
        <v>33.197699999999998</v>
      </c>
      <c r="H2235" s="197" t="s">
        <v>5009</v>
      </c>
      <c r="I2235" s="197" t="s">
        <v>1473</v>
      </c>
      <c r="J2235" s="201" t="s">
        <v>3610</v>
      </c>
      <c r="K2235" s="197"/>
      <c r="L2235" s="192"/>
      <c r="M2235" s="197">
        <v>8.0799999999999997E-2</v>
      </c>
      <c r="N2235" s="192" t="s">
        <v>4380</v>
      </c>
      <c r="O2235" s="194" t="s">
        <v>5064</v>
      </c>
      <c r="P2235" s="192" t="s">
        <v>10834</v>
      </c>
      <c r="Q2235" s="197" t="s">
        <v>3547</v>
      </c>
    </row>
    <row r="2236" spans="1:17">
      <c r="A2236" s="192" t="s">
        <v>6758</v>
      </c>
      <c r="B2236" s="196">
        <v>1.8627999999999998</v>
      </c>
      <c r="C2236" s="196">
        <v>0.9212999999999999</v>
      </c>
      <c r="D2236" s="196">
        <v>32.0229</v>
      </c>
      <c r="E2236" s="196">
        <v>34.982399999999998</v>
      </c>
      <c r="F2236" s="196">
        <v>37.601199999999999</v>
      </c>
      <c r="G2236" s="196">
        <v>34.719099999999997</v>
      </c>
      <c r="H2236" s="197" t="s">
        <v>1436</v>
      </c>
      <c r="I2236" s="197"/>
      <c r="J2236" s="201" t="s">
        <v>3547</v>
      </c>
      <c r="K2236" s="197"/>
      <c r="L2236" s="192"/>
      <c r="M2236" s="197"/>
      <c r="N2236" s="192" t="s">
        <v>4357</v>
      </c>
      <c r="O2236" s="194" t="s">
        <v>5037</v>
      </c>
      <c r="P2236" s="192" t="s">
        <v>10804</v>
      </c>
      <c r="Q2236" s="197" t="s">
        <v>3547</v>
      </c>
    </row>
    <row r="2237" spans="1:17">
      <c r="A2237" s="192" t="s">
        <v>6759</v>
      </c>
      <c r="B2237" s="196">
        <v>1.5513999999999999</v>
      </c>
      <c r="C2237" s="196">
        <v>0.9212999999999999</v>
      </c>
      <c r="D2237" s="196">
        <v>34.3491</v>
      </c>
      <c r="E2237" s="196">
        <v>36.324199999999998</v>
      </c>
      <c r="F2237" s="196">
        <v>39.409499999999994</v>
      </c>
      <c r="G2237" s="196">
        <v>36.6404</v>
      </c>
      <c r="H2237" s="197" t="s">
        <v>1436</v>
      </c>
      <c r="I2237" s="197"/>
      <c r="J2237" s="201" t="s">
        <v>3547</v>
      </c>
      <c r="K2237" s="197"/>
      <c r="L2237" s="192"/>
      <c r="M2237" s="197"/>
      <c r="N2237" s="192" t="s">
        <v>3664</v>
      </c>
      <c r="O2237" s="194" t="s">
        <v>5065</v>
      </c>
      <c r="P2237" s="192" t="s">
        <v>10835</v>
      </c>
      <c r="Q2237" s="197" t="s">
        <v>3547</v>
      </c>
    </row>
    <row r="2238" spans="1:17">
      <c r="A2238" s="192" t="s">
        <v>6760</v>
      </c>
      <c r="B2238" s="196">
        <v>1.8075999999999999</v>
      </c>
      <c r="C2238" s="196">
        <v>0.90909999999999991</v>
      </c>
      <c r="D2238" s="196">
        <v>35.160299999999999</v>
      </c>
      <c r="E2238" s="196">
        <v>34.895899999999997</v>
      </c>
      <c r="F2238" s="196">
        <v>34.558699999999995</v>
      </c>
      <c r="G2238" s="196">
        <v>34.874899999999997</v>
      </c>
      <c r="H2238" s="197" t="s">
        <v>5018</v>
      </c>
      <c r="I2238" s="197" t="s">
        <v>5013</v>
      </c>
      <c r="J2238" s="201" t="s">
        <v>3547</v>
      </c>
      <c r="K2238" s="197" t="s">
        <v>3550</v>
      </c>
      <c r="L2238" s="192"/>
      <c r="M2238" s="197"/>
      <c r="N2238" s="192" t="s">
        <v>4381</v>
      </c>
      <c r="O2238" s="194" t="s">
        <v>5066</v>
      </c>
      <c r="P2238" s="192" t="s">
        <v>10836</v>
      </c>
      <c r="Q2238" s="197" t="s">
        <v>9817</v>
      </c>
    </row>
    <row r="2239" spans="1:17">
      <c r="A2239" s="192" t="s">
        <v>6761</v>
      </c>
      <c r="B2239" s="196">
        <v>1.3174999999999999</v>
      </c>
      <c r="C2239" s="196">
        <v>0.77669999999999995</v>
      </c>
      <c r="D2239" s="196">
        <v>30.610099999999999</v>
      </c>
      <c r="E2239" s="196">
        <v>32.178399999999996</v>
      </c>
      <c r="F2239" s="196">
        <v>32.722099999999998</v>
      </c>
      <c r="G2239" s="196">
        <v>31.812899999999999</v>
      </c>
      <c r="H2239" s="197" t="s">
        <v>5009</v>
      </c>
      <c r="I2239" s="197"/>
      <c r="J2239" s="201" t="s">
        <v>3547</v>
      </c>
      <c r="K2239" s="197"/>
      <c r="L2239" s="192"/>
      <c r="M2239" s="197"/>
      <c r="N2239" s="192" t="s">
        <v>4382</v>
      </c>
      <c r="O2239" s="194" t="s">
        <v>1941</v>
      </c>
      <c r="P2239" s="192" t="s">
        <v>10837</v>
      </c>
      <c r="Q2239" s="197" t="s">
        <v>3547</v>
      </c>
    </row>
    <row r="2240" spans="1:17">
      <c r="A2240" s="192" t="s">
        <v>6762</v>
      </c>
      <c r="B2240" s="196">
        <v>1.1161999999999999</v>
      </c>
      <c r="C2240" s="196">
        <v>0.77669999999999995</v>
      </c>
      <c r="D2240" s="196">
        <v>30.577999999999999</v>
      </c>
      <c r="E2240" s="196">
        <v>30.497</v>
      </c>
      <c r="F2240" s="196">
        <v>31.604499999999998</v>
      </c>
      <c r="G2240" s="196">
        <v>30.8767</v>
      </c>
      <c r="H2240" s="197" t="s">
        <v>5009</v>
      </c>
      <c r="I2240" s="197"/>
      <c r="J2240" s="201" t="s">
        <v>3547</v>
      </c>
      <c r="K2240" s="197"/>
      <c r="L2240" s="192"/>
      <c r="M2240" s="197"/>
      <c r="N2240" s="192" t="s">
        <v>3785</v>
      </c>
      <c r="O2240" s="194" t="s">
        <v>1935</v>
      </c>
      <c r="P2240" s="192" t="s">
        <v>10838</v>
      </c>
      <c r="Q2240" s="197" t="s">
        <v>3547</v>
      </c>
    </row>
    <row r="2241" spans="1:17">
      <c r="A2241" s="192" t="s">
        <v>10839</v>
      </c>
      <c r="B2241" s="196"/>
      <c r="C2241" s="196">
        <v>0.92489999999999994</v>
      </c>
      <c r="D2241" s="196"/>
      <c r="E2241" s="196"/>
      <c r="F2241" s="196"/>
      <c r="G2241" s="196"/>
      <c r="H2241" s="197" t="s">
        <v>5009</v>
      </c>
      <c r="I2241" s="197" t="s">
        <v>1473</v>
      </c>
      <c r="J2241" s="201" t="s">
        <v>3610</v>
      </c>
      <c r="K2241" s="197"/>
      <c r="L2241" s="192"/>
      <c r="M2241" s="197">
        <v>8.0799999999999997E-2</v>
      </c>
      <c r="N2241" s="192" t="s">
        <v>4380</v>
      </c>
      <c r="O2241" s="194" t="s">
        <v>5064</v>
      </c>
      <c r="P2241" s="192" t="s">
        <v>10834</v>
      </c>
      <c r="Q2241" s="197" t="s">
        <v>3547</v>
      </c>
    </row>
    <row r="2242" spans="1:17">
      <c r="A2242" s="192" t="s">
        <v>6763</v>
      </c>
      <c r="B2242" s="196">
        <v>1.8257999999999999</v>
      </c>
      <c r="C2242" s="196">
        <v>0.86549999999999994</v>
      </c>
      <c r="D2242" s="196">
        <v>34.342699999999994</v>
      </c>
      <c r="E2242" s="196">
        <v>36.380699999999997</v>
      </c>
      <c r="F2242" s="196">
        <v>36.623799999999996</v>
      </c>
      <c r="G2242" s="196">
        <v>35.772499999999994</v>
      </c>
      <c r="H2242" s="197" t="s">
        <v>1781</v>
      </c>
      <c r="I2242" s="197" t="s">
        <v>1781</v>
      </c>
      <c r="J2242" s="201" t="s">
        <v>3547</v>
      </c>
      <c r="K2242" s="197" t="s">
        <v>3550</v>
      </c>
      <c r="L2242" s="192"/>
      <c r="M2242" s="197"/>
      <c r="N2242" s="192" t="s">
        <v>4383</v>
      </c>
      <c r="O2242" s="194" t="s">
        <v>5067</v>
      </c>
      <c r="P2242" s="192" t="s">
        <v>10840</v>
      </c>
      <c r="Q2242" s="197" t="s">
        <v>9817</v>
      </c>
    </row>
    <row r="2243" spans="1:17">
      <c r="A2243" s="192" t="s">
        <v>6764</v>
      </c>
      <c r="B2243" s="196">
        <v>1.5307999999999999</v>
      </c>
      <c r="C2243" s="196">
        <v>0.78449999999999998</v>
      </c>
      <c r="D2243" s="196">
        <v>32.752099999999999</v>
      </c>
      <c r="E2243" s="196">
        <v>32.989099999999993</v>
      </c>
      <c r="F2243" s="196">
        <v>33.065099999999994</v>
      </c>
      <c r="G2243" s="196">
        <v>32.937899999999999</v>
      </c>
      <c r="H2243" s="197" t="s">
        <v>5009</v>
      </c>
      <c r="I2243" s="197"/>
      <c r="J2243" s="201" t="s">
        <v>3547</v>
      </c>
      <c r="K2243" s="197"/>
      <c r="L2243" s="192"/>
      <c r="M2243" s="197">
        <v>7.7999999999999996E-3</v>
      </c>
      <c r="N2243" s="192" t="s">
        <v>4384</v>
      </c>
      <c r="O2243" s="194" t="s">
        <v>5068</v>
      </c>
      <c r="P2243" s="192" t="s">
        <v>10841</v>
      </c>
      <c r="Q2243" s="197" t="s">
        <v>3547</v>
      </c>
    </row>
    <row r="2244" spans="1:17">
      <c r="A2244" s="192" t="s">
        <v>6765</v>
      </c>
      <c r="B2244" s="196">
        <v>1.7361</v>
      </c>
      <c r="C2244" s="196">
        <v>0.9212999999999999</v>
      </c>
      <c r="D2244" s="196">
        <v>35.811499999999995</v>
      </c>
      <c r="E2244" s="196">
        <v>37.463399999999993</v>
      </c>
      <c r="F2244" s="196">
        <v>38.1586</v>
      </c>
      <c r="G2244" s="196">
        <v>37.133099999999999</v>
      </c>
      <c r="H2244" s="197" t="s">
        <v>5014</v>
      </c>
      <c r="I2244" s="197" t="s">
        <v>1436</v>
      </c>
      <c r="J2244" s="201" t="s">
        <v>3547</v>
      </c>
      <c r="K2244" s="197" t="s">
        <v>3550</v>
      </c>
      <c r="L2244" s="192"/>
      <c r="M2244" s="197">
        <v>9.2999999999999992E-3</v>
      </c>
      <c r="N2244" s="192" t="s">
        <v>4376</v>
      </c>
      <c r="O2244" s="194" t="s">
        <v>5059</v>
      </c>
      <c r="P2244" s="192" t="s">
        <v>10829</v>
      </c>
      <c r="Q2244" s="197" t="s">
        <v>3547</v>
      </c>
    </row>
    <row r="2245" spans="1:17">
      <c r="A2245" s="192" t="s">
        <v>6766</v>
      </c>
      <c r="B2245" s="196">
        <v>1.4220999999999999</v>
      </c>
      <c r="C2245" s="196">
        <v>0.9212999999999999</v>
      </c>
      <c r="D2245" s="196">
        <v>31.123699999999999</v>
      </c>
      <c r="E2245" s="196">
        <v>35.360799999999998</v>
      </c>
      <c r="F2245" s="196">
        <v>36.092099999999995</v>
      </c>
      <c r="G2245" s="196">
        <v>34.100899999999996</v>
      </c>
      <c r="H2245" s="197" t="s">
        <v>1436</v>
      </c>
      <c r="I2245" s="197"/>
      <c r="J2245" s="201" t="s">
        <v>3547</v>
      </c>
      <c r="K2245" s="197"/>
      <c r="L2245" s="192"/>
      <c r="M2245" s="197"/>
      <c r="N2245" s="192" t="s">
        <v>4357</v>
      </c>
      <c r="O2245" s="194" t="s">
        <v>5037</v>
      </c>
      <c r="P2245" s="192" t="s">
        <v>10804</v>
      </c>
      <c r="Q2245" s="197" t="s">
        <v>3547</v>
      </c>
    </row>
    <row r="2246" spans="1:17">
      <c r="A2246" s="192" t="s">
        <v>6767</v>
      </c>
      <c r="B2246" s="196">
        <v>1.3925999999999998</v>
      </c>
      <c r="C2246" s="196">
        <v>0.9212999999999999</v>
      </c>
      <c r="D2246" s="196">
        <v>35.502399999999994</v>
      </c>
      <c r="E2246" s="196">
        <v>36.649299999999997</v>
      </c>
      <c r="F2246" s="196">
        <v>39.621099999999998</v>
      </c>
      <c r="G2246" s="196">
        <v>37.238099999999996</v>
      </c>
      <c r="H2246" s="197" t="s">
        <v>1436</v>
      </c>
      <c r="I2246" s="197"/>
      <c r="J2246" s="201" t="s">
        <v>3547</v>
      </c>
      <c r="K2246" s="197"/>
      <c r="L2246" s="192"/>
      <c r="M2246" s="197"/>
      <c r="N2246" s="192" t="s">
        <v>4068</v>
      </c>
      <c r="O2246" s="194" t="s">
        <v>5069</v>
      </c>
      <c r="P2246" s="192" t="s">
        <v>10842</v>
      </c>
      <c r="Q2246" s="197" t="s">
        <v>3547</v>
      </c>
    </row>
    <row r="2247" spans="1:17">
      <c r="A2247" s="192" t="s">
        <v>6768</v>
      </c>
      <c r="B2247" s="196">
        <v>1.4990999999999999</v>
      </c>
      <c r="C2247" s="196">
        <v>0.8889999999999999</v>
      </c>
      <c r="D2247" s="196">
        <v>36.181599999999996</v>
      </c>
      <c r="E2247" s="196">
        <v>38.217599999999997</v>
      </c>
      <c r="F2247" s="196">
        <v>36.861099999999993</v>
      </c>
      <c r="G2247" s="196">
        <v>37.092599999999997</v>
      </c>
      <c r="H2247" s="197" t="s">
        <v>5017</v>
      </c>
      <c r="I2247" s="197" t="s">
        <v>1683</v>
      </c>
      <c r="J2247" s="201" t="s">
        <v>3547</v>
      </c>
      <c r="K2247" s="197" t="s">
        <v>3550</v>
      </c>
      <c r="L2247" s="192"/>
      <c r="M2247" s="197"/>
      <c r="N2247" s="192" t="s">
        <v>4385</v>
      </c>
      <c r="O2247" s="194" t="s">
        <v>5070</v>
      </c>
      <c r="P2247" s="192" t="s">
        <v>10843</v>
      </c>
      <c r="Q2247" s="197" t="s">
        <v>3547</v>
      </c>
    </row>
    <row r="2248" spans="1:17">
      <c r="A2248" s="192" t="s">
        <v>6769</v>
      </c>
      <c r="B2248" s="196">
        <v>1.7186999999999999</v>
      </c>
      <c r="C2248" s="196">
        <v>0.88279999999999992</v>
      </c>
      <c r="D2248" s="196">
        <v>33.736899999999999</v>
      </c>
      <c r="E2248" s="196">
        <v>34.621699999999997</v>
      </c>
      <c r="F2248" s="196">
        <v>37.121199999999995</v>
      </c>
      <c r="G2248" s="196">
        <v>35.140899999999995</v>
      </c>
      <c r="H2248" s="197" t="s">
        <v>4347</v>
      </c>
      <c r="I2248" s="197"/>
      <c r="J2248" s="201" t="s">
        <v>3547</v>
      </c>
      <c r="K2248" s="197"/>
      <c r="L2248" s="192"/>
      <c r="M2248" s="197"/>
      <c r="N2248" s="192" t="s">
        <v>3822</v>
      </c>
      <c r="O2248" s="194" t="s">
        <v>5025</v>
      </c>
      <c r="P2248" s="192" t="s">
        <v>10792</v>
      </c>
      <c r="Q2248" s="197" t="s">
        <v>3547</v>
      </c>
    </row>
    <row r="2249" spans="1:17">
      <c r="A2249" s="192" t="s">
        <v>6770</v>
      </c>
      <c r="B2249" s="196">
        <v>1.3653999999999999</v>
      </c>
      <c r="C2249" s="196">
        <v>0.7962999999999999</v>
      </c>
      <c r="D2249" s="196">
        <v>29.673299999999998</v>
      </c>
      <c r="E2249" s="196">
        <v>30.388999999999999</v>
      </c>
      <c r="F2249" s="196">
        <v>30.390999999999998</v>
      </c>
      <c r="G2249" s="196">
        <v>30.141299999999998</v>
      </c>
      <c r="H2249" s="197" t="s">
        <v>5009</v>
      </c>
      <c r="I2249" s="197"/>
      <c r="J2249" s="201" t="s">
        <v>3547</v>
      </c>
      <c r="K2249" s="197"/>
      <c r="L2249" s="192"/>
      <c r="M2249" s="197">
        <v>1.9599999999999999E-2</v>
      </c>
      <c r="N2249" s="192" t="s">
        <v>4386</v>
      </c>
      <c r="O2249" s="194" t="s">
        <v>5071</v>
      </c>
      <c r="P2249" s="192" t="s">
        <v>10844</v>
      </c>
      <c r="Q2249" s="197" t="s">
        <v>3547</v>
      </c>
    </row>
    <row r="2250" spans="1:17">
      <c r="A2250" s="192" t="s">
        <v>9738</v>
      </c>
      <c r="B2250" s="196"/>
      <c r="C2250" s="196">
        <v>0.9212999999999999</v>
      </c>
      <c r="D2250" s="196">
        <v>37.826299999999996</v>
      </c>
      <c r="E2250" s="196">
        <v>36.231199999999994</v>
      </c>
      <c r="F2250" s="196">
        <v>39.510999999999996</v>
      </c>
      <c r="G2250" s="196">
        <v>37.945299999999996</v>
      </c>
      <c r="H2250" s="197" t="s">
        <v>1436</v>
      </c>
      <c r="I2250" s="197"/>
      <c r="J2250" s="201" t="s">
        <v>3547</v>
      </c>
      <c r="K2250" s="197"/>
      <c r="L2250" s="192"/>
      <c r="M2250" s="197"/>
      <c r="N2250" s="192" t="s">
        <v>4362</v>
      </c>
      <c r="O2250" s="194" t="s">
        <v>5042</v>
      </c>
      <c r="P2250" s="192" t="s">
        <v>10810</v>
      </c>
      <c r="Q2250" s="197" t="s">
        <v>3547</v>
      </c>
    </row>
    <row r="2251" spans="1:17">
      <c r="A2251" s="192" t="s">
        <v>6771</v>
      </c>
      <c r="B2251" s="196">
        <v>1.7008999999999999</v>
      </c>
      <c r="C2251" s="196">
        <v>0.97459999999999991</v>
      </c>
      <c r="D2251" s="196">
        <v>39.347999999999999</v>
      </c>
      <c r="E2251" s="196">
        <v>39.073499999999996</v>
      </c>
      <c r="F2251" s="196">
        <v>41.397499999999994</v>
      </c>
      <c r="G2251" s="196">
        <v>39.906699999999994</v>
      </c>
      <c r="H2251" s="197" t="s">
        <v>1473</v>
      </c>
      <c r="I2251" s="197"/>
      <c r="J2251" s="201" t="s">
        <v>3547</v>
      </c>
      <c r="K2251" s="197"/>
      <c r="L2251" s="192"/>
      <c r="M2251" s="197"/>
      <c r="N2251" s="192" t="s">
        <v>4354</v>
      </c>
      <c r="O2251" s="194" t="s">
        <v>5034</v>
      </c>
      <c r="P2251" s="192" t="s">
        <v>10801</v>
      </c>
      <c r="Q2251" s="197" t="s">
        <v>3547</v>
      </c>
    </row>
    <row r="2252" spans="1:17">
      <c r="A2252" s="192" t="s">
        <v>6772</v>
      </c>
      <c r="B2252" s="196">
        <v>1.0216999999999998</v>
      </c>
      <c r="C2252" s="196">
        <v>1.4447999999999999</v>
      </c>
      <c r="D2252" s="196"/>
      <c r="E2252" s="196"/>
      <c r="F2252" s="196"/>
      <c r="G2252" s="196"/>
      <c r="H2252" s="197" t="s">
        <v>5009</v>
      </c>
      <c r="I2252" s="197"/>
      <c r="J2252" s="201" t="s">
        <v>3547</v>
      </c>
      <c r="K2252" s="197"/>
      <c r="L2252" s="192"/>
      <c r="M2252" s="197"/>
      <c r="N2252" s="192" t="s">
        <v>4387</v>
      </c>
      <c r="O2252" s="194" t="s">
        <v>5072</v>
      </c>
      <c r="P2252" s="192" t="s">
        <v>10845</v>
      </c>
      <c r="Q2252" s="197" t="s">
        <v>3547</v>
      </c>
    </row>
    <row r="2253" spans="1:17">
      <c r="A2253" s="192" t="s">
        <v>6773</v>
      </c>
      <c r="B2253" s="196">
        <v>1.3331999999999999</v>
      </c>
      <c r="C2253" s="196">
        <v>0.82319999999999993</v>
      </c>
      <c r="D2253" s="196">
        <v>31.730099999999997</v>
      </c>
      <c r="E2253" s="196">
        <v>32.057899999999997</v>
      </c>
      <c r="F2253" s="196">
        <v>33.215799999999994</v>
      </c>
      <c r="G2253" s="196">
        <v>32.366</v>
      </c>
      <c r="H2253" s="197" t="s">
        <v>1939</v>
      </c>
      <c r="I2253" s="197"/>
      <c r="J2253" s="201" t="s">
        <v>3547</v>
      </c>
      <c r="K2253" s="197"/>
      <c r="L2253" s="192"/>
      <c r="M2253" s="197"/>
      <c r="N2253" s="192" t="s">
        <v>4388</v>
      </c>
      <c r="O2253" s="194" t="s">
        <v>5073</v>
      </c>
      <c r="P2253" s="192" t="s">
        <v>10846</v>
      </c>
      <c r="Q2253" s="197" t="s">
        <v>3547</v>
      </c>
    </row>
    <row r="2254" spans="1:17">
      <c r="A2254" s="192" t="s">
        <v>6774</v>
      </c>
      <c r="B2254" s="196">
        <v>1.3706999999999998</v>
      </c>
      <c r="C2254" s="196">
        <v>0.97459999999999991</v>
      </c>
      <c r="D2254" s="196">
        <v>30.7119</v>
      </c>
      <c r="E2254" s="196">
        <v>33.038599999999995</v>
      </c>
      <c r="F2254" s="196">
        <v>36.296999999999997</v>
      </c>
      <c r="G2254" s="196">
        <v>32.963199999999993</v>
      </c>
      <c r="H2254" s="197" t="s">
        <v>1473</v>
      </c>
      <c r="I2254" s="197"/>
      <c r="J2254" s="201" t="s">
        <v>3547</v>
      </c>
      <c r="K2254" s="197"/>
      <c r="L2254" s="192"/>
      <c r="M2254" s="197"/>
      <c r="N2254" s="192" t="s">
        <v>4389</v>
      </c>
      <c r="O2254" s="194" t="s">
        <v>5074</v>
      </c>
      <c r="P2254" s="192" t="s">
        <v>10847</v>
      </c>
      <c r="Q2254" s="197" t="s">
        <v>3547</v>
      </c>
    </row>
    <row r="2255" spans="1:17">
      <c r="A2255" s="192" t="s">
        <v>6776</v>
      </c>
      <c r="B2255" s="196">
        <v>1.4534999999999998</v>
      </c>
      <c r="C2255" s="196">
        <v>0.9212999999999999</v>
      </c>
      <c r="D2255" s="196">
        <v>38.071299999999994</v>
      </c>
      <c r="E2255" s="196">
        <v>38.781199999999998</v>
      </c>
      <c r="F2255" s="196">
        <v>39.909599999999998</v>
      </c>
      <c r="G2255" s="196">
        <v>38.922499999999999</v>
      </c>
      <c r="H2255" s="197" t="s">
        <v>1436</v>
      </c>
      <c r="I2255" s="197"/>
      <c r="J2255" s="201" t="s">
        <v>3547</v>
      </c>
      <c r="K2255" s="197"/>
      <c r="L2255" s="192"/>
      <c r="M2255" s="197"/>
      <c r="N2255" s="192" t="s">
        <v>4362</v>
      </c>
      <c r="O2255" s="194" t="s">
        <v>5042</v>
      </c>
      <c r="P2255" s="192" t="s">
        <v>10810</v>
      </c>
      <c r="Q2255" s="197" t="s">
        <v>3547</v>
      </c>
    </row>
    <row r="2256" spans="1:17">
      <c r="A2256" s="192" t="s">
        <v>6777</v>
      </c>
      <c r="B2256" s="196">
        <v>0.71839999999999993</v>
      </c>
      <c r="C2256" s="196">
        <v>0.86549999999999994</v>
      </c>
      <c r="D2256" s="196"/>
      <c r="E2256" s="196"/>
      <c r="F2256" s="196"/>
      <c r="G2256" s="196"/>
      <c r="H2256" s="197" t="s">
        <v>1781</v>
      </c>
      <c r="I2256" s="197"/>
      <c r="J2256" s="201" t="s">
        <v>3547</v>
      </c>
      <c r="K2256" s="197"/>
      <c r="L2256" s="192"/>
      <c r="M2256" s="197"/>
      <c r="N2256" s="192" t="s">
        <v>4383</v>
      </c>
      <c r="O2256" s="194" t="s">
        <v>5067</v>
      </c>
      <c r="P2256" s="192" t="s">
        <v>10840</v>
      </c>
      <c r="Q2256" s="197" t="s">
        <v>3547</v>
      </c>
    </row>
    <row r="2257" spans="1:17">
      <c r="A2257" s="192" t="s">
        <v>6778</v>
      </c>
      <c r="B2257" s="196">
        <v>1.4653999999999998</v>
      </c>
      <c r="C2257" s="196">
        <v>0.9212999999999999</v>
      </c>
      <c r="D2257" s="196">
        <v>34.503399999999999</v>
      </c>
      <c r="E2257" s="196">
        <v>35.089199999999998</v>
      </c>
      <c r="F2257" s="196">
        <v>36.504099999999994</v>
      </c>
      <c r="G2257" s="196">
        <v>35.4101</v>
      </c>
      <c r="H2257" s="197" t="s">
        <v>1436</v>
      </c>
      <c r="I2257" s="197"/>
      <c r="J2257" s="201" t="s">
        <v>3547</v>
      </c>
      <c r="K2257" s="197"/>
      <c r="L2257" s="192"/>
      <c r="M2257" s="197"/>
      <c r="N2257" s="192" t="s">
        <v>4362</v>
      </c>
      <c r="O2257" s="194" t="s">
        <v>5042</v>
      </c>
      <c r="P2257" s="192" t="s">
        <v>10810</v>
      </c>
      <c r="Q2257" s="197" t="s">
        <v>3547</v>
      </c>
    </row>
    <row r="2258" spans="1:17">
      <c r="A2258" s="192" t="s">
        <v>6779</v>
      </c>
      <c r="B2258" s="196">
        <v>1.5059999999999998</v>
      </c>
      <c r="C2258" s="196">
        <v>0.94599999999999995</v>
      </c>
      <c r="D2258" s="196">
        <v>38.113699999999994</v>
      </c>
      <c r="E2258" s="196">
        <v>37.577999999999996</v>
      </c>
      <c r="F2258" s="196">
        <v>38.367099999999994</v>
      </c>
      <c r="G2258" s="196">
        <v>38.012099999999997</v>
      </c>
      <c r="H2258" s="197" t="s">
        <v>1683</v>
      </c>
      <c r="I2258" s="197"/>
      <c r="J2258" s="201" t="s">
        <v>3547</v>
      </c>
      <c r="K2258" s="197"/>
      <c r="L2258" s="192"/>
      <c r="M2258" s="197">
        <v>1.1099999999999999E-2</v>
      </c>
      <c r="N2258" s="192" t="s">
        <v>4365</v>
      </c>
      <c r="O2258" s="194" t="s">
        <v>5047</v>
      </c>
      <c r="P2258" s="192" t="s">
        <v>10817</v>
      </c>
      <c r="Q2258" s="197" t="s">
        <v>3547</v>
      </c>
    </row>
    <row r="2259" spans="1:17">
      <c r="A2259" s="192" t="s">
        <v>6780</v>
      </c>
      <c r="B2259" s="196">
        <v>1.5130999999999999</v>
      </c>
      <c r="C2259" s="196">
        <v>0.9212999999999999</v>
      </c>
      <c r="D2259" s="196">
        <v>34.621799999999993</v>
      </c>
      <c r="E2259" s="196">
        <v>34.691599999999994</v>
      </c>
      <c r="F2259" s="196">
        <v>36.259399999999999</v>
      </c>
      <c r="G2259" s="196">
        <v>35.218399999999995</v>
      </c>
      <c r="H2259" s="197" t="s">
        <v>1436</v>
      </c>
      <c r="I2259" s="197"/>
      <c r="J2259" s="201" t="s">
        <v>3547</v>
      </c>
      <c r="K2259" s="197"/>
      <c r="L2259" s="192"/>
      <c r="M2259" s="197"/>
      <c r="N2259" s="192" t="s">
        <v>4362</v>
      </c>
      <c r="O2259" s="194" t="s">
        <v>5042</v>
      </c>
      <c r="P2259" s="192" t="s">
        <v>10810</v>
      </c>
      <c r="Q2259" s="197" t="s">
        <v>3547</v>
      </c>
    </row>
    <row r="2260" spans="1:17">
      <c r="A2260" s="192" t="s">
        <v>6781</v>
      </c>
      <c r="B2260" s="196">
        <v>1.4723999999999999</v>
      </c>
      <c r="C2260" s="196">
        <v>0.86469999999999991</v>
      </c>
      <c r="D2260" s="196">
        <v>28.018799999999999</v>
      </c>
      <c r="E2260" s="196">
        <v>29.047699999999999</v>
      </c>
      <c r="F2260" s="196">
        <v>31.5565</v>
      </c>
      <c r="G2260" s="196">
        <v>29.462199999999999</v>
      </c>
      <c r="H2260" s="197" t="s">
        <v>1368</v>
      </c>
      <c r="I2260" s="197"/>
      <c r="J2260" s="201" t="s">
        <v>3547</v>
      </c>
      <c r="K2260" s="197"/>
      <c r="L2260" s="192"/>
      <c r="M2260" s="197"/>
      <c r="N2260" s="192" t="s">
        <v>4390</v>
      </c>
      <c r="O2260" s="194" t="s">
        <v>5075</v>
      </c>
      <c r="P2260" s="192" t="s">
        <v>10848</v>
      </c>
      <c r="Q2260" s="197" t="s">
        <v>3547</v>
      </c>
    </row>
    <row r="2261" spans="1:17">
      <c r="A2261" s="192" t="s">
        <v>6782</v>
      </c>
      <c r="B2261" s="196">
        <v>1.4467999999999999</v>
      </c>
      <c r="C2261" s="196">
        <v>0.83059999999999989</v>
      </c>
      <c r="D2261" s="196">
        <v>29.307299999999998</v>
      </c>
      <c r="E2261" s="196">
        <v>30.556299999999997</v>
      </c>
      <c r="F2261" s="196">
        <v>31.1296</v>
      </c>
      <c r="G2261" s="196">
        <v>30.330099999999998</v>
      </c>
      <c r="H2261" s="197" t="s">
        <v>5009</v>
      </c>
      <c r="I2261" s="197"/>
      <c r="J2261" s="201" t="s">
        <v>3547</v>
      </c>
      <c r="K2261" s="197"/>
      <c r="L2261" s="192"/>
      <c r="M2261" s="197">
        <v>5.3899999999999997E-2</v>
      </c>
      <c r="N2261" s="192" t="s">
        <v>4356</v>
      </c>
      <c r="O2261" s="194" t="s">
        <v>1622</v>
      </c>
      <c r="P2261" s="192" t="s">
        <v>10849</v>
      </c>
      <c r="Q2261" s="197" t="s">
        <v>3547</v>
      </c>
    </row>
    <row r="2262" spans="1:17">
      <c r="A2262" s="192" t="s">
        <v>6783</v>
      </c>
      <c r="B2262" s="196"/>
      <c r="C2262" s="196">
        <v>0.88279999999999992</v>
      </c>
      <c r="D2262" s="196"/>
      <c r="E2262" s="196"/>
      <c r="F2262" s="196">
        <v>35.088499999999996</v>
      </c>
      <c r="G2262" s="196">
        <v>35.088499999999996</v>
      </c>
      <c r="H2262" s="197" t="s">
        <v>4347</v>
      </c>
      <c r="I2262" s="197"/>
      <c r="J2262" s="201" t="s">
        <v>3547</v>
      </c>
      <c r="K2262" s="197"/>
      <c r="L2262" s="192"/>
      <c r="M2262" s="197"/>
      <c r="N2262" s="192" t="s">
        <v>10850</v>
      </c>
      <c r="O2262" s="194" t="s">
        <v>10851</v>
      </c>
      <c r="P2262" s="192" t="s">
        <v>10852</v>
      </c>
      <c r="Q2262" s="197" t="s">
        <v>3547</v>
      </c>
    </row>
    <row r="2263" spans="1:17">
      <c r="A2263" s="192" t="s">
        <v>6784</v>
      </c>
      <c r="B2263" s="196">
        <v>0.99809999999999999</v>
      </c>
      <c r="C2263" s="196">
        <v>0.81759999999999999</v>
      </c>
      <c r="D2263" s="196"/>
      <c r="E2263" s="196"/>
      <c r="F2263" s="196"/>
      <c r="G2263" s="196"/>
      <c r="H2263" s="197" t="s">
        <v>5012</v>
      </c>
      <c r="I2263" s="197"/>
      <c r="J2263" s="201" t="s">
        <v>3547</v>
      </c>
      <c r="K2263" s="197"/>
      <c r="L2263" s="192"/>
      <c r="M2263" s="197"/>
      <c r="N2263" s="192" t="s">
        <v>5082</v>
      </c>
      <c r="O2263" s="194" t="s">
        <v>5076</v>
      </c>
      <c r="P2263" s="192" t="s">
        <v>10853</v>
      </c>
      <c r="Q2263" s="197" t="s">
        <v>3547</v>
      </c>
    </row>
    <row r="2264" spans="1:17">
      <c r="A2264" s="192" t="s">
        <v>9739</v>
      </c>
      <c r="B2264" s="196">
        <v>1.9679</v>
      </c>
      <c r="C2264" s="196">
        <v>0.9212999999999999</v>
      </c>
      <c r="D2264" s="196"/>
      <c r="E2264" s="196"/>
      <c r="F2264" s="196"/>
      <c r="G2264" s="196"/>
      <c r="H2264" s="197" t="s">
        <v>1436</v>
      </c>
      <c r="I2264" s="197"/>
      <c r="J2264" s="201" t="s">
        <v>3547</v>
      </c>
      <c r="K2264" s="197"/>
      <c r="L2264" s="192"/>
      <c r="M2264" s="197"/>
      <c r="N2264" s="192" t="s">
        <v>4362</v>
      </c>
      <c r="O2264" s="194" t="s">
        <v>5042</v>
      </c>
      <c r="P2264" s="192" t="s">
        <v>10810</v>
      </c>
      <c r="Q2264" s="197" t="s">
        <v>3547</v>
      </c>
    </row>
    <row r="2265" spans="1:17">
      <c r="A2265" s="192" t="s">
        <v>6785</v>
      </c>
      <c r="B2265" s="196">
        <v>2.0267999999999997</v>
      </c>
      <c r="C2265" s="196">
        <v>1</v>
      </c>
      <c r="D2265" s="196">
        <v>30.209799999999998</v>
      </c>
      <c r="E2265" s="196">
        <v>31.750899999999998</v>
      </c>
      <c r="F2265" s="196">
        <v>33.029399999999995</v>
      </c>
      <c r="G2265" s="196">
        <v>31.678299999999997</v>
      </c>
      <c r="H2265" s="197" t="s">
        <v>4391</v>
      </c>
      <c r="I2265" s="197"/>
      <c r="J2265" s="201" t="s">
        <v>3547</v>
      </c>
      <c r="K2265" s="197"/>
      <c r="L2265" s="192"/>
      <c r="M2265" s="197"/>
      <c r="N2265" s="192" t="s">
        <v>4392</v>
      </c>
      <c r="O2265" s="194" t="s">
        <v>2906</v>
      </c>
      <c r="P2265" s="192" t="s">
        <v>10854</v>
      </c>
      <c r="Q2265" s="197" t="s">
        <v>3547</v>
      </c>
    </row>
    <row r="2266" spans="1:17">
      <c r="A2266" s="192" t="s">
        <v>6786</v>
      </c>
      <c r="B2266" s="196">
        <v>1.8505999999999998</v>
      </c>
      <c r="C2266" s="196">
        <v>1</v>
      </c>
      <c r="D2266" s="196">
        <v>29.608199999999997</v>
      </c>
      <c r="E2266" s="196">
        <v>31.446399999999997</v>
      </c>
      <c r="F2266" s="196">
        <v>33.121599999999994</v>
      </c>
      <c r="G2266" s="196">
        <v>31.402699999999999</v>
      </c>
      <c r="H2266" s="197" t="s">
        <v>4393</v>
      </c>
      <c r="I2266" s="197"/>
      <c r="J2266" s="201" t="s">
        <v>3547</v>
      </c>
      <c r="K2266" s="197"/>
      <c r="L2266" s="192"/>
      <c r="M2266" s="197"/>
      <c r="N2266" s="192" t="s">
        <v>4394</v>
      </c>
      <c r="O2266" s="194" t="s">
        <v>2907</v>
      </c>
      <c r="P2266" s="192" t="s">
        <v>10855</v>
      </c>
      <c r="Q2266" s="197" t="s">
        <v>3547</v>
      </c>
    </row>
    <row r="2267" spans="1:17">
      <c r="A2267" s="192" t="s">
        <v>6787</v>
      </c>
      <c r="B2267" s="196">
        <v>2.1791999999999998</v>
      </c>
      <c r="C2267" s="196">
        <v>1</v>
      </c>
      <c r="D2267" s="196">
        <v>30.725299999999997</v>
      </c>
      <c r="E2267" s="196">
        <v>32.505099999999999</v>
      </c>
      <c r="F2267" s="196">
        <v>33.023899999999998</v>
      </c>
      <c r="G2267" s="196">
        <v>32.085599999999999</v>
      </c>
      <c r="H2267" s="197" t="s">
        <v>1486</v>
      </c>
      <c r="I2267" s="197" t="s">
        <v>4393</v>
      </c>
      <c r="J2267" s="201" t="s">
        <v>3547</v>
      </c>
      <c r="K2267" s="197"/>
      <c r="L2267" s="192" t="s">
        <v>3550</v>
      </c>
      <c r="M2267" s="197"/>
      <c r="N2267" s="192" t="s">
        <v>3953</v>
      </c>
      <c r="O2267" s="194" t="s">
        <v>2908</v>
      </c>
      <c r="P2267" s="192" t="s">
        <v>10856</v>
      </c>
      <c r="Q2267" s="197" t="s">
        <v>3547</v>
      </c>
    </row>
    <row r="2268" spans="1:17">
      <c r="A2268" s="192" t="s">
        <v>6788</v>
      </c>
      <c r="B2268" s="196">
        <v>1.9183999999999999</v>
      </c>
      <c r="C2268" s="196">
        <v>1</v>
      </c>
      <c r="D2268" s="196">
        <v>29.550799999999999</v>
      </c>
      <c r="E2268" s="196">
        <v>34.964899999999993</v>
      </c>
      <c r="F2268" s="196">
        <v>36.061399999999999</v>
      </c>
      <c r="G2268" s="196">
        <v>33.600399999999993</v>
      </c>
      <c r="H2268" s="197" t="s">
        <v>4391</v>
      </c>
      <c r="I2268" s="197" t="s">
        <v>4393</v>
      </c>
      <c r="J2268" s="201" t="s">
        <v>3547</v>
      </c>
      <c r="K2268" s="197"/>
      <c r="L2268" s="192" t="s">
        <v>3550</v>
      </c>
      <c r="M2268" s="197"/>
      <c r="N2268" s="192" t="s">
        <v>4392</v>
      </c>
      <c r="O2268" s="194" t="s">
        <v>2906</v>
      </c>
      <c r="P2268" s="192" t="s">
        <v>10854</v>
      </c>
      <c r="Q2268" s="197" t="s">
        <v>3547</v>
      </c>
    </row>
    <row r="2269" spans="1:17">
      <c r="A2269" s="192" t="s">
        <v>6789</v>
      </c>
      <c r="B2269" s="196">
        <v>1.859</v>
      </c>
      <c r="C2269" s="196">
        <v>1</v>
      </c>
      <c r="D2269" s="196">
        <v>30.3461</v>
      </c>
      <c r="E2269" s="196">
        <v>30.6997</v>
      </c>
      <c r="F2269" s="196">
        <v>34.160699999999999</v>
      </c>
      <c r="G2269" s="196">
        <v>31.754099999999998</v>
      </c>
      <c r="H2269" s="197" t="s">
        <v>4395</v>
      </c>
      <c r="I2269" s="197"/>
      <c r="J2269" s="201" t="s">
        <v>3547</v>
      </c>
      <c r="K2269" s="197"/>
      <c r="L2269" s="192"/>
      <c r="M2269" s="197"/>
      <c r="N2269" s="192" t="s">
        <v>4396</v>
      </c>
      <c r="O2269" s="194" t="s">
        <v>2909</v>
      </c>
      <c r="P2269" s="192" t="s">
        <v>10857</v>
      </c>
      <c r="Q2269" s="197" t="s">
        <v>3547</v>
      </c>
    </row>
    <row r="2270" spans="1:17">
      <c r="A2270" s="192" t="s">
        <v>6790</v>
      </c>
      <c r="B2270" s="196">
        <v>0.9224</v>
      </c>
      <c r="C2270" s="196">
        <v>1.4447999999999999</v>
      </c>
      <c r="D2270" s="196"/>
      <c r="E2270" s="196"/>
      <c r="F2270" s="196"/>
      <c r="G2270" s="196"/>
      <c r="H2270" s="197" t="s">
        <v>4393</v>
      </c>
      <c r="I2270" s="197"/>
      <c r="J2270" s="201" t="s">
        <v>3547</v>
      </c>
      <c r="K2270" s="197"/>
      <c r="L2270" s="192"/>
      <c r="M2270" s="197"/>
      <c r="N2270" s="192" t="s">
        <v>4397</v>
      </c>
      <c r="O2270" s="194" t="s">
        <v>2910</v>
      </c>
      <c r="P2270" s="192" t="s">
        <v>10858</v>
      </c>
      <c r="Q2270" s="197" t="s">
        <v>3547</v>
      </c>
    </row>
    <row r="2271" spans="1:17">
      <c r="A2271" s="192" t="s">
        <v>6791</v>
      </c>
      <c r="B2271" s="196">
        <v>0.82339999999999991</v>
      </c>
      <c r="C2271" s="196">
        <v>1.4447999999999999</v>
      </c>
      <c r="D2271" s="196"/>
      <c r="E2271" s="196"/>
      <c r="F2271" s="196"/>
      <c r="G2271" s="196"/>
      <c r="H2271" s="197" t="s">
        <v>4391</v>
      </c>
      <c r="I2271" s="197"/>
      <c r="J2271" s="201" t="s">
        <v>3547</v>
      </c>
      <c r="K2271" s="197"/>
      <c r="L2271" s="192"/>
      <c r="M2271" s="197"/>
      <c r="N2271" s="192" t="s">
        <v>5083</v>
      </c>
      <c r="O2271" s="194" t="s">
        <v>5077</v>
      </c>
      <c r="P2271" s="192" t="s">
        <v>10859</v>
      </c>
      <c r="Q2271" s="197" t="s">
        <v>3547</v>
      </c>
    </row>
    <row r="2272" spans="1:17">
      <c r="A2272" s="192" t="s">
        <v>6792</v>
      </c>
      <c r="B2272" s="196">
        <v>1.8365999999999998</v>
      </c>
      <c r="C2272" s="196">
        <v>1</v>
      </c>
      <c r="D2272" s="196">
        <v>34.975199999999994</v>
      </c>
      <c r="E2272" s="196">
        <v>34.694099999999999</v>
      </c>
      <c r="F2272" s="196">
        <v>37.0122</v>
      </c>
      <c r="G2272" s="196">
        <v>35.593699999999998</v>
      </c>
      <c r="H2272" s="197" t="s">
        <v>1486</v>
      </c>
      <c r="I2272" s="197"/>
      <c r="J2272" s="201" t="s">
        <v>3547</v>
      </c>
      <c r="K2272" s="197"/>
      <c r="L2272" s="192"/>
      <c r="M2272" s="197"/>
      <c r="N2272" s="192" t="s">
        <v>3953</v>
      </c>
      <c r="O2272" s="194" t="s">
        <v>2908</v>
      </c>
      <c r="P2272" s="192" t="s">
        <v>10856</v>
      </c>
      <c r="Q2272" s="197" t="s">
        <v>3547</v>
      </c>
    </row>
    <row r="2273" spans="1:17">
      <c r="A2273" s="192" t="s">
        <v>6793</v>
      </c>
      <c r="B2273" s="196">
        <v>1.7715999999999998</v>
      </c>
      <c r="C2273" s="196">
        <v>0.9375</v>
      </c>
      <c r="D2273" s="196">
        <v>35.754799999999996</v>
      </c>
      <c r="E2273" s="196">
        <v>35.778899999999993</v>
      </c>
      <c r="F2273" s="196">
        <v>38.488399999999999</v>
      </c>
      <c r="G2273" s="196">
        <v>36.619099999999996</v>
      </c>
      <c r="H2273" s="197" t="s">
        <v>1444</v>
      </c>
      <c r="I2273" s="197"/>
      <c r="J2273" s="201" t="s">
        <v>3547</v>
      </c>
      <c r="K2273" s="197"/>
      <c r="L2273" s="192"/>
      <c r="M2273" s="197"/>
      <c r="N2273" s="192" t="s">
        <v>3950</v>
      </c>
      <c r="O2273" s="194" t="s">
        <v>2911</v>
      </c>
      <c r="P2273" s="192" t="s">
        <v>10860</v>
      </c>
      <c r="Q2273" s="197" t="s">
        <v>3547</v>
      </c>
    </row>
    <row r="2274" spans="1:17">
      <c r="A2274" s="192" t="s">
        <v>6794</v>
      </c>
      <c r="B2274" s="196">
        <v>1.2221</v>
      </c>
      <c r="C2274" s="196">
        <v>0.8012999999999999</v>
      </c>
      <c r="D2274" s="196">
        <v>32.5184</v>
      </c>
      <c r="E2274" s="196">
        <v>32.144799999999996</v>
      </c>
      <c r="F2274" s="196">
        <v>31.251499999999997</v>
      </c>
      <c r="G2274" s="196">
        <v>31.979199999999999</v>
      </c>
      <c r="H2274" s="197" t="s">
        <v>4398</v>
      </c>
      <c r="I2274" s="197"/>
      <c r="J2274" s="201" t="s">
        <v>3547</v>
      </c>
      <c r="K2274" s="197"/>
      <c r="L2274" s="192"/>
      <c r="M2274" s="197"/>
      <c r="N2274" s="192" t="s">
        <v>4399</v>
      </c>
      <c r="O2274" s="194" t="s">
        <v>2912</v>
      </c>
      <c r="P2274" s="192" t="s">
        <v>10861</v>
      </c>
      <c r="Q2274" s="197" t="s">
        <v>3547</v>
      </c>
    </row>
    <row r="2275" spans="1:17">
      <c r="A2275" s="192" t="s">
        <v>6795</v>
      </c>
      <c r="B2275" s="196">
        <v>2.0305999999999997</v>
      </c>
      <c r="C2275" s="196">
        <v>0.9375</v>
      </c>
      <c r="D2275" s="196">
        <v>34.649899999999995</v>
      </c>
      <c r="E2275" s="196">
        <v>35.621199999999995</v>
      </c>
      <c r="F2275" s="196">
        <v>37.473599999999998</v>
      </c>
      <c r="G2275" s="196">
        <v>35.934399999999997</v>
      </c>
      <c r="H2275" s="197" t="s">
        <v>1444</v>
      </c>
      <c r="I2275" s="197"/>
      <c r="J2275" s="201" t="s">
        <v>3547</v>
      </c>
      <c r="K2275" s="197"/>
      <c r="L2275" s="192"/>
      <c r="M2275" s="197"/>
      <c r="N2275" s="192" t="s">
        <v>3950</v>
      </c>
      <c r="O2275" s="194" t="s">
        <v>2911</v>
      </c>
      <c r="P2275" s="192" t="s">
        <v>10860</v>
      </c>
      <c r="Q2275" s="197" t="s">
        <v>3547</v>
      </c>
    </row>
    <row r="2276" spans="1:17">
      <c r="A2276" s="192" t="s">
        <v>6796</v>
      </c>
      <c r="B2276" s="196">
        <v>2.0545</v>
      </c>
      <c r="C2276" s="196">
        <v>0.97159999999999991</v>
      </c>
      <c r="D2276" s="196">
        <v>41.180099999999996</v>
      </c>
      <c r="E2276" s="196">
        <v>41.346799999999995</v>
      </c>
      <c r="F2276" s="196">
        <v>42.768199999999993</v>
      </c>
      <c r="G2276" s="196">
        <v>41.773699999999998</v>
      </c>
      <c r="H2276" s="197" t="s">
        <v>1456</v>
      </c>
      <c r="I2276" s="197"/>
      <c r="J2276" s="201" t="s">
        <v>3547</v>
      </c>
      <c r="K2276" s="197"/>
      <c r="L2276" s="192"/>
      <c r="M2276" s="197"/>
      <c r="N2276" s="192" t="s">
        <v>3609</v>
      </c>
      <c r="O2276" s="194" t="s">
        <v>2913</v>
      </c>
      <c r="P2276" s="192" t="s">
        <v>10862</v>
      </c>
      <c r="Q2276" s="197" t="s">
        <v>3547</v>
      </c>
    </row>
    <row r="2277" spans="1:17">
      <c r="A2277" s="192" t="s">
        <v>6797</v>
      </c>
      <c r="B2277" s="196">
        <v>1.44</v>
      </c>
      <c r="C2277" s="196">
        <v>0.80589999999999995</v>
      </c>
      <c r="D2277" s="196">
        <v>32.700899999999997</v>
      </c>
      <c r="E2277" s="196">
        <v>33.169899999999998</v>
      </c>
      <c r="F2277" s="196">
        <v>33.815899999999999</v>
      </c>
      <c r="G2277" s="196">
        <v>33.259799999999998</v>
      </c>
      <c r="H2277" s="197" t="s">
        <v>4398</v>
      </c>
      <c r="I2277" s="197" t="s">
        <v>1526</v>
      </c>
      <c r="J2277" s="201" t="s">
        <v>3547</v>
      </c>
      <c r="K2277" s="197" t="s">
        <v>3550</v>
      </c>
      <c r="L2277" s="192"/>
      <c r="M2277" s="197">
        <v>4.5999999999999999E-3</v>
      </c>
      <c r="N2277" s="192" t="s">
        <v>4400</v>
      </c>
      <c r="O2277" s="194" t="s">
        <v>1652</v>
      </c>
      <c r="P2277" s="192" t="s">
        <v>10863</v>
      </c>
      <c r="Q2277" s="197" t="s">
        <v>3547</v>
      </c>
    </row>
    <row r="2278" spans="1:17">
      <c r="A2278" s="192" t="s">
        <v>6798</v>
      </c>
      <c r="B2278" s="196">
        <v>1.7464</v>
      </c>
      <c r="C2278" s="196">
        <v>0.90879999999999994</v>
      </c>
      <c r="D2278" s="196">
        <v>33.134399999999999</v>
      </c>
      <c r="E2278" s="196">
        <v>33.370199999999997</v>
      </c>
      <c r="F2278" s="196">
        <v>35.238299999999995</v>
      </c>
      <c r="G2278" s="196">
        <v>33.880799999999994</v>
      </c>
      <c r="H2278" s="197" t="s">
        <v>1579</v>
      </c>
      <c r="I2278" s="197"/>
      <c r="J2278" s="201" t="s">
        <v>3547</v>
      </c>
      <c r="K2278" s="197"/>
      <c r="L2278" s="192"/>
      <c r="M2278" s="197"/>
      <c r="N2278" s="192" t="s">
        <v>3944</v>
      </c>
      <c r="O2278" s="194" t="s">
        <v>2914</v>
      </c>
      <c r="P2278" s="192" t="s">
        <v>10864</v>
      </c>
      <c r="Q2278" s="197" t="s">
        <v>3547</v>
      </c>
    </row>
    <row r="2279" spans="1:17">
      <c r="A2279" s="192" t="s">
        <v>6799</v>
      </c>
      <c r="B2279" s="196">
        <v>1.4109999999999998</v>
      </c>
      <c r="C2279" s="196">
        <v>0.82069999999999999</v>
      </c>
      <c r="D2279" s="196">
        <v>32.498299999999993</v>
      </c>
      <c r="E2279" s="196">
        <v>34.829699999999995</v>
      </c>
      <c r="F2279" s="196">
        <v>36.175099999999993</v>
      </c>
      <c r="G2279" s="196">
        <v>34.448999999999998</v>
      </c>
      <c r="H2279" s="197" t="s">
        <v>4398</v>
      </c>
      <c r="I2279" s="197" t="s">
        <v>1422</v>
      </c>
      <c r="J2279" s="201" t="s">
        <v>3547</v>
      </c>
      <c r="K2279" s="197" t="s">
        <v>3550</v>
      </c>
      <c r="L2279" s="192"/>
      <c r="M2279" s="197">
        <v>2.5999999999999999E-3</v>
      </c>
      <c r="N2279" s="192" t="s">
        <v>4401</v>
      </c>
      <c r="O2279" s="194" t="s">
        <v>2915</v>
      </c>
      <c r="P2279" s="192" t="s">
        <v>10865</v>
      </c>
      <c r="Q2279" s="197" t="s">
        <v>3547</v>
      </c>
    </row>
    <row r="2280" spans="1:17">
      <c r="A2280" s="192" t="s">
        <v>6800</v>
      </c>
      <c r="B2280" s="196">
        <v>1.4006999999999998</v>
      </c>
      <c r="C2280" s="196">
        <v>0.93709999999999993</v>
      </c>
      <c r="D2280" s="196">
        <v>35.052899999999994</v>
      </c>
      <c r="E2280" s="196">
        <v>34.595899999999993</v>
      </c>
      <c r="F2280" s="196">
        <v>37.501299999999993</v>
      </c>
      <c r="G2280" s="196">
        <v>35.745699999999999</v>
      </c>
      <c r="H2280" s="197" t="s">
        <v>4398</v>
      </c>
      <c r="I2280" s="197" t="s">
        <v>1456</v>
      </c>
      <c r="J2280" s="201" t="s">
        <v>3547</v>
      </c>
      <c r="K2280" s="197" t="s">
        <v>3550</v>
      </c>
      <c r="L2280" s="192"/>
      <c r="M2280" s="197">
        <v>2.93E-2</v>
      </c>
      <c r="N2280" s="192" t="s">
        <v>3576</v>
      </c>
      <c r="O2280" s="194" t="s">
        <v>2916</v>
      </c>
      <c r="P2280" s="192" t="s">
        <v>10866</v>
      </c>
      <c r="Q2280" s="197" t="s">
        <v>3547</v>
      </c>
    </row>
    <row r="2281" spans="1:17">
      <c r="A2281" s="192" t="s">
        <v>6801</v>
      </c>
      <c r="B2281" s="196">
        <v>1.7630999999999999</v>
      </c>
      <c r="C2281" s="196">
        <v>0.97159999999999991</v>
      </c>
      <c r="D2281" s="196">
        <v>35.445699999999995</v>
      </c>
      <c r="E2281" s="196">
        <v>37.591199999999994</v>
      </c>
      <c r="F2281" s="196">
        <v>39.158999999999999</v>
      </c>
      <c r="G2281" s="196">
        <v>37.421399999999998</v>
      </c>
      <c r="H2281" s="197" t="s">
        <v>1456</v>
      </c>
      <c r="I2281" s="197"/>
      <c r="J2281" s="201" t="s">
        <v>3547</v>
      </c>
      <c r="K2281" s="197"/>
      <c r="L2281" s="192"/>
      <c r="M2281" s="197"/>
      <c r="N2281" s="192" t="s">
        <v>3609</v>
      </c>
      <c r="O2281" s="194" t="s">
        <v>2913</v>
      </c>
      <c r="P2281" s="192" t="s">
        <v>10862</v>
      </c>
      <c r="Q2281" s="197" t="s">
        <v>3547</v>
      </c>
    </row>
    <row r="2282" spans="1:17">
      <c r="A2282" s="192" t="s">
        <v>6802</v>
      </c>
      <c r="B2282" s="196">
        <v>1.2164999999999999</v>
      </c>
      <c r="C2282" s="196">
        <v>0.90879999999999994</v>
      </c>
      <c r="D2282" s="196">
        <v>36.337799999999994</v>
      </c>
      <c r="E2282" s="196">
        <v>37.497099999999996</v>
      </c>
      <c r="F2282" s="196">
        <v>37.927999999999997</v>
      </c>
      <c r="G2282" s="196">
        <v>37.256099999999996</v>
      </c>
      <c r="H2282" s="197" t="s">
        <v>4398</v>
      </c>
      <c r="I2282" s="197" t="s">
        <v>1579</v>
      </c>
      <c r="J2282" s="201" t="s">
        <v>3547</v>
      </c>
      <c r="K2282" s="197" t="s">
        <v>3550</v>
      </c>
      <c r="L2282" s="192"/>
      <c r="M2282" s="197">
        <v>2.53E-2</v>
      </c>
      <c r="N2282" s="192" t="s">
        <v>3561</v>
      </c>
      <c r="O2282" s="194" t="s">
        <v>2917</v>
      </c>
      <c r="P2282" s="192" t="s">
        <v>10867</v>
      </c>
      <c r="Q2282" s="197" t="s">
        <v>3547</v>
      </c>
    </row>
    <row r="2283" spans="1:17">
      <c r="A2283" s="192" t="s">
        <v>6803</v>
      </c>
      <c r="B2283" s="196">
        <v>1.4187999999999998</v>
      </c>
      <c r="C2283" s="196">
        <v>0.93709999999999993</v>
      </c>
      <c r="D2283" s="196">
        <v>31.831399999999999</v>
      </c>
      <c r="E2283" s="196">
        <v>36.324299999999994</v>
      </c>
      <c r="F2283" s="196">
        <v>37.854999999999997</v>
      </c>
      <c r="G2283" s="196">
        <v>35.589699999999993</v>
      </c>
      <c r="H2283" s="197" t="s">
        <v>4398</v>
      </c>
      <c r="I2283" s="197" t="s">
        <v>1456</v>
      </c>
      <c r="J2283" s="201" t="s">
        <v>3547</v>
      </c>
      <c r="K2283" s="197" t="s">
        <v>3550</v>
      </c>
      <c r="L2283" s="192"/>
      <c r="M2283" s="197"/>
      <c r="N2283" s="192" t="s">
        <v>4402</v>
      </c>
      <c r="O2283" s="194" t="s">
        <v>2918</v>
      </c>
      <c r="P2283" s="192" t="s">
        <v>10868</v>
      </c>
      <c r="Q2283" s="197" t="s">
        <v>3547</v>
      </c>
    </row>
    <row r="2284" spans="1:17">
      <c r="A2284" s="192" t="s">
        <v>6804</v>
      </c>
      <c r="B2284" s="196">
        <v>1.7614999999999998</v>
      </c>
      <c r="C2284" s="196">
        <v>0.9375</v>
      </c>
      <c r="D2284" s="196">
        <v>35.839399999999998</v>
      </c>
      <c r="E2284" s="196">
        <v>36.744499999999995</v>
      </c>
      <c r="F2284" s="196">
        <v>40.087999999999994</v>
      </c>
      <c r="G2284" s="196">
        <v>37.472199999999994</v>
      </c>
      <c r="H2284" s="197" t="s">
        <v>1444</v>
      </c>
      <c r="I2284" s="197"/>
      <c r="J2284" s="201" t="s">
        <v>3547</v>
      </c>
      <c r="K2284" s="197"/>
      <c r="L2284" s="192"/>
      <c r="M2284" s="197"/>
      <c r="N2284" s="192" t="s">
        <v>3950</v>
      </c>
      <c r="O2284" s="194" t="s">
        <v>2911</v>
      </c>
      <c r="P2284" s="192" t="s">
        <v>10860</v>
      </c>
      <c r="Q2284" s="197" t="s">
        <v>3547</v>
      </c>
    </row>
    <row r="2285" spans="1:17">
      <c r="A2285" s="192" t="s">
        <v>6805</v>
      </c>
      <c r="B2285" s="196">
        <v>2.0340999999999996</v>
      </c>
      <c r="C2285" s="196">
        <v>0.97159999999999991</v>
      </c>
      <c r="D2285" s="196">
        <v>40.312299999999993</v>
      </c>
      <c r="E2285" s="196">
        <v>41.078399999999995</v>
      </c>
      <c r="F2285" s="196">
        <v>41.264499999999998</v>
      </c>
      <c r="G2285" s="196">
        <v>40.889599999999994</v>
      </c>
      <c r="H2285" s="197" t="s">
        <v>1456</v>
      </c>
      <c r="I2285" s="197"/>
      <c r="J2285" s="201" t="s">
        <v>3547</v>
      </c>
      <c r="K2285" s="197"/>
      <c r="L2285" s="192"/>
      <c r="M2285" s="197"/>
      <c r="N2285" s="192" t="s">
        <v>3609</v>
      </c>
      <c r="O2285" s="194" t="s">
        <v>2913</v>
      </c>
      <c r="P2285" s="192" t="s">
        <v>10862</v>
      </c>
      <c r="Q2285" s="197" t="s">
        <v>3547</v>
      </c>
    </row>
    <row r="2286" spans="1:17">
      <c r="A2286" s="192" t="s">
        <v>9740</v>
      </c>
      <c r="B2286" s="196"/>
      <c r="C2286" s="196">
        <v>0.87409999999999988</v>
      </c>
      <c r="D2286" s="196">
        <v>30.185399999999998</v>
      </c>
      <c r="E2286" s="196">
        <v>31.944999999999997</v>
      </c>
      <c r="F2286" s="196">
        <v>32.617399999999996</v>
      </c>
      <c r="G2286" s="196">
        <v>31.620099999999997</v>
      </c>
      <c r="H2286" s="197" t="s">
        <v>1346</v>
      </c>
      <c r="I2286" s="197" t="s">
        <v>1448</v>
      </c>
      <c r="J2286" s="201" t="s">
        <v>3547</v>
      </c>
      <c r="K2286" s="197" t="s">
        <v>3550</v>
      </c>
      <c r="L2286" s="192"/>
      <c r="M2286" s="197">
        <v>2.01E-2</v>
      </c>
      <c r="N2286" s="192" t="s">
        <v>3752</v>
      </c>
      <c r="O2286" s="194" t="s">
        <v>1950</v>
      </c>
      <c r="P2286" s="192" t="s">
        <v>10869</v>
      </c>
      <c r="Q2286" s="197" t="s">
        <v>3547</v>
      </c>
    </row>
    <row r="2287" spans="1:17">
      <c r="A2287" s="192" t="s">
        <v>6806</v>
      </c>
      <c r="B2287" s="196">
        <v>1.6938</v>
      </c>
      <c r="C2287" s="196">
        <v>0.87409999999999999</v>
      </c>
      <c r="D2287" s="196">
        <v>33.654999999999994</v>
      </c>
      <c r="E2287" s="196">
        <v>33.503099999999996</v>
      </c>
      <c r="F2287" s="196">
        <v>34.338899999999995</v>
      </c>
      <c r="G2287" s="196">
        <v>33.820499999999996</v>
      </c>
      <c r="H2287" s="197" t="s">
        <v>1346</v>
      </c>
      <c r="I2287" s="197" t="s">
        <v>1448</v>
      </c>
      <c r="J2287" s="201" t="s">
        <v>3547</v>
      </c>
      <c r="K2287" s="197" t="s">
        <v>3550</v>
      </c>
      <c r="L2287" s="192"/>
      <c r="M2287" s="197">
        <v>2.01E-2</v>
      </c>
      <c r="N2287" s="192" t="s">
        <v>3752</v>
      </c>
      <c r="O2287" s="194" t="s">
        <v>1950</v>
      </c>
      <c r="P2287" s="192" t="s">
        <v>10869</v>
      </c>
      <c r="Q2287" s="197" t="s">
        <v>3547</v>
      </c>
    </row>
    <row r="2288" spans="1:17">
      <c r="A2288" s="192" t="s">
        <v>6807</v>
      </c>
      <c r="B2288" s="196">
        <v>1.5087999999999999</v>
      </c>
      <c r="C2288" s="196">
        <v>0.87409999999999999</v>
      </c>
      <c r="D2288" s="196">
        <v>29.496299999999998</v>
      </c>
      <c r="E2288" s="196">
        <v>30.1464</v>
      </c>
      <c r="F2288" s="196">
        <v>31.535499999999999</v>
      </c>
      <c r="G2288" s="196">
        <v>30.414399999999997</v>
      </c>
      <c r="H2288" s="197" t="s">
        <v>4398</v>
      </c>
      <c r="I2288" s="197" t="s">
        <v>1448</v>
      </c>
      <c r="J2288" s="201" t="s">
        <v>3547</v>
      </c>
      <c r="K2288" s="197" t="s">
        <v>3550</v>
      </c>
      <c r="L2288" s="192"/>
      <c r="M2288" s="197">
        <v>2.0199999999999999E-2</v>
      </c>
      <c r="N2288" s="192" t="s">
        <v>4313</v>
      </c>
      <c r="O2288" s="194" t="s">
        <v>1644</v>
      </c>
      <c r="P2288" s="192" t="s">
        <v>10870</v>
      </c>
      <c r="Q2288" s="197" t="s">
        <v>3547</v>
      </c>
    </row>
    <row r="2289" spans="1:17">
      <c r="A2289" s="192" t="s">
        <v>6808</v>
      </c>
      <c r="B2289" s="196">
        <v>1.335</v>
      </c>
      <c r="C2289" s="196">
        <v>0.87659999999999993</v>
      </c>
      <c r="D2289" s="196">
        <v>36.573599999999999</v>
      </c>
      <c r="E2289" s="196">
        <v>37.679499999999997</v>
      </c>
      <c r="F2289" s="196">
        <v>36.657999999999994</v>
      </c>
      <c r="G2289" s="196">
        <v>36.950099999999999</v>
      </c>
      <c r="H2289" s="197" t="s">
        <v>1464</v>
      </c>
      <c r="I2289" s="197"/>
      <c r="J2289" s="201" t="s">
        <v>3547</v>
      </c>
      <c r="K2289" s="197"/>
      <c r="L2289" s="192"/>
      <c r="M2289" s="197"/>
      <c r="N2289" s="192" t="s">
        <v>3580</v>
      </c>
      <c r="O2289" s="194" t="s">
        <v>2919</v>
      </c>
      <c r="P2289" s="192" t="s">
        <v>10871</v>
      </c>
      <c r="Q2289" s="197" t="s">
        <v>3547</v>
      </c>
    </row>
    <row r="2290" spans="1:17">
      <c r="A2290" s="192" t="s">
        <v>6809</v>
      </c>
      <c r="B2290" s="196">
        <v>1.5932999999999999</v>
      </c>
      <c r="C2290" s="196">
        <v>0.87409999999999999</v>
      </c>
      <c r="D2290" s="196">
        <v>36.382199999999997</v>
      </c>
      <c r="E2290" s="196">
        <v>37.112399999999994</v>
      </c>
      <c r="F2290" s="196">
        <v>35.564099999999996</v>
      </c>
      <c r="G2290" s="196">
        <v>36.357599999999998</v>
      </c>
      <c r="H2290" s="197" t="s">
        <v>1346</v>
      </c>
      <c r="I2290" s="197" t="s">
        <v>1448</v>
      </c>
      <c r="J2290" s="201" t="s">
        <v>3547</v>
      </c>
      <c r="K2290" s="197" t="s">
        <v>3550</v>
      </c>
      <c r="L2290" s="192"/>
      <c r="M2290" s="197">
        <v>2.01E-2</v>
      </c>
      <c r="N2290" s="192" t="s">
        <v>3752</v>
      </c>
      <c r="O2290" s="194" t="s">
        <v>1950</v>
      </c>
      <c r="P2290" s="192" t="s">
        <v>10869</v>
      </c>
      <c r="Q2290" s="197" t="s">
        <v>3547</v>
      </c>
    </row>
    <row r="2291" spans="1:17">
      <c r="A2291" s="192" t="s">
        <v>6810</v>
      </c>
      <c r="B2291" s="196">
        <v>1.2928999999999999</v>
      </c>
      <c r="C2291" s="196">
        <v>0.89089999999999991</v>
      </c>
      <c r="D2291" s="196">
        <v>34.219499999999996</v>
      </c>
      <c r="E2291" s="196">
        <v>30.073799999999999</v>
      </c>
      <c r="F2291" s="196">
        <v>36.308199999999999</v>
      </c>
      <c r="G2291" s="196">
        <v>33.534399999999998</v>
      </c>
      <c r="H2291" s="197" t="s">
        <v>1759</v>
      </c>
      <c r="I2291" s="197"/>
      <c r="J2291" s="201" t="s">
        <v>3547</v>
      </c>
      <c r="K2291" s="197"/>
      <c r="L2291" s="192"/>
      <c r="M2291" s="197"/>
      <c r="N2291" s="192" t="s">
        <v>4403</v>
      </c>
      <c r="O2291" s="194" t="s">
        <v>2920</v>
      </c>
      <c r="P2291" s="192" t="s">
        <v>10872</v>
      </c>
      <c r="Q2291" s="197" t="s">
        <v>3547</v>
      </c>
    </row>
    <row r="2292" spans="1:17">
      <c r="A2292" s="192" t="s">
        <v>6811</v>
      </c>
      <c r="B2292" s="196">
        <v>1.2543</v>
      </c>
      <c r="C2292" s="196">
        <v>0.90879999999999994</v>
      </c>
      <c r="D2292" s="196">
        <v>35.877499999999998</v>
      </c>
      <c r="E2292" s="196">
        <v>39.264299999999999</v>
      </c>
      <c r="F2292" s="196">
        <v>39.631599999999999</v>
      </c>
      <c r="G2292" s="196">
        <v>38.157399999999996</v>
      </c>
      <c r="H2292" s="197" t="s">
        <v>4398</v>
      </c>
      <c r="I2292" s="197" t="s">
        <v>1579</v>
      </c>
      <c r="J2292" s="201" t="s">
        <v>3547</v>
      </c>
      <c r="K2292" s="197" t="s">
        <v>3550</v>
      </c>
      <c r="L2292" s="192"/>
      <c r="M2292" s="197">
        <v>4.6699999999999998E-2</v>
      </c>
      <c r="N2292" s="192" t="s">
        <v>4404</v>
      </c>
      <c r="O2292" s="194" t="s">
        <v>2921</v>
      </c>
      <c r="P2292" s="192" t="s">
        <v>10873</v>
      </c>
      <c r="Q2292" s="197" t="s">
        <v>3547</v>
      </c>
    </row>
    <row r="2293" spans="1:17">
      <c r="A2293" s="192" t="s">
        <v>6812</v>
      </c>
      <c r="B2293" s="196">
        <v>2.0098999999999996</v>
      </c>
      <c r="C2293" s="196">
        <v>0.97159999999999991</v>
      </c>
      <c r="D2293" s="196">
        <v>35.762799999999999</v>
      </c>
      <c r="E2293" s="196">
        <v>37.483499999999999</v>
      </c>
      <c r="F2293" s="196">
        <v>39.8523</v>
      </c>
      <c r="G2293" s="196">
        <v>37.717599999999997</v>
      </c>
      <c r="H2293" s="197" t="s">
        <v>1456</v>
      </c>
      <c r="I2293" s="197"/>
      <c r="J2293" s="201" t="s">
        <v>3547</v>
      </c>
      <c r="K2293" s="197"/>
      <c r="L2293" s="192"/>
      <c r="M2293" s="197"/>
      <c r="N2293" s="192" t="s">
        <v>3609</v>
      </c>
      <c r="O2293" s="194" t="s">
        <v>2913</v>
      </c>
      <c r="P2293" s="192" t="s">
        <v>10862</v>
      </c>
      <c r="Q2293" s="197" t="s">
        <v>3547</v>
      </c>
    </row>
    <row r="2294" spans="1:17">
      <c r="A2294" s="192" t="s">
        <v>6813</v>
      </c>
      <c r="B2294" s="196">
        <v>1.4358</v>
      </c>
      <c r="C2294" s="196">
        <v>0.87409999999999999</v>
      </c>
      <c r="D2294" s="196">
        <v>37.262499999999996</v>
      </c>
      <c r="E2294" s="196">
        <v>36.870099999999994</v>
      </c>
      <c r="F2294" s="196">
        <v>37.298499999999997</v>
      </c>
      <c r="G2294" s="196">
        <v>37.143499999999996</v>
      </c>
      <c r="H2294" s="197" t="s">
        <v>4398</v>
      </c>
      <c r="I2294" s="197" t="s">
        <v>1448</v>
      </c>
      <c r="J2294" s="201" t="s">
        <v>3547</v>
      </c>
      <c r="K2294" s="197" t="s">
        <v>3550</v>
      </c>
      <c r="L2294" s="192"/>
      <c r="M2294" s="197">
        <v>1.3699999999999999E-2</v>
      </c>
      <c r="N2294" s="192" t="s">
        <v>3867</v>
      </c>
      <c r="O2294" s="194" t="s">
        <v>2922</v>
      </c>
      <c r="P2294" s="192" t="s">
        <v>10874</v>
      </c>
      <c r="Q2294" s="197" t="s">
        <v>3547</v>
      </c>
    </row>
    <row r="2295" spans="1:17">
      <c r="A2295" s="192" t="s">
        <v>6814</v>
      </c>
      <c r="B2295" s="196">
        <v>1.8189</v>
      </c>
      <c r="C2295" s="196">
        <v>0.89869999999999994</v>
      </c>
      <c r="D2295" s="196">
        <v>36.870599999999996</v>
      </c>
      <c r="E2295" s="196">
        <v>36.706499999999998</v>
      </c>
      <c r="F2295" s="196">
        <v>38.103599999999993</v>
      </c>
      <c r="G2295" s="196">
        <v>37.212599999999995</v>
      </c>
      <c r="H2295" s="197" t="s">
        <v>1448</v>
      </c>
      <c r="I2295" s="197"/>
      <c r="J2295" s="201" t="s">
        <v>3547</v>
      </c>
      <c r="K2295" s="197"/>
      <c r="L2295" s="192"/>
      <c r="M2295" s="197"/>
      <c r="N2295" s="192" t="s">
        <v>4405</v>
      </c>
      <c r="O2295" s="194" t="s">
        <v>2923</v>
      </c>
      <c r="P2295" s="192" t="s">
        <v>10875</v>
      </c>
      <c r="Q2295" s="197" t="s">
        <v>3547</v>
      </c>
    </row>
    <row r="2296" spans="1:17">
      <c r="A2296" s="192" t="s">
        <v>6815</v>
      </c>
      <c r="B2296" s="196">
        <v>1.6470999999999998</v>
      </c>
      <c r="C2296" s="196">
        <v>0.93709999999999993</v>
      </c>
      <c r="D2296" s="196">
        <v>32.771199999999993</v>
      </c>
      <c r="E2296" s="196">
        <v>32.706299999999999</v>
      </c>
      <c r="F2296" s="196">
        <v>33.974599999999995</v>
      </c>
      <c r="G2296" s="196">
        <v>33.140799999999999</v>
      </c>
      <c r="H2296" s="197" t="s">
        <v>4398</v>
      </c>
      <c r="I2296" s="197" t="s">
        <v>1456</v>
      </c>
      <c r="J2296" s="201" t="s">
        <v>3547</v>
      </c>
      <c r="K2296" s="197" t="s">
        <v>3550</v>
      </c>
      <c r="L2296" s="192"/>
      <c r="M2296" s="197">
        <v>1.6399999999999998E-2</v>
      </c>
      <c r="N2296" s="192" t="s">
        <v>4406</v>
      </c>
      <c r="O2296" s="194" t="s">
        <v>2924</v>
      </c>
      <c r="P2296" s="192" t="s">
        <v>10876</v>
      </c>
      <c r="Q2296" s="197" t="s">
        <v>3547</v>
      </c>
    </row>
    <row r="2297" spans="1:17">
      <c r="A2297" s="192" t="s">
        <v>6816</v>
      </c>
      <c r="B2297" s="196">
        <v>1.4501999999999999</v>
      </c>
      <c r="C2297" s="196">
        <v>0.86129999999999995</v>
      </c>
      <c r="D2297" s="196">
        <v>34.092599999999997</v>
      </c>
      <c r="E2297" s="196">
        <v>33.214899999999993</v>
      </c>
      <c r="F2297" s="196">
        <v>34.281499999999994</v>
      </c>
      <c r="G2297" s="196">
        <v>33.872499999999995</v>
      </c>
      <c r="H2297" s="197" t="s">
        <v>4398</v>
      </c>
      <c r="I2297" s="197"/>
      <c r="J2297" s="201" t="s">
        <v>3547</v>
      </c>
      <c r="K2297" s="197"/>
      <c r="L2297" s="192"/>
      <c r="M2297" s="197">
        <v>0.06</v>
      </c>
      <c r="N2297" s="192" t="s">
        <v>3908</v>
      </c>
      <c r="O2297" s="194" t="s">
        <v>2925</v>
      </c>
      <c r="P2297" s="192" t="s">
        <v>10877</v>
      </c>
      <c r="Q2297" s="197" t="s">
        <v>3547</v>
      </c>
    </row>
    <row r="2298" spans="1:17">
      <c r="A2298" s="192" t="s">
        <v>6817</v>
      </c>
      <c r="B2298" s="196">
        <v>1.5571999999999999</v>
      </c>
      <c r="C2298" s="196">
        <v>0.89869999999999994</v>
      </c>
      <c r="D2298" s="196">
        <v>32.265999999999998</v>
      </c>
      <c r="E2298" s="196">
        <v>32.275399999999998</v>
      </c>
      <c r="F2298" s="196">
        <v>32.414399999999993</v>
      </c>
      <c r="G2298" s="196">
        <v>32.316199999999995</v>
      </c>
      <c r="H2298" s="197" t="s">
        <v>1448</v>
      </c>
      <c r="I2298" s="197"/>
      <c r="J2298" s="201" t="s">
        <v>3547</v>
      </c>
      <c r="K2298" s="197"/>
      <c r="L2298" s="192"/>
      <c r="M2298" s="197"/>
      <c r="N2298" s="192" t="s">
        <v>4405</v>
      </c>
      <c r="O2298" s="194" t="s">
        <v>2923</v>
      </c>
      <c r="P2298" s="192" t="s">
        <v>10875</v>
      </c>
      <c r="Q2298" s="197" t="s">
        <v>3547</v>
      </c>
    </row>
    <row r="2299" spans="1:17">
      <c r="A2299" s="192" t="s">
        <v>6818</v>
      </c>
      <c r="B2299" s="196">
        <v>1.3254999999999999</v>
      </c>
      <c r="C2299" s="196">
        <v>0.82339999999999991</v>
      </c>
      <c r="D2299" s="196">
        <v>29.364999999999998</v>
      </c>
      <c r="E2299" s="196">
        <v>31.029799999999998</v>
      </c>
      <c r="F2299" s="196">
        <v>32.588799999999999</v>
      </c>
      <c r="G2299" s="196">
        <v>30.964399999999998</v>
      </c>
      <c r="H2299" s="197" t="s">
        <v>4398</v>
      </c>
      <c r="I2299" s="197"/>
      <c r="J2299" s="201" t="s">
        <v>3547</v>
      </c>
      <c r="K2299" s="197"/>
      <c r="L2299" s="192"/>
      <c r="M2299" s="197">
        <v>2.2099999999999998E-2</v>
      </c>
      <c r="N2299" s="192" t="s">
        <v>4407</v>
      </c>
      <c r="O2299" s="194" t="s">
        <v>2926</v>
      </c>
      <c r="P2299" s="192" t="s">
        <v>10878</v>
      </c>
      <c r="Q2299" s="197" t="s">
        <v>3547</v>
      </c>
    </row>
    <row r="2300" spans="1:17">
      <c r="A2300" s="192" t="s">
        <v>6819</v>
      </c>
      <c r="B2300" s="196">
        <v>1.43</v>
      </c>
      <c r="C2300" s="196">
        <v>0.9375</v>
      </c>
      <c r="D2300" s="196">
        <v>32.571799999999996</v>
      </c>
      <c r="E2300" s="196">
        <v>32.952599999999997</v>
      </c>
      <c r="F2300" s="196">
        <v>34.7746</v>
      </c>
      <c r="G2300" s="196">
        <v>33.43</v>
      </c>
      <c r="H2300" s="197" t="s">
        <v>1444</v>
      </c>
      <c r="I2300" s="197"/>
      <c r="J2300" s="201" t="s">
        <v>3547</v>
      </c>
      <c r="K2300" s="197"/>
      <c r="L2300" s="192"/>
      <c r="M2300" s="197"/>
      <c r="N2300" s="192" t="s">
        <v>3578</v>
      </c>
      <c r="O2300" s="194" t="s">
        <v>2927</v>
      </c>
      <c r="P2300" s="192" t="s">
        <v>10879</v>
      </c>
      <c r="Q2300" s="197" t="s">
        <v>3547</v>
      </c>
    </row>
    <row r="2301" spans="1:17">
      <c r="A2301" s="192" t="s">
        <v>6820</v>
      </c>
      <c r="B2301" s="196">
        <v>1.9375</v>
      </c>
      <c r="C2301" s="196">
        <v>0.89089999999999991</v>
      </c>
      <c r="D2301" s="196">
        <v>32.720499999999994</v>
      </c>
      <c r="E2301" s="196">
        <v>32.351499999999994</v>
      </c>
      <c r="F2301" s="196">
        <v>34.679299999999998</v>
      </c>
      <c r="G2301" s="196">
        <v>33.268199999999993</v>
      </c>
      <c r="H2301" s="197" t="s">
        <v>1759</v>
      </c>
      <c r="I2301" s="197"/>
      <c r="J2301" s="201" t="s">
        <v>3547</v>
      </c>
      <c r="K2301" s="197"/>
      <c r="L2301" s="192"/>
      <c r="M2301" s="197"/>
      <c r="N2301" s="192" t="s">
        <v>4408</v>
      </c>
      <c r="O2301" s="194" t="s">
        <v>2928</v>
      </c>
      <c r="P2301" s="192" t="s">
        <v>10880</v>
      </c>
      <c r="Q2301" s="197" t="s">
        <v>3547</v>
      </c>
    </row>
    <row r="2302" spans="1:17">
      <c r="A2302" s="192" t="s">
        <v>6821</v>
      </c>
      <c r="B2302" s="196">
        <v>1.9756999999999998</v>
      </c>
      <c r="C2302" s="196">
        <v>0.87659999999999993</v>
      </c>
      <c r="D2302" s="196">
        <v>35.244999999999997</v>
      </c>
      <c r="E2302" s="196">
        <v>36.109199999999994</v>
      </c>
      <c r="F2302" s="196">
        <v>36.677199999999999</v>
      </c>
      <c r="G2302" s="196">
        <v>35.994099999999996</v>
      </c>
      <c r="H2302" s="197" t="s">
        <v>1464</v>
      </c>
      <c r="I2302" s="197"/>
      <c r="J2302" s="201" t="s">
        <v>3547</v>
      </c>
      <c r="K2302" s="197"/>
      <c r="L2302" s="192"/>
      <c r="M2302" s="197"/>
      <c r="N2302" s="192" t="s">
        <v>3565</v>
      </c>
      <c r="O2302" s="194" t="s">
        <v>2929</v>
      </c>
      <c r="P2302" s="192" t="s">
        <v>10881</v>
      </c>
      <c r="Q2302" s="197" t="s">
        <v>3547</v>
      </c>
    </row>
    <row r="2303" spans="1:17">
      <c r="A2303" s="192" t="s">
        <v>6822</v>
      </c>
      <c r="B2303" s="196">
        <v>1.8274999999999999</v>
      </c>
      <c r="C2303" s="196">
        <v>0.87659999999999993</v>
      </c>
      <c r="D2303" s="196">
        <v>34.767899999999997</v>
      </c>
      <c r="E2303" s="196">
        <v>35.833699999999993</v>
      </c>
      <c r="F2303" s="196">
        <v>35.816599999999994</v>
      </c>
      <c r="G2303" s="196">
        <v>35.439499999999995</v>
      </c>
      <c r="H2303" s="197" t="s">
        <v>1464</v>
      </c>
      <c r="I2303" s="197"/>
      <c r="J2303" s="201" t="s">
        <v>3547</v>
      </c>
      <c r="K2303" s="197"/>
      <c r="L2303" s="192"/>
      <c r="M2303" s="197"/>
      <c r="N2303" s="192" t="s">
        <v>3565</v>
      </c>
      <c r="O2303" s="194" t="s">
        <v>2929</v>
      </c>
      <c r="P2303" s="192" t="s">
        <v>10881</v>
      </c>
      <c r="Q2303" s="197" t="s">
        <v>3547</v>
      </c>
    </row>
    <row r="2304" spans="1:17">
      <c r="A2304" s="192" t="s">
        <v>6823</v>
      </c>
      <c r="B2304" s="196">
        <v>1.4973999999999998</v>
      </c>
      <c r="C2304" s="196">
        <v>0.80589999999999995</v>
      </c>
      <c r="D2304" s="196">
        <v>29.691799999999997</v>
      </c>
      <c r="E2304" s="196">
        <v>28.5154</v>
      </c>
      <c r="F2304" s="196">
        <v>26.571499999999997</v>
      </c>
      <c r="G2304" s="196">
        <v>27.932899999999997</v>
      </c>
      <c r="H2304" s="197" t="s">
        <v>4398</v>
      </c>
      <c r="I2304" s="197" t="s">
        <v>1526</v>
      </c>
      <c r="J2304" s="201" t="s">
        <v>3547</v>
      </c>
      <c r="K2304" s="197" t="s">
        <v>3550</v>
      </c>
      <c r="L2304" s="192"/>
      <c r="M2304" s="197">
        <v>4.7999999999999996E-3</v>
      </c>
      <c r="N2304" s="192" t="s">
        <v>4409</v>
      </c>
      <c r="O2304" s="194" t="s">
        <v>2930</v>
      </c>
      <c r="P2304" s="192" t="s">
        <v>10882</v>
      </c>
      <c r="Q2304" s="197" t="s">
        <v>3547</v>
      </c>
    </row>
    <row r="2305" spans="1:17">
      <c r="A2305" s="192" t="s">
        <v>6824</v>
      </c>
      <c r="B2305" s="196">
        <v>1.5170999999999999</v>
      </c>
      <c r="C2305" s="196">
        <v>0.87409999999999999</v>
      </c>
      <c r="D2305" s="196">
        <v>35.704099999999997</v>
      </c>
      <c r="E2305" s="196">
        <v>35.749799999999993</v>
      </c>
      <c r="F2305" s="196">
        <v>35.7485</v>
      </c>
      <c r="G2305" s="196">
        <v>35.734099999999998</v>
      </c>
      <c r="H2305" s="197" t="s">
        <v>1783</v>
      </c>
      <c r="I2305" s="197" t="s">
        <v>1448</v>
      </c>
      <c r="J2305" s="201" t="s">
        <v>3547</v>
      </c>
      <c r="K2305" s="197" t="s">
        <v>3550</v>
      </c>
      <c r="L2305" s="192"/>
      <c r="M2305" s="197">
        <v>7.6999999999999994E-3</v>
      </c>
      <c r="N2305" s="192" t="s">
        <v>4410</v>
      </c>
      <c r="O2305" s="194" t="s">
        <v>2931</v>
      </c>
      <c r="P2305" s="192" t="s">
        <v>10883</v>
      </c>
      <c r="Q2305" s="197" t="s">
        <v>3547</v>
      </c>
    </row>
    <row r="2306" spans="1:17">
      <c r="A2306" s="192" t="s">
        <v>6825</v>
      </c>
      <c r="B2306" s="196">
        <v>1.6896</v>
      </c>
      <c r="C2306" s="196">
        <v>0.9375</v>
      </c>
      <c r="D2306" s="196">
        <v>35.098099999999995</v>
      </c>
      <c r="E2306" s="196">
        <v>35.613499999999995</v>
      </c>
      <c r="F2306" s="196">
        <v>38.760999999999996</v>
      </c>
      <c r="G2306" s="196">
        <v>36.4223</v>
      </c>
      <c r="H2306" s="197" t="s">
        <v>1444</v>
      </c>
      <c r="I2306" s="197"/>
      <c r="J2306" s="201" t="s">
        <v>3547</v>
      </c>
      <c r="K2306" s="197"/>
      <c r="L2306" s="192"/>
      <c r="M2306" s="197"/>
      <c r="N2306" s="192" t="s">
        <v>3578</v>
      </c>
      <c r="O2306" s="194" t="s">
        <v>2927</v>
      </c>
      <c r="P2306" s="192" t="s">
        <v>10879</v>
      </c>
      <c r="Q2306" s="197" t="s">
        <v>3547</v>
      </c>
    </row>
    <row r="2307" spans="1:17">
      <c r="A2307" s="192" t="s">
        <v>6826</v>
      </c>
      <c r="B2307" s="196">
        <v>1.1527999999999998</v>
      </c>
      <c r="C2307" s="196">
        <v>0.8012999999999999</v>
      </c>
      <c r="D2307" s="196">
        <v>32.544999999999995</v>
      </c>
      <c r="E2307" s="196">
        <v>31.978299999999997</v>
      </c>
      <c r="F2307" s="196">
        <v>34.1708</v>
      </c>
      <c r="G2307" s="196">
        <v>32.902299999999997</v>
      </c>
      <c r="H2307" s="197" t="s">
        <v>4398</v>
      </c>
      <c r="I2307" s="197"/>
      <c r="J2307" s="201" t="s">
        <v>3547</v>
      </c>
      <c r="K2307" s="197"/>
      <c r="L2307" s="192"/>
      <c r="M2307" s="197"/>
      <c r="N2307" s="192" t="s">
        <v>4281</v>
      </c>
      <c r="O2307" s="194" t="s">
        <v>2932</v>
      </c>
      <c r="P2307" s="192" t="s">
        <v>10884</v>
      </c>
      <c r="Q2307" s="197" t="s">
        <v>3547</v>
      </c>
    </row>
    <row r="2308" spans="1:17">
      <c r="A2308" s="192" t="s">
        <v>6827</v>
      </c>
      <c r="B2308" s="196">
        <v>1.7436999999999998</v>
      </c>
      <c r="C2308" s="196">
        <v>0.89869999999999994</v>
      </c>
      <c r="D2308" s="196">
        <v>38.908799999999999</v>
      </c>
      <c r="E2308" s="196">
        <v>38.811499999999995</v>
      </c>
      <c r="F2308" s="196">
        <v>40.149499999999996</v>
      </c>
      <c r="G2308" s="196">
        <v>39.312899999999999</v>
      </c>
      <c r="H2308" s="197" t="s">
        <v>1448</v>
      </c>
      <c r="I2308" s="197"/>
      <c r="J2308" s="201" t="s">
        <v>3547</v>
      </c>
      <c r="K2308" s="197"/>
      <c r="L2308" s="192"/>
      <c r="M2308" s="197"/>
      <c r="N2308" s="192" t="s">
        <v>4405</v>
      </c>
      <c r="O2308" s="194" t="s">
        <v>2923</v>
      </c>
      <c r="P2308" s="192" t="s">
        <v>10875</v>
      </c>
      <c r="Q2308" s="197" t="s">
        <v>3547</v>
      </c>
    </row>
    <row r="2309" spans="1:17">
      <c r="A2309" s="192" t="s">
        <v>6828</v>
      </c>
      <c r="B2309" s="196">
        <v>1.8221999999999998</v>
      </c>
      <c r="C2309" s="196">
        <v>0.87409999999999999</v>
      </c>
      <c r="D2309" s="196">
        <v>33.296099999999996</v>
      </c>
      <c r="E2309" s="196">
        <v>33.194799999999994</v>
      </c>
      <c r="F2309" s="196">
        <v>35.115699999999997</v>
      </c>
      <c r="G2309" s="196">
        <v>33.845599999999997</v>
      </c>
      <c r="H2309" s="197" t="s">
        <v>1783</v>
      </c>
      <c r="I2309" s="197" t="s">
        <v>1448</v>
      </c>
      <c r="J2309" s="201" t="s">
        <v>3547</v>
      </c>
      <c r="K2309" s="197" t="s">
        <v>3550</v>
      </c>
      <c r="L2309" s="192"/>
      <c r="M2309" s="197"/>
      <c r="N2309" s="192" t="s">
        <v>4411</v>
      </c>
      <c r="O2309" s="194" t="s">
        <v>2933</v>
      </c>
      <c r="P2309" s="192" t="s">
        <v>10885</v>
      </c>
      <c r="Q2309" s="197" t="s">
        <v>9817</v>
      </c>
    </row>
    <row r="2310" spans="1:17">
      <c r="A2310" s="192" t="s">
        <v>6829</v>
      </c>
      <c r="B2310" s="196">
        <v>1.4201999999999999</v>
      </c>
      <c r="C2310" s="196">
        <v>0.87409999999999999</v>
      </c>
      <c r="D2310" s="196">
        <v>38.155699999999996</v>
      </c>
      <c r="E2310" s="196">
        <v>37.968699999999998</v>
      </c>
      <c r="F2310" s="196">
        <v>37.834899999999998</v>
      </c>
      <c r="G2310" s="196">
        <v>37.981899999999996</v>
      </c>
      <c r="H2310" s="197" t="s">
        <v>4398</v>
      </c>
      <c r="I2310" s="197" t="s">
        <v>1448</v>
      </c>
      <c r="J2310" s="201" t="s">
        <v>3547</v>
      </c>
      <c r="K2310" s="197" t="s">
        <v>3550</v>
      </c>
      <c r="L2310" s="192"/>
      <c r="M2310" s="197">
        <v>1.2299999999999998E-2</v>
      </c>
      <c r="N2310" s="192" t="s">
        <v>4158</v>
      </c>
      <c r="O2310" s="194" t="s">
        <v>2934</v>
      </c>
      <c r="P2310" s="192" t="s">
        <v>10886</v>
      </c>
      <c r="Q2310" s="197" t="s">
        <v>3547</v>
      </c>
    </row>
    <row r="2311" spans="1:17">
      <c r="A2311" s="192" t="s">
        <v>6830</v>
      </c>
      <c r="B2311" s="196">
        <v>1.6333</v>
      </c>
      <c r="C2311" s="196">
        <v>0.90879999999999994</v>
      </c>
      <c r="D2311" s="196">
        <v>38.705699999999993</v>
      </c>
      <c r="E2311" s="196">
        <v>39.304399999999994</v>
      </c>
      <c r="F2311" s="196">
        <v>40.789099999999998</v>
      </c>
      <c r="G2311" s="196">
        <v>39.573799999999999</v>
      </c>
      <c r="H2311" s="197" t="s">
        <v>1579</v>
      </c>
      <c r="I2311" s="197"/>
      <c r="J2311" s="201" t="s">
        <v>3547</v>
      </c>
      <c r="K2311" s="197"/>
      <c r="L2311" s="192"/>
      <c r="M2311" s="197"/>
      <c r="N2311" s="192" t="s">
        <v>3944</v>
      </c>
      <c r="O2311" s="194" t="s">
        <v>2914</v>
      </c>
      <c r="P2311" s="192" t="s">
        <v>10864</v>
      </c>
      <c r="Q2311" s="197" t="s">
        <v>3547</v>
      </c>
    </row>
    <row r="2312" spans="1:17">
      <c r="A2312" s="192" t="s">
        <v>6831</v>
      </c>
      <c r="B2312" s="196">
        <v>2.1369999999999996</v>
      </c>
      <c r="C2312" s="196">
        <v>0.92669999999999997</v>
      </c>
      <c r="D2312" s="196">
        <v>34.978899999999996</v>
      </c>
      <c r="E2312" s="196">
        <v>36.928299999999993</v>
      </c>
      <c r="F2312" s="196">
        <v>36.383899999999997</v>
      </c>
      <c r="G2312" s="196">
        <v>36.117299999999993</v>
      </c>
      <c r="H2312" s="197" t="s">
        <v>1759</v>
      </c>
      <c r="I2312" s="197" t="s">
        <v>1364</v>
      </c>
      <c r="J2312" s="201" t="s">
        <v>3547</v>
      </c>
      <c r="K2312" s="197" t="s">
        <v>3550</v>
      </c>
      <c r="L2312" s="192"/>
      <c r="M2312" s="197"/>
      <c r="N2312" s="192" t="s">
        <v>4408</v>
      </c>
      <c r="O2312" s="194" t="s">
        <v>2928</v>
      </c>
      <c r="P2312" s="192" t="s">
        <v>10880</v>
      </c>
      <c r="Q2312" s="197" t="s">
        <v>9817</v>
      </c>
    </row>
    <row r="2313" spans="1:17">
      <c r="A2313" s="192" t="s">
        <v>6832</v>
      </c>
      <c r="B2313" s="196">
        <v>1.7728999999999999</v>
      </c>
      <c r="C2313" s="196">
        <v>0.82069999999999999</v>
      </c>
      <c r="D2313" s="196">
        <v>32.332099999999997</v>
      </c>
      <c r="E2313" s="196">
        <v>33.101299999999995</v>
      </c>
      <c r="F2313" s="196">
        <v>33.345299999999995</v>
      </c>
      <c r="G2313" s="196">
        <v>32.922999999999995</v>
      </c>
      <c r="H2313" s="197" t="s">
        <v>1422</v>
      </c>
      <c r="I2313" s="197"/>
      <c r="J2313" s="201" t="s">
        <v>3547</v>
      </c>
      <c r="K2313" s="197"/>
      <c r="L2313" s="192"/>
      <c r="M2313" s="197"/>
      <c r="N2313" s="192" t="s">
        <v>4412</v>
      </c>
      <c r="O2313" s="194" t="s">
        <v>2935</v>
      </c>
      <c r="P2313" s="192" t="s">
        <v>10887</v>
      </c>
      <c r="Q2313" s="197" t="s">
        <v>3547</v>
      </c>
    </row>
    <row r="2314" spans="1:17">
      <c r="A2314" s="192" t="s">
        <v>6833</v>
      </c>
      <c r="B2314" s="196">
        <v>1.5112999999999999</v>
      </c>
      <c r="C2314" s="196">
        <v>0.80679999999999985</v>
      </c>
      <c r="D2314" s="196">
        <v>32.502699999999997</v>
      </c>
      <c r="E2314" s="196">
        <v>34.840599999999995</v>
      </c>
      <c r="F2314" s="196">
        <v>35.005199999999995</v>
      </c>
      <c r="G2314" s="196">
        <v>34.0595</v>
      </c>
      <c r="H2314" s="197" t="s">
        <v>4398</v>
      </c>
      <c r="I2314" s="197"/>
      <c r="J2314" s="201" t="s">
        <v>3547</v>
      </c>
      <c r="K2314" s="197"/>
      <c r="L2314" s="192"/>
      <c r="M2314" s="197">
        <v>5.4999999999999997E-3</v>
      </c>
      <c r="N2314" s="192" t="s">
        <v>4413</v>
      </c>
      <c r="O2314" s="194" t="s">
        <v>2936</v>
      </c>
      <c r="P2314" s="192" t="s">
        <v>10888</v>
      </c>
      <c r="Q2314" s="197" t="s">
        <v>3547</v>
      </c>
    </row>
    <row r="2315" spans="1:17">
      <c r="A2315" s="192" t="s">
        <v>6834</v>
      </c>
      <c r="B2315" s="196">
        <v>1.6401999999999999</v>
      </c>
      <c r="C2315" s="196">
        <v>0.97159999999999991</v>
      </c>
      <c r="D2315" s="196">
        <v>32.126199999999997</v>
      </c>
      <c r="E2315" s="196">
        <v>33.048899999999996</v>
      </c>
      <c r="F2315" s="196">
        <v>33.802599999999998</v>
      </c>
      <c r="G2315" s="196">
        <v>32.987499999999997</v>
      </c>
      <c r="H2315" s="197" t="s">
        <v>1456</v>
      </c>
      <c r="I2315" s="197"/>
      <c r="J2315" s="201" t="s">
        <v>3547</v>
      </c>
      <c r="K2315" s="197"/>
      <c r="L2315" s="192"/>
      <c r="M2315" s="197"/>
      <c r="N2315" s="192" t="s">
        <v>3669</v>
      </c>
      <c r="O2315" s="194" t="s">
        <v>2937</v>
      </c>
      <c r="P2315" s="192" t="s">
        <v>10889</v>
      </c>
      <c r="Q2315" s="197" t="s">
        <v>3547</v>
      </c>
    </row>
    <row r="2316" spans="1:17">
      <c r="A2316" s="192" t="s">
        <v>6835</v>
      </c>
      <c r="B2316" s="196">
        <v>1.6256999999999999</v>
      </c>
      <c r="C2316" s="196">
        <v>0.89089999999999991</v>
      </c>
      <c r="D2316" s="196">
        <v>35.601099999999995</v>
      </c>
      <c r="E2316" s="196">
        <v>37.551799999999993</v>
      </c>
      <c r="F2316" s="196">
        <v>37.559099999999994</v>
      </c>
      <c r="G2316" s="196">
        <v>36.915599999999998</v>
      </c>
      <c r="H2316" s="197" t="s">
        <v>1759</v>
      </c>
      <c r="I2316" s="197"/>
      <c r="J2316" s="201" t="s">
        <v>3547</v>
      </c>
      <c r="K2316" s="197"/>
      <c r="L2316" s="192"/>
      <c r="M2316" s="197"/>
      <c r="N2316" s="192" t="s">
        <v>4408</v>
      </c>
      <c r="O2316" s="194" t="s">
        <v>2928</v>
      </c>
      <c r="P2316" s="192" t="s">
        <v>10880</v>
      </c>
      <c r="Q2316" s="197" t="s">
        <v>3547</v>
      </c>
    </row>
    <row r="2317" spans="1:17">
      <c r="A2317" s="192" t="s">
        <v>6836</v>
      </c>
      <c r="B2317" s="196">
        <v>1.4843</v>
      </c>
      <c r="C2317" s="196">
        <v>0.89869999999999994</v>
      </c>
      <c r="D2317" s="196">
        <v>37.369899999999994</v>
      </c>
      <c r="E2317" s="196">
        <v>38.560699999999997</v>
      </c>
      <c r="F2317" s="196">
        <v>37.797899999999998</v>
      </c>
      <c r="G2317" s="196">
        <v>37.907199999999996</v>
      </c>
      <c r="H2317" s="197" t="s">
        <v>1448</v>
      </c>
      <c r="I2317" s="197"/>
      <c r="J2317" s="201" t="s">
        <v>3547</v>
      </c>
      <c r="K2317" s="197"/>
      <c r="L2317" s="192"/>
      <c r="M2317" s="197"/>
      <c r="N2317" s="192" t="s">
        <v>4405</v>
      </c>
      <c r="O2317" s="194" t="s">
        <v>2923</v>
      </c>
      <c r="P2317" s="192" t="s">
        <v>10875</v>
      </c>
      <c r="Q2317" s="197" t="s">
        <v>3547</v>
      </c>
    </row>
    <row r="2318" spans="1:17">
      <c r="A2318" s="192" t="s">
        <v>6837</v>
      </c>
      <c r="B2318" s="196">
        <v>1.8140999999999998</v>
      </c>
      <c r="C2318" s="196">
        <v>0.9375</v>
      </c>
      <c r="D2318" s="196">
        <v>33.933799999999998</v>
      </c>
      <c r="E2318" s="196">
        <v>34.505299999999998</v>
      </c>
      <c r="F2318" s="196">
        <v>35.209199999999996</v>
      </c>
      <c r="G2318" s="196">
        <v>34.516799999999996</v>
      </c>
      <c r="H2318" s="197" t="s">
        <v>1444</v>
      </c>
      <c r="I2318" s="197"/>
      <c r="J2318" s="201" t="s">
        <v>3547</v>
      </c>
      <c r="K2318" s="197"/>
      <c r="L2318" s="192"/>
      <c r="M2318" s="197"/>
      <c r="N2318" s="192" t="s">
        <v>3578</v>
      </c>
      <c r="O2318" s="194" t="s">
        <v>2927</v>
      </c>
      <c r="P2318" s="192" t="s">
        <v>10879</v>
      </c>
      <c r="Q2318" s="197" t="s">
        <v>3547</v>
      </c>
    </row>
    <row r="2319" spans="1:17">
      <c r="A2319" s="192" t="s">
        <v>6838</v>
      </c>
      <c r="B2319" s="196">
        <v>1.613</v>
      </c>
      <c r="C2319" s="196">
        <v>0.89869999999999994</v>
      </c>
      <c r="D2319" s="196">
        <v>36.785799999999995</v>
      </c>
      <c r="E2319" s="196">
        <v>37.223699999999994</v>
      </c>
      <c r="F2319" s="196">
        <v>36.057899999999997</v>
      </c>
      <c r="G2319" s="196">
        <v>36.691399999999994</v>
      </c>
      <c r="H2319" s="197" t="s">
        <v>1448</v>
      </c>
      <c r="I2319" s="197"/>
      <c r="J2319" s="201" t="s">
        <v>3547</v>
      </c>
      <c r="K2319" s="197"/>
      <c r="L2319" s="192"/>
      <c r="M2319" s="197"/>
      <c r="N2319" s="192" t="s">
        <v>4405</v>
      </c>
      <c r="O2319" s="194" t="s">
        <v>2923</v>
      </c>
      <c r="P2319" s="192" t="s">
        <v>10875</v>
      </c>
      <c r="Q2319" s="197" t="s">
        <v>3547</v>
      </c>
    </row>
    <row r="2320" spans="1:17">
      <c r="A2320" s="192" t="s">
        <v>6839</v>
      </c>
      <c r="B2320" s="196">
        <v>1.4941</v>
      </c>
      <c r="C2320" s="196">
        <v>0.80799999999999994</v>
      </c>
      <c r="D2320" s="196">
        <v>30.694599999999998</v>
      </c>
      <c r="E2320" s="196">
        <v>31.334599999999998</v>
      </c>
      <c r="F2320" s="196">
        <v>34.384099999999997</v>
      </c>
      <c r="G2320" s="196">
        <v>32.046199999999999</v>
      </c>
      <c r="H2320" s="197" t="s">
        <v>1346</v>
      </c>
      <c r="I2320" s="197"/>
      <c r="J2320" s="201" t="s">
        <v>3547</v>
      </c>
      <c r="K2320" s="197"/>
      <c r="L2320" s="192"/>
      <c r="M2320" s="197"/>
      <c r="N2320" s="192" t="s">
        <v>4414</v>
      </c>
      <c r="O2320" s="194" t="s">
        <v>2938</v>
      </c>
      <c r="P2320" s="192" t="s">
        <v>10890</v>
      </c>
      <c r="Q2320" s="197" t="s">
        <v>3547</v>
      </c>
    </row>
    <row r="2321" spans="1:17">
      <c r="A2321" s="192" t="s">
        <v>6840</v>
      </c>
      <c r="B2321" s="196">
        <v>1.9046999999999998</v>
      </c>
      <c r="C2321" s="196">
        <v>0.9375</v>
      </c>
      <c r="D2321" s="196">
        <v>38.906999999999996</v>
      </c>
      <c r="E2321" s="196">
        <v>39.791499999999999</v>
      </c>
      <c r="F2321" s="196">
        <v>38.958399999999997</v>
      </c>
      <c r="G2321" s="196">
        <v>39.220299999999995</v>
      </c>
      <c r="H2321" s="197" t="s">
        <v>1464</v>
      </c>
      <c r="I2321" s="197" t="s">
        <v>1444</v>
      </c>
      <c r="J2321" s="201" t="s">
        <v>3547</v>
      </c>
      <c r="K2321" s="197" t="s">
        <v>3550</v>
      </c>
      <c r="L2321" s="192"/>
      <c r="M2321" s="197"/>
      <c r="N2321" s="192" t="s">
        <v>3565</v>
      </c>
      <c r="O2321" s="194" t="s">
        <v>2929</v>
      </c>
      <c r="P2321" s="192" t="s">
        <v>10881</v>
      </c>
      <c r="Q2321" s="197" t="s">
        <v>3547</v>
      </c>
    </row>
    <row r="2322" spans="1:17">
      <c r="A2322" s="192" t="s">
        <v>6841</v>
      </c>
      <c r="B2322" s="196">
        <v>1.4566999999999999</v>
      </c>
      <c r="C2322" s="196">
        <v>0.8012999999999999</v>
      </c>
      <c r="D2322" s="196">
        <v>26.089099999999998</v>
      </c>
      <c r="E2322" s="196">
        <v>23.718299999999999</v>
      </c>
      <c r="F2322" s="196">
        <v>25.818199999999997</v>
      </c>
      <c r="G2322" s="196">
        <v>25.227699999999999</v>
      </c>
      <c r="H2322" s="197" t="s">
        <v>4415</v>
      </c>
      <c r="I2322" s="197"/>
      <c r="J2322" s="201" t="s">
        <v>3547</v>
      </c>
      <c r="K2322" s="197"/>
      <c r="L2322" s="192"/>
      <c r="M2322" s="197"/>
      <c r="N2322" s="192" t="s">
        <v>4416</v>
      </c>
      <c r="O2322" s="194" t="s">
        <v>2939</v>
      </c>
      <c r="P2322" s="192" t="s">
        <v>10891</v>
      </c>
      <c r="Q2322" s="197" t="s">
        <v>3547</v>
      </c>
    </row>
    <row r="2323" spans="1:17">
      <c r="A2323" s="192" t="s">
        <v>6842</v>
      </c>
      <c r="B2323" s="196">
        <v>1.5553999999999999</v>
      </c>
      <c r="C2323" s="196">
        <v>0.89089999999999991</v>
      </c>
      <c r="D2323" s="196">
        <v>40.943199999999997</v>
      </c>
      <c r="E2323" s="196">
        <v>40.068199999999997</v>
      </c>
      <c r="F2323" s="196">
        <v>42.650999999999996</v>
      </c>
      <c r="G2323" s="196">
        <v>41.153999999999996</v>
      </c>
      <c r="H2323" s="197" t="s">
        <v>1759</v>
      </c>
      <c r="I2323" s="197"/>
      <c r="J2323" s="201" t="s">
        <v>3547</v>
      </c>
      <c r="K2323" s="197"/>
      <c r="L2323" s="192"/>
      <c r="M2323" s="197"/>
      <c r="N2323" s="192" t="s">
        <v>4408</v>
      </c>
      <c r="O2323" s="194" t="s">
        <v>2928</v>
      </c>
      <c r="P2323" s="192" t="s">
        <v>10880</v>
      </c>
      <c r="Q2323" s="197" t="s">
        <v>3547</v>
      </c>
    </row>
    <row r="2324" spans="1:17">
      <c r="A2324" s="192" t="s">
        <v>6843</v>
      </c>
      <c r="B2324" s="196">
        <v>1.6086999999999998</v>
      </c>
      <c r="C2324" s="196">
        <v>0.89869999999999994</v>
      </c>
      <c r="D2324" s="196">
        <v>37.824799999999996</v>
      </c>
      <c r="E2324" s="196">
        <v>39.974299999999999</v>
      </c>
      <c r="F2324" s="196">
        <v>39.515799999999999</v>
      </c>
      <c r="G2324" s="196">
        <v>39.064499999999995</v>
      </c>
      <c r="H2324" s="197" t="s">
        <v>1448</v>
      </c>
      <c r="I2324" s="197"/>
      <c r="J2324" s="201" t="s">
        <v>3547</v>
      </c>
      <c r="K2324" s="197"/>
      <c r="L2324" s="192"/>
      <c r="M2324" s="197"/>
      <c r="N2324" s="192" t="s">
        <v>4405</v>
      </c>
      <c r="O2324" s="194" t="s">
        <v>2923</v>
      </c>
      <c r="P2324" s="192" t="s">
        <v>10875</v>
      </c>
      <c r="Q2324" s="197" t="s">
        <v>3547</v>
      </c>
    </row>
    <row r="2325" spans="1:17">
      <c r="A2325" s="192" t="s">
        <v>6844</v>
      </c>
      <c r="B2325" s="196">
        <v>1.8342999999999998</v>
      </c>
      <c r="C2325" s="196">
        <v>0.87409999999999999</v>
      </c>
      <c r="D2325" s="196">
        <v>35.739199999999997</v>
      </c>
      <c r="E2325" s="196">
        <v>36.131499999999996</v>
      </c>
      <c r="F2325" s="196">
        <v>35.987699999999997</v>
      </c>
      <c r="G2325" s="196">
        <v>35.952099999999994</v>
      </c>
      <c r="H2325" s="197" t="s">
        <v>1422</v>
      </c>
      <c r="I2325" s="197" t="s">
        <v>1448</v>
      </c>
      <c r="J2325" s="201" t="s">
        <v>3547</v>
      </c>
      <c r="K2325" s="197" t="s">
        <v>3550</v>
      </c>
      <c r="L2325" s="192"/>
      <c r="M2325" s="197"/>
      <c r="N2325" s="192" t="s">
        <v>4412</v>
      </c>
      <c r="O2325" s="194" t="s">
        <v>2935</v>
      </c>
      <c r="P2325" s="192" t="s">
        <v>10887</v>
      </c>
      <c r="Q2325" s="197" t="s">
        <v>9817</v>
      </c>
    </row>
    <row r="2326" spans="1:17">
      <c r="A2326" s="192" t="s">
        <v>6845</v>
      </c>
      <c r="B2326" s="196">
        <v>2.1566999999999998</v>
      </c>
      <c r="C2326" s="196">
        <v>0.97159999999999991</v>
      </c>
      <c r="D2326" s="196">
        <v>41.230099999999993</v>
      </c>
      <c r="E2326" s="196">
        <v>41.956799999999994</v>
      </c>
      <c r="F2326" s="196">
        <v>44.262999999999998</v>
      </c>
      <c r="G2326" s="196">
        <v>42.461099999999995</v>
      </c>
      <c r="H2326" s="197" t="s">
        <v>1456</v>
      </c>
      <c r="I2326" s="197"/>
      <c r="J2326" s="201" t="s">
        <v>3547</v>
      </c>
      <c r="K2326" s="197"/>
      <c r="L2326" s="192"/>
      <c r="M2326" s="197"/>
      <c r="N2326" s="192" t="s">
        <v>3609</v>
      </c>
      <c r="O2326" s="194" t="s">
        <v>2913</v>
      </c>
      <c r="P2326" s="192" t="s">
        <v>10862</v>
      </c>
      <c r="Q2326" s="197" t="s">
        <v>3547</v>
      </c>
    </row>
    <row r="2327" spans="1:17">
      <c r="A2327" s="192" t="s">
        <v>6846</v>
      </c>
      <c r="B2327" s="196">
        <v>1.6820999999999999</v>
      </c>
      <c r="C2327" s="196">
        <v>0.9375</v>
      </c>
      <c r="D2327" s="196">
        <v>34.286999999999999</v>
      </c>
      <c r="E2327" s="196">
        <v>35.942599999999999</v>
      </c>
      <c r="F2327" s="196">
        <v>39.078299999999999</v>
      </c>
      <c r="G2327" s="196">
        <v>36.314099999999996</v>
      </c>
      <c r="H2327" s="197" t="s">
        <v>1989</v>
      </c>
      <c r="I2327" s="197" t="s">
        <v>1444</v>
      </c>
      <c r="J2327" s="201" t="s">
        <v>3547</v>
      </c>
      <c r="K2327" s="197" t="s">
        <v>3550</v>
      </c>
      <c r="L2327" s="192"/>
      <c r="M2327" s="197">
        <v>1.8699999999999998E-2</v>
      </c>
      <c r="N2327" s="192" t="s">
        <v>3940</v>
      </c>
      <c r="O2327" s="194" t="s">
        <v>2940</v>
      </c>
      <c r="P2327" s="192" t="s">
        <v>10892</v>
      </c>
      <c r="Q2327" s="197" t="s">
        <v>9817</v>
      </c>
    </row>
    <row r="2328" spans="1:17">
      <c r="A2328" s="192" t="s">
        <v>6847</v>
      </c>
      <c r="B2328" s="196">
        <v>1.7025999999999999</v>
      </c>
      <c r="C2328" s="196">
        <v>0.89869999999999994</v>
      </c>
      <c r="D2328" s="196">
        <v>38.361699999999999</v>
      </c>
      <c r="E2328" s="196">
        <v>38.507499999999993</v>
      </c>
      <c r="F2328" s="196">
        <v>37.694099999999999</v>
      </c>
      <c r="G2328" s="196">
        <v>38.196299999999994</v>
      </c>
      <c r="H2328" s="197" t="s">
        <v>1448</v>
      </c>
      <c r="I2328" s="197"/>
      <c r="J2328" s="201" t="s">
        <v>3547</v>
      </c>
      <c r="K2328" s="197"/>
      <c r="L2328" s="192"/>
      <c r="M2328" s="197"/>
      <c r="N2328" s="192" t="s">
        <v>4405</v>
      </c>
      <c r="O2328" s="194" t="s">
        <v>2923</v>
      </c>
      <c r="P2328" s="192" t="s">
        <v>10875</v>
      </c>
      <c r="Q2328" s="197" t="s">
        <v>3547</v>
      </c>
    </row>
    <row r="2329" spans="1:17">
      <c r="A2329" s="192" t="s">
        <v>6848</v>
      </c>
      <c r="B2329" s="196">
        <v>1.3697999999999999</v>
      </c>
      <c r="C2329" s="196">
        <v>0.8012999999999999</v>
      </c>
      <c r="D2329" s="196">
        <v>32.963299999999997</v>
      </c>
      <c r="E2329" s="196">
        <v>31.840499999999999</v>
      </c>
      <c r="F2329" s="196">
        <v>33.0901</v>
      </c>
      <c r="G2329" s="196">
        <v>32.605099999999993</v>
      </c>
      <c r="H2329" s="197" t="s">
        <v>4398</v>
      </c>
      <c r="I2329" s="197"/>
      <c r="J2329" s="201" t="s">
        <v>3547</v>
      </c>
      <c r="K2329" s="197"/>
      <c r="L2329" s="192"/>
      <c r="M2329" s="197"/>
      <c r="N2329" s="192" t="s">
        <v>4417</v>
      </c>
      <c r="O2329" s="194" t="s">
        <v>2941</v>
      </c>
      <c r="P2329" s="192" t="s">
        <v>10893</v>
      </c>
      <c r="Q2329" s="197" t="s">
        <v>3547</v>
      </c>
    </row>
    <row r="2330" spans="1:17">
      <c r="A2330" s="192" t="s">
        <v>6849</v>
      </c>
      <c r="B2330" s="196">
        <v>1.742</v>
      </c>
      <c r="C2330" s="196">
        <v>0.89089999999999991</v>
      </c>
      <c r="D2330" s="196">
        <v>36.585199999999993</v>
      </c>
      <c r="E2330" s="196">
        <v>39.139099999999999</v>
      </c>
      <c r="F2330" s="196">
        <v>36.662999999999997</v>
      </c>
      <c r="G2330" s="196">
        <v>37.474599999999995</v>
      </c>
      <c r="H2330" s="197" t="s">
        <v>1759</v>
      </c>
      <c r="I2330" s="197"/>
      <c r="J2330" s="201" t="s">
        <v>3547</v>
      </c>
      <c r="K2330" s="197"/>
      <c r="L2330" s="192"/>
      <c r="M2330" s="197"/>
      <c r="N2330" s="192" t="s">
        <v>4408</v>
      </c>
      <c r="O2330" s="194" t="s">
        <v>2928</v>
      </c>
      <c r="P2330" s="192" t="s">
        <v>10880</v>
      </c>
      <c r="Q2330" s="197" t="s">
        <v>3547</v>
      </c>
    </row>
    <row r="2331" spans="1:17">
      <c r="A2331" s="192" t="s">
        <v>6850</v>
      </c>
      <c r="B2331" s="196">
        <v>1.4955999999999998</v>
      </c>
      <c r="C2331" s="196">
        <v>0.89869999999999994</v>
      </c>
      <c r="D2331" s="196">
        <v>34.430699999999995</v>
      </c>
      <c r="E2331" s="196">
        <v>37.983699999999999</v>
      </c>
      <c r="F2331" s="196">
        <v>37.944299999999998</v>
      </c>
      <c r="G2331" s="196">
        <v>36.692499999999995</v>
      </c>
      <c r="H2331" s="197" t="s">
        <v>1448</v>
      </c>
      <c r="I2331" s="197"/>
      <c r="J2331" s="201" t="s">
        <v>3547</v>
      </c>
      <c r="K2331" s="197"/>
      <c r="L2331" s="192"/>
      <c r="M2331" s="197"/>
      <c r="N2331" s="192" t="s">
        <v>4418</v>
      </c>
      <c r="O2331" s="194" t="s">
        <v>2942</v>
      </c>
      <c r="P2331" s="192" t="s">
        <v>10894</v>
      </c>
      <c r="Q2331" s="197" t="s">
        <v>3547</v>
      </c>
    </row>
    <row r="2332" spans="1:17">
      <c r="A2332" s="192" t="s">
        <v>6851</v>
      </c>
      <c r="B2332" s="196">
        <v>1.3515999999999999</v>
      </c>
      <c r="C2332" s="196">
        <v>0.97159999999999991</v>
      </c>
      <c r="D2332" s="196">
        <v>34.780999999999999</v>
      </c>
      <c r="E2332" s="196">
        <v>33.809599999999996</v>
      </c>
      <c r="F2332" s="196">
        <v>36.298699999999997</v>
      </c>
      <c r="G2332" s="196">
        <v>34.984699999999997</v>
      </c>
      <c r="H2332" s="197" t="s">
        <v>1456</v>
      </c>
      <c r="I2332" s="197"/>
      <c r="J2332" s="201" t="s">
        <v>3547</v>
      </c>
      <c r="K2332" s="197"/>
      <c r="L2332" s="192"/>
      <c r="M2332" s="197"/>
      <c r="N2332" s="192" t="s">
        <v>3664</v>
      </c>
      <c r="O2332" s="194" t="s">
        <v>2943</v>
      </c>
      <c r="P2332" s="192" t="s">
        <v>10895</v>
      </c>
      <c r="Q2332" s="197" t="s">
        <v>3547</v>
      </c>
    </row>
    <row r="2333" spans="1:17">
      <c r="A2333" s="192" t="s">
        <v>6852</v>
      </c>
      <c r="B2333" s="196">
        <v>1.4909999999999999</v>
      </c>
      <c r="C2333" s="196">
        <v>0.89089999999999991</v>
      </c>
      <c r="D2333" s="196">
        <v>34.892599999999995</v>
      </c>
      <c r="E2333" s="196">
        <v>36.390999999999998</v>
      </c>
      <c r="F2333" s="196">
        <v>37.1008</v>
      </c>
      <c r="G2333" s="196">
        <v>36.122299999999996</v>
      </c>
      <c r="H2333" s="197" t="s">
        <v>4398</v>
      </c>
      <c r="I2333" s="197" t="s">
        <v>1759</v>
      </c>
      <c r="J2333" s="201" t="s">
        <v>3547</v>
      </c>
      <c r="K2333" s="197" t="s">
        <v>3550</v>
      </c>
      <c r="L2333" s="192"/>
      <c r="M2333" s="197">
        <v>1.6299999999999999E-2</v>
      </c>
      <c r="N2333" s="192" t="s">
        <v>3949</v>
      </c>
      <c r="O2333" s="194" t="s">
        <v>2944</v>
      </c>
      <c r="P2333" s="192" t="s">
        <v>10896</v>
      </c>
      <c r="Q2333" s="197" t="s">
        <v>3547</v>
      </c>
    </row>
    <row r="2334" spans="1:17">
      <c r="A2334" s="192" t="s">
        <v>6853</v>
      </c>
      <c r="B2334" s="196">
        <v>1.4122999999999999</v>
      </c>
      <c r="C2334" s="196">
        <v>0.8012999999999999</v>
      </c>
      <c r="D2334" s="196">
        <v>33.845599999999997</v>
      </c>
      <c r="E2334" s="196">
        <v>39.141299999999994</v>
      </c>
      <c r="F2334" s="196">
        <v>33.076299999999996</v>
      </c>
      <c r="G2334" s="196">
        <v>35.173999999999999</v>
      </c>
      <c r="H2334" s="197" t="s">
        <v>4398</v>
      </c>
      <c r="I2334" s="197" t="s">
        <v>1783</v>
      </c>
      <c r="J2334" s="201" t="s">
        <v>3610</v>
      </c>
      <c r="K2334" s="197"/>
      <c r="L2334" s="192"/>
      <c r="M2334" s="197">
        <v>5.7999999999999996E-3</v>
      </c>
      <c r="N2334" s="192" t="s">
        <v>4419</v>
      </c>
      <c r="O2334" s="194" t="s">
        <v>1642</v>
      </c>
      <c r="P2334" s="192" t="s">
        <v>10897</v>
      </c>
      <c r="Q2334" s="197" t="s">
        <v>3547</v>
      </c>
    </row>
    <row r="2335" spans="1:17">
      <c r="A2335" s="192" t="s">
        <v>6854</v>
      </c>
      <c r="B2335" s="196">
        <v>1.5349999999999999</v>
      </c>
      <c r="C2335" s="196">
        <v>0.89869999999999994</v>
      </c>
      <c r="D2335" s="196">
        <v>32.537699999999994</v>
      </c>
      <c r="E2335" s="196">
        <v>32.135599999999997</v>
      </c>
      <c r="F2335" s="196">
        <v>33.238099999999996</v>
      </c>
      <c r="G2335" s="196">
        <v>32.627899999999997</v>
      </c>
      <c r="H2335" s="197" t="s">
        <v>1448</v>
      </c>
      <c r="I2335" s="197"/>
      <c r="J2335" s="201" t="s">
        <v>3547</v>
      </c>
      <c r="K2335" s="197"/>
      <c r="L2335" s="192"/>
      <c r="M2335" s="197"/>
      <c r="N2335" s="192" t="s">
        <v>3792</v>
      </c>
      <c r="O2335" s="194" t="s">
        <v>2945</v>
      </c>
      <c r="P2335" s="192" t="s">
        <v>10898</v>
      </c>
      <c r="Q2335" s="197" t="s">
        <v>3547</v>
      </c>
    </row>
    <row r="2336" spans="1:17">
      <c r="A2336" s="192" t="s">
        <v>6855</v>
      </c>
      <c r="B2336" s="196">
        <v>1.2528999999999999</v>
      </c>
      <c r="C2336" s="196">
        <v>0.81169999999999987</v>
      </c>
      <c r="D2336" s="196">
        <v>32.602099999999993</v>
      </c>
      <c r="E2336" s="196">
        <v>33.798599999999993</v>
      </c>
      <c r="F2336" s="196">
        <v>32.799199999999999</v>
      </c>
      <c r="G2336" s="196">
        <v>33.067899999999995</v>
      </c>
      <c r="H2336" s="197" t="s">
        <v>4398</v>
      </c>
      <c r="I2336" s="197"/>
      <c r="J2336" s="201" t="s">
        <v>3547</v>
      </c>
      <c r="K2336" s="197"/>
      <c r="L2336" s="192"/>
      <c r="M2336" s="197">
        <v>1.04E-2</v>
      </c>
      <c r="N2336" s="192" t="s">
        <v>4420</v>
      </c>
      <c r="O2336" s="194" t="s">
        <v>2946</v>
      </c>
      <c r="P2336" s="192" t="s">
        <v>10899</v>
      </c>
      <c r="Q2336" s="197" t="s">
        <v>3547</v>
      </c>
    </row>
    <row r="2337" spans="1:17">
      <c r="A2337" s="192" t="s">
        <v>6856</v>
      </c>
      <c r="B2337" s="196">
        <v>1.3998999999999999</v>
      </c>
      <c r="C2337" s="196">
        <v>0.82429999999999992</v>
      </c>
      <c r="D2337" s="196">
        <v>37.291499999999999</v>
      </c>
      <c r="E2337" s="196">
        <v>35.163799999999995</v>
      </c>
      <c r="F2337" s="196">
        <v>36.329499999999996</v>
      </c>
      <c r="G2337" s="196">
        <v>36.236199999999997</v>
      </c>
      <c r="H2337" s="197" t="s">
        <v>4398</v>
      </c>
      <c r="I2337" s="197"/>
      <c r="J2337" s="201" t="s">
        <v>3547</v>
      </c>
      <c r="K2337" s="197"/>
      <c r="L2337" s="192"/>
      <c r="M2337" s="197">
        <v>2.3E-2</v>
      </c>
      <c r="N2337" s="192" t="s">
        <v>4421</v>
      </c>
      <c r="O2337" s="194" t="s">
        <v>2947</v>
      </c>
      <c r="P2337" s="192" t="s">
        <v>10900</v>
      </c>
      <c r="Q2337" s="197" t="s">
        <v>3547</v>
      </c>
    </row>
    <row r="2338" spans="1:17">
      <c r="A2338" s="192" t="s">
        <v>6857</v>
      </c>
      <c r="B2338" s="196">
        <v>1.9564999999999999</v>
      </c>
      <c r="C2338" s="196">
        <v>0.89089999999999991</v>
      </c>
      <c r="D2338" s="196">
        <v>42.004999999999995</v>
      </c>
      <c r="E2338" s="196">
        <v>38.861199999999997</v>
      </c>
      <c r="F2338" s="196">
        <v>41.702199999999998</v>
      </c>
      <c r="G2338" s="196">
        <v>40.842099999999995</v>
      </c>
      <c r="H2338" s="197" t="s">
        <v>1759</v>
      </c>
      <c r="I2338" s="197"/>
      <c r="J2338" s="201" t="s">
        <v>3547</v>
      </c>
      <c r="K2338" s="197"/>
      <c r="L2338" s="192"/>
      <c r="M2338" s="197"/>
      <c r="N2338" s="192" t="s">
        <v>4408</v>
      </c>
      <c r="O2338" s="194" t="s">
        <v>2928</v>
      </c>
      <c r="P2338" s="192" t="s">
        <v>10880</v>
      </c>
      <c r="Q2338" s="197" t="s">
        <v>3547</v>
      </c>
    </row>
    <row r="2339" spans="1:17">
      <c r="A2339" s="192" t="s">
        <v>9741</v>
      </c>
      <c r="B2339" s="196"/>
      <c r="C2339" s="196">
        <v>0.93749999999999989</v>
      </c>
      <c r="D2339" s="196">
        <v>35.496799999999993</v>
      </c>
      <c r="E2339" s="196">
        <v>35.502999999999993</v>
      </c>
      <c r="F2339" s="196"/>
      <c r="G2339" s="196">
        <v>35.499799999999993</v>
      </c>
      <c r="H2339" s="197" t="s">
        <v>1444</v>
      </c>
      <c r="I2339" s="197"/>
      <c r="J2339" s="201" t="s">
        <v>3547</v>
      </c>
      <c r="K2339" s="197"/>
      <c r="L2339" s="192"/>
      <c r="M2339" s="197"/>
      <c r="N2339" s="192" t="s">
        <v>3950</v>
      </c>
      <c r="O2339" s="194" t="s">
        <v>2911</v>
      </c>
      <c r="P2339" s="192" t="s">
        <v>10860</v>
      </c>
      <c r="Q2339" s="197" t="s">
        <v>3547</v>
      </c>
    </row>
    <row r="2340" spans="1:17">
      <c r="A2340" s="192" t="s">
        <v>6858</v>
      </c>
      <c r="B2340" s="196">
        <v>1.6623999999999999</v>
      </c>
      <c r="C2340" s="196">
        <v>0.93709999999999993</v>
      </c>
      <c r="D2340" s="196">
        <v>32.9345</v>
      </c>
      <c r="E2340" s="196">
        <v>31.885599999999997</v>
      </c>
      <c r="F2340" s="196">
        <v>33.617299999999993</v>
      </c>
      <c r="G2340" s="196">
        <v>32.823099999999997</v>
      </c>
      <c r="H2340" s="197" t="s">
        <v>4423</v>
      </c>
      <c r="I2340" s="197" t="s">
        <v>1456</v>
      </c>
      <c r="J2340" s="201" t="s">
        <v>3547</v>
      </c>
      <c r="K2340" s="197" t="s">
        <v>3550</v>
      </c>
      <c r="L2340" s="192"/>
      <c r="M2340" s="197"/>
      <c r="N2340" s="192" t="s">
        <v>3924</v>
      </c>
      <c r="O2340" s="194" t="s">
        <v>2948</v>
      </c>
      <c r="P2340" s="192" t="s">
        <v>10901</v>
      </c>
      <c r="Q2340" s="197" t="s">
        <v>3547</v>
      </c>
    </row>
    <row r="2341" spans="1:17">
      <c r="A2341" s="192" t="s">
        <v>6859</v>
      </c>
      <c r="B2341" s="196">
        <v>1.4202999999999999</v>
      </c>
      <c r="C2341" s="196">
        <v>0.89089999999999991</v>
      </c>
      <c r="D2341" s="196">
        <v>32.329899999999995</v>
      </c>
      <c r="E2341" s="196">
        <v>35.367699999999999</v>
      </c>
      <c r="F2341" s="196">
        <v>34.119999999999997</v>
      </c>
      <c r="G2341" s="196">
        <v>33.896999999999998</v>
      </c>
      <c r="H2341" s="197" t="s">
        <v>4398</v>
      </c>
      <c r="I2341" s="197" t="s">
        <v>1759</v>
      </c>
      <c r="J2341" s="201" t="s">
        <v>3547</v>
      </c>
      <c r="K2341" s="197" t="s">
        <v>3550</v>
      </c>
      <c r="L2341" s="192"/>
      <c r="M2341" s="197"/>
      <c r="N2341" s="192" t="s">
        <v>4424</v>
      </c>
      <c r="O2341" s="194" t="s">
        <v>2949</v>
      </c>
      <c r="P2341" s="192" t="s">
        <v>10902</v>
      </c>
      <c r="Q2341" s="197" t="s">
        <v>3547</v>
      </c>
    </row>
    <row r="2342" spans="1:17">
      <c r="A2342" s="192" t="s">
        <v>6860</v>
      </c>
      <c r="B2342" s="196">
        <v>1.6094999999999999</v>
      </c>
      <c r="C2342" s="196">
        <v>0.89869999999999994</v>
      </c>
      <c r="D2342" s="196">
        <v>33.060499999999998</v>
      </c>
      <c r="E2342" s="196">
        <v>35.090799999999994</v>
      </c>
      <c r="F2342" s="196">
        <v>34.499799999999993</v>
      </c>
      <c r="G2342" s="196">
        <v>34.206699999999998</v>
      </c>
      <c r="H2342" s="197" t="s">
        <v>1448</v>
      </c>
      <c r="I2342" s="197"/>
      <c r="J2342" s="201" t="s">
        <v>3547</v>
      </c>
      <c r="K2342" s="197"/>
      <c r="L2342" s="192"/>
      <c r="M2342" s="197"/>
      <c r="N2342" s="192" t="s">
        <v>4405</v>
      </c>
      <c r="O2342" s="194" t="s">
        <v>2923</v>
      </c>
      <c r="P2342" s="192" t="s">
        <v>10875</v>
      </c>
      <c r="Q2342" s="197" t="s">
        <v>3547</v>
      </c>
    </row>
    <row r="2343" spans="1:17">
      <c r="A2343" s="192" t="s">
        <v>6861</v>
      </c>
      <c r="B2343" s="196">
        <v>1.2494999999999998</v>
      </c>
      <c r="C2343" s="196">
        <v>0.87409999999999999</v>
      </c>
      <c r="D2343" s="196">
        <v>32.200599999999994</v>
      </c>
      <c r="E2343" s="196">
        <v>34.330599999999997</v>
      </c>
      <c r="F2343" s="196">
        <v>34.897999999999996</v>
      </c>
      <c r="G2343" s="196">
        <v>33.803199999999997</v>
      </c>
      <c r="H2343" s="197" t="s">
        <v>4398</v>
      </c>
      <c r="I2343" s="197" t="s">
        <v>1448</v>
      </c>
      <c r="J2343" s="201" t="s">
        <v>3610</v>
      </c>
      <c r="K2343" s="197"/>
      <c r="L2343" s="192"/>
      <c r="M2343" s="197">
        <v>2.5999999999999999E-2</v>
      </c>
      <c r="N2343" s="192" t="s">
        <v>4425</v>
      </c>
      <c r="O2343" s="194" t="s">
        <v>2950</v>
      </c>
      <c r="P2343" s="192" t="s">
        <v>10903</v>
      </c>
      <c r="Q2343" s="197" t="s">
        <v>9817</v>
      </c>
    </row>
    <row r="2344" spans="1:17">
      <c r="A2344" s="192" t="s">
        <v>6862</v>
      </c>
      <c r="B2344" s="196">
        <v>1.4450999999999998</v>
      </c>
      <c r="C2344" s="196">
        <v>0.82069999999999999</v>
      </c>
      <c r="D2344" s="196">
        <v>30.717899999999997</v>
      </c>
      <c r="E2344" s="196">
        <v>31.633299999999998</v>
      </c>
      <c r="F2344" s="196">
        <v>32.450199999999995</v>
      </c>
      <c r="G2344" s="196">
        <v>31.5854</v>
      </c>
      <c r="H2344" s="197" t="s">
        <v>1422</v>
      </c>
      <c r="I2344" s="197"/>
      <c r="J2344" s="201" t="s">
        <v>3547</v>
      </c>
      <c r="K2344" s="197"/>
      <c r="L2344" s="192"/>
      <c r="M2344" s="197"/>
      <c r="N2344" s="192" t="s">
        <v>4412</v>
      </c>
      <c r="O2344" s="194" t="s">
        <v>2935</v>
      </c>
      <c r="P2344" s="192" t="s">
        <v>10887</v>
      </c>
      <c r="Q2344" s="197" t="s">
        <v>3547</v>
      </c>
    </row>
    <row r="2345" spans="1:17">
      <c r="A2345" s="192" t="s">
        <v>6863</v>
      </c>
      <c r="B2345" s="196">
        <v>1.4364999999999999</v>
      </c>
      <c r="C2345" s="196">
        <v>0.9375</v>
      </c>
      <c r="D2345" s="196">
        <v>35.722099999999998</v>
      </c>
      <c r="E2345" s="196">
        <v>36.877999999999993</v>
      </c>
      <c r="F2345" s="196">
        <v>36.799899999999994</v>
      </c>
      <c r="G2345" s="196">
        <v>36.465599999999995</v>
      </c>
      <c r="H2345" s="197" t="s">
        <v>1444</v>
      </c>
      <c r="I2345" s="197"/>
      <c r="J2345" s="201" t="s">
        <v>3547</v>
      </c>
      <c r="K2345" s="197"/>
      <c r="L2345" s="192"/>
      <c r="M2345" s="197"/>
      <c r="N2345" s="192" t="s">
        <v>3578</v>
      </c>
      <c r="O2345" s="194" t="s">
        <v>2927</v>
      </c>
      <c r="P2345" s="192" t="s">
        <v>10879</v>
      </c>
      <c r="Q2345" s="197" t="s">
        <v>3547</v>
      </c>
    </row>
    <row r="2346" spans="1:17">
      <c r="A2346" s="192" t="s">
        <v>6864</v>
      </c>
      <c r="B2346" s="196">
        <v>1.7010999999999998</v>
      </c>
      <c r="C2346" s="196">
        <v>0.87659999999999993</v>
      </c>
      <c r="D2346" s="196">
        <v>37.227799999999995</v>
      </c>
      <c r="E2346" s="196">
        <v>37.658099999999997</v>
      </c>
      <c r="F2346" s="196">
        <v>38.000599999999999</v>
      </c>
      <c r="G2346" s="196">
        <v>37.642399999999995</v>
      </c>
      <c r="H2346" s="197" t="s">
        <v>1464</v>
      </c>
      <c r="I2346" s="197"/>
      <c r="J2346" s="201" t="s">
        <v>3547</v>
      </c>
      <c r="K2346" s="197"/>
      <c r="L2346" s="192"/>
      <c r="M2346" s="197"/>
      <c r="N2346" s="192" t="s">
        <v>3565</v>
      </c>
      <c r="O2346" s="194" t="s">
        <v>2929</v>
      </c>
      <c r="P2346" s="192" t="s">
        <v>10881</v>
      </c>
      <c r="Q2346" s="197" t="s">
        <v>3547</v>
      </c>
    </row>
    <row r="2347" spans="1:17">
      <c r="A2347" s="192" t="s">
        <v>6865</v>
      </c>
      <c r="B2347" s="196">
        <v>1.8506999999999998</v>
      </c>
      <c r="C2347" s="196">
        <v>0.9375</v>
      </c>
      <c r="D2347" s="196">
        <v>39.006599999999999</v>
      </c>
      <c r="E2347" s="196">
        <v>40.1967</v>
      </c>
      <c r="F2347" s="196">
        <v>41.269399999999997</v>
      </c>
      <c r="G2347" s="196">
        <v>40.169899999999998</v>
      </c>
      <c r="H2347" s="197" t="s">
        <v>1444</v>
      </c>
      <c r="I2347" s="197"/>
      <c r="J2347" s="201" t="s">
        <v>3547</v>
      </c>
      <c r="K2347" s="197"/>
      <c r="L2347" s="192"/>
      <c r="M2347" s="197"/>
      <c r="N2347" s="192" t="s">
        <v>3950</v>
      </c>
      <c r="O2347" s="194" t="s">
        <v>2911</v>
      </c>
      <c r="P2347" s="192" t="s">
        <v>10860</v>
      </c>
      <c r="Q2347" s="197" t="s">
        <v>3547</v>
      </c>
    </row>
    <row r="2348" spans="1:17">
      <c r="A2348" s="192" t="s">
        <v>6866</v>
      </c>
      <c r="B2348" s="196">
        <v>2.2143999999999999</v>
      </c>
      <c r="C2348" s="196">
        <v>0.89869999999999994</v>
      </c>
      <c r="D2348" s="196">
        <v>39.072799999999994</v>
      </c>
      <c r="E2348" s="196">
        <v>39.995199999999997</v>
      </c>
      <c r="F2348" s="196">
        <v>38.780199999999994</v>
      </c>
      <c r="G2348" s="196">
        <v>39.2806</v>
      </c>
      <c r="H2348" s="197" t="s">
        <v>1448</v>
      </c>
      <c r="I2348" s="197"/>
      <c r="J2348" s="201" t="s">
        <v>3547</v>
      </c>
      <c r="K2348" s="197"/>
      <c r="L2348" s="192"/>
      <c r="M2348" s="197"/>
      <c r="N2348" s="192" t="s">
        <v>4405</v>
      </c>
      <c r="O2348" s="194" t="s">
        <v>2923</v>
      </c>
      <c r="P2348" s="192" t="s">
        <v>10875</v>
      </c>
      <c r="Q2348" s="197" t="s">
        <v>3547</v>
      </c>
    </row>
    <row r="2349" spans="1:17">
      <c r="A2349" s="192" t="s">
        <v>6867</v>
      </c>
      <c r="B2349" s="196">
        <v>1.9235</v>
      </c>
      <c r="C2349" s="196">
        <v>0.87409999999999999</v>
      </c>
      <c r="D2349" s="196">
        <v>33.9101</v>
      </c>
      <c r="E2349" s="196">
        <v>32.809399999999997</v>
      </c>
      <c r="F2349" s="196">
        <v>32.568399999999997</v>
      </c>
      <c r="G2349" s="196">
        <v>33.136399999999995</v>
      </c>
      <c r="H2349" s="197" t="s">
        <v>1783</v>
      </c>
      <c r="I2349" s="197" t="s">
        <v>1448</v>
      </c>
      <c r="J2349" s="201" t="s">
        <v>3547</v>
      </c>
      <c r="K2349" s="197" t="s">
        <v>3550</v>
      </c>
      <c r="L2349" s="192"/>
      <c r="M2349" s="197"/>
      <c r="N2349" s="192" t="s">
        <v>4411</v>
      </c>
      <c r="O2349" s="194" t="s">
        <v>2933</v>
      </c>
      <c r="P2349" s="192" t="s">
        <v>10885</v>
      </c>
      <c r="Q2349" s="197" t="s">
        <v>9817</v>
      </c>
    </row>
    <row r="2350" spans="1:17">
      <c r="A2350" s="192" t="s">
        <v>6868</v>
      </c>
      <c r="B2350" s="196">
        <v>1.589</v>
      </c>
      <c r="C2350" s="196">
        <v>0.89869999999999994</v>
      </c>
      <c r="D2350" s="196">
        <v>36.888599999999997</v>
      </c>
      <c r="E2350" s="196">
        <v>37.241899999999994</v>
      </c>
      <c r="F2350" s="196">
        <v>35.983899999999998</v>
      </c>
      <c r="G2350" s="196">
        <v>36.7211</v>
      </c>
      <c r="H2350" s="197" t="s">
        <v>1448</v>
      </c>
      <c r="I2350" s="197"/>
      <c r="J2350" s="201" t="s">
        <v>3547</v>
      </c>
      <c r="K2350" s="197"/>
      <c r="L2350" s="192"/>
      <c r="M2350" s="197"/>
      <c r="N2350" s="192" t="s">
        <v>4405</v>
      </c>
      <c r="O2350" s="194" t="s">
        <v>2923</v>
      </c>
      <c r="P2350" s="192" t="s">
        <v>10875</v>
      </c>
      <c r="Q2350" s="197" t="s">
        <v>3547</v>
      </c>
    </row>
    <row r="2351" spans="1:17">
      <c r="A2351" s="192" t="s">
        <v>6869</v>
      </c>
      <c r="B2351" s="196">
        <v>1.5372999999999999</v>
      </c>
      <c r="C2351" s="196">
        <v>0.89869999999999994</v>
      </c>
      <c r="D2351" s="196">
        <v>37.413499999999999</v>
      </c>
      <c r="E2351" s="196">
        <v>39.404399999999995</v>
      </c>
      <c r="F2351" s="196">
        <v>39.318099999999994</v>
      </c>
      <c r="G2351" s="196">
        <v>38.695699999999995</v>
      </c>
      <c r="H2351" s="197" t="s">
        <v>1448</v>
      </c>
      <c r="I2351" s="197"/>
      <c r="J2351" s="201" t="s">
        <v>3547</v>
      </c>
      <c r="K2351" s="197"/>
      <c r="L2351" s="192"/>
      <c r="M2351" s="197"/>
      <c r="N2351" s="192" t="s">
        <v>4405</v>
      </c>
      <c r="O2351" s="194" t="s">
        <v>2923</v>
      </c>
      <c r="P2351" s="192" t="s">
        <v>10875</v>
      </c>
      <c r="Q2351" s="197" t="s">
        <v>3547</v>
      </c>
    </row>
    <row r="2352" spans="1:17">
      <c r="A2352" s="192" t="s">
        <v>6870</v>
      </c>
      <c r="B2352" s="196">
        <v>1.6476</v>
      </c>
      <c r="C2352" s="196">
        <v>0.89869999999999994</v>
      </c>
      <c r="D2352" s="196">
        <v>32.972799999999999</v>
      </c>
      <c r="E2352" s="196">
        <v>33.389799999999994</v>
      </c>
      <c r="F2352" s="196">
        <v>34.240499999999997</v>
      </c>
      <c r="G2352" s="196">
        <v>33.524699999999996</v>
      </c>
      <c r="H2352" s="197" t="s">
        <v>1448</v>
      </c>
      <c r="I2352" s="197"/>
      <c r="J2352" s="201" t="s">
        <v>3547</v>
      </c>
      <c r="K2352" s="197"/>
      <c r="L2352" s="192"/>
      <c r="M2352" s="197"/>
      <c r="N2352" s="192" t="s">
        <v>4426</v>
      </c>
      <c r="O2352" s="194" t="s">
        <v>2951</v>
      </c>
      <c r="P2352" s="192" t="s">
        <v>10904</v>
      </c>
      <c r="Q2352" s="197" t="s">
        <v>3547</v>
      </c>
    </row>
    <row r="2353" spans="1:17">
      <c r="A2353" s="192" t="s">
        <v>6871</v>
      </c>
      <c r="B2353" s="196">
        <v>1.6631999999999998</v>
      </c>
      <c r="C2353" s="196">
        <v>0.8012999999999999</v>
      </c>
      <c r="D2353" s="196">
        <v>33.557199999999995</v>
      </c>
      <c r="E2353" s="196">
        <v>37.83</v>
      </c>
      <c r="F2353" s="196">
        <v>31.771099999999997</v>
      </c>
      <c r="G2353" s="196">
        <v>34.428399999999996</v>
      </c>
      <c r="H2353" s="197" t="s">
        <v>4398</v>
      </c>
      <c r="I2353" s="197"/>
      <c r="J2353" s="201" t="s">
        <v>3547</v>
      </c>
      <c r="K2353" s="197"/>
      <c r="L2353" s="192"/>
      <c r="M2353" s="197"/>
      <c r="N2353" s="192" t="s">
        <v>1341</v>
      </c>
      <c r="O2353" s="194" t="s">
        <v>2952</v>
      </c>
      <c r="P2353" s="192" t="s">
        <v>10905</v>
      </c>
      <c r="Q2353" s="197" t="s">
        <v>3547</v>
      </c>
    </row>
    <row r="2354" spans="1:17">
      <c r="A2354" s="192" t="s">
        <v>6872</v>
      </c>
      <c r="B2354" s="196">
        <v>1.1766999999999999</v>
      </c>
      <c r="C2354" s="196">
        <v>0.8012999999999999</v>
      </c>
      <c r="D2354" s="196">
        <v>27.9483</v>
      </c>
      <c r="E2354" s="196">
        <v>28.933299999999999</v>
      </c>
      <c r="F2354" s="196">
        <v>33.933899999999994</v>
      </c>
      <c r="G2354" s="196">
        <v>30.275499999999997</v>
      </c>
      <c r="H2354" s="197" t="s">
        <v>4398</v>
      </c>
      <c r="I2354" s="197"/>
      <c r="J2354" s="201" t="s">
        <v>3547</v>
      </c>
      <c r="K2354" s="197"/>
      <c r="L2354" s="192"/>
      <c r="M2354" s="197"/>
      <c r="N2354" s="192" t="s">
        <v>4427</v>
      </c>
      <c r="O2354" s="194" t="s">
        <v>2953</v>
      </c>
      <c r="P2354" s="192" t="s">
        <v>10906</v>
      </c>
      <c r="Q2354" s="197" t="s">
        <v>3547</v>
      </c>
    </row>
    <row r="2355" spans="1:17">
      <c r="A2355" s="192" t="s">
        <v>6873</v>
      </c>
      <c r="B2355" s="196">
        <v>1.5448</v>
      </c>
      <c r="C2355" s="196">
        <v>0.87409999999999999</v>
      </c>
      <c r="D2355" s="196">
        <v>34.117799999999995</v>
      </c>
      <c r="E2355" s="196">
        <v>31.417599999999997</v>
      </c>
      <c r="F2355" s="196">
        <v>32.082099999999997</v>
      </c>
      <c r="G2355" s="196">
        <v>32.497299999999996</v>
      </c>
      <c r="H2355" s="197" t="s">
        <v>1346</v>
      </c>
      <c r="I2355" s="197" t="s">
        <v>1448</v>
      </c>
      <c r="J2355" s="201" t="s">
        <v>3547</v>
      </c>
      <c r="K2355" s="197" t="s">
        <v>3550</v>
      </c>
      <c r="L2355" s="192"/>
      <c r="M2355" s="197">
        <v>2.01E-2</v>
      </c>
      <c r="N2355" s="192" t="s">
        <v>3752</v>
      </c>
      <c r="O2355" s="194" t="s">
        <v>1950</v>
      </c>
      <c r="P2355" s="192" t="s">
        <v>10869</v>
      </c>
      <c r="Q2355" s="197" t="s">
        <v>3547</v>
      </c>
    </row>
    <row r="2356" spans="1:17">
      <c r="A2356" s="192" t="s">
        <v>6874</v>
      </c>
      <c r="B2356" s="196">
        <v>1.8345999999999998</v>
      </c>
      <c r="C2356" s="196">
        <v>0.87409999999999999</v>
      </c>
      <c r="D2356" s="196">
        <v>32.372</v>
      </c>
      <c r="E2356" s="196">
        <v>32.173699999999997</v>
      </c>
      <c r="F2356" s="196">
        <v>33.517799999999994</v>
      </c>
      <c r="G2356" s="196">
        <v>32.6877</v>
      </c>
      <c r="H2356" s="197" t="s">
        <v>1422</v>
      </c>
      <c r="I2356" s="197" t="s">
        <v>1448</v>
      </c>
      <c r="J2356" s="201" t="s">
        <v>3547</v>
      </c>
      <c r="K2356" s="197" t="s">
        <v>3550</v>
      </c>
      <c r="L2356" s="192"/>
      <c r="M2356" s="197"/>
      <c r="N2356" s="192" t="s">
        <v>4412</v>
      </c>
      <c r="O2356" s="194" t="s">
        <v>2935</v>
      </c>
      <c r="P2356" s="192" t="s">
        <v>10887</v>
      </c>
      <c r="Q2356" s="197" t="s">
        <v>9817</v>
      </c>
    </row>
    <row r="2357" spans="1:17">
      <c r="A2357" s="192" t="s">
        <v>6875</v>
      </c>
      <c r="B2357" s="196">
        <v>1.4569999999999999</v>
      </c>
      <c r="C2357" s="196">
        <v>0.97159999999999991</v>
      </c>
      <c r="D2357" s="196">
        <v>42.067899999999995</v>
      </c>
      <c r="E2357" s="196">
        <v>41.823499999999996</v>
      </c>
      <c r="F2357" s="196">
        <v>43.457499999999996</v>
      </c>
      <c r="G2357" s="196">
        <v>42.453999999999994</v>
      </c>
      <c r="H2357" s="197" t="s">
        <v>1456</v>
      </c>
      <c r="I2357" s="197"/>
      <c r="J2357" s="201" t="s">
        <v>3547</v>
      </c>
      <c r="K2357" s="197"/>
      <c r="L2357" s="192"/>
      <c r="M2357" s="197"/>
      <c r="N2357" s="192" t="s">
        <v>3609</v>
      </c>
      <c r="O2357" s="194" t="s">
        <v>2913</v>
      </c>
      <c r="P2357" s="192" t="s">
        <v>10862</v>
      </c>
      <c r="Q2357" s="197" t="s">
        <v>3547</v>
      </c>
    </row>
    <row r="2358" spans="1:17">
      <c r="A2358" s="192" t="s">
        <v>6876</v>
      </c>
      <c r="B2358" s="196">
        <v>0.95489999999999997</v>
      </c>
      <c r="C2358" s="196">
        <v>0.8012999999999999</v>
      </c>
      <c r="D2358" s="196">
        <v>27.182699999999997</v>
      </c>
      <c r="E2358" s="196">
        <v>27.664999999999999</v>
      </c>
      <c r="F2358" s="196">
        <v>29.786299999999997</v>
      </c>
      <c r="G2358" s="196">
        <v>28.175999999999998</v>
      </c>
      <c r="H2358" s="197" t="s">
        <v>4415</v>
      </c>
      <c r="I2358" s="197"/>
      <c r="J2358" s="201" t="s">
        <v>3547</v>
      </c>
      <c r="K2358" s="197"/>
      <c r="L2358" s="192"/>
      <c r="M2358" s="197"/>
      <c r="N2358" s="192" t="s">
        <v>4416</v>
      </c>
      <c r="O2358" s="194" t="s">
        <v>2939</v>
      </c>
      <c r="P2358" s="192" t="s">
        <v>10891</v>
      </c>
      <c r="Q2358" s="197" t="s">
        <v>3547</v>
      </c>
    </row>
    <row r="2359" spans="1:17">
      <c r="A2359" s="192" t="s">
        <v>6877</v>
      </c>
      <c r="B2359" s="196">
        <v>1.5895999999999999</v>
      </c>
      <c r="C2359" s="196">
        <v>0.89869999999999994</v>
      </c>
      <c r="D2359" s="196">
        <v>35.799399999999999</v>
      </c>
      <c r="E2359" s="196">
        <v>35.393099999999997</v>
      </c>
      <c r="F2359" s="196">
        <v>36.046899999999994</v>
      </c>
      <c r="G2359" s="196">
        <v>35.744699999999995</v>
      </c>
      <c r="H2359" s="197" t="s">
        <v>1448</v>
      </c>
      <c r="I2359" s="197"/>
      <c r="J2359" s="201" t="s">
        <v>3547</v>
      </c>
      <c r="K2359" s="197"/>
      <c r="L2359" s="192"/>
      <c r="M2359" s="197"/>
      <c r="N2359" s="192" t="s">
        <v>4405</v>
      </c>
      <c r="O2359" s="194" t="s">
        <v>2923</v>
      </c>
      <c r="P2359" s="192" t="s">
        <v>10875</v>
      </c>
      <c r="Q2359" s="197" t="s">
        <v>3547</v>
      </c>
    </row>
    <row r="2360" spans="1:17">
      <c r="A2360" s="192" t="s">
        <v>6878</v>
      </c>
      <c r="B2360" s="196">
        <v>1.2081</v>
      </c>
      <c r="C2360" s="196">
        <v>0.81169999999999987</v>
      </c>
      <c r="D2360" s="196">
        <v>34.2288</v>
      </c>
      <c r="E2360" s="196">
        <v>32.046399999999998</v>
      </c>
      <c r="F2360" s="196">
        <v>33.334199999999996</v>
      </c>
      <c r="G2360" s="196">
        <v>33.172899999999998</v>
      </c>
      <c r="H2360" s="197" t="s">
        <v>4398</v>
      </c>
      <c r="I2360" s="197"/>
      <c r="J2360" s="201" t="s">
        <v>3547</v>
      </c>
      <c r="K2360" s="197"/>
      <c r="L2360" s="192"/>
      <c r="M2360" s="197">
        <v>1.04E-2</v>
      </c>
      <c r="N2360" s="192" t="s">
        <v>4420</v>
      </c>
      <c r="O2360" s="194" t="s">
        <v>2946</v>
      </c>
      <c r="P2360" s="192" t="s">
        <v>10899</v>
      </c>
      <c r="Q2360" s="197" t="s">
        <v>3547</v>
      </c>
    </row>
    <row r="2361" spans="1:17">
      <c r="A2361" s="192" t="s">
        <v>6879</v>
      </c>
      <c r="B2361" s="196">
        <v>1.6242999999999999</v>
      </c>
      <c r="C2361" s="196">
        <v>0.93709999999999993</v>
      </c>
      <c r="D2361" s="196">
        <v>37.865499999999997</v>
      </c>
      <c r="E2361" s="196">
        <v>35.421899999999994</v>
      </c>
      <c r="F2361" s="196">
        <v>32.9041</v>
      </c>
      <c r="G2361" s="196">
        <v>35.1342</v>
      </c>
      <c r="H2361" s="197" t="s">
        <v>4398</v>
      </c>
      <c r="I2361" s="197" t="s">
        <v>1456</v>
      </c>
      <c r="J2361" s="201" t="s">
        <v>3547</v>
      </c>
      <c r="K2361" s="197" t="s">
        <v>3550</v>
      </c>
      <c r="L2361" s="192"/>
      <c r="M2361" s="197"/>
      <c r="N2361" s="192" t="s">
        <v>4428</v>
      </c>
      <c r="O2361" s="194" t="s">
        <v>2954</v>
      </c>
      <c r="P2361" s="192" t="s">
        <v>10907</v>
      </c>
      <c r="Q2361" s="197" t="s">
        <v>3547</v>
      </c>
    </row>
    <row r="2362" spans="1:17">
      <c r="A2362" s="192" t="s">
        <v>6880</v>
      </c>
      <c r="B2362" s="196">
        <v>1.5346</v>
      </c>
      <c r="C2362" s="196">
        <v>0.80899999999999994</v>
      </c>
      <c r="D2362" s="196">
        <v>33.560699999999997</v>
      </c>
      <c r="E2362" s="196">
        <v>33.600199999999994</v>
      </c>
      <c r="F2362" s="196">
        <v>35.509399999999999</v>
      </c>
      <c r="G2362" s="196">
        <v>34.207999999999998</v>
      </c>
      <c r="H2362" s="197" t="s">
        <v>1783</v>
      </c>
      <c r="I2362" s="197"/>
      <c r="J2362" s="201" t="s">
        <v>3547</v>
      </c>
      <c r="K2362" s="197"/>
      <c r="L2362" s="192"/>
      <c r="M2362" s="197">
        <v>7.6999999999999994E-3</v>
      </c>
      <c r="N2362" s="192" t="s">
        <v>4410</v>
      </c>
      <c r="O2362" s="194" t="s">
        <v>2931</v>
      </c>
      <c r="P2362" s="192" t="s">
        <v>10883</v>
      </c>
      <c r="Q2362" s="197" t="s">
        <v>3547</v>
      </c>
    </row>
    <row r="2363" spans="1:17">
      <c r="A2363" s="192" t="s">
        <v>6881</v>
      </c>
      <c r="B2363" s="196">
        <v>2.1851999999999996</v>
      </c>
      <c r="C2363" s="196">
        <v>0.9375</v>
      </c>
      <c r="D2363" s="196">
        <v>40.246199999999995</v>
      </c>
      <c r="E2363" s="196">
        <v>40.685299999999998</v>
      </c>
      <c r="F2363" s="196">
        <v>40.068799999999996</v>
      </c>
      <c r="G2363" s="196">
        <v>40.333999999999996</v>
      </c>
      <c r="H2363" s="197" t="s">
        <v>1444</v>
      </c>
      <c r="I2363" s="197"/>
      <c r="J2363" s="201" t="s">
        <v>3547</v>
      </c>
      <c r="K2363" s="197"/>
      <c r="L2363" s="192"/>
      <c r="M2363" s="197"/>
      <c r="N2363" s="192" t="s">
        <v>3950</v>
      </c>
      <c r="O2363" s="194" t="s">
        <v>2911</v>
      </c>
      <c r="P2363" s="192" t="s">
        <v>10860</v>
      </c>
      <c r="Q2363" s="197" t="s">
        <v>3547</v>
      </c>
    </row>
    <row r="2364" spans="1:17">
      <c r="A2364" s="192" t="s">
        <v>6882</v>
      </c>
      <c r="B2364" s="196">
        <v>1.5567</v>
      </c>
      <c r="C2364" s="196">
        <v>0.97159999999999991</v>
      </c>
      <c r="D2364" s="196">
        <v>32.552399999999999</v>
      </c>
      <c r="E2364" s="196">
        <v>31.7927</v>
      </c>
      <c r="F2364" s="196">
        <v>33.329599999999999</v>
      </c>
      <c r="G2364" s="196">
        <v>32.551899999999996</v>
      </c>
      <c r="H2364" s="197" t="s">
        <v>1456</v>
      </c>
      <c r="I2364" s="197"/>
      <c r="J2364" s="201" t="s">
        <v>3547</v>
      </c>
      <c r="K2364" s="197"/>
      <c r="L2364" s="192"/>
      <c r="M2364" s="197"/>
      <c r="N2364" s="192" t="s">
        <v>4429</v>
      </c>
      <c r="O2364" s="194" t="s">
        <v>2955</v>
      </c>
      <c r="P2364" s="192" t="s">
        <v>10908</v>
      </c>
      <c r="Q2364" s="197" t="s">
        <v>3547</v>
      </c>
    </row>
    <row r="2365" spans="1:17">
      <c r="A2365" s="192" t="s">
        <v>6883</v>
      </c>
      <c r="B2365" s="196">
        <v>1.5194999999999999</v>
      </c>
      <c r="C2365" s="196">
        <v>0.89869999999999994</v>
      </c>
      <c r="D2365" s="196">
        <v>38.559699999999999</v>
      </c>
      <c r="E2365" s="196">
        <v>37.928099999999993</v>
      </c>
      <c r="F2365" s="196">
        <v>38.119299999999996</v>
      </c>
      <c r="G2365" s="196">
        <v>38.209799999999994</v>
      </c>
      <c r="H2365" s="197" t="s">
        <v>1448</v>
      </c>
      <c r="I2365" s="197"/>
      <c r="J2365" s="201" t="s">
        <v>3547</v>
      </c>
      <c r="K2365" s="197"/>
      <c r="L2365" s="192"/>
      <c r="M2365" s="197"/>
      <c r="N2365" s="192" t="s">
        <v>4426</v>
      </c>
      <c r="O2365" s="194" t="s">
        <v>2951</v>
      </c>
      <c r="P2365" s="192" t="s">
        <v>10904</v>
      </c>
      <c r="Q2365" s="197" t="s">
        <v>3547</v>
      </c>
    </row>
    <row r="2366" spans="1:17">
      <c r="A2366" s="192" t="s">
        <v>6884</v>
      </c>
      <c r="B2366" s="196">
        <v>1.4392999999999998</v>
      </c>
      <c r="C2366" s="196">
        <v>0.87659999999999993</v>
      </c>
      <c r="D2366" s="196">
        <v>36.472799999999999</v>
      </c>
      <c r="E2366" s="196">
        <v>35.363</v>
      </c>
      <c r="F2366" s="196">
        <v>36.320999999999998</v>
      </c>
      <c r="G2366" s="196">
        <v>36.054199999999994</v>
      </c>
      <c r="H2366" s="197" t="s">
        <v>1464</v>
      </c>
      <c r="I2366" s="197"/>
      <c r="J2366" s="201" t="s">
        <v>3547</v>
      </c>
      <c r="K2366" s="197"/>
      <c r="L2366" s="192"/>
      <c r="M2366" s="197"/>
      <c r="N2366" s="192" t="s">
        <v>4003</v>
      </c>
      <c r="O2366" s="194" t="s">
        <v>2956</v>
      </c>
      <c r="P2366" s="192" t="s">
        <v>10909</v>
      </c>
      <c r="Q2366" s="197" t="s">
        <v>3547</v>
      </c>
    </row>
    <row r="2367" spans="1:17">
      <c r="A2367" s="192" t="s">
        <v>6885</v>
      </c>
      <c r="B2367" s="196">
        <v>1.4169999999999998</v>
      </c>
      <c r="C2367" s="196">
        <v>0.93709999999999993</v>
      </c>
      <c r="D2367" s="196">
        <v>33.257499999999993</v>
      </c>
      <c r="E2367" s="196">
        <v>32.850399999999993</v>
      </c>
      <c r="F2367" s="196">
        <v>33.035499999999999</v>
      </c>
      <c r="G2367" s="196">
        <v>33.048899999999996</v>
      </c>
      <c r="H2367" s="197" t="s">
        <v>4398</v>
      </c>
      <c r="I2367" s="197" t="s">
        <v>1456</v>
      </c>
      <c r="J2367" s="201" t="s">
        <v>3547</v>
      </c>
      <c r="K2367" s="197" t="s">
        <v>3550</v>
      </c>
      <c r="L2367" s="192"/>
      <c r="M2367" s="197">
        <v>2.2799999999999997E-2</v>
      </c>
      <c r="N2367" s="192" t="s">
        <v>3923</v>
      </c>
      <c r="O2367" s="194" t="s">
        <v>2957</v>
      </c>
      <c r="P2367" s="192" t="s">
        <v>10910</v>
      </c>
      <c r="Q2367" s="197" t="s">
        <v>3547</v>
      </c>
    </row>
    <row r="2368" spans="1:17">
      <c r="A2368" s="192" t="s">
        <v>6886</v>
      </c>
      <c r="B2368" s="196">
        <v>1.8082999999999998</v>
      </c>
      <c r="C2368" s="196">
        <v>0.9375</v>
      </c>
      <c r="D2368" s="196">
        <v>41.447199999999995</v>
      </c>
      <c r="E2368" s="196">
        <v>40.895599999999995</v>
      </c>
      <c r="F2368" s="196">
        <v>41.650999999999996</v>
      </c>
      <c r="G2368" s="196">
        <v>41.332299999999996</v>
      </c>
      <c r="H2368" s="197" t="s">
        <v>1444</v>
      </c>
      <c r="I2368" s="197"/>
      <c r="J2368" s="201" t="s">
        <v>3547</v>
      </c>
      <c r="K2368" s="197"/>
      <c r="L2368" s="192"/>
      <c r="M2368" s="197"/>
      <c r="N2368" s="192" t="s">
        <v>3950</v>
      </c>
      <c r="O2368" s="194" t="s">
        <v>2911</v>
      </c>
      <c r="P2368" s="192" t="s">
        <v>10860</v>
      </c>
      <c r="Q2368" s="197" t="s">
        <v>3547</v>
      </c>
    </row>
    <row r="2369" spans="1:17">
      <c r="A2369" s="192" t="s">
        <v>6887</v>
      </c>
      <c r="B2369" s="196">
        <v>2.5017999999999998</v>
      </c>
      <c r="C2369" s="196">
        <v>0.89869999999999994</v>
      </c>
      <c r="D2369" s="196">
        <v>39.9375</v>
      </c>
      <c r="E2369" s="196">
        <v>38.759399999999999</v>
      </c>
      <c r="F2369" s="196">
        <v>39.850099999999998</v>
      </c>
      <c r="G2369" s="196">
        <v>39.504499999999993</v>
      </c>
      <c r="H2369" s="197" t="s">
        <v>1448</v>
      </c>
      <c r="I2369" s="197"/>
      <c r="J2369" s="201" t="s">
        <v>3547</v>
      </c>
      <c r="K2369" s="197"/>
      <c r="L2369" s="192"/>
      <c r="M2369" s="197"/>
      <c r="N2369" s="192" t="s">
        <v>4405</v>
      </c>
      <c r="O2369" s="194" t="s">
        <v>2923</v>
      </c>
      <c r="P2369" s="192" t="s">
        <v>10875</v>
      </c>
      <c r="Q2369" s="197" t="s">
        <v>3547</v>
      </c>
    </row>
    <row r="2370" spans="1:17">
      <c r="A2370" s="192" t="s">
        <v>6888</v>
      </c>
      <c r="B2370" s="196">
        <v>1.4017999999999999</v>
      </c>
      <c r="C2370" s="196">
        <v>0.8012999999999999</v>
      </c>
      <c r="D2370" s="196">
        <v>32.155099999999997</v>
      </c>
      <c r="E2370" s="196">
        <v>32.066999999999993</v>
      </c>
      <c r="F2370" s="196">
        <v>31.6083</v>
      </c>
      <c r="G2370" s="196">
        <v>31.940399999999997</v>
      </c>
      <c r="H2370" s="197" t="s">
        <v>4398</v>
      </c>
      <c r="I2370" s="197" t="s">
        <v>1783</v>
      </c>
      <c r="J2370" s="201" t="s">
        <v>3610</v>
      </c>
      <c r="K2370" s="197"/>
      <c r="L2370" s="192"/>
      <c r="M2370" s="197">
        <v>5.7999999999999996E-3</v>
      </c>
      <c r="N2370" s="192" t="s">
        <v>4419</v>
      </c>
      <c r="O2370" s="194" t="s">
        <v>1642</v>
      </c>
      <c r="P2370" s="192" t="s">
        <v>10897</v>
      </c>
      <c r="Q2370" s="197" t="s">
        <v>3547</v>
      </c>
    </row>
    <row r="2371" spans="1:17">
      <c r="A2371" s="192" t="s">
        <v>6889</v>
      </c>
      <c r="B2371" s="196">
        <v>1.1753999999999998</v>
      </c>
      <c r="C2371" s="196">
        <v>0.97159999999999991</v>
      </c>
      <c r="D2371" s="196">
        <v>33.655799999999999</v>
      </c>
      <c r="E2371" s="196">
        <v>33.465599999999995</v>
      </c>
      <c r="F2371" s="196">
        <v>34.873099999999994</v>
      </c>
      <c r="G2371" s="196">
        <v>34.026799999999994</v>
      </c>
      <c r="H2371" s="197" t="s">
        <v>1456</v>
      </c>
      <c r="I2371" s="197"/>
      <c r="J2371" s="201" t="s">
        <v>3547</v>
      </c>
      <c r="K2371" s="197"/>
      <c r="L2371" s="192"/>
      <c r="M2371" s="197"/>
      <c r="N2371" s="192" t="s">
        <v>3574</v>
      </c>
      <c r="O2371" s="194" t="s">
        <v>1648</v>
      </c>
      <c r="P2371" s="192" t="s">
        <v>10911</v>
      </c>
      <c r="Q2371" s="197" t="s">
        <v>3547</v>
      </c>
    </row>
    <row r="2372" spans="1:17">
      <c r="A2372" s="192" t="s">
        <v>6890</v>
      </c>
      <c r="B2372" s="196">
        <v>1.5793999999999999</v>
      </c>
      <c r="C2372" s="196">
        <v>0.89869999999999994</v>
      </c>
      <c r="D2372" s="196">
        <v>38.221199999999996</v>
      </c>
      <c r="E2372" s="196">
        <v>39.000099999999996</v>
      </c>
      <c r="F2372" s="196">
        <v>37.670899999999996</v>
      </c>
      <c r="G2372" s="196">
        <v>38.286299999999997</v>
      </c>
      <c r="H2372" s="197" t="s">
        <v>1448</v>
      </c>
      <c r="I2372" s="197"/>
      <c r="J2372" s="201" t="s">
        <v>3547</v>
      </c>
      <c r="K2372" s="197"/>
      <c r="L2372" s="192"/>
      <c r="M2372" s="197"/>
      <c r="N2372" s="192" t="s">
        <v>4430</v>
      </c>
      <c r="O2372" s="194" t="s">
        <v>2958</v>
      </c>
      <c r="P2372" s="192" t="s">
        <v>10912</v>
      </c>
      <c r="Q2372" s="197" t="s">
        <v>3547</v>
      </c>
    </row>
    <row r="2373" spans="1:17">
      <c r="A2373" s="192" t="s">
        <v>9743</v>
      </c>
      <c r="B2373" s="196"/>
      <c r="C2373" s="196">
        <v>0.89869999999999994</v>
      </c>
      <c r="D2373" s="196">
        <v>31.5717</v>
      </c>
      <c r="E2373" s="196">
        <v>31.957699999999999</v>
      </c>
      <c r="F2373" s="196">
        <v>33.096399999999996</v>
      </c>
      <c r="G2373" s="196">
        <v>32.223099999999995</v>
      </c>
      <c r="H2373" s="197" t="s">
        <v>1448</v>
      </c>
      <c r="I2373" s="197"/>
      <c r="J2373" s="201" t="s">
        <v>3547</v>
      </c>
      <c r="K2373" s="197"/>
      <c r="L2373" s="192"/>
      <c r="M2373" s="197"/>
      <c r="N2373" s="192" t="s">
        <v>4418</v>
      </c>
      <c r="O2373" s="194" t="s">
        <v>2942</v>
      </c>
      <c r="P2373" s="192" t="s">
        <v>10894</v>
      </c>
      <c r="Q2373" s="197" t="s">
        <v>3547</v>
      </c>
    </row>
    <row r="2374" spans="1:17">
      <c r="A2374" s="192" t="s">
        <v>6891</v>
      </c>
      <c r="B2374" s="196">
        <v>1.3657999999999999</v>
      </c>
      <c r="C2374" s="196">
        <v>0.93709999999999993</v>
      </c>
      <c r="D2374" s="196">
        <v>36.9208</v>
      </c>
      <c r="E2374" s="196">
        <v>37.320299999999996</v>
      </c>
      <c r="F2374" s="196">
        <v>38.691099999999999</v>
      </c>
      <c r="G2374" s="196">
        <v>37.710499999999996</v>
      </c>
      <c r="H2374" s="197" t="s">
        <v>4398</v>
      </c>
      <c r="I2374" s="197" t="s">
        <v>1456</v>
      </c>
      <c r="J2374" s="201" t="s">
        <v>3547</v>
      </c>
      <c r="K2374" s="197" t="s">
        <v>3550</v>
      </c>
      <c r="L2374" s="192"/>
      <c r="M2374" s="197">
        <v>2.8299999999999999E-2</v>
      </c>
      <c r="N2374" s="192" t="s">
        <v>3749</v>
      </c>
      <c r="O2374" s="194" t="s">
        <v>2959</v>
      </c>
      <c r="P2374" s="192" t="s">
        <v>10913</v>
      </c>
      <c r="Q2374" s="197" t="s">
        <v>3547</v>
      </c>
    </row>
    <row r="2375" spans="1:17">
      <c r="A2375" s="192" t="s">
        <v>6892</v>
      </c>
      <c r="B2375" s="196">
        <v>1.6067999999999998</v>
      </c>
      <c r="C2375" s="196">
        <v>0.8012999999999999</v>
      </c>
      <c r="D2375" s="196">
        <v>31.675699999999999</v>
      </c>
      <c r="E2375" s="196">
        <v>32.886399999999995</v>
      </c>
      <c r="F2375" s="196">
        <v>32.536899999999996</v>
      </c>
      <c r="G2375" s="196">
        <v>32.365499999999997</v>
      </c>
      <c r="H2375" s="197" t="s">
        <v>4398</v>
      </c>
      <c r="I2375" s="197"/>
      <c r="J2375" s="201" t="s">
        <v>3547</v>
      </c>
      <c r="K2375" s="197"/>
      <c r="L2375" s="192"/>
      <c r="M2375" s="197"/>
      <c r="N2375" s="192" t="s">
        <v>4431</v>
      </c>
      <c r="O2375" s="194" t="s">
        <v>2960</v>
      </c>
      <c r="P2375" s="192" t="s">
        <v>10914</v>
      </c>
      <c r="Q2375" s="197" t="s">
        <v>3547</v>
      </c>
    </row>
    <row r="2376" spans="1:17">
      <c r="A2376" s="192" t="s">
        <v>6893</v>
      </c>
      <c r="B2376" s="196">
        <v>1.4219999999999999</v>
      </c>
      <c r="C2376" s="196">
        <v>0.97159999999999991</v>
      </c>
      <c r="D2376" s="196">
        <v>41.3249</v>
      </c>
      <c r="E2376" s="196">
        <v>42.01</v>
      </c>
      <c r="F2376" s="196">
        <v>44.029599999999995</v>
      </c>
      <c r="G2376" s="196">
        <v>42.418999999999997</v>
      </c>
      <c r="H2376" s="197" t="s">
        <v>1456</v>
      </c>
      <c r="I2376" s="197"/>
      <c r="J2376" s="201" t="s">
        <v>3547</v>
      </c>
      <c r="K2376" s="197"/>
      <c r="L2376" s="192"/>
      <c r="M2376" s="197"/>
      <c r="N2376" s="192" t="s">
        <v>3957</v>
      </c>
      <c r="O2376" s="194" t="s">
        <v>2961</v>
      </c>
      <c r="P2376" s="192" t="s">
        <v>10915</v>
      </c>
      <c r="Q2376" s="197" t="s">
        <v>3547</v>
      </c>
    </row>
    <row r="2377" spans="1:17">
      <c r="A2377" s="192" t="s">
        <v>6894</v>
      </c>
      <c r="B2377" s="196">
        <v>1.6576</v>
      </c>
      <c r="C2377" s="196">
        <v>0.8042999999999999</v>
      </c>
      <c r="D2377" s="196">
        <v>30.5169</v>
      </c>
      <c r="E2377" s="196">
        <v>31.744899999999998</v>
      </c>
      <c r="F2377" s="196">
        <v>32.850499999999997</v>
      </c>
      <c r="G2377" s="196">
        <v>31.687399999999997</v>
      </c>
      <c r="H2377" s="197" t="s">
        <v>4432</v>
      </c>
      <c r="I2377" s="197"/>
      <c r="J2377" s="201" t="s">
        <v>3547</v>
      </c>
      <c r="K2377" s="197"/>
      <c r="L2377" s="192"/>
      <c r="M2377" s="197">
        <v>2.9999999999999996E-3</v>
      </c>
      <c r="N2377" s="192" t="s">
        <v>3558</v>
      </c>
      <c r="O2377" s="194" t="s">
        <v>1646</v>
      </c>
      <c r="P2377" s="192" t="s">
        <v>10916</v>
      </c>
      <c r="Q2377" s="197" t="s">
        <v>3547</v>
      </c>
    </row>
    <row r="2378" spans="1:17">
      <c r="A2378" s="192" t="s">
        <v>9744</v>
      </c>
      <c r="B2378" s="196">
        <v>1.6445999999999998</v>
      </c>
      <c r="C2378" s="196">
        <v>0.89869999999999994</v>
      </c>
      <c r="D2378" s="196">
        <v>38.560699999999997</v>
      </c>
      <c r="E2378" s="196">
        <v>39.354599999999998</v>
      </c>
      <c r="F2378" s="196">
        <v>37.759699999999995</v>
      </c>
      <c r="G2378" s="196">
        <v>38.571199999999997</v>
      </c>
      <c r="H2378" s="197" t="s">
        <v>1448</v>
      </c>
      <c r="I2378" s="197"/>
      <c r="J2378" s="201" t="s">
        <v>3547</v>
      </c>
      <c r="K2378" s="197"/>
      <c r="L2378" s="192"/>
      <c r="M2378" s="197"/>
      <c r="N2378" s="192" t="s">
        <v>4405</v>
      </c>
      <c r="O2378" s="194" t="s">
        <v>2923</v>
      </c>
      <c r="P2378" s="192" t="s">
        <v>10875</v>
      </c>
      <c r="Q2378" s="197" t="s">
        <v>3547</v>
      </c>
    </row>
    <row r="2379" spans="1:17">
      <c r="A2379" s="192" t="s">
        <v>6895</v>
      </c>
      <c r="B2379" s="196">
        <v>1.4810999999999999</v>
      </c>
      <c r="C2379" s="196">
        <v>0.97159999999999991</v>
      </c>
      <c r="D2379" s="196">
        <v>34.117199999999997</v>
      </c>
      <c r="E2379" s="196">
        <v>33.864299999999993</v>
      </c>
      <c r="F2379" s="196">
        <v>34.927399999999999</v>
      </c>
      <c r="G2379" s="196">
        <v>34.311199999999999</v>
      </c>
      <c r="H2379" s="197" t="s">
        <v>1456</v>
      </c>
      <c r="I2379" s="197"/>
      <c r="J2379" s="201" t="s">
        <v>3547</v>
      </c>
      <c r="K2379" s="197"/>
      <c r="L2379" s="192"/>
      <c r="M2379" s="197"/>
      <c r="N2379" s="192" t="s">
        <v>4433</v>
      </c>
      <c r="O2379" s="194" t="s">
        <v>2962</v>
      </c>
      <c r="P2379" s="192" t="s">
        <v>10917</v>
      </c>
      <c r="Q2379" s="197" t="s">
        <v>3547</v>
      </c>
    </row>
    <row r="2380" spans="1:17">
      <c r="A2380" s="192" t="s">
        <v>6896</v>
      </c>
      <c r="B2380" s="196">
        <v>1.6562999999999999</v>
      </c>
      <c r="C2380" s="196">
        <v>0.89869999999999994</v>
      </c>
      <c r="D2380" s="196">
        <v>36.991</v>
      </c>
      <c r="E2380" s="196">
        <v>37.762799999999999</v>
      </c>
      <c r="F2380" s="196">
        <v>36.507199999999997</v>
      </c>
      <c r="G2380" s="196">
        <v>37.088099999999997</v>
      </c>
      <c r="H2380" s="197" t="s">
        <v>1448</v>
      </c>
      <c r="I2380" s="197"/>
      <c r="J2380" s="201" t="s">
        <v>3547</v>
      </c>
      <c r="K2380" s="197"/>
      <c r="L2380" s="192"/>
      <c r="M2380" s="197"/>
      <c r="N2380" s="192" t="s">
        <v>4405</v>
      </c>
      <c r="O2380" s="194" t="s">
        <v>2923</v>
      </c>
      <c r="P2380" s="192" t="s">
        <v>10875</v>
      </c>
      <c r="Q2380" s="197" t="s">
        <v>3547</v>
      </c>
    </row>
    <row r="2381" spans="1:17">
      <c r="A2381" s="192" t="s">
        <v>6897</v>
      </c>
      <c r="B2381" s="196">
        <v>1.6573</v>
      </c>
      <c r="C2381" s="196">
        <v>0.9375</v>
      </c>
      <c r="D2381" s="196">
        <v>34.457599999999999</v>
      </c>
      <c r="E2381" s="196">
        <v>36.680999999999997</v>
      </c>
      <c r="F2381" s="196">
        <v>40.349299999999999</v>
      </c>
      <c r="G2381" s="196">
        <v>37.841399999999993</v>
      </c>
      <c r="H2381" s="197" t="s">
        <v>1444</v>
      </c>
      <c r="I2381" s="197"/>
      <c r="J2381" s="201" t="s">
        <v>3547</v>
      </c>
      <c r="K2381" s="197"/>
      <c r="L2381" s="192"/>
      <c r="M2381" s="197"/>
      <c r="N2381" s="192" t="s">
        <v>3950</v>
      </c>
      <c r="O2381" s="194" t="s">
        <v>2911</v>
      </c>
      <c r="P2381" s="192" t="s">
        <v>10860</v>
      </c>
      <c r="Q2381" s="197" t="s">
        <v>3547</v>
      </c>
    </row>
    <row r="2382" spans="1:17">
      <c r="A2382" s="192" t="s">
        <v>6898</v>
      </c>
      <c r="B2382" s="196">
        <v>1.5951</v>
      </c>
      <c r="C2382" s="196">
        <v>0.9375</v>
      </c>
      <c r="D2382" s="196">
        <v>35.8431</v>
      </c>
      <c r="E2382" s="196">
        <v>35.716899999999995</v>
      </c>
      <c r="F2382" s="196">
        <v>38.202699999999993</v>
      </c>
      <c r="G2382" s="196">
        <v>36.546899999999994</v>
      </c>
      <c r="H2382" s="197" t="s">
        <v>1444</v>
      </c>
      <c r="I2382" s="197"/>
      <c r="J2382" s="201" t="s">
        <v>3547</v>
      </c>
      <c r="K2382" s="197"/>
      <c r="L2382" s="192"/>
      <c r="M2382" s="197"/>
      <c r="N2382" s="192" t="s">
        <v>4434</v>
      </c>
      <c r="O2382" s="194" t="s">
        <v>2963</v>
      </c>
      <c r="P2382" s="192" t="s">
        <v>10918</v>
      </c>
      <c r="Q2382" s="197" t="s">
        <v>3547</v>
      </c>
    </row>
    <row r="2383" spans="1:17">
      <c r="A2383" s="192" t="s">
        <v>10919</v>
      </c>
      <c r="B2383" s="196"/>
      <c r="C2383" s="196">
        <v>0.8012999999999999</v>
      </c>
      <c r="D2383" s="196"/>
      <c r="E2383" s="196"/>
      <c r="F2383" s="196"/>
      <c r="G2383" s="196"/>
      <c r="H2383" s="197" t="s">
        <v>4398</v>
      </c>
      <c r="I2383" s="197" t="s">
        <v>1783</v>
      </c>
      <c r="J2383" s="201" t="s">
        <v>3610</v>
      </c>
      <c r="K2383" s="197"/>
      <c r="L2383" s="192"/>
      <c r="M2383" s="197">
        <v>5.7999999999999996E-3</v>
      </c>
      <c r="N2383" s="192" t="s">
        <v>4419</v>
      </c>
      <c r="O2383" s="194" t="s">
        <v>1642</v>
      </c>
      <c r="P2383" s="192" t="s">
        <v>10897</v>
      </c>
      <c r="Q2383" s="197" t="s">
        <v>3547</v>
      </c>
    </row>
    <row r="2384" spans="1:17">
      <c r="A2384" s="192" t="s">
        <v>6899</v>
      </c>
      <c r="B2384" s="196">
        <v>1.4581999999999999</v>
      </c>
      <c r="C2384" s="196">
        <v>0.87659999999999993</v>
      </c>
      <c r="D2384" s="196">
        <v>35.2761</v>
      </c>
      <c r="E2384" s="196">
        <v>36.392899999999997</v>
      </c>
      <c r="F2384" s="196">
        <v>35.927699999999994</v>
      </c>
      <c r="G2384" s="196">
        <v>35.871299999999998</v>
      </c>
      <c r="H2384" s="197" t="s">
        <v>1464</v>
      </c>
      <c r="I2384" s="197"/>
      <c r="J2384" s="201" t="s">
        <v>3547</v>
      </c>
      <c r="K2384" s="197"/>
      <c r="L2384" s="192"/>
      <c r="M2384" s="197"/>
      <c r="N2384" s="192" t="s">
        <v>3565</v>
      </c>
      <c r="O2384" s="194" t="s">
        <v>2929</v>
      </c>
      <c r="P2384" s="192" t="s">
        <v>10881</v>
      </c>
      <c r="Q2384" s="197" t="s">
        <v>3547</v>
      </c>
    </row>
    <row r="2385" spans="1:17">
      <c r="A2385" s="192" t="s">
        <v>6900</v>
      </c>
      <c r="B2385" s="196"/>
      <c r="C2385" s="196">
        <v>0.87409999999999988</v>
      </c>
      <c r="D2385" s="196">
        <v>38.281599999999997</v>
      </c>
      <c r="E2385" s="196">
        <v>38.887999999999998</v>
      </c>
      <c r="F2385" s="196">
        <v>38.6785</v>
      </c>
      <c r="G2385" s="196">
        <v>38.614999999999995</v>
      </c>
      <c r="H2385" s="197" t="s">
        <v>1346</v>
      </c>
      <c r="I2385" s="197" t="s">
        <v>1448</v>
      </c>
      <c r="J2385" s="201" t="s">
        <v>3547</v>
      </c>
      <c r="K2385" s="197" t="s">
        <v>3550</v>
      </c>
      <c r="L2385" s="192"/>
      <c r="M2385" s="197">
        <v>2.01E-2</v>
      </c>
      <c r="N2385" s="192" t="s">
        <v>3752</v>
      </c>
      <c r="O2385" s="194" t="s">
        <v>1950</v>
      </c>
      <c r="P2385" s="192" t="s">
        <v>10869</v>
      </c>
      <c r="Q2385" s="197" t="s">
        <v>3547</v>
      </c>
    </row>
    <row r="2386" spans="1:17">
      <c r="A2386" s="192" t="s">
        <v>6902</v>
      </c>
      <c r="B2386" s="196">
        <v>1.0810999999999999</v>
      </c>
      <c r="C2386" s="196">
        <v>0.87409999999999999</v>
      </c>
      <c r="D2386" s="196">
        <v>26.455599999999997</v>
      </c>
      <c r="E2386" s="196">
        <v>26.669899999999998</v>
      </c>
      <c r="F2386" s="196">
        <v>27.588399999999996</v>
      </c>
      <c r="G2386" s="196">
        <v>26.917299999999997</v>
      </c>
      <c r="H2386" s="197" t="s">
        <v>4398</v>
      </c>
      <c r="I2386" s="197" t="s">
        <v>1448</v>
      </c>
      <c r="J2386" s="201" t="s">
        <v>3610</v>
      </c>
      <c r="K2386" s="197"/>
      <c r="L2386" s="192"/>
      <c r="M2386" s="197">
        <v>2.5999999999999999E-2</v>
      </c>
      <c r="N2386" s="192" t="s">
        <v>4425</v>
      </c>
      <c r="O2386" s="194" t="s">
        <v>2950</v>
      </c>
      <c r="P2386" s="192" t="s">
        <v>10903</v>
      </c>
      <c r="Q2386" s="197" t="s">
        <v>3547</v>
      </c>
    </row>
    <row r="2387" spans="1:17">
      <c r="A2387" s="192" t="s">
        <v>6903</v>
      </c>
      <c r="B2387" s="196">
        <v>0.71209999999999996</v>
      </c>
      <c r="C2387" s="196">
        <v>0.97159999999999991</v>
      </c>
      <c r="D2387" s="196"/>
      <c r="E2387" s="196"/>
      <c r="F2387" s="196"/>
      <c r="G2387" s="196"/>
      <c r="H2387" s="197" t="s">
        <v>1456</v>
      </c>
      <c r="I2387" s="197"/>
      <c r="J2387" s="201" t="s">
        <v>3547</v>
      </c>
      <c r="K2387" s="197"/>
      <c r="L2387" s="192"/>
      <c r="M2387" s="197"/>
      <c r="N2387" s="192" t="s">
        <v>3609</v>
      </c>
      <c r="O2387" s="194" t="s">
        <v>2913</v>
      </c>
      <c r="P2387" s="192" t="s">
        <v>10862</v>
      </c>
      <c r="Q2387" s="197" t="s">
        <v>3547</v>
      </c>
    </row>
    <row r="2388" spans="1:17">
      <c r="A2388" s="192" t="s">
        <v>6904</v>
      </c>
      <c r="B2388" s="196">
        <v>1.5807</v>
      </c>
      <c r="C2388" s="196">
        <v>0.89089999999999991</v>
      </c>
      <c r="D2388" s="196">
        <v>35.371399999999994</v>
      </c>
      <c r="E2388" s="196">
        <v>36.133099999999999</v>
      </c>
      <c r="F2388" s="196">
        <v>35.852499999999999</v>
      </c>
      <c r="G2388" s="196">
        <v>35.780399999999993</v>
      </c>
      <c r="H2388" s="197" t="s">
        <v>1759</v>
      </c>
      <c r="I2388" s="197"/>
      <c r="J2388" s="201" t="s">
        <v>3547</v>
      </c>
      <c r="K2388" s="197"/>
      <c r="L2388" s="192"/>
      <c r="M2388" s="197"/>
      <c r="N2388" s="192" t="s">
        <v>4408</v>
      </c>
      <c r="O2388" s="194" t="s">
        <v>2928</v>
      </c>
      <c r="P2388" s="192" t="s">
        <v>10880</v>
      </c>
      <c r="Q2388" s="197" t="s">
        <v>3547</v>
      </c>
    </row>
    <row r="2389" spans="1:17">
      <c r="A2389" s="192" t="s">
        <v>6905</v>
      </c>
      <c r="B2389" s="196">
        <v>2.3056999999999999</v>
      </c>
      <c r="C2389" s="196">
        <v>0.84609999999999996</v>
      </c>
      <c r="D2389" s="196">
        <v>33.897999999999996</v>
      </c>
      <c r="E2389" s="196">
        <v>34.542099999999998</v>
      </c>
      <c r="F2389" s="196">
        <v>36.118899999999996</v>
      </c>
      <c r="G2389" s="196">
        <v>34.872499999999995</v>
      </c>
      <c r="H2389" s="197" t="s">
        <v>1526</v>
      </c>
      <c r="I2389" s="197"/>
      <c r="J2389" s="201" t="s">
        <v>3547</v>
      </c>
      <c r="K2389" s="197"/>
      <c r="L2389" s="192"/>
      <c r="M2389" s="197"/>
      <c r="N2389" s="192" t="s">
        <v>3583</v>
      </c>
      <c r="O2389" s="194" t="s">
        <v>2964</v>
      </c>
      <c r="P2389" s="192" t="s">
        <v>10920</v>
      </c>
      <c r="Q2389" s="197" t="s">
        <v>3547</v>
      </c>
    </row>
    <row r="2390" spans="1:17">
      <c r="A2390" s="192" t="s">
        <v>6906</v>
      </c>
      <c r="B2390" s="196">
        <v>1.6059999999999999</v>
      </c>
      <c r="C2390" s="196">
        <v>0.89089999999999991</v>
      </c>
      <c r="D2390" s="196">
        <v>40.610199999999999</v>
      </c>
      <c r="E2390" s="196">
        <v>37.513999999999996</v>
      </c>
      <c r="F2390" s="196">
        <v>41.862599999999993</v>
      </c>
      <c r="G2390" s="196">
        <v>40.013699999999993</v>
      </c>
      <c r="H2390" s="197" t="s">
        <v>1759</v>
      </c>
      <c r="I2390" s="197"/>
      <c r="J2390" s="201" t="s">
        <v>3547</v>
      </c>
      <c r="K2390" s="197"/>
      <c r="L2390" s="192"/>
      <c r="M2390" s="197"/>
      <c r="N2390" s="192" t="s">
        <v>4408</v>
      </c>
      <c r="O2390" s="194" t="s">
        <v>2928</v>
      </c>
      <c r="P2390" s="192" t="s">
        <v>10880</v>
      </c>
      <c r="Q2390" s="197" t="s">
        <v>3547</v>
      </c>
    </row>
    <row r="2391" spans="1:17">
      <c r="A2391" s="192" t="s">
        <v>6907</v>
      </c>
      <c r="B2391" s="196">
        <v>2.1926999999999999</v>
      </c>
      <c r="C2391" s="196">
        <v>0.90879999999999994</v>
      </c>
      <c r="D2391" s="196">
        <v>29.158799999999999</v>
      </c>
      <c r="E2391" s="196">
        <v>29.692299999999999</v>
      </c>
      <c r="F2391" s="196">
        <v>29.942499999999999</v>
      </c>
      <c r="G2391" s="196">
        <v>29.613199999999999</v>
      </c>
      <c r="H2391" s="197" t="s">
        <v>1579</v>
      </c>
      <c r="I2391" s="197"/>
      <c r="J2391" s="201" t="s">
        <v>3547</v>
      </c>
      <c r="K2391" s="197"/>
      <c r="L2391" s="192"/>
      <c r="M2391" s="197"/>
      <c r="N2391" s="192" t="s">
        <v>3944</v>
      </c>
      <c r="O2391" s="194" t="s">
        <v>2914</v>
      </c>
      <c r="P2391" s="192" t="s">
        <v>10864</v>
      </c>
      <c r="Q2391" s="197" t="s">
        <v>3547</v>
      </c>
    </row>
    <row r="2392" spans="1:17">
      <c r="A2392" s="192" t="s">
        <v>6908</v>
      </c>
      <c r="B2392" s="196">
        <v>2.4462999999999999</v>
      </c>
      <c r="C2392" s="196">
        <v>0.97159999999999991</v>
      </c>
      <c r="D2392" s="196">
        <v>37.477199999999996</v>
      </c>
      <c r="E2392" s="196">
        <v>38.243499999999997</v>
      </c>
      <c r="F2392" s="196">
        <v>39.389999999999993</v>
      </c>
      <c r="G2392" s="196">
        <v>38.347299999999997</v>
      </c>
      <c r="H2392" s="197" t="s">
        <v>1456</v>
      </c>
      <c r="I2392" s="197"/>
      <c r="J2392" s="201" t="s">
        <v>3547</v>
      </c>
      <c r="K2392" s="197"/>
      <c r="L2392" s="192"/>
      <c r="M2392" s="197"/>
      <c r="N2392" s="192" t="s">
        <v>3609</v>
      </c>
      <c r="O2392" s="194" t="s">
        <v>2913</v>
      </c>
      <c r="P2392" s="192" t="s">
        <v>10862</v>
      </c>
      <c r="Q2392" s="197" t="s">
        <v>3547</v>
      </c>
    </row>
    <row r="2393" spans="1:17">
      <c r="A2393" s="192" t="s">
        <v>10921</v>
      </c>
      <c r="B2393" s="196"/>
      <c r="C2393" s="196">
        <v>0.93749999999999989</v>
      </c>
      <c r="D2393" s="196">
        <v>43.348999999999997</v>
      </c>
      <c r="E2393" s="196"/>
      <c r="F2393" s="196"/>
      <c r="G2393" s="196">
        <v>43.348999999999997</v>
      </c>
      <c r="H2393" s="197" t="s">
        <v>1444</v>
      </c>
      <c r="I2393" s="197"/>
      <c r="J2393" s="201" t="s">
        <v>3547</v>
      </c>
      <c r="K2393" s="197"/>
      <c r="L2393" s="192"/>
      <c r="M2393" s="197"/>
      <c r="N2393" s="192" t="s">
        <v>3578</v>
      </c>
      <c r="O2393" s="194" t="s">
        <v>2927</v>
      </c>
      <c r="P2393" s="192" t="s">
        <v>10879</v>
      </c>
      <c r="Q2393" s="197" t="s">
        <v>3547</v>
      </c>
    </row>
    <row r="2394" spans="1:17">
      <c r="A2394" s="192" t="s">
        <v>6909</v>
      </c>
      <c r="B2394" s="196">
        <v>1.2563</v>
      </c>
      <c r="C2394" s="196">
        <v>0.8012999999999999</v>
      </c>
      <c r="D2394" s="196">
        <v>35.056899999999999</v>
      </c>
      <c r="E2394" s="196">
        <v>32.108999999999995</v>
      </c>
      <c r="F2394" s="196">
        <v>30.391399999999997</v>
      </c>
      <c r="G2394" s="196">
        <v>32.540699999999994</v>
      </c>
      <c r="H2394" s="197" t="s">
        <v>4398</v>
      </c>
      <c r="I2394" s="197"/>
      <c r="J2394" s="201" t="s">
        <v>3547</v>
      </c>
      <c r="K2394" s="197"/>
      <c r="L2394" s="192"/>
      <c r="M2394" s="197"/>
      <c r="N2394" s="192" t="s">
        <v>4435</v>
      </c>
      <c r="O2394" s="194" t="s">
        <v>2965</v>
      </c>
      <c r="P2394" s="192" t="s">
        <v>10922</v>
      </c>
      <c r="Q2394" s="197" t="s">
        <v>3547</v>
      </c>
    </row>
    <row r="2395" spans="1:17">
      <c r="A2395" s="192" t="s">
        <v>10923</v>
      </c>
      <c r="B2395" s="196"/>
      <c r="C2395" s="196">
        <v>0.93749999999999989</v>
      </c>
      <c r="D2395" s="196">
        <v>34.517999999999994</v>
      </c>
      <c r="E2395" s="196"/>
      <c r="F2395" s="196"/>
      <c r="G2395" s="196">
        <v>34.517999999999994</v>
      </c>
      <c r="H2395" s="197" t="s">
        <v>1444</v>
      </c>
      <c r="I2395" s="197"/>
      <c r="J2395" s="201" t="s">
        <v>3547</v>
      </c>
      <c r="K2395" s="197"/>
      <c r="L2395" s="192"/>
      <c r="M2395" s="197"/>
      <c r="N2395" s="192" t="s">
        <v>3578</v>
      </c>
      <c r="O2395" s="194" t="s">
        <v>2927</v>
      </c>
      <c r="P2395" s="192" t="s">
        <v>10879</v>
      </c>
      <c r="Q2395" s="197" t="s">
        <v>3547</v>
      </c>
    </row>
    <row r="2396" spans="1:17">
      <c r="A2396" s="192" t="s">
        <v>6910</v>
      </c>
      <c r="B2396" s="196">
        <v>2.4463999999999997</v>
      </c>
      <c r="C2396" s="196">
        <v>0.87659999999999993</v>
      </c>
      <c r="D2396" s="196">
        <v>31.941799999999997</v>
      </c>
      <c r="E2396" s="196">
        <v>33.091799999999999</v>
      </c>
      <c r="F2396" s="196"/>
      <c r="G2396" s="196">
        <v>32.561999999999998</v>
      </c>
      <c r="H2396" s="197" t="s">
        <v>1464</v>
      </c>
      <c r="I2396" s="197"/>
      <c r="J2396" s="201" t="s">
        <v>3547</v>
      </c>
      <c r="K2396" s="197"/>
      <c r="L2396" s="192"/>
      <c r="M2396" s="197"/>
      <c r="N2396" s="192" t="s">
        <v>3565</v>
      </c>
      <c r="O2396" s="194" t="s">
        <v>2929</v>
      </c>
      <c r="P2396" s="192" t="s">
        <v>10881</v>
      </c>
      <c r="Q2396" s="197" t="s">
        <v>3547</v>
      </c>
    </row>
    <row r="2397" spans="1:17">
      <c r="A2397" s="192" t="s">
        <v>6911</v>
      </c>
      <c r="B2397" s="196">
        <v>1.4581999999999999</v>
      </c>
      <c r="C2397" s="196">
        <v>0.8012999999999999</v>
      </c>
      <c r="D2397" s="196">
        <v>29.720399999999998</v>
      </c>
      <c r="E2397" s="196">
        <v>31.095999999999997</v>
      </c>
      <c r="F2397" s="196">
        <v>34.719899999999996</v>
      </c>
      <c r="G2397" s="196">
        <v>31.913899999999998</v>
      </c>
      <c r="H2397" s="197" t="s">
        <v>1783</v>
      </c>
      <c r="I2397" s="197"/>
      <c r="J2397" s="201" t="s">
        <v>3547</v>
      </c>
      <c r="K2397" s="197"/>
      <c r="L2397" s="192"/>
      <c r="M2397" s="197"/>
      <c r="N2397" s="192" t="s">
        <v>4411</v>
      </c>
      <c r="O2397" s="194" t="s">
        <v>2933</v>
      </c>
      <c r="P2397" s="192" t="s">
        <v>10885</v>
      </c>
      <c r="Q2397" s="197" t="s">
        <v>3547</v>
      </c>
    </row>
    <row r="2398" spans="1:17">
      <c r="A2398" s="192" t="s">
        <v>6913</v>
      </c>
      <c r="B2398" s="196">
        <v>1.8097999999999999</v>
      </c>
      <c r="C2398" s="196">
        <v>0.97159999999999991</v>
      </c>
      <c r="D2398" s="196">
        <v>43.112899999999996</v>
      </c>
      <c r="E2398" s="196">
        <v>41.738899999999994</v>
      </c>
      <c r="F2398" s="196">
        <v>43.151299999999999</v>
      </c>
      <c r="G2398" s="196">
        <v>42.673399999999994</v>
      </c>
      <c r="H2398" s="197" t="s">
        <v>1456</v>
      </c>
      <c r="I2398" s="197"/>
      <c r="J2398" s="201" t="s">
        <v>3547</v>
      </c>
      <c r="K2398" s="197"/>
      <c r="L2398" s="192"/>
      <c r="M2398" s="197"/>
      <c r="N2398" s="192" t="s">
        <v>3609</v>
      </c>
      <c r="O2398" s="194" t="s">
        <v>2913</v>
      </c>
      <c r="P2398" s="192" t="s">
        <v>10862</v>
      </c>
      <c r="Q2398" s="197" t="s">
        <v>3547</v>
      </c>
    </row>
    <row r="2399" spans="1:17">
      <c r="A2399" s="192" t="s">
        <v>10924</v>
      </c>
      <c r="B2399" s="196"/>
      <c r="C2399" s="196">
        <v>0.93749999999999989</v>
      </c>
      <c r="D2399" s="196">
        <v>35.987199999999994</v>
      </c>
      <c r="E2399" s="196"/>
      <c r="F2399" s="196"/>
      <c r="G2399" s="196">
        <v>35.987199999999994</v>
      </c>
      <c r="H2399" s="197" t="s">
        <v>1444</v>
      </c>
      <c r="I2399" s="197"/>
      <c r="J2399" s="201" t="s">
        <v>3547</v>
      </c>
      <c r="K2399" s="197"/>
      <c r="L2399" s="192"/>
      <c r="M2399" s="197"/>
      <c r="N2399" s="192" t="s">
        <v>3950</v>
      </c>
      <c r="O2399" s="194" t="s">
        <v>2911</v>
      </c>
      <c r="P2399" s="192" t="s">
        <v>10860</v>
      </c>
      <c r="Q2399" s="197" t="s">
        <v>3547</v>
      </c>
    </row>
    <row r="2400" spans="1:17">
      <c r="A2400" s="192" t="s">
        <v>6914</v>
      </c>
      <c r="B2400" s="196">
        <v>2.4843999999999999</v>
      </c>
      <c r="C2400" s="196">
        <v>0.87409999999999999</v>
      </c>
      <c r="D2400" s="196">
        <v>30.738199999999999</v>
      </c>
      <c r="E2400" s="196">
        <v>30.416899999999998</v>
      </c>
      <c r="F2400" s="196">
        <v>32.217099999999995</v>
      </c>
      <c r="G2400" s="196">
        <v>31.146699999999999</v>
      </c>
      <c r="H2400" s="197" t="s">
        <v>1346</v>
      </c>
      <c r="I2400" s="197" t="s">
        <v>1448</v>
      </c>
      <c r="J2400" s="201" t="s">
        <v>3547</v>
      </c>
      <c r="K2400" s="197" t="s">
        <v>3550</v>
      </c>
      <c r="L2400" s="192"/>
      <c r="M2400" s="197">
        <v>2.01E-2</v>
      </c>
      <c r="N2400" s="192" t="s">
        <v>3752</v>
      </c>
      <c r="O2400" s="194" t="s">
        <v>1950</v>
      </c>
      <c r="P2400" s="192" t="s">
        <v>10869</v>
      </c>
      <c r="Q2400" s="197" t="s">
        <v>3547</v>
      </c>
    </row>
    <row r="2401" spans="1:17">
      <c r="A2401" s="192" t="s">
        <v>6915</v>
      </c>
      <c r="B2401" s="196">
        <v>2.3872</v>
      </c>
      <c r="C2401" s="196">
        <v>0.8012999999999999</v>
      </c>
      <c r="D2401" s="196">
        <v>27.8416</v>
      </c>
      <c r="E2401" s="196">
        <v>27.412399999999998</v>
      </c>
      <c r="F2401" s="196">
        <v>27.386299999999999</v>
      </c>
      <c r="G2401" s="196">
        <v>27.520299999999999</v>
      </c>
      <c r="H2401" s="197" t="s">
        <v>1783</v>
      </c>
      <c r="I2401" s="197"/>
      <c r="J2401" s="201" t="s">
        <v>3547</v>
      </c>
      <c r="K2401" s="197"/>
      <c r="L2401" s="192"/>
      <c r="M2401" s="197"/>
      <c r="N2401" s="192" t="s">
        <v>4411</v>
      </c>
      <c r="O2401" s="194" t="s">
        <v>2933</v>
      </c>
      <c r="P2401" s="192" t="s">
        <v>10885</v>
      </c>
      <c r="Q2401" s="197" t="s">
        <v>3547</v>
      </c>
    </row>
    <row r="2402" spans="1:17">
      <c r="A2402" s="192" t="s">
        <v>6916</v>
      </c>
      <c r="B2402" s="196">
        <v>1.6143999999999998</v>
      </c>
      <c r="C2402" s="196">
        <v>0.9375</v>
      </c>
      <c r="D2402" s="196">
        <v>34.216699999999996</v>
      </c>
      <c r="E2402" s="196">
        <v>35.814999999999998</v>
      </c>
      <c r="F2402" s="196">
        <v>38.159799999999997</v>
      </c>
      <c r="G2402" s="196">
        <v>36.215799999999994</v>
      </c>
      <c r="H2402" s="197" t="s">
        <v>1444</v>
      </c>
      <c r="I2402" s="197"/>
      <c r="J2402" s="201" t="s">
        <v>3547</v>
      </c>
      <c r="K2402" s="197"/>
      <c r="L2402" s="192"/>
      <c r="M2402" s="197"/>
      <c r="N2402" s="192" t="s">
        <v>3578</v>
      </c>
      <c r="O2402" s="194" t="s">
        <v>2927</v>
      </c>
      <c r="P2402" s="192" t="s">
        <v>10879</v>
      </c>
      <c r="Q2402" s="197" t="s">
        <v>3547</v>
      </c>
    </row>
    <row r="2403" spans="1:17">
      <c r="A2403" s="192" t="s">
        <v>6917</v>
      </c>
      <c r="B2403" s="196">
        <v>2.3626999999999998</v>
      </c>
      <c r="C2403" s="196">
        <v>0.91800000000000004</v>
      </c>
      <c r="D2403" s="196">
        <v>31.415699999999998</v>
      </c>
      <c r="E2403" s="196">
        <v>30.940099999999997</v>
      </c>
      <c r="F2403" s="196">
        <v>30.935299999999998</v>
      </c>
      <c r="G2403" s="196">
        <v>31.069699999999997</v>
      </c>
      <c r="H2403" s="197" t="s">
        <v>1989</v>
      </c>
      <c r="I2403" s="197"/>
      <c r="J2403" s="201" t="s">
        <v>3547</v>
      </c>
      <c r="K2403" s="197"/>
      <c r="L2403" s="192"/>
      <c r="M2403" s="197">
        <v>1.8699999999999998E-2</v>
      </c>
      <c r="N2403" s="192" t="s">
        <v>3940</v>
      </c>
      <c r="O2403" s="194" t="s">
        <v>2940</v>
      </c>
      <c r="P2403" s="192" t="s">
        <v>10892</v>
      </c>
      <c r="Q2403" s="197" t="s">
        <v>3547</v>
      </c>
    </row>
    <row r="2404" spans="1:17">
      <c r="A2404" s="192" t="s">
        <v>6918</v>
      </c>
      <c r="B2404" s="196">
        <v>1.1542999999999999</v>
      </c>
      <c r="C2404" s="196">
        <v>0.97159999999999991</v>
      </c>
      <c r="D2404" s="196">
        <v>32.176899999999996</v>
      </c>
      <c r="E2404" s="196">
        <v>32.7348</v>
      </c>
      <c r="F2404" s="196">
        <v>34.742799999999995</v>
      </c>
      <c r="G2404" s="196">
        <v>33.251899999999999</v>
      </c>
      <c r="H2404" s="197" t="s">
        <v>1456</v>
      </c>
      <c r="I2404" s="197"/>
      <c r="J2404" s="201" t="s">
        <v>3547</v>
      </c>
      <c r="K2404" s="197"/>
      <c r="L2404" s="192"/>
      <c r="M2404" s="197"/>
      <c r="N2404" s="192" t="s">
        <v>3669</v>
      </c>
      <c r="O2404" s="194" t="s">
        <v>2937</v>
      </c>
      <c r="P2404" s="192" t="s">
        <v>10889</v>
      </c>
      <c r="Q2404" s="197" t="s">
        <v>3547</v>
      </c>
    </row>
    <row r="2405" spans="1:17">
      <c r="A2405" s="192" t="s">
        <v>6919</v>
      </c>
      <c r="B2405" s="196">
        <v>1.6297999999999999</v>
      </c>
      <c r="C2405" s="196">
        <v>0.89869999999999994</v>
      </c>
      <c r="D2405" s="196">
        <v>33.984399999999994</v>
      </c>
      <c r="E2405" s="196">
        <v>34.902299999999997</v>
      </c>
      <c r="F2405" s="196">
        <v>34.557499999999997</v>
      </c>
      <c r="G2405" s="196">
        <v>34.497399999999999</v>
      </c>
      <c r="H2405" s="197" t="s">
        <v>1448</v>
      </c>
      <c r="I2405" s="197"/>
      <c r="J2405" s="201" t="s">
        <v>3547</v>
      </c>
      <c r="K2405" s="197"/>
      <c r="L2405" s="192"/>
      <c r="M2405" s="197"/>
      <c r="N2405" s="192" t="s">
        <v>4405</v>
      </c>
      <c r="O2405" s="194" t="s">
        <v>2923</v>
      </c>
      <c r="P2405" s="192" t="s">
        <v>10875</v>
      </c>
      <c r="Q2405" s="197" t="s">
        <v>3547</v>
      </c>
    </row>
    <row r="2406" spans="1:17">
      <c r="A2406" s="192" t="s">
        <v>6920</v>
      </c>
      <c r="B2406" s="196">
        <v>1.4041999999999999</v>
      </c>
      <c r="C2406" s="196">
        <v>0.87659999999999993</v>
      </c>
      <c r="D2406" s="196">
        <v>37.961399999999998</v>
      </c>
      <c r="E2406" s="196">
        <v>37.902499999999996</v>
      </c>
      <c r="F2406" s="196">
        <v>36.943599999999996</v>
      </c>
      <c r="G2406" s="196">
        <v>37.543899999999994</v>
      </c>
      <c r="H2406" s="197" t="s">
        <v>1464</v>
      </c>
      <c r="I2406" s="197"/>
      <c r="J2406" s="201" t="s">
        <v>3547</v>
      </c>
      <c r="K2406" s="197"/>
      <c r="L2406" s="192"/>
      <c r="M2406" s="197"/>
      <c r="N2406" s="192" t="s">
        <v>3580</v>
      </c>
      <c r="O2406" s="194" t="s">
        <v>2919</v>
      </c>
      <c r="P2406" s="192" t="s">
        <v>10871</v>
      </c>
      <c r="Q2406" s="197" t="s">
        <v>3547</v>
      </c>
    </row>
    <row r="2407" spans="1:17">
      <c r="A2407" s="192" t="s">
        <v>6921</v>
      </c>
      <c r="B2407" s="196">
        <v>2.1313999999999997</v>
      </c>
      <c r="C2407" s="196">
        <v>0.80589999999999995</v>
      </c>
      <c r="D2407" s="196"/>
      <c r="E2407" s="196">
        <v>29.315199999999997</v>
      </c>
      <c r="F2407" s="196">
        <v>30.942799999999998</v>
      </c>
      <c r="G2407" s="196">
        <v>29.912199999999999</v>
      </c>
      <c r="H2407" s="197" t="s">
        <v>4398</v>
      </c>
      <c r="I2407" s="197"/>
      <c r="J2407" s="201" t="s">
        <v>3547</v>
      </c>
      <c r="K2407" s="197"/>
      <c r="L2407" s="192"/>
      <c r="M2407" s="197">
        <v>4.5999999999999999E-3</v>
      </c>
      <c r="N2407" s="192" t="s">
        <v>4400</v>
      </c>
      <c r="O2407" s="194" t="s">
        <v>1652</v>
      </c>
      <c r="P2407" s="192" t="s">
        <v>10863</v>
      </c>
      <c r="Q2407" s="197" t="s">
        <v>3547</v>
      </c>
    </row>
    <row r="2408" spans="1:17">
      <c r="A2408" s="192" t="s">
        <v>6922</v>
      </c>
      <c r="B2408" s="196">
        <v>2.1879999999999997</v>
      </c>
      <c r="C2408" s="196">
        <v>0.9375</v>
      </c>
      <c r="D2408" s="196"/>
      <c r="E2408" s="196">
        <v>36.838699999999996</v>
      </c>
      <c r="F2408" s="196">
        <v>37.157999999999994</v>
      </c>
      <c r="G2408" s="196">
        <v>37.011399999999995</v>
      </c>
      <c r="H2408" s="197" t="s">
        <v>1444</v>
      </c>
      <c r="I2408" s="197"/>
      <c r="J2408" s="201" t="s">
        <v>3547</v>
      </c>
      <c r="K2408" s="197"/>
      <c r="L2408" s="192"/>
      <c r="M2408" s="197"/>
      <c r="N2408" s="192" t="s">
        <v>3950</v>
      </c>
      <c r="O2408" s="194" t="s">
        <v>2911</v>
      </c>
      <c r="P2408" s="192" t="s">
        <v>10860</v>
      </c>
      <c r="Q2408" s="197" t="s">
        <v>3547</v>
      </c>
    </row>
    <row r="2409" spans="1:17">
      <c r="A2409" s="192" t="s">
        <v>6926</v>
      </c>
      <c r="B2409" s="196">
        <v>1.9018999999999999</v>
      </c>
      <c r="C2409" s="196">
        <v>0.8849999999999999</v>
      </c>
      <c r="D2409" s="196">
        <v>33.762599999999999</v>
      </c>
      <c r="E2409" s="196">
        <v>35.369499999999995</v>
      </c>
      <c r="F2409" s="196">
        <v>37.731199999999994</v>
      </c>
      <c r="G2409" s="196">
        <v>35.641099999999994</v>
      </c>
      <c r="H2409" s="197" t="s">
        <v>1761</v>
      </c>
      <c r="I2409" s="197" t="s">
        <v>1646</v>
      </c>
      <c r="J2409" s="201" t="s">
        <v>3547</v>
      </c>
      <c r="K2409" s="197" t="s">
        <v>3550</v>
      </c>
      <c r="L2409" s="192"/>
      <c r="M2409" s="197"/>
      <c r="N2409" s="192" t="s">
        <v>4436</v>
      </c>
      <c r="O2409" s="194" t="s">
        <v>2966</v>
      </c>
      <c r="P2409" s="192" t="s">
        <v>10925</v>
      </c>
      <c r="Q2409" s="197" t="s">
        <v>3547</v>
      </c>
    </row>
    <row r="2410" spans="1:17">
      <c r="A2410" s="192" t="s">
        <v>6927</v>
      </c>
      <c r="B2410" s="196">
        <v>1.2563</v>
      </c>
      <c r="C2410" s="196">
        <v>0.8849999999999999</v>
      </c>
      <c r="D2410" s="196"/>
      <c r="E2410" s="196">
        <v>38.326999999999998</v>
      </c>
      <c r="F2410" s="196">
        <v>34.885099999999994</v>
      </c>
      <c r="G2410" s="196">
        <v>36.529299999999999</v>
      </c>
      <c r="H2410" s="197" t="s">
        <v>4437</v>
      </c>
      <c r="I2410" s="197" t="s">
        <v>1646</v>
      </c>
      <c r="J2410" s="201" t="s">
        <v>3547</v>
      </c>
      <c r="K2410" s="197" t="s">
        <v>3550</v>
      </c>
      <c r="L2410" s="192"/>
      <c r="M2410" s="197"/>
      <c r="N2410" s="192" t="s">
        <v>4438</v>
      </c>
      <c r="O2410" s="194" t="s">
        <v>2967</v>
      </c>
      <c r="P2410" s="192" t="s">
        <v>10926</v>
      </c>
      <c r="Q2410" s="197" t="s">
        <v>3547</v>
      </c>
    </row>
    <row r="2411" spans="1:17">
      <c r="A2411" s="192" t="s">
        <v>6928</v>
      </c>
      <c r="B2411" s="196">
        <v>1.2974999999999999</v>
      </c>
      <c r="C2411" s="196">
        <v>0.77719999999999989</v>
      </c>
      <c r="D2411" s="196">
        <v>35.592899999999993</v>
      </c>
      <c r="E2411" s="196">
        <v>36.468999999999994</v>
      </c>
      <c r="F2411" s="196">
        <v>38.002199999999995</v>
      </c>
      <c r="G2411" s="196">
        <v>36.675299999999993</v>
      </c>
      <c r="H2411" s="197" t="s">
        <v>4437</v>
      </c>
      <c r="I2411" s="197" t="s">
        <v>1546</v>
      </c>
      <c r="J2411" s="201" t="s">
        <v>3547</v>
      </c>
      <c r="K2411" s="197" t="s">
        <v>3550</v>
      </c>
      <c r="L2411" s="192"/>
      <c r="M2411" s="197">
        <v>1.15E-2</v>
      </c>
      <c r="N2411" s="192" t="s">
        <v>4130</v>
      </c>
      <c r="O2411" s="194" t="s">
        <v>2968</v>
      </c>
      <c r="P2411" s="192" t="s">
        <v>10927</v>
      </c>
      <c r="Q2411" s="197" t="s">
        <v>3547</v>
      </c>
    </row>
    <row r="2412" spans="1:17">
      <c r="A2412" s="192" t="s">
        <v>6929</v>
      </c>
      <c r="B2412" s="196">
        <v>1.3332999999999999</v>
      </c>
      <c r="C2412" s="196">
        <v>0.83729999999999993</v>
      </c>
      <c r="D2412" s="196">
        <v>30.819199999999999</v>
      </c>
      <c r="E2412" s="196">
        <v>30.281699999999997</v>
      </c>
      <c r="F2412" s="196">
        <v>31.771999999999998</v>
      </c>
      <c r="G2412" s="196">
        <v>30.952999999999999</v>
      </c>
      <c r="H2412" s="197" t="s">
        <v>4437</v>
      </c>
      <c r="I2412" s="197" t="s">
        <v>1775</v>
      </c>
      <c r="J2412" s="201" t="s">
        <v>3547</v>
      </c>
      <c r="K2412" s="197" t="s">
        <v>3550</v>
      </c>
      <c r="L2412" s="192"/>
      <c r="M2412" s="197"/>
      <c r="N2412" s="192" t="s">
        <v>4439</v>
      </c>
      <c r="O2412" s="194" t="s">
        <v>2969</v>
      </c>
      <c r="P2412" s="192" t="s">
        <v>10928</v>
      </c>
      <c r="Q2412" s="197" t="s">
        <v>3547</v>
      </c>
    </row>
    <row r="2413" spans="1:17">
      <c r="A2413" s="192" t="s">
        <v>6931</v>
      </c>
      <c r="B2413" s="196">
        <v>1.7504999999999999</v>
      </c>
      <c r="C2413" s="196">
        <v>0.8982</v>
      </c>
      <c r="D2413" s="196">
        <v>37.067099999999996</v>
      </c>
      <c r="E2413" s="196">
        <v>38.960199999999993</v>
      </c>
      <c r="F2413" s="196">
        <v>35.417699999999996</v>
      </c>
      <c r="G2413" s="196">
        <v>37.127699999999997</v>
      </c>
      <c r="H2413" s="197" t="s">
        <v>1646</v>
      </c>
      <c r="I2413" s="197"/>
      <c r="J2413" s="201" t="s">
        <v>3547</v>
      </c>
      <c r="K2413" s="197"/>
      <c r="L2413" s="192"/>
      <c r="M2413" s="197"/>
      <c r="N2413" s="192" t="s">
        <v>4351</v>
      </c>
      <c r="O2413" s="194" t="s">
        <v>2970</v>
      </c>
      <c r="P2413" s="192" t="s">
        <v>10929</v>
      </c>
      <c r="Q2413" s="197" t="s">
        <v>3547</v>
      </c>
    </row>
    <row r="2414" spans="1:17">
      <c r="A2414" s="192" t="s">
        <v>6932</v>
      </c>
      <c r="B2414" s="196">
        <v>1.3074999999999999</v>
      </c>
      <c r="C2414" s="196">
        <v>0.8982</v>
      </c>
      <c r="D2414" s="196">
        <v>32.770199999999996</v>
      </c>
      <c r="E2414" s="196">
        <v>38.166099999999993</v>
      </c>
      <c r="F2414" s="196">
        <v>44.711499999999994</v>
      </c>
      <c r="G2414" s="196">
        <v>38.531099999999995</v>
      </c>
      <c r="H2414" s="197" t="s">
        <v>1646</v>
      </c>
      <c r="I2414" s="197"/>
      <c r="J2414" s="201" t="s">
        <v>3547</v>
      </c>
      <c r="K2414" s="197"/>
      <c r="L2414" s="192"/>
      <c r="M2414" s="197"/>
      <c r="N2414" s="192" t="s">
        <v>4440</v>
      </c>
      <c r="O2414" s="194" t="s">
        <v>2971</v>
      </c>
      <c r="P2414" s="192" t="s">
        <v>10930</v>
      </c>
      <c r="Q2414" s="197" t="s">
        <v>3547</v>
      </c>
    </row>
    <row r="2415" spans="1:17">
      <c r="A2415" s="192" t="s">
        <v>6933</v>
      </c>
      <c r="B2415" s="196">
        <v>1.9432999999999998</v>
      </c>
      <c r="C2415" s="196">
        <v>0.8982</v>
      </c>
      <c r="D2415" s="196">
        <v>34.799299999999995</v>
      </c>
      <c r="E2415" s="196">
        <v>36.806799999999996</v>
      </c>
      <c r="F2415" s="196">
        <v>38.513399999999997</v>
      </c>
      <c r="G2415" s="196">
        <v>36.738</v>
      </c>
      <c r="H2415" s="197" t="s">
        <v>1646</v>
      </c>
      <c r="I2415" s="197"/>
      <c r="J2415" s="201" t="s">
        <v>3547</v>
      </c>
      <c r="K2415" s="197"/>
      <c r="L2415" s="192"/>
      <c r="M2415" s="197"/>
      <c r="N2415" s="192" t="s">
        <v>1327</v>
      </c>
      <c r="O2415" s="194" t="s">
        <v>2972</v>
      </c>
      <c r="P2415" s="192" t="s">
        <v>10931</v>
      </c>
      <c r="Q2415" s="197" t="s">
        <v>3547</v>
      </c>
    </row>
    <row r="2416" spans="1:17">
      <c r="A2416" s="192" t="s">
        <v>6934</v>
      </c>
      <c r="B2416" s="196">
        <v>1.3441999999999998</v>
      </c>
      <c r="C2416" s="196">
        <v>0.8748999999999999</v>
      </c>
      <c r="D2416" s="196">
        <v>32.729999999999997</v>
      </c>
      <c r="E2416" s="196">
        <v>33.622299999999996</v>
      </c>
      <c r="F2416" s="196">
        <v>34.903299999999994</v>
      </c>
      <c r="G2416" s="196">
        <v>33.765599999999999</v>
      </c>
      <c r="H2416" s="197" t="s">
        <v>4437</v>
      </c>
      <c r="I2416" s="197" t="s">
        <v>1731</v>
      </c>
      <c r="J2416" s="201" t="s">
        <v>3547</v>
      </c>
      <c r="K2416" s="197" t="s">
        <v>3550</v>
      </c>
      <c r="L2416" s="192"/>
      <c r="M2416" s="197">
        <v>3.1899999999999998E-2</v>
      </c>
      <c r="N2416" s="192" t="s">
        <v>4441</v>
      </c>
      <c r="O2416" s="194" t="s">
        <v>2973</v>
      </c>
      <c r="P2416" s="192" t="s">
        <v>10932</v>
      </c>
      <c r="Q2416" s="197" t="s">
        <v>3547</v>
      </c>
    </row>
    <row r="2417" spans="1:17">
      <c r="A2417" s="192" t="s">
        <v>6935</v>
      </c>
      <c r="B2417" s="196">
        <v>1.1600999999999999</v>
      </c>
      <c r="C2417" s="196">
        <v>0.83299999999999996</v>
      </c>
      <c r="D2417" s="196">
        <v>31.775899999999996</v>
      </c>
      <c r="E2417" s="196">
        <v>38.588899999999995</v>
      </c>
      <c r="F2417" s="196">
        <v>32.798999999999999</v>
      </c>
      <c r="G2417" s="196">
        <v>34.054099999999998</v>
      </c>
      <c r="H2417" s="197" t="s">
        <v>4437</v>
      </c>
      <c r="I2417" s="197" t="s">
        <v>1761</v>
      </c>
      <c r="J2417" s="201" t="s">
        <v>3547</v>
      </c>
      <c r="K2417" s="197" t="s">
        <v>3550</v>
      </c>
      <c r="L2417" s="192"/>
      <c r="M2417" s="197">
        <v>2.9999999999999996E-3</v>
      </c>
      <c r="N2417" s="192" t="s">
        <v>4442</v>
      </c>
      <c r="O2417" s="194" t="s">
        <v>2974</v>
      </c>
      <c r="P2417" s="192" t="s">
        <v>10933</v>
      </c>
      <c r="Q2417" s="197" t="s">
        <v>3547</v>
      </c>
    </row>
    <row r="2418" spans="1:17">
      <c r="A2418" s="192" t="s">
        <v>6936</v>
      </c>
      <c r="B2418" s="196">
        <v>1.738</v>
      </c>
      <c r="C2418" s="196">
        <v>0.90489999999999993</v>
      </c>
      <c r="D2418" s="196">
        <v>36.203899999999997</v>
      </c>
      <c r="E2418" s="196">
        <v>37.634899999999995</v>
      </c>
      <c r="F2418" s="196">
        <v>41.705299999999994</v>
      </c>
      <c r="G2418" s="196">
        <v>38.316599999999994</v>
      </c>
      <c r="H2418" s="197" t="s">
        <v>5019</v>
      </c>
      <c r="I2418" s="197"/>
      <c r="J2418" s="201" t="s">
        <v>3547</v>
      </c>
      <c r="K2418" s="197"/>
      <c r="L2418" s="192"/>
      <c r="M2418" s="197"/>
      <c r="N2418" s="192" t="s">
        <v>3748</v>
      </c>
      <c r="O2418" s="194" t="s">
        <v>2975</v>
      </c>
      <c r="P2418" s="192" t="s">
        <v>10934</v>
      </c>
      <c r="Q2418" s="197" t="s">
        <v>3547</v>
      </c>
    </row>
    <row r="2419" spans="1:17">
      <c r="A2419" s="192" t="s">
        <v>6937</v>
      </c>
      <c r="B2419" s="196">
        <v>1.6084999999999998</v>
      </c>
      <c r="C2419" s="196">
        <v>0.83299999999999996</v>
      </c>
      <c r="D2419" s="196">
        <v>31.139999999999997</v>
      </c>
      <c r="E2419" s="196">
        <v>34.776499999999999</v>
      </c>
      <c r="F2419" s="196">
        <v>35.347499999999997</v>
      </c>
      <c r="G2419" s="196">
        <v>33.800199999999997</v>
      </c>
      <c r="H2419" s="197" t="s">
        <v>4437</v>
      </c>
      <c r="I2419" s="197" t="s">
        <v>1761</v>
      </c>
      <c r="J2419" s="201" t="s">
        <v>3547</v>
      </c>
      <c r="K2419" s="197" t="s">
        <v>3550</v>
      </c>
      <c r="L2419" s="192"/>
      <c r="M2419" s="197">
        <v>2.4999999999999996E-3</v>
      </c>
      <c r="N2419" s="192" t="s">
        <v>1341</v>
      </c>
      <c r="O2419" s="194" t="s">
        <v>2976</v>
      </c>
      <c r="P2419" s="192" t="s">
        <v>10935</v>
      </c>
      <c r="Q2419" s="197" t="s">
        <v>3547</v>
      </c>
    </row>
    <row r="2420" spans="1:17">
      <c r="A2420" s="192" t="s">
        <v>6938</v>
      </c>
      <c r="B2420" s="196">
        <v>1.3922999999999999</v>
      </c>
      <c r="C2420" s="196">
        <v>0.77239999999999998</v>
      </c>
      <c r="D2420" s="196">
        <v>30.008499999999998</v>
      </c>
      <c r="E2420" s="196">
        <v>30.369399999999999</v>
      </c>
      <c r="F2420" s="196">
        <v>33.758199999999995</v>
      </c>
      <c r="G2420" s="196">
        <v>31.345999999999997</v>
      </c>
      <c r="H2420" s="197" t="s">
        <v>4437</v>
      </c>
      <c r="I2420" s="197"/>
      <c r="J2420" s="201" t="s">
        <v>3547</v>
      </c>
      <c r="K2420" s="197"/>
      <c r="L2420" s="192"/>
      <c r="M2420" s="197"/>
      <c r="N2420" s="192" t="s">
        <v>4444</v>
      </c>
      <c r="O2420" s="194" t="s">
        <v>2977</v>
      </c>
      <c r="P2420" s="192" t="s">
        <v>10936</v>
      </c>
      <c r="Q2420" s="197" t="s">
        <v>3547</v>
      </c>
    </row>
    <row r="2421" spans="1:17">
      <c r="A2421" s="192" t="s">
        <v>6939</v>
      </c>
      <c r="B2421" s="196">
        <v>1.6910999999999998</v>
      </c>
      <c r="C2421" s="196">
        <v>0.8849999999999999</v>
      </c>
      <c r="D2421" s="196">
        <v>28.488399999999999</v>
      </c>
      <c r="E2421" s="196">
        <v>34.773499999999999</v>
      </c>
      <c r="F2421" s="196">
        <v>36.870199999999997</v>
      </c>
      <c r="G2421" s="196">
        <v>33.483499999999999</v>
      </c>
      <c r="H2421" s="197" t="s">
        <v>4437</v>
      </c>
      <c r="I2421" s="197" t="s">
        <v>1646</v>
      </c>
      <c r="J2421" s="201" t="s">
        <v>3547</v>
      </c>
      <c r="K2421" s="197" t="s">
        <v>3550</v>
      </c>
      <c r="L2421" s="192"/>
      <c r="M2421" s="197"/>
      <c r="N2421" s="192" t="s">
        <v>4445</v>
      </c>
      <c r="O2421" s="194" t="s">
        <v>2978</v>
      </c>
      <c r="P2421" s="192" t="s">
        <v>10937</v>
      </c>
      <c r="Q2421" s="197" t="s">
        <v>3547</v>
      </c>
    </row>
    <row r="2422" spans="1:17">
      <c r="A2422" s="192" t="s">
        <v>6940</v>
      </c>
      <c r="B2422" s="196">
        <v>1.4603999999999999</v>
      </c>
      <c r="C2422" s="196">
        <v>0.77239999999999998</v>
      </c>
      <c r="D2422" s="196">
        <v>27.628899999999998</v>
      </c>
      <c r="E2422" s="196">
        <v>27.9619</v>
      </c>
      <c r="F2422" s="196">
        <v>28.4239</v>
      </c>
      <c r="G2422" s="196">
        <v>27.995799999999999</v>
      </c>
      <c r="H2422" s="197" t="s">
        <v>4437</v>
      </c>
      <c r="I2422" s="197" t="s">
        <v>1575</v>
      </c>
      <c r="J2422" s="201" t="s">
        <v>3547</v>
      </c>
      <c r="K2422" s="197" t="s">
        <v>3550</v>
      </c>
      <c r="L2422" s="192"/>
      <c r="M2422" s="197"/>
      <c r="N2422" s="192" t="s">
        <v>3584</v>
      </c>
      <c r="O2422" s="194" t="s">
        <v>2979</v>
      </c>
      <c r="P2422" s="192" t="s">
        <v>10938</v>
      </c>
      <c r="Q2422" s="197" t="s">
        <v>3547</v>
      </c>
    </row>
    <row r="2423" spans="1:17">
      <c r="A2423" s="192" t="s">
        <v>6941</v>
      </c>
      <c r="B2423" s="196">
        <v>1.5259999999999998</v>
      </c>
      <c r="C2423" s="196">
        <v>0.77529999999999999</v>
      </c>
      <c r="D2423" s="196">
        <v>29.941399999999998</v>
      </c>
      <c r="E2423" s="196">
        <v>32.653399999999998</v>
      </c>
      <c r="F2423" s="196">
        <v>33.298399999999994</v>
      </c>
      <c r="G2423" s="196">
        <v>31.904</v>
      </c>
      <c r="H2423" s="197" t="s">
        <v>4437</v>
      </c>
      <c r="I2423" s="197"/>
      <c r="J2423" s="201" t="s">
        <v>3547</v>
      </c>
      <c r="K2423" s="197"/>
      <c r="L2423" s="192"/>
      <c r="M2423" s="197">
        <v>2.8999999999999998E-3</v>
      </c>
      <c r="N2423" s="192" t="s">
        <v>3835</v>
      </c>
      <c r="O2423" s="194" t="s">
        <v>2980</v>
      </c>
      <c r="P2423" s="192" t="s">
        <v>10939</v>
      </c>
      <c r="Q2423" s="197" t="s">
        <v>3547</v>
      </c>
    </row>
    <row r="2424" spans="1:17">
      <c r="A2424" s="192" t="s">
        <v>6942</v>
      </c>
      <c r="B2424" s="196">
        <v>1.5238999999999998</v>
      </c>
      <c r="C2424" s="196">
        <v>0.83299999999999996</v>
      </c>
      <c r="D2424" s="196">
        <v>30.825199999999999</v>
      </c>
      <c r="E2424" s="196">
        <v>31.574099999999998</v>
      </c>
      <c r="F2424" s="196">
        <v>34.545199999999994</v>
      </c>
      <c r="G2424" s="196">
        <v>32.372199999999999</v>
      </c>
      <c r="H2424" s="197" t="s">
        <v>4437</v>
      </c>
      <c r="I2424" s="197" t="s">
        <v>1761</v>
      </c>
      <c r="J2424" s="201" t="s">
        <v>3547</v>
      </c>
      <c r="K2424" s="197" t="s">
        <v>3550</v>
      </c>
      <c r="L2424" s="192"/>
      <c r="M2424" s="197">
        <v>2.4999999999999996E-3</v>
      </c>
      <c r="N2424" s="192" t="s">
        <v>4446</v>
      </c>
      <c r="O2424" s="194" t="s">
        <v>2981</v>
      </c>
      <c r="P2424" s="192" t="s">
        <v>10940</v>
      </c>
      <c r="Q2424" s="197" t="s">
        <v>3547</v>
      </c>
    </row>
    <row r="2425" spans="1:17">
      <c r="A2425" s="192" t="s">
        <v>6943</v>
      </c>
      <c r="B2425" s="196">
        <v>1.6415</v>
      </c>
      <c r="C2425" s="196">
        <v>0.90489999999999993</v>
      </c>
      <c r="D2425" s="196">
        <v>32.153899999999993</v>
      </c>
      <c r="E2425" s="196">
        <v>33.483799999999995</v>
      </c>
      <c r="F2425" s="196">
        <v>35.257199999999997</v>
      </c>
      <c r="G2425" s="196">
        <v>33.6083</v>
      </c>
      <c r="H2425" s="197" t="s">
        <v>5019</v>
      </c>
      <c r="I2425" s="197"/>
      <c r="J2425" s="201" t="s">
        <v>3547</v>
      </c>
      <c r="K2425" s="197"/>
      <c r="L2425" s="192"/>
      <c r="M2425" s="197"/>
      <c r="N2425" s="192" t="s">
        <v>3748</v>
      </c>
      <c r="O2425" s="194" t="s">
        <v>2975</v>
      </c>
      <c r="P2425" s="192" t="s">
        <v>10934</v>
      </c>
      <c r="Q2425" s="197" t="s">
        <v>3547</v>
      </c>
    </row>
    <row r="2426" spans="1:17">
      <c r="A2426" s="192" t="s">
        <v>6944</v>
      </c>
      <c r="B2426" s="196">
        <v>2.1536</v>
      </c>
      <c r="C2426" s="196">
        <v>0.8982</v>
      </c>
      <c r="D2426" s="196">
        <v>37.945899999999995</v>
      </c>
      <c r="E2426" s="196">
        <v>39.652499999999996</v>
      </c>
      <c r="F2426" s="196">
        <v>41.155899999999995</v>
      </c>
      <c r="G2426" s="196">
        <v>39.597099999999998</v>
      </c>
      <c r="H2426" s="197" t="s">
        <v>1646</v>
      </c>
      <c r="I2426" s="197"/>
      <c r="J2426" s="201" t="s">
        <v>3547</v>
      </c>
      <c r="K2426" s="197"/>
      <c r="L2426" s="192"/>
      <c r="M2426" s="197"/>
      <c r="N2426" s="192" t="s">
        <v>1327</v>
      </c>
      <c r="O2426" s="194" t="s">
        <v>2972</v>
      </c>
      <c r="P2426" s="192" t="s">
        <v>10931</v>
      </c>
      <c r="Q2426" s="197" t="s">
        <v>3547</v>
      </c>
    </row>
    <row r="2427" spans="1:17">
      <c r="A2427" s="192" t="s">
        <v>6945</v>
      </c>
      <c r="B2427" s="196">
        <v>1.2700999999999998</v>
      </c>
      <c r="C2427" s="196">
        <v>0.77239999999999998</v>
      </c>
      <c r="D2427" s="196">
        <v>34.214099999999995</v>
      </c>
      <c r="E2427" s="196">
        <v>42.568299999999994</v>
      </c>
      <c r="F2427" s="196">
        <v>34.744199999999999</v>
      </c>
      <c r="G2427" s="196">
        <v>36.733899999999998</v>
      </c>
      <c r="H2427" s="197" t="s">
        <v>4437</v>
      </c>
      <c r="I2427" s="197"/>
      <c r="J2427" s="201" t="s">
        <v>3547</v>
      </c>
      <c r="K2427" s="197"/>
      <c r="L2427" s="192"/>
      <c r="M2427" s="197"/>
      <c r="N2427" s="192" t="s">
        <v>4447</v>
      </c>
      <c r="O2427" s="194" t="s">
        <v>2982</v>
      </c>
      <c r="P2427" s="192" t="s">
        <v>10941</v>
      </c>
      <c r="Q2427" s="197" t="s">
        <v>3547</v>
      </c>
    </row>
    <row r="2428" spans="1:17">
      <c r="A2428" s="192" t="s">
        <v>6946</v>
      </c>
      <c r="B2428" s="196">
        <v>1.1147999999999998</v>
      </c>
      <c r="C2428" s="196">
        <v>0.77239999999999998</v>
      </c>
      <c r="D2428" s="196">
        <v>33.119199999999999</v>
      </c>
      <c r="E2428" s="196">
        <v>32.706099999999999</v>
      </c>
      <c r="F2428" s="196">
        <v>32.198099999999997</v>
      </c>
      <c r="G2428" s="196">
        <v>32.652999999999999</v>
      </c>
      <c r="H2428" s="197" t="s">
        <v>4437</v>
      </c>
      <c r="I2428" s="197"/>
      <c r="J2428" s="201" t="s">
        <v>3547</v>
      </c>
      <c r="K2428" s="197"/>
      <c r="L2428" s="192"/>
      <c r="M2428" s="197"/>
      <c r="N2428" s="192" t="s">
        <v>4439</v>
      </c>
      <c r="O2428" s="194" t="s">
        <v>2969</v>
      </c>
      <c r="P2428" s="192" t="s">
        <v>10928</v>
      </c>
      <c r="Q2428" s="197" t="s">
        <v>3547</v>
      </c>
    </row>
    <row r="2429" spans="1:17">
      <c r="A2429" s="192" t="s">
        <v>6947</v>
      </c>
      <c r="B2429" s="196">
        <v>1.867</v>
      </c>
      <c r="C2429" s="196">
        <v>0.8982</v>
      </c>
      <c r="D2429" s="196">
        <v>33.181099999999994</v>
      </c>
      <c r="E2429" s="196">
        <v>38.100099999999998</v>
      </c>
      <c r="F2429" s="196">
        <v>39.760599999999997</v>
      </c>
      <c r="G2429" s="196">
        <v>36.641599999999997</v>
      </c>
      <c r="H2429" s="197" t="s">
        <v>1646</v>
      </c>
      <c r="I2429" s="197"/>
      <c r="J2429" s="201" t="s">
        <v>3547</v>
      </c>
      <c r="K2429" s="197"/>
      <c r="L2429" s="192"/>
      <c r="M2429" s="197"/>
      <c r="N2429" s="192" t="s">
        <v>1327</v>
      </c>
      <c r="O2429" s="194" t="s">
        <v>2972</v>
      </c>
      <c r="P2429" s="192" t="s">
        <v>10931</v>
      </c>
      <c r="Q2429" s="197" t="s">
        <v>3547</v>
      </c>
    </row>
    <row r="2430" spans="1:17">
      <c r="A2430" s="192" t="s">
        <v>6948</v>
      </c>
      <c r="B2430" s="196">
        <v>1.5205</v>
      </c>
      <c r="C2430" s="196">
        <v>0.83299999999999996</v>
      </c>
      <c r="D2430" s="196">
        <v>28.902099999999997</v>
      </c>
      <c r="E2430" s="196">
        <v>30.295099999999998</v>
      </c>
      <c r="F2430" s="196">
        <v>29.5017</v>
      </c>
      <c r="G2430" s="196">
        <v>29.5565</v>
      </c>
      <c r="H2430" s="197" t="s">
        <v>4437</v>
      </c>
      <c r="I2430" s="197" t="s">
        <v>1761</v>
      </c>
      <c r="J2430" s="201" t="s">
        <v>3547</v>
      </c>
      <c r="K2430" s="197" t="s">
        <v>3550</v>
      </c>
      <c r="L2430" s="192"/>
      <c r="M2430" s="197"/>
      <c r="N2430" s="192" t="s">
        <v>4448</v>
      </c>
      <c r="O2430" s="194" t="s">
        <v>2983</v>
      </c>
      <c r="P2430" s="192" t="s">
        <v>10942</v>
      </c>
      <c r="Q2430" s="197" t="s">
        <v>3547</v>
      </c>
    </row>
    <row r="2431" spans="1:17">
      <c r="A2431" s="192" t="s">
        <v>6949</v>
      </c>
      <c r="B2431" s="196">
        <v>0.90199999999999991</v>
      </c>
      <c r="C2431" s="196">
        <v>0.77239999999999998</v>
      </c>
      <c r="D2431" s="196">
        <v>24.223899999999997</v>
      </c>
      <c r="E2431" s="196">
        <v>24.2821</v>
      </c>
      <c r="F2431" s="196">
        <v>22.094099999999997</v>
      </c>
      <c r="G2431" s="196">
        <v>23.450399999999998</v>
      </c>
      <c r="H2431" s="197" t="s">
        <v>4437</v>
      </c>
      <c r="I2431" s="197"/>
      <c r="J2431" s="201" t="s">
        <v>3547</v>
      </c>
      <c r="K2431" s="197"/>
      <c r="L2431" s="192"/>
      <c r="M2431" s="197"/>
      <c r="N2431" s="192" t="s">
        <v>4449</v>
      </c>
      <c r="O2431" s="194" t="s">
        <v>2984</v>
      </c>
      <c r="P2431" s="192" t="s">
        <v>10943</v>
      </c>
      <c r="Q2431" s="197" t="s">
        <v>3547</v>
      </c>
    </row>
    <row r="2432" spans="1:17">
      <c r="A2432" s="192" t="s">
        <v>6950</v>
      </c>
      <c r="B2432" s="196">
        <v>1.9801</v>
      </c>
      <c r="C2432" s="196">
        <v>0.8982</v>
      </c>
      <c r="D2432" s="196">
        <v>35.951699999999995</v>
      </c>
      <c r="E2432" s="196">
        <v>37.141399999999997</v>
      </c>
      <c r="F2432" s="196">
        <v>38.419199999999996</v>
      </c>
      <c r="G2432" s="196">
        <v>37.188599999999994</v>
      </c>
      <c r="H2432" s="197" t="s">
        <v>1646</v>
      </c>
      <c r="I2432" s="197"/>
      <c r="J2432" s="201" t="s">
        <v>3547</v>
      </c>
      <c r="K2432" s="197"/>
      <c r="L2432" s="192"/>
      <c r="M2432" s="197"/>
      <c r="N2432" s="192" t="s">
        <v>1327</v>
      </c>
      <c r="O2432" s="194" t="s">
        <v>2972</v>
      </c>
      <c r="P2432" s="192" t="s">
        <v>10931</v>
      </c>
      <c r="Q2432" s="197" t="s">
        <v>3547</v>
      </c>
    </row>
    <row r="2433" spans="1:17">
      <c r="A2433" s="192" t="s">
        <v>6951</v>
      </c>
      <c r="B2433" s="196">
        <v>1.2034999999999998</v>
      </c>
      <c r="C2433" s="196">
        <v>0.83299999999999996</v>
      </c>
      <c r="D2433" s="196">
        <v>32.359399999999994</v>
      </c>
      <c r="E2433" s="196">
        <v>34.436799999999998</v>
      </c>
      <c r="F2433" s="196">
        <v>35.351299999999995</v>
      </c>
      <c r="G2433" s="196">
        <v>34.067499999999995</v>
      </c>
      <c r="H2433" s="197" t="s">
        <v>1761</v>
      </c>
      <c r="I2433" s="197"/>
      <c r="J2433" s="201" t="s">
        <v>3547</v>
      </c>
      <c r="K2433" s="197"/>
      <c r="L2433" s="192"/>
      <c r="M2433" s="197"/>
      <c r="N2433" s="192" t="s">
        <v>4450</v>
      </c>
      <c r="O2433" s="194" t="s">
        <v>2985</v>
      </c>
      <c r="P2433" s="192" t="s">
        <v>10944</v>
      </c>
      <c r="Q2433" s="197" t="s">
        <v>3547</v>
      </c>
    </row>
    <row r="2434" spans="1:17">
      <c r="A2434" s="192" t="s">
        <v>9745</v>
      </c>
      <c r="B2434" s="196">
        <v>0.90599999999999992</v>
      </c>
      <c r="C2434" s="196">
        <v>0.77239999999999998</v>
      </c>
      <c r="D2434" s="196">
        <v>25.6357</v>
      </c>
      <c r="E2434" s="196">
        <v>28.104699999999998</v>
      </c>
      <c r="F2434" s="196">
        <v>31.659299999999998</v>
      </c>
      <c r="G2434" s="196">
        <v>28.358499999999999</v>
      </c>
      <c r="H2434" s="197" t="s">
        <v>3645</v>
      </c>
      <c r="I2434" s="197" t="s">
        <v>4437</v>
      </c>
      <c r="J2434" s="201" t="s">
        <v>3547</v>
      </c>
      <c r="K2434" s="197"/>
      <c r="L2434" s="192" t="s">
        <v>3550</v>
      </c>
      <c r="M2434" s="197"/>
      <c r="N2434" s="192" t="s">
        <v>4451</v>
      </c>
      <c r="O2434" s="194" t="s">
        <v>2986</v>
      </c>
      <c r="P2434" s="192" t="s">
        <v>10945</v>
      </c>
      <c r="Q2434" s="197" t="s">
        <v>3547</v>
      </c>
    </row>
    <row r="2435" spans="1:17">
      <c r="A2435" s="192" t="s">
        <v>6952</v>
      </c>
      <c r="B2435" s="196">
        <v>1.8942999999999999</v>
      </c>
      <c r="C2435" s="196">
        <v>0.83299999999999996</v>
      </c>
      <c r="D2435" s="196"/>
      <c r="E2435" s="196">
        <v>30.457999999999998</v>
      </c>
      <c r="F2435" s="196">
        <v>39.519999999999996</v>
      </c>
      <c r="G2435" s="196">
        <v>34.912499999999994</v>
      </c>
      <c r="H2435" s="197" t="s">
        <v>1761</v>
      </c>
      <c r="I2435" s="197"/>
      <c r="J2435" s="201" t="s">
        <v>3547</v>
      </c>
      <c r="K2435" s="197"/>
      <c r="L2435" s="192"/>
      <c r="M2435" s="197"/>
      <c r="N2435" s="192" t="s">
        <v>4452</v>
      </c>
      <c r="O2435" s="194" t="s">
        <v>2987</v>
      </c>
      <c r="P2435" s="192" t="s">
        <v>10946</v>
      </c>
      <c r="Q2435" s="197" t="s">
        <v>3547</v>
      </c>
    </row>
    <row r="2436" spans="1:17">
      <c r="A2436" s="192" t="s">
        <v>6953</v>
      </c>
      <c r="B2436" s="196">
        <v>1.6929999999999998</v>
      </c>
      <c r="C2436" s="196">
        <v>0.8849999999999999</v>
      </c>
      <c r="D2436" s="196">
        <v>33.640199999999993</v>
      </c>
      <c r="E2436" s="196">
        <v>36.618599999999994</v>
      </c>
      <c r="F2436" s="196">
        <v>36.089699999999993</v>
      </c>
      <c r="G2436" s="196">
        <v>35.412899999999993</v>
      </c>
      <c r="H2436" s="197" t="s">
        <v>4437</v>
      </c>
      <c r="I2436" s="197" t="s">
        <v>1646</v>
      </c>
      <c r="J2436" s="201" t="s">
        <v>3547</v>
      </c>
      <c r="K2436" s="197" t="s">
        <v>3550</v>
      </c>
      <c r="L2436" s="192"/>
      <c r="M2436" s="197"/>
      <c r="N2436" s="192" t="s">
        <v>4453</v>
      </c>
      <c r="O2436" s="194" t="s">
        <v>2988</v>
      </c>
      <c r="P2436" s="192" t="s">
        <v>10947</v>
      </c>
      <c r="Q2436" s="197" t="s">
        <v>3547</v>
      </c>
    </row>
    <row r="2437" spans="1:17">
      <c r="A2437" s="192" t="s">
        <v>6954</v>
      </c>
      <c r="B2437" s="196">
        <v>0.97759999999999991</v>
      </c>
      <c r="C2437" s="196">
        <v>0.77239999999999998</v>
      </c>
      <c r="D2437" s="196">
        <v>23.956599999999998</v>
      </c>
      <c r="E2437" s="196">
        <v>25.342699999999997</v>
      </c>
      <c r="F2437" s="196">
        <v>24.931399999999996</v>
      </c>
      <c r="G2437" s="196">
        <v>24.699199999999998</v>
      </c>
      <c r="H2437" s="197" t="s">
        <v>4437</v>
      </c>
      <c r="I2437" s="197"/>
      <c r="J2437" s="201" t="s">
        <v>3547</v>
      </c>
      <c r="K2437" s="197"/>
      <c r="L2437" s="192"/>
      <c r="M2437" s="197"/>
      <c r="N2437" s="192" t="s">
        <v>4454</v>
      </c>
      <c r="O2437" s="194" t="s">
        <v>2989</v>
      </c>
      <c r="P2437" s="192" t="s">
        <v>10948</v>
      </c>
      <c r="Q2437" s="197" t="s">
        <v>3547</v>
      </c>
    </row>
    <row r="2438" spans="1:17">
      <c r="A2438" s="192" t="s">
        <v>6955</v>
      </c>
      <c r="B2438" s="196">
        <v>1.6366999999999998</v>
      </c>
      <c r="C2438" s="196">
        <v>0.8849999999999999</v>
      </c>
      <c r="D2438" s="196">
        <v>33.345699999999994</v>
      </c>
      <c r="E2438" s="196">
        <v>33.209099999999999</v>
      </c>
      <c r="F2438" s="196">
        <v>33.113499999999995</v>
      </c>
      <c r="G2438" s="196">
        <v>33.218599999999995</v>
      </c>
      <c r="H2438" s="197" t="s">
        <v>4437</v>
      </c>
      <c r="I2438" s="197" t="s">
        <v>1646</v>
      </c>
      <c r="J2438" s="201" t="s">
        <v>3547</v>
      </c>
      <c r="K2438" s="197" t="s">
        <v>3550</v>
      </c>
      <c r="L2438" s="192"/>
      <c r="M2438" s="197"/>
      <c r="N2438" s="192" t="s">
        <v>4455</v>
      </c>
      <c r="O2438" s="194" t="s">
        <v>2990</v>
      </c>
      <c r="P2438" s="192" t="s">
        <v>10949</v>
      </c>
      <c r="Q2438" s="197" t="s">
        <v>3547</v>
      </c>
    </row>
    <row r="2439" spans="1:17">
      <c r="A2439" s="192" t="s">
        <v>6956</v>
      </c>
      <c r="B2439" s="196">
        <v>1.0650999999999999</v>
      </c>
      <c r="C2439" s="196">
        <v>0.77239999999999998</v>
      </c>
      <c r="D2439" s="196">
        <v>28.642599999999998</v>
      </c>
      <c r="E2439" s="196">
        <v>27.452499999999997</v>
      </c>
      <c r="F2439" s="196">
        <v>27.753399999999999</v>
      </c>
      <c r="G2439" s="196">
        <v>27.962299999999999</v>
      </c>
      <c r="H2439" s="197" t="s">
        <v>4437</v>
      </c>
      <c r="I2439" s="197"/>
      <c r="J2439" s="201" t="s">
        <v>3547</v>
      </c>
      <c r="K2439" s="197"/>
      <c r="L2439" s="192"/>
      <c r="M2439" s="197"/>
      <c r="N2439" s="192" t="s">
        <v>4456</v>
      </c>
      <c r="O2439" s="194" t="s">
        <v>2991</v>
      </c>
      <c r="P2439" s="192" t="s">
        <v>10950</v>
      </c>
      <c r="Q2439" s="197" t="s">
        <v>3547</v>
      </c>
    </row>
    <row r="2440" spans="1:17">
      <c r="A2440" s="192" t="s">
        <v>6957</v>
      </c>
      <c r="B2440" s="196">
        <v>1.2391999999999999</v>
      </c>
      <c r="C2440" s="196">
        <v>0.8982</v>
      </c>
      <c r="D2440" s="196">
        <v>30.6921</v>
      </c>
      <c r="E2440" s="196">
        <v>31.009699999999999</v>
      </c>
      <c r="F2440" s="196">
        <v>31.397799999999997</v>
      </c>
      <c r="G2440" s="196">
        <v>31.008799999999997</v>
      </c>
      <c r="H2440" s="197" t="s">
        <v>1646</v>
      </c>
      <c r="I2440" s="197" t="s">
        <v>1646</v>
      </c>
      <c r="J2440" s="201" t="s">
        <v>3547</v>
      </c>
      <c r="K2440" s="197" t="s">
        <v>3550</v>
      </c>
      <c r="L2440" s="192"/>
      <c r="M2440" s="197"/>
      <c r="N2440" s="192" t="s">
        <v>3864</v>
      </c>
      <c r="O2440" s="194" t="s">
        <v>2992</v>
      </c>
      <c r="P2440" s="192" t="s">
        <v>10951</v>
      </c>
      <c r="Q2440" s="197" t="s">
        <v>9817</v>
      </c>
    </row>
    <row r="2441" spans="1:17">
      <c r="A2441" s="192" t="s">
        <v>6958</v>
      </c>
      <c r="B2441" s="196">
        <v>1.9764999999999999</v>
      </c>
      <c r="C2441" s="196">
        <v>0.77239999999999998</v>
      </c>
      <c r="D2441" s="196">
        <v>27.978099999999998</v>
      </c>
      <c r="E2441" s="196">
        <v>32.4574</v>
      </c>
      <c r="F2441" s="196">
        <v>28.221399999999999</v>
      </c>
      <c r="G2441" s="196">
        <v>29.5596</v>
      </c>
      <c r="H2441" s="197" t="s">
        <v>1575</v>
      </c>
      <c r="I2441" s="197"/>
      <c r="J2441" s="201" t="s">
        <v>3547</v>
      </c>
      <c r="K2441" s="197"/>
      <c r="L2441" s="192"/>
      <c r="M2441" s="197"/>
      <c r="N2441" s="192" t="s">
        <v>4457</v>
      </c>
      <c r="O2441" s="194" t="s">
        <v>2993</v>
      </c>
      <c r="P2441" s="192" t="s">
        <v>10952</v>
      </c>
      <c r="Q2441" s="197" t="s">
        <v>3547</v>
      </c>
    </row>
    <row r="2442" spans="1:17">
      <c r="A2442" s="192" t="s">
        <v>6959</v>
      </c>
      <c r="B2442" s="196">
        <v>0.96299999999999997</v>
      </c>
      <c r="C2442" s="196">
        <v>0.83299999999999996</v>
      </c>
      <c r="D2442" s="196">
        <v>25.582799999999999</v>
      </c>
      <c r="E2442" s="196">
        <v>27.131899999999998</v>
      </c>
      <c r="F2442" s="196">
        <v>25.829899999999999</v>
      </c>
      <c r="G2442" s="196">
        <v>26.129299999999997</v>
      </c>
      <c r="H2442" s="197" t="s">
        <v>1761</v>
      </c>
      <c r="I2442" s="197"/>
      <c r="J2442" s="201" t="s">
        <v>3547</v>
      </c>
      <c r="K2442" s="197"/>
      <c r="L2442" s="192"/>
      <c r="M2442" s="197"/>
      <c r="N2442" s="192" t="s">
        <v>4458</v>
      </c>
      <c r="O2442" s="194" t="s">
        <v>2994</v>
      </c>
      <c r="P2442" s="192" t="s">
        <v>10953</v>
      </c>
      <c r="Q2442" s="197" t="s">
        <v>3547</v>
      </c>
    </row>
    <row r="2443" spans="1:17">
      <c r="A2443" s="192" t="s">
        <v>6960</v>
      </c>
      <c r="B2443" s="196">
        <v>0.98029999999999995</v>
      </c>
      <c r="C2443" s="196">
        <v>0.77410000000000001</v>
      </c>
      <c r="D2443" s="196">
        <v>28.903499999999998</v>
      </c>
      <c r="E2443" s="196">
        <v>26.011999999999997</v>
      </c>
      <c r="F2443" s="196">
        <v>26.1159</v>
      </c>
      <c r="G2443" s="196">
        <v>27.0413</v>
      </c>
      <c r="H2443" s="197" t="s">
        <v>4437</v>
      </c>
      <c r="I2443" s="197"/>
      <c r="J2443" s="201" t="s">
        <v>3547</v>
      </c>
      <c r="K2443" s="197"/>
      <c r="L2443" s="192"/>
      <c r="M2443" s="197">
        <v>1.6999999999999999E-3</v>
      </c>
      <c r="N2443" s="192" t="s">
        <v>4459</v>
      </c>
      <c r="O2443" s="194" t="s">
        <v>2995</v>
      </c>
      <c r="P2443" s="192" t="s">
        <v>10954</v>
      </c>
      <c r="Q2443" s="197" t="s">
        <v>3547</v>
      </c>
    </row>
    <row r="2444" spans="1:17">
      <c r="A2444" s="192" t="s">
        <v>6961</v>
      </c>
      <c r="B2444" s="196">
        <v>0.92379999999999995</v>
      </c>
      <c r="C2444" s="196">
        <v>0.77239999999999998</v>
      </c>
      <c r="D2444" s="196">
        <v>24.192899999999998</v>
      </c>
      <c r="E2444" s="196">
        <v>26.263399999999997</v>
      </c>
      <c r="F2444" s="196">
        <v>25.756899999999998</v>
      </c>
      <c r="G2444" s="196">
        <v>25.335299999999997</v>
      </c>
      <c r="H2444" s="197" t="s">
        <v>4437</v>
      </c>
      <c r="I2444" s="197"/>
      <c r="J2444" s="201" t="s">
        <v>3547</v>
      </c>
      <c r="K2444" s="197"/>
      <c r="L2444" s="192"/>
      <c r="M2444" s="197"/>
      <c r="N2444" s="192" t="s">
        <v>4460</v>
      </c>
      <c r="O2444" s="194" t="s">
        <v>2996</v>
      </c>
      <c r="P2444" s="192" t="s">
        <v>10955</v>
      </c>
      <c r="Q2444" s="197" t="s">
        <v>3547</v>
      </c>
    </row>
    <row r="2445" spans="1:17">
      <c r="A2445" s="192" t="s">
        <v>6962</v>
      </c>
      <c r="B2445" s="196">
        <v>1.9102999999999999</v>
      </c>
      <c r="C2445" s="196">
        <v>0.8849999999999999</v>
      </c>
      <c r="D2445" s="196">
        <v>24.987699999999997</v>
      </c>
      <c r="E2445" s="196">
        <v>33.644699999999993</v>
      </c>
      <c r="F2445" s="196">
        <v>32.843199999999996</v>
      </c>
      <c r="G2445" s="196">
        <v>30.072199999999999</v>
      </c>
      <c r="H2445" s="197" t="s">
        <v>1761</v>
      </c>
      <c r="I2445" s="197" t="s">
        <v>1646</v>
      </c>
      <c r="J2445" s="201" t="s">
        <v>3547</v>
      </c>
      <c r="K2445" s="197" t="s">
        <v>3550</v>
      </c>
      <c r="L2445" s="192"/>
      <c r="M2445" s="197"/>
      <c r="N2445" s="192" t="s">
        <v>4436</v>
      </c>
      <c r="O2445" s="194" t="s">
        <v>2966</v>
      </c>
      <c r="P2445" s="192" t="s">
        <v>10925</v>
      </c>
      <c r="Q2445" s="197" t="s">
        <v>3547</v>
      </c>
    </row>
    <row r="2446" spans="1:17">
      <c r="A2446" s="192" t="s">
        <v>6963</v>
      </c>
      <c r="B2446" s="196">
        <v>1.0345</v>
      </c>
      <c r="C2446" s="196">
        <v>0.77239999999999998</v>
      </c>
      <c r="D2446" s="196">
        <v>23.188899999999997</v>
      </c>
      <c r="E2446" s="196">
        <v>27.560499999999998</v>
      </c>
      <c r="F2446" s="196">
        <v>29.020199999999999</v>
      </c>
      <c r="G2446" s="196">
        <v>26.2974</v>
      </c>
      <c r="H2446" s="197" t="s">
        <v>4437</v>
      </c>
      <c r="I2446" s="197"/>
      <c r="J2446" s="201" t="s">
        <v>3547</v>
      </c>
      <c r="K2446" s="197"/>
      <c r="L2446" s="192"/>
      <c r="M2446" s="197"/>
      <c r="N2446" s="192" t="s">
        <v>4461</v>
      </c>
      <c r="O2446" s="194" t="s">
        <v>2997</v>
      </c>
      <c r="P2446" s="192" t="s">
        <v>10956</v>
      </c>
      <c r="Q2446" s="197" t="s">
        <v>3547</v>
      </c>
    </row>
    <row r="2447" spans="1:17">
      <c r="A2447" s="192" t="s">
        <v>6964</v>
      </c>
      <c r="B2447" s="196">
        <v>0.89319999999999999</v>
      </c>
      <c r="C2447" s="196">
        <v>0.77239999999999998</v>
      </c>
      <c r="D2447" s="196">
        <v>22.1556</v>
      </c>
      <c r="E2447" s="196">
        <v>21.353399999999997</v>
      </c>
      <c r="F2447" s="196">
        <v>24.100199999999997</v>
      </c>
      <c r="G2447" s="196">
        <v>22.565099999999997</v>
      </c>
      <c r="H2447" s="197" t="s">
        <v>4437</v>
      </c>
      <c r="I2447" s="197"/>
      <c r="J2447" s="201" t="s">
        <v>3547</v>
      </c>
      <c r="K2447" s="197"/>
      <c r="L2447" s="192"/>
      <c r="M2447" s="197"/>
      <c r="N2447" s="192" t="s">
        <v>4462</v>
      </c>
      <c r="O2447" s="194" t="s">
        <v>2998</v>
      </c>
      <c r="P2447" s="192" t="s">
        <v>10957</v>
      </c>
      <c r="Q2447" s="197" t="s">
        <v>3547</v>
      </c>
    </row>
    <row r="2448" spans="1:17">
      <c r="A2448" s="192" t="s">
        <v>6965</v>
      </c>
      <c r="B2448" s="196">
        <v>1.6698</v>
      </c>
      <c r="C2448" s="196">
        <v>0.77239999999999998</v>
      </c>
      <c r="D2448" s="196">
        <v>28.331999999999997</v>
      </c>
      <c r="E2448" s="196">
        <v>27.317699999999999</v>
      </c>
      <c r="F2448" s="196">
        <v>24.1877</v>
      </c>
      <c r="G2448" s="196">
        <v>26.4651</v>
      </c>
      <c r="H2448" s="197" t="s">
        <v>4437</v>
      </c>
      <c r="I2448" s="197"/>
      <c r="J2448" s="201" t="s">
        <v>3547</v>
      </c>
      <c r="K2448" s="197"/>
      <c r="L2448" s="192"/>
      <c r="M2448" s="197"/>
      <c r="N2448" s="192" t="s">
        <v>3564</v>
      </c>
      <c r="O2448" s="194" t="s">
        <v>1654</v>
      </c>
      <c r="P2448" s="192" t="s">
        <v>10958</v>
      </c>
      <c r="Q2448" s="197" t="s">
        <v>3547</v>
      </c>
    </row>
    <row r="2449" spans="1:17">
      <c r="A2449" s="192" t="s">
        <v>6966</v>
      </c>
      <c r="B2449" s="196">
        <v>1.8820999999999999</v>
      </c>
      <c r="C2449" s="196">
        <v>0.83299999999999996</v>
      </c>
      <c r="D2449" s="196">
        <v>31.389799999999997</v>
      </c>
      <c r="E2449" s="196">
        <v>32.634599999999999</v>
      </c>
      <c r="F2449" s="196">
        <v>34.290599999999998</v>
      </c>
      <c r="G2449" s="196">
        <v>32.800899999999999</v>
      </c>
      <c r="H2449" s="197" t="s">
        <v>1761</v>
      </c>
      <c r="I2449" s="197"/>
      <c r="J2449" s="201" t="s">
        <v>3547</v>
      </c>
      <c r="K2449" s="197"/>
      <c r="L2449" s="192"/>
      <c r="M2449" s="197"/>
      <c r="N2449" s="192" t="s">
        <v>4436</v>
      </c>
      <c r="O2449" s="194" t="s">
        <v>2966</v>
      </c>
      <c r="P2449" s="192" t="s">
        <v>10925</v>
      </c>
      <c r="Q2449" s="197" t="s">
        <v>3547</v>
      </c>
    </row>
    <row r="2450" spans="1:17">
      <c r="A2450" s="192" t="s">
        <v>6967</v>
      </c>
      <c r="B2450" s="196">
        <v>2.0596999999999999</v>
      </c>
      <c r="C2450" s="196">
        <v>0.8982</v>
      </c>
      <c r="D2450" s="196">
        <v>33.717999999999996</v>
      </c>
      <c r="E2450" s="196">
        <v>35.633599999999994</v>
      </c>
      <c r="F2450" s="196">
        <v>37.028299999999994</v>
      </c>
      <c r="G2450" s="196">
        <v>35.496399999999994</v>
      </c>
      <c r="H2450" s="197" t="s">
        <v>1646</v>
      </c>
      <c r="I2450" s="197"/>
      <c r="J2450" s="201" t="s">
        <v>3547</v>
      </c>
      <c r="K2450" s="197"/>
      <c r="L2450" s="192"/>
      <c r="M2450" s="197"/>
      <c r="N2450" s="192" t="s">
        <v>1327</v>
      </c>
      <c r="O2450" s="194" t="s">
        <v>2972</v>
      </c>
      <c r="P2450" s="192" t="s">
        <v>10931</v>
      </c>
      <c r="Q2450" s="197" t="s">
        <v>3547</v>
      </c>
    </row>
    <row r="2451" spans="1:17">
      <c r="A2451" s="192" t="s">
        <v>6968</v>
      </c>
      <c r="B2451" s="196">
        <v>1.486</v>
      </c>
      <c r="C2451" s="196">
        <v>0.8982</v>
      </c>
      <c r="D2451" s="196">
        <v>33.064099999999996</v>
      </c>
      <c r="E2451" s="196">
        <v>34.338099999999997</v>
      </c>
      <c r="F2451" s="196">
        <v>34.226699999999994</v>
      </c>
      <c r="G2451" s="196">
        <v>33.869899999999994</v>
      </c>
      <c r="H2451" s="197" t="s">
        <v>1646</v>
      </c>
      <c r="I2451" s="197"/>
      <c r="J2451" s="201" t="s">
        <v>3547</v>
      </c>
      <c r="K2451" s="197"/>
      <c r="L2451" s="192"/>
      <c r="M2451" s="197"/>
      <c r="N2451" s="192" t="s">
        <v>1327</v>
      </c>
      <c r="O2451" s="194" t="s">
        <v>2972</v>
      </c>
      <c r="P2451" s="192" t="s">
        <v>10931</v>
      </c>
      <c r="Q2451" s="197" t="s">
        <v>3547</v>
      </c>
    </row>
    <row r="2452" spans="1:17">
      <c r="A2452" s="192" t="s">
        <v>6969</v>
      </c>
      <c r="B2452" s="196">
        <v>1.6786999999999999</v>
      </c>
      <c r="C2452" s="196">
        <v>0.77239999999999998</v>
      </c>
      <c r="D2452" s="196">
        <v>34.536399999999993</v>
      </c>
      <c r="E2452" s="196">
        <v>35.236199999999997</v>
      </c>
      <c r="F2452" s="196">
        <v>38.047999999999995</v>
      </c>
      <c r="G2452" s="196">
        <v>35.893899999999995</v>
      </c>
      <c r="H2452" s="197" t="s">
        <v>1575</v>
      </c>
      <c r="I2452" s="197"/>
      <c r="J2452" s="201" t="s">
        <v>3547</v>
      </c>
      <c r="K2452" s="197"/>
      <c r="L2452" s="192"/>
      <c r="M2452" s="197"/>
      <c r="N2452" s="192" t="s">
        <v>4457</v>
      </c>
      <c r="O2452" s="194" t="s">
        <v>2993</v>
      </c>
      <c r="P2452" s="192" t="s">
        <v>10952</v>
      </c>
      <c r="Q2452" s="197" t="s">
        <v>3547</v>
      </c>
    </row>
    <row r="2453" spans="1:17">
      <c r="A2453" s="192" t="s">
        <v>6970</v>
      </c>
      <c r="B2453" s="196">
        <v>0.99119999999999997</v>
      </c>
      <c r="C2453" s="196">
        <v>0.8849999999999999</v>
      </c>
      <c r="D2453" s="196">
        <v>34.547799999999995</v>
      </c>
      <c r="E2453" s="196">
        <v>33.514999999999993</v>
      </c>
      <c r="F2453" s="196">
        <v>36.851299999999995</v>
      </c>
      <c r="G2453" s="196">
        <v>34.969099999999997</v>
      </c>
      <c r="H2453" s="197" t="s">
        <v>4437</v>
      </c>
      <c r="I2453" s="197" t="s">
        <v>1646</v>
      </c>
      <c r="J2453" s="201" t="s">
        <v>3547</v>
      </c>
      <c r="K2453" s="197" t="s">
        <v>3550</v>
      </c>
      <c r="L2453" s="192"/>
      <c r="M2453" s="197"/>
      <c r="N2453" s="192" t="s">
        <v>4455</v>
      </c>
      <c r="O2453" s="194" t="s">
        <v>2990</v>
      </c>
      <c r="P2453" s="192" t="s">
        <v>10949</v>
      </c>
      <c r="Q2453" s="197" t="s">
        <v>3547</v>
      </c>
    </row>
    <row r="2454" spans="1:17">
      <c r="A2454" s="192" t="s">
        <v>6971</v>
      </c>
      <c r="B2454" s="196">
        <v>0.93389999999999995</v>
      </c>
      <c r="C2454" s="196">
        <v>0.77239999999999998</v>
      </c>
      <c r="D2454" s="196">
        <v>20.9879</v>
      </c>
      <c r="E2454" s="196">
        <v>22.132999999999999</v>
      </c>
      <c r="F2454" s="196">
        <v>23.089799999999997</v>
      </c>
      <c r="G2454" s="196">
        <v>22.042499999999997</v>
      </c>
      <c r="H2454" s="197" t="s">
        <v>4437</v>
      </c>
      <c r="I2454" s="197"/>
      <c r="J2454" s="201" t="s">
        <v>3547</v>
      </c>
      <c r="K2454" s="197"/>
      <c r="L2454" s="192"/>
      <c r="M2454" s="197"/>
      <c r="N2454" s="192" t="s">
        <v>4463</v>
      </c>
      <c r="O2454" s="194" t="s">
        <v>2999</v>
      </c>
      <c r="P2454" s="192" t="s">
        <v>10959</v>
      </c>
      <c r="Q2454" s="197" t="s">
        <v>3547</v>
      </c>
    </row>
    <row r="2455" spans="1:17">
      <c r="A2455" s="192" t="s">
        <v>6972</v>
      </c>
      <c r="B2455" s="196">
        <v>0.89329999999999998</v>
      </c>
      <c r="C2455" s="196">
        <v>0.77239999999999998</v>
      </c>
      <c r="D2455" s="196">
        <v>28.180099999999999</v>
      </c>
      <c r="E2455" s="196">
        <v>26.674099999999999</v>
      </c>
      <c r="F2455" s="196">
        <v>24.979999999999997</v>
      </c>
      <c r="G2455" s="196">
        <v>26.631699999999999</v>
      </c>
      <c r="H2455" s="197" t="s">
        <v>4437</v>
      </c>
      <c r="I2455" s="197"/>
      <c r="J2455" s="201" t="s">
        <v>3547</v>
      </c>
      <c r="K2455" s="197"/>
      <c r="L2455" s="192"/>
      <c r="M2455" s="197"/>
      <c r="N2455" s="192" t="s">
        <v>4444</v>
      </c>
      <c r="O2455" s="194" t="s">
        <v>2977</v>
      </c>
      <c r="P2455" s="192" t="s">
        <v>10936</v>
      </c>
      <c r="Q2455" s="197" t="s">
        <v>3547</v>
      </c>
    </row>
    <row r="2456" spans="1:17">
      <c r="A2456" s="192" t="s">
        <v>6973</v>
      </c>
      <c r="B2456" s="196">
        <v>1.7068999999999999</v>
      </c>
      <c r="C2456" s="196">
        <v>0.8982</v>
      </c>
      <c r="D2456" s="196">
        <v>37.023999999999994</v>
      </c>
      <c r="E2456" s="196">
        <v>38.464199999999998</v>
      </c>
      <c r="F2456" s="196">
        <v>39.476599999999998</v>
      </c>
      <c r="G2456" s="196">
        <v>38.306899999999999</v>
      </c>
      <c r="H2456" s="197" t="s">
        <v>1646</v>
      </c>
      <c r="I2456" s="197"/>
      <c r="J2456" s="201" t="s">
        <v>3547</v>
      </c>
      <c r="K2456" s="197"/>
      <c r="L2456" s="192"/>
      <c r="M2456" s="197"/>
      <c r="N2456" s="192" t="s">
        <v>1327</v>
      </c>
      <c r="O2456" s="194" t="s">
        <v>2972</v>
      </c>
      <c r="P2456" s="192" t="s">
        <v>10931</v>
      </c>
      <c r="Q2456" s="197" t="s">
        <v>3547</v>
      </c>
    </row>
    <row r="2457" spans="1:17">
      <c r="A2457" s="192" t="s">
        <v>6974</v>
      </c>
      <c r="B2457" s="196">
        <v>1.0931</v>
      </c>
      <c r="C2457" s="196">
        <v>0.77239999999999998</v>
      </c>
      <c r="D2457" s="196">
        <v>21.857799999999997</v>
      </c>
      <c r="E2457" s="196">
        <v>21.516499999999997</v>
      </c>
      <c r="F2457" s="196">
        <v>22.970699999999997</v>
      </c>
      <c r="G2457" s="196">
        <v>22.094499999999996</v>
      </c>
      <c r="H2457" s="197" t="s">
        <v>3645</v>
      </c>
      <c r="I2457" s="197"/>
      <c r="J2457" s="201" t="s">
        <v>3547</v>
      </c>
      <c r="K2457" s="197"/>
      <c r="L2457" s="192"/>
      <c r="M2457" s="197"/>
      <c r="N2457" s="192" t="s">
        <v>4464</v>
      </c>
      <c r="O2457" s="194" t="s">
        <v>3000</v>
      </c>
      <c r="P2457" s="192" t="s">
        <v>10960</v>
      </c>
      <c r="Q2457" s="197" t="s">
        <v>3547</v>
      </c>
    </row>
    <row r="2458" spans="1:17">
      <c r="A2458" s="192" t="s">
        <v>6975</v>
      </c>
      <c r="B2458" s="196">
        <v>1.3456999999999999</v>
      </c>
      <c r="C2458" s="196">
        <v>0.8619</v>
      </c>
      <c r="D2458" s="196">
        <v>35.581699999999998</v>
      </c>
      <c r="E2458" s="196">
        <v>37.952999999999996</v>
      </c>
      <c r="F2458" s="196">
        <v>37.742299999999993</v>
      </c>
      <c r="G2458" s="196">
        <v>37.079099999999997</v>
      </c>
      <c r="H2458" s="197" t="s">
        <v>4437</v>
      </c>
      <c r="I2458" s="197" t="s">
        <v>1489</v>
      </c>
      <c r="J2458" s="201" t="s">
        <v>3547</v>
      </c>
      <c r="K2458" s="197" t="s">
        <v>3550</v>
      </c>
      <c r="L2458" s="192"/>
      <c r="M2458" s="197">
        <v>2.1399999999999999E-2</v>
      </c>
      <c r="N2458" s="192" t="s">
        <v>3957</v>
      </c>
      <c r="O2458" s="194" t="s">
        <v>3001</v>
      </c>
      <c r="P2458" s="192" t="s">
        <v>10961</v>
      </c>
      <c r="Q2458" s="197" t="s">
        <v>3547</v>
      </c>
    </row>
    <row r="2459" spans="1:17">
      <c r="A2459" s="192" t="s">
        <v>6976</v>
      </c>
      <c r="B2459" s="196">
        <v>1.8767999999999998</v>
      </c>
      <c r="C2459" s="196">
        <v>0.8849999999999999</v>
      </c>
      <c r="D2459" s="196">
        <v>33.062099999999994</v>
      </c>
      <c r="E2459" s="196">
        <v>32.060899999999997</v>
      </c>
      <c r="F2459" s="196">
        <v>36.273799999999994</v>
      </c>
      <c r="G2459" s="196">
        <v>33.746499999999997</v>
      </c>
      <c r="H2459" s="197" t="s">
        <v>1761</v>
      </c>
      <c r="I2459" s="197" t="s">
        <v>1646</v>
      </c>
      <c r="J2459" s="201" t="s">
        <v>3547</v>
      </c>
      <c r="K2459" s="197" t="s">
        <v>3550</v>
      </c>
      <c r="L2459" s="192"/>
      <c r="M2459" s="197"/>
      <c r="N2459" s="192" t="s">
        <v>4436</v>
      </c>
      <c r="O2459" s="194" t="s">
        <v>2966</v>
      </c>
      <c r="P2459" s="192" t="s">
        <v>10925</v>
      </c>
      <c r="Q2459" s="197" t="s">
        <v>3547</v>
      </c>
    </row>
    <row r="2460" spans="1:17">
      <c r="A2460" s="192" t="s">
        <v>6977</v>
      </c>
      <c r="B2460" s="196">
        <v>0.98909999999999998</v>
      </c>
      <c r="C2460" s="196">
        <v>0.77469999999999994</v>
      </c>
      <c r="D2460" s="196">
        <v>28.692799999999998</v>
      </c>
      <c r="E2460" s="196">
        <v>28.591699999999999</v>
      </c>
      <c r="F2460" s="196">
        <v>29.750299999999999</v>
      </c>
      <c r="G2460" s="196">
        <v>28.983699999999999</v>
      </c>
      <c r="H2460" s="197" t="s">
        <v>4437</v>
      </c>
      <c r="I2460" s="197"/>
      <c r="J2460" s="201" t="s">
        <v>3547</v>
      </c>
      <c r="K2460" s="197"/>
      <c r="L2460" s="192"/>
      <c r="M2460" s="197">
        <v>2.3E-3</v>
      </c>
      <c r="N2460" s="192" t="s">
        <v>1336</v>
      </c>
      <c r="O2460" s="194" t="s">
        <v>3002</v>
      </c>
      <c r="P2460" s="192" t="s">
        <v>10962</v>
      </c>
      <c r="Q2460" s="197" t="s">
        <v>3547</v>
      </c>
    </row>
    <row r="2461" spans="1:17">
      <c r="A2461" s="192" t="s">
        <v>6978</v>
      </c>
      <c r="B2461" s="196">
        <v>0.96389999999999998</v>
      </c>
      <c r="C2461" s="196">
        <v>0.79289999999999994</v>
      </c>
      <c r="D2461" s="196">
        <v>25.066099999999999</v>
      </c>
      <c r="E2461" s="196">
        <v>26.983499999999999</v>
      </c>
      <c r="F2461" s="196">
        <v>28.4635</v>
      </c>
      <c r="G2461" s="196">
        <v>26.7166</v>
      </c>
      <c r="H2461" s="197" t="s">
        <v>4437</v>
      </c>
      <c r="I2461" s="197"/>
      <c r="J2461" s="201" t="s">
        <v>3547</v>
      </c>
      <c r="K2461" s="197"/>
      <c r="L2461" s="192"/>
      <c r="M2461" s="197">
        <v>2.0499999999999997E-2</v>
      </c>
      <c r="N2461" s="192" t="s">
        <v>3964</v>
      </c>
      <c r="O2461" s="194" t="s">
        <v>3003</v>
      </c>
      <c r="P2461" s="192" t="s">
        <v>10963</v>
      </c>
      <c r="Q2461" s="197" t="s">
        <v>3547</v>
      </c>
    </row>
    <row r="2462" spans="1:17">
      <c r="A2462" s="192" t="s">
        <v>6979</v>
      </c>
      <c r="B2462" s="196">
        <v>1.6063999999999998</v>
      </c>
      <c r="C2462" s="196">
        <v>0.8849999999999999</v>
      </c>
      <c r="D2462" s="196">
        <v>32.682699999999997</v>
      </c>
      <c r="E2462" s="196">
        <v>38.019099999999995</v>
      </c>
      <c r="F2462" s="196">
        <v>38.744399999999999</v>
      </c>
      <c r="G2462" s="196">
        <v>36.381499999999996</v>
      </c>
      <c r="H2462" s="197" t="s">
        <v>4437</v>
      </c>
      <c r="I2462" s="197" t="s">
        <v>1646</v>
      </c>
      <c r="J2462" s="201" t="s">
        <v>3547</v>
      </c>
      <c r="K2462" s="197" t="s">
        <v>3550</v>
      </c>
      <c r="L2462" s="192"/>
      <c r="M2462" s="197">
        <v>3.9599999999999996E-2</v>
      </c>
      <c r="N2462" s="192" t="s">
        <v>4465</v>
      </c>
      <c r="O2462" s="194" t="s">
        <v>1954</v>
      </c>
      <c r="P2462" s="192" t="s">
        <v>10964</v>
      </c>
      <c r="Q2462" s="197" t="s">
        <v>3547</v>
      </c>
    </row>
    <row r="2463" spans="1:17">
      <c r="A2463" s="192" t="s">
        <v>6980</v>
      </c>
      <c r="B2463" s="196">
        <v>1.2527999999999999</v>
      </c>
      <c r="C2463" s="196">
        <v>0.77739999999999998</v>
      </c>
      <c r="D2463" s="196">
        <v>33.042099999999998</v>
      </c>
      <c r="E2463" s="196">
        <v>34.300699999999999</v>
      </c>
      <c r="F2463" s="196">
        <v>33.112299999999998</v>
      </c>
      <c r="G2463" s="196">
        <v>33.483199999999997</v>
      </c>
      <c r="H2463" s="197" t="s">
        <v>4437</v>
      </c>
      <c r="I2463" s="197"/>
      <c r="J2463" s="201" t="s">
        <v>3547</v>
      </c>
      <c r="K2463" s="197"/>
      <c r="L2463" s="192"/>
      <c r="M2463" s="197">
        <v>4.9999999999999992E-3</v>
      </c>
      <c r="N2463" s="192" t="s">
        <v>4466</v>
      </c>
      <c r="O2463" s="194" t="s">
        <v>3004</v>
      </c>
      <c r="P2463" s="192" t="s">
        <v>10965</v>
      </c>
      <c r="Q2463" s="197" t="s">
        <v>3547</v>
      </c>
    </row>
    <row r="2464" spans="1:17">
      <c r="A2464" s="192" t="s">
        <v>6981</v>
      </c>
      <c r="B2464" s="196">
        <v>1.1158999999999999</v>
      </c>
      <c r="C2464" s="196">
        <v>0.79369999999999996</v>
      </c>
      <c r="D2464" s="196">
        <v>26.881799999999998</v>
      </c>
      <c r="E2464" s="196">
        <v>24.398299999999999</v>
      </c>
      <c r="F2464" s="196">
        <v>26.0793</v>
      </c>
      <c r="G2464" s="196">
        <v>26.011299999999999</v>
      </c>
      <c r="H2464" s="197" t="s">
        <v>4437</v>
      </c>
      <c r="I2464" s="197"/>
      <c r="J2464" s="201" t="s">
        <v>3547</v>
      </c>
      <c r="K2464" s="197"/>
      <c r="L2464" s="192"/>
      <c r="M2464" s="197">
        <v>2.1299999999999999E-2</v>
      </c>
      <c r="N2464" s="192" t="s">
        <v>4467</v>
      </c>
      <c r="O2464" s="194" t="s">
        <v>3005</v>
      </c>
      <c r="P2464" s="192" t="s">
        <v>10966</v>
      </c>
      <c r="Q2464" s="197" t="s">
        <v>3547</v>
      </c>
    </row>
    <row r="2465" spans="1:17">
      <c r="A2465" s="192" t="s">
        <v>6982</v>
      </c>
      <c r="B2465" s="196">
        <v>0.96889999999999998</v>
      </c>
      <c r="C2465" s="196">
        <v>0.8982</v>
      </c>
      <c r="D2465" s="196">
        <v>25.695699999999999</v>
      </c>
      <c r="E2465" s="196">
        <v>27.004099999999998</v>
      </c>
      <c r="F2465" s="196">
        <v>28.167099999999998</v>
      </c>
      <c r="G2465" s="196">
        <v>26.873399999999997</v>
      </c>
      <c r="H2465" s="197" t="s">
        <v>1646</v>
      </c>
      <c r="I2465" s="197"/>
      <c r="J2465" s="201" t="s">
        <v>3547</v>
      </c>
      <c r="K2465" s="197"/>
      <c r="L2465" s="192"/>
      <c r="M2465" s="197"/>
      <c r="N2465" s="192" t="s">
        <v>4468</v>
      </c>
      <c r="O2465" s="194" t="s">
        <v>3006</v>
      </c>
      <c r="P2465" s="192" t="s">
        <v>10967</v>
      </c>
      <c r="Q2465" s="197" t="s">
        <v>3547</v>
      </c>
    </row>
    <row r="2466" spans="1:17">
      <c r="A2466" s="192" t="s">
        <v>6983</v>
      </c>
      <c r="B2466" s="196">
        <v>1.0052999999999999</v>
      </c>
      <c r="C2466" s="196">
        <v>0.83299999999999996</v>
      </c>
      <c r="D2466" s="196">
        <v>24.830299999999998</v>
      </c>
      <c r="E2466" s="196">
        <v>27.875699999999998</v>
      </c>
      <c r="F2466" s="196">
        <v>27.466199999999997</v>
      </c>
      <c r="G2466" s="196">
        <v>26.776699999999998</v>
      </c>
      <c r="H2466" s="197" t="s">
        <v>1761</v>
      </c>
      <c r="I2466" s="197"/>
      <c r="J2466" s="201" t="s">
        <v>3547</v>
      </c>
      <c r="K2466" s="197"/>
      <c r="L2466" s="192"/>
      <c r="M2466" s="197"/>
      <c r="N2466" s="192" t="s">
        <v>4469</v>
      </c>
      <c r="O2466" s="194" t="s">
        <v>3007</v>
      </c>
      <c r="P2466" s="192" t="s">
        <v>10968</v>
      </c>
      <c r="Q2466" s="197" t="s">
        <v>3547</v>
      </c>
    </row>
    <row r="2467" spans="1:17">
      <c r="A2467" s="192" t="s">
        <v>6984</v>
      </c>
      <c r="B2467" s="196">
        <v>0.8357</v>
      </c>
      <c r="C2467" s="196">
        <v>0.77589999999999992</v>
      </c>
      <c r="D2467" s="196">
        <v>20.857899999999997</v>
      </c>
      <c r="E2467" s="196">
        <v>21.6312</v>
      </c>
      <c r="F2467" s="196">
        <v>21.687899999999999</v>
      </c>
      <c r="G2467" s="196">
        <v>21.413699999999999</v>
      </c>
      <c r="H2467" s="197" t="s">
        <v>4437</v>
      </c>
      <c r="I2467" s="197"/>
      <c r="J2467" s="201" t="s">
        <v>3547</v>
      </c>
      <c r="K2467" s="197"/>
      <c r="L2467" s="192"/>
      <c r="M2467" s="197">
        <v>3.4999999999999996E-3</v>
      </c>
      <c r="N2467" s="192" t="s">
        <v>4470</v>
      </c>
      <c r="O2467" s="194" t="s">
        <v>3008</v>
      </c>
      <c r="P2467" s="192" t="s">
        <v>10969</v>
      </c>
      <c r="Q2467" s="197" t="s">
        <v>3547</v>
      </c>
    </row>
    <row r="2468" spans="1:17">
      <c r="A2468" s="192" t="s">
        <v>6985</v>
      </c>
      <c r="B2468" s="196">
        <v>0.99359999999999993</v>
      </c>
      <c r="C2468" s="196">
        <v>1.4447999999999999</v>
      </c>
      <c r="D2468" s="196"/>
      <c r="E2468" s="196"/>
      <c r="F2468" s="196"/>
      <c r="G2468" s="196"/>
      <c r="H2468" s="197" t="s">
        <v>1575</v>
      </c>
      <c r="I2468" s="197"/>
      <c r="J2468" s="201" t="s">
        <v>3547</v>
      </c>
      <c r="K2468" s="197"/>
      <c r="L2468" s="192"/>
      <c r="M2468" s="197"/>
      <c r="N2468" s="192" t="s">
        <v>4457</v>
      </c>
      <c r="O2468" s="194" t="s">
        <v>2993</v>
      </c>
      <c r="P2468" s="192" t="s">
        <v>10952</v>
      </c>
      <c r="Q2468" s="197" t="s">
        <v>3547</v>
      </c>
    </row>
    <row r="2469" spans="1:17">
      <c r="A2469" s="192" t="s">
        <v>6986</v>
      </c>
      <c r="B2469" s="196">
        <v>1.19</v>
      </c>
      <c r="C2469" s="196">
        <v>1.4447999999999999</v>
      </c>
      <c r="D2469" s="196"/>
      <c r="E2469" s="196"/>
      <c r="F2469" s="196"/>
      <c r="G2469" s="196"/>
      <c r="H2469" s="197" t="s">
        <v>4437</v>
      </c>
      <c r="I2469" s="197"/>
      <c r="J2469" s="201" t="s">
        <v>3547</v>
      </c>
      <c r="K2469" s="197"/>
      <c r="L2469" s="192"/>
      <c r="M2469" s="197"/>
      <c r="N2469" s="192" t="s">
        <v>3564</v>
      </c>
      <c r="O2469" s="194" t="s">
        <v>1654</v>
      </c>
      <c r="P2469" s="192" t="s">
        <v>10958</v>
      </c>
      <c r="Q2469" s="197" t="s">
        <v>3547</v>
      </c>
    </row>
    <row r="2470" spans="1:17">
      <c r="A2470" s="192" t="s">
        <v>6987</v>
      </c>
      <c r="B2470" s="196">
        <v>0.86919999999999997</v>
      </c>
      <c r="C2470" s="196">
        <v>1.4447999999999999</v>
      </c>
      <c r="D2470" s="196"/>
      <c r="E2470" s="196"/>
      <c r="F2470" s="196"/>
      <c r="G2470" s="196"/>
      <c r="H2470" s="197" t="s">
        <v>4437</v>
      </c>
      <c r="I2470" s="197"/>
      <c r="J2470" s="201" t="s">
        <v>3547</v>
      </c>
      <c r="K2470" s="197"/>
      <c r="L2470" s="192"/>
      <c r="M2470" s="197"/>
      <c r="N2470" s="192" t="s">
        <v>4460</v>
      </c>
      <c r="O2470" s="194" t="s">
        <v>2996</v>
      </c>
      <c r="P2470" s="192" t="s">
        <v>10955</v>
      </c>
      <c r="Q2470" s="197" t="s">
        <v>3547</v>
      </c>
    </row>
    <row r="2471" spans="1:17">
      <c r="A2471" s="192" t="s">
        <v>6988</v>
      </c>
      <c r="B2471" s="196">
        <v>0.94269999999999998</v>
      </c>
      <c r="C2471" s="196">
        <v>1.4447999999999999</v>
      </c>
      <c r="D2471" s="196"/>
      <c r="E2471" s="196"/>
      <c r="F2471" s="196"/>
      <c r="G2471" s="196"/>
      <c r="H2471" s="197" t="s">
        <v>1761</v>
      </c>
      <c r="I2471" s="197"/>
      <c r="J2471" s="201" t="s">
        <v>3547</v>
      </c>
      <c r="K2471" s="197"/>
      <c r="L2471" s="192"/>
      <c r="M2471" s="197"/>
      <c r="N2471" s="192" t="s">
        <v>4450</v>
      </c>
      <c r="O2471" s="194" t="s">
        <v>2985</v>
      </c>
      <c r="P2471" s="192" t="s">
        <v>10944</v>
      </c>
      <c r="Q2471" s="197" t="s">
        <v>3547</v>
      </c>
    </row>
    <row r="2472" spans="1:17">
      <c r="A2472" s="192" t="s">
        <v>6989</v>
      </c>
      <c r="B2472" s="196">
        <v>0.96819999999999995</v>
      </c>
      <c r="C2472" s="196">
        <v>0.77239999999999998</v>
      </c>
      <c r="D2472" s="196">
        <v>24.138199999999998</v>
      </c>
      <c r="E2472" s="196">
        <v>27.9727</v>
      </c>
      <c r="F2472" s="196">
        <v>26.485899999999997</v>
      </c>
      <c r="G2472" s="196">
        <v>26.203399999999998</v>
      </c>
      <c r="H2472" s="197" t="s">
        <v>4437</v>
      </c>
      <c r="I2472" s="197"/>
      <c r="J2472" s="201" t="s">
        <v>3547</v>
      </c>
      <c r="K2472" s="197"/>
      <c r="L2472" s="192"/>
      <c r="M2472" s="197"/>
      <c r="N2472" s="192" t="s">
        <v>4044</v>
      </c>
      <c r="O2472" s="194" t="s">
        <v>3009</v>
      </c>
      <c r="P2472" s="192" t="s">
        <v>10970</v>
      </c>
      <c r="Q2472" s="197" t="s">
        <v>3547</v>
      </c>
    </row>
    <row r="2473" spans="1:17">
      <c r="A2473" s="192" t="s">
        <v>6990</v>
      </c>
      <c r="B2473" s="196">
        <v>1.2473999999999998</v>
      </c>
      <c r="C2473" s="196">
        <v>1.4447999999999999</v>
      </c>
      <c r="D2473" s="196"/>
      <c r="E2473" s="196"/>
      <c r="F2473" s="196"/>
      <c r="G2473" s="196"/>
      <c r="H2473" s="197" t="s">
        <v>4437</v>
      </c>
      <c r="I2473" s="197"/>
      <c r="J2473" s="201" t="s">
        <v>3547</v>
      </c>
      <c r="K2473" s="197"/>
      <c r="L2473" s="192"/>
      <c r="M2473" s="197"/>
      <c r="N2473" s="192" t="s">
        <v>4445</v>
      </c>
      <c r="O2473" s="194" t="s">
        <v>2978</v>
      </c>
      <c r="P2473" s="192" t="s">
        <v>10937</v>
      </c>
      <c r="Q2473" s="197" t="s">
        <v>3547</v>
      </c>
    </row>
    <row r="2474" spans="1:17">
      <c r="A2474" s="192" t="s">
        <v>6991</v>
      </c>
      <c r="B2474" s="196">
        <v>0.9244</v>
      </c>
      <c r="C2474" s="196">
        <v>0.83299999999999996</v>
      </c>
      <c r="D2474" s="196">
        <v>31.8126</v>
      </c>
      <c r="E2474" s="196">
        <v>37.782499999999999</v>
      </c>
      <c r="F2474" s="196">
        <v>37.855999999999995</v>
      </c>
      <c r="G2474" s="196">
        <v>35.922699999999999</v>
      </c>
      <c r="H2474" s="197" t="s">
        <v>1761</v>
      </c>
      <c r="I2474" s="197"/>
      <c r="J2474" s="201" t="s">
        <v>3547</v>
      </c>
      <c r="K2474" s="197"/>
      <c r="L2474" s="192"/>
      <c r="M2474" s="197"/>
      <c r="N2474" s="192" t="s">
        <v>4458</v>
      </c>
      <c r="O2474" s="194" t="s">
        <v>2994</v>
      </c>
      <c r="P2474" s="192" t="s">
        <v>10953</v>
      </c>
      <c r="Q2474" s="197" t="s">
        <v>3547</v>
      </c>
    </row>
    <row r="2475" spans="1:17">
      <c r="A2475" s="192" t="s">
        <v>6992</v>
      </c>
      <c r="B2475" s="196">
        <v>2.1879999999999997</v>
      </c>
      <c r="C2475" s="196">
        <v>0.83299999999999996</v>
      </c>
      <c r="D2475" s="196"/>
      <c r="E2475" s="196"/>
      <c r="F2475" s="196"/>
      <c r="G2475" s="196"/>
      <c r="H2475" s="197" t="s">
        <v>1761</v>
      </c>
      <c r="I2475" s="197"/>
      <c r="J2475" s="201" t="s">
        <v>3547</v>
      </c>
      <c r="K2475" s="197"/>
      <c r="L2475" s="192"/>
      <c r="M2475" s="197"/>
      <c r="N2475" s="192" t="s">
        <v>4436</v>
      </c>
      <c r="O2475" s="194" t="s">
        <v>2966</v>
      </c>
      <c r="P2475" s="192" t="s">
        <v>10925</v>
      </c>
      <c r="Q2475" s="197" t="s">
        <v>3547</v>
      </c>
    </row>
    <row r="2476" spans="1:17">
      <c r="A2476" s="192" t="s">
        <v>6993</v>
      </c>
      <c r="B2476" s="196">
        <v>2.2533999999999996</v>
      </c>
      <c r="C2476" s="196">
        <v>0.8982</v>
      </c>
      <c r="D2476" s="196">
        <v>34.605799999999995</v>
      </c>
      <c r="E2476" s="196">
        <v>33.408999999999999</v>
      </c>
      <c r="F2476" s="196">
        <v>33.059899999999999</v>
      </c>
      <c r="G2476" s="196">
        <v>33.716499999999996</v>
      </c>
      <c r="H2476" s="197" t="s">
        <v>1646</v>
      </c>
      <c r="I2476" s="197"/>
      <c r="J2476" s="201" t="s">
        <v>3547</v>
      </c>
      <c r="K2476" s="197"/>
      <c r="L2476" s="192"/>
      <c r="M2476" s="197"/>
      <c r="N2476" s="192" t="s">
        <v>1327</v>
      </c>
      <c r="O2476" s="194" t="s">
        <v>2972</v>
      </c>
      <c r="P2476" s="192" t="s">
        <v>10931</v>
      </c>
      <c r="Q2476" s="197" t="s">
        <v>3547</v>
      </c>
    </row>
    <row r="2477" spans="1:17">
      <c r="A2477" s="192" t="s">
        <v>6994</v>
      </c>
      <c r="B2477" s="196">
        <v>1.1594</v>
      </c>
      <c r="C2477" s="196">
        <v>0.8982</v>
      </c>
      <c r="D2477" s="196">
        <v>30.002199999999998</v>
      </c>
      <c r="E2477" s="196">
        <v>33.579599999999999</v>
      </c>
      <c r="F2477" s="196">
        <v>36.525999999999996</v>
      </c>
      <c r="G2477" s="196">
        <v>33.573699999999995</v>
      </c>
      <c r="H2477" s="197" t="s">
        <v>1646</v>
      </c>
      <c r="I2477" s="197"/>
      <c r="J2477" s="201" t="s">
        <v>3547</v>
      </c>
      <c r="K2477" s="197"/>
      <c r="L2477" s="192"/>
      <c r="M2477" s="197"/>
      <c r="N2477" s="192" t="s">
        <v>1327</v>
      </c>
      <c r="O2477" s="194" t="s">
        <v>2972</v>
      </c>
      <c r="P2477" s="192" t="s">
        <v>10931</v>
      </c>
      <c r="Q2477" s="197" t="s">
        <v>3547</v>
      </c>
    </row>
    <row r="2478" spans="1:17">
      <c r="A2478" s="192" t="s">
        <v>6995</v>
      </c>
      <c r="B2478" s="196">
        <v>1.9401999999999999</v>
      </c>
      <c r="C2478" s="196">
        <v>0.8982</v>
      </c>
      <c r="D2478" s="196">
        <v>34.429699999999997</v>
      </c>
      <c r="E2478" s="196">
        <v>35.384999999999998</v>
      </c>
      <c r="F2478" s="196">
        <v>35.230099999999993</v>
      </c>
      <c r="G2478" s="196">
        <v>35.037799999999997</v>
      </c>
      <c r="H2478" s="197" t="s">
        <v>1646</v>
      </c>
      <c r="I2478" s="197"/>
      <c r="J2478" s="201" t="s">
        <v>3547</v>
      </c>
      <c r="K2478" s="197"/>
      <c r="L2478" s="192"/>
      <c r="M2478" s="197"/>
      <c r="N2478" s="192" t="s">
        <v>1327</v>
      </c>
      <c r="O2478" s="194" t="s">
        <v>2972</v>
      </c>
      <c r="P2478" s="192" t="s">
        <v>10931</v>
      </c>
      <c r="Q2478" s="197" t="s">
        <v>3547</v>
      </c>
    </row>
    <row r="2479" spans="1:17">
      <c r="A2479" s="192" t="s">
        <v>6996</v>
      </c>
      <c r="B2479" s="196">
        <v>1.7158</v>
      </c>
      <c r="C2479" s="196">
        <v>0.83299999999999996</v>
      </c>
      <c r="D2479" s="196">
        <v>32.697599999999994</v>
      </c>
      <c r="E2479" s="196">
        <v>35.616299999999995</v>
      </c>
      <c r="F2479" s="196">
        <v>38.043099999999995</v>
      </c>
      <c r="G2479" s="196">
        <v>35.456199999999995</v>
      </c>
      <c r="H2479" s="197" t="s">
        <v>1761</v>
      </c>
      <c r="I2479" s="197"/>
      <c r="J2479" s="201" t="s">
        <v>3547</v>
      </c>
      <c r="K2479" s="197"/>
      <c r="L2479" s="192"/>
      <c r="M2479" s="197"/>
      <c r="N2479" s="192" t="s">
        <v>4436</v>
      </c>
      <c r="O2479" s="194" t="s">
        <v>2966</v>
      </c>
      <c r="P2479" s="192" t="s">
        <v>10925</v>
      </c>
      <c r="Q2479" s="197" t="s">
        <v>3547</v>
      </c>
    </row>
    <row r="2480" spans="1:17">
      <c r="A2480" s="192" t="s">
        <v>6997</v>
      </c>
      <c r="B2480" s="196">
        <v>2.5992999999999999</v>
      </c>
      <c r="C2480" s="196">
        <v>0.8982</v>
      </c>
      <c r="D2480" s="196">
        <v>34.495299999999993</v>
      </c>
      <c r="E2480" s="196">
        <v>35.207899999999995</v>
      </c>
      <c r="F2480" s="196">
        <v>35.469299999999997</v>
      </c>
      <c r="G2480" s="196">
        <v>35.070499999999996</v>
      </c>
      <c r="H2480" s="197" t="s">
        <v>1646</v>
      </c>
      <c r="I2480" s="197"/>
      <c r="J2480" s="201" t="s">
        <v>3547</v>
      </c>
      <c r="K2480" s="197"/>
      <c r="L2480" s="192"/>
      <c r="M2480" s="197"/>
      <c r="N2480" s="192" t="s">
        <v>4351</v>
      </c>
      <c r="O2480" s="194" t="s">
        <v>2970</v>
      </c>
      <c r="P2480" s="192" t="s">
        <v>10929</v>
      </c>
      <c r="Q2480" s="197" t="s">
        <v>3547</v>
      </c>
    </row>
    <row r="2481" spans="1:17">
      <c r="A2481" s="192" t="s">
        <v>6998</v>
      </c>
      <c r="B2481" s="196">
        <v>3.6454</v>
      </c>
      <c r="C2481" s="196">
        <v>0.8982</v>
      </c>
      <c r="D2481" s="196">
        <v>34.144599999999997</v>
      </c>
      <c r="E2481" s="196">
        <v>35.228099999999998</v>
      </c>
      <c r="F2481" s="196">
        <v>36.546599999999998</v>
      </c>
      <c r="G2481" s="196">
        <v>35.319799999999994</v>
      </c>
      <c r="H2481" s="197" t="s">
        <v>1646</v>
      </c>
      <c r="I2481" s="197"/>
      <c r="J2481" s="201" t="s">
        <v>3547</v>
      </c>
      <c r="K2481" s="197"/>
      <c r="L2481" s="192"/>
      <c r="M2481" s="197"/>
      <c r="N2481" s="192" t="s">
        <v>1327</v>
      </c>
      <c r="O2481" s="194" t="s">
        <v>2972</v>
      </c>
      <c r="P2481" s="192" t="s">
        <v>10931</v>
      </c>
      <c r="Q2481" s="197" t="s">
        <v>3547</v>
      </c>
    </row>
    <row r="2482" spans="1:17">
      <c r="A2482" s="192" t="s">
        <v>6999</v>
      </c>
      <c r="B2482" s="196">
        <v>2.2107999999999999</v>
      </c>
      <c r="C2482" s="196">
        <v>0.83299999999999996</v>
      </c>
      <c r="D2482" s="196">
        <v>33.352499999999999</v>
      </c>
      <c r="E2482" s="196">
        <v>33.389799999999994</v>
      </c>
      <c r="F2482" s="196">
        <v>35.382799999999996</v>
      </c>
      <c r="G2482" s="196">
        <v>34.037999999999997</v>
      </c>
      <c r="H2482" s="197" t="s">
        <v>1761</v>
      </c>
      <c r="I2482" s="197"/>
      <c r="J2482" s="201" t="s">
        <v>3547</v>
      </c>
      <c r="K2482" s="197"/>
      <c r="L2482" s="192"/>
      <c r="M2482" s="197"/>
      <c r="N2482" s="192" t="s">
        <v>4436</v>
      </c>
      <c r="O2482" s="194" t="s">
        <v>2966</v>
      </c>
      <c r="P2482" s="192" t="s">
        <v>10925</v>
      </c>
      <c r="Q2482" s="197" t="s">
        <v>3547</v>
      </c>
    </row>
    <row r="2483" spans="1:17">
      <c r="A2483" s="192" t="s">
        <v>7000</v>
      </c>
      <c r="B2483" s="196">
        <v>1.4442999999999999</v>
      </c>
      <c r="C2483" s="196">
        <v>0.8982</v>
      </c>
      <c r="D2483" s="196">
        <v>38.062299999999993</v>
      </c>
      <c r="E2483" s="196">
        <v>40.365399999999994</v>
      </c>
      <c r="F2483" s="196">
        <v>41.733599999999996</v>
      </c>
      <c r="G2483" s="196">
        <v>40.013099999999994</v>
      </c>
      <c r="H2483" s="197" t="s">
        <v>1646</v>
      </c>
      <c r="I2483" s="197"/>
      <c r="J2483" s="201" t="s">
        <v>3547</v>
      </c>
      <c r="K2483" s="197"/>
      <c r="L2483" s="192"/>
      <c r="M2483" s="197"/>
      <c r="N2483" s="192" t="s">
        <v>4440</v>
      </c>
      <c r="O2483" s="194" t="s">
        <v>2971</v>
      </c>
      <c r="P2483" s="192" t="s">
        <v>10930</v>
      </c>
      <c r="Q2483" s="197" t="s">
        <v>3547</v>
      </c>
    </row>
    <row r="2484" spans="1:17">
      <c r="A2484" s="192" t="s">
        <v>7001</v>
      </c>
      <c r="B2484" s="196">
        <v>2.1778999999999997</v>
      </c>
      <c r="C2484" s="196">
        <v>0.8982</v>
      </c>
      <c r="D2484" s="196">
        <v>28.4482</v>
      </c>
      <c r="E2484" s="196">
        <v>29.631799999999998</v>
      </c>
      <c r="F2484" s="196">
        <v>30.211699999999997</v>
      </c>
      <c r="G2484" s="196">
        <v>29.470899999999997</v>
      </c>
      <c r="H2484" s="197" t="s">
        <v>1646</v>
      </c>
      <c r="I2484" s="197"/>
      <c r="J2484" s="201" t="s">
        <v>3547</v>
      </c>
      <c r="K2484" s="197"/>
      <c r="L2484" s="192"/>
      <c r="M2484" s="197"/>
      <c r="N2484" s="192" t="s">
        <v>4351</v>
      </c>
      <c r="O2484" s="194" t="s">
        <v>2970</v>
      </c>
      <c r="P2484" s="192" t="s">
        <v>10929</v>
      </c>
      <c r="Q2484" s="197" t="s">
        <v>3547</v>
      </c>
    </row>
    <row r="2485" spans="1:17">
      <c r="A2485" s="192" t="s">
        <v>7002</v>
      </c>
      <c r="B2485" s="196">
        <v>1.0067999999999999</v>
      </c>
      <c r="C2485" s="196">
        <v>0.79369999999999996</v>
      </c>
      <c r="D2485" s="196">
        <v>27.681199999999997</v>
      </c>
      <c r="E2485" s="196">
        <v>29.1587</v>
      </c>
      <c r="F2485" s="196">
        <v>29.505899999999997</v>
      </c>
      <c r="G2485" s="196">
        <v>28.799099999999999</v>
      </c>
      <c r="H2485" s="197" t="s">
        <v>4437</v>
      </c>
      <c r="I2485" s="197"/>
      <c r="J2485" s="201" t="s">
        <v>3547</v>
      </c>
      <c r="K2485" s="197"/>
      <c r="L2485" s="192"/>
      <c r="M2485" s="197">
        <v>2.1299999999999999E-2</v>
      </c>
      <c r="N2485" s="192" t="s">
        <v>4467</v>
      </c>
      <c r="O2485" s="194" t="s">
        <v>3005</v>
      </c>
      <c r="P2485" s="192" t="s">
        <v>10966</v>
      </c>
      <c r="Q2485" s="197" t="s">
        <v>3547</v>
      </c>
    </row>
    <row r="2486" spans="1:17">
      <c r="A2486" s="192" t="s">
        <v>7003</v>
      </c>
      <c r="B2486" s="196">
        <v>2.5494999999999997</v>
      </c>
      <c r="C2486" s="196">
        <v>0.8982</v>
      </c>
      <c r="D2486" s="196">
        <v>37.622299999999996</v>
      </c>
      <c r="E2486" s="196">
        <v>41.225099999999998</v>
      </c>
      <c r="F2486" s="196">
        <v>42.572499999999998</v>
      </c>
      <c r="G2486" s="196">
        <v>40.476999999999997</v>
      </c>
      <c r="H2486" s="197" t="s">
        <v>1646</v>
      </c>
      <c r="I2486" s="197"/>
      <c r="J2486" s="201" t="s">
        <v>3547</v>
      </c>
      <c r="K2486" s="197"/>
      <c r="L2486" s="192"/>
      <c r="M2486" s="197"/>
      <c r="N2486" s="192" t="s">
        <v>1327</v>
      </c>
      <c r="O2486" s="194" t="s">
        <v>2972</v>
      </c>
      <c r="P2486" s="192" t="s">
        <v>10931</v>
      </c>
      <c r="Q2486" s="197" t="s">
        <v>3547</v>
      </c>
    </row>
    <row r="2487" spans="1:17">
      <c r="A2487" s="192" t="s">
        <v>7004</v>
      </c>
      <c r="B2487" s="196">
        <v>3.1572999999999998</v>
      </c>
      <c r="C2487" s="196">
        <v>0.83299999999999996</v>
      </c>
      <c r="D2487" s="196">
        <v>31.488699999999998</v>
      </c>
      <c r="E2487" s="196">
        <v>28.263099999999998</v>
      </c>
      <c r="F2487" s="196">
        <v>30.810699999999997</v>
      </c>
      <c r="G2487" s="196">
        <v>30.204999999999998</v>
      </c>
      <c r="H2487" s="197" t="s">
        <v>1761</v>
      </c>
      <c r="I2487" s="197"/>
      <c r="J2487" s="201" t="s">
        <v>3547</v>
      </c>
      <c r="K2487" s="197"/>
      <c r="L2487" s="192"/>
      <c r="M2487" s="197"/>
      <c r="N2487" s="192" t="s">
        <v>4436</v>
      </c>
      <c r="O2487" s="194" t="s">
        <v>2966</v>
      </c>
      <c r="P2487" s="192" t="s">
        <v>10925</v>
      </c>
      <c r="Q2487" s="197" t="s">
        <v>3547</v>
      </c>
    </row>
    <row r="2488" spans="1:17">
      <c r="A2488" s="192" t="s">
        <v>7005</v>
      </c>
      <c r="B2488" s="196">
        <v>1.4066999999999998</v>
      </c>
      <c r="C2488" s="196">
        <v>0.83299999999999996</v>
      </c>
      <c r="D2488" s="196">
        <v>32.401199999999996</v>
      </c>
      <c r="E2488" s="196">
        <v>32.767799999999994</v>
      </c>
      <c r="F2488" s="196">
        <v>34.043099999999995</v>
      </c>
      <c r="G2488" s="196">
        <v>33.108899999999998</v>
      </c>
      <c r="H2488" s="197" t="s">
        <v>1761</v>
      </c>
      <c r="I2488" s="197"/>
      <c r="J2488" s="201" t="s">
        <v>3547</v>
      </c>
      <c r="K2488" s="197"/>
      <c r="L2488" s="192"/>
      <c r="M2488" s="197"/>
      <c r="N2488" s="192" t="s">
        <v>4436</v>
      </c>
      <c r="O2488" s="194" t="s">
        <v>2966</v>
      </c>
      <c r="P2488" s="192" t="s">
        <v>10925</v>
      </c>
      <c r="Q2488" s="197" t="s">
        <v>3547</v>
      </c>
    </row>
    <row r="2489" spans="1:17">
      <c r="A2489" s="192" t="s">
        <v>7006</v>
      </c>
      <c r="B2489" s="196">
        <v>2.9703999999999997</v>
      </c>
      <c r="C2489" s="196">
        <v>0.8982</v>
      </c>
      <c r="D2489" s="196">
        <v>27.982199999999999</v>
      </c>
      <c r="E2489" s="196">
        <v>33.138699999999993</v>
      </c>
      <c r="F2489" s="196">
        <v>41.1449</v>
      </c>
      <c r="G2489" s="196">
        <v>33.721999999999994</v>
      </c>
      <c r="H2489" s="197" t="s">
        <v>1646</v>
      </c>
      <c r="I2489" s="197"/>
      <c r="J2489" s="201" t="s">
        <v>3547</v>
      </c>
      <c r="K2489" s="197"/>
      <c r="L2489" s="192"/>
      <c r="M2489" s="197"/>
      <c r="N2489" s="192" t="s">
        <v>1327</v>
      </c>
      <c r="O2489" s="194" t="s">
        <v>2972</v>
      </c>
      <c r="P2489" s="192" t="s">
        <v>10931</v>
      </c>
      <c r="Q2489" s="197" t="s">
        <v>3547</v>
      </c>
    </row>
    <row r="2490" spans="1:17">
      <c r="A2490" s="192" t="s">
        <v>7007</v>
      </c>
      <c r="B2490" s="196">
        <v>2.3425999999999996</v>
      </c>
      <c r="C2490" s="196">
        <v>0.8982</v>
      </c>
      <c r="D2490" s="196">
        <v>28.1999</v>
      </c>
      <c r="E2490" s="196">
        <v>31.258499999999998</v>
      </c>
      <c r="F2490" s="196">
        <v>30.090499999999999</v>
      </c>
      <c r="G2490" s="196">
        <v>29.871299999999998</v>
      </c>
      <c r="H2490" s="197" t="s">
        <v>1646</v>
      </c>
      <c r="I2490" s="197"/>
      <c r="J2490" s="201" t="s">
        <v>3547</v>
      </c>
      <c r="K2490" s="197"/>
      <c r="L2490" s="192"/>
      <c r="M2490" s="197"/>
      <c r="N2490" s="192" t="s">
        <v>1327</v>
      </c>
      <c r="O2490" s="194" t="s">
        <v>2972</v>
      </c>
      <c r="P2490" s="192" t="s">
        <v>10931</v>
      </c>
      <c r="Q2490" s="197" t="s">
        <v>3547</v>
      </c>
    </row>
    <row r="2491" spans="1:17">
      <c r="A2491" s="192" t="s">
        <v>7008</v>
      </c>
      <c r="B2491" s="196">
        <v>2.3329999999999997</v>
      </c>
      <c r="C2491" s="196">
        <v>0.8982</v>
      </c>
      <c r="D2491" s="196">
        <v>35.123599999999996</v>
      </c>
      <c r="E2491" s="196">
        <v>35.004599999999996</v>
      </c>
      <c r="F2491" s="196">
        <v>38.252299999999998</v>
      </c>
      <c r="G2491" s="196">
        <v>36.313999999999993</v>
      </c>
      <c r="H2491" s="197" t="s">
        <v>1646</v>
      </c>
      <c r="I2491" s="197"/>
      <c r="J2491" s="201" t="s">
        <v>3547</v>
      </c>
      <c r="K2491" s="197"/>
      <c r="L2491" s="192"/>
      <c r="M2491" s="197"/>
      <c r="N2491" s="192" t="s">
        <v>1327</v>
      </c>
      <c r="O2491" s="194" t="s">
        <v>2972</v>
      </c>
      <c r="P2491" s="192" t="s">
        <v>10931</v>
      </c>
      <c r="Q2491" s="197" t="s">
        <v>3547</v>
      </c>
    </row>
    <row r="2492" spans="1:17">
      <c r="A2492" s="192" t="s">
        <v>7009</v>
      </c>
      <c r="B2492" s="196">
        <v>1.2079</v>
      </c>
      <c r="C2492" s="196">
        <v>0.83299999999999996</v>
      </c>
      <c r="D2492" s="196">
        <v>31.058999999999997</v>
      </c>
      <c r="E2492" s="196">
        <v>33.361199999999997</v>
      </c>
      <c r="F2492" s="196">
        <v>34.580599999999997</v>
      </c>
      <c r="G2492" s="196">
        <v>32.936599999999999</v>
      </c>
      <c r="H2492" s="197" t="s">
        <v>1761</v>
      </c>
      <c r="I2492" s="197"/>
      <c r="J2492" s="201" t="s">
        <v>3547</v>
      </c>
      <c r="K2492" s="197"/>
      <c r="L2492" s="192"/>
      <c r="M2492" s="197"/>
      <c r="N2492" s="192" t="s">
        <v>4436</v>
      </c>
      <c r="O2492" s="194" t="s">
        <v>2966</v>
      </c>
      <c r="P2492" s="192" t="s">
        <v>10925</v>
      </c>
      <c r="Q2492" s="197" t="s">
        <v>3547</v>
      </c>
    </row>
    <row r="2493" spans="1:17">
      <c r="A2493" s="192" t="s">
        <v>7010</v>
      </c>
      <c r="B2493" s="196">
        <v>1.464</v>
      </c>
      <c r="C2493" s="196">
        <v>0.83299999999999996</v>
      </c>
      <c r="D2493" s="196">
        <v>34.701899999999995</v>
      </c>
      <c r="E2493" s="196">
        <v>36.101899999999993</v>
      </c>
      <c r="F2493" s="196">
        <v>37.135099999999994</v>
      </c>
      <c r="G2493" s="196">
        <v>35.967199999999998</v>
      </c>
      <c r="H2493" s="197" t="s">
        <v>1761</v>
      </c>
      <c r="I2493" s="197"/>
      <c r="J2493" s="201" t="s">
        <v>3547</v>
      </c>
      <c r="K2493" s="197"/>
      <c r="L2493" s="192"/>
      <c r="M2493" s="197"/>
      <c r="N2493" s="192" t="s">
        <v>4436</v>
      </c>
      <c r="O2493" s="194" t="s">
        <v>2966</v>
      </c>
      <c r="P2493" s="192" t="s">
        <v>10925</v>
      </c>
      <c r="Q2493" s="197" t="s">
        <v>3547</v>
      </c>
    </row>
    <row r="2494" spans="1:17">
      <c r="A2494" s="192" t="s">
        <v>7011</v>
      </c>
      <c r="B2494" s="196">
        <v>1.0526</v>
      </c>
      <c r="C2494" s="196">
        <v>0.8849999999999999</v>
      </c>
      <c r="D2494" s="196">
        <v>31.822599999999998</v>
      </c>
      <c r="E2494" s="196">
        <v>34.334199999999996</v>
      </c>
      <c r="F2494" s="196">
        <v>33.760499999999993</v>
      </c>
      <c r="G2494" s="196">
        <v>33.358899999999998</v>
      </c>
      <c r="H2494" s="197" t="s">
        <v>4437</v>
      </c>
      <c r="I2494" s="197" t="s">
        <v>1646</v>
      </c>
      <c r="J2494" s="201" t="s">
        <v>3547</v>
      </c>
      <c r="K2494" s="197" t="s">
        <v>3550</v>
      </c>
      <c r="L2494" s="192"/>
      <c r="M2494" s="197"/>
      <c r="N2494" s="192" t="s">
        <v>3810</v>
      </c>
      <c r="O2494" s="194" t="s">
        <v>3010</v>
      </c>
      <c r="P2494" s="192" t="s">
        <v>10971</v>
      </c>
      <c r="Q2494" s="197" t="s">
        <v>3547</v>
      </c>
    </row>
    <row r="2495" spans="1:17">
      <c r="A2495" s="192" t="s">
        <v>7012</v>
      </c>
      <c r="B2495" s="196"/>
      <c r="C2495" s="196">
        <v>0.83299999999999996</v>
      </c>
      <c r="D2495" s="196">
        <v>35.855799999999995</v>
      </c>
      <c r="E2495" s="196"/>
      <c r="F2495" s="196">
        <v>36.071999999999996</v>
      </c>
      <c r="G2495" s="196">
        <v>35.967599999999997</v>
      </c>
      <c r="H2495" s="197" t="s">
        <v>1761</v>
      </c>
      <c r="I2495" s="197"/>
      <c r="J2495" s="201" t="s">
        <v>3547</v>
      </c>
      <c r="K2495" s="197"/>
      <c r="L2495" s="192"/>
      <c r="M2495" s="197"/>
      <c r="N2495" s="192" t="s">
        <v>4436</v>
      </c>
      <c r="O2495" s="194" t="s">
        <v>2966</v>
      </c>
      <c r="P2495" s="192" t="s">
        <v>10925</v>
      </c>
      <c r="Q2495" s="197" t="s">
        <v>3547</v>
      </c>
    </row>
    <row r="2496" spans="1:17">
      <c r="A2496" s="192" t="s">
        <v>7013</v>
      </c>
      <c r="B2496" s="196">
        <v>2.5469999999999997</v>
      </c>
      <c r="C2496" s="196">
        <v>0.8982</v>
      </c>
      <c r="D2496" s="196">
        <v>35.2074</v>
      </c>
      <c r="E2496" s="196">
        <v>39.627799999999993</v>
      </c>
      <c r="F2496" s="196">
        <v>39.674999999999997</v>
      </c>
      <c r="G2496" s="196">
        <v>38.270999999999994</v>
      </c>
      <c r="H2496" s="197" t="s">
        <v>1646</v>
      </c>
      <c r="I2496" s="197"/>
      <c r="J2496" s="201" t="s">
        <v>3547</v>
      </c>
      <c r="K2496" s="197"/>
      <c r="L2496" s="192"/>
      <c r="M2496" s="197"/>
      <c r="N2496" s="192" t="s">
        <v>1327</v>
      </c>
      <c r="O2496" s="194" t="s">
        <v>2972</v>
      </c>
      <c r="P2496" s="192" t="s">
        <v>10931</v>
      </c>
      <c r="Q2496" s="197" t="s">
        <v>3547</v>
      </c>
    </row>
    <row r="2497" spans="1:17">
      <c r="A2497" s="192" t="s">
        <v>7014</v>
      </c>
      <c r="B2497" s="196">
        <v>1.8142999999999998</v>
      </c>
      <c r="C2497" s="196">
        <v>0.83299999999999996</v>
      </c>
      <c r="D2497" s="196">
        <v>32.009399999999999</v>
      </c>
      <c r="E2497" s="196">
        <v>34.050699999999999</v>
      </c>
      <c r="F2497" s="196">
        <v>33.961099999999995</v>
      </c>
      <c r="G2497" s="196">
        <v>33.370699999999999</v>
      </c>
      <c r="H2497" s="197" t="s">
        <v>1761</v>
      </c>
      <c r="I2497" s="197"/>
      <c r="J2497" s="201" t="s">
        <v>3547</v>
      </c>
      <c r="K2497" s="197"/>
      <c r="L2497" s="192"/>
      <c r="M2497" s="197"/>
      <c r="N2497" s="192" t="s">
        <v>4436</v>
      </c>
      <c r="O2497" s="194" t="s">
        <v>2966</v>
      </c>
      <c r="P2497" s="192" t="s">
        <v>10925</v>
      </c>
      <c r="Q2497" s="197" t="s">
        <v>3547</v>
      </c>
    </row>
    <row r="2498" spans="1:17">
      <c r="A2498" s="192" t="s">
        <v>7015</v>
      </c>
      <c r="B2498" s="196">
        <v>1.5248999999999999</v>
      </c>
      <c r="C2498" s="196">
        <v>0.8982</v>
      </c>
      <c r="D2498" s="196">
        <v>38.2866</v>
      </c>
      <c r="E2498" s="196">
        <v>39.517999999999994</v>
      </c>
      <c r="F2498" s="196">
        <v>41.491</v>
      </c>
      <c r="G2498" s="196">
        <v>39.912499999999994</v>
      </c>
      <c r="H2498" s="197" t="s">
        <v>1646</v>
      </c>
      <c r="I2498" s="197"/>
      <c r="J2498" s="201" t="s">
        <v>3547</v>
      </c>
      <c r="K2498" s="197"/>
      <c r="L2498" s="192"/>
      <c r="M2498" s="197"/>
      <c r="N2498" s="192" t="s">
        <v>1327</v>
      </c>
      <c r="O2498" s="194" t="s">
        <v>2972</v>
      </c>
      <c r="P2498" s="192" t="s">
        <v>10931</v>
      </c>
      <c r="Q2498" s="197" t="s">
        <v>3547</v>
      </c>
    </row>
    <row r="2499" spans="1:17">
      <c r="A2499" s="192" t="s">
        <v>7017</v>
      </c>
      <c r="B2499" s="196">
        <v>1.2616999999999998</v>
      </c>
      <c r="C2499" s="196">
        <v>1.1617</v>
      </c>
      <c r="D2499" s="196">
        <v>43.227599999999995</v>
      </c>
      <c r="E2499" s="196">
        <v>51.934099999999994</v>
      </c>
      <c r="F2499" s="196">
        <v>51.339099999999995</v>
      </c>
      <c r="G2499" s="196">
        <v>48.471699999999998</v>
      </c>
      <c r="H2499" s="197" t="s">
        <v>4471</v>
      </c>
      <c r="I2499" s="197" t="s">
        <v>1674</v>
      </c>
      <c r="J2499" s="201" t="s">
        <v>3547</v>
      </c>
      <c r="K2499" s="197" t="s">
        <v>3550</v>
      </c>
      <c r="L2499" s="192"/>
      <c r="M2499" s="197"/>
      <c r="N2499" s="192" t="s">
        <v>4472</v>
      </c>
      <c r="O2499" s="194" t="s">
        <v>3011</v>
      </c>
      <c r="P2499" s="192" t="s">
        <v>10972</v>
      </c>
      <c r="Q2499" s="197" t="s">
        <v>3547</v>
      </c>
    </row>
    <row r="2500" spans="1:17">
      <c r="A2500" s="192" t="s">
        <v>7018</v>
      </c>
      <c r="B2500" s="196">
        <v>1.4572999999999998</v>
      </c>
      <c r="C2500" s="196">
        <v>1.0721999999999998</v>
      </c>
      <c r="D2500" s="196">
        <v>43.165699999999994</v>
      </c>
      <c r="E2500" s="196">
        <v>43.824299999999994</v>
      </c>
      <c r="F2500" s="196">
        <v>41.653799999999997</v>
      </c>
      <c r="G2500" s="196">
        <v>42.877499999999998</v>
      </c>
      <c r="H2500" s="197" t="s">
        <v>1882</v>
      </c>
      <c r="I2500" s="197" t="s">
        <v>1598</v>
      </c>
      <c r="J2500" s="201" t="s">
        <v>3547</v>
      </c>
      <c r="K2500" s="197" t="s">
        <v>3550</v>
      </c>
      <c r="L2500" s="192"/>
      <c r="M2500" s="197">
        <v>7.4999999999999997E-3</v>
      </c>
      <c r="N2500" s="192" t="s">
        <v>4473</v>
      </c>
      <c r="O2500" s="194" t="s">
        <v>3012</v>
      </c>
      <c r="P2500" s="192" t="s">
        <v>10973</v>
      </c>
      <c r="Q2500" s="197" t="s">
        <v>3547</v>
      </c>
    </row>
    <row r="2501" spans="1:17">
      <c r="A2501" s="192" t="s">
        <v>7019</v>
      </c>
      <c r="B2501" s="196">
        <v>2.1456</v>
      </c>
      <c r="C2501" s="196">
        <v>1.1743999999999999</v>
      </c>
      <c r="D2501" s="196">
        <v>51.246699999999997</v>
      </c>
      <c r="E2501" s="196">
        <v>49.560799999999993</v>
      </c>
      <c r="F2501" s="196">
        <v>47.915799999999997</v>
      </c>
      <c r="G2501" s="196">
        <v>49.595399999999998</v>
      </c>
      <c r="H2501" s="197" t="s">
        <v>1674</v>
      </c>
      <c r="I2501" s="197"/>
      <c r="J2501" s="201" t="s">
        <v>3547</v>
      </c>
      <c r="K2501" s="197"/>
      <c r="L2501" s="192"/>
      <c r="M2501" s="197"/>
      <c r="N2501" s="192" t="s">
        <v>1341</v>
      </c>
      <c r="O2501" s="194" t="s">
        <v>3013</v>
      </c>
      <c r="P2501" s="192" t="s">
        <v>10974</v>
      </c>
      <c r="Q2501" s="197" t="s">
        <v>3547</v>
      </c>
    </row>
    <row r="2502" spans="1:17">
      <c r="A2502" s="192" t="s">
        <v>7020</v>
      </c>
      <c r="B2502" s="196">
        <v>1.7055999999999998</v>
      </c>
      <c r="C2502" s="196">
        <v>1.0721999999999998</v>
      </c>
      <c r="D2502" s="196">
        <v>41.9681</v>
      </c>
      <c r="E2502" s="196">
        <v>52.864599999999996</v>
      </c>
      <c r="F2502" s="196">
        <v>54.100399999999993</v>
      </c>
      <c r="G2502" s="196">
        <v>49.220999999999997</v>
      </c>
      <c r="H2502" s="197" t="s">
        <v>1598</v>
      </c>
      <c r="I2502" s="197"/>
      <c r="J2502" s="201" t="s">
        <v>3547</v>
      </c>
      <c r="K2502" s="197"/>
      <c r="L2502" s="192"/>
      <c r="M2502" s="197"/>
      <c r="N2502" s="192" t="s">
        <v>3584</v>
      </c>
      <c r="O2502" s="194" t="s">
        <v>3014</v>
      </c>
      <c r="P2502" s="192" t="s">
        <v>10975</v>
      </c>
      <c r="Q2502" s="197" t="s">
        <v>3547</v>
      </c>
    </row>
    <row r="2503" spans="1:17">
      <c r="A2503" s="192" t="s">
        <v>7021</v>
      </c>
      <c r="B2503" s="196">
        <v>2.2446999999999999</v>
      </c>
      <c r="C2503" s="196">
        <v>1.1743999999999999</v>
      </c>
      <c r="D2503" s="196">
        <v>47.320299999999996</v>
      </c>
      <c r="E2503" s="196">
        <v>48.756099999999996</v>
      </c>
      <c r="F2503" s="196">
        <v>49.578799999999994</v>
      </c>
      <c r="G2503" s="196">
        <v>48.572399999999995</v>
      </c>
      <c r="H2503" s="197" t="s">
        <v>1674</v>
      </c>
      <c r="I2503" s="197"/>
      <c r="J2503" s="201" t="s">
        <v>3547</v>
      </c>
      <c r="K2503" s="197"/>
      <c r="L2503" s="192"/>
      <c r="M2503" s="197"/>
      <c r="N2503" s="192" t="s">
        <v>4474</v>
      </c>
      <c r="O2503" s="194" t="s">
        <v>3015</v>
      </c>
      <c r="P2503" s="192" t="s">
        <v>10976</v>
      </c>
      <c r="Q2503" s="197" t="s">
        <v>3547</v>
      </c>
    </row>
    <row r="2504" spans="1:17">
      <c r="A2504" s="192" t="s">
        <v>7022</v>
      </c>
      <c r="B2504" s="196">
        <v>2.4125999999999999</v>
      </c>
      <c r="C2504" s="196">
        <v>1.1743999999999999</v>
      </c>
      <c r="D2504" s="196">
        <v>46.949099999999994</v>
      </c>
      <c r="E2504" s="196">
        <v>49.993299999999998</v>
      </c>
      <c r="F2504" s="196">
        <v>49.812899999999999</v>
      </c>
      <c r="G2504" s="196">
        <v>48.931999999999995</v>
      </c>
      <c r="H2504" s="197" t="s">
        <v>1674</v>
      </c>
      <c r="I2504" s="197"/>
      <c r="J2504" s="201" t="s">
        <v>3547</v>
      </c>
      <c r="K2504" s="197"/>
      <c r="L2504" s="192"/>
      <c r="M2504" s="197"/>
      <c r="N2504" s="192" t="s">
        <v>4474</v>
      </c>
      <c r="O2504" s="194" t="s">
        <v>3015</v>
      </c>
      <c r="P2504" s="192" t="s">
        <v>10976</v>
      </c>
      <c r="Q2504" s="197" t="s">
        <v>3547</v>
      </c>
    </row>
    <row r="2505" spans="1:17">
      <c r="A2505" s="192" t="s">
        <v>7023</v>
      </c>
      <c r="B2505" s="196">
        <v>1.9028999999999998</v>
      </c>
      <c r="C2505" s="196">
        <v>1.0874999999999999</v>
      </c>
      <c r="D2505" s="196">
        <v>46.544999999999995</v>
      </c>
      <c r="E2505" s="196">
        <v>45.222999999999999</v>
      </c>
      <c r="F2505" s="196">
        <v>46.016099999999994</v>
      </c>
      <c r="G2505" s="196">
        <v>45.920399999999994</v>
      </c>
      <c r="H2505" s="197" t="s">
        <v>1835</v>
      </c>
      <c r="I2505" s="197"/>
      <c r="J2505" s="201" t="s">
        <v>3547</v>
      </c>
      <c r="K2505" s="197"/>
      <c r="L2505" s="192"/>
      <c r="M2505" s="197"/>
      <c r="N2505" s="192" t="s">
        <v>3637</v>
      </c>
      <c r="O2505" s="194" t="s">
        <v>3016</v>
      </c>
      <c r="P2505" s="192" t="s">
        <v>10977</v>
      </c>
      <c r="Q2505" s="197" t="s">
        <v>3547</v>
      </c>
    </row>
    <row r="2506" spans="1:17">
      <c r="A2506" s="192" t="s">
        <v>7024</v>
      </c>
      <c r="B2506" s="196">
        <v>1.8310999999999999</v>
      </c>
      <c r="C2506" s="196">
        <v>1.1743999999999999</v>
      </c>
      <c r="D2506" s="196">
        <v>47.918499999999995</v>
      </c>
      <c r="E2506" s="196">
        <v>48.506499999999996</v>
      </c>
      <c r="F2506" s="196">
        <v>49.839599999999997</v>
      </c>
      <c r="G2506" s="196">
        <v>48.767199999999995</v>
      </c>
      <c r="H2506" s="197" t="s">
        <v>1674</v>
      </c>
      <c r="I2506" s="197"/>
      <c r="J2506" s="201" t="s">
        <v>3547</v>
      </c>
      <c r="K2506" s="197"/>
      <c r="L2506" s="192"/>
      <c r="M2506" s="197"/>
      <c r="N2506" s="192" t="s">
        <v>4474</v>
      </c>
      <c r="O2506" s="194" t="s">
        <v>3015</v>
      </c>
      <c r="P2506" s="192" t="s">
        <v>10976</v>
      </c>
      <c r="Q2506" s="197" t="s">
        <v>3547</v>
      </c>
    </row>
    <row r="2507" spans="1:17">
      <c r="A2507" s="192" t="s">
        <v>7025</v>
      </c>
      <c r="B2507" s="196">
        <v>2.0460999999999996</v>
      </c>
      <c r="C2507" s="196">
        <v>1.2025999999999999</v>
      </c>
      <c r="D2507" s="196">
        <v>44.391799999999996</v>
      </c>
      <c r="E2507" s="196">
        <v>44.836799999999997</v>
      </c>
      <c r="F2507" s="196">
        <v>43.778399999999998</v>
      </c>
      <c r="G2507" s="196">
        <v>44.331799999999994</v>
      </c>
      <c r="H2507" s="197" t="s">
        <v>1598</v>
      </c>
      <c r="I2507" s="197" t="s">
        <v>3671</v>
      </c>
      <c r="J2507" s="201" t="s">
        <v>3547</v>
      </c>
      <c r="K2507" s="197" t="s">
        <v>3550</v>
      </c>
      <c r="L2507" s="192"/>
      <c r="M2507" s="197"/>
      <c r="N2507" s="192" t="s">
        <v>3584</v>
      </c>
      <c r="O2507" s="194" t="s">
        <v>3014</v>
      </c>
      <c r="P2507" s="192" t="s">
        <v>10975</v>
      </c>
      <c r="Q2507" s="197" t="s">
        <v>9817</v>
      </c>
    </row>
    <row r="2508" spans="1:17">
      <c r="A2508" s="192" t="s">
        <v>7026</v>
      </c>
      <c r="B2508" s="196">
        <v>1.732</v>
      </c>
      <c r="C2508" s="196">
        <v>1.1469999999999998</v>
      </c>
      <c r="D2508" s="196">
        <v>45.944799999999994</v>
      </c>
      <c r="E2508" s="196">
        <v>47.123899999999999</v>
      </c>
      <c r="F2508" s="196">
        <v>48.847999999999999</v>
      </c>
      <c r="G2508" s="196">
        <v>47.284099999999995</v>
      </c>
      <c r="H2508" s="197" t="s">
        <v>1482</v>
      </c>
      <c r="I2508" s="197"/>
      <c r="J2508" s="201" t="s">
        <v>3547</v>
      </c>
      <c r="K2508" s="197"/>
      <c r="L2508" s="192"/>
      <c r="M2508" s="197"/>
      <c r="N2508" s="192" t="s">
        <v>4475</v>
      </c>
      <c r="O2508" s="194" t="s">
        <v>3017</v>
      </c>
      <c r="P2508" s="192" t="s">
        <v>10978</v>
      </c>
      <c r="Q2508" s="197" t="s">
        <v>3547</v>
      </c>
    </row>
    <row r="2509" spans="1:17">
      <c r="A2509" s="192" t="s">
        <v>7027</v>
      </c>
      <c r="B2509" s="196">
        <v>1.5971</v>
      </c>
      <c r="C2509" s="196">
        <v>1.1743999999999999</v>
      </c>
      <c r="D2509" s="196">
        <v>42.823899999999995</v>
      </c>
      <c r="E2509" s="196">
        <v>46.677699999999994</v>
      </c>
      <c r="F2509" s="196">
        <v>49.148499999999999</v>
      </c>
      <c r="G2509" s="196">
        <v>46.201499999999996</v>
      </c>
      <c r="H2509" s="197" t="s">
        <v>1674</v>
      </c>
      <c r="I2509" s="197"/>
      <c r="J2509" s="201" t="s">
        <v>3547</v>
      </c>
      <c r="K2509" s="197"/>
      <c r="L2509" s="192"/>
      <c r="M2509" s="197"/>
      <c r="N2509" s="192" t="s">
        <v>1341</v>
      </c>
      <c r="O2509" s="194" t="s">
        <v>3013</v>
      </c>
      <c r="P2509" s="192" t="s">
        <v>10974</v>
      </c>
      <c r="Q2509" s="197" t="s">
        <v>3547</v>
      </c>
    </row>
    <row r="2510" spans="1:17">
      <c r="A2510" s="192" t="s">
        <v>7028</v>
      </c>
      <c r="B2510" s="196">
        <v>1.5822999999999998</v>
      </c>
      <c r="C2510" s="196">
        <v>1.0874999999999999</v>
      </c>
      <c r="D2510" s="196">
        <v>42.969499999999996</v>
      </c>
      <c r="E2510" s="196">
        <v>43.488699999999994</v>
      </c>
      <c r="F2510" s="196">
        <v>45.108899999999998</v>
      </c>
      <c r="G2510" s="196">
        <v>43.901299999999999</v>
      </c>
      <c r="H2510" s="197" t="s">
        <v>1791</v>
      </c>
      <c r="I2510" s="197" t="s">
        <v>1835</v>
      </c>
      <c r="J2510" s="201" t="s">
        <v>3547</v>
      </c>
      <c r="K2510" s="197" t="s">
        <v>3550</v>
      </c>
      <c r="L2510" s="192"/>
      <c r="M2510" s="197">
        <v>1.38E-2</v>
      </c>
      <c r="N2510" s="192" t="s">
        <v>3975</v>
      </c>
      <c r="O2510" s="194" t="s">
        <v>3018</v>
      </c>
      <c r="P2510" s="192" t="s">
        <v>10979</v>
      </c>
      <c r="Q2510" s="197" t="s">
        <v>3547</v>
      </c>
    </row>
    <row r="2511" spans="1:17">
      <c r="A2511" s="192" t="s">
        <v>7029</v>
      </c>
      <c r="B2511" s="196">
        <v>1.4909999999999999</v>
      </c>
      <c r="C2511" s="196">
        <v>1.1743999999999999</v>
      </c>
      <c r="D2511" s="196">
        <v>48.491899999999994</v>
      </c>
      <c r="E2511" s="196">
        <v>49.331299999999999</v>
      </c>
      <c r="F2511" s="196">
        <v>49.938699999999997</v>
      </c>
      <c r="G2511" s="196">
        <v>49.289199999999994</v>
      </c>
      <c r="H2511" s="197" t="s">
        <v>1674</v>
      </c>
      <c r="I2511" s="197"/>
      <c r="J2511" s="201" t="s">
        <v>3547</v>
      </c>
      <c r="K2511" s="197"/>
      <c r="L2511" s="192"/>
      <c r="M2511" s="197"/>
      <c r="N2511" s="192" t="s">
        <v>4474</v>
      </c>
      <c r="O2511" s="194" t="s">
        <v>3015</v>
      </c>
      <c r="P2511" s="192" t="s">
        <v>10976</v>
      </c>
      <c r="Q2511" s="197" t="s">
        <v>3547</v>
      </c>
    </row>
    <row r="2512" spans="1:17">
      <c r="A2512" s="192" t="s">
        <v>7030</v>
      </c>
      <c r="B2512" s="196">
        <v>1.4982</v>
      </c>
      <c r="C2512" s="196">
        <v>1.1295999999999999</v>
      </c>
      <c r="D2512" s="196">
        <v>39.985599999999998</v>
      </c>
      <c r="E2512" s="196">
        <v>45.781399999999998</v>
      </c>
      <c r="F2512" s="196">
        <v>45.728299999999997</v>
      </c>
      <c r="G2512" s="196">
        <v>43.764199999999995</v>
      </c>
      <c r="H2512" s="197" t="s">
        <v>4471</v>
      </c>
      <c r="I2512" s="197" t="s">
        <v>1482</v>
      </c>
      <c r="J2512" s="201" t="s">
        <v>3547</v>
      </c>
      <c r="K2512" s="197" t="s">
        <v>3550</v>
      </c>
      <c r="L2512" s="192"/>
      <c r="M2512" s="197"/>
      <c r="N2512" s="192" t="s">
        <v>3751</v>
      </c>
      <c r="O2512" s="194" t="s">
        <v>3019</v>
      </c>
      <c r="P2512" s="192" t="s">
        <v>10980</v>
      </c>
      <c r="Q2512" s="197" t="s">
        <v>3547</v>
      </c>
    </row>
    <row r="2513" spans="1:17">
      <c r="A2513" s="192" t="s">
        <v>7031</v>
      </c>
      <c r="B2513" s="196">
        <v>1.593</v>
      </c>
      <c r="C2513" s="196">
        <v>1.0836999999999999</v>
      </c>
      <c r="D2513" s="196">
        <v>41.762699999999995</v>
      </c>
      <c r="E2513" s="196">
        <v>36.529399999999995</v>
      </c>
      <c r="F2513" s="196">
        <v>41.394799999999996</v>
      </c>
      <c r="G2513" s="196">
        <v>39.729099999999995</v>
      </c>
      <c r="H2513" s="197" t="s">
        <v>4476</v>
      </c>
      <c r="I2513" s="197"/>
      <c r="J2513" s="201" t="s">
        <v>3547</v>
      </c>
      <c r="K2513" s="197"/>
      <c r="L2513" s="192"/>
      <c r="M2513" s="197">
        <v>1.15E-2</v>
      </c>
      <c r="N2513" s="192" t="s">
        <v>3576</v>
      </c>
      <c r="O2513" s="194" t="s">
        <v>3020</v>
      </c>
      <c r="P2513" s="192" t="s">
        <v>10981</v>
      </c>
      <c r="Q2513" s="197" t="s">
        <v>3547</v>
      </c>
    </row>
    <row r="2514" spans="1:17">
      <c r="A2514" s="192" t="s">
        <v>7032</v>
      </c>
      <c r="B2514" s="196">
        <v>1.1722999999999999</v>
      </c>
      <c r="C2514" s="196">
        <v>1.1469999999999998</v>
      </c>
      <c r="D2514" s="196">
        <v>49.9148</v>
      </c>
      <c r="E2514" s="196">
        <v>49.3187</v>
      </c>
      <c r="F2514" s="196">
        <v>49.369199999999999</v>
      </c>
      <c r="G2514" s="196">
        <v>49.528999999999996</v>
      </c>
      <c r="H2514" s="197" t="s">
        <v>1482</v>
      </c>
      <c r="I2514" s="197"/>
      <c r="J2514" s="201" t="s">
        <v>3547</v>
      </c>
      <c r="K2514" s="197"/>
      <c r="L2514" s="192"/>
      <c r="M2514" s="197"/>
      <c r="N2514" s="192" t="s">
        <v>4475</v>
      </c>
      <c r="O2514" s="194" t="s">
        <v>3017</v>
      </c>
      <c r="P2514" s="192" t="s">
        <v>10978</v>
      </c>
      <c r="Q2514" s="197" t="s">
        <v>3547</v>
      </c>
    </row>
    <row r="2515" spans="1:17">
      <c r="A2515" s="192" t="s">
        <v>7033</v>
      </c>
      <c r="B2515" s="196">
        <v>1.4765999999999999</v>
      </c>
      <c r="C2515" s="196">
        <v>1.1743999999999999</v>
      </c>
      <c r="D2515" s="196">
        <v>47.537299999999995</v>
      </c>
      <c r="E2515" s="196">
        <v>47.895399999999995</v>
      </c>
      <c r="F2515" s="196">
        <v>45.494199999999999</v>
      </c>
      <c r="G2515" s="196">
        <v>46.9497</v>
      </c>
      <c r="H2515" s="197" t="s">
        <v>1674</v>
      </c>
      <c r="I2515" s="197"/>
      <c r="J2515" s="201" t="s">
        <v>3547</v>
      </c>
      <c r="K2515" s="197"/>
      <c r="L2515" s="192"/>
      <c r="M2515" s="197"/>
      <c r="N2515" s="192" t="s">
        <v>4477</v>
      </c>
      <c r="O2515" s="194" t="s">
        <v>3021</v>
      </c>
      <c r="P2515" s="192" t="s">
        <v>10982</v>
      </c>
      <c r="Q2515" s="197" t="s">
        <v>3547</v>
      </c>
    </row>
    <row r="2516" spans="1:17">
      <c r="A2516" s="192" t="s">
        <v>7034</v>
      </c>
      <c r="B2516" s="196">
        <v>1.6280999999999999</v>
      </c>
      <c r="C2516" s="196">
        <v>1.1743999999999999</v>
      </c>
      <c r="D2516" s="196">
        <v>50.163599999999995</v>
      </c>
      <c r="E2516" s="196">
        <v>49.108999999999995</v>
      </c>
      <c r="F2516" s="196">
        <v>47.245599999999996</v>
      </c>
      <c r="G2516" s="196">
        <v>48.750499999999995</v>
      </c>
      <c r="H2516" s="197" t="s">
        <v>1674</v>
      </c>
      <c r="I2516" s="197"/>
      <c r="J2516" s="201" t="s">
        <v>3547</v>
      </c>
      <c r="K2516" s="197"/>
      <c r="L2516" s="192"/>
      <c r="M2516" s="197"/>
      <c r="N2516" s="192" t="s">
        <v>4478</v>
      </c>
      <c r="O2516" s="194" t="s">
        <v>3022</v>
      </c>
      <c r="P2516" s="192" t="s">
        <v>10983</v>
      </c>
      <c r="Q2516" s="197" t="s">
        <v>3547</v>
      </c>
    </row>
    <row r="2517" spans="1:17">
      <c r="A2517" s="192" t="s">
        <v>7035</v>
      </c>
      <c r="B2517" s="196">
        <v>1.4585999999999999</v>
      </c>
      <c r="C2517" s="196">
        <v>1.0721999999999998</v>
      </c>
      <c r="D2517" s="196">
        <v>46.726399999999998</v>
      </c>
      <c r="E2517" s="196">
        <v>47.751099999999994</v>
      </c>
      <c r="F2517" s="196">
        <v>51.409399999999998</v>
      </c>
      <c r="G2517" s="196">
        <v>48.589699999999993</v>
      </c>
      <c r="H2517" s="197" t="s">
        <v>4479</v>
      </c>
      <c r="I2517" s="197" t="s">
        <v>4471</v>
      </c>
      <c r="J2517" s="201" t="s">
        <v>3547</v>
      </c>
      <c r="K2517" s="197"/>
      <c r="L2517" s="192" t="s">
        <v>3550</v>
      </c>
      <c r="M2517" s="197"/>
      <c r="N2517" s="192" t="s">
        <v>4480</v>
      </c>
      <c r="O2517" s="194" t="s">
        <v>3023</v>
      </c>
      <c r="P2517" s="192" t="s">
        <v>10984</v>
      </c>
      <c r="Q2517" s="197" t="s">
        <v>3547</v>
      </c>
    </row>
    <row r="2518" spans="1:17">
      <c r="A2518" s="192" t="s">
        <v>7036</v>
      </c>
      <c r="B2518" s="196">
        <v>2.0044</v>
      </c>
      <c r="C2518" s="196">
        <v>1.1525999999999998</v>
      </c>
      <c r="D2518" s="196">
        <v>46.873999999999995</v>
      </c>
      <c r="E2518" s="196">
        <v>47.950199999999995</v>
      </c>
      <c r="F2518" s="196">
        <v>48.291699999999999</v>
      </c>
      <c r="G2518" s="196">
        <v>47.736199999999997</v>
      </c>
      <c r="H2518" s="197" t="s">
        <v>4479</v>
      </c>
      <c r="I2518" s="197"/>
      <c r="J2518" s="201" t="s">
        <v>3547</v>
      </c>
      <c r="K2518" s="197"/>
      <c r="L2518" s="192"/>
      <c r="M2518" s="197"/>
      <c r="N2518" s="192" t="s">
        <v>4480</v>
      </c>
      <c r="O2518" s="194" t="s">
        <v>3023</v>
      </c>
      <c r="P2518" s="192" t="s">
        <v>10984</v>
      </c>
      <c r="Q2518" s="197" t="s">
        <v>3547</v>
      </c>
    </row>
    <row r="2519" spans="1:17">
      <c r="A2519" s="192" t="s">
        <v>7037</v>
      </c>
      <c r="B2519" s="196">
        <v>1.6615</v>
      </c>
      <c r="C2519" s="196">
        <v>1.0721999999999998</v>
      </c>
      <c r="D2519" s="196">
        <v>40.775099999999995</v>
      </c>
      <c r="E2519" s="196">
        <v>41.057099999999998</v>
      </c>
      <c r="F2519" s="196">
        <v>42.884699999999995</v>
      </c>
      <c r="G2519" s="196">
        <v>41.5886</v>
      </c>
      <c r="H2519" s="197" t="s">
        <v>4471</v>
      </c>
      <c r="I2519" s="197" t="s">
        <v>1598</v>
      </c>
      <c r="J2519" s="201" t="s">
        <v>3547</v>
      </c>
      <c r="K2519" s="197" t="s">
        <v>3550</v>
      </c>
      <c r="L2519" s="192"/>
      <c r="M2519" s="197"/>
      <c r="N2519" s="192" t="s">
        <v>4481</v>
      </c>
      <c r="O2519" s="194" t="s">
        <v>3024</v>
      </c>
      <c r="P2519" s="192" t="s">
        <v>10985</v>
      </c>
      <c r="Q2519" s="197" t="s">
        <v>3547</v>
      </c>
    </row>
    <row r="2520" spans="1:17">
      <c r="A2520" s="192" t="s">
        <v>7038</v>
      </c>
      <c r="B2520" s="196">
        <v>1.8929999999999998</v>
      </c>
      <c r="C2520" s="196">
        <v>1.1617</v>
      </c>
      <c r="D2520" s="196">
        <v>43.282399999999996</v>
      </c>
      <c r="E2520" s="196">
        <v>44.490499999999997</v>
      </c>
      <c r="F2520" s="196">
        <v>45.398599999999995</v>
      </c>
      <c r="G2520" s="196">
        <v>44.417199999999994</v>
      </c>
      <c r="H2520" s="197" t="s">
        <v>4476</v>
      </c>
      <c r="I2520" s="197" t="s">
        <v>1674</v>
      </c>
      <c r="J2520" s="201" t="s">
        <v>3547</v>
      </c>
      <c r="K2520" s="197" t="s">
        <v>3550</v>
      </c>
      <c r="L2520" s="192"/>
      <c r="M2520" s="197">
        <v>1.15E-2</v>
      </c>
      <c r="N2520" s="192" t="s">
        <v>3576</v>
      </c>
      <c r="O2520" s="194" t="s">
        <v>3020</v>
      </c>
      <c r="P2520" s="192" t="s">
        <v>10981</v>
      </c>
      <c r="Q2520" s="197" t="s">
        <v>3547</v>
      </c>
    </row>
    <row r="2521" spans="1:17">
      <c r="A2521" s="192" t="s">
        <v>7039</v>
      </c>
      <c r="B2521" s="196">
        <v>1.3789999999999998</v>
      </c>
      <c r="C2521" s="196">
        <v>1.0721999999999998</v>
      </c>
      <c r="D2521" s="196">
        <v>34.3247</v>
      </c>
      <c r="E2521" s="196">
        <v>34.591299999999997</v>
      </c>
      <c r="F2521" s="196">
        <v>35.116099999999996</v>
      </c>
      <c r="G2521" s="196">
        <v>34.650099999999995</v>
      </c>
      <c r="H2521" s="197" t="s">
        <v>4471</v>
      </c>
      <c r="I2521" s="197"/>
      <c r="J2521" s="201" t="s">
        <v>3547</v>
      </c>
      <c r="K2521" s="197"/>
      <c r="L2521" s="192"/>
      <c r="M2521" s="197"/>
      <c r="N2521" s="192" t="s">
        <v>4482</v>
      </c>
      <c r="O2521" s="194" t="s">
        <v>1664</v>
      </c>
      <c r="P2521" s="192" t="s">
        <v>10986</v>
      </c>
      <c r="Q2521" s="197" t="s">
        <v>3547</v>
      </c>
    </row>
    <row r="2522" spans="1:17">
      <c r="A2522" s="192" t="s">
        <v>7040</v>
      </c>
      <c r="B2522" s="196">
        <v>1.2044999999999999</v>
      </c>
      <c r="C2522" s="196">
        <v>1.0836999999999999</v>
      </c>
      <c r="D2522" s="196">
        <v>39.683199999999999</v>
      </c>
      <c r="E2522" s="196">
        <v>39.676299999999998</v>
      </c>
      <c r="F2522" s="196">
        <v>43.154199999999996</v>
      </c>
      <c r="G2522" s="196">
        <v>40.9041</v>
      </c>
      <c r="H2522" s="197" t="s">
        <v>4476</v>
      </c>
      <c r="I2522" s="197"/>
      <c r="J2522" s="201" t="s">
        <v>3547</v>
      </c>
      <c r="K2522" s="197"/>
      <c r="L2522" s="192"/>
      <c r="M2522" s="197">
        <v>1.15E-2</v>
      </c>
      <c r="N2522" s="192" t="s">
        <v>3576</v>
      </c>
      <c r="O2522" s="194" t="s">
        <v>3020</v>
      </c>
      <c r="P2522" s="192" t="s">
        <v>10981</v>
      </c>
      <c r="Q2522" s="197" t="s">
        <v>3547</v>
      </c>
    </row>
    <row r="2523" spans="1:17">
      <c r="A2523" s="192" t="s">
        <v>7041</v>
      </c>
      <c r="B2523" s="196">
        <v>1.8715999999999999</v>
      </c>
      <c r="C2523" s="196">
        <v>1.1743999999999999</v>
      </c>
      <c r="D2523" s="196">
        <v>44.399799999999999</v>
      </c>
      <c r="E2523" s="196">
        <v>45.823499999999996</v>
      </c>
      <c r="F2523" s="196">
        <v>49.8279</v>
      </c>
      <c r="G2523" s="196">
        <v>46.73</v>
      </c>
      <c r="H2523" s="197" t="s">
        <v>1674</v>
      </c>
      <c r="I2523" s="197"/>
      <c r="J2523" s="201" t="s">
        <v>3547</v>
      </c>
      <c r="K2523" s="197"/>
      <c r="L2523" s="192"/>
      <c r="M2523" s="197"/>
      <c r="N2523" s="192" t="s">
        <v>4474</v>
      </c>
      <c r="O2523" s="194" t="s">
        <v>3015</v>
      </c>
      <c r="P2523" s="192" t="s">
        <v>10976</v>
      </c>
      <c r="Q2523" s="197" t="s">
        <v>3547</v>
      </c>
    </row>
    <row r="2524" spans="1:17">
      <c r="A2524" s="192" t="s">
        <v>7042</v>
      </c>
      <c r="B2524" s="196">
        <v>1.9289999999999998</v>
      </c>
      <c r="C2524" s="196">
        <v>1.1743999999999999</v>
      </c>
      <c r="D2524" s="196">
        <v>49.121299999999998</v>
      </c>
      <c r="E2524" s="196">
        <v>48.294599999999996</v>
      </c>
      <c r="F2524" s="196">
        <v>46.6449</v>
      </c>
      <c r="G2524" s="196">
        <v>48.023599999999995</v>
      </c>
      <c r="H2524" s="197" t="s">
        <v>1674</v>
      </c>
      <c r="I2524" s="197"/>
      <c r="J2524" s="201" t="s">
        <v>3547</v>
      </c>
      <c r="K2524" s="197"/>
      <c r="L2524" s="192"/>
      <c r="M2524" s="197"/>
      <c r="N2524" s="192" t="s">
        <v>4474</v>
      </c>
      <c r="O2524" s="194" t="s">
        <v>3015</v>
      </c>
      <c r="P2524" s="192" t="s">
        <v>10976</v>
      </c>
      <c r="Q2524" s="197" t="s">
        <v>3547</v>
      </c>
    </row>
    <row r="2525" spans="1:17">
      <c r="A2525" s="192" t="s">
        <v>7043</v>
      </c>
      <c r="B2525" s="196">
        <v>1.5793999999999999</v>
      </c>
      <c r="C2525" s="196">
        <v>1.1743999999999999</v>
      </c>
      <c r="D2525" s="196">
        <v>40.584099999999999</v>
      </c>
      <c r="E2525" s="196">
        <v>41.720599999999997</v>
      </c>
      <c r="F2525" s="196">
        <v>45.901499999999999</v>
      </c>
      <c r="G2525" s="196">
        <v>42.686999999999998</v>
      </c>
      <c r="H2525" s="197" t="s">
        <v>1674</v>
      </c>
      <c r="I2525" s="197"/>
      <c r="J2525" s="201" t="s">
        <v>3547</v>
      </c>
      <c r="K2525" s="197"/>
      <c r="L2525" s="192"/>
      <c r="M2525" s="197"/>
      <c r="N2525" s="192" t="s">
        <v>4477</v>
      </c>
      <c r="O2525" s="194" t="s">
        <v>3021</v>
      </c>
      <c r="P2525" s="192" t="s">
        <v>10982</v>
      </c>
      <c r="Q2525" s="197" t="s">
        <v>3547</v>
      </c>
    </row>
    <row r="2526" spans="1:17">
      <c r="A2526" s="192" t="s">
        <v>7044</v>
      </c>
      <c r="B2526" s="196">
        <v>1.8283999999999998</v>
      </c>
      <c r="C2526" s="196">
        <v>1.0721999999999998</v>
      </c>
      <c r="D2526" s="196">
        <v>47.660699999999999</v>
      </c>
      <c r="E2526" s="196">
        <v>47.248299999999993</v>
      </c>
      <c r="F2526" s="196">
        <v>44.5291</v>
      </c>
      <c r="G2526" s="196">
        <v>46.454499999999996</v>
      </c>
      <c r="H2526" s="197" t="s">
        <v>1598</v>
      </c>
      <c r="I2526" s="197"/>
      <c r="J2526" s="201" t="s">
        <v>3547</v>
      </c>
      <c r="K2526" s="197"/>
      <c r="L2526" s="192"/>
      <c r="M2526" s="197"/>
      <c r="N2526" s="192" t="s">
        <v>3584</v>
      </c>
      <c r="O2526" s="194" t="s">
        <v>3014</v>
      </c>
      <c r="P2526" s="192" t="s">
        <v>10975</v>
      </c>
      <c r="Q2526" s="197" t="s">
        <v>3547</v>
      </c>
    </row>
    <row r="2527" spans="1:17">
      <c r="A2527" s="192" t="s">
        <v>7045</v>
      </c>
      <c r="B2527" s="196">
        <v>1.4702999999999999</v>
      </c>
      <c r="C2527" s="196">
        <v>1.1743999999999999</v>
      </c>
      <c r="D2527" s="196">
        <v>49.457899999999995</v>
      </c>
      <c r="E2527" s="196">
        <v>48.6875</v>
      </c>
      <c r="F2527" s="196">
        <v>46.412499999999994</v>
      </c>
      <c r="G2527" s="196">
        <v>48.178599999999996</v>
      </c>
      <c r="H2527" s="197" t="s">
        <v>1674</v>
      </c>
      <c r="I2527" s="197"/>
      <c r="J2527" s="201" t="s">
        <v>3547</v>
      </c>
      <c r="K2527" s="197"/>
      <c r="L2527" s="192"/>
      <c r="M2527" s="197"/>
      <c r="N2527" s="192" t="s">
        <v>4478</v>
      </c>
      <c r="O2527" s="194" t="s">
        <v>3022</v>
      </c>
      <c r="P2527" s="192" t="s">
        <v>10983</v>
      </c>
      <c r="Q2527" s="197" t="s">
        <v>3547</v>
      </c>
    </row>
    <row r="2528" spans="1:17">
      <c r="A2528" s="192" t="s">
        <v>7046</v>
      </c>
      <c r="B2528" s="196">
        <v>1.6152</v>
      </c>
      <c r="C2528" s="196">
        <v>1.1743999999999999</v>
      </c>
      <c r="D2528" s="196">
        <v>46.777099999999997</v>
      </c>
      <c r="E2528" s="196">
        <v>48.001499999999993</v>
      </c>
      <c r="F2528" s="196">
        <v>49.276599999999995</v>
      </c>
      <c r="G2528" s="196">
        <v>48.047899999999998</v>
      </c>
      <c r="H2528" s="197" t="s">
        <v>1674</v>
      </c>
      <c r="I2528" s="197"/>
      <c r="J2528" s="201" t="s">
        <v>3547</v>
      </c>
      <c r="K2528" s="197"/>
      <c r="L2528" s="192"/>
      <c r="M2528" s="197"/>
      <c r="N2528" s="192" t="s">
        <v>4478</v>
      </c>
      <c r="O2528" s="194" t="s">
        <v>3022</v>
      </c>
      <c r="P2528" s="192" t="s">
        <v>10983</v>
      </c>
      <c r="Q2528" s="197" t="s">
        <v>3547</v>
      </c>
    </row>
    <row r="2529" spans="1:17">
      <c r="A2529" s="192" t="s">
        <v>7047</v>
      </c>
      <c r="B2529" s="196">
        <v>1.5731999999999999</v>
      </c>
      <c r="C2529" s="196">
        <v>1.1295999999999999</v>
      </c>
      <c r="D2529" s="196">
        <v>45.505899999999997</v>
      </c>
      <c r="E2529" s="196">
        <v>45.060199999999995</v>
      </c>
      <c r="F2529" s="196">
        <v>47.008899999999997</v>
      </c>
      <c r="G2529" s="196">
        <v>45.856899999999996</v>
      </c>
      <c r="H2529" s="197" t="s">
        <v>4471</v>
      </c>
      <c r="I2529" s="197" t="s">
        <v>1482</v>
      </c>
      <c r="J2529" s="201" t="s">
        <v>3547</v>
      </c>
      <c r="K2529" s="197" t="s">
        <v>3550</v>
      </c>
      <c r="L2529" s="192"/>
      <c r="M2529" s="197"/>
      <c r="N2529" s="192" t="s">
        <v>4483</v>
      </c>
      <c r="O2529" s="194" t="s">
        <v>3025</v>
      </c>
      <c r="P2529" s="192" t="s">
        <v>10987</v>
      </c>
      <c r="Q2529" s="197" t="s">
        <v>3547</v>
      </c>
    </row>
    <row r="2530" spans="1:17">
      <c r="A2530" s="192" t="s">
        <v>7048</v>
      </c>
      <c r="B2530" s="196">
        <v>2.0071999999999997</v>
      </c>
      <c r="C2530" s="196">
        <v>1.1743999999999999</v>
      </c>
      <c r="D2530" s="196">
        <v>59.387699999999995</v>
      </c>
      <c r="E2530" s="196">
        <v>56.5092</v>
      </c>
      <c r="F2530" s="196">
        <v>58.765599999999999</v>
      </c>
      <c r="G2530" s="196">
        <v>58.142099999999999</v>
      </c>
      <c r="H2530" s="197" t="s">
        <v>1674</v>
      </c>
      <c r="I2530" s="197"/>
      <c r="J2530" s="201" t="s">
        <v>3547</v>
      </c>
      <c r="K2530" s="197"/>
      <c r="L2530" s="192"/>
      <c r="M2530" s="197"/>
      <c r="N2530" s="192" t="s">
        <v>4478</v>
      </c>
      <c r="O2530" s="194" t="s">
        <v>3022</v>
      </c>
      <c r="P2530" s="192" t="s">
        <v>10983</v>
      </c>
      <c r="Q2530" s="197" t="s">
        <v>3547</v>
      </c>
    </row>
    <row r="2531" spans="1:17">
      <c r="A2531" s="192" t="s">
        <v>7049</v>
      </c>
      <c r="B2531" s="196">
        <v>2.0154999999999998</v>
      </c>
      <c r="C2531" s="196">
        <v>1.1469999999999998</v>
      </c>
      <c r="D2531" s="196">
        <v>48.238399999999999</v>
      </c>
      <c r="E2531" s="196">
        <v>48.174299999999995</v>
      </c>
      <c r="F2531" s="196">
        <v>48.366999999999997</v>
      </c>
      <c r="G2531" s="196">
        <v>48.26</v>
      </c>
      <c r="H2531" s="197" t="s">
        <v>1482</v>
      </c>
      <c r="I2531" s="197"/>
      <c r="J2531" s="201" t="s">
        <v>3547</v>
      </c>
      <c r="K2531" s="197"/>
      <c r="L2531" s="192"/>
      <c r="M2531" s="197"/>
      <c r="N2531" s="192" t="s">
        <v>4475</v>
      </c>
      <c r="O2531" s="194" t="s">
        <v>3017</v>
      </c>
      <c r="P2531" s="192" t="s">
        <v>10978</v>
      </c>
      <c r="Q2531" s="197" t="s">
        <v>3547</v>
      </c>
    </row>
    <row r="2532" spans="1:17">
      <c r="A2532" s="192" t="s">
        <v>7050</v>
      </c>
      <c r="B2532" s="196">
        <v>1.6012999999999999</v>
      </c>
      <c r="C2532" s="196">
        <v>1.1743999999999999</v>
      </c>
      <c r="D2532" s="196"/>
      <c r="E2532" s="196">
        <v>50.562199999999997</v>
      </c>
      <c r="F2532" s="196">
        <v>53.115099999999998</v>
      </c>
      <c r="G2532" s="196">
        <v>51.773099999999999</v>
      </c>
      <c r="H2532" s="197" t="s">
        <v>1674</v>
      </c>
      <c r="I2532" s="197"/>
      <c r="J2532" s="201" t="s">
        <v>3547</v>
      </c>
      <c r="K2532" s="197"/>
      <c r="L2532" s="192"/>
      <c r="M2532" s="197"/>
      <c r="N2532" s="192" t="s">
        <v>1341</v>
      </c>
      <c r="O2532" s="194" t="s">
        <v>3013</v>
      </c>
      <c r="P2532" s="192" t="s">
        <v>10974</v>
      </c>
      <c r="Q2532" s="197" t="s">
        <v>3547</v>
      </c>
    </row>
    <row r="2533" spans="1:17">
      <c r="A2533" s="192" t="s">
        <v>5084</v>
      </c>
      <c r="B2533" s="196"/>
      <c r="C2533" s="196">
        <v>0.99139999999999995</v>
      </c>
      <c r="D2533" s="196"/>
      <c r="E2533" s="196">
        <v>40.780399999999993</v>
      </c>
      <c r="F2533" s="196">
        <v>40.625799999999998</v>
      </c>
      <c r="G2533" s="196">
        <v>40.705299999999994</v>
      </c>
      <c r="H2533" s="197" t="s">
        <v>1620</v>
      </c>
      <c r="I2533" s="197"/>
      <c r="J2533" s="201" t="s">
        <v>3547</v>
      </c>
      <c r="K2533" s="197"/>
      <c r="L2533" s="192"/>
      <c r="M2533" s="197"/>
      <c r="N2533" s="192" t="s">
        <v>4496</v>
      </c>
      <c r="O2533" s="194" t="s">
        <v>1678</v>
      </c>
      <c r="P2533" s="192" t="s">
        <v>10988</v>
      </c>
      <c r="Q2533" s="197" t="s">
        <v>3547</v>
      </c>
    </row>
    <row r="2534" spans="1:17">
      <c r="A2534" s="192" t="s">
        <v>4484</v>
      </c>
      <c r="B2534" s="196"/>
      <c r="C2534" s="196">
        <v>0.99139999999999995</v>
      </c>
      <c r="D2534" s="196">
        <v>40.308</v>
      </c>
      <c r="E2534" s="196">
        <v>41.851399999999998</v>
      </c>
      <c r="F2534" s="196">
        <v>42.1449</v>
      </c>
      <c r="G2534" s="196">
        <v>41.723399999999998</v>
      </c>
      <c r="H2534" s="197" t="s">
        <v>1620</v>
      </c>
      <c r="I2534" s="197"/>
      <c r="J2534" s="201" t="s">
        <v>3547</v>
      </c>
      <c r="K2534" s="197"/>
      <c r="L2534" s="192"/>
      <c r="M2534" s="197"/>
      <c r="N2534" s="192" t="s">
        <v>3565</v>
      </c>
      <c r="O2534" s="194" t="s">
        <v>3032</v>
      </c>
      <c r="P2534" s="192" t="s">
        <v>10989</v>
      </c>
      <c r="Q2534" s="197" t="s">
        <v>3547</v>
      </c>
    </row>
    <row r="2535" spans="1:17">
      <c r="A2535" s="192" t="s">
        <v>7051</v>
      </c>
      <c r="B2535" s="196">
        <v>1.6608999999999998</v>
      </c>
      <c r="C2535" s="196">
        <v>0.9123</v>
      </c>
      <c r="D2535" s="196">
        <v>31.952299999999997</v>
      </c>
      <c r="E2535" s="196">
        <v>33.798399999999994</v>
      </c>
      <c r="F2535" s="196">
        <v>33.663199999999996</v>
      </c>
      <c r="G2535" s="196">
        <v>33.172099999999993</v>
      </c>
      <c r="H2535" s="197" t="s">
        <v>4485</v>
      </c>
      <c r="I2535" s="197" t="s">
        <v>1356</v>
      </c>
      <c r="J2535" s="201" t="s">
        <v>3547</v>
      </c>
      <c r="K2535" s="197" t="s">
        <v>3550</v>
      </c>
      <c r="L2535" s="192"/>
      <c r="M2535" s="197"/>
      <c r="N2535" s="192" t="s">
        <v>4487</v>
      </c>
      <c r="O2535" s="194" t="s">
        <v>3026</v>
      </c>
      <c r="P2535" s="192" t="s">
        <v>10990</v>
      </c>
      <c r="Q2535" s="197" t="s">
        <v>9817</v>
      </c>
    </row>
    <row r="2536" spans="1:17">
      <c r="A2536" s="192" t="s">
        <v>7052</v>
      </c>
      <c r="B2536" s="196">
        <v>1.3380999999999998</v>
      </c>
      <c r="C2536" s="196">
        <v>0.87079999999999991</v>
      </c>
      <c r="D2536" s="196">
        <v>32.136099999999999</v>
      </c>
      <c r="E2536" s="196">
        <v>33.388399999999997</v>
      </c>
      <c r="F2536" s="196">
        <v>33.591499999999996</v>
      </c>
      <c r="G2536" s="196">
        <v>33.014199999999995</v>
      </c>
      <c r="H2536" s="197" t="s">
        <v>1666</v>
      </c>
      <c r="I2536" s="197"/>
      <c r="J2536" s="201" t="s">
        <v>3547</v>
      </c>
      <c r="K2536" s="197"/>
      <c r="L2536" s="192"/>
      <c r="M2536" s="197"/>
      <c r="N2536" s="192" t="s">
        <v>4488</v>
      </c>
      <c r="O2536" s="194" t="s">
        <v>3027</v>
      </c>
      <c r="P2536" s="192" t="s">
        <v>10991</v>
      </c>
      <c r="Q2536" s="197" t="s">
        <v>3547</v>
      </c>
    </row>
    <row r="2537" spans="1:17">
      <c r="A2537" s="192" t="s">
        <v>7053</v>
      </c>
      <c r="B2537" s="196">
        <v>1.1535</v>
      </c>
      <c r="C2537" s="196">
        <v>0.87369999999999992</v>
      </c>
      <c r="D2537" s="196">
        <v>28.316399999999998</v>
      </c>
      <c r="E2537" s="196">
        <v>32.780799999999999</v>
      </c>
      <c r="F2537" s="196">
        <v>32.712599999999995</v>
      </c>
      <c r="G2537" s="196">
        <v>31.257099999999998</v>
      </c>
      <c r="H2537" s="197" t="s">
        <v>4489</v>
      </c>
      <c r="I2537" s="197"/>
      <c r="J2537" s="201" t="s">
        <v>3547</v>
      </c>
      <c r="K2537" s="197"/>
      <c r="L2537" s="192"/>
      <c r="M2537" s="197"/>
      <c r="N2537" s="192" t="s">
        <v>3658</v>
      </c>
      <c r="O2537" s="194" t="s">
        <v>3028</v>
      </c>
      <c r="P2537" s="192" t="s">
        <v>10992</v>
      </c>
      <c r="Q2537" s="197" t="s">
        <v>3547</v>
      </c>
    </row>
    <row r="2538" spans="1:17">
      <c r="A2538" s="192" t="s">
        <v>7054</v>
      </c>
      <c r="B2538" s="196">
        <v>1.9531999999999998</v>
      </c>
      <c r="C2538" s="196">
        <v>0.94719999999999993</v>
      </c>
      <c r="D2538" s="196">
        <v>36.567299999999996</v>
      </c>
      <c r="E2538" s="196">
        <v>37.1312</v>
      </c>
      <c r="F2538" s="196">
        <v>35.956599999999995</v>
      </c>
      <c r="G2538" s="196">
        <v>36.572999999999993</v>
      </c>
      <c r="H2538" s="197" t="s">
        <v>1517</v>
      </c>
      <c r="I2538" s="197" t="s">
        <v>4490</v>
      </c>
      <c r="J2538" s="201" t="s">
        <v>3547</v>
      </c>
      <c r="K2538" s="197" t="s">
        <v>3550</v>
      </c>
      <c r="L2538" s="192"/>
      <c r="M2538" s="197"/>
      <c r="N2538" s="192" t="s">
        <v>4085</v>
      </c>
      <c r="O2538" s="194" t="s">
        <v>3029</v>
      </c>
      <c r="P2538" s="192" t="s">
        <v>10993</v>
      </c>
      <c r="Q2538" s="197" t="s">
        <v>3547</v>
      </c>
    </row>
    <row r="2539" spans="1:17">
      <c r="A2539" s="192" t="s">
        <v>7055</v>
      </c>
      <c r="B2539" s="196">
        <v>1.9215</v>
      </c>
      <c r="C2539" s="196">
        <v>0.87369999999999992</v>
      </c>
      <c r="D2539" s="196">
        <v>36.556599999999996</v>
      </c>
      <c r="E2539" s="196">
        <v>39.540599999999998</v>
      </c>
      <c r="F2539" s="196">
        <v>37.334899999999998</v>
      </c>
      <c r="G2539" s="196">
        <v>37.809699999999999</v>
      </c>
      <c r="H2539" s="197" t="s">
        <v>4489</v>
      </c>
      <c r="I2539" s="197"/>
      <c r="J2539" s="201" t="s">
        <v>3547</v>
      </c>
      <c r="K2539" s="197"/>
      <c r="L2539" s="192"/>
      <c r="M2539" s="197"/>
      <c r="N2539" s="192" t="s">
        <v>4491</v>
      </c>
      <c r="O2539" s="194" t="s">
        <v>1683</v>
      </c>
      <c r="P2539" s="192" t="s">
        <v>10994</v>
      </c>
      <c r="Q2539" s="197" t="s">
        <v>3547</v>
      </c>
    </row>
    <row r="2540" spans="1:17">
      <c r="A2540" s="192" t="s">
        <v>7056</v>
      </c>
      <c r="B2540" s="196">
        <v>1.1422999999999999</v>
      </c>
      <c r="C2540" s="196">
        <v>0.80459999999999998</v>
      </c>
      <c r="D2540" s="196">
        <v>27.209099999999999</v>
      </c>
      <c r="E2540" s="196">
        <v>27.852999999999998</v>
      </c>
      <c r="F2540" s="196">
        <v>27.983099999999997</v>
      </c>
      <c r="G2540" s="196">
        <v>27.677699999999998</v>
      </c>
      <c r="H2540" s="197" t="s">
        <v>4326</v>
      </c>
      <c r="I2540" s="197"/>
      <c r="J2540" s="201" t="s">
        <v>3547</v>
      </c>
      <c r="K2540" s="197"/>
      <c r="L2540" s="192"/>
      <c r="M2540" s="197">
        <v>1.1899999999999999E-2</v>
      </c>
      <c r="N2540" s="192" t="s">
        <v>3583</v>
      </c>
      <c r="O2540" s="194" t="s">
        <v>3030</v>
      </c>
      <c r="P2540" s="192" t="s">
        <v>10995</v>
      </c>
      <c r="Q2540" s="197" t="s">
        <v>3547</v>
      </c>
    </row>
    <row r="2541" spans="1:17">
      <c r="A2541" s="192" t="s">
        <v>7057</v>
      </c>
      <c r="B2541" s="196">
        <v>1.8231999999999999</v>
      </c>
      <c r="C2541" s="196">
        <v>0.79269999999999996</v>
      </c>
      <c r="D2541" s="196">
        <v>31.840599999999998</v>
      </c>
      <c r="E2541" s="196">
        <v>34.598899999999993</v>
      </c>
      <c r="F2541" s="196">
        <v>34.3613</v>
      </c>
      <c r="G2541" s="196">
        <v>33.568599999999996</v>
      </c>
      <c r="H2541" s="197" t="s">
        <v>4492</v>
      </c>
      <c r="I2541" s="197"/>
      <c r="J2541" s="201" t="s">
        <v>3547</v>
      </c>
      <c r="K2541" s="197"/>
      <c r="L2541" s="192"/>
      <c r="M2541" s="197"/>
      <c r="N2541" s="192" t="s">
        <v>4313</v>
      </c>
      <c r="O2541" s="194" t="s">
        <v>3031</v>
      </c>
      <c r="P2541" s="192" t="s">
        <v>10996</v>
      </c>
      <c r="Q2541" s="197" t="s">
        <v>3547</v>
      </c>
    </row>
    <row r="2542" spans="1:17">
      <c r="A2542" s="192" t="s">
        <v>7058</v>
      </c>
      <c r="B2542" s="196">
        <v>1.4832999999999998</v>
      </c>
      <c r="C2542" s="196">
        <v>1.0306</v>
      </c>
      <c r="D2542" s="196">
        <v>36.988</v>
      </c>
      <c r="E2542" s="196">
        <v>36.442899999999995</v>
      </c>
      <c r="F2542" s="196">
        <v>37.093699999999998</v>
      </c>
      <c r="G2542" s="196">
        <v>36.839199999999998</v>
      </c>
      <c r="H2542" s="197" t="s">
        <v>1620</v>
      </c>
      <c r="I2542" s="197"/>
      <c r="J2542" s="201" t="s">
        <v>3547</v>
      </c>
      <c r="K2542" s="197"/>
      <c r="L2542" s="192"/>
      <c r="M2542" s="197">
        <v>3.9199999999999999E-2</v>
      </c>
      <c r="N2542" s="192" t="s">
        <v>3565</v>
      </c>
      <c r="O2542" s="194" t="s">
        <v>3032</v>
      </c>
      <c r="P2542" s="192" t="s">
        <v>10989</v>
      </c>
      <c r="Q2542" s="197" t="s">
        <v>3547</v>
      </c>
    </row>
    <row r="2543" spans="1:17">
      <c r="A2543" s="192" t="s">
        <v>7059</v>
      </c>
      <c r="B2543" s="196">
        <v>1.4736999999999998</v>
      </c>
      <c r="C2543" s="196">
        <v>0.93619999999999992</v>
      </c>
      <c r="D2543" s="196">
        <v>34.649899999999995</v>
      </c>
      <c r="E2543" s="196">
        <v>35.052399999999999</v>
      </c>
      <c r="F2543" s="196">
        <v>35.183599999999998</v>
      </c>
      <c r="G2543" s="196">
        <v>34.969699999999996</v>
      </c>
      <c r="H2543" s="197" t="s">
        <v>4326</v>
      </c>
      <c r="I2543" s="197" t="s">
        <v>1517</v>
      </c>
      <c r="J2543" s="201" t="s">
        <v>3547</v>
      </c>
      <c r="K2543" s="197" t="s">
        <v>3550</v>
      </c>
      <c r="L2543" s="192"/>
      <c r="M2543" s="197">
        <v>2.9699999999999997E-2</v>
      </c>
      <c r="N2543" s="192" t="s">
        <v>3664</v>
      </c>
      <c r="O2543" s="194" t="s">
        <v>3033</v>
      </c>
      <c r="P2543" s="192" t="s">
        <v>10997</v>
      </c>
      <c r="Q2543" s="197" t="s">
        <v>3547</v>
      </c>
    </row>
    <row r="2544" spans="1:17">
      <c r="A2544" s="192" t="s">
        <v>7060</v>
      </c>
      <c r="B2544" s="196">
        <v>1.3011999999999999</v>
      </c>
      <c r="C2544" s="196">
        <v>0.84519999999999995</v>
      </c>
      <c r="D2544" s="196">
        <v>30.884499999999999</v>
      </c>
      <c r="E2544" s="196">
        <v>30.837699999999998</v>
      </c>
      <c r="F2544" s="196">
        <v>30.782699999999998</v>
      </c>
      <c r="G2544" s="196">
        <v>30.835999999999999</v>
      </c>
      <c r="H2544" s="197" t="s">
        <v>4326</v>
      </c>
      <c r="I2544" s="197" t="s">
        <v>1666</v>
      </c>
      <c r="J2544" s="201" t="s">
        <v>3610</v>
      </c>
      <c r="K2544" s="197"/>
      <c r="L2544" s="192"/>
      <c r="M2544" s="197">
        <v>1.1899999999999999E-2</v>
      </c>
      <c r="N2544" s="192" t="s">
        <v>3583</v>
      </c>
      <c r="O2544" s="194" t="s">
        <v>3030</v>
      </c>
      <c r="P2544" s="192" t="s">
        <v>10995</v>
      </c>
      <c r="Q2544" s="197" t="s">
        <v>3547</v>
      </c>
    </row>
    <row r="2545" spans="1:17">
      <c r="A2545" s="192" t="s">
        <v>9746</v>
      </c>
      <c r="B2545" s="196">
        <v>1.214</v>
      </c>
      <c r="C2545" s="196">
        <v>0.95439999999999992</v>
      </c>
      <c r="D2545" s="196">
        <v>29.795299999999997</v>
      </c>
      <c r="E2545" s="196">
        <v>31.659399999999998</v>
      </c>
      <c r="F2545" s="196">
        <v>31.859499999999997</v>
      </c>
      <c r="G2545" s="196">
        <v>31.054399999999998</v>
      </c>
      <c r="H2545" s="197" t="s">
        <v>1356</v>
      </c>
      <c r="I2545" s="197"/>
      <c r="J2545" s="201" t="s">
        <v>3547</v>
      </c>
      <c r="K2545" s="197"/>
      <c r="L2545" s="192"/>
      <c r="M2545" s="197"/>
      <c r="N2545" s="192" t="s">
        <v>4493</v>
      </c>
      <c r="O2545" s="194" t="s">
        <v>3034</v>
      </c>
      <c r="P2545" s="192" t="s">
        <v>10998</v>
      </c>
      <c r="Q2545" s="197" t="s">
        <v>3547</v>
      </c>
    </row>
    <row r="2546" spans="1:17">
      <c r="A2546" s="192" t="s">
        <v>7061</v>
      </c>
      <c r="B2546" s="196">
        <v>0.67659999999999998</v>
      </c>
      <c r="C2546" s="196">
        <v>1.0820999999999998</v>
      </c>
      <c r="D2546" s="196"/>
      <c r="E2546" s="196"/>
      <c r="F2546" s="196"/>
      <c r="G2546" s="196"/>
      <c r="H2546" s="197" t="s">
        <v>1660</v>
      </c>
      <c r="I2546" s="197"/>
      <c r="J2546" s="201" t="s">
        <v>3547</v>
      </c>
      <c r="K2546" s="197"/>
      <c r="L2546" s="192"/>
      <c r="M2546" s="197"/>
      <c r="N2546" s="192" t="s">
        <v>4494</v>
      </c>
      <c r="O2546" s="194" t="s">
        <v>3035</v>
      </c>
      <c r="P2546" s="192" t="s">
        <v>10999</v>
      </c>
      <c r="Q2546" s="197" t="s">
        <v>3547</v>
      </c>
    </row>
    <row r="2547" spans="1:17">
      <c r="A2547" s="192" t="s">
        <v>7062</v>
      </c>
      <c r="B2547" s="196">
        <v>1.4312999999999998</v>
      </c>
      <c r="C2547" s="196">
        <v>1.0820999999999998</v>
      </c>
      <c r="D2547" s="196">
        <v>36.407999999999994</v>
      </c>
      <c r="E2547" s="196">
        <v>37.487499999999997</v>
      </c>
      <c r="F2547" s="196">
        <v>37.172099999999993</v>
      </c>
      <c r="G2547" s="196">
        <v>37.011399999999995</v>
      </c>
      <c r="H2547" s="197" t="s">
        <v>1660</v>
      </c>
      <c r="I2547" s="197"/>
      <c r="J2547" s="201" t="s">
        <v>3547</v>
      </c>
      <c r="K2547" s="197"/>
      <c r="L2547" s="192"/>
      <c r="M2547" s="197"/>
      <c r="N2547" s="192" t="s">
        <v>4494</v>
      </c>
      <c r="O2547" s="194" t="s">
        <v>3035</v>
      </c>
      <c r="P2547" s="192" t="s">
        <v>10999</v>
      </c>
      <c r="Q2547" s="197" t="s">
        <v>3547</v>
      </c>
    </row>
    <row r="2548" spans="1:17">
      <c r="A2548" s="192" t="s">
        <v>7063</v>
      </c>
      <c r="B2548" s="196">
        <v>2.3716999999999997</v>
      </c>
      <c r="C2548" s="196">
        <v>1.0820999999999998</v>
      </c>
      <c r="D2548" s="196">
        <v>47.531699999999994</v>
      </c>
      <c r="E2548" s="196">
        <v>48.317999999999998</v>
      </c>
      <c r="F2548" s="196">
        <v>49.334599999999995</v>
      </c>
      <c r="G2548" s="196">
        <v>48.407599999999995</v>
      </c>
      <c r="H2548" s="197" t="s">
        <v>1660</v>
      </c>
      <c r="I2548" s="197"/>
      <c r="J2548" s="201" t="s">
        <v>3547</v>
      </c>
      <c r="K2548" s="197"/>
      <c r="L2548" s="192"/>
      <c r="M2548" s="197"/>
      <c r="N2548" s="192" t="s">
        <v>4494</v>
      </c>
      <c r="O2548" s="194" t="s">
        <v>3035</v>
      </c>
      <c r="P2548" s="192" t="s">
        <v>10999</v>
      </c>
      <c r="Q2548" s="197" t="s">
        <v>3547</v>
      </c>
    </row>
    <row r="2549" spans="1:17">
      <c r="A2549" s="192" t="s">
        <v>7064</v>
      </c>
      <c r="B2549" s="196">
        <v>1.7484</v>
      </c>
      <c r="C2549" s="196">
        <v>0.87079999999999991</v>
      </c>
      <c r="D2549" s="196">
        <v>33.381899999999995</v>
      </c>
      <c r="E2549" s="196">
        <v>34.540099999999995</v>
      </c>
      <c r="F2549" s="196">
        <v>34.797599999999996</v>
      </c>
      <c r="G2549" s="196">
        <v>34.221399999999996</v>
      </c>
      <c r="H2549" s="197" t="s">
        <v>1666</v>
      </c>
      <c r="I2549" s="197"/>
      <c r="J2549" s="201" t="s">
        <v>3547</v>
      </c>
      <c r="K2549" s="197"/>
      <c r="L2549" s="192"/>
      <c r="M2549" s="197"/>
      <c r="N2549" s="192" t="s">
        <v>4488</v>
      </c>
      <c r="O2549" s="194" t="s">
        <v>3027</v>
      </c>
      <c r="P2549" s="192" t="s">
        <v>10991</v>
      </c>
      <c r="Q2549" s="197" t="s">
        <v>3547</v>
      </c>
    </row>
    <row r="2550" spans="1:17">
      <c r="A2550" s="192" t="s">
        <v>7065</v>
      </c>
      <c r="B2550" s="196">
        <v>1.2672999999999999</v>
      </c>
      <c r="C2550" s="196">
        <v>0.93619999999999992</v>
      </c>
      <c r="D2550" s="196">
        <v>36.091099999999997</v>
      </c>
      <c r="E2550" s="196">
        <v>37.025199999999998</v>
      </c>
      <c r="F2550" s="196">
        <v>37.129099999999994</v>
      </c>
      <c r="G2550" s="196">
        <v>36.739299999999993</v>
      </c>
      <c r="H2550" s="197" t="s">
        <v>4326</v>
      </c>
      <c r="I2550" s="197" t="s">
        <v>1517</v>
      </c>
      <c r="J2550" s="201" t="s">
        <v>3610</v>
      </c>
      <c r="K2550" s="197" t="s">
        <v>3550</v>
      </c>
      <c r="L2550" s="192"/>
      <c r="M2550" s="197">
        <v>3.6999999999999998E-2</v>
      </c>
      <c r="N2550" s="192" t="s">
        <v>4495</v>
      </c>
      <c r="O2550" s="194" t="s">
        <v>3036</v>
      </c>
      <c r="P2550" s="192" t="s">
        <v>11000</v>
      </c>
      <c r="Q2550" s="197" t="s">
        <v>3547</v>
      </c>
    </row>
    <row r="2551" spans="1:17">
      <c r="A2551" s="192" t="s">
        <v>7066</v>
      </c>
      <c r="B2551" s="196">
        <v>1.3457999999999999</v>
      </c>
      <c r="C2551" s="196">
        <v>0.82969999999999999</v>
      </c>
      <c r="D2551" s="196">
        <v>32.452299999999994</v>
      </c>
      <c r="E2551" s="196">
        <v>32.578499999999998</v>
      </c>
      <c r="F2551" s="196">
        <v>34.473899999999993</v>
      </c>
      <c r="G2551" s="196">
        <v>33.137899999999995</v>
      </c>
      <c r="H2551" s="197" t="s">
        <v>4326</v>
      </c>
      <c r="I2551" s="197"/>
      <c r="J2551" s="201" t="s">
        <v>3547</v>
      </c>
      <c r="K2551" s="197"/>
      <c r="L2551" s="192"/>
      <c r="M2551" s="197">
        <v>3.6999999999999998E-2</v>
      </c>
      <c r="N2551" s="192" t="s">
        <v>4495</v>
      </c>
      <c r="O2551" s="194" t="s">
        <v>3036</v>
      </c>
      <c r="P2551" s="192" t="s">
        <v>11000</v>
      </c>
      <c r="Q2551" s="197" t="s">
        <v>3547</v>
      </c>
    </row>
    <row r="2552" spans="1:17">
      <c r="A2552" s="192" t="s">
        <v>7067</v>
      </c>
      <c r="B2552" s="196">
        <v>1.5147999999999999</v>
      </c>
      <c r="C2552" s="196">
        <v>0.87079999999999991</v>
      </c>
      <c r="D2552" s="196">
        <v>31.148199999999999</v>
      </c>
      <c r="E2552" s="196">
        <v>32.126599999999996</v>
      </c>
      <c r="F2552" s="196">
        <v>34.533999999999999</v>
      </c>
      <c r="G2552" s="196">
        <v>32.517999999999994</v>
      </c>
      <c r="H2552" s="197" t="s">
        <v>1666</v>
      </c>
      <c r="I2552" s="197"/>
      <c r="J2552" s="201" t="s">
        <v>3547</v>
      </c>
      <c r="K2552" s="197"/>
      <c r="L2552" s="192"/>
      <c r="M2552" s="197"/>
      <c r="N2552" s="192" t="s">
        <v>4488</v>
      </c>
      <c r="O2552" s="194" t="s">
        <v>3027</v>
      </c>
      <c r="P2552" s="192" t="s">
        <v>10991</v>
      </c>
      <c r="Q2552" s="197" t="s">
        <v>3547</v>
      </c>
    </row>
    <row r="2553" spans="1:17">
      <c r="A2553" s="192" t="s">
        <v>7068</v>
      </c>
      <c r="B2553" s="196">
        <v>1.4964</v>
      </c>
      <c r="C2553" s="196">
        <v>1.0710999999999999</v>
      </c>
      <c r="D2553" s="196">
        <v>38.398399999999995</v>
      </c>
      <c r="E2553" s="196">
        <v>39.358599999999996</v>
      </c>
      <c r="F2553" s="196">
        <v>41.020799999999994</v>
      </c>
      <c r="G2553" s="196">
        <v>39.553799999999995</v>
      </c>
      <c r="H2553" s="197" t="s">
        <v>1620</v>
      </c>
      <c r="I2553" s="197" t="s">
        <v>1660</v>
      </c>
      <c r="J2553" s="201" t="s">
        <v>3547</v>
      </c>
      <c r="K2553" s="197" t="s">
        <v>3550</v>
      </c>
      <c r="L2553" s="192"/>
      <c r="M2553" s="197"/>
      <c r="N2553" s="192" t="s">
        <v>4496</v>
      </c>
      <c r="O2553" s="194" t="s">
        <v>1678</v>
      </c>
      <c r="P2553" s="192" t="s">
        <v>10988</v>
      </c>
      <c r="Q2553" s="197" t="s">
        <v>3547</v>
      </c>
    </row>
    <row r="2554" spans="1:17">
      <c r="A2554" s="192" t="s">
        <v>7069</v>
      </c>
      <c r="B2554" s="196">
        <v>1.6924999999999999</v>
      </c>
      <c r="C2554" s="196">
        <v>0.87079999999999991</v>
      </c>
      <c r="D2554" s="196">
        <v>43.218599999999995</v>
      </c>
      <c r="E2554" s="196">
        <v>44.135599999999997</v>
      </c>
      <c r="F2554" s="196">
        <v>45.594399999999993</v>
      </c>
      <c r="G2554" s="196">
        <v>44.266299999999994</v>
      </c>
      <c r="H2554" s="197" t="s">
        <v>1666</v>
      </c>
      <c r="I2554" s="197"/>
      <c r="J2554" s="201" t="s">
        <v>3547</v>
      </c>
      <c r="K2554" s="197"/>
      <c r="L2554" s="192"/>
      <c r="M2554" s="197"/>
      <c r="N2554" s="192" t="s">
        <v>4497</v>
      </c>
      <c r="O2554" s="194" t="s">
        <v>3037</v>
      </c>
      <c r="P2554" s="192" t="s">
        <v>11001</v>
      </c>
      <c r="Q2554" s="197" t="s">
        <v>3547</v>
      </c>
    </row>
    <row r="2555" spans="1:17">
      <c r="A2555" s="192" t="s">
        <v>7070</v>
      </c>
      <c r="B2555" s="196">
        <v>1.6403999999999999</v>
      </c>
      <c r="C2555" s="196">
        <v>0.87079999999999991</v>
      </c>
      <c r="D2555" s="196">
        <v>40.220799999999997</v>
      </c>
      <c r="E2555" s="196">
        <v>42.467899999999993</v>
      </c>
      <c r="F2555" s="196">
        <v>43.947699999999998</v>
      </c>
      <c r="G2555" s="196">
        <v>42.157499999999999</v>
      </c>
      <c r="H2555" s="197" t="s">
        <v>1666</v>
      </c>
      <c r="I2555" s="197"/>
      <c r="J2555" s="201" t="s">
        <v>3547</v>
      </c>
      <c r="K2555" s="197"/>
      <c r="L2555" s="192"/>
      <c r="M2555" s="197"/>
      <c r="N2555" s="192" t="s">
        <v>4488</v>
      </c>
      <c r="O2555" s="194" t="s">
        <v>3027</v>
      </c>
      <c r="P2555" s="192" t="s">
        <v>10991</v>
      </c>
      <c r="Q2555" s="197" t="s">
        <v>3547</v>
      </c>
    </row>
    <row r="2556" spans="1:17">
      <c r="A2556" s="192" t="s">
        <v>7071</v>
      </c>
      <c r="B2556" s="196">
        <v>1.5013999999999998</v>
      </c>
      <c r="C2556" s="196">
        <v>0.80619999999999992</v>
      </c>
      <c r="D2556" s="196">
        <v>27.910499999999999</v>
      </c>
      <c r="E2556" s="196">
        <v>29.509699999999999</v>
      </c>
      <c r="F2556" s="196">
        <v>31.449499999999997</v>
      </c>
      <c r="G2556" s="196">
        <v>29.6084</v>
      </c>
      <c r="H2556" s="197" t="s">
        <v>4326</v>
      </c>
      <c r="I2556" s="197"/>
      <c r="J2556" s="201" t="s">
        <v>3547</v>
      </c>
      <c r="K2556" s="197"/>
      <c r="L2556" s="192"/>
      <c r="M2556" s="197">
        <v>1.35E-2</v>
      </c>
      <c r="N2556" s="192" t="s">
        <v>4110</v>
      </c>
      <c r="O2556" s="194" t="s">
        <v>3038</v>
      </c>
      <c r="P2556" s="192" t="s">
        <v>11002</v>
      </c>
      <c r="Q2556" s="197" t="s">
        <v>3547</v>
      </c>
    </row>
    <row r="2557" spans="1:17">
      <c r="A2557" s="192" t="s">
        <v>7072</v>
      </c>
      <c r="B2557" s="196">
        <v>1.5390999999999999</v>
      </c>
      <c r="C2557" s="196">
        <v>0.87079999999999991</v>
      </c>
      <c r="D2557" s="196">
        <v>30.473999999999997</v>
      </c>
      <c r="E2557" s="196">
        <v>30.878799999999998</v>
      </c>
      <c r="F2557" s="196">
        <v>32.388799999999996</v>
      </c>
      <c r="G2557" s="196">
        <v>31.2288</v>
      </c>
      <c r="H2557" s="197" t="s">
        <v>1666</v>
      </c>
      <c r="I2557" s="197"/>
      <c r="J2557" s="201" t="s">
        <v>3547</v>
      </c>
      <c r="K2557" s="197"/>
      <c r="L2557" s="192"/>
      <c r="M2557" s="197"/>
      <c r="N2557" s="192" t="s">
        <v>3577</v>
      </c>
      <c r="O2557" s="194" t="s">
        <v>3039</v>
      </c>
      <c r="P2557" s="192" t="s">
        <v>11003</v>
      </c>
      <c r="Q2557" s="197" t="s">
        <v>3547</v>
      </c>
    </row>
    <row r="2558" spans="1:17">
      <c r="A2558" s="192" t="s">
        <v>7073</v>
      </c>
      <c r="B2558" s="196">
        <v>1.5327</v>
      </c>
      <c r="C2558" s="196">
        <v>0.87079999999999991</v>
      </c>
      <c r="D2558" s="196">
        <v>39.416699999999999</v>
      </c>
      <c r="E2558" s="196">
        <v>42.6541</v>
      </c>
      <c r="F2558" s="196">
        <v>42.070499999999996</v>
      </c>
      <c r="G2558" s="196">
        <v>41.347199999999994</v>
      </c>
      <c r="H2558" s="197" t="s">
        <v>1666</v>
      </c>
      <c r="I2558" s="197"/>
      <c r="J2558" s="201" t="s">
        <v>3547</v>
      </c>
      <c r="K2558" s="197"/>
      <c r="L2558" s="192"/>
      <c r="M2558" s="197"/>
      <c r="N2558" s="192" t="s">
        <v>1341</v>
      </c>
      <c r="O2558" s="194" t="s">
        <v>3040</v>
      </c>
      <c r="P2558" s="192" t="s">
        <v>11004</v>
      </c>
      <c r="Q2558" s="197" t="s">
        <v>3547</v>
      </c>
    </row>
    <row r="2559" spans="1:17">
      <c r="A2559" s="192" t="s">
        <v>7075</v>
      </c>
      <c r="B2559" s="196">
        <v>1.6593</v>
      </c>
      <c r="C2559" s="196">
        <v>0.99139999999999995</v>
      </c>
      <c r="D2559" s="196">
        <v>36.738199999999999</v>
      </c>
      <c r="E2559" s="196">
        <v>39.995399999999997</v>
      </c>
      <c r="F2559" s="196">
        <v>40.072999999999993</v>
      </c>
      <c r="G2559" s="196">
        <v>38.918299999999995</v>
      </c>
      <c r="H2559" s="197" t="s">
        <v>1685</v>
      </c>
      <c r="I2559" s="197" t="s">
        <v>1620</v>
      </c>
      <c r="J2559" s="201" t="s">
        <v>3547</v>
      </c>
      <c r="K2559" s="197" t="s">
        <v>3550</v>
      </c>
      <c r="L2559" s="192"/>
      <c r="M2559" s="197">
        <v>5.7999999999999996E-3</v>
      </c>
      <c r="N2559" s="192" t="s">
        <v>4498</v>
      </c>
      <c r="O2559" s="194" t="s">
        <v>3041</v>
      </c>
      <c r="P2559" s="192" t="s">
        <v>11005</v>
      </c>
      <c r="Q2559" s="197" t="s">
        <v>3547</v>
      </c>
    </row>
    <row r="2560" spans="1:17">
      <c r="A2560" s="192" t="s">
        <v>7076</v>
      </c>
      <c r="B2560" s="196">
        <v>1.851</v>
      </c>
      <c r="C2560" s="196">
        <v>0.87369999999999992</v>
      </c>
      <c r="D2560" s="196">
        <v>35.418999999999997</v>
      </c>
      <c r="E2560" s="196">
        <v>35.686499999999995</v>
      </c>
      <c r="F2560" s="196">
        <v>36.130899999999997</v>
      </c>
      <c r="G2560" s="196">
        <v>35.753299999999996</v>
      </c>
      <c r="H2560" s="197" t="s">
        <v>1777</v>
      </c>
      <c r="I2560" s="197" t="s">
        <v>4489</v>
      </c>
      <c r="J2560" s="201" t="s">
        <v>3547</v>
      </c>
      <c r="K2560" s="197" t="s">
        <v>3550</v>
      </c>
      <c r="L2560" s="192"/>
      <c r="M2560" s="197"/>
      <c r="N2560" s="202" t="s">
        <v>4499</v>
      </c>
      <c r="O2560" s="202" t="s">
        <v>3042</v>
      </c>
      <c r="P2560" s="192" t="s">
        <v>11006</v>
      </c>
      <c r="Q2560" s="197" t="s">
        <v>9817</v>
      </c>
    </row>
    <row r="2561" spans="1:17">
      <c r="A2561" s="192" t="s">
        <v>7077</v>
      </c>
      <c r="B2561" s="196">
        <v>1.8700999999999999</v>
      </c>
      <c r="C2561" s="196">
        <v>0.97109999999999996</v>
      </c>
      <c r="D2561" s="196">
        <v>41.798699999999997</v>
      </c>
      <c r="E2561" s="196">
        <v>43.279599999999995</v>
      </c>
      <c r="F2561" s="196">
        <v>42.443499999999993</v>
      </c>
      <c r="G2561" s="196">
        <v>42.5</v>
      </c>
      <c r="H2561" s="197" t="s">
        <v>4490</v>
      </c>
      <c r="I2561" s="197"/>
      <c r="J2561" s="201" t="s">
        <v>3547</v>
      </c>
      <c r="K2561" s="197"/>
      <c r="L2561" s="192"/>
      <c r="M2561" s="197"/>
      <c r="N2561" s="192" t="s">
        <v>4087</v>
      </c>
      <c r="O2561" s="194" t="s">
        <v>3043</v>
      </c>
      <c r="P2561" s="192" t="s">
        <v>11007</v>
      </c>
      <c r="Q2561" s="197" t="s">
        <v>3547</v>
      </c>
    </row>
    <row r="2562" spans="1:17">
      <c r="A2562" s="192" t="s">
        <v>7078</v>
      </c>
      <c r="B2562" s="196">
        <v>1.3036999999999999</v>
      </c>
      <c r="C2562" s="196">
        <v>0.9454999999999999</v>
      </c>
      <c r="D2562" s="196">
        <v>35.213399999999993</v>
      </c>
      <c r="E2562" s="196">
        <v>34.900899999999993</v>
      </c>
      <c r="F2562" s="196">
        <v>34.438399999999994</v>
      </c>
      <c r="G2562" s="196">
        <v>34.841999999999999</v>
      </c>
      <c r="H2562" s="197" t="s">
        <v>4326</v>
      </c>
      <c r="I2562" s="197" t="s">
        <v>1745</v>
      </c>
      <c r="J2562" s="201" t="s">
        <v>3547</v>
      </c>
      <c r="K2562" s="197" t="s">
        <v>3550</v>
      </c>
      <c r="L2562" s="192"/>
      <c r="M2562" s="197"/>
      <c r="N2562" s="192" t="s">
        <v>4501</v>
      </c>
      <c r="O2562" s="194" t="s">
        <v>1963</v>
      </c>
      <c r="P2562" s="192" t="s">
        <v>11008</v>
      </c>
      <c r="Q2562" s="197" t="s">
        <v>3547</v>
      </c>
    </row>
    <row r="2563" spans="1:17">
      <c r="A2563" s="192" t="s">
        <v>7079</v>
      </c>
      <c r="B2563" s="196">
        <v>1.9306999999999999</v>
      </c>
      <c r="C2563" s="196">
        <v>1.1292</v>
      </c>
      <c r="D2563" s="196">
        <v>39.8294</v>
      </c>
      <c r="E2563" s="196">
        <v>41.860199999999999</v>
      </c>
      <c r="F2563" s="196">
        <v>44.901199999999996</v>
      </c>
      <c r="G2563" s="196">
        <v>42.167499999999997</v>
      </c>
      <c r="H2563" s="197" t="s">
        <v>1356</v>
      </c>
      <c r="I2563" s="197" t="s">
        <v>1630</v>
      </c>
      <c r="J2563" s="201" t="s">
        <v>3547</v>
      </c>
      <c r="K2563" s="197" t="s">
        <v>3550</v>
      </c>
      <c r="L2563" s="192"/>
      <c r="M2563" s="197"/>
      <c r="N2563" s="192" t="s">
        <v>4502</v>
      </c>
      <c r="O2563" s="194" t="s">
        <v>3044</v>
      </c>
      <c r="P2563" s="192" t="s">
        <v>11009</v>
      </c>
      <c r="Q2563" s="197" t="s">
        <v>3547</v>
      </c>
    </row>
    <row r="2564" spans="1:17">
      <c r="A2564" s="192" t="s">
        <v>7080</v>
      </c>
      <c r="B2564" s="196">
        <v>2.3767999999999998</v>
      </c>
      <c r="C2564" s="196">
        <v>0.87079999999999991</v>
      </c>
      <c r="D2564" s="196">
        <v>38.007199999999997</v>
      </c>
      <c r="E2564" s="196">
        <v>38.678599999999996</v>
      </c>
      <c r="F2564" s="196">
        <v>40.994799999999998</v>
      </c>
      <c r="G2564" s="196">
        <v>39.195899999999995</v>
      </c>
      <c r="H2564" s="197" t="s">
        <v>1666</v>
      </c>
      <c r="I2564" s="197"/>
      <c r="J2564" s="201" t="s">
        <v>3547</v>
      </c>
      <c r="K2564" s="197"/>
      <c r="L2564" s="192"/>
      <c r="M2564" s="197"/>
      <c r="N2564" s="192" t="s">
        <v>4488</v>
      </c>
      <c r="O2564" s="194" t="s">
        <v>3027</v>
      </c>
      <c r="P2564" s="192" t="s">
        <v>10991</v>
      </c>
      <c r="Q2564" s="197" t="s">
        <v>3547</v>
      </c>
    </row>
    <row r="2565" spans="1:17">
      <c r="A2565" s="192" t="s">
        <v>7081</v>
      </c>
      <c r="B2565" s="196">
        <v>1.2235999999999998</v>
      </c>
      <c r="C2565" s="196">
        <v>0.83829999999999993</v>
      </c>
      <c r="D2565" s="196">
        <v>31.8569</v>
      </c>
      <c r="E2565" s="196">
        <v>32.278399999999998</v>
      </c>
      <c r="F2565" s="196">
        <v>33.735999999999997</v>
      </c>
      <c r="G2565" s="196">
        <v>32.517599999999995</v>
      </c>
      <c r="H2565" s="197" t="s">
        <v>4326</v>
      </c>
      <c r="I2565" s="197"/>
      <c r="J2565" s="201" t="s">
        <v>3547</v>
      </c>
      <c r="K2565" s="197"/>
      <c r="L2565" s="192"/>
      <c r="M2565" s="197">
        <v>4.5599999999999995E-2</v>
      </c>
      <c r="N2565" s="192" t="s">
        <v>4503</v>
      </c>
      <c r="O2565" s="194" t="s">
        <v>3045</v>
      </c>
      <c r="P2565" s="192" t="s">
        <v>11010</v>
      </c>
      <c r="Q2565" s="197" t="s">
        <v>3547</v>
      </c>
    </row>
    <row r="2566" spans="1:17">
      <c r="A2566" s="192" t="s">
        <v>7082</v>
      </c>
      <c r="B2566" s="196">
        <v>1.2039</v>
      </c>
      <c r="C2566" s="196">
        <v>0.8458</v>
      </c>
      <c r="D2566" s="196">
        <v>30.101399999999998</v>
      </c>
      <c r="E2566" s="196">
        <v>32.520699999999998</v>
      </c>
      <c r="F2566" s="196">
        <v>32.697399999999995</v>
      </c>
      <c r="G2566" s="196">
        <v>31.808199999999999</v>
      </c>
      <c r="H2566" s="197" t="s">
        <v>4326</v>
      </c>
      <c r="I2566" s="197"/>
      <c r="J2566" s="201" t="s">
        <v>3547</v>
      </c>
      <c r="K2566" s="197"/>
      <c r="L2566" s="192"/>
      <c r="M2566" s="197">
        <v>5.3099999999999994E-2</v>
      </c>
      <c r="N2566" s="192" t="s">
        <v>4504</v>
      </c>
      <c r="O2566" s="194" t="s">
        <v>1959</v>
      </c>
      <c r="P2566" s="192" t="s">
        <v>11011</v>
      </c>
      <c r="Q2566" s="197" t="s">
        <v>3547</v>
      </c>
    </row>
    <row r="2567" spans="1:17">
      <c r="A2567" s="192" t="s">
        <v>7083</v>
      </c>
      <c r="B2567" s="196">
        <v>1.6121999999999999</v>
      </c>
      <c r="C2567" s="196">
        <v>1.0710999999999999</v>
      </c>
      <c r="D2567" s="196">
        <v>38.884099999999997</v>
      </c>
      <c r="E2567" s="196">
        <v>38.763999999999996</v>
      </c>
      <c r="F2567" s="196">
        <v>39.508299999999998</v>
      </c>
      <c r="G2567" s="196">
        <v>39.051699999999997</v>
      </c>
      <c r="H2567" s="197" t="s">
        <v>1620</v>
      </c>
      <c r="I2567" s="197" t="s">
        <v>1660</v>
      </c>
      <c r="J2567" s="201" t="s">
        <v>3547</v>
      </c>
      <c r="K2567" s="197" t="s">
        <v>3550</v>
      </c>
      <c r="L2567" s="192"/>
      <c r="M2567" s="197"/>
      <c r="N2567" s="192" t="s">
        <v>4496</v>
      </c>
      <c r="O2567" s="194" t="s">
        <v>1678</v>
      </c>
      <c r="P2567" s="192" t="s">
        <v>10988</v>
      </c>
      <c r="Q2567" s="197" t="s">
        <v>3547</v>
      </c>
    </row>
    <row r="2568" spans="1:17">
      <c r="A2568" s="192" t="s">
        <v>7084</v>
      </c>
      <c r="B2568" s="196">
        <v>1.4581</v>
      </c>
      <c r="C2568" s="196">
        <v>0.94719999999999993</v>
      </c>
      <c r="D2568" s="196">
        <v>36.0794</v>
      </c>
      <c r="E2568" s="196">
        <v>35.704299999999996</v>
      </c>
      <c r="F2568" s="196">
        <v>37.102599999999995</v>
      </c>
      <c r="G2568" s="196">
        <v>36.295099999999998</v>
      </c>
      <c r="H2568" s="197" t="s">
        <v>1517</v>
      </c>
      <c r="I2568" s="197" t="s">
        <v>4490</v>
      </c>
      <c r="J2568" s="201" t="s">
        <v>3547</v>
      </c>
      <c r="K2568" s="197" t="s">
        <v>3550</v>
      </c>
      <c r="L2568" s="192"/>
      <c r="M2568" s="197"/>
      <c r="N2568" s="192" t="s">
        <v>4085</v>
      </c>
      <c r="O2568" s="194" t="s">
        <v>3029</v>
      </c>
      <c r="P2568" s="192" t="s">
        <v>10993</v>
      </c>
      <c r="Q2568" s="197" t="s">
        <v>3547</v>
      </c>
    </row>
    <row r="2569" spans="1:17">
      <c r="A2569" s="192" t="s">
        <v>7085</v>
      </c>
      <c r="B2569" s="196">
        <v>1.8794</v>
      </c>
      <c r="C2569" s="196">
        <v>0.95499999999999996</v>
      </c>
      <c r="D2569" s="196">
        <v>33.6374</v>
      </c>
      <c r="E2569" s="196">
        <v>34.832499999999996</v>
      </c>
      <c r="F2569" s="196">
        <v>34.310899999999997</v>
      </c>
      <c r="G2569" s="196">
        <v>34.257899999999999</v>
      </c>
      <c r="H2569" s="197" t="s">
        <v>1568</v>
      </c>
      <c r="I2569" s="197"/>
      <c r="J2569" s="201" t="s">
        <v>3547</v>
      </c>
      <c r="K2569" s="197"/>
      <c r="L2569" s="192"/>
      <c r="M2569" s="197"/>
      <c r="N2569" s="192" t="s">
        <v>4252</v>
      </c>
      <c r="O2569" s="194" t="s">
        <v>3046</v>
      </c>
      <c r="P2569" s="192" t="s">
        <v>11012</v>
      </c>
      <c r="Q2569" s="197" t="s">
        <v>3547</v>
      </c>
    </row>
    <row r="2570" spans="1:17">
      <c r="A2570" s="192" t="s">
        <v>7086</v>
      </c>
      <c r="B2570" s="196">
        <v>1.2968999999999999</v>
      </c>
      <c r="C2570" s="196">
        <v>1.0398999999999998</v>
      </c>
      <c r="D2570" s="196">
        <v>26.433799999999998</v>
      </c>
      <c r="E2570" s="196">
        <v>27.597899999999999</v>
      </c>
      <c r="F2570" s="196">
        <v>28.117699999999999</v>
      </c>
      <c r="G2570" s="196">
        <v>27.375799999999998</v>
      </c>
      <c r="H2570" s="197" t="s">
        <v>4505</v>
      </c>
      <c r="I2570" s="197"/>
      <c r="J2570" s="201" t="s">
        <v>3547</v>
      </c>
      <c r="K2570" s="197"/>
      <c r="L2570" s="192"/>
      <c r="M2570" s="197"/>
      <c r="N2570" s="192" t="s">
        <v>4506</v>
      </c>
      <c r="O2570" s="194" t="s">
        <v>3047</v>
      </c>
      <c r="P2570" s="192" t="s">
        <v>11013</v>
      </c>
      <c r="Q2570" s="197" t="s">
        <v>3547</v>
      </c>
    </row>
    <row r="2571" spans="1:17">
      <c r="A2571" s="192" t="s">
        <v>7087</v>
      </c>
      <c r="B2571" s="196">
        <v>1.8672</v>
      </c>
      <c r="C2571" s="196">
        <v>0.79269999999999996</v>
      </c>
      <c r="D2571" s="196">
        <v>31.2455</v>
      </c>
      <c r="E2571" s="196">
        <v>32.045899999999996</v>
      </c>
      <c r="F2571" s="196">
        <v>32.418099999999995</v>
      </c>
      <c r="G2571" s="196">
        <v>31.891699999999997</v>
      </c>
      <c r="H2571" s="197" t="s">
        <v>4492</v>
      </c>
      <c r="I2571" s="197"/>
      <c r="J2571" s="201" t="s">
        <v>3547</v>
      </c>
      <c r="K2571" s="197"/>
      <c r="L2571" s="192"/>
      <c r="M2571" s="197"/>
      <c r="N2571" s="192" t="s">
        <v>4313</v>
      </c>
      <c r="O2571" s="194" t="s">
        <v>3031</v>
      </c>
      <c r="P2571" s="192" t="s">
        <v>10996</v>
      </c>
      <c r="Q2571" s="197" t="s">
        <v>3547</v>
      </c>
    </row>
    <row r="2572" spans="1:17">
      <c r="A2572" s="192" t="s">
        <v>7088</v>
      </c>
      <c r="B2572" s="196">
        <v>1.4348999999999998</v>
      </c>
      <c r="C2572" s="196">
        <v>1.0736999999999999</v>
      </c>
      <c r="D2572" s="196">
        <v>40.727399999999996</v>
      </c>
      <c r="E2572" s="196">
        <v>41.866399999999999</v>
      </c>
      <c r="F2572" s="196">
        <v>43.637699999999995</v>
      </c>
      <c r="G2572" s="196">
        <v>42.051899999999996</v>
      </c>
      <c r="H2572" s="197" t="s">
        <v>4500</v>
      </c>
      <c r="I2572" s="197" t="s">
        <v>4520</v>
      </c>
      <c r="J2572" s="201" t="s">
        <v>3547</v>
      </c>
      <c r="K2572" s="197" t="s">
        <v>3550</v>
      </c>
      <c r="L2572" s="192"/>
      <c r="M2572" s="197"/>
      <c r="N2572" s="192" t="s">
        <v>3730</v>
      </c>
      <c r="O2572" s="194" t="s">
        <v>3048</v>
      </c>
      <c r="P2572" s="192" t="s">
        <v>11014</v>
      </c>
      <c r="Q2572" s="197" t="s">
        <v>3547</v>
      </c>
    </row>
    <row r="2573" spans="1:17">
      <c r="A2573" s="192" t="s">
        <v>7089</v>
      </c>
      <c r="B2573" s="196">
        <v>1.6257999999999999</v>
      </c>
      <c r="C2573" s="196">
        <v>0.99859999999999993</v>
      </c>
      <c r="D2573" s="196">
        <v>38.645499999999998</v>
      </c>
      <c r="E2573" s="196">
        <v>39.731399999999994</v>
      </c>
      <c r="F2573" s="196">
        <v>42.256699999999995</v>
      </c>
      <c r="G2573" s="196">
        <v>40.230899999999998</v>
      </c>
      <c r="H2573" s="197" t="s">
        <v>4507</v>
      </c>
      <c r="I2573" s="197"/>
      <c r="J2573" s="201" t="s">
        <v>3547</v>
      </c>
      <c r="K2573" s="197"/>
      <c r="L2573" s="192"/>
      <c r="M2573" s="197"/>
      <c r="N2573" s="192" t="s">
        <v>4508</v>
      </c>
      <c r="O2573" s="194" t="s">
        <v>1961</v>
      </c>
      <c r="P2573" s="192" t="s">
        <v>11015</v>
      </c>
      <c r="Q2573" s="197" t="s">
        <v>3547</v>
      </c>
    </row>
    <row r="2574" spans="1:17">
      <c r="A2574" s="192" t="s">
        <v>7090</v>
      </c>
      <c r="B2574" s="196">
        <v>1.9490999999999998</v>
      </c>
      <c r="C2574" s="196">
        <v>0.94719999999999993</v>
      </c>
      <c r="D2574" s="196">
        <v>38.298899999999996</v>
      </c>
      <c r="E2574" s="196">
        <v>37.174499999999995</v>
      </c>
      <c r="F2574" s="196">
        <v>38.199999999999996</v>
      </c>
      <c r="G2574" s="196">
        <v>37.898999999999994</v>
      </c>
      <c r="H2574" s="197" t="s">
        <v>1517</v>
      </c>
      <c r="I2574" s="197" t="s">
        <v>4490</v>
      </c>
      <c r="J2574" s="201" t="s">
        <v>3547</v>
      </c>
      <c r="K2574" s="197" t="s">
        <v>3550</v>
      </c>
      <c r="L2574" s="192"/>
      <c r="M2574" s="197"/>
      <c r="N2574" s="192" t="s">
        <v>4509</v>
      </c>
      <c r="O2574" s="194" t="s">
        <v>3049</v>
      </c>
      <c r="P2574" s="192" t="s">
        <v>11016</v>
      </c>
      <c r="Q2574" s="197" t="s">
        <v>3547</v>
      </c>
    </row>
    <row r="2575" spans="1:17">
      <c r="A2575" s="192" t="s">
        <v>7091</v>
      </c>
      <c r="B2575" s="196">
        <v>1.4550999999999998</v>
      </c>
      <c r="C2575" s="196">
        <v>0.95499999999999996</v>
      </c>
      <c r="D2575" s="196">
        <v>36.990899999999996</v>
      </c>
      <c r="E2575" s="196">
        <v>35.157699999999998</v>
      </c>
      <c r="F2575" s="196">
        <v>35.326899999999995</v>
      </c>
      <c r="G2575" s="196">
        <v>35.796599999999998</v>
      </c>
      <c r="H2575" s="197" t="s">
        <v>1568</v>
      </c>
      <c r="I2575" s="197"/>
      <c r="J2575" s="201" t="s">
        <v>3547</v>
      </c>
      <c r="K2575" s="197"/>
      <c r="L2575" s="192"/>
      <c r="M2575" s="197"/>
      <c r="N2575" s="192" t="s">
        <v>4252</v>
      </c>
      <c r="O2575" s="194" t="s">
        <v>3046</v>
      </c>
      <c r="P2575" s="192" t="s">
        <v>11012</v>
      </c>
      <c r="Q2575" s="197" t="s">
        <v>3547</v>
      </c>
    </row>
    <row r="2576" spans="1:17">
      <c r="A2576" s="192" t="s">
        <v>7092</v>
      </c>
      <c r="B2576" s="196">
        <v>1.5738999999999999</v>
      </c>
      <c r="C2576" s="196">
        <v>1.0710999999999999</v>
      </c>
      <c r="D2576" s="196">
        <v>38.705699999999993</v>
      </c>
      <c r="E2576" s="196">
        <v>34.136899999999997</v>
      </c>
      <c r="F2576" s="196">
        <v>34.748299999999993</v>
      </c>
      <c r="G2576" s="196">
        <v>35.869699999999995</v>
      </c>
      <c r="H2576" s="197" t="s">
        <v>1620</v>
      </c>
      <c r="I2576" s="197" t="s">
        <v>1660</v>
      </c>
      <c r="J2576" s="201" t="s">
        <v>3547</v>
      </c>
      <c r="K2576" s="197" t="s">
        <v>3550</v>
      </c>
      <c r="L2576" s="192"/>
      <c r="M2576" s="197"/>
      <c r="N2576" s="192" t="s">
        <v>4496</v>
      </c>
      <c r="O2576" s="194" t="s">
        <v>1678</v>
      </c>
      <c r="P2576" s="192" t="s">
        <v>10988</v>
      </c>
      <c r="Q2576" s="197" t="s">
        <v>3547</v>
      </c>
    </row>
    <row r="2577" spans="1:17">
      <c r="A2577" s="192" t="s">
        <v>7093</v>
      </c>
      <c r="B2577" s="196">
        <v>1.2046999999999999</v>
      </c>
      <c r="C2577" s="196">
        <v>0.9454999999999999</v>
      </c>
      <c r="D2577" s="196">
        <v>39.0976</v>
      </c>
      <c r="E2577" s="196">
        <v>38.085099999999997</v>
      </c>
      <c r="F2577" s="196">
        <v>37.032999999999994</v>
      </c>
      <c r="G2577" s="196">
        <v>38.095999999999997</v>
      </c>
      <c r="H2577" s="197" t="s">
        <v>4326</v>
      </c>
      <c r="I2577" s="197" t="s">
        <v>1745</v>
      </c>
      <c r="J2577" s="201" t="s">
        <v>3610</v>
      </c>
      <c r="K2577" s="197" t="s">
        <v>3550</v>
      </c>
      <c r="L2577" s="192"/>
      <c r="M2577" s="197">
        <v>3.5199999999999995E-2</v>
      </c>
      <c r="N2577" s="192" t="s">
        <v>3923</v>
      </c>
      <c r="O2577" s="194" t="s">
        <v>3050</v>
      </c>
      <c r="P2577" s="192" t="s">
        <v>11017</v>
      </c>
      <c r="Q2577" s="197" t="s">
        <v>3547</v>
      </c>
    </row>
    <row r="2578" spans="1:17">
      <c r="A2578" s="192" t="s">
        <v>7094</v>
      </c>
      <c r="B2578" s="196">
        <v>1.1415999999999999</v>
      </c>
      <c r="C2578" s="196">
        <v>0.87369999999999992</v>
      </c>
      <c r="D2578" s="196">
        <v>38.152499999999996</v>
      </c>
      <c r="E2578" s="196">
        <v>32.150899999999993</v>
      </c>
      <c r="F2578" s="196">
        <v>33.429599999999994</v>
      </c>
      <c r="G2578" s="196">
        <v>34.498699999999999</v>
      </c>
      <c r="H2578" s="197" t="s">
        <v>4489</v>
      </c>
      <c r="I2578" s="197"/>
      <c r="J2578" s="201" t="s">
        <v>3547</v>
      </c>
      <c r="K2578" s="197"/>
      <c r="L2578" s="192"/>
      <c r="M2578" s="197"/>
      <c r="N2578" s="192" t="s">
        <v>3658</v>
      </c>
      <c r="O2578" s="194" t="s">
        <v>3028</v>
      </c>
      <c r="P2578" s="192" t="s">
        <v>10992</v>
      </c>
      <c r="Q2578" s="197" t="s">
        <v>3547</v>
      </c>
    </row>
    <row r="2579" spans="1:17">
      <c r="A2579" s="192" t="s">
        <v>7095</v>
      </c>
      <c r="B2579" s="196">
        <v>1.7097</v>
      </c>
      <c r="C2579" s="196">
        <v>1.0398999999999998</v>
      </c>
      <c r="D2579" s="196">
        <v>42.735499999999995</v>
      </c>
      <c r="E2579" s="196">
        <v>44.390599999999999</v>
      </c>
      <c r="F2579" s="196">
        <v>45.497</v>
      </c>
      <c r="G2579" s="196">
        <v>44.250399999999999</v>
      </c>
      <c r="H2579" s="197" t="s">
        <v>4505</v>
      </c>
      <c r="I2579" s="197"/>
      <c r="J2579" s="201" t="s">
        <v>3547</v>
      </c>
      <c r="K2579" s="197"/>
      <c r="L2579" s="192"/>
      <c r="M2579" s="197"/>
      <c r="N2579" s="192" t="s">
        <v>4506</v>
      </c>
      <c r="O2579" s="194" t="s">
        <v>3047</v>
      </c>
      <c r="P2579" s="192" t="s">
        <v>11013</v>
      </c>
      <c r="Q2579" s="197" t="s">
        <v>3547</v>
      </c>
    </row>
    <row r="2580" spans="1:17">
      <c r="A2580" s="192" t="s">
        <v>7096</v>
      </c>
      <c r="B2580" s="196">
        <v>1.5477999999999998</v>
      </c>
      <c r="C2580" s="196">
        <v>1.0209999999999999</v>
      </c>
      <c r="D2580" s="196">
        <v>37.4621</v>
      </c>
      <c r="E2580" s="196">
        <v>38.004799999999996</v>
      </c>
      <c r="F2580" s="196">
        <v>36.945399999999999</v>
      </c>
      <c r="G2580" s="196">
        <v>37.469899999999996</v>
      </c>
      <c r="H2580" s="197" t="s">
        <v>1620</v>
      </c>
      <c r="I2580" s="197"/>
      <c r="J2580" s="201" t="s">
        <v>3547</v>
      </c>
      <c r="K2580" s="197"/>
      <c r="L2580" s="192"/>
      <c r="M2580" s="197">
        <v>2.9599999999999998E-2</v>
      </c>
      <c r="N2580" s="192" t="s">
        <v>4510</v>
      </c>
      <c r="O2580" s="194" t="s">
        <v>3051</v>
      </c>
      <c r="P2580" s="192" t="s">
        <v>11018</v>
      </c>
      <c r="Q2580" s="197" t="s">
        <v>3547</v>
      </c>
    </row>
    <row r="2581" spans="1:17">
      <c r="A2581" s="192" t="s">
        <v>7097</v>
      </c>
      <c r="B2581" s="196">
        <v>1.7929999999999999</v>
      </c>
      <c r="C2581" s="196">
        <v>0.86309999999999998</v>
      </c>
      <c r="D2581" s="196">
        <v>35.482199999999999</v>
      </c>
      <c r="E2581" s="196">
        <v>35.984399999999994</v>
      </c>
      <c r="F2581" s="196">
        <v>36.493499999999997</v>
      </c>
      <c r="G2581" s="196">
        <v>35.984199999999994</v>
      </c>
      <c r="H2581" s="197" t="s">
        <v>4326</v>
      </c>
      <c r="I2581" s="197" t="s">
        <v>1392</v>
      </c>
      <c r="J2581" s="201" t="s">
        <v>3547</v>
      </c>
      <c r="K2581" s="197" t="s">
        <v>3550</v>
      </c>
      <c r="L2581" s="192"/>
      <c r="M2581" s="197">
        <v>1.2899999999999998E-2</v>
      </c>
      <c r="N2581" s="192" t="s">
        <v>4511</v>
      </c>
      <c r="O2581" s="194" t="s">
        <v>3052</v>
      </c>
      <c r="P2581" s="192" t="s">
        <v>11019</v>
      </c>
      <c r="Q2581" s="197" t="s">
        <v>3547</v>
      </c>
    </row>
    <row r="2582" spans="1:17">
      <c r="A2582" s="192" t="s">
        <v>7098</v>
      </c>
      <c r="B2582" s="196">
        <v>1.6672999999999998</v>
      </c>
      <c r="C2582" s="196">
        <v>1.0820999999999998</v>
      </c>
      <c r="D2582" s="196">
        <v>40.363</v>
      </c>
      <c r="E2582" s="196">
        <v>44.695599999999999</v>
      </c>
      <c r="F2582" s="196">
        <v>45.178899999999999</v>
      </c>
      <c r="G2582" s="196">
        <v>43.372299999999996</v>
      </c>
      <c r="H2582" s="197" t="s">
        <v>1660</v>
      </c>
      <c r="I2582" s="197"/>
      <c r="J2582" s="201" t="s">
        <v>3547</v>
      </c>
      <c r="K2582" s="197"/>
      <c r="L2582" s="192"/>
      <c r="M2582" s="197"/>
      <c r="N2582" s="192" t="s">
        <v>4494</v>
      </c>
      <c r="O2582" s="194" t="s">
        <v>3035</v>
      </c>
      <c r="P2582" s="192" t="s">
        <v>10999</v>
      </c>
      <c r="Q2582" s="197" t="s">
        <v>3547</v>
      </c>
    </row>
    <row r="2583" spans="1:17">
      <c r="A2583" s="192" t="s">
        <v>7099</v>
      </c>
      <c r="B2583" s="196">
        <v>1.5316999999999998</v>
      </c>
      <c r="C2583" s="196">
        <v>1.0820999999999998</v>
      </c>
      <c r="D2583" s="196">
        <v>48.159099999999995</v>
      </c>
      <c r="E2583" s="196">
        <v>46.550899999999999</v>
      </c>
      <c r="F2583" s="196">
        <v>46.534599999999998</v>
      </c>
      <c r="G2583" s="196">
        <v>47.1008</v>
      </c>
      <c r="H2583" s="197" t="s">
        <v>1660</v>
      </c>
      <c r="I2583" s="197"/>
      <c r="J2583" s="201" t="s">
        <v>3547</v>
      </c>
      <c r="K2583" s="197"/>
      <c r="L2583" s="192"/>
      <c r="M2583" s="197"/>
      <c r="N2583" s="192" t="s">
        <v>3957</v>
      </c>
      <c r="O2583" s="194" t="s">
        <v>3053</v>
      </c>
      <c r="P2583" s="192" t="s">
        <v>11020</v>
      </c>
      <c r="Q2583" s="197" t="s">
        <v>3547</v>
      </c>
    </row>
    <row r="2584" spans="1:17">
      <c r="A2584" s="192" t="s">
        <v>7100</v>
      </c>
      <c r="B2584" s="196">
        <v>1.2437999999999998</v>
      </c>
      <c r="C2584" s="196">
        <v>0.79269999999999996</v>
      </c>
      <c r="D2584" s="196">
        <v>32.838099999999997</v>
      </c>
      <c r="E2584" s="196">
        <v>33.360699999999994</v>
      </c>
      <c r="F2584" s="196">
        <v>32.572199999999995</v>
      </c>
      <c r="G2584" s="196">
        <v>32.925599999999996</v>
      </c>
      <c r="H2584" s="197" t="s">
        <v>4326</v>
      </c>
      <c r="I2584" s="197"/>
      <c r="J2584" s="201" t="s">
        <v>3547</v>
      </c>
      <c r="K2584" s="197"/>
      <c r="L2584" s="192"/>
      <c r="M2584" s="197"/>
      <c r="N2584" s="192" t="s">
        <v>4512</v>
      </c>
      <c r="O2584" s="194" t="s">
        <v>3054</v>
      </c>
      <c r="P2584" s="192" t="s">
        <v>11021</v>
      </c>
      <c r="Q2584" s="197" t="s">
        <v>3547</v>
      </c>
    </row>
    <row r="2585" spans="1:17">
      <c r="A2585" s="192" t="s">
        <v>7101</v>
      </c>
      <c r="B2585" s="196">
        <v>1.5105999999999999</v>
      </c>
      <c r="C2585" s="196">
        <v>0.84519999999999995</v>
      </c>
      <c r="D2585" s="196">
        <v>28.806399999999996</v>
      </c>
      <c r="E2585" s="196">
        <v>29.343499999999999</v>
      </c>
      <c r="F2585" s="196">
        <v>29.592299999999998</v>
      </c>
      <c r="G2585" s="196">
        <v>29.259999999999998</v>
      </c>
      <c r="H2585" s="197" t="s">
        <v>4326</v>
      </c>
      <c r="I2585" s="197" t="s">
        <v>1666</v>
      </c>
      <c r="J2585" s="201" t="s">
        <v>3547</v>
      </c>
      <c r="K2585" s="197" t="s">
        <v>3550</v>
      </c>
      <c r="L2585" s="192"/>
      <c r="M2585" s="197">
        <v>4.5599999999999995E-2</v>
      </c>
      <c r="N2585" s="192" t="s">
        <v>4503</v>
      </c>
      <c r="O2585" s="194" t="s">
        <v>3045</v>
      </c>
      <c r="P2585" s="192" t="s">
        <v>11010</v>
      </c>
      <c r="Q2585" s="197" t="s">
        <v>3547</v>
      </c>
    </row>
    <row r="2586" spans="1:17">
      <c r="A2586" s="192" t="s">
        <v>7102</v>
      </c>
      <c r="B2586" s="196">
        <v>2.2504999999999997</v>
      </c>
      <c r="C2586" s="196">
        <v>0.87079999999999991</v>
      </c>
      <c r="D2586" s="196">
        <v>37.273499999999999</v>
      </c>
      <c r="E2586" s="196">
        <v>39.591999999999999</v>
      </c>
      <c r="F2586" s="196">
        <v>40.882899999999999</v>
      </c>
      <c r="G2586" s="196">
        <v>39.296799999999998</v>
      </c>
      <c r="H2586" s="197" t="s">
        <v>1666</v>
      </c>
      <c r="I2586" s="197"/>
      <c r="J2586" s="201" t="s">
        <v>3547</v>
      </c>
      <c r="K2586" s="197"/>
      <c r="L2586" s="192"/>
      <c r="M2586" s="197"/>
      <c r="N2586" s="192" t="s">
        <v>4488</v>
      </c>
      <c r="O2586" s="194" t="s">
        <v>3027</v>
      </c>
      <c r="P2586" s="192" t="s">
        <v>10991</v>
      </c>
      <c r="Q2586" s="197" t="s">
        <v>3547</v>
      </c>
    </row>
    <row r="2587" spans="1:17">
      <c r="A2587" s="192" t="s">
        <v>7103</v>
      </c>
      <c r="B2587" s="196">
        <v>1.2841999999999998</v>
      </c>
      <c r="C2587" s="196">
        <v>0.84519999999999995</v>
      </c>
      <c r="D2587" s="196">
        <v>29.880199999999999</v>
      </c>
      <c r="E2587" s="196">
        <v>30.899199999999997</v>
      </c>
      <c r="F2587" s="196">
        <v>31.015799999999999</v>
      </c>
      <c r="G2587" s="196">
        <v>30.5809</v>
      </c>
      <c r="H2587" s="197" t="s">
        <v>4326</v>
      </c>
      <c r="I2587" s="197" t="s">
        <v>1666</v>
      </c>
      <c r="J2587" s="201" t="s">
        <v>3547</v>
      </c>
      <c r="K2587" s="197" t="s">
        <v>3550</v>
      </c>
      <c r="L2587" s="192"/>
      <c r="M2587" s="197"/>
      <c r="N2587" s="192" t="s">
        <v>4514</v>
      </c>
      <c r="O2587" s="194" t="s">
        <v>3055</v>
      </c>
      <c r="P2587" s="192" t="s">
        <v>11022</v>
      </c>
      <c r="Q2587" s="197" t="s">
        <v>3547</v>
      </c>
    </row>
    <row r="2588" spans="1:17">
      <c r="A2588" s="192" t="s">
        <v>7104</v>
      </c>
      <c r="B2588" s="196">
        <v>1.3022999999999998</v>
      </c>
      <c r="C2588" s="196">
        <v>0.80030000000000001</v>
      </c>
      <c r="D2588" s="196">
        <v>28.150399999999998</v>
      </c>
      <c r="E2588" s="196">
        <v>28.061999999999998</v>
      </c>
      <c r="F2588" s="196">
        <v>28.316899999999997</v>
      </c>
      <c r="G2588" s="196">
        <v>28.178099999999997</v>
      </c>
      <c r="H2588" s="197" t="s">
        <v>4326</v>
      </c>
      <c r="I2588" s="197"/>
      <c r="J2588" s="201" t="s">
        <v>3547</v>
      </c>
      <c r="K2588" s="197"/>
      <c r="L2588" s="192"/>
      <c r="M2588" s="197">
        <v>7.6E-3</v>
      </c>
      <c r="N2588" s="192" t="s">
        <v>4515</v>
      </c>
      <c r="O2588" s="194" t="s">
        <v>3056</v>
      </c>
      <c r="P2588" s="192" t="s">
        <v>11023</v>
      </c>
      <c r="Q2588" s="197" t="s">
        <v>3547</v>
      </c>
    </row>
    <row r="2589" spans="1:17">
      <c r="A2589" s="192" t="s">
        <v>7105</v>
      </c>
      <c r="B2589" s="196">
        <v>1.7567999999999999</v>
      </c>
      <c r="C2589" s="196">
        <v>0.99139999999999995</v>
      </c>
      <c r="D2589" s="196">
        <v>36.125499999999995</v>
      </c>
      <c r="E2589" s="196">
        <v>40.150799999999997</v>
      </c>
      <c r="F2589" s="196">
        <v>39.792899999999996</v>
      </c>
      <c r="G2589" s="196">
        <v>38.631899999999995</v>
      </c>
      <c r="H2589" s="197" t="s">
        <v>1685</v>
      </c>
      <c r="I2589" s="197" t="s">
        <v>1620</v>
      </c>
      <c r="J2589" s="201" t="s">
        <v>3547</v>
      </c>
      <c r="K2589" s="197" t="s">
        <v>3550</v>
      </c>
      <c r="L2589" s="192"/>
      <c r="M2589" s="197">
        <v>5.7999999999999996E-3</v>
      </c>
      <c r="N2589" s="192" t="s">
        <v>4498</v>
      </c>
      <c r="O2589" s="194" t="s">
        <v>3041</v>
      </c>
      <c r="P2589" s="192" t="s">
        <v>11005</v>
      </c>
      <c r="Q2589" s="197" t="s">
        <v>3547</v>
      </c>
    </row>
    <row r="2590" spans="1:17">
      <c r="A2590" s="192" t="s">
        <v>7106</v>
      </c>
      <c r="B2590" s="196">
        <v>1.4469999999999998</v>
      </c>
      <c r="C2590" s="196">
        <v>1.0306</v>
      </c>
      <c r="D2590" s="196">
        <v>33.015999999999998</v>
      </c>
      <c r="E2590" s="196">
        <v>34.373399999999997</v>
      </c>
      <c r="F2590" s="196">
        <v>32.457899999999995</v>
      </c>
      <c r="G2590" s="196">
        <v>33.273899999999998</v>
      </c>
      <c r="H2590" s="197" t="s">
        <v>1620</v>
      </c>
      <c r="I2590" s="197"/>
      <c r="J2590" s="201" t="s">
        <v>3547</v>
      </c>
      <c r="K2590" s="197"/>
      <c r="L2590" s="192"/>
      <c r="M2590" s="197">
        <v>3.9199999999999999E-2</v>
      </c>
      <c r="N2590" s="192" t="s">
        <v>3565</v>
      </c>
      <c r="O2590" s="194" t="s">
        <v>3032</v>
      </c>
      <c r="P2590" s="192" t="s">
        <v>10989</v>
      </c>
      <c r="Q2590" s="197" t="s">
        <v>3547</v>
      </c>
    </row>
    <row r="2591" spans="1:17">
      <c r="A2591" s="192" t="s">
        <v>7107</v>
      </c>
      <c r="B2591" s="196">
        <v>1.8472999999999999</v>
      </c>
      <c r="C2591" s="196">
        <v>0.95499999999999996</v>
      </c>
      <c r="D2591" s="196">
        <v>40.231599999999993</v>
      </c>
      <c r="E2591" s="196">
        <v>41.055599999999998</v>
      </c>
      <c r="F2591" s="196">
        <v>42.723599999999998</v>
      </c>
      <c r="G2591" s="196">
        <v>41.324399999999997</v>
      </c>
      <c r="H2591" s="197" t="s">
        <v>1568</v>
      </c>
      <c r="I2591" s="197"/>
      <c r="J2591" s="201" t="s">
        <v>3547</v>
      </c>
      <c r="K2591" s="197"/>
      <c r="L2591" s="192"/>
      <c r="M2591" s="197"/>
      <c r="N2591" s="192" t="s">
        <v>4252</v>
      </c>
      <c r="O2591" s="194" t="s">
        <v>3046</v>
      </c>
      <c r="P2591" s="192" t="s">
        <v>11012</v>
      </c>
      <c r="Q2591" s="197" t="s">
        <v>3547</v>
      </c>
    </row>
    <row r="2592" spans="1:17">
      <c r="A2592" s="192" t="s">
        <v>7108</v>
      </c>
      <c r="B2592" s="196">
        <v>1.2947</v>
      </c>
      <c r="C2592" s="196">
        <v>0.97109999999999996</v>
      </c>
      <c r="D2592" s="196">
        <v>37.345299999999995</v>
      </c>
      <c r="E2592" s="196">
        <v>38.210199999999993</v>
      </c>
      <c r="F2592" s="196">
        <v>38.343899999999998</v>
      </c>
      <c r="G2592" s="196">
        <v>37.944699999999997</v>
      </c>
      <c r="H2592" s="197" t="s">
        <v>4490</v>
      </c>
      <c r="I2592" s="197"/>
      <c r="J2592" s="201" t="s">
        <v>3547</v>
      </c>
      <c r="K2592" s="197"/>
      <c r="L2592" s="192"/>
      <c r="M2592" s="197"/>
      <c r="N2592" s="192" t="s">
        <v>4087</v>
      </c>
      <c r="O2592" s="194" t="s">
        <v>3043</v>
      </c>
      <c r="P2592" s="192" t="s">
        <v>11007</v>
      </c>
      <c r="Q2592" s="197" t="s">
        <v>3547</v>
      </c>
    </row>
    <row r="2593" spans="1:17">
      <c r="A2593" s="192" t="s">
        <v>7109</v>
      </c>
      <c r="B2593" s="196">
        <v>1.4702999999999999</v>
      </c>
      <c r="C2593" s="196">
        <v>0.87079999999999991</v>
      </c>
      <c r="D2593" s="196">
        <v>31.523599999999998</v>
      </c>
      <c r="E2593" s="196">
        <v>33.007999999999996</v>
      </c>
      <c r="F2593" s="196">
        <v>33.248299999999993</v>
      </c>
      <c r="G2593" s="196">
        <v>32.548899999999996</v>
      </c>
      <c r="H2593" s="197" t="s">
        <v>1666</v>
      </c>
      <c r="I2593" s="197"/>
      <c r="J2593" s="201" t="s">
        <v>3547</v>
      </c>
      <c r="K2593" s="197"/>
      <c r="L2593" s="192"/>
      <c r="M2593" s="197"/>
      <c r="N2593" s="192" t="s">
        <v>4488</v>
      </c>
      <c r="O2593" s="194" t="s">
        <v>3027</v>
      </c>
      <c r="P2593" s="192" t="s">
        <v>10991</v>
      </c>
      <c r="Q2593" s="197" t="s">
        <v>3547</v>
      </c>
    </row>
    <row r="2594" spans="1:17">
      <c r="A2594" s="192" t="s">
        <v>7110</v>
      </c>
      <c r="B2594" s="196">
        <v>1.1392</v>
      </c>
      <c r="C2594" s="196">
        <v>0.79759999999999998</v>
      </c>
      <c r="D2594" s="196">
        <v>29.572299999999998</v>
      </c>
      <c r="E2594" s="196"/>
      <c r="F2594" s="196">
        <v>25.916899999999998</v>
      </c>
      <c r="G2594" s="196">
        <v>27.7882</v>
      </c>
      <c r="H2594" s="197" t="s">
        <v>4326</v>
      </c>
      <c r="I2594" s="197"/>
      <c r="J2594" s="201" t="s">
        <v>3547</v>
      </c>
      <c r="K2594" s="197"/>
      <c r="L2594" s="192"/>
      <c r="M2594" s="197">
        <v>4.8999999999999998E-3</v>
      </c>
      <c r="N2594" s="192" t="s">
        <v>4516</v>
      </c>
      <c r="O2594" s="194" t="s">
        <v>3057</v>
      </c>
      <c r="P2594" s="192" t="s">
        <v>11024</v>
      </c>
      <c r="Q2594" s="197" t="s">
        <v>3547</v>
      </c>
    </row>
    <row r="2595" spans="1:17">
      <c r="A2595" s="192" t="s">
        <v>7111</v>
      </c>
      <c r="B2595" s="196">
        <v>1.6519999999999999</v>
      </c>
      <c r="C2595" s="196">
        <v>0.87079999999999991</v>
      </c>
      <c r="D2595" s="196">
        <v>32.946799999999996</v>
      </c>
      <c r="E2595" s="196">
        <v>33.505399999999995</v>
      </c>
      <c r="F2595" s="196">
        <v>33.597399999999993</v>
      </c>
      <c r="G2595" s="196">
        <v>33.340299999999999</v>
      </c>
      <c r="H2595" s="197" t="s">
        <v>1666</v>
      </c>
      <c r="I2595" s="197"/>
      <c r="J2595" s="201" t="s">
        <v>3547</v>
      </c>
      <c r="K2595" s="197"/>
      <c r="L2595" s="192"/>
      <c r="M2595" s="197"/>
      <c r="N2595" s="192" t="s">
        <v>4488</v>
      </c>
      <c r="O2595" s="194" t="s">
        <v>3027</v>
      </c>
      <c r="P2595" s="192" t="s">
        <v>10991</v>
      </c>
      <c r="Q2595" s="197" t="s">
        <v>3547</v>
      </c>
    </row>
    <row r="2596" spans="1:17">
      <c r="A2596" s="192" t="s">
        <v>11025</v>
      </c>
      <c r="B2596" s="196"/>
      <c r="C2596" s="196">
        <v>1.0306</v>
      </c>
      <c r="D2596" s="196">
        <v>29.428299999999997</v>
      </c>
      <c r="E2596" s="196"/>
      <c r="F2596" s="196"/>
      <c r="G2596" s="196">
        <v>29.428299999999997</v>
      </c>
      <c r="H2596" s="197" t="s">
        <v>1620</v>
      </c>
      <c r="I2596" s="197"/>
      <c r="J2596" s="201" t="s">
        <v>3547</v>
      </c>
      <c r="K2596" s="197"/>
      <c r="L2596" s="192"/>
      <c r="M2596" s="197">
        <v>3.9199999999999999E-2</v>
      </c>
      <c r="N2596" s="192" t="s">
        <v>3565</v>
      </c>
      <c r="O2596" s="194" t="s">
        <v>3032</v>
      </c>
      <c r="P2596" s="192" t="s">
        <v>10989</v>
      </c>
      <c r="Q2596" s="197" t="s">
        <v>3547</v>
      </c>
    </row>
    <row r="2597" spans="1:17">
      <c r="A2597" s="192" t="s">
        <v>7112</v>
      </c>
      <c r="B2597" s="196">
        <v>1.7015999999999998</v>
      </c>
      <c r="C2597" s="196">
        <v>0.87180000000000002</v>
      </c>
      <c r="D2597" s="196">
        <v>34.159199999999998</v>
      </c>
      <c r="E2597" s="196">
        <v>37.186399999999999</v>
      </c>
      <c r="F2597" s="196">
        <v>35.946999999999996</v>
      </c>
      <c r="G2597" s="196">
        <v>35.736199999999997</v>
      </c>
      <c r="H2597" s="197" t="s">
        <v>4513</v>
      </c>
      <c r="I2597" s="197"/>
      <c r="J2597" s="201" t="s">
        <v>3547</v>
      </c>
      <c r="K2597" s="197"/>
      <c r="L2597" s="192"/>
      <c r="M2597" s="197">
        <v>1.8799999999999997E-2</v>
      </c>
      <c r="N2597" s="192" t="s">
        <v>4517</v>
      </c>
      <c r="O2597" s="194" t="s">
        <v>3058</v>
      </c>
      <c r="P2597" s="192" t="s">
        <v>11026</v>
      </c>
      <c r="Q2597" s="197" t="s">
        <v>3547</v>
      </c>
    </row>
    <row r="2598" spans="1:17">
      <c r="A2598" s="192" t="s">
        <v>7113</v>
      </c>
      <c r="B2598" s="196">
        <v>2.6292</v>
      </c>
      <c r="C2598" s="196">
        <v>1.0820999999999998</v>
      </c>
      <c r="D2598" s="196">
        <v>46.577799999999996</v>
      </c>
      <c r="E2598" s="196">
        <v>47.865899999999996</v>
      </c>
      <c r="F2598" s="196">
        <v>48.038099999999993</v>
      </c>
      <c r="G2598" s="196">
        <v>47.503799999999998</v>
      </c>
      <c r="H2598" s="197" t="s">
        <v>1660</v>
      </c>
      <c r="I2598" s="197"/>
      <c r="J2598" s="201" t="s">
        <v>3547</v>
      </c>
      <c r="K2598" s="197"/>
      <c r="L2598" s="192"/>
      <c r="M2598" s="197"/>
      <c r="N2598" s="192" t="s">
        <v>4494</v>
      </c>
      <c r="O2598" s="194" t="s">
        <v>3035</v>
      </c>
      <c r="P2598" s="192" t="s">
        <v>10999</v>
      </c>
      <c r="Q2598" s="197" t="s">
        <v>3547</v>
      </c>
    </row>
    <row r="2599" spans="1:17">
      <c r="A2599" s="192" t="s">
        <v>7114</v>
      </c>
      <c r="B2599" s="196">
        <v>1.4284999999999999</v>
      </c>
      <c r="C2599" s="196">
        <v>0.80619999999999992</v>
      </c>
      <c r="D2599" s="196">
        <v>29.279199999999999</v>
      </c>
      <c r="E2599" s="196">
        <v>32.695599999999999</v>
      </c>
      <c r="F2599" s="196">
        <v>29.691899999999997</v>
      </c>
      <c r="G2599" s="196">
        <v>30.415799999999997</v>
      </c>
      <c r="H2599" s="197" t="s">
        <v>4326</v>
      </c>
      <c r="I2599" s="197"/>
      <c r="J2599" s="201" t="s">
        <v>3547</v>
      </c>
      <c r="K2599" s="197"/>
      <c r="L2599" s="192"/>
      <c r="M2599" s="197">
        <v>1.35E-2</v>
      </c>
      <c r="N2599" s="192" t="s">
        <v>4110</v>
      </c>
      <c r="O2599" s="194" t="s">
        <v>3038</v>
      </c>
      <c r="P2599" s="192" t="s">
        <v>11002</v>
      </c>
      <c r="Q2599" s="197" t="s">
        <v>3547</v>
      </c>
    </row>
    <row r="2600" spans="1:17">
      <c r="A2600" s="192" t="s">
        <v>7115</v>
      </c>
      <c r="B2600" s="196">
        <v>1.4831999999999999</v>
      </c>
      <c r="C2600" s="196">
        <v>0.8012999999999999</v>
      </c>
      <c r="D2600" s="196">
        <v>34.913899999999998</v>
      </c>
      <c r="E2600" s="196">
        <v>35.021199999999993</v>
      </c>
      <c r="F2600" s="196">
        <v>36.294999999999995</v>
      </c>
      <c r="G2600" s="196">
        <v>35.421899999999994</v>
      </c>
      <c r="H2600" s="197" t="s">
        <v>4326</v>
      </c>
      <c r="I2600" s="197" t="s">
        <v>4398</v>
      </c>
      <c r="J2600" s="201" t="s">
        <v>3547</v>
      </c>
      <c r="K2600" s="197" t="s">
        <v>3550</v>
      </c>
      <c r="L2600" s="192"/>
      <c r="M2600" s="197"/>
      <c r="N2600" s="192" t="s">
        <v>3646</v>
      </c>
      <c r="O2600" s="194" t="s">
        <v>3059</v>
      </c>
      <c r="P2600" s="192" t="s">
        <v>11027</v>
      </c>
      <c r="Q2600" s="197" t="s">
        <v>3547</v>
      </c>
    </row>
    <row r="2601" spans="1:17">
      <c r="A2601" s="192" t="s">
        <v>7116</v>
      </c>
      <c r="B2601" s="196">
        <v>1.5829</v>
      </c>
      <c r="C2601" s="196">
        <v>0.87079999999999991</v>
      </c>
      <c r="D2601" s="196">
        <v>34.954999999999998</v>
      </c>
      <c r="E2601" s="196">
        <v>36.447999999999993</v>
      </c>
      <c r="F2601" s="196">
        <v>36.132299999999994</v>
      </c>
      <c r="G2601" s="196">
        <v>35.857499999999995</v>
      </c>
      <c r="H2601" s="197" t="s">
        <v>1666</v>
      </c>
      <c r="I2601" s="197"/>
      <c r="J2601" s="201" t="s">
        <v>3547</v>
      </c>
      <c r="K2601" s="197"/>
      <c r="L2601" s="192"/>
      <c r="M2601" s="197"/>
      <c r="N2601" s="192" t="s">
        <v>4488</v>
      </c>
      <c r="O2601" s="194" t="s">
        <v>3027</v>
      </c>
      <c r="P2601" s="192" t="s">
        <v>10991</v>
      </c>
      <c r="Q2601" s="197" t="s">
        <v>3547</v>
      </c>
    </row>
    <row r="2602" spans="1:17">
      <c r="A2602" s="192" t="s">
        <v>7117</v>
      </c>
      <c r="B2602" s="196">
        <v>1.7275999999999998</v>
      </c>
      <c r="C2602" s="196">
        <v>1.0820999999999998</v>
      </c>
      <c r="D2602" s="196">
        <v>39.634499999999996</v>
      </c>
      <c r="E2602" s="196">
        <v>40.780399999999993</v>
      </c>
      <c r="F2602" s="196">
        <v>40.625799999999998</v>
      </c>
      <c r="G2602" s="196">
        <v>40.311399999999999</v>
      </c>
      <c r="H2602" s="197" t="s">
        <v>1660</v>
      </c>
      <c r="I2602" s="197"/>
      <c r="J2602" s="201" t="s">
        <v>3547</v>
      </c>
      <c r="K2602" s="197"/>
      <c r="L2602" s="192"/>
      <c r="M2602" s="197"/>
      <c r="N2602" s="192" t="s">
        <v>4494</v>
      </c>
      <c r="O2602" s="194" t="s">
        <v>3035</v>
      </c>
      <c r="P2602" s="192" t="s">
        <v>10999</v>
      </c>
      <c r="Q2602" s="197" t="s">
        <v>3547</v>
      </c>
    </row>
    <row r="2603" spans="1:17">
      <c r="A2603" s="192" t="s">
        <v>7118</v>
      </c>
      <c r="B2603" s="196">
        <v>1.7032999999999998</v>
      </c>
      <c r="C2603" s="196">
        <v>1.0306</v>
      </c>
      <c r="D2603" s="196">
        <v>43.417899999999996</v>
      </c>
      <c r="E2603" s="196">
        <v>45.282899999999998</v>
      </c>
      <c r="F2603" s="196">
        <v>46.939699999999995</v>
      </c>
      <c r="G2603" s="196">
        <v>45.154499999999999</v>
      </c>
      <c r="H2603" s="197" t="s">
        <v>1620</v>
      </c>
      <c r="I2603" s="197"/>
      <c r="J2603" s="201" t="s">
        <v>3547</v>
      </c>
      <c r="K2603" s="197"/>
      <c r="L2603" s="192"/>
      <c r="M2603" s="197">
        <v>3.9199999999999999E-2</v>
      </c>
      <c r="N2603" s="192" t="s">
        <v>3565</v>
      </c>
      <c r="O2603" s="194" t="s">
        <v>3032</v>
      </c>
      <c r="P2603" s="192" t="s">
        <v>10989</v>
      </c>
      <c r="Q2603" s="197" t="s">
        <v>3547</v>
      </c>
    </row>
    <row r="2604" spans="1:17">
      <c r="A2604" s="192" t="s">
        <v>7119</v>
      </c>
      <c r="B2604" s="196">
        <v>1.2255999999999998</v>
      </c>
      <c r="C2604" s="196">
        <v>0.84989999999999999</v>
      </c>
      <c r="D2604" s="196">
        <v>30.146999999999998</v>
      </c>
      <c r="E2604" s="196">
        <v>31.228999999999999</v>
      </c>
      <c r="F2604" s="196">
        <v>31.290999999999997</v>
      </c>
      <c r="G2604" s="196">
        <v>30.891399999999997</v>
      </c>
      <c r="H2604" s="197" t="s">
        <v>4326</v>
      </c>
      <c r="I2604" s="197"/>
      <c r="J2604" s="201" t="s">
        <v>3547</v>
      </c>
      <c r="K2604" s="197"/>
      <c r="L2604" s="192"/>
      <c r="M2604" s="197">
        <v>5.7199999999999994E-2</v>
      </c>
      <c r="N2604" s="192" t="s">
        <v>4518</v>
      </c>
      <c r="O2604" s="194" t="s">
        <v>3060</v>
      </c>
      <c r="P2604" s="192" t="s">
        <v>11028</v>
      </c>
      <c r="Q2604" s="197" t="s">
        <v>3547</v>
      </c>
    </row>
    <row r="2605" spans="1:17">
      <c r="A2605" s="192" t="s">
        <v>7120</v>
      </c>
      <c r="B2605" s="196">
        <v>1.2828999999999999</v>
      </c>
      <c r="C2605" s="196">
        <v>0.79759999999999998</v>
      </c>
      <c r="D2605" s="196">
        <v>33.820399999999999</v>
      </c>
      <c r="E2605" s="196">
        <v>30.690499999999997</v>
      </c>
      <c r="F2605" s="196">
        <v>31.900499999999997</v>
      </c>
      <c r="G2605" s="196">
        <v>32.138499999999993</v>
      </c>
      <c r="H2605" s="197" t="s">
        <v>4326</v>
      </c>
      <c r="I2605" s="197"/>
      <c r="J2605" s="201" t="s">
        <v>3547</v>
      </c>
      <c r="K2605" s="197"/>
      <c r="L2605" s="192"/>
      <c r="M2605" s="197">
        <v>4.8999999999999998E-3</v>
      </c>
      <c r="N2605" s="192" t="s">
        <v>4516</v>
      </c>
      <c r="O2605" s="194" t="s">
        <v>3057</v>
      </c>
      <c r="P2605" s="192" t="s">
        <v>11024</v>
      </c>
      <c r="Q2605" s="197" t="s">
        <v>3547</v>
      </c>
    </row>
    <row r="2606" spans="1:17">
      <c r="A2606" s="192" t="s">
        <v>7121</v>
      </c>
      <c r="B2606" s="196">
        <v>1.5255999999999998</v>
      </c>
      <c r="C2606" s="196">
        <v>0.9123</v>
      </c>
      <c r="D2606" s="196">
        <v>32.031299999999995</v>
      </c>
      <c r="E2606" s="196">
        <v>32.294399999999996</v>
      </c>
      <c r="F2606" s="196">
        <v>32.367099999999994</v>
      </c>
      <c r="G2606" s="196">
        <v>32.227599999999995</v>
      </c>
      <c r="H2606" s="197" t="s">
        <v>4485</v>
      </c>
      <c r="I2606" s="197" t="s">
        <v>1356</v>
      </c>
      <c r="J2606" s="201" t="s">
        <v>3547</v>
      </c>
      <c r="K2606" s="197" t="s">
        <v>3550</v>
      </c>
      <c r="L2606" s="192"/>
      <c r="M2606" s="197"/>
      <c r="N2606" s="192" t="s">
        <v>4487</v>
      </c>
      <c r="O2606" s="194" t="s">
        <v>3026</v>
      </c>
      <c r="P2606" s="192" t="s">
        <v>10990</v>
      </c>
      <c r="Q2606" s="197" t="s">
        <v>3547</v>
      </c>
    </row>
    <row r="2607" spans="1:17">
      <c r="A2607" s="192" t="s">
        <v>7123</v>
      </c>
      <c r="B2607" s="196">
        <v>1.5132999999999999</v>
      </c>
      <c r="C2607" s="196">
        <v>1.0306</v>
      </c>
      <c r="D2607" s="196">
        <v>38.061499999999995</v>
      </c>
      <c r="E2607" s="196">
        <v>36.933999999999997</v>
      </c>
      <c r="F2607" s="196">
        <v>37.414899999999996</v>
      </c>
      <c r="G2607" s="196">
        <v>37.475199999999994</v>
      </c>
      <c r="H2607" s="197" t="s">
        <v>1620</v>
      </c>
      <c r="I2607" s="197"/>
      <c r="J2607" s="201" t="s">
        <v>3547</v>
      </c>
      <c r="K2607" s="197"/>
      <c r="L2607" s="192"/>
      <c r="M2607" s="197">
        <v>3.9199999999999999E-2</v>
      </c>
      <c r="N2607" s="192" t="s">
        <v>3565</v>
      </c>
      <c r="O2607" s="194" t="s">
        <v>3032</v>
      </c>
      <c r="P2607" s="192" t="s">
        <v>10989</v>
      </c>
      <c r="Q2607" s="197" t="s">
        <v>3547</v>
      </c>
    </row>
    <row r="2608" spans="1:17">
      <c r="A2608" s="192" t="s">
        <v>7124</v>
      </c>
      <c r="B2608" s="196">
        <v>1.2351999999999999</v>
      </c>
      <c r="C2608" s="196">
        <v>0.82009999999999994</v>
      </c>
      <c r="D2608" s="196">
        <v>32.086199999999998</v>
      </c>
      <c r="E2608" s="196">
        <v>32.504299999999994</v>
      </c>
      <c r="F2608" s="196">
        <v>33.567799999999998</v>
      </c>
      <c r="G2608" s="196">
        <v>32.715299999999999</v>
      </c>
      <c r="H2608" s="197" t="s">
        <v>4326</v>
      </c>
      <c r="I2608" s="197"/>
      <c r="J2608" s="201" t="s">
        <v>3547</v>
      </c>
      <c r="K2608" s="197"/>
      <c r="L2608" s="192"/>
      <c r="M2608" s="197">
        <v>2.7399999999999997E-2</v>
      </c>
      <c r="N2608" s="192" t="s">
        <v>3867</v>
      </c>
      <c r="O2608" s="194" t="s">
        <v>3061</v>
      </c>
      <c r="P2608" s="192" t="s">
        <v>11029</v>
      </c>
      <c r="Q2608" s="197" t="s">
        <v>3547</v>
      </c>
    </row>
    <row r="2609" spans="1:17">
      <c r="A2609" s="192" t="s">
        <v>7125</v>
      </c>
      <c r="B2609" s="196">
        <v>1.732</v>
      </c>
      <c r="C2609" s="196">
        <v>1.0209999999999999</v>
      </c>
      <c r="D2609" s="196">
        <v>38.854899999999994</v>
      </c>
      <c r="E2609" s="196">
        <v>42.738299999999995</v>
      </c>
      <c r="F2609" s="196">
        <v>38.076099999999997</v>
      </c>
      <c r="G2609" s="196">
        <v>39.761299999999999</v>
      </c>
      <c r="H2609" s="197" t="s">
        <v>1620</v>
      </c>
      <c r="I2609" s="197"/>
      <c r="J2609" s="201" t="s">
        <v>3547</v>
      </c>
      <c r="K2609" s="197"/>
      <c r="L2609" s="192"/>
      <c r="M2609" s="197">
        <v>2.9599999999999998E-2</v>
      </c>
      <c r="N2609" s="192" t="s">
        <v>4510</v>
      </c>
      <c r="O2609" s="194" t="s">
        <v>3051</v>
      </c>
      <c r="P2609" s="192" t="s">
        <v>11018</v>
      </c>
      <c r="Q2609" s="197" t="s">
        <v>3547</v>
      </c>
    </row>
    <row r="2610" spans="1:17">
      <c r="A2610" s="192" t="s">
        <v>7126</v>
      </c>
      <c r="B2610" s="196">
        <v>1.1705999999999999</v>
      </c>
      <c r="C2610" s="196">
        <v>0.79269999999999996</v>
      </c>
      <c r="D2610" s="196">
        <v>33.951499999999996</v>
      </c>
      <c r="E2610" s="196">
        <v>35.055199999999999</v>
      </c>
      <c r="F2610" s="196">
        <v>33.088299999999997</v>
      </c>
      <c r="G2610" s="196">
        <v>34.042199999999994</v>
      </c>
      <c r="H2610" s="197" t="s">
        <v>4513</v>
      </c>
      <c r="I2610" s="197" t="s">
        <v>4326</v>
      </c>
      <c r="J2610" s="201" t="s">
        <v>3547</v>
      </c>
      <c r="K2610" s="197"/>
      <c r="L2610" s="192" t="s">
        <v>3550</v>
      </c>
      <c r="M2610" s="197">
        <v>1.8799999999999997E-2</v>
      </c>
      <c r="N2610" s="192" t="s">
        <v>4517</v>
      </c>
      <c r="O2610" s="194" t="s">
        <v>3058</v>
      </c>
      <c r="P2610" s="192" t="s">
        <v>11026</v>
      </c>
      <c r="Q2610" s="197" t="s">
        <v>3547</v>
      </c>
    </row>
    <row r="2611" spans="1:17">
      <c r="A2611" s="192" t="s">
        <v>9747</v>
      </c>
      <c r="B2611" s="196">
        <v>1.4043999999999999</v>
      </c>
      <c r="C2611" s="196">
        <v>1.0820999999999998</v>
      </c>
      <c r="D2611" s="196">
        <v>39.623099999999994</v>
      </c>
      <c r="E2611" s="196">
        <v>40.498999999999995</v>
      </c>
      <c r="F2611" s="196">
        <v>43.738899999999994</v>
      </c>
      <c r="G2611" s="196">
        <v>41.215799999999994</v>
      </c>
      <c r="H2611" s="197" t="s">
        <v>1660</v>
      </c>
      <c r="I2611" s="197"/>
      <c r="J2611" s="201" t="s">
        <v>3547</v>
      </c>
      <c r="K2611" s="197"/>
      <c r="L2611" s="192"/>
      <c r="M2611" s="197"/>
      <c r="N2611" s="192" t="s">
        <v>4494</v>
      </c>
      <c r="O2611" s="194" t="s">
        <v>3035</v>
      </c>
      <c r="P2611" s="192" t="s">
        <v>10999</v>
      </c>
      <c r="Q2611" s="197" t="s">
        <v>3547</v>
      </c>
    </row>
    <row r="2612" spans="1:17">
      <c r="A2612" s="192" t="s">
        <v>7127</v>
      </c>
      <c r="B2612" s="196">
        <v>1.8748999999999998</v>
      </c>
      <c r="C2612" s="196">
        <v>0.99139999999999995</v>
      </c>
      <c r="D2612" s="196">
        <v>40.042299999999997</v>
      </c>
      <c r="E2612" s="196">
        <v>42.228099999999998</v>
      </c>
      <c r="F2612" s="196">
        <v>42.278599999999997</v>
      </c>
      <c r="G2612" s="196">
        <v>41.531799999999997</v>
      </c>
      <c r="H2612" s="197" t="s">
        <v>1356</v>
      </c>
      <c r="I2612" s="197" t="s">
        <v>1620</v>
      </c>
      <c r="J2612" s="201" t="s">
        <v>3547</v>
      </c>
      <c r="K2612" s="197" t="s">
        <v>3550</v>
      </c>
      <c r="L2612" s="192"/>
      <c r="M2612" s="197"/>
      <c r="N2612" s="192" t="s">
        <v>4502</v>
      </c>
      <c r="O2612" s="194" t="s">
        <v>3044</v>
      </c>
      <c r="P2612" s="192" t="s">
        <v>11009</v>
      </c>
      <c r="Q2612" s="197" t="s">
        <v>3547</v>
      </c>
    </row>
    <row r="2613" spans="1:17">
      <c r="A2613" s="192" t="s">
        <v>7128</v>
      </c>
      <c r="B2613" s="196">
        <v>1.5781999999999998</v>
      </c>
      <c r="C2613" s="196">
        <v>0.9123</v>
      </c>
      <c r="D2613" s="196">
        <v>31.7181</v>
      </c>
      <c r="E2613" s="196">
        <v>31.277399999999997</v>
      </c>
      <c r="F2613" s="196">
        <v>32.072699999999998</v>
      </c>
      <c r="G2613" s="196">
        <v>31.688299999999998</v>
      </c>
      <c r="H2613" s="197" t="s">
        <v>4485</v>
      </c>
      <c r="I2613" s="197" t="s">
        <v>1356</v>
      </c>
      <c r="J2613" s="201" t="s">
        <v>3547</v>
      </c>
      <c r="K2613" s="197" t="s">
        <v>3550</v>
      </c>
      <c r="L2613" s="192"/>
      <c r="M2613" s="197"/>
      <c r="N2613" s="192" t="s">
        <v>4519</v>
      </c>
      <c r="O2613" s="194" t="s">
        <v>3062</v>
      </c>
      <c r="P2613" s="192" t="s">
        <v>11030</v>
      </c>
      <c r="Q2613" s="197" t="s">
        <v>9817</v>
      </c>
    </row>
    <row r="2614" spans="1:17">
      <c r="A2614" s="192" t="s">
        <v>7129</v>
      </c>
      <c r="B2614" s="196">
        <v>1.339</v>
      </c>
      <c r="C2614" s="196">
        <v>1.0899999999999999</v>
      </c>
      <c r="D2614" s="196">
        <v>35.840899999999998</v>
      </c>
      <c r="E2614" s="196">
        <v>34.195299999999996</v>
      </c>
      <c r="F2614" s="196">
        <v>35.191699999999997</v>
      </c>
      <c r="G2614" s="196">
        <v>35.086999999999996</v>
      </c>
      <c r="H2614" s="197" t="s">
        <v>4520</v>
      </c>
      <c r="I2614" s="197" t="s">
        <v>4520</v>
      </c>
      <c r="J2614" s="201" t="s">
        <v>3547</v>
      </c>
      <c r="K2614" s="197" t="s">
        <v>3550</v>
      </c>
      <c r="L2614" s="192"/>
      <c r="M2614" s="197"/>
      <c r="N2614" s="192" t="s">
        <v>3609</v>
      </c>
      <c r="O2614" s="194" t="s">
        <v>3063</v>
      </c>
      <c r="P2614" s="192" t="s">
        <v>11031</v>
      </c>
      <c r="Q2614" s="197" t="s">
        <v>9817</v>
      </c>
    </row>
    <row r="2615" spans="1:17">
      <c r="A2615" s="192" t="s">
        <v>7130</v>
      </c>
      <c r="B2615" s="196">
        <v>1.7729999999999999</v>
      </c>
      <c r="C2615" s="196">
        <v>1.0710999999999999</v>
      </c>
      <c r="D2615" s="196">
        <v>46.272099999999995</v>
      </c>
      <c r="E2615" s="196">
        <v>46.339499999999994</v>
      </c>
      <c r="F2615" s="196">
        <v>47.285899999999998</v>
      </c>
      <c r="G2615" s="196">
        <v>46.630399999999995</v>
      </c>
      <c r="H2615" s="197" t="s">
        <v>1620</v>
      </c>
      <c r="I2615" s="197" t="s">
        <v>1660</v>
      </c>
      <c r="J2615" s="201" t="s">
        <v>3547</v>
      </c>
      <c r="K2615" s="197" t="s">
        <v>3550</v>
      </c>
      <c r="L2615" s="192"/>
      <c r="M2615" s="197">
        <v>3.9199999999999999E-2</v>
      </c>
      <c r="N2615" s="192" t="s">
        <v>3565</v>
      </c>
      <c r="O2615" s="194" t="s">
        <v>3032</v>
      </c>
      <c r="P2615" s="192" t="s">
        <v>10989</v>
      </c>
      <c r="Q2615" s="197" t="s">
        <v>3547</v>
      </c>
    </row>
    <row r="2616" spans="1:17">
      <c r="A2616" s="192" t="s">
        <v>7131</v>
      </c>
      <c r="B2616" s="196">
        <v>1.7546999999999999</v>
      </c>
      <c r="C2616" s="196">
        <v>1.0820999999999998</v>
      </c>
      <c r="D2616" s="196">
        <v>40.308</v>
      </c>
      <c r="E2616" s="196">
        <v>41.851399999999998</v>
      </c>
      <c r="F2616" s="196">
        <v>42.1449</v>
      </c>
      <c r="G2616" s="196">
        <v>41.379899999999999</v>
      </c>
      <c r="H2616" s="197" t="s">
        <v>1660</v>
      </c>
      <c r="I2616" s="197"/>
      <c r="J2616" s="201" t="s">
        <v>3547</v>
      </c>
      <c r="K2616" s="197"/>
      <c r="L2616" s="192"/>
      <c r="M2616" s="197"/>
      <c r="N2616" s="192" t="s">
        <v>4494</v>
      </c>
      <c r="O2616" s="194" t="s">
        <v>3035</v>
      </c>
      <c r="P2616" s="192" t="s">
        <v>10999</v>
      </c>
      <c r="Q2616" s="197" t="s">
        <v>3547</v>
      </c>
    </row>
    <row r="2617" spans="1:17">
      <c r="A2617" s="192" t="s">
        <v>7132</v>
      </c>
      <c r="B2617" s="196">
        <v>1.5359999999999998</v>
      </c>
      <c r="C2617" s="196">
        <v>0.87079999999999991</v>
      </c>
      <c r="D2617" s="196">
        <v>31.797199999999997</v>
      </c>
      <c r="E2617" s="196">
        <v>34.432199999999995</v>
      </c>
      <c r="F2617" s="196">
        <v>35.564899999999994</v>
      </c>
      <c r="G2617" s="196">
        <v>33.886899999999997</v>
      </c>
      <c r="H2617" s="197" t="s">
        <v>1666</v>
      </c>
      <c r="I2617" s="197"/>
      <c r="J2617" s="201" t="s">
        <v>3547</v>
      </c>
      <c r="K2617" s="197"/>
      <c r="L2617" s="192"/>
      <c r="M2617" s="197"/>
      <c r="N2617" s="192" t="s">
        <v>4521</v>
      </c>
      <c r="O2617" s="194" t="s">
        <v>3064</v>
      </c>
      <c r="P2617" s="192" t="s">
        <v>11032</v>
      </c>
      <c r="Q2617" s="197" t="s">
        <v>3547</v>
      </c>
    </row>
    <row r="2618" spans="1:17">
      <c r="A2618" s="192" t="s">
        <v>7133</v>
      </c>
      <c r="B2618" s="196">
        <v>1.2252999999999998</v>
      </c>
      <c r="C2618" s="196">
        <v>0.79269999999999996</v>
      </c>
      <c r="D2618" s="196">
        <v>36.980599999999995</v>
      </c>
      <c r="E2618" s="196">
        <v>38.403499999999994</v>
      </c>
      <c r="F2618" s="196">
        <v>38.979699999999994</v>
      </c>
      <c r="G2618" s="196">
        <v>38.094799999999999</v>
      </c>
      <c r="H2618" s="197" t="s">
        <v>4326</v>
      </c>
      <c r="I2618" s="197"/>
      <c r="J2618" s="201" t="s">
        <v>3547</v>
      </c>
      <c r="K2618" s="197"/>
      <c r="L2618" s="192"/>
      <c r="M2618" s="197"/>
      <c r="N2618" s="192" t="s">
        <v>4020</v>
      </c>
      <c r="O2618" s="194" t="s">
        <v>1685</v>
      </c>
      <c r="P2618" s="192" t="s">
        <v>11033</v>
      </c>
      <c r="Q2618" s="197" t="s">
        <v>3547</v>
      </c>
    </row>
    <row r="2619" spans="1:17">
      <c r="A2619" s="192" t="s">
        <v>7134</v>
      </c>
      <c r="B2619" s="196">
        <v>1.5175999999999998</v>
      </c>
      <c r="C2619" s="196">
        <v>0.87079999999999991</v>
      </c>
      <c r="D2619" s="196">
        <v>33.718999999999994</v>
      </c>
      <c r="E2619" s="196">
        <v>34.355599999999995</v>
      </c>
      <c r="F2619" s="196">
        <v>35.923099999999998</v>
      </c>
      <c r="G2619" s="196">
        <v>34.666399999999996</v>
      </c>
      <c r="H2619" s="197" t="s">
        <v>1666</v>
      </c>
      <c r="I2619" s="197"/>
      <c r="J2619" s="201" t="s">
        <v>3547</v>
      </c>
      <c r="K2619" s="197"/>
      <c r="L2619" s="192"/>
      <c r="M2619" s="197"/>
      <c r="N2619" s="192" t="s">
        <v>1341</v>
      </c>
      <c r="O2619" s="194" t="s">
        <v>3040</v>
      </c>
      <c r="P2619" s="192" t="s">
        <v>11004</v>
      </c>
      <c r="Q2619" s="197" t="s">
        <v>3547</v>
      </c>
    </row>
    <row r="2620" spans="1:17">
      <c r="A2620" s="192" t="s">
        <v>7135</v>
      </c>
      <c r="B2620" s="196">
        <v>1.0648</v>
      </c>
      <c r="C2620" s="196">
        <v>0.80109999999999992</v>
      </c>
      <c r="D2620" s="196">
        <v>35.973999999999997</v>
      </c>
      <c r="E2620" s="196">
        <v>36.694699999999997</v>
      </c>
      <c r="F2620" s="196">
        <v>37.076699999999995</v>
      </c>
      <c r="G2620" s="196">
        <v>36.534599999999998</v>
      </c>
      <c r="H2620" s="197" t="s">
        <v>4326</v>
      </c>
      <c r="I2620" s="197"/>
      <c r="J2620" s="201" t="s">
        <v>3547</v>
      </c>
      <c r="K2620" s="197"/>
      <c r="L2620" s="192"/>
      <c r="M2620" s="197">
        <v>8.3999999999999995E-3</v>
      </c>
      <c r="N2620" s="192" t="s">
        <v>3580</v>
      </c>
      <c r="O2620" s="194" t="s">
        <v>3065</v>
      </c>
      <c r="P2620" s="192" t="s">
        <v>11034</v>
      </c>
      <c r="Q2620" s="197" t="s">
        <v>3547</v>
      </c>
    </row>
    <row r="2621" spans="1:17">
      <c r="A2621" s="192" t="s">
        <v>7136</v>
      </c>
      <c r="B2621" s="196">
        <v>1.5913999999999999</v>
      </c>
      <c r="C2621" s="196">
        <v>1.0899999999999999</v>
      </c>
      <c r="D2621" s="196">
        <v>46.497499999999995</v>
      </c>
      <c r="E2621" s="196">
        <v>47.383299999999998</v>
      </c>
      <c r="F2621" s="196">
        <v>49.056399999999996</v>
      </c>
      <c r="G2621" s="196">
        <v>47.640599999999999</v>
      </c>
      <c r="H2621" s="197" t="s">
        <v>4520</v>
      </c>
      <c r="I2621" s="197"/>
      <c r="J2621" s="201" t="s">
        <v>3547</v>
      </c>
      <c r="K2621" s="197"/>
      <c r="L2621" s="192"/>
      <c r="M2621" s="197"/>
      <c r="N2621" s="192" t="s">
        <v>3609</v>
      </c>
      <c r="O2621" s="194" t="s">
        <v>3063</v>
      </c>
      <c r="P2621" s="192" t="s">
        <v>11031</v>
      </c>
      <c r="Q2621" s="197" t="s">
        <v>3547</v>
      </c>
    </row>
    <row r="2622" spans="1:17">
      <c r="A2622" s="192" t="s">
        <v>7137</v>
      </c>
      <c r="B2622" s="196">
        <v>1.6589999999999998</v>
      </c>
      <c r="C2622" s="196">
        <v>1.0710999999999999</v>
      </c>
      <c r="D2622" s="196">
        <v>45.387999999999998</v>
      </c>
      <c r="E2622" s="196">
        <v>45.723099999999995</v>
      </c>
      <c r="F2622" s="196">
        <v>46.646699999999996</v>
      </c>
      <c r="G2622" s="196">
        <v>45.924599999999998</v>
      </c>
      <c r="H2622" s="197" t="s">
        <v>1620</v>
      </c>
      <c r="I2622" s="197" t="s">
        <v>1660</v>
      </c>
      <c r="J2622" s="201" t="s">
        <v>3547</v>
      </c>
      <c r="K2622" s="197" t="s">
        <v>3550</v>
      </c>
      <c r="L2622" s="192"/>
      <c r="M2622" s="197">
        <v>2.9599999999999998E-2</v>
      </c>
      <c r="N2622" s="192" t="s">
        <v>4510</v>
      </c>
      <c r="O2622" s="194" t="s">
        <v>3051</v>
      </c>
      <c r="P2622" s="192" t="s">
        <v>11018</v>
      </c>
      <c r="Q2622" s="197" t="s">
        <v>3547</v>
      </c>
    </row>
    <row r="2623" spans="1:17">
      <c r="A2623" s="192" t="s">
        <v>7139</v>
      </c>
      <c r="B2623" s="196">
        <v>1.4120999999999999</v>
      </c>
      <c r="C2623" s="196">
        <v>1.0820999999999998</v>
      </c>
      <c r="D2623" s="196">
        <v>42.0107</v>
      </c>
      <c r="E2623" s="196">
        <v>43.956299999999999</v>
      </c>
      <c r="F2623" s="196">
        <v>45.324499999999993</v>
      </c>
      <c r="G2623" s="196">
        <v>43.726699999999994</v>
      </c>
      <c r="H2623" s="197" t="s">
        <v>1660</v>
      </c>
      <c r="I2623" s="197"/>
      <c r="J2623" s="201" t="s">
        <v>3547</v>
      </c>
      <c r="K2623" s="197"/>
      <c r="L2623" s="192"/>
      <c r="M2623" s="197"/>
      <c r="N2623" s="192" t="s">
        <v>3957</v>
      </c>
      <c r="O2623" s="194" t="s">
        <v>3053</v>
      </c>
      <c r="P2623" s="192" t="s">
        <v>11020</v>
      </c>
      <c r="Q2623" s="197" t="s">
        <v>3547</v>
      </c>
    </row>
    <row r="2624" spans="1:17">
      <c r="A2624" s="192" t="s">
        <v>7140</v>
      </c>
      <c r="B2624" s="196">
        <v>1.3466999999999998</v>
      </c>
      <c r="C2624" s="196">
        <v>0.87079999999999991</v>
      </c>
      <c r="D2624" s="196">
        <v>29.353899999999999</v>
      </c>
      <c r="E2624" s="196">
        <v>28.620199999999997</v>
      </c>
      <c r="F2624" s="196">
        <v>29.171399999999998</v>
      </c>
      <c r="G2624" s="196">
        <v>29.048999999999999</v>
      </c>
      <c r="H2624" s="197" t="s">
        <v>1666</v>
      </c>
      <c r="I2624" s="197"/>
      <c r="J2624" s="201" t="s">
        <v>3547</v>
      </c>
      <c r="K2624" s="197"/>
      <c r="L2624" s="192"/>
      <c r="M2624" s="197"/>
      <c r="N2624" s="192" t="s">
        <v>4488</v>
      </c>
      <c r="O2624" s="194" t="s">
        <v>3027</v>
      </c>
      <c r="P2624" s="192" t="s">
        <v>10991</v>
      </c>
      <c r="Q2624" s="197" t="s">
        <v>3547</v>
      </c>
    </row>
    <row r="2625" spans="1:17">
      <c r="A2625" s="192" t="s">
        <v>7141</v>
      </c>
      <c r="B2625" s="196">
        <v>1.3884999999999998</v>
      </c>
      <c r="C2625" s="196">
        <v>0.87079999999999991</v>
      </c>
      <c r="D2625" s="196">
        <v>34.162299999999995</v>
      </c>
      <c r="E2625" s="196">
        <v>33.456599999999995</v>
      </c>
      <c r="F2625" s="196">
        <v>35.953499999999998</v>
      </c>
      <c r="G2625" s="196">
        <v>34.475599999999993</v>
      </c>
      <c r="H2625" s="197" t="s">
        <v>1666</v>
      </c>
      <c r="I2625" s="197"/>
      <c r="J2625" s="201" t="s">
        <v>3547</v>
      </c>
      <c r="K2625" s="197"/>
      <c r="L2625" s="192"/>
      <c r="M2625" s="197"/>
      <c r="N2625" s="192" t="s">
        <v>1341</v>
      </c>
      <c r="O2625" s="194" t="s">
        <v>3040</v>
      </c>
      <c r="P2625" s="192" t="s">
        <v>11004</v>
      </c>
      <c r="Q2625" s="197" t="s">
        <v>3547</v>
      </c>
    </row>
    <row r="2626" spans="1:17">
      <c r="A2626" s="192" t="s">
        <v>7142</v>
      </c>
      <c r="B2626" s="196">
        <v>1.613</v>
      </c>
      <c r="C2626" s="196">
        <v>1.1292</v>
      </c>
      <c r="D2626" s="196">
        <v>42.950599999999994</v>
      </c>
      <c r="E2626" s="196">
        <v>42.555699999999995</v>
      </c>
      <c r="F2626" s="196">
        <v>41.326499999999996</v>
      </c>
      <c r="G2626" s="196">
        <v>42.289099999999998</v>
      </c>
      <c r="H2626" s="197" t="s">
        <v>1356</v>
      </c>
      <c r="I2626" s="197" t="s">
        <v>1630</v>
      </c>
      <c r="J2626" s="201" t="s">
        <v>3547</v>
      </c>
      <c r="K2626" s="197" t="s">
        <v>3550</v>
      </c>
      <c r="L2626" s="192"/>
      <c r="M2626" s="197">
        <v>2.8599999999999997E-2</v>
      </c>
      <c r="N2626" s="192" t="s">
        <v>4522</v>
      </c>
      <c r="O2626" s="194" t="s">
        <v>3066</v>
      </c>
      <c r="P2626" s="192" t="s">
        <v>11035</v>
      </c>
      <c r="Q2626" s="197" t="s">
        <v>3547</v>
      </c>
    </row>
    <row r="2627" spans="1:17">
      <c r="A2627" s="192" t="s">
        <v>7143</v>
      </c>
      <c r="B2627" s="196">
        <v>1.5110999999999999</v>
      </c>
      <c r="C2627" s="196">
        <v>0.87079999999999991</v>
      </c>
      <c r="D2627" s="196">
        <v>32.061199999999999</v>
      </c>
      <c r="E2627" s="196">
        <v>31.960899999999999</v>
      </c>
      <c r="F2627" s="196">
        <v>34.427099999999996</v>
      </c>
      <c r="G2627" s="196">
        <v>32.791899999999998</v>
      </c>
      <c r="H2627" s="197" t="s">
        <v>1666</v>
      </c>
      <c r="I2627" s="197"/>
      <c r="J2627" s="201" t="s">
        <v>3547</v>
      </c>
      <c r="K2627" s="197"/>
      <c r="L2627" s="192"/>
      <c r="M2627" s="197"/>
      <c r="N2627" s="192" t="s">
        <v>4523</v>
      </c>
      <c r="O2627" s="194" t="s">
        <v>3067</v>
      </c>
      <c r="P2627" s="192" t="s">
        <v>11036</v>
      </c>
      <c r="Q2627" s="197" t="s">
        <v>3547</v>
      </c>
    </row>
    <row r="2628" spans="1:17">
      <c r="A2628" s="192" t="s">
        <v>7144</v>
      </c>
      <c r="B2628" s="196">
        <v>2.1783999999999999</v>
      </c>
      <c r="C2628" s="196">
        <v>0.87079999999999991</v>
      </c>
      <c r="D2628" s="196">
        <v>33.946599999999997</v>
      </c>
      <c r="E2628" s="196">
        <v>34.9422</v>
      </c>
      <c r="F2628" s="196">
        <v>35.781399999999998</v>
      </c>
      <c r="G2628" s="196">
        <v>34.857399999999998</v>
      </c>
      <c r="H2628" s="197" t="s">
        <v>1666</v>
      </c>
      <c r="I2628" s="197"/>
      <c r="J2628" s="201" t="s">
        <v>3547</v>
      </c>
      <c r="K2628" s="197"/>
      <c r="L2628" s="192"/>
      <c r="M2628" s="197"/>
      <c r="N2628" s="192" t="s">
        <v>4488</v>
      </c>
      <c r="O2628" s="194" t="s">
        <v>3027</v>
      </c>
      <c r="P2628" s="192" t="s">
        <v>10991</v>
      </c>
      <c r="Q2628" s="197" t="s">
        <v>3547</v>
      </c>
    </row>
    <row r="2629" spans="1:17">
      <c r="A2629" s="192" t="s">
        <v>7145</v>
      </c>
      <c r="B2629" s="196">
        <v>1.7225999999999999</v>
      </c>
      <c r="C2629" s="196">
        <v>0.87079999999999991</v>
      </c>
      <c r="D2629" s="196">
        <v>37.834199999999996</v>
      </c>
      <c r="E2629" s="196">
        <v>38.410699999999999</v>
      </c>
      <c r="F2629" s="196">
        <v>40.176099999999998</v>
      </c>
      <c r="G2629" s="196">
        <v>38.810599999999994</v>
      </c>
      <c r="H2629" s="197" t="s">
        <v>1666</v>
      </c>
      <c r="I2629" s="197"/>
      <c r="J2629" s="201" t="s">
        <v>3547</v>
      </c>
      <c r="K2629" s="197"/>
      <c r="L2629" s="192"/>
      <c r="M2629" s="197"/>
      <c r="N2629" s="192" t="s">
        <v>3578</v>
      </c>
      <c r="O2629" s="194" t="s">
        <v>3068</v>
      </c>
      <c r="P2629" s="192" t="s">
        <v>11037</v>
      </c>
      <c r="Q2629" s="197" t="s">
        <v>3547</v>
      </c>
    </row>
    <row r="2630" spans="1:17">
      <c r="A2630" s="192" t="s">
        <v>7146</v>
      </c>
      <c r="B2630" s="196">
        <v>1.3525999999999998</v>
      </c>
      <c r="C2630" s="196">
        <v>0.85299999999999998</v>
      </c>
      <c r="D2630" s="196">
        <v>38.243299999999998</v>
      </c>
      <c r="E2630" s="196">
        <v>36.421299999999995</v>
      </c>
      <c r="F2630" s="196">
        <v>36.848799999999997</v>
      </c>
      <c r="G2630" s="196">
        <v>37.164399999999993</v>
      </c>
      <c r="H2630" s="197" t="s">
        <v>4326</v>
      </c>
      <c r="I2630" s="197" t="s">
        <v>4513</v>
      </c>
      <c r="J2630" s="201" t="s">
        <v>3547</v>
      </c>
      <c r="K2630" s="197" t="s">
        <v>3550</v>
      </c>
      <c r="L2630" s="192"/>
      <c r="M2630" s="197">
        <v>1.3299999999999999E-2</v>
      </c>
      <c r="N2630" s="192" t="s">
        <v>4524</v>
      </c>
      <c r="O2630" s="194" t="s">
        <v>3069</v>
      </c>
      <c r="P2630" s="192" t="s">
        <v>11038</v>
      </c>
      <c r="Q2630" s="197" t="s">
        <v>3547</v>
      </c>
    </row>
    <row r="2631" spans="1:17">
      <c r="A2631" s="192" t="s">
        <v>7147</v>
      </c>
      <c r="B2631" s="196">
        <v>2.1742999999999997</v>
      </c>
      <c r="C2631" s="196">
        <v>1.0820999999999998</v>
      </c>
      <c r="D2631" s="196">
        <v>45.578399999999995</v>
      </c>
      <c r="E2631" s="196">
        <v>46.479099999999995</v>
      </c>
      <c r="F2631" s="196">
        <v>46.292299999999997</v>
      </c>
      <c r="G2631" s="196">
        <v>46.111099999999993</v>
      </c>
      <c r="H2631" s="197" t="s">
        <v>1660</v>
      </c>
      <c r="I2631" s="197"/>
      <c r="J2631" s="201" t="s">
        <v>3547</v>
      </c>
      <c r="K2631" s="197"/>
      <c r="L2631" s="192"/>
      <c r="M2631" s="197"/>
      <c r="N2631" s="192" t="s">
        <v>4494</v>
      </c>
      <c r="O2631" s="194" t="s">
        <v>3035</v>
      </c>
      <c r="P2631" s="192" t="s">
        <v>10999</v>
      </c>
      <c r="Q2631" s="197" t="s">
        <v>3547</v>
      </c>
    </row>
    <row r="2632" spans="1:17">
      <c r="A2632" s="192" t="s">
        <v>7148</v>
      </c>
      <c r="B2632" s="196">
        <v>1.4086999999999998</v>
      </c>
      <c r="C2632" s="196">
        <v>0.79329999999999989</v>
      </c>
      <c r="D2632" s="196">
        <v>30.3355</v>
      </c>
      <c r="E2632" s="196">
        <v>31.284999999999997</v>
      </c>
      <c r="F2632" s="196">
        <v>31.613899999999997</v>
      </c>
      <c r="G2632" s="196">
        <v>31.069099999999999</v>
      </c>
      <c r="H2632" s="197" t="s">
        <v>1783</v>
      </c>
      <c r="I2632" s="197"/>
      <c r="J2632" s="201" t="s">
        <v>3547</v>
      </c>
      <c r="K2632" s="197"/>
      <c r="L2632" s="192"/>
      <c r="M2632" s="197"/>
      <c r="N2632" s="192" t="s">
        <v>4281</v>
      </c>
      <c r="O2632" s="194" t="s">
        <v>3070</v>
      </c>
      <c r="P2632" s="192" t="s">
        <v>11039</v>
      </c>
      <c r="Q2632" s="197" t="s">
        <v>3547</v>
      </c>
    </row>
    <row r="2633" spans="1:17">
      <c r="A2633" s="192" t="s">
        <v>7149</v>
      </c>
      <c r="B2633" s="196">
        <v>1.6982999999999999</v>
      </c>
      <c r="C2633" s="196">
        <v>1.0209999999999999</v>
      </c>
      <c r="D2633" s="196">
        <v>39.9985</v>
      </c>
      <c r="E2633" s="196">
        <v>41.632599999999996</v>
      </c>
      <c r="F2633" s="196">
        <v>45.055299999999995</v>
      </c>
      <c r="G2633" s="196">
        <v>42.237699999999997</v>
      </c>
      <c r="H2633" s="197" t="s">
        <v>1620</v>
      </c>
      <c r="I2633" s="197"/>
      <c r="J2633" s="201" t="s">
        <v>3547</v>
      </c>
      <c r="K2633" s="197"/>
      <c r="L2633" s="192"/>
      <c r="M2633" s="197">
        <v>2.9599999999999998E-2</v>
      </c>
      <c r="N2633" s="192" t="s">
        <v>4510</v>
      </c>
      <c r="O2633" s="194" t="s">
        <v>3051</v>
      </c>
      <c r="P2633" s="192" t="s">
        <v>11018</v>
      </c>
      <c r="Q2633" s="197" t="s">
        <v>3547</v>
      </c>
    </row>
    <row r="2634" spans="1:17">
      <c r="A2634" s="192" t="s">
        <v>7150</v>
      </c>
      <c r="B2634" s="196">
        <v>1.7632999999999999</v>
      </c>
      <c r="C2634" s="196">
        <v>1.0820999999999998</v>
      </c>
      <c r="D2634" s="196">
        <v>48.0779</v>
      </c>
      <c r="E2634" s="196">
        <v>48.221699999999998</v>
      </c>
      <c r="F2634" s="196">
        <v>48.002499999999998</v>
      </c>
      <c r="G2634" s="196">
        <v>48.1023</v>
      </c>
      <c r="H2634" s="197" t="s">
        <v>1660</v>
      </c>
      <c r="I2634" s="197"/>
      <c r="J2634" s="201" t="s">
        <v>3547</v>
      </c>
      <c r="K2634" s="197"/>
      <c r="L2634" s="192"/>
      <c r="M2634" s="197"/>
      <c r="N2634" s="192" t="s">
        <v>3957</v>
      </c>
      <c r="O2634" s="194" t="s">
        <v>3053</v>
      </c>
      <c r="P2634" s="192" t="s">
        <v>11020</v>
      </c>
      <c r="Q2634" s="197" t="s">
        <v>3547</v>
      </c>
    </row>
    <row r="2635" spans="1:17">
      <c r="A2635" s="192" t="s">
        <v>7151</v>
      </c>
      <c r="B2635" s="196">
        <v>1.3486999999999998</v>
      </c>
      <c r="C2635" s="196">
        <v>0.94439999999999991</v>
      </c>
      <c r="D2635" s="196">
        <v>35.565299999999993</v>
      </c>
      <c r="E2635" s="196">
        <v>35.906299999999995</v>
      </c>
      <c r="F2635" s="196">
        <v>36.950199999999995</v>
      </c>
      <c r="G2635" s="196">
        <v>36.160799999999995</v>
      </c>
      <c r="H2635" s="197" t="s">
        <v>4326</v>
      </c>
      <c r="I2635" s="197" t="s">
        <v>1685</v>
      </c>
      <c r="J2635" s="201" t="s">
        <v>3610</v>
      </c>
      <c r="K2635" s="197"/>
      <c r="L2635" s="192"/>
      <c r="M2635" s="197">
        <v>3.6999999999999998E-2</v>
      </c>
      <c r="N2635" s="192" t="s">
        <v>4495</v>
      </c>
      <c r="O2635" s="194" t="s">
        <v>3036</v>
      </c>
      <c r="P2635" s="192" t="s">
        <v>11000</v>
      </c>
      <c r="Q2635" s="197" t="s">
        <v>9817</v>
      </c>
    </row>
    <row r="2636" spans="1:17">
      <c r="A2636" s="192" t="s">
        <v>7152</v>
      </c>
      <c r="B2636" s="196">
        <v>1.0574999999999999</v>
      </c>
      <c r="C2636" s="196">
        <v>0.87079999999999991</v>
      </c>
      <c r="D2636" s="196">
        <v>25.368499999999997</v>
      </c>
      <c r="E2636" s="196">
        <v>25.472299999999997</v>
      </c>
      <c r="F2636" s="196">
        <v>29.916999999999998</v>
      </c>
      <c r="G2636" s="196">
        <v>26.806699999999999</v>
      </c>
      <c r="H2636" s="197" t="s">
        <v>1666</v>
      </c>
      <c r="I2636" s="197"/>
      <c r="J2636" s="201" t="s">
        <v>3547</v>
      </c>
      <c r="K2636" s="197"/>
      <c r="L2636" s="192"/>
      <c r="M2636" s="197"/>
      <c r="N2636" s="192" t="s">
        <v>3577</v>
      </c>
      <c r="O2636" s="194" t="s">
        <v>3039</v>
      </c>
      <c r="P2636" s="192" t="s">
        <v>11003</v>
      </c>
      <c r="Q2636" s="197" t="s">
        <v>3547</v>
      </c>
    </row>
    <row r="2637" spans="1:17">
      <c r="A2637" s="192" t="s">
        <v>7153</v>
      </c>
      <c r="B2637" s="196">
        <v>1.4164999999999999</v>
      </c>
      <c r="C2637" s="196">
        <v>0.9123</v>
      </c>
      <c r="D2637" s="196">
        <v>32.494799999999998</v>
      </c>
      <c r="E2637" s="196">
        <v>33.838799999999999</v>
      </c>
      <c r="F2637" s="196">
        <v>34.5291</v>
      </c>
      <c r="G2637" s="196">
        <v>33.625999999999998</v>
      </c>
      <c r="H2637" s="197" t="s">
        <v>4485</v>
      </c>
      <c r="I2637" s="197" t="s">
        <v>1356</v>
      </c>
      <c r="J2637" s="201" t="s">
        <v>3547</v>
      </c>
      <c r="K2637" s="197" t="s">
        <v>3550</v>
      </c>
      <c r="L2637" s="192"/>
      <c r="M2637" s="197"/>
      <c r="N2637" s="192" t="s">
        <v>4519</v>
      </c>
      <c r="O2637" s="194" t="s">
        <v>3062</v>
      </c>
      <c r="P2637" s="192" t="s">
        <v>11030</v>
      </c>
      <c r="Q2637" s="197" t="s">
        <v>3547</v>
      </c>
    </row>
    <row r="2638" spans="1:17">
      <c r="A2638" s="192" t="s">
        <v>7154</v>
      </c>
      <c r="B2638" s="196">
        <v>1.0559999999999998</v>
      </c>
      <c r="C2638" s="196">
        <v>0.82959999999999989</v>
      </c>
      <c r="D2638" s="196">
        <v>28.137099999999997</v>
      </c>
      <c r="E2638" s="196">
        <v>30.2866</v>
      </c>
      <c r="F2638" s="196">
        <v>31.067799999999998</v>
      </c>
      <c r="G2638" s="196">
        <v>29.700099999999999</v>
      </c>
      <c r="H2638" s="197" t="s">
        <v>4485</v>
      </c>
      <c r="I2638" s="197"/>
      <c r="J2638" s="201" t="s">
        <v>3547</v>
      </c>
      <c r="K2638" s="197"/>
      <c r="L2638" s="192"/>
      <c r="M2638" s="197"/>
      <c r="N2638" s="192" t="s">
        <v>1344</v>
      </c>
      <c r="O2638" s="194" t="s">
        <v>3071</v>
      </c>
      <c r="P2638" s="192" t="s">
        <v>11040</v>
      </c>
      <c r="Q2638" s="197" t="s">
        <v>3547</v>
      </c>
    </row>
    <row r="2639" spans="1:17">
      <c r="A2639" s="192" t="s">
        <v>7155</v>
      </c>
      <c r="B2639" s="196">
        <v>1.1886999999999999</v>
      </c>
      <c r="C2639" s="196">
        <v>0.95439999999999992</v>
      </c>
      <c r="D2639" s="196">
        <v>29.209399999999999</v>
      </c>
      <c r="E2639" s="196">
        <v>29.657699999999998</v>
      </c>
      <c r="F2639" s="196">
        <v>29.880899999999997</v>
      </c>
      <c r="G2639" s="196">
        <v>29.570699999999999</v>
      </c>
      <c r="H2639" s="197" t="s">
        <v>1356</v>
      </c>
      <c r="I2639" s="197"/>
      <c r="J2639" s="201" t="s">
        <v>3547</v>
      </c>
      <c r="K2639" s="197"/>
      <c r="L2639" s="192"/>
      <c r="M2639" s="197"/>
      <c r="N2639" s="192" t="s">
        <v>4493</v>
      </c>
      <c r="O2639" s="194" t="s">
        <v>3034</v>
      </c>
      <c r="P2639" s="192" t="s">
        <v>10998</v>
      </c>
      <c r="Q2639" s="197" t="s">
        <v>3547</v>
      </c>
    </row>
    <row r="2640" spans="1:17">
      <c r="A2640" s="192" t="s">
        <v>7156</v>
      </c>
      <c r="B2640" s="196">
        <v>2.2738999999999998</v>
      </c>
      <c r="C2640" s="196">
        <v>1.0710999999999999</v>
      </c>
      <c r="D2640" s="196">
        <v>46.4375</v>
      </c>
      <c r="E2640" s="196">
        <v>47.380399999999995</v>
      </c>
      <c r="F2640" s="196">
        <v>46.632399999999997</v>
      </c>
      <c r="G2640" s="196">
        <v>46.817499999999995</v>
      </c>
      <c r="H2640" s="197" t="s">
        <v>1620</v>
      </c>
      <c r="I2640" s="197" t="s">
        <v>1660</v>
      </c>
      <c r="J2640" s="201" t="s">
        <v>3547</v>
      </c>
      <c r="K2640" s="197" t="s">
        <v>3550</v>
      </c>
      <c r="L2640" s="192"/>
      <c r="M2640" s="197">
        <v>3.9199999999999999E-2</v>
      </c>
      <c r="N2640" s="192" t="s">
        <v>3565</v>
      </c>
      <c r="O2640" s="194" t="s">
        <v>3032</v>
      </c>
      <c r="P2640" s="192" t="s">
        <v>10989</v>
      </c>
      <c r="Q2640" s="197" t="s">
        <v>3547</v>
      </c>
    </row>
    <row r="2641" spans="1:17">
      <c r="A2641" s="192" t="s">
        <v>7158</v>
      </c>
      <c r="B2641" s="196">
        <v>1.6173</v>
      </c>
      <c r="C2641" s="196">
        <v>0.95439999999999992</v>
      </c>
      <c r="D2641" s="196">
        <v>30.171699999999998</v>
      </c>
      <c r="E2641" s="196">
        <v>30.741099999999999</v>
      </c>
      <c r="F2641" s="196">
        <v>30.149699999999999</v>
      </c>
      <c r="G2641" s="196">
        <v>30.353499999999997</v>
      </c>
      <c r="H2641" s="197" t="s">
        <v>1356</v>
      </c>
      <c r="I2641" s="197"/>
      <c r="J2641" s="201" t="s">
        <v>3547</v>
      </c>
      <c r="K2641" s="197"/>
      <c r="L2641" s="192"/>
      <c r="M2641" s="197"/>
      <c r="N2641" s="192" t="s">
        <v>4502</v>
      </c>
      <c r="O2641" s="194" t="s">
        <v>3044</v>
      </c>
      <c r="P2641" s="192" t="s">
        <v>11009</v>
      </c>
      <c r="Q2641" s="197" t="s">
        <v>3547</v>
      </c>
    </row>
    <row r="2642" spans="1:17">
      <c r="A2642" s="192" t="s">
        <v>7159</v>
      </c>
      <c r="B2642" s="196">
        <v>1.1783999999999999</v>
      </c>
      <c r="C2642" s="196">
        <v>0.79269999999999996</v>
      </c>
      <c r="D2642" s="196">
        <v>28.162499999999998</v>
      </c>
      <c r="E2642" s="196">
        <v>33.535499999999999</v>
      </c>
      <c r="F2642" s="196">
        <v>32.860599999999998</v>
      </c>
      <c r="G2642" s="196">
        <v>31.6876</v>
      </c>
      <c r="H2642" s="197" t="s">
        <v>4492</v>
      </c>
      <c r="I2642" s="197"/>
      <c r="J2642" s="201" t="s">
        <v>3547</v>
      </c>
      <c r="K2642" s="197"/>
      <c r="L2642" s="192"/>
      <c r="M2642" s="197"/>
      <c r="N2642" s="192" t="s">
        <v>4313</v>
      </c>
      <c r="O2642" s="194" t="s">
        <v>3031</v>
      </c>
      <c r="P2642" s="192" t="s">
        <v>10996</v>
      </c>
      <c r="Q2642" s="197" t="s">
        <v>3547</v>
      </c>
    </row>
    <row r="2643" spans="1:17">
      <c r="A2643" s="192" t="s">
        <v>7160</v>
      </c>
      <c r="B2643" s="196">
        <v>1.2303999999999999</v>
      </c>
      <c r="C2643" s="196">
        <v>0.79269999999999996</v>
      </c>
      <c r="D2643" s="196">
        <v>30.558199999999999</v>
      </c>
      <c r="E2643" s="196">
        <v>31.454699999999999</v>
      </c>
      <c r="F2643" s="196">
        <v>31.557899999999997</v>
      </c>
      <c r="G2643" s="196">
        <v>31.190199999999997</v>
      </c>
      <c r="H2643" s="197" t="s">
        <v>4326</v>
      </c>
      <c r="I2643" s="197"/>
      <c r="J2643" s="201" t="s">
        <v>3547</v>
      </c>
      <c r="K2643" s="197"/>
      <c r="L2643" s="192"/>
      <c r="M2643" s="197"/>
      <c r="N2643" s="192" t="s">
        <v>3558</v>
      </c>
      <c r="O2643" s="194" t="s">
        <v>3072</v>
      </c>
      <c r="P2643" s="192" t="s">
        <v>11041</v>
      </c>
      <c r="Q2643" s="197" t="s">
        <v>3547</v>
      </c>
    </row>
    <row r="2644" spans="1:17">
      <c r="A2644" s="192" t="s">
        <v>7161</v>
      </c>
      <c r="B2644" s="196">
        <v>1.5984999999999998</v>
      </c>
      <c r="C2644" s="196">
        <v>0.99499999999999988</v>
      </c>
      <c r="D2644" s="196">
        <v>36.3095</v>
      </c>
      <c r="E2644" s="196">
        <v>37.323799999999999</v>
      </c>
      <c r="F2644" s="196">
        <v>37.478599999999993</v>
      </c>
      <c r="G2644" s="196">
        <v>37.037599999999998</v>
      </c>
      <c r="H2644" s="197" t="s">
        <v>4486</v>
      </c>
      <c r="I2644" s="197"/>
      <c r="J2644" s="201" t="s">
        <v>3547</v>
      </c>
      <c r="K2644" s="197"/>
      <c r="L2644" s="192"/>
      <c r="M2644" s="197">
        <v>0.1094</v>
      </c>
      <c r="N2644" s="192" t="s">
        <v>3602</v>
      </c>
      <c r="O2644" s="194" t="s">
        <v>3073</v>
      </c>
      <c r="P2644" s="192" t="s">
        <v>11042</v>
      </c>
      <c r="Q2644" s="197" t="s">
        <v>3547</v>
      </c>
    </row>
    <row r="2645" spans="1:17">
      <c r="A2645" s="192" t="s">
        <v>7162</v>
      </c>
      <c r="B2645" s="196">
        <v>1.6365999999999998</v>
      </c>
      <c r="C2645" s="196">
        <v>1.0710999999999999</v>
      </c>
      <c r="D2645" s="196">
        <v>36.967699999999994</v>
      </c>
      <c r="E2645" s="196">
        <v>38.791799999999995</v>
      </c>
      <c r="F2645" s="196">
        <v>41.147999999999996</v>
      </c>
      <c r="G2645" s="196">
        <v>38.940599999999996</v>
      </c>
      <c r="H2645" s="197" t="s">
        <v>1620</v>
      </c>
      <c r="I2645" s="197" t="s">
        <v>1660</v>
      </c>
      <c r="J2645" s="201" t="s">
        <v>3547</v>
      </c>
      <c r="K2645" s="197" t="s">
        <v>3550</v>
      </c>
      <c r="L2645" s="192"/>
      <c r="M2645" s="197"/>
      <c r="N2645" s="192" t="s">
        <v>4496</v>
      </c>
      <c r="O2645" s="194" t="s">
        <v>1678</v>
      </c>
      <c r="P2645" s="192" t="s">
        <v>10988</v>
      </c>
      <c r="Q2645" s="197" t="s">
        <v>3547</v>
      </c>
    </row>
    <row r="2646" spans="1:17">
      <c r="A2646" s="192" t="s">
        <v>7163</v>
      </c>
      <c r="B2646" s="196">
        <v>1.5375999999999999</v>
      </c>
      <c r="C2646" s="196">
        <v>1.0820999999999998</v>
      </c>
      <c r="D2646" s="196">
        <v>40.295899999999996</v>
      </c>
      <c r="E2646" s="196">
        <v>40.323999999999998</v>
      </c>
      <c r="F2646" s="196">
        <v>41.672799999999995</v>
      </c>
      <c r="G2646" s="196">
        <v>40.753999999999998</v>
      </c>
      <c r="H2646" s="197" t="s">
        <v>1660</v>
      </c>
      <c r="I2646" s="197"/>
      <c r="J2646" s="201" t="s">
        <v>3547</v>
      </c>
      <c r="K2646" s="197"/>
      <c r="L2646" s="192"/>
      <c r="M2646" s="197"/>
      <c r="N2646" s="192" t="s">
        <v>4494</v>
      </c>
      <c r="O2646" s="194" t="s">
        <v>3035</v>
      </c>
      <c r="P2646" s="192" t="s">
        <v>10999</v>
      </c>
      <c r="Q2646" s="197" t="s">
        <v>3547</v>
      </c>
    </row>
    <row r="2647" spans="1:17">
      <c r="A2647" s="192" t="s">
        <v>7164</v>
      </c>
      <c r="B2647" s="196">
        <v>1.4568999999999999</v>
      </c>
      <c r="C2647" s="196">
        <v>0.84519999999999995</v>
      </c>
      <c r="D2647" s="196">
        <v>33.743099999999998</v>
      </c>
      <c r="E2647" s="196">
        <v>35.128599999999999</v>
      </c>
      <c r="F2647" s="196">
        <v>32.1875</v>
      </c>
      <c r="G2647" s="196">
        <v>33.753299999999996</v>
      </c>
      <c r="H2647" s="197" t="s">
        <v>1783</v>
      </c>
      <c r="I2647" s="197" t="s">
        <v>1666</v>
      </c>
      <c r="J2647" s="201" t="s">
        <v>3547</v>
      </c>
      <c r="K2647" s="197" t="s">
        <v>3550</v>
      </c>
      <c r="L2647" s="192"/>
      <c r="M2647" s="197"/>
      <c r="N2647" s="192" t="s">
        <v>4281</v>
      </c>
      <c r="O2647" s="194" t="s">
        <v>3070</v>
      </c>
      <c r="P2647" s="192" t="s">
        <v>11039</v>
      </c>
      <c r="Q2647" s="197" t="s">
        <v>3547</v>
      </c>
    </row>
    <row r="2648" spans="1:17">
      <c r="A2648" s="192" t="s">
        <v>7165</v>
      </c>
      <c r="B2648" s="196">
        <v>1.2608999999999999</v>
      </c>
      <c r="C2648" s="196">
        <v>0.87079999999999991</v>
      </c>
      <c r="D2648" s="196">
        <v>31.869199999999999</v>
      </c>
      <c r="E2648" s="196">
        <v>30.475999999999999</v>
      </c>
      <c r="F2648" s="196">
        <v>32.292099999999998</v>
      </c>
      <c r="G2648" s="196">
        <v>31.522499999999997</v>
      </c>
      <c r="H2648" s="197" t="s">
        <v>1666</v>
      </c>
      <c r="I2648" s="197"/>
      <c r="J2648" s="201" t="s">
        <v>3547</v>
      </c>
      <c r="K2648" s="197"/>
      <c r="L2648" s="192"/>
      <c r="M2648" s="197"/>
      <c r="N2648" s="192" t="s">
        <v>4521</v>
      </c>
      <c r="O2648" s="194" t="s">
        <v>3064</v>
      </c>
      <c r="P2648" s="192" t="s">
        <v>11032</v>
      </c>
      <c r="Q2648" s="197" t="s">
        <v>3547</v>
      </c>
    </row>
    <row r="2649" spans="1:17">
      <c r="A2649" s="192" t="s">
        <v>7166</v>
      </c>
      <c r="B2649" s="196">
        <v>1.4194</v>
      </c>
      <c r="C2649" s="196">
        <v>0.87079999999999991</v>
      </c>
      <c r="D2649" s="196">
        <v>31.937999999999999</v>
      </c>
      <c r="E2649" s="196">
        <v>36.366599999999998</v>
      </c>
      <c r="F2649" s="196">
        <v>35.516699999999993</v>
      </c>
      <c r="G2649" s="196">
        <v>34.479299999999995</v>
      </c>
      <c r="H2649" s="197" t="s">
        <v>1666</v>
      </c>
      <c r="I2649" s="197"/>
      <c r="J2649" s="201" t="s">
        <v>3547</v>
      </c>
      <c r="K2649" s="197"/>
      <c r="L2649" s="192"/>
      <c r="M2649" s="197"/>
      <c r="N2649" s="192" t="s">
        <v>4521</v>
      </c>
      <c r="O2649" s="194" t="s">
        <v>3064</v>
      </c>
      <c r="P2649" s="192" t="s">
        <v>11032</v>
      </c>
      <c r="Q2649" s="197" t="s">
        <v>3547</v>
      </c>
    </row>
    <row r="2650" spans="1:17">
      <c r="A2650" s="192" t="s">
        <v>7167</v>
      </c>
      <c r="B2650" s="196">
        <v>1.2801999999999998</v>
      </c>
      <c r="C2650" s="196">
        <v>1.0209999999999999</v>
      </c>
      <c r="D2650" s="196">
        <v>39.215399999999995</v>
      </c>
      <c r="E2650" s="196">
        <v>39.034399999999998</v>
      </c>
      <c r="F2650" s="196">
        <v>39.587999999999994</v>
      </c>
      <c r="G2650" s="196">
        <v>39.279499999999999</v>
      </c>
      <c r="H2650" s="197" t="s">
        <v>1620</v>
      </c>
      <c r="I2650" s="197"/>
      <c r="J2650" s="201" t="s">
        <v>3547</v>
      </c>
      <c r="K2650" s="197"/>
      <c r="L2650" s="192"/>
      <c r="M2650" s="197">
        <v>2.9599999999999998E-2</v>
      </c>
      <c r="N2650" s="192" t="s">
        <v>4510</v>
      </c>
      <c r="O2650" s="194" t="s">
        <v>3051</v>
      </c>
      <c r="P2650" s="192" t="s">
        <v>11018</v>
      </c>
      <c r="Q2650" s="197" t="s">
        <v>3547</v>
      </c>
    </row>
    <row r="2651" spans="1:17">
      <c r="A2651" s="192" t="s">
        <v>7168</v>
      </c>
      <c r="B2651" s="196">
        <v>1.6766999999999999</v>
      </c>
      <c r="C2651" s="196">
        <v>1.0820999999999998</v>
      </c>
      <c r="D2651" s="196">
        <v>44.925699999999999</v>
      </c>
      <c r="E2651" s="196">
        <v>45.402999999999999</v>
      </c>
      <c r="F2651" s="196">
        <v>46.340299999999999</v>
      </c>
      <c r="G2651" s="196">
        <v>45.555</v>
      </c>
      <c r="H2651" s="197" t="s">
        <v>1660</v>
      </c>
      <c r="I2651" s="197"/>
      <c r="J2651" s="201" t="s">
        <v>3547</v>
      </c>
      <c r="K2651" s="197"/>
      <c r="L2651" s="192"/>
      <c r="M2651" s="197"/>
      <c r="N2651" s="192" t="s">
        <v>3957</v>
      </c>
      <c r="O2651" s="194" t="s">
        <v>3053</v>
      </c>
      <c r="P2651" s="192" t="s">
        <v>11020</v>
      </c>
      <c r="Q2651" s="197" t="s">
        <v>3547</v>
      </c>
    </row>
    <row r="2652" spans="1:17">
      <c r="A2652" s="192" t="s">
        <v>7169</v>
      </c>
      <c r="B2652" s="196">
        <v>2.3405999999999998</v>
      </c>
      <c r="C2652" s="196">
        <v>1.0820999999999998</v>
      </c>
      <c r="D2652" s="196">
        <v>43.879899999999999</v>
      </c>
      <c r="E2652" s="196">
        <v>45.101899999999993</v>
      </c>
      <c r="F2652" s="196">
        <v>43.429699999999997</v>
      </c>
      <c r="G2652" s="196">
        <v>44.101099999999995</v>
      </c>
      <c r="H2652" s="197" t="s">
        <v>1660</v>
      </c>
      <c r="I2652" s="197"/>
      <c r="J2652" s="201" t="s">
        <v>3547</v>
      </c>
      <c r="K2652" s="197"/>
      <c r="L2652" s="192"/>
      <c r="M2652" s="197"/>
      <c r="N2652" s="192" t="s">
        <v>4494</v>
      </c>
      <c r="O2652" s="194" t="s">
        <v>3035</v>
      </c>
      <c r="P2652" s="192" t="s">
        <v>10999</v>
      </c>
      <c r="Q2652" s="197" t="s">
        <v>3547</v>
      </c>
    </row>
    <row r="2653" spans="1:17">
      <c r="A2653" s="192" t="s">
        <v>7170</v>
      </c>
      <c r="B2653" s="196">
        <v>1.5702999999999998</v>
      </c>
      <c r="C2653" s="196">
        <v>0.95499999999999996</v>
      </c>
      <c r="D2653" s="196">
        <v>33.692399999999999</v>
      </c>
      <c r="E2653" s="196">
        <v>33.700699999999998</v>
      </c>
      <c r="F2653" s="196">
        <v>36.365499999999997</v>
      </c>
      <c r="G2653" s="196">
        <v>34.623399999999997</v>
      </c>
      <c r="H2653" s="197" t="s">
        <v>1568</v>
      </c>
      <c r="I2653" s="197"/>
      <c r="J2653" s="201" t="s">
        <v>3547</v>
      </c>
      <c r="K2653" s="197"/>
      <c r="L2653" s="192"/>
      <c r="M2653" s="197"/>
      <c r="N2653" s="192" t="s">
        <v>4252</v>
      </c>
      <c r="O2653" s="194" t="s">
        <v>3046</v>
      </c>
      <c r="P2653" s="192" t="s">
        <v>11012</v>
      </c>
      <c r="Q2653" s="197" t="s">
        <v>3547</v>
      </c>
    </row>
    <row r="2654" spans="1:17">
      <c r="A2654" s="192" t="s">
        <v>7171</v>
      </c>
      <c r="B2654" s="196">
        <v>2.0317999999999996</v>
      </c>
      <c r="C2654" s="196">
        <v>1.0820999999999998</v>
      </c>
      <c r="D2654" s="196">
        <v>48.087199999999996</v>
      </c>
      <c r="E2654" s="196">
        <v>47.617199999999997</v>
      </c>
      <c r="F2654" s="196">
        <v>47.293799999999997</v>
      </c>
      <c r="G2654" s="196">
        <v>47.655099999999997</v>
      </c>
      <c r="H2654" s="197" t="s">
        <v>1660</v>
      </c>
      <c r="I2654" s="197"/>
      <c r="J2654" s="201" t="s">
        <v>3547</v>
      </c>
      <c r="K2654" s="197"/>
      <c r="L2654" s="192"/>
      <c r="M2654" s="197"/>
      <c r="N2654" s="192" t="s">
        <v>4494</v>
      </c>
      <c r="O2654" s="194" t="s">
        <v>3035</v>
      </c>
      <c r="P2654" s="192" t="s">
        <v>10999</v>
      </c>
      <c r="Q2654" s="197" t="s">
        <v>3547</v>
      </c>
    </row>
    <row r="2655" spans="1:17">
      <c r="A2655" s="192" t="s">
        <v>7172</v>
      </c>
      <c r="B2655" s="196">
        <v>1.5971</v>
      </c>
      <c r="C2655" s="196">
        <v>0.87079999999999991</v>
      </c>
      <c r="D2655" s="196">
        <v>34.807799999999993</v>
      </c>
      <c r="E2655" s="196">
        <v>36.046199999999999</v>
      </c>
      <c r="F2655" s="196">
        <v>38.116</v>
      </c>
      <c r="G2655" s="196">
        <v>36.347999999999999</v>
      </c>
      <c r="H2655" s="197" t="s">
        <v>1666</v>
      </c>
      <c r="I2655" s="197"/>
      <c r="J2655" s="201" t="s">
        <v>3547</v>
      </c>
      <c r="K2655" s="197"/>
      <c r="L2655" s="192"/>
      <c r="M2655" s="197"/>
      <c r="N2655" s="192" t="s">
        <v>4488</v>
      </c>
      <c r="O2655" s="194" t="s">
        <v>3027</v>
      </c>
      <c r="P2655" s="192" t="s">
        <v>10991</v>
      </c>
      <c r="Q2655" s="197" t="s">
        <v>3547</v>
      </c>
    </row>
    <row r="2656" spans="1:17">
      <c r="A2656" s="192" t="s">
        <v>7173</v>
      </c>
      <c r="B2656" s="196">
        <v>1.7296999999999998</v>
      </c>
      <c r="C2656" s="196">
        <v>1.0306</v>
      </c>
      <c r="D2656" s="196">
        <v>45.755399999999995</v>
      </c>
      <c r="E2656" s="196">
        <v>41.809699999999999</v>
      </c>
      <c r="F2656" s="196">
        <v>43.128799999999998</v>
      </c>
      <c r="G2656" s="196">
        <v>43.558699999999995</v>
      </c>
      <c r="H2656" s="197" t="s">
        <v>1620</v>
      </c>
      <c r="I2656" s="197"/>
      <c r="J2656" s="201" t="s">
        <v>3547</v>
      </c>
      <c r="K2656" s="197"/>
      <c r="L2656" s="192"/>
      <c r="M2656" s="197">
        <v>3.9199999999999999E-2</v>
      </c>
      <c r="N2656" s="192" t="s">
        <v>3565</v>
      </c>
      <c r="O2656" s="194" t="s">
        <v>3032</v>
      </c>
      <c r="P2656" s="192" t="s">
        <v>10989</v>
      </c>
      <c r="Q2656" s="197" t="s">
        <v>3547</v>
      </c>
    </row>
    <row r="2657" spans="1:17">
      <c r="A2657" s="192" t="s">
        <v>7174</v>
      </c>
      <c r="B2657" s="196">
        <v>1.4057999999999999</v>
      </c>
      <c r="C2657" s="196">
        <v>0.97109999999999996</v>
      </c>
      <c r="D2657" s="196">
        <v>34.609299999999998</v>
      </c>
      <c r="E2657" s="196">
        <v>34.412499999999994</v>
      </c>
      <c r="F2657" s="196">
        <v>36.393099999999997</v>
      </c>
      <c r="G2657" s="196">
        <v>35.137099999999997</v>
      </c>
      <c r="H2657" s="197" t="s">
        <v>4490</v>
      </c>
      <c r="I2657" s="197" t="s">
        <v>4490</v>
      </c>
      <c r="J2657" s="201" t="s">
        <v>3547</v>
      </c>
      <c r="K2657" s="197" t="s">
        <v>3550</v>
      </c>
      <c r="L2657" s="192"/>
      <c r="M2657" s="197"/>
      <c r="N2657" s="192" t="s">
        <v>4087</v>
      </c>
      <c r="O2657" s="194" t="s">
        <v>3043</v>
      </c>
      <c r="P2657" s="192" t="s">
        <v>11007</v>
      </c>
      <c r="Q2657" s="197" t="s">
        <v>9817</v>
      </c>
    </row>
    <row r="2658" spans="1:17">
      <c r="A2658" s="192" t="s">
        <v>7175</v>
      </c>
      <c r="B2658" s="196">
        <v>1.1837</v>
      </c>
      <c r="C2658" s="196">
        <v>0.80559999999999998</v>
      </c>
      <c r="D2658" s="196">
        <v>31.912199999999999</v>
      </c>
      <c r="E2658" s="196">
        <v>32.031999999999996</v>
      </c>
      <c r="F2658" s="196">
        <v>32.412999999999997</v>
      </c>
      <c r="G2658" s="196">
        <v>32.112099999999998</v>
      </c>
      <c r="H2658" s="197" t="s">
        <v>4326</v>
      </c>
      <c r="I2658" s="197"/>
      <c r="J2658" s="201" t="s">
        <v>3547</v>
      </c>
      <c r="K2658" s="197"/>
      <c r="L2658" s="192"/>
      <c r="M2658" s="197">
        <v>1.2899999999999998E-2</v>
      </c>
      <c r="N2658" s="192" t="s">
        <v>4511</v>
      </c>
      <c r="O2658" s="194" t="s">
        <v>3052</v>
      </c>
      <c r="P2658" s="192" t="s">
        <v>11019</v>
      </c>
      <c r="Q2658" s="197" t="s">
        <v>3547</v>
      </c>
    </row>
    <row r="2659" spans="1:17">
      <c r="A2659" s="192" t="s">
        <v>7176</v>
      </c>
      <c r="B2659" s="196">
        <v>1.6667999999999998</v>
      </c>
      <c r="C2659" s="196">
        <v>0.9123</v>
      </c>
      <c r="D2659" s="196">
        <v>33.071799999999996</v>
      </c>
      <c r="E2659" s="196">
        <v>33.790399999999998</v>
      </c>
      <c r="F2659" s="196">
        <v>36.3979</v>
      </c>
      <c r="G2659" s="196">
        <v>34.407899999999998</v>
      </c>
      <c r="H2659" s="197" t="s">
        <v>4485</v>
      </c>
      <c r="I2659" s="197" t="s">
        <v>1356</v>
      </c>
      <c r="J2659" s="201" t="s">
        <v>3547</v>
      </c>
      <c r="K2659" s="197" t="s">
        <v>3550</v>
      </c>
      <c r="L2659" s="192"/>
      <c r="M2659" s="197"/>
      <c r="N2659" s="192" t="s">
        <v>4487</v>
      </c>
      <c r="O2659" s="194" t="s">
        <v>3026</v>
      </c>
      <c r="P2659" s="192" t="s">
        <v>10990</v>
      </c>
      <c r="Q2659" s="197" t="s">
        <v>9817</v>
      </c>
    </row>
    <row r="2660" spans="1:17">
      <c r="A2660" s="192" t="s">
        <v>7177</v>
      </c>
      <c r="B2660" s="196">
        <v>2.1644999999999999</v>
      </c>
      <c r="C2660" s="196">
        <v>0.94719999999999993</v>
      </c>
      <c r="D2660" s="196">
        <v>39.915899999999993</v>
      </c>
      <c r="E2660" s="196">
        <v>40.918799999999997</v>
      </c>
      <c r="F2660" s="196">
        <v>41.950799999999994</v>
      </c>
      <c r="G2660" s="196">
        <v>40.955699999999993</v>
      </c>
      <c r="H2660" s="197" t="s">
        <v>1517</v>
      </c>
      <c r="I2660" s="197" t="s">
        <v>4490</v>
      </c>
      <c r="J2660" s="201" t="s">
        <v>3547</v>
      </c>
      <c r="K2660" s="197" t="s">
        <v>3550</v>
      </c>
      <c r="L2660" s="192"/>
      <c r="M2660" s="197"/>
      <c r="N2660" s="192" t="s">
        <v>4509</v>
      </c>
      <c r="O2660" s="194" t="s">
        <v>3049</v>
      </c>
      <c r="P2660" s="192" t="s">
        <v>11016</v>
      </c>
      <c r="Q2660" s="197" t="s">
        <v>3547</v>
      </c>
    </row>
    <row r="2661" spans="1:17">
      <c r="A2661" s="192" t="s">
        <v>7178</v>
      </c>
      <c r="B2661" s="196">
        <v>1.6527999999999998</v>
      </c>
      <c r="C2661" s="196">
        <v>1.0710999999999999</v>
      </c>
      <c r="D2661" s="196">
        <v>39.907699999999998</v>
      </c>
      <c r="E2661" s="196">
        <v>41.002899999999997</v>
      </c>
      <c r="F2661" s="196">
        <v>42.286499999999997</v>
      </c>
      <c r="G2661" s="196">
        <v>41.079499999999996</v>
      </c>
      <c r="H2661" s="197" t="s">
        <v>1620</v>
      </c>
      <c r="I2661" s="197" t="s">
        <v>1660</v>
      </c>
      <c r="J2661" s="201" t="s">
        <v>3547</v>
      </c>
      <c r="K2661" s="197" t="s">
        <v>3550</v>
      </c>
      <c r="L2661" s="192"/>
      <c r="M2661" s="197"/>
      <c r="N2661" s="192" t="s">
        <v>4496</v>
      </c>
      <c r="O2661" s="194" t="s">
        <v>1678</v>
      </c>
      <c r="P2661" s="192" t="s">
        <v>10988</v>
      </c>
      <c r="Q2661" s="197" t="s">
        <v>3547</v>
      </c>
    </row>
    <row r="2662" spans="1:17">
      <c r="A2662" s="192" t="s">
        <v>7179</v>
      </c>
      <c r="B2662" s="196">
        <v>1.4565999999999999</v>
      </c>
      <c r="C2662" s="196">
        <v>0.95439999999999992</v>
      </c>
      <c r="D2662" s="196">
        <v>36.132199999999997</v>
      </c>
      <c r="E2662" s="196">
        <v>37.026299999999999</v>
      </c>
      <c r="F2662" s="196">
        <v>36.442299999999996</v>
      </c>
      <c r="G2662" s="196">
        <v>36.526799999999994</v>
      </c>
      <c r="H2662" s="197" t="s">
        <v>1356</v>
      </c>
      <c r="I2662" s="197"/>
      <c r="J2662" s="201" t="s">
        <v>3547</v>
      </c>
      <c r="K2662" s="197"/>
      <c r="L2662" s="192"/>
      <c r="M2662" s="197"/>
      <c r="N2662" s="192" t="s">
        <v>4502</v>
      </c>
      <c r="O2662" s="194" t="s">
        <v>3044</v>
      </c>
      <c r="P2662" s="192" t="s">
        <v>11009</v>
      </c>
      <c r="Q2662" s="197" t="s">
        <v>3547</v>
      </c>
    </row>
    <row r="2663" spans="1:17">
      <c r="A2663" s="192" t="s">
        <v>7180</v>
      </c>
      <c r="B2663" s="196">
        <v>1.5601999999999998</v>
      </c>
      <c r="C2663" s="196">
        <v>0.87079999999999991</v>
      </c>
      <c r="D2663" s="196">
        <v>35.116799999999998</v>
      </c>
      <c r="E2663" s="196">
        <v>36.050999999999995</v>
      </c>
      <c r="F2663" s="196">
        <v>39.084399999999995</v>
      </c>
      <c r="G2663" s="196">
        <v>36.679699999999997</v>
      </c>
      <c r="H2663" s="197" t="s">
        <v>1666</v>
      </c>
      <c r="I2663" s="197"/>
      <c r="J2663" s="201" t="s">
        <v>3547</v>
      </c>
      <c r="K2663" s="197"/>
      <c r="L2663" s="192"/>
      <c r="M2663" s="197"/>
      <c r="N2663" s="192" t="s">
        <v>4488</v>
      </c>
      <c r="O2663" s="194" t="s">
        <v>3027</v>
      </c>
      <c r="P2663" s="192" t="s">
        <v>10991</v>
      </c>
      <c r="Q2663" s="197" t="s">
        <v>3547</v>
      </c>
    </row>
    <row r="2664" spans="1:17">
      <c r="A2664" s="192" t="s">
        <v>7181</v>
      </c>
      <c r="B2664" s="196">
        <v>1.1756</v>
      </c>
      <c r="C2664" s="196">
        <v>0.79269999999999996</v>
      </c>
      <c r="D2664" s="196">
        <v>26.945399999999999</v>
      </c>
      <c r="E2664" s="196">
        <v>27.352699999999999</v>
      </c>
      <c r="F2664" s="196">
        <v>27.775499999999997</v>
      </c>
      <c r="G2664" s="196">
        <v>27.3583</v>
      </c>
      <c r="H2664" s="197" t="s">
        <v>1783</v>
      </c>
      <c r="I2664" s="197" t="s">
        <v>4326</v>
      </c>
      <c r="J2664" s="201" t="s">
        <v>3547</v>
      </c>
      <c r="K2664" s="197"/>
      <c r="L2664" s="192" t="s">
        <v>3550</v>
      </c>
      <c r="M2664" s="197"/>
      <c r="N2664" s="192" t="s">
        <v>4281</v>
      </c>
      <c r="O2664" s="194" t="s">
        <v>3070</v>
      </c>
      <c r="P2664" s="192" t="s">
        <v>11039</v>
      </c>
      <c r="Q2664" s="197" t="s">
        <v>3547</v>
      </c>
    </row>
    <row r="2665" spans="1:17">
      <c r="A2665" s="192" t="s">
        <v>7182</v>
      </c>
      <c r="B2665" s="196">
        <v>1.6600999999999999</v>
      </c>
      <c r="C2665" s="196">
        <v>0.87079999999999991</v>
      </c>
      <c r="D2665" s="196">
        <v>35.089399999999998</v>
      </c>
      <c r="E2665" s="196">
        <v>36.156699999999994</v>
      </c>
      <c r="F2665" s="196">
        <v>38.251899999999999</v>
      </c>
      <c r="G2665" s="196">
        <v>36.493199999999995</v>
      </c>
      <c r="H2665" s="197" t="s">
        <v>1666</v>
      </c>
      <c r="I2665" s="197"/>
      <c r="J2665" s="201" t="s">
        <v>3547</v>
      </c>
      <c r="K2665" s="197"/>
      <c r="L2665" s="192"/>
      <c r="M2665" s="197"/>
      <c r="N2665" s="192" t="s">
        <v>4488</v>
      </c>
      <c r="O2665" s="194" t="s">
        <v>3027</v>
      </c>
      <c r="P2665" s="192" t="s">
        <v>10991</v>
      </c>
      <c r="Q2665" s="197" t="s">
        <v>3547</v>
      </c>
    </row>
    <row r="2666" spans="1:17">
      <c r="A2666" s="192" t="s">
        <v>7183</v>
      </c>
      <c r="B2666" s="196">
        <v>1.6801999999999999</v>
      </c>
      <c r="C2666" s="196">
        <v>1.0128999999999999</v>
      </c>
      <c r="D2666" s="196">
        <v>39.464399999999998</v>
      </c>
      <c r="E2666" s="196">
        <v>41.649299999999997</v>
      </c>
      <c r="F2666" s="196">
        <v>42.860499999999995</v>
      </c>
      <c r="G2666" s="196">
        <v>41.370299999999993</v>
      </c>
      <c r="H2666" s="197" t="s">
        <v>1745</v>
      </c>
      <c r="I2666" s="197"/>
      <c r="J2666" s="201" t="s">
        <v>3547</v>
      </c>
      <c r="K2666" s="197"/>
      <c r="L2666" s="192"/>
      <c r="M2666" s="197"/>
      <c r="N2666" s="192" t="s">
        <v>4525</v>
      </c>
      <c r="O2666" s="194" t="s">
        <v>3074</v>
      </c>
      <c r="P2666" s="192" t="s">
        <v>11043</v>
      </c>
      <c r="Q2666" s="197" t="s">
        <v>3547</v>
      </c>
    </row>
    <row r="2667" spans="1:17">
      <c r="A2667" s="192" t="s">
        <v>7184</v>
      </c>
      <c r="B2667" s="196">
        <v>1.7006999999999999</v>
      </c>
      <c r="C2667" s="196">
        <v>0.9123</v>
      </c>
      <c r="D2667" s="196">
        <v>37.129499999999993</v>
      </c>
      <c r="E2667" s="196">
        <v>38.220299999999995</v>
      </c>
      <c r="F2667" s="196">
        <v>39.595299999999995</v>
      </c>
      <c r="G2667" s="196">
        <v>38.283499999999997</v>
      </c>
      <c r="H2667" s="197" t="s">
        <v>4485</v>
      </c>
      <c r="I2667" s="197" t="s">
        <v>1356</v>
      </c>
      <c r="J2667" s="201" t="s">
        <v>3547</v>
      </c>
      <c r="K2667" s="197" t="s">
        <v>3550</v>
      </c>
      <c r="L2667" s="192"/>
      <c r="M2667" s="197"/>
      <c r="N2667" s="192" t="s">
        <v>4519</v>
      </c>
      <c r="O2667" s="194" t="s">
        <v>3062</v>
      </c>
      <c r="P2667" s="192" t="s">
        <v>11030</v>
      </c>
      <c r="Q2667" s="197" t="s">
        <v>3547</v>
      </c>
    </row>
    <row r="2668" spans="1:17">
      <c r="A2668" s="192" t="s">
        <v>7185</v>
      </c>
      <c r="B2668" s="196">
        <v>0.7296999999999999</v>
      </c>
      <c r="C2668" s="196">
        <v>1.0306</v>
      </c>
      <c r="D2668" s="196">
        <v>30.454099999999997</v>
      </c>
      <c r="E2668" s="196">
        <v>31.011599999999998</v>
      </c>
      <c r="F2668" s="196">
        <v>30.964599999999997</v>
      </c>
      <c r="G2668" s="196">
        <v>30.819799999999997</v>
      </c>
      <c r="H2668" s="197" t="s">
        <v>1620</v>
      </c>
      <c r="I2668" s="197"/>
      <c r="J2668" s="201" t="s">
        <v>3547</v>
      </c>
      <c r="K2668" s="197"/>
      <c r="L2668" s="192"/>
      <c r="M2668" s="197">
        <v>3.9199999999999999E-2</v>
      </c>
      <c r="N2668" s="192" t="s">
        <v>3565</v>
      </c>
      <c r="O2668" s="194" t="s">
        <v>3032</v>
      </c>
      <c r="P2668" s="192" t="s">
        <v>10989</v>
      </c>
      <c r="Q2668" s="197" t="s">
        <v>3547</v>
      </c>
    </row>
    <row r="2669" spans="1:17">
      <c r="A2669" s="192" t="s">
        <v>7186</v>
      </c>
      <c r="B2669" s="196">
        <v>0.90769999999999995</v>
      </c>
      <c r="C2669" s="196">
        <v>1.0306</v>
      </c>
      <c r="D2669" s="196">
        <v>30.740199999999998</v>
      </c>
      <c r="E2669" s="196">
        <v>36.195699999999995</v>
      </c>
      <c r="F2669" s="196">
        <v>27.056399999999996</v>
      </c>
      <c r="G2669" s="196">
        <v>31.3995</v>
      </c>
      <c r="H2669" s="197" t="s">
        <v>1620</v>
      </c>
      <c r="I2669" s="197"/>
      <c r="J2669" s="201" t="s">
        <v>3547</v>
      </c>
      <c r="K2669" s="197"/>
      <c r="L2669" s="192"/>
      <c r="M2669" s="197">
        <v>3.9199999999999999E-2</v>
      </c>
      <c r="N2669" s="192" t="s">
        <v>3565</v>
      </c>
      <c r="O2669" s="194" t="s">
        <v>3032</v>
      </c>
      <c r="P2669" s="192" t="s">
        <v>10989</v>
      </c>
      <c r="Q2669" s="197" t="s">
        <v>3547</v>
      </c>
    </row>
    <row r="2670" spans="1:17">
      <c r="A2670" s="192" t="s">
        <v>7187</v>
      </c>
      <c r="B2670" s="196">
        <v>1.6906999999999999</v>
      </c>
      <c r="C2670" s="196">
        <v>1.0820999999999998</v>
      </c>
      <c r="D2670" s="196">
        <v>43.397399999999998</v>
      </c>
      <c r="E2670" s="196">
        <v>43.554799999999993</v>
      </c>
      <c r="F2670" s="196">
        <v>42.715899999999998</v>
      </c>
      <c r="G2670" s="196">
        <v>43.215599999999995</v>
      </c>
      <c r="H2670" s="197" t="s">
        <v>1660</v>
      </c>
      <c r="I2670" s="197"/>
      <c r="J2670" s="201" t="s">
        <v>3547</v>
      </c>
      <c r="K2670" s="197"/>
      <c r="L2670" s="192"/>
      <c r="M2670" s="197"/>
      <c r="N2670" s="192" t="s">
        <v>4494</v>
      </c>
      <c r="O2670" s="194" t="s">
        <v>3035</v>
      </c>
      <c r="P2670" s="192" t="s">
        <v>10999</v>
      </c>
      <c r="Q2670" s="197" t="s">
        <v>3547</v>
      </c>
    </row>
    <row r="2671" spans="1:17">
      <c r="A2671" s="192" t="s">
        <v>7188</v>
      </c>
      <c r="B2671" s="196">
        <v>1.7169999999999999</v>
      </c>
      <c r="C2671" s="196">
        <v>1.0710999999999999</v>
      </c>
      <c r="D2671" s="196">
        <v>40.912699999999994</v>
      </c>
      <c r="E2671" s="196">
        <v>42.933299999999996</v>
      </c>
      <c r="F2671" s="196"/>
      <c r="G2671" s="196">
        <v>41.911799999999999</v>
      </c>
      <c r="H2671" s="197" t="s">
        <v>1620</v>
      </c>
      <c r="I2671" s="197" t="s">
        <v>1660</v>
      </c>
      <c r="J2671" s="201" t="s">
        <v>3547</v>
      </c>
      <c r="K2671" s="197" t="s">
        <v>3550</v>
      </c>
      <c r="L2671" s="192"/>
      <c r="M2671" s="197"/>
      <c r="N2671" s="192" t="s">
        <v>4496</v>
      </c>
      <c r="O2671" s="194" t="s">
        <v>1678</v>
      </c>
      <c r="P2671" s="192" t="s">
        <v>10988</v>
      </c>
      <c r="Q2671" s="197" t="s">
        <v>3547</v>
      </c>
    </row>
    <row r="2672" spans="1:17">
      <c r="A2672" s="192" t="s">
        <v>7189</v>
      </c>
      <c r="B2672" s="196">
        <v>1.4829999999999999</v>
      </c>
      <c r="C2672" s="196">
        <v>1.0820999999999998</v>
      </c>
      <c r="D2672" s="196">
        <v>29.540599999999998</v>
      </c>
      <c r="E2672" s="196">
        <v>33.112099999999998</v>
      </c>
      <c r="F2672" s="196">
        <v>32.602799999999995</v>
      </c>
      <c r="G2672" s="196">
        <v>31.798699999999997</v>
      </c>
      <c r="H2672" s="197" t="s">
        <v>1660</v>
      </c>
      <c r="I2672" s="197"/>
      <c r="J2672" s="201" t="s">
        <v>3547</v>
      </c>
      <c r="K2672" s="197"/>
      <c r="L2672" s="192"/>
      <c r="M2672" s="197"/>
      <c r="N2672" s="192" t="s">
        <v>4494</v>
      </c>
      <c r="O2672" s="194" t="s">
        <v>3035</v>
      </c>
      <c r="P2672" s="192" t="s">
        <v>10999</v>
      </c>
      <c r="Q2672" s="197" t="s">
        <v>3547</v>
      </c>
    </row>
    <row r="2673" spans="1:17">
      <c r="A2673" s="192" t="s">
        <v>7190</v>
      </c>
      <c r="B2673" s="196">
        <v>2.1033999999999997</v>
      </c>
      <c r="C2673" s="196">
        <v>0.79329999999999989</v>
      </c>
      <c r="D2673" s="196">
        <v>30.726699999999997</v>
      </c>
      <c r="E2673" s="196">
        <v>29.8523</v>
      </c>
      <c r="F2673" s="196">
        <v>30.442299999999999</v>
      </c>
      <c r="G2673" s="196">
        <v>30.333699999999997</v>
      </c>
      <c r="H2673" s="197" t="s">
        <v>1783</v>
      </c>
      <c r="I2673" s="197"/>
      <c r="J2673" s="201" t="s">
        <v>3547</v>
      </c>
      <c r="K2673" s="197"/>
      <c r="L2673" s="192"/>
      <c r="M2673" s="197"/>
      <c r="N2673" s="192" t="s">
        <v>4281</v>
      </c>
      <c r="O2673" s="194" t="s">
        <v>3070</v>
      </c>
      <c r="P2673" s="192" t="s">
        <v>11039</v>
      </c>
      <c r="Q2673" s="197" t="s">
        <v>3547</v>
      </c>
    </row>
    <row r="2674" spans="1:17">
      <c r="A2674" s="192" t="s">
        <v>7191</v>
      </c>
      <c r="B2674" s="196">
        <v>1.9064999999999999</v>
      </c>
      <c r="C2674" s="196">
        <v>1.0820999999999998</v>
      </c>
      <c r="D2674" s="196">
        <v>51.177699999999994</v>
      </c>
      <c r="E2674" s="196">
        <v>51.139499999999998</v>
      </c>
      <c r="F2674" s="196">
        <v>51.91</v>
      </c>
      <c r="G2674" s="196">
        <v>51.389999999999993</v>
      </c>
      <c r="H2674" s="197" t="s">
        <v>1660</v>
      </c>
      <c r="I2674" s="197"/>
      <c r="J2674" s="201" t="s">
        <v>3547</v>
      </c>
      <c r="K2674" s="197"/>
      <c r="L2674" s="192"/>
      <c r="M2674" s="197"/>
      <c r="N2674" s="192" t="s">
        <v>4494</v>
      </c>
      <c r="O2674" s="194" t="s">
        <v>3035</v>
      </c>
      <c r="P2674" s="192" t="s">
        <v>10999</v>
      </c>
      <c r="Q2674" s="197" t="s">
        <v>3547</v>
      </c>
    </row>
    <row r="2675" spans="1:17">
      <c r="A2675" s="192" t="s">
        <v>11044</v>
      </c>
      <c r="B2675" s="196"/>
      <c r="C2675" s="196">
        <v>0.94439999999999991</v>
      </c>
      <c r="D2675" s="196">
        <v>31.220199999999998</v>
      </c>
      <c r="E2675" s="196"/>
      <c r="F2675" s="196"/>
      <c r="G2675" s="196">
        <v>31.220199999999998</v>
      </c>
      <c r="H2675" s="197" t="s">
        <v>4326</v>
      </c>
      <c r="I2675" s="197" t="s">
        <v>1685</v>
      </c>
      <c r="J2675" s="201" t="s">
        <v>3610</v>
      </c>
      <c r="K2675" s="197"/>
      <c r="L2675" s="192"/>
      <c r="M2675" s="197">
        <v>3.6999999999999998E-2</v>
      </c>
      <c r="N2675" s="192" t="s">
        <v>4495</v>
      </c>
      <c r="O2675" s="194" t="s">
        <v>3036</v>
      </c>
      <c r="P2675" s="192" t="s">
        <v>11000</v>
      </c>
      <c r="Q2675" s="197" t="s">
        <v>3547</v>
      </c>
    </row>
    <row r="2676" spans="1:17">
      <c r="A2676" s="192" t="s">
        <v>7192</v>
      </c>
      <c r="B2676" s="196">
        <v>2.3207999999999998</v>
      </c>
      <c r="C2676" s="196">
        <v>0.95439999999999992</v>
      </c>
      <c r="D2676" s="196">
        <v>29.615599999999997</v>
      </c>
      <c r="E2676" s="196">
        <v>33.105099999999993</v>
      </c>
      <c r="F2676" s="196">
        <v>35.367999999999995</v>
      </c>
      <c r="G2676" s="196">
        <v>32.734299999999998</v>
      </c>
      <c r="H2676" s="197" t="s">
        <v>1356</v>
      </c>
      <c r="I2676" s="197"/>
      <c r="J2676" s="201" t="s">
        <v>3547</v>
      </c>
      <c r="K2676" s="197"/>
      <c r="L2676" s="192"/>
      <c r="M2676" s="197"/>
      <c r="N2676" s="192" t="s">
        <v>4502</v>
      </c>
      <c r="O2676" s="194" t="s">
        <v>3044</v>
      </c>
      <c r="P2676" s="192" t="s">
        <v>11009</v>
      </c>
      <c r="Q2676" s="197" t="s">
        <v>3547</v>
      </c>
    </row>
    <row r="2677" spans="1:17">
      <c r="A2677" s="192" t="s">
        <v>7193</v>
      </c>
      <c r="B2677" s="196">
        <v>2.2068999999999996</v>
      </c>
      <c r="C2677" s="196">
        <v>0.99139999999999995</v>
      </c>
      <c r="D2677" s="196">
        <v>34.084299999999999</v>
      </c>
      <c r="E2677" s="196">
        <v>35.747199999999999</v>
      </c>
      <c r="F2677" s="196">
        <v>36.465699999999998</v>
      </c>
      <c r="G2677" s="196">
        <v>35.454099999999997</v>
      </c>
      <c r="H2677" s="197" t="s">
        <v>1685</v>
      </c>
      <c r="I2677" s="197" t="s">
        <v>1620</v>
      </c>
      <c r="J2677" s="201" t="s">
        <v>3547</v>
      </c>
      <c r="K2677" s="197" t="s">
        <v>3550</v>
      </c>
      <c r="L2677" s="192"/>
      <c r="M2677" s="197">
        <v>5.7999999999999996E-3</v>
      </c>
      <c r="N2677" s="192" t="s">
        <v>4498</v>
      </c>
      <c r="O2677" s="194" t="s">
        <v>3041</v>
      </c>
      <c r="P2677" s="192" t="s">
        <v>11005</v>
      </c>
      <c r="Q2677" s="197" t="s">
        <v>3547</v>
      </c>
    </row>
    <row r="2678" spans="1:17">
      <c r="A2678" s="192" t="s">
        <v>9748</v>
      </c>
      <c r="B2678" s="196"/>
      <c r="C2678" s="196">
        <v>0.95439999999999992</v>
      </c>
      <c r="D2678" s="196">
        <v>30.711299999999998</v>
      </c>
      <c r="E2678" s="196">
        <v>33.016499999999994</v>
      </c>
      <c r="F2678" s="196"/>
      <c r="G2678" s="196">
        <v>31.912099999999999</v>
      </c>
      <c r="H2678" s="197" t="s">
        <v>1356</v>
      </c>
      <c r="I2678" s="197"/>
      <c r="J2678" s="201" t="s">
        <v>3547</v>
      </c>
      <c r="K2678" s="197"/>
      <c r="L2678" s="192"/>
      <c r="M2678" s="197"/>
      <c r="N2678" s="192" t="s">
        <v>4502</v>
      </c>
      <c r="O2678" s="194" t="s">
        <v>3044</v>
      </c>
      <c r="P2678" s="192" t="s">
        <v>11009</v>
      </c>
      <c r="Q2678" s="197" t="s">
        <v>3547</v>
      </c>
    </row>
    <row r="2679" spans="1:17">
      <c r="A2679" s="192" t="s">
        <v>7194</v>
      </c>
      <c r="B2679" s="196">
        <v>2.5331999999999999</v>
      </c>
      <c r="C2679" s="196">
        <v>0.95439999999999992</v>
      </c>
      <c r="D2679" s="196">
        <v>28.294499999999999</v>
      </c>
      <c r="E2679" s="196">
        <v>29.267799999999998</v>
      </c>
      <c r="F2679" s="196">
        <v>30.5962</v>
      </c>
      <c r="G2679" s="196">
        <v>29.337799999999998</v>
      </c>
      <c r="H2679" s="197" t="s">
        <v>1356</v>
      </c>
      <c r="I2679" s="197"/>
      <c r="J2679" s="201" t="s">
        <v>3547</v>
      </c>
      <c r="K2679" s="197"/>
      <c r="L2679" s="192"/>
      <c r="M2679" s="197"/>
      <c r="N2679" s="192" t="s">
        <v>4502</v>
      </c>
      <c r="O2679" s="194" t="s">
        <v>3044</v>
      </c>
      <c r="P2679" s="192" t="s">
        <v>11009</v>
      </c>
      <c r="Q2679" s="197" t="s">
        <v>3547</v>
      </c>
    </row>
    <row r="2680" spans="1:17">
      <c r="A2680" s="192" t="s">
        <v>7195</v>
      </c>
      <c r="B2680" s="196">
        <v>2.2857999999999996</v>
      </c>
      <c r="C2680" s="196">
        <v>1.0710999999999999</v>
      </c>
      <c r="D2680" s="196">
        <v>43.709699999999998</v>
      </c>
      <c r="E2680" s="196">
        <v>46.555</v>
      </c>
      <c r="F2680" s="196">
        <v>47.598899999999993</v>
      </c>
      <c r="G2680" s="196">
        <v>46.029599999999995</v>
      </c>
      <c r="H2680" s="197" t="s">
        <v>1620</v>
      </c>
      <c r="I2680" s="197" t="s">
        <v>1660</v>
      </c>
      <c r="J2680" s="201" t="s">
        <v>3547</v>
      </c>
      <c r="K2680" s="197" t="s">
        <v>3550</v>
      </c>
      <c r="L2680" s="192"/>
      <c r="M2680" s="197"/>
      <c r="N2680" s="192" t="s">
        <v>4496</v>
      </c>
      <c r="O2680" s="194" t="s">
        <v>1678</v>
      </c>
      <c r="P2680" s="192" t="s">
        <v>10988</v>
      </c>
      <c r="Q2680" s="197" t="s">
        <v>3547</v>
      </c>
    </row>
    <row r="2681" spans="1:17">
      <c r="A2681" s="192" t="s">
        <v>7196</v>
      </c>
      <c r="B2681" s="196">
        <v>2.1644999999999999</v>
      </c>
      <c r="C2681" s="196">
        <v>0.87079999999999991</v>
      </c>
      <c r="D2681" s="196">
        <v>30.547999999999998</v>
      </c>
      <c r="E2681" s="196">
        <v>30.8828</v>
      </c>
      <c r="F2681" s="196">
        <v>31.261399999999998</v>
      </c>
      <c r="G2681" s="196">
        <v>30.911899999999999</v>
      </c>
      <c r="H2681" s="197" t="s">
        <v>1666</v>
      </c>
      <c r="I2681" s="197"/>
      <c r="J2681" s="201" t="s">
        <v>3547</v>
      </c>
      <c r="K2681" s="197"/>
      <c r="L2681" s="192"/>
      <c r="M2681" s="197"/>
      <c r="N2681" s="192" t="s">
        <v>1341</v>
      </c>
      <c r="O2681" s="194" t="s">
        <v>3040</v>
      </c>
      <c r="P2681" s="192" t="s">
        <v>11004</v>
      </c>
      <c r="Q2681" s="197" t="s">
        <v>3547</v>
      </c>
    </row>
    <row r="2682" spans="1:17">
      <c r="A2682" s="192" t="s">
        <v>7197</v>
      </c>
      <c r="B2682" s="196">
        <v>2.2095999999999996</v>
      </c>
      <c r="C2682" s="196">
        <v>1.0306</v>
      </c>
      <c r="D2682" s="196">
        <v>36.964499999999994</v>
      </c>
      <c r="E2682" s="196">
        <v>38.180199999999999</v>
      </c>
      <c r="F2682" s="196">
        <v>40.275599999999997</v>
      </c>
      <c r="G2682" s="196">
        <v>38.766699999999993</v>
      </c>
      <c r="H2682" s="197" t="s">
        <v>1620</v>
      </c>
      <c r="I2682" s="197"/>
      <c r="J2682" s="201" t="s">
        <v>3547</v>
      </c>
      <c r="K2682" s="197"/>
      <c r="L2682" s="192"/>
      <c r="M2682" s="197">
        <v>3.9199999999999999E-2</v>
      </c>
      <c r="N2682" s="192" t="s">
        <v>3565</v>
      </c>
      <c r="O2682" s="194" t="s">
        <v>3032</v>
      </c>
      <c r="P2682" s="192" t="s">
        <v>10989</v>
      </c>
      <c r="Q2682" s="197" t="s">
        <v>3547</v>
      </c>
    </row>
    <row r="2683" spans="1:17">
      <c r="A2683" s="192" t="s">
        <v>7198</v>
      </c>
      <c r="B2683" s="196">
        <v>2.3566999999999996</v>
      </c>
      <c r="C2683" s="196">
        <v>0.97109999999999996</v>
      </c>
      <c r="D2683" s="196">
        <v>30.459</v>
      </c>
      <c r="E2683" s="196">
        <v>29.0291</v>
      </c>
      <c r="F2683" s="196"/>
      <c r="G2683" s="196">
        <v>29.323099999999997</v>
      </c>
      <c r="H2683" s="197" t="s">
        <v>4490</v>
      </c>
      <c r="I2683" s="197"/>
      <c r="J2683" s="201" t="s">
        <v>3547</v>
      </c>
      <c r="K2683" s="197"/>
      <c r="L2683" s="192"/>
      <c r="M2683" s="197"/>
      <c r="N2683" s="192" t="s">
        <v>4087</v>
      </c>
      <c r="O2683" s="194" t="s">
        <v>3043</v>
      </c>
      <c r="P2683" s="192" t="s">
        <v>11007</v>
      </c>
      <c r="Q2683" s="197" t="s">
        <v>3547</v>
      </c>
    </row>
    <row r="2684" spans="1:17">
      <c r="A2684" s="192" t="s">
        <v>7199</v>
      </c>
      <c r="B2684" s="196">
        <v>1.4115</v>
      </c>
      <c r="C2684" s="196">
        <v>0.98299999999999987</v>
      </c>
      <c r="D2684" s="196">
        <v>36.307299999999998</v>
      </c>
      <c r="E2684" s="196">
        <v>36.529399999999995</v>
      </c>
      <c r="F2684" s="196">
        <v>37.774999999999999</v>
      </c>
      <c r="G2684" s="196">
        <v>36.937999999999995</v>
      </c>
      <c r="H2684" s="197" t="s">
        <v>1356</v>
      </c>
      <c r="I2684" s="197"/>
      <c r="J2684" s="201" t="s">
        <v>3547</v>
      </c>
      <c r="K2684" s="197"/>
      <c r="L2684" s="192"/>
      <c r="M2684" s="197">
        <v>2.8599999999999997E-2</v>
      </c>
      <c r="N2684" s="192" t="s">
        <v>4522</v>
      </c>
      <c r="O2684" s="194" t="s">
        <v>3066</v>
      </c>
      <c r="P2684" s="192" t="s">
        <v>11035</v>
      </c>
      <c r="Q2684" s="197" t="s">
        <v>3547</v>
      </c>
    </row>
    <row r="2685" spans="1:17">
      <c r="A2685" s="192" t="s">
        <v>7200</v>
      </c>
      <c r="B2685" s="196">
        <v>2.2890999999999999</v>
      </c>
      <c r="C2685" s="196">
        <v>0.97109999999999996</v>
      </c>
      <c r="D2685" s="196">
        <v>41.129299999999994</v>
      </c>
      <c r="E2685" s="196">
        <v>43.070099999999996</v>
      </c>
      <c r="F2685" s="196"/>
      <c r="G2685" s="196">
        <v>42.127199999999995</v>
      </c>
      <c r="H2685" s="197" t="s">
        <v>4490</v>
      </c>
      <c r="I2685" s="197"/>
      <c r="J2685" s="201" t="s">
        <v>3547</v>
      </c>
      <c r="K2685" s="197"/>
      <c r="L2685" s="192"/>
      <c r="M2685" s="197"/>
      <c r="N2685" s="192" t="s">
        <v>4087</v>
      </c>
      <c r="O2685" s="194" t="s">
        <v>3043</v>
      </c>
      <c r="P2685" s="192" t="s">
        <v>11007</v>
      </c>
      <c r="Q2685" s="197" t="s">
        <v>3547</v>
      </c>
    </row>
    <row r="2686" spans="1:17">
      <c r="A2686" s="192" t="s">
        <v>7201</v>
      </c>
      <c r="B2686" s="196">
        <v>1.337</v>
      </c>
      <c r="C2686" s="196">
        <v>0.87079999999999991</v>
      </c>
      <c r="D2686" s="196">
        <v>32.432599999999994</v>
      </c>
      <c r="E2686" s="196">
        <v>32.367799999999995</v>
      </c>
      <c r="F2686" s="196">
        <v>33.128299999999996</v>
      </c>
      <c r="G2686" s="196">
        <v>32.643599999999999</v>
      </c>
      <c r="H2686" s="197" t="s">
        <v>1666</v>
      </c>
      <c r="I2686" s="197"/>
      <c r="J2686" s="201" t="s">
        <v>3547</v>
      </c>
      <c r="K2686" s="197"/>
      <c r="L2686" s="192"/>
      <c r="M2686" s="197"/>
      <c r="N2686" s="192" t="s">
        <v>4488</v>
      </c>
      <c r="O2686" s="194" t="s">
        <v>3027</v>
      </c>
      <c r="P2686" s="192" t="s">
        <v>10991</v>
      </c>
      <c r="Q2686" s="197" t="s">
        <v>3547</v>
      </c>
    </row>
    <row r="2687" spans="1:17">
      <c r="A2687" s="192" t="s">
        <v>7202</v>
      </c>
      <c r="B2687" s="196">
        <v>1.6456999999999999</v>
      </c>
      <c r="C2687" s="196">
        <v>1.0306</v>
      </c>
      <c r="D2687" s="196"/>
      <c r="E2687" s="196">
        <v>35.381999999999998</v>
      </c>
      <c r="F2687" s="196">
        <v>37.786999999999999</v>
      </c>
      <c r="G2687" s="196">
        <v>36.598099999999995</v>
      </c>
      <c r="H2687" s="197" t="s">
        <v>1620</v>
      </c>
      <c r="I2687" s="197"/>
      <c r="J2687" s="201" t="s">
        <v>3547</v>
      </c>
      <c r="K2687" s="197"/>
      <c r="L2687" s="192"/>
      <c r="M2687" s="197">
        <v>3.9199999999999999E-2</v>
      </c>
      <c r="N2687" s="192" t="s">
        <v>3565</v>
      </c>
      <c r="O2687" s="194" t="s">
        <v>3032</v>
      </c>
      <c r="P2687" s="192" t="s">
        <v>10989</v>
      </c>
      <c r="Q2687" s="197" t="s">
        <v>3547</v>
      </c>
    </row>
    <row r="2688" spans="1:17">
      <c r="A2688" s="192" t="s">
        <v>7204</v>
      </c>
      <c r="B2688" s="196">
        <v>2.0035999999999996</v>
      </c>
      <c r="C2688" s="196">
        <v>0.42129999999999995</v>
      </c>
      <c r="D2688" s="196">
        <v>16.630199999999999</v>
      </c>
      <c r="E2688" s="196">
        <v>16.893699999999999</v>
      </c>
      <c r="F2688" s="196">
        <v>16.992099999999997</v>
      </c>
      <c r="G2688" s="196">
        <v>16.835799999999999</v>
      </c>
      <c r="H2688" s="197" t="s">
        <v>4526</v>
      </c>
      <c r="I2688" s="197"/>
      <c r="J2688" s="201" t="s">
        <v>3547</v>
      </c>
      <c r="K2688" s="197"/>
      <c r="L2688" s="192"/>
      <c r="M2688" s="197"/>
      <c r="N2688" s="192" t="s">
        <v>4294</v>
      </c>
      <c r="O2688" s="194" t="s">
        <v>3075</v>
      </c>
      <c r="P2688" s="192" t="s">
        <v>11045</v>
      </c>
      <c r="Q2688" s="197" t="s">
        <v>3547</v>
      </c>
    </row>
    <row r="2689" spans="1:17">
      <c r="A2689" s="192" t="s">
        <v>7205</v>
      </c>
      <c r="B2689" s="196">
        <v>1.3009999999999999</v>
      </c>
      <c r="C2689" s="196">
        <v>0.41729999999999995</v>
      </c>
      <c r="D2689" s="196">
        <v>15.100399999999999</v>
      </c>
      <c r="E2689" s="196">
        <v>16.565399999999997</v>
      </c>
      <c r="F2689" s="196">
        <v>16.117899999999999</v>
      </c>
      <c r="G2689" s="196">
        <v>15.9444</v>
      </c>
      <c r="H2689" s="197" t="s">
        <v>4527</v>
      </c>
      <c r="I2689" s="197"/>
      <c r="J2689" s="201" t="s">
        <v>3547</v>
      </c>
      <c r="K2689" s="197"/>
      <c r="L2689" s="192"/>
      <c r="M2689" s="197"/>
      <c r="N2689" s="192" t="s">
        <v>4528</v>
      </c>
      <c r="O2689" s="194" t="s">
        <v>3076</v>
      </c>
      <c r="P2689" s="192" t="s">
        <v>11046</v>
      </c>
      <c r="Q2689" s="197" t="s">
        <v>3547</v>
      </c>
    </row>
    <row r="2690" spans="1:17">
      <c r="A2690" s="192" t="s">
        <v>7206</v>
      </c>
      <c r="B2690" s="196">
        <v>1.2633999999999999</v>
      </c>
      <c r="C2690" s="196">
        <v>0.42129999999999995</v>
      </c>
      <c r="D2690" s="196">
        <v>16.625499999999999</v>
      </c>
      <c r="E2690" s="196">
        <v>18.695499999999999</v>
      </c>
      <c r="F2690" s="196">
        <v>16.996399999999998</v>
      </c>
      <c r="G2690" s="196">
        <v>17.390499999999999</v>
      </c>
      <c r="H2690" s="197" t="s">
        <v>4526</v>
      </c>
      <c r="I2690" s="197"/>
      <c r="J2690" s="201" t="s">
        <v>3547</v>
      </c>
      <c r="K2690" s="197"/>
      <c r="L2690" s="192"/>
      <c r="M2690" s="197"/>
      <c r="N2690" s="192" t="s">
        <v>4294</v>
      </c>
      <c r="O2690" s="194" t="s">
        <v>3075</v>
      </c>
      <c r="P2690" s="192" t="s">
        <v>11045</v>
      </c>
      <c r="Q2690" s="197" t="s">
        <v>3547</v>
      </c>
    </row>
    <row r="2691" spans="1:17">
      <c r="A2691" s="192" t="s">
        <v>7207</v>
      </c>
      <c r="B2691" s="196">
        <v>1.4718</v>
      </c>
      <c r="C2691" s="196">
        <v>0.42129999999999995</v>
      </c>
      <c r="D2691" s="196">
        <v>16.095299999999998</v>
      </c>
      <c r="E2691" s="196">
        <v>16.950599999999998</v>
      </c>
      <c r="F2691" s="196">
        <v>17.3599</v>
      </c>
      <c r="G2691" s="196">
        <v>16.802099999999999</v>
      </c>
      <c r="H2691" s="197" t="s">
        <v>4526</v>
      </c>
      <c r="I2691" s="197"/>
      <c r="J2691" s="201" t="s">
        <v>3547</v>
      </c>
      <c r="K2691" s="197"/>
      <c r="L2691" s="192"/>
      <c r="M2691" s="197"/>
      <c r="N2691" s="192" t="s">
        <v>4529</v>
      </c>
      <c r="O2691" s="194" t="s">
        <v>1695</v>
      </c>
      <c r="P2691" s="192" t="s">
        <v>11047</v>
      </c>
      <c r="Q2691" s="197" t="s">
        <v>3547</v>
      </c>
    </row>
    <row r="2692" spans="1:17">
      <c r="A2692" s="192" t="s">
        <v>7208</v>
      </c>
      <c r="B2692" s="196">
        <v>1.5260999999999998</v>
      </c>
      <c r="C2692" s="196">
        <v>0.42129999999999995</v>
      </c>
      <c r="D2692" s="196">
        <v>13.7287</v>
      </c>
      <c r="E2692" s="196">
        <v>13.3142</v>
      </c>
      <c r="F2692" s="196">
        <v>14.094999999999999</v>
      </c>
      <c r="G2692" s="196">
        <v>13.726099999999999</v>
      </c>
      <c r="H2692" s="197" t="s">
        <v>4526</v>
      </c>
      <c r="I2692" s="197"/>
      <c r="J2692" s="201" t="s">
        <v>3547</v>
      </c>
      <c r="K2692" s="197"/>
      <c r="L2692" s="192"/>
      <c r="M2692" s="197"/>
      <c r="N2692" s="192" t="s">
        <v>4294</v>
      </c>
      <c r="O2692" s="194" t="s">
        <v>3075</v>
      </c>
      <c r="P2692" s="192" t="s">
        <v>11045</v>
      </c>
      <c r="Q2692" s="197" t="s">
        <v>3547</v>
      </c>
    </row>
    <row r="2693" spans="1:17">
      <c r="A2693" s="192" t="s">
        <v>7209</v>
      </c>
      <c r="B2693" s="196">
        <v>1.3425999999999998</v>
      </c>
      <c r="C2693" s="196">
        <v>0.42129999999999995</v>
      </c>
      <c r="D2693" s="196">
        <v>14.687999999999999</v>
      </c>
      <c r="E2693" s="196">
        <v>15.419099999999998</v>
      </c>
      <c r="F2693" s="196">
        <v>14.8553</v>
      </c>
      <c r="G2693" s="196">
        <v>14.986499999999999</v>
      </c>
      <c r="H2693" s="197" t="s">
        <v>4526</v>
      </c>
      <c r="I2693" s="197"/>
      <c r="J2693" s="201" t="s">
        <v>3547</v>
      </c>
      <c r="K2693" s="197"/>
      <c r="L2693" s="192"/>
      <c r="M2693" s="197"/>
      <c r="N2693" s="192" t="s">
        <v>4529</v>
      </c>
      <c r="O2693" s="194" t="s">
        <v>1695</v>
      </c>
      <c r="P2693" s="192" t="s">
        <v>11047</v>
      </c>
      <c r="Q2693" s="197" t="s">
        <v>3547</v>
      </c>
    </row>
    <row r="2694" spans="1:17">
      <c r="A2694" s="192" t="s">
        <v>7210</v>
      </c>
      <c r="B2694" s="196">
        <v>1.3437999999999999</v>
      </c>
      <c r="C2694" s="196">
        <v>0.39239999999999997</v>
      </c>
      <c r="D2694" s="196">
        <v>11.6113</v>
      </c>
      <c r="E2694" s="196">
        <v>11.626199999999999</v>
      </c>
      <c r="F2694" s="196">
        <v>13.174399999999999</v>
      </c>
      <c r="G2694" s="196">
        <v>12.0474</v>
      </c>
      <c r="H2694" s="197" t="s">
        <v>4530</v>
      </c>
      <c r="I2694" s="197"/>
      <c r="J2694" s="201" t="s">
        <v>3547</v>
      </c>
      <c r="K2694" s="197"/>
      <c r="L2694" s="192"/>
      <c r="M2694" s="197">
        <v>7.899999999999999E-3</v>
      </c>
      <c r="N2694" s="192" t="s">
        <v>4531</v>
      </c>
      <c r="O2694" s="194" t="s">
        <v>3077</v>
      </c>
      <c r="P2694" s="192" t="s">
        <v>11048</v>
      </c>
      <c r="Q2694" s="197" t="s">
        <v>3547</v>
      </c>
    </row>
    <row r="2695" spans="1:17">
      <c r="A2695" s="192" t="s">
        <v>7211</v>
      </c>
      <c r="B2695" s="196">
        <v>0.85319999999999996</v>
      </c>
      <c r="C2695" s="196">
        <v>0.39509999999999995</v>
      </c>
      <c r="D2695" s="196">
        <v>12.625699999999998</v>
      </c>
      <c r="E2695" s="196">
        <v>12.290699999999999</v>
      </c>
      <c r="F2695" s="196">
        <v>12.987499999999999</v>
      </c>
      <c r="G2695" s="196">
        <v>12.640199999999998</v>
      </c>
      <c r="H2695" s="197" t="s">
        <v>4532</v>
      </c>
      <c r="I2695" s="197"/>
      <c r="J2695" s="201" t="s">
        <v>3547</v>
      </c>
      <c r="K2695" s="197"/>
      <c r="L2695" s="192"/>
      <c r="M2695" s="197">
        <v>1.0599999999999998E-2</v>
      </c>
      <c r="N2695" s="192" t="s">
        <v>4533</v>
      </c>
      <c r="O2695" s="194" t="s">
        <v>3078</v>
      </c>
      <c r="P2695" s="192" t="s">
        <v>11049</v>
      </c>
      <c r="Q2695" s="197" t="s">
        <v>3547</v>
      </c>
    </row>
    <row r="2696" spans="1:17">
      <c r="A2696" s="192" t="s">
        <v>7212</v>
      </c>
      <c r="B2696" s="196">
        <v>1.2759999999999998</v>
      </c>
      <c r="C2696" s="196">
        <v>0.42129999999999995</v>
      </c>
      <c r="D2696" s="196">
        <v>12.463999999999999</v>
      </c>
      <c r="E2696" s="196">
        <v>12.319299999999998</v>
      </c>
      <c r="F2696" s="196">
        <v>12.873299999999999</v>
      </c>
      <c r="G2696" s="196">
        <v>12.550599999999999</v>
      </c>
      <c r="H2696" s="197" t="s">
        <v>4526</v>
      </c>
      <c r="I2696" s="197"/>
      <c r="J2696" s="201" t="s">
        <v>3547</v>
      </c>
      <c r="K2696" s="197"/>
      <c r="L2696" s="192"/>
      <c r="M2696" s="197"/>
      <c r="N2696" s="192" t="s">
        <v>4529</v>
      </c>
      <c r="O2696" s="194" t="s">
        <v>1695</v>
      </c>
      <c r="P2696" s="192" t="s">
        <v>11047</v>
      </c>
      <c r="Q2696" s="197" t="s">
        <v>3547</v>
      </c>
    </row>
    <row r="2697" spans="1:17">
      <c r="A2697" s="192" t="s">
        <v>7213</v>
      </c>
      <c r="B2697" s="196">
        <v>1.7812999999999999</v>
      </c>
      <c r="C2697" s="196">
        <v>0.42129999999999995</v>
      </c>
      <c r="D2697" s="196">
        <v>12.852799999999998</v>
      </c>
      <c r="E2697" s="196">
        <v>14.825199999999999</v>
      </c>
      <c r="F2697" s="196">
        <v>14.151399999999999</v>
      </c>
      <c r="G2697" s="196">
        <v>13.957699999999999</v>
      </c>
      <c r="H2697" s="197" t="s">
        <v>4526</v>
      </c>
      <c r="I2697" s="197"/>
      <c r="J2697" s="201" t="s">
        <v>3547</v>
      </c>
      <c r="K2697" s="197"/>
      <c r="L2697" s="192"/>
      <c r="M2697" s="197"/>
      <c r="N2697" s="192" t="s">
        <v>4294</v>
      </c>
      <c r="O2697" s="194" t="s">
        <v>3075</v>
      </c>
      <c r="P2697" s="192" t="s">
        <v>11045</v>
      </c>
      <c r="Q2697" s="197" t="s">
        <v>3547</v>
      </c>
    </row>
    <row r="2698" spans="1:17">
      <c r="A2698" s="192" t="s">
        <v>7214</v>
      </c>
      <c r="B2698" s="196">
        <v>1.4978999999999998</v>
      </c>
      <c r="C2698" s="196">
        <v>0.42129999999999995</v>
      </c>
      <c r="D2698" s="196">
        <v>16.453399999999998</v>
      </c>
      <c r="E2698" s="196">
        <v>16.8186</v>
      </c>
      <c r="F2698" s="196">
        <v>18.007199999999997</v>
      </c>
      <c r="G2698" s="196">
        <v>17.110299999999999</v>
      </c>
      <c r="H2698" s="197" t="s">
        <v>4526</v>
      </c>
      <c r="I2698" s="197"/>
      <c r="J2698" s="201" t="s">
        <v>3547</v>
      </c>
      <c r="K2698" s="197"/>
      <c r="L2698" s="192"/>
      <c r="M2698" s="197"/>
      <c r="N2698" s="192" t="s">
        <v>4534</v>
      </c>
      <c r="O2698" s="194" t="s">
        <v>3079</v>
      </c>
      <c r="P2698" s="192" t="s">
        <v>11050</v>
      </c>
      <c r="Q2698" s="197" t="s">
        <v>3547</v>
      </c>
    </row>
    <row r="2699" spans="1:17">
      <c r="A2699" s="192" t="s">
        <v>7215</v>
      </c>
      <c r="B2699" s="196">
        <v>1.5314999999999999</v>
      </c>
      <c r="C2699" s="196">
        <v>0.38449999999999995</v>
      </c>
      <c r="D2699" s="196">
        <v>13.5557</v>
      </c>
      <c r="E2699" s="196">
        <v>14.4064</v>
      </c>
      <c r="F2699" s="196">
        <v>14.323899999999998</v>
      </c>
      <c r="G2699" s="196">
        <v>14.093999999999999</v>
      </c>
      <c r="H2699" s="197" t="s">
        <v>4535</v>
      </c>
      <c r="I2699" s="197"/>
      <c r="J2699" s="201" t="s">
        <v>3547</v>
      </c>
      <c r="K2699" s="197"/>
      <c r="L2699" s="192"/>
      <c r="M2699" s="197"/>
      <c r="N2699" s="192" t="s">
        <v>4536</v>
      </c>
      <c r="O2699" s="194" t="s">
        <v>3080</v>
      </c>
      <c r="P2699" s="192" t="s">
        <v>11051</v>
      </c>
      <c r="Q2699" s="197" t="s">
        <v>3547</v>
      </c>
    </row>
    <row r="2700" spans="1:17">
      <c r="A2700" s="192" t="s">
        <v>7216</v>
      </c>
      <c r="B2700" s="196">
        <v>1.2726</v>
      </c>
      <c r="C2700" s="196">
        <v>0.42129999999999995</v>
      </c>
      <c r="D2700" s="196">
        <v>18.122199999999999</v>
      </c>
      <c r="E2700" s="196">
        <v>20.365099999999998</v>
      </c>
      <c r="F2700" s="196">
        <v>19.733699999999999</v>
      </c>
      <c r="G2700" s="196">
        <v>19.331199999999999</v>
      </c>
      <c r="H2700" s="197" t="s">
        <v>4526</v>
      </c>
      <c r="I2700" s="197"/>
      <c r="J2700" s="201" t="s">
        <v>3547</v>
      </c>
      <c r="K2700" s="197"/>
      <c r="L2700" s="192"/>
      <c r="M2700" s="197"/>
      <c r="N2700" s="192" t="s">
        <v>4294</v>
      </c>
      <c r="O2700" s="194" t="s">
        <v>3075</v>
      </c>
      <c r="P2700" s="192" t="s">
        <v>11045</v>
      </c>
      <c r="Q2700" s="197" t="s">
        <v>3547</v>
      </c>
    </row>
    <row r="2701" spans="1:17">
      <c r="A2701" s="192" t="s">
        <v>7217</v>
      </c>
      <c r="B2701" s="196">
        <v>1.8864999999999998</v>
      </c>
      <c r="C2701" s="196">
        <v>0.42129999999999995</v>
      </c>
      <c r="D2701" s="196">
        <v>20.606699999999996</v>
      </c>
      <c r="E2701" s="196">
        <v>21.554299999999998</v>
      </c>
      <c r="F2701" s="196">
        <v>21.828999999999997</v>
      </c>
      <c r="G2701" s="196">
        <v>21.325499999999998</v>
      </c>
      <c r="H2701" s="197" t="s">
        <v>4526</v>
      </c>
      <c r="I2701" s="197"/>
      <c r="J2701" s="201" t="s">
        <v>3547</v>
      </c>
      <c r="K2701" s="197"/>
      <c r="L2701" s="192"/>
      <c r="M2701" s="197"/>
      <c r="N2701" s="192" t="s">
        <v>4294</v>
      </c>
      <c r="O2701" s="194" t="s">
        <v>3075</v>
      </c>
      <c r="P2701" s="192" t="s">
        <v>11045</v>
      </c>
      <c r="Q2701" s="197" t="s">
        <v>3547</v>
      </c>
    </row>
    <row r="2702" spans="1:17">
      <c r="A2702" s="192" t="s">
        <v>7218</v>
      </c>
      <c r="B2702" s="196">
        <v>1.3307</v>
      </c>
      <c r="C2702" s="196">
        <v>0.42129999999999995</v>
      </c>
      <c r="D2702" s="196">
        <v>18.714899999999997</v>
      </c>
      <c r="E2702" s="196">
        <v>19.186399999999999</v>
      </c>
      <c r="F2702" s="196">
        <v>20.176599999999997</v>
      </c>
      <c r="G2702" s="196">
        <v>19.365499999999997</v>
      </c>
      <c r="H2702" s="197" t="s">
        <v>4526</v>
      </c>
      <c r="I2702" s="197"/>
      <c r="J2702" s="201" t="s">
        <v>3547</v>
      </c>
      <c r="K2702" s="197"/>
      <c r="L2702" s="192"/>
      <c r="M2702" s="197"/>
      <c r="N2702" s="192" t="s">
        <v>4537</v>
      </c>
      <c r="O2702" s="194" t="s">
        <v>3081</v>
      </c>
      <c r="P2702" s="192" t="s">
        <v>11052</v>
      </c>
      <c r="Q2702" s="197" t="s">
        <v>3547</v>
      </c>
    </row>
    <row r="2703" spans="1:17">
      <c r="A2703" s="192" t="s">
        <v>7219</v>
      </c>
      <c r="B2703" s="196">
        <v>1.5707</v>
      </c>
      <c r="C2703" s="196">
        <v>0.42129999999999995</v>
      </c>
      <c r="D2703" s="196">
        <v>17.421599999999998</v>
      </c>
      <c r="E2703" s="196">
        <v>17.865299999999998</v>
      </c>
      <c r="F2703" s="196">
        <v>17.5626</v>
      </c>
      <c r="G2703" s="196">
        <v>17.613399999999999</v>
      </c>
      <c r="H2703" s="197" t="s">
        <v>4526</v>
      </c>
      <c r="I2703" s="197"/>
      <c r="J2703" s="201" t="s">
        <v>3547</v>
      </c>
      <c r="K2703" s="197"/>
      <c r="L2703" s="192"/>
      <c r="M2703" s="197"/>
      <c r="N2703" s="192" t="s">
        <v>4294</v>
      </c>
      <c r="O2703" s="194" t="s">
        <v>3075</v>
      </c>
      <c r="P2703" s="192" t="s">
        <v>11045</v>
      </c>
      <c r="Q2703" s="197" t="s">
        <v>3547</v>
      </c>
    </row>
    <row r="2704" spans="1:17">
      <c r="A2704" s="192" t="s">
        <v>7220</v>
      </c>
      <c r="B2704" s="196">
        <v>1.7086999999999999</v>
      </c>
      <c r="C2704" s="196">
        <v>0.44049999999999995</v>
      </c>
      <c r="D2704" s="196">
        <v>18.798599999999997</v>
      </c>
      <c r="E2704" s="196">
        <v>19.184399999999997</v>
      </c>
      <c r="F2704" s="196">
        <v>19.737799999999996</v>
      </c>
      <c r="G2704" s="196">
        <v>19.248299999999997</v>
      </c>
      <c r="H2704" s="197" t="s">
        <v>4538</v>
      </c>
      <c r="I2704" s="197"/>
      <c r="J2704" s="201" t="s">
        <v>3547</v>
      </c>
      <c r="K2704" s="197"/>
      <c r="L2704" s="192"/>
      <c r="M2704" s="197"/>
      <c r="N2704" s="192" t="s">
        <v>4539</v>
      </c>
      <c r="O2704" s="194" t="s">
        <v>3082</v>
      </c>
      <c r="P2704" s="192" t="s">
        <v>11053</v>
      </c>
      <c r="Q2704" s="197" t="s">
        <v>3547</v>
      </c>
    </row>
    <row r="2705" spans="1:17">
      <c r="A2705" s="192" t="s">
        <v>7221</v>
      </c>
      <c r="B2705" s="196">
        <v>1.6393</v>
      </c>
      <c r="C2705" s="196">
        <v>0.41729999999999995</v>
      </c>
      <c r="D2705" s="196">
        <v>19.801399999999997</v>
      </c>
      <c r="E2705" s="196">
        <v>17.721299999999999</v>
      </c>
      <c r="F2705" s="196">
        <v>17.440099999999997</v>
      </c>
      <c r="G2705" s="196">
        <v>18.239799999999999</v>
      </c>
      <c r="H2705" s="197" t="s">
        <v>4527</v>
      </c>
      <c r="I2705" s="197"/>
      <c r="J2705" s="201" t="s">
        <v>3547</v>
      </c>
      <c r="K2705" s="197"/>
      <c r="L2705" s="192"/>
      <c r="M2705" s="197"/>
      <c r="N2705" s="192" t="s">
        <v>4528</v>
      </c>
      <c r="O2705" s="194" t="s">
        <v>3076</v>
      </c>
      <c r="P2705" s="192" t="s">
        <v>11046</v>
      </c>
      <c r="Q2705" s="197" t="s">
        <v>3547</v>
      </c>
    </row>
    <row r="2706" spans="1:17">
      <c r="A2706" s="192" t="s">
        <v>11054</v>
      </c>
      <c r="B2706" s="196"/>
      <c r="C2706" s="196">
        <v>0.38449999999999995</v>
      </c>
      <c r="D2706" s="196">
        <v>12.029299999999999</v>
      </c>
      <c r="E2706" s="196"/>
      <c r="F2706" s="196"/>
      <c r="G2706" s="196">
        <v>12.029299999999999</v>
      </c>
      <c r="H2706" s="197" t="s">
        <v>4535</v>
      </c>
      <c r="I2706" s="197"/>
      <c r="J2706" s="201" t="s">
        <v>3547</v>
      </c>
      <c r="K2706" s="197"/>
      <c r="L2706" s="192"/>
      <c r="M2706" s="197"/>
      <c r="N2706" s="192" t="s">
        <v>4536</v>
      </c>
      <c r="O2706" s="194" t="s">
        <v>3080</v>
      </c>
      <c r="P2706" s="192" t="s">
        <v>11051</v>
      </c>
      <c r="Q2706" s="197" t="s">
        <v>3547</v>
      </c>
    </row>
    <row r="2707" spans="1:17">
      <c r="A2707" s="192" t="s">
        <v>7222</v>
      </c>
      <c r="B2707" s="196">
        <v>0.98259999999999992</v>
      </c>
      <c r="C2707" s="196">
        <v>0.38449999999999995</v>
      </c>
      <c r="D2707" s="196">
        <v>12.5054</v>
      </c>
      <c r="E2707" s="196">
        <v>12.2159</v>
      </c>
      <c r="F2707" s="196">
        <v>12.523399999999999</v>
      </c>
      <c r="G2707" s="196">
        <v>12.4109</v>
      </c>
      <c r="H2707" s="197" t="s">
        <v>4530</v>
      </c>
      <c r="I2707" s="197"/>
      <c r="J2707" s="201" t="s">
        <v>3547</v>
      </c>
      <c r="K2707" s="197"/>
      <c r="L2707" s="192"/>
      <c r="M2707" s="197"/>
      <c r="N2707" s="192" t="s">
        <v>4540</v>
      </c>
      <c r="O2707" s="194" t="s">
        <v>3083</v>
      </c>
      <c r="P2707" s="192" t="s">
        <v>11055</v>
      </c>
      <c r="Q2707" s="197" t="s">
        <v>3547</v>
      </c>
    </row>
    <row r="2708" spans="1:17">
      <c r="A2708" s="192" t="s">
        <v>7223</v>
      </c>
      <c r="B2708" s="196">
        <v>1.5137999999999998</v>
      </c>
      <c r="C2708" s="196">
        <v>0.42129999999999995</v>
      </c>
      <c r="D2708" s="196">
        <v>16.905299999999997</v>
      </c>
      <c r="E2708" s="196">
        <v>15.0749</v>
      </c>
      <c r="F2708" s="196">
        <v>14.358899999999998</v>
      </c>
      <c r="G2708" s="196">
        <v>15.3607</v>
      </c>
      <c r="H2708" s="197" t="s">
        <v>4526</v>
      </c>
      <c r="I2708" s="197"/>
      <c r="J2708" s="201" t="s">
        <v>3547</v>
      </c>
      <c r="K2708" s="197"/>
      <c r="L2708" s="192"/>
      <c r="M2708" s="197"/>
      <c r="N2708" s="192" t="s">
        <v>4541</v>
      </c>
      <c r="O2708" s="194" t="s">
        <v>3084</v>
      </c>
      <c r="P2708" s="192" t="s">
        <v>11056</v>
      </c>
      <c r="Q2708" s="197" t="s">
        <v>3547</v>
      </c>
    </row>
    <row r="2709" spans="1:17">
      <c r="A2709" s="192" t="s">
        <v>7224</v>
      </c>
      <c r="B2709" s="196">
        <v>1.8201999999999998</v>
      </c>
      <c r="C2709" s="196">
        <v>0.41729999999999995</v>
      </c>
      <c r="D2709" s="196">
        <v>18.839299999999998</v>
      </c>
      <c r="E2709" s="196">
        <v>17.895</v>
      </c>
      <c r="F2709" s="196">
        <v>18.3691</v>
      </c>
      <c r="G2709" s="196">
        <v>18.360299999999999</v>
      </c>
      <c r="H2709" s="197" t="s">
        <v>4527</v>
      </c>
      <c r="I2709" s="197"/>
      <c r="J2709" s="201" t="s">
        <v>3547</v>
      </c>
      <c r="K2709" s="197"/>
      <c r="L2709" s="192"/>
      <c r="M2709" s="197"/>
      <c r="N2709" s="192" t="s">
        <v>4528</v>
      </c>
      <c r="O2709" s="194" t="s">
        <v>3076</v>
      </c>
      <c r="P2709" s="192" t="s">
        <v>11046</v>
      </c>
      <c r="Q2709" s="197" t="s">
        <v>3547</v>
      </c>
    </row>
    <row r="2710" spans="1:17">
      <c r="A2710" s="192" t="s">
        <v>7225</v>
      </c>
      <c r="B2710" s="196">
        <v>1.4543999999999999</v>
      </c>
      <c r="C2710" s="196">
        <v>0.39239999999999997</v>
      </c>
      <c r="D2710" s="196">
        <v>15.441099999999999</v>
      </c>
      <c r="E2710" s="196">
        <v>15.526999999999999</v>
      </c>
      <c r="F2710" s="196">
        <v>16.150099999999998</v>
      </c>
      <c r="G2710" s="196">
        <v>15.694899999999999</v>
      </c>
      <c r="H2710" s="197" t="s">
        <v>4530</v>
      </c>
      <c r="I2710" s="197"/>
      <c r="J2710" s="201" t="s">
        <v>3547</v>
      </c>
      <c r="K2710" s="197"/>
      <c r="L2710" s="192"/>
      <c r="M2710" s="197">
        <v>7.899999999999999E-3</v>
      </c>
      <c r="N2710" s="192" t="s">
        <v>4531</v>
      </c>
      <c r="O2710" s="194" t="s">
        <v>3077</v>
      </c>
      <c r="P2710" s="192" t="s">
        <v>11048</v>
      </c>
      <c r="Q2710" s="197" t="s">
        <v>3547</v>
      </c>
    </row>
    <row r="2711" spans="1:17">
      <c r="A2711" s="192" t="s">
        <v>7226</v>
      </c>
      <c r="B2711" s="196">
        <v>2.0697999999999999</v>
      </c>
      <c r="C2711" s="196">
        <v>0.42129999999999995</v>
      </c>
      <c r="D2711" s="196">
        <v>24.3752</v>
      </c>
      <c r="E2711" s="196">
        <v>20.464899999999997</v>
      </c>
      <c r="F2711" s="196">
        <v>18.661499999999997</v>
      </c>
      <c r="G2711" s="196">
        <v>21.125999999999998</v>
      </c>
      <c r="H2711" s="197" t="s">
        <v>4526</v>
      </c>
      <c r="I2711" s="197"/>
      <c r="J2711" s="201" t="s">
        <v>3547</v>
      </c>
      <c r="K2711" s="197"/>
      <c r="L2711" s="192"/>
      <c r="M2711" s="197"/>
      <c r="N2711" s="192" t="s">
        <v>4294</v>
      </c>
      <c r="O2711" s="194" t="s">
        <v>3075</v>
      </c>
      <c r="P2711" s="192" t="s">
        <v>11045</v>
      </c>
      <c r="Q2711" s="197" t="s">
        <v>3547</v>
      </c>
    </row>
    <row r="2712" spans="1:17">
      <c r="A2712" s="192" t="s">
        <v>7227</v>
      </c>
      <c r="B2712" s="196">
        <v>1.4915999999999998</v>
      </c>
      <c r="C2712" s="196">
        <v>0.38449999999999995</v>
      </c>
      <c r="D2712" s="196">
        <v>13.597099999999999</v>
      </c>
      <c r="E2712" s="196">
        <v>15.404199999999999</v>
      </c>
      <c r="F2712" s="196">
        <v>14.082299999999998</v>
      </c>
      <c r="G2712" s="196">
        <v>14.364799999999999</v>
      </c>
      <c r="H2712" s="197" t="s">
        <v>4532</v>
      </c>
      <c r="I2712" s="197"/>
      <c r="J2712" s="201" t="s">
        <v>3547</v>
      </c>
      <c r="K2712" s="197"/>
      <c r="L2712" s="192"/>
      <c r="M2712" s="197"/>
      <c r="N2712" s="192" t="s">
        <v>4542</v>
      </c>
      <c r="O2712" s="194" t="s">
        <v>3085</v>
      </c>
      <c r="P2712" s="192" t="s">
        <v>11057</v>
      </c>
      <c r="Q2712" s="197" t="s">
        <v>3547</v>
      </c>
    </row>
    <row r="2713" spans="1:17">
      <c r="A2713" s="192" t="s">
        <v>7228</v>
      </c>
      <c r="B2713" s="196">
        <v>1.4104999999999999</v>
      </c>
      <c r="C2713" s="196">
        <v>0.42249999999999999</v>
      </c>
      <c r="D2713" s="196">
        <v>16.595999999999997</v>
      </c>
      <c r="E2713" s="196">
        <v>16.325099999999999</v>
      </c>
      <c r="F2713" s="196">
        <v>18.509799999999998</v>
      </c>
      <c r="G2713" s="196">
        <v>17.131899999999998</v>
      </c>
      <c r="H2713" s="197" t="s">
        <v>4543</v>
      </c>
      <c r="I2713" s="197"/>
      <c r="J2713" s="201" t="s">
        <v>3547</v>
      </c>
      <c r="K2713" s="197"/>
      <c r="L2713" s="192"/>
      <c r="M2713" s="197">
        <v>5.9999999999999993E-3</v>
      </c>
      <c r="N2713" s="192" t="s">
        <v>4544</v>
      </c>
      <c r="O2713" s="194" t="s">
        <v>3086</v>
      </c>
      <c r="P2713" s="192" t="s">
        <v>11058</v>
      </c>
      <c r="Q2713" s="197" t="s">
        <v>3547</v>
      </c>
    </row>
    <row r="2714" spans="1:17">
      <c r="A2714" s="192" t="s">
        <v>7229</v>
      </c>
      <c r="B2714" s="196">
        <v>1.3065</v>
      </c>
      <c r="C2714" s="196">
        <v>0.42129999999999995</v>
      </c>
      <c r="D2714" s="196">
        <v>15.6982</v>
      </c>
      <c r="E2714" s="196">
        <v>16.183899999999998</v>
      </c>
      <c r="F2714" s="196">
        <v>16.0671</v>
      </c>
      <c r="G2714" s="196">
        <v>15.9849</v>
      </c>
      <c r="H2714" s="197" t="s">
        <v>4526</v>
      </c>
      <c r="I2714" s="197"/>
      <c r="J2714" s="201" t="s">
        <v>3547</v>
      </c>
      <c r="K2714" s="197"/>
      <c r="L2714" s="192"/>
      <c r="M2714" s="197"/>
      <c r="N2714" s="192" t="s">
        <v>4294</v>
      </c>
      <c r="O2714" s="194" t="s">
        <v>3075</v>
      </c>
      <c r="P2714" s="192" t="s">
        <v>11045</v>
      </c>
      <c r="Q2714" s="197" t="s">
        <v>3547</v>
      </c>
    </row>
    <row r="2715" spans="1:17">
      <c r="A2715" s="192" t="s">
        <v>7230</v>
      </c>
      <c r="B2715" s="196">
        <v>1.3853</v>
      </c>
      <c r="C2715" s="196">
        <v>0.42129999999999995</v>
      </c>
      <c r="D2715" s="196">
        <v>12.491499999999998</v>
      </c>
      <c r="E2715" s="196">
        <v>12.612699999999998</v>
      </c>
      <c r="F2715" s="196">
        <v>12.646999999999998</v>
      </c>
      <c r="G2715" s="196">
        <v>12.5878</v>
      </c>
      <c r="H2715" s="197" t="s">
        <v>4526</v>
      </c>
      <c r="I2715" s="197"/>
      <c r="J2715" s="201" t="s">
        <v>3547</v>
      </c>
      <c r="K2715" s="197"/>
      <c r="L2715" s="192"/>
      <c r="M2715" s="197"/>
      <c r="N2715" s="192" t="s">
        <v>4541</v>
      </c>
      <c r="O2715" s="194" t="s">
        <v>3084</v>
      </c>
      <c r="P2715" s="192" t="s">
        <v>11056</v>
      </c>
      <c r="Q2715" s="197" t="s">
        <v>3547</v>
      </c>
    </row>
    <row r="2716" spans="1:17">
      <c r="A2716" s="192" t="s">
        <v>7231</v>
      </c>
      <c r="B2716" s="196">
        <v>1.8516999999999999</v>
      </c>
      <c r="C2716" s="196">
        <v>0.38449999999999995</v>
      </c>
      <c r="D2716" s="196">
        <v>13.260399999999999</v>
      </c>
      <c r="E2716" s="196">
        <v>13.647499999999999</v>
      </c>
      <c r="F2716" s="196">
        <v>12.983199999999998</v>
      </c>
      <c r="G2716" s="196">
        <v>13.286399999999999</v>
      </c>
      <c r="H2716" s="197" t="s">
        <v>4535</v>
      </c>
      <c r="I2716" s="197"/>
      <c r="J2716" s="201" t="s">
        <v>3547</v>
      </c>
      <c r="K2716" s="197"/>
      <c r="L2716" s="192"/>
      <c r="M2716" s="197"/>
      <c r="N2716" s="192" t="s">
        <v>4536</v>
      </c>
      <c r="O2716" s="194" t="s">
        <v>3080</v>
      </c>
      <c r="P2716" s="192" t="s">
        <v>11051</v>
      </c>
      <c r="Q2716" s="197" t="s">
        <v>3547</v>
      </c>
    </row>
    <row r="2717" spans="1:17">
      <c r="A2717" s="192" t="s">
        <v>7232</v>
      </c>
      <c r="B2717" s="196">
        <v>1.5099999999999998</v>
      </c>
      <c r="C2717" s="196">
        <v>0.42129999999999995</v>
      </c>
      <c r="D2717" s="196">
        <v>15.890099999999999</v>
      </c>
      <c r="E2717" s="196">
        <v>15.079499999999999</v>
      </c>
      <c r="F2717" s="196">
        <v>14.6137</v>
      </c>
      <c r="G2717" s="196">
        <v>15.089099999999998</v>
      </c>
      <c r="H2717" s="197" t="s">
        <v>4526</v>
      </c>
      <c r="I2717" s="197"/>
      <c r="J2717" s="201" t="s">
        <v>3547</v>
      </c>
      <c r="K2717" s="197"/>
      <c r="L2717" s="192"/>
      <c r="M2717" s="197"/>
      <c r="N2717" s="192" t="s">
        <v>4545</v>
      </c>
      <c r="O2717" s="194" t="s">
        <v>3087</v>
      </c>
      <c r="P2717" s="192" t="s">
        <v>11059</v>
      </c>
      <c r="Q2717" s="197" t="s">
        <v>3547</v>
      </c>
    </row>
    <row r="2718" spans="1:17">
      <c r="A2718" s="192" t="s">
        <v>7233</v>
      </c>
      <c r="B2718" s="196">
        <v>1.5574999999999999</v>
      </c>
      <c r="C2718" s="196">
        <v>0.42129999999999995</v>
      </c>
      <c r="D2718" s="196">
        <v>18.9025</v>
      </c>
      <c r="E2718" s="196">
        <v>19.1038</v>
      </c>
      <c r="F2718" s="196">
        <v>20.855699999999999</v>
      </c>
      <c r="G2718" s="196">
        <v>19.668599999999998</v>
      </c>
      <c r="H2718" s="197" t="s">
        <v>4526</v>
      </c>
      <c r="I2718" s="197"/>
      <c r="J2718" s="201" t="s">
        <v>3547</v>
      </c>
      <c r="K2718" s="197"/>
      <c r="L2718" s="192"/>
      <c r="M2718" s="197"/>
      <c r="N2718" s="192" t="s">
        <v>4541</v>
      </c>
      <c r="O2718" s="194" t="s">
        <v>3084</v>
      </c>
      <c r="P2718" s="192" t="s">
        <v>11056</v>
      </c>
      <c r="Q2718" s="197" t="s">
        <v>3547</v>
      </c>
    </row>
    <row r="2719" spans="1:17">
      <c r="A2719" s="192" t="s">
        <v>7234</v>
      </c>
      <c r="B2719" s="196">
        <v>1.2262999999999999</v>
      </c>
      <c r="C2719" s="196">
        <v>0.42129999999999995</v>
      </c>
      <c r="D2719" s="196">
        <v>15.584399999999999</v>
      </c>
      <c r="E2719" s="196">
        <v>17.129099999999998</v>
      </c>
      <c r="F2719" s="196">
        <v>17.284199999999998</v>
      </c>
      <c r="G2719" s="196">
        <v>16.636099999999999</v>
      </c>
      <c r="H2719" s="197" t="s">
        <v>4526</v>
      </c>
      <c r="I2719" s="197"/>
      <c r="J2719" s="201" t="s">
        <v>3547</v>
      </c>
      <c r="K2719" s="197"/>
      <c r="L2719" s="192"/>
      <c r="M2719" s="197"/>
      <c r="N2719" s="192" t="s">
        <v>4294</v>
      </c>
      <c r="O2719" s="194" t="s">
        <v>3075</v>
      </c>
      <c r="P2719" s="192" t="s">
        <v>11045</v>
      </c>
      <c r="Q2719" s="197" t="s">
        <v>3547</v>
      </c>
    </row>
    <row r="2720" spans="1:17">
      <c r="A2720" s="192" t="s">
        <v>7235</v>
      </c>
      <c r="B2720" s="196">
        <v>1.5180999999999998</v>
      </c>
      <c r="C2720" s="196">
        <v>0.42129999999999995</v>
      </c>
      <c r="D2720" s="196">
        <v>18.475399999999997</v>
      </c>
      <c r="E2720" s="196">
        <v>18.379499999999997</v>
      </c>
      <c r="F2720" s="196">
        <v>19.458799999999997</v>
      </c>
      <c r="G2720" s="196">
        <v>18.769399999999997</v>
      </c>
      <c r="H2720" s="197" t="s">
        <v>4526</v>
      </c>
      <c r="I2720" s="197"/>
      <c r="J2720" s="201" t="s">
        <v>3547</v>
      </c>
      <c r="K2720" s="197"/>
      <c r="L2720" s="192"/>
      <c r="M2720" s="197"/>
      <c r="N2720" s="192" t="s">
        <v>4541</v>
      </c>
      <c r="O2720" s="194" t="s">
        <v>3084</v>
      </c>
      <c r="P2720" s="192" t="s">
        <v>11056</v>
      </c>
      <c r="Q2720" s="197" t="s">
        <v>3547</v>
      </c>
    </row>
    <row r="2721" spans="1:17">
      <c r="A2721" s="192" t="s">
        <v>7236</v>
      </c>
      <c r="B2721" s="196">
        <v>1.3160999999999998</v>
      </c>
      <c r="C2721" s="196">
        <v>0.41729999999999995</v>
      </c>
      <c r="D2721" s="196">
        <v>14.904699999999998</v>
      </c>
      <c r="E2721" s="196">
        <v>14.4994</v>
      </c>
      <c r="F2721" s="196">
        <v>15.0406</v>
      </c>
      <c r="G2721" s="196">
        <v>14.813699999999999</v>
      </c>
      <c r="H2721" s="197" t="s">
        <v>4527</v>
      </c>
      <c r="I2721" s="197"/>
      <c r="J2721" s="201" t="s">
        <v>3547</v>
      </c>
      <c r="K2721" s="197"/>
      <c r="L2721" s="192"/>
      <c r="M2721" s="197"/>
      <c r="N2721" s="192" t="s">
        <v>4546</v>
      </c>
      <c r="O2721" s="194" t="s">
        <v>3088</v>
      </c>
      <c r="P2721" s="192" t="s">
        <v>11060</v>
      </c>
      <c r="Q2721" s="197" t="s">
        <v>3547</v>
      </c>
    </row>
    <row r="2722" spans="1:17">
      <c r="A2722" s="192" t="s">
        <v>7237</v>
      </c>
      <c r="B2722" s="196">
        <v>1.3007</v>
      </c>
      <c r="C2722" s="196">
        <v>0.38449999999999995</v>
      </c>
      <c r="D2722" s="196">
        <v>13.643699999999999</v>
      </c>
      <c r="E2722" s="196">
        <v>13.7173</v>
      </c>
      <c r="F2722" s="196">
        <v>13.883699999999999</v>
      </c>
      <c r="G2722" s="196">
        <v>13.7502</v>
      </c>
      <c r="H2722" s="197" t="s">
        <v>4532</v>
      </c>
      <c r="I2722" s="197"/>
      <c r="J2722" s="201" t="s">
        <v>3547</v>
      </c>
      <c r="K2722" s="197"/>
      <c r="L2722" s="192"/>
      <c r="M2722" s="197"/>
      <c r="N2722" s="192" t="s">
        <v>4547</v>
      </c>
      <c r="O2722" s="194" t="s">
        <v>3089</v>
      </c>
      <c r="P2722" s="192" t="s">
        <v>11061</v>
      </c>
      <c r="Q2722" s="197" t="s">
        <v>3547</v>
      </c>
    </row>
    <row r="2723" spans="1:17">
      <c r="A2723" s="192" t="s">
        <v>7238</v>
      </c>
      <c r="B2723" s="196">
        <v>1.2932999999999999</v>
      </c>
      <c r="C2723" s="196">
        <v>0.42129999999999995</v>
      </c>
      <c r="D2723" s="196">
        <v>13.570099999999998</v>
      </c>
      <c r="E2723" s="196">
        <v>14.193</v>
      </c>
      <c r="F2723" s="196">
        <v>12.9994</v>
      </c>
      <c r="G2723" s="196">
        <v>13.606199999999999</v>
      </c>
      <c r="H2723" s="197" t="s">
        <v>4526</v>
      </c>
      <c r="I2723" s="197"/>
      <c r="J2723" s="201" t="s">
        <v>3547</v>
      </c>
      <c r="K2723" s="197"/>
      <c r="L2723" s="192"/>
      <c r="M2723" s="197"/>
      <c r="N2723" s="192" t="s">
        <v>4548</v>
      </c>
      <c r="O2723" s="194" t="s">
        <v>3090</v>
      </c>
      <c r="P2723" s="192" t="s">
        <v>11062</v>
      </c>
      <c r="Q2723" s="197" t="s">
        <v>3547</v>
      </c>
    </row>
    <row r="2724" spans="1:17">
      <c r="A2724" s="192" t="s">
        <v>7239</v>
      </c>
      <c r="B2724" s="196">
        <v>1.3013999999999999</v>
      </c>
      <c r="C2724" s="196">
        <v>0.41729999999999995</v>
      </c>
      <c r="D2724" s="196">
        <v>17.446499999999997</v>
      </c>
      <c r="E2724" s="196">
        <v>18.543499999999998</v>
      </c>
      <c r="F2724" s="196">
        <v>19.083199999999998</v>
      </c>
      <c r="G2724" s="196">
        <v>18.335699999999999</v>
      </c>
      <c r="H2724" s="197" t="s">
        <v>4527</v>
      </c>
      <c r="I2724" s="197"/>
      <c r="J2724" s="201" t="s">
        <v>3547</v>
      </c>
      <c r="K2724" s="197"/>
      <c r="L2724" s="192"/>
      <c r="M2724" s="197"/>
      <c r="N2724" s="192" t="s">
        <v>4528</v>
      </c>
      <c r="O2724" s="194" t="s">
        <v>3076</v>
      </c>
      <c r="P2724" s="192" t="s">
        <v>11046</v>
      </c>
      <c r="Q2724" s="197" t="s">
        <v>3547</v>
      </c>
    </row>
    <row r="2725" spans="1:17">
      <c r="A2725" s="192" t="s">
        <v>7240</v>
      </c>
      <c r="B2725" s="196">
        <v>1.6748999999999998</v>
      </c>
      <c r="C2725" s="196">
        <v>0.42129999999999995</v>
      </c>
      <c r="D2725" s="196">
        <v>14.136099999999999</v>
      </c>
      <c r="E2725" s="196">
        <v>15.033999999999999</v>
      </c>
      <c r="F2725" s="196">
        <v>15.573499999999999</v>
      </c>
      <c r="G2725" s="196">
        <v>14.944199999999999</v>
      </c>
      <c r="H2725" s="197" t="s">
        <v>4526</v>
      </c>
      <c r="I2725" s="197"/>
      <c r="J2725" s="201" t="s">
        <v>3547</v>
      </c>
      <c r="K2725" s="197"/>
      <c r="L2725" s="192"/>
      <c r="M2725" s="197"/>
      <c r="N2725" s="192" t="s">
        <v>4549</v>
      </c>
      <c r="O2725" s="194" t="s">
        <v>3091</v>
      </c>
      <c r="P2725" s="192" t="s">
        <v>11063</v>
      </c>
      <c r="Q2725" s="197" t="s">
        <v>3547</v>
      </c>
    </row>
    <row r="2726" spans="1:17">
      <c r="A2726" s="192" t="s">
        <v>7241</v>
      </c>
      <c r="B2726" s="196">
        <v>1.2978999999999998</v>
      </c>
      <c r="C2726" s="196">
        <v>0.42129999999999995</v>
      </c>
      <c r="D2726" s="196">
        <v>12.861999999999998</v>
      </c>
      <c r="E2726" s="196">
        <v>12.4475</v>
      </c>
      <c r="F2726" s="196">
        <v>13.658499999999998</v>
      </c>
      <c r="G2726" s="196">
        <v>13.023099999999999</v>
      </c>
      <c r="H2726" s="197" t="s">
        <v>4526</v>
      </c>
      <c r="I2726" s="197"/>
      <c r="J2726" s="201" t="s">
        <v>3547</v>
      </c>
      <c r="K2726" s="197"/>
      <c r="L2726" s="192"/>
      <c r="M2726" s="197"/>
      <c r="N2726" s="192" t="s">
        <v>4550</v>
      </c>
      <c r="O2726" s="194" t="s">
        <v>3092</v>
      </c>
      <c r="P2726" s="192" t="s">
        <v>11064</v>
      </c>
      <c r="Q2726" s="197" t="s">
        <v>3547</v>
      </c>
    </row>
    <row r="2727" spans="1:17">
      <c r="A2727" s="192" t="s">
        <v>7242</v>
      </c>
      <c r="B2727" s="196">
        <v>1.1224999999999998</v>
      </c>
      <c r="C2727" s="196">
        <v>0.42249999999999999</v>
      </c>
      <c r="D2727" s="196">
        <v>16.292499999999997</v>
      </c>
      <c r="E2727" s="196">
        <v>15.6656</v>
      </c>
      <c r="F2727" s="196">
        <v>16.801499999999997</v>
      </c>
      <c r="G2727" s="196">
        <v>16.258399999999998</v>
      </c>
      <c r="H2727" s="197" t="s">
        <v>4543</v>
      </c>
      <c r="I2727" s="197"/>
      <c r="J2727" s="201" t="s">
        <v>3547</v>
      </c>
      <c r="K2727" s="197"/>
      <c r="L2727" s="192"/>
      <c r="M2727" s="197">
        <v>5.9999999999999993E-3</v>
      </c>
      <c r="N2727" s="192" t="s">
        <v>4544</v>
      </c>
      <c r="O2727" s="194" t="s">
        <v>3086</v>
      </c>
      <c r="P2727" s="192" t="s">
        <v>11058</v>
      </c>
      <c r="Q2727" s="197" t="s">
        <v>3547</v>
      </c>
    </row>
    <row r="2728" spans="1:17">
      <c r="A2728" s="192" t="s">
        <v>7243</v>
      </c>
      <c r="B2728" s="196">
        <v>1.4804999999999999</v>
      </c>
      <c r="C2728" s="196">
        <v>0.42129999999999995</v>
      </c>
      <c r="D2728" s="196">
        <v>12.693</v>
      </c>
      <c r="E2728" s="196">
        <v>12.9338</v>
      </c>
      <c r="F2728" s="196">
        <v>13.870999999999999</v>
      </c>
      <c r="G2728" s="196">
        <v>13.181799999999999</v>
      </c>
      <c r="H2728" s="197" t="s">
        <v>4526</v>
      </c>
      <c r="I2728" s="197"/>
      <c r="J2728" s="201" t="s">
        <v>3547</v>
      </c>
      <c r="K2728" s="197"/>
      <c r="L2728" s="192"/>
      <c r="M2728" s="197"/>
      <c r="N2728" s="192" t="s">
        <v>4549</v>
      </c>
      <c r="O2728" s="194" t="s">
        <v>3091</v>
      </c>
      <c r="P2728" s="192" t="s">
        <v>11063</v>
      </c>
      <c r="Q2728" s="197" t="s">
        <v>3547</v>
      </c>
    </row>
    <row r="2729" spans="1:17">
      <c r="A2729" s="192" t="s">
        <v>7244</v>
      </c>
      <c r="B2729" s="196">
        <v>1.7009999999999998</v>
      </c>
      <c r="C2729" s="196">
        <v>0.42129999999999995</v>
      </c>
      <c r="D2729" s="196">
        <v>17.453499999999998</v>
      </c>
      <c r="E2729" s="196">
        <v>18.369699999999998</v>
      </c>
      <c r="F2729" s="196">
        <v>18.850599999999996</v>
      </c>
      <c r="G2729" s="196">
        <v>18.223399999999998</v>
      </c>
      <c r="H2729" s="197" t="s">
        <v>4526</v>
      </c>
      <c r="I2729" s="197"/>
      <c r="J2729" s="201" t="s">
        <v>3547</v>
      </c>
      <c r="K2729" s="197"/>
      <c r="L2729" s="192"/>
      <c r="M2729" s="197"/>
      <c r="N2729" s="192" t="s">
        <v>4545</v>
      </c>
      <c r="O2729" s="194" t="s">
        <v>3087</v>
      </c>
      <c r="P2729" s="192" t="s">
        <v>11059</v>
      </c>
      <c r="Q2729" s="197" t="s">
        <v>3547</v>
      </c>
    </row>
    <row r="2730" spans="1:17">
      <c r="A2730" s="192" t="s">
        <v>7245</v>
      </c>
      <c r="B2730" s="196"/>
      <c r="C2730" s="196">
        <v>0.42129999999999995</v>
      </c>
      <c r="D2730" s="196">
        <v>12.8759</v>
      </c>
      <c r="E2730" s="196">
        <v>13.588999999999999</v>
      </c>
      <c r="F2730" s="196">
        <v>13.946199999999999</v>
      </c>
      <c r="G2730" s="196">
        <v>13.373999999999999</v>
      </c>
      <c r="H2730" s="197" t="s">
        <v>4526</v>
      </c>
      <c r="I2730" s="197"/>
      <c r="J2730" s="201" t="s">
        <v>3547</v>
      </c>
      <c r="K2730" s="197"/>
      <c r="L2730" s="192"/>
      <c r="M2730" s="197"/>
      <c r="N2730" s="192" t="s">
        <v>4294</v>
      </c>
      <c r="O2730" s="194" t="s">
        <v>3075</v>
      </c>
      <c r="P2730" s="192" t="s">
        <v>11045</v>
      </c>
      <c r="Q2730" s="197" t="s">
        <v>3547</v>
      </c>
    </row>
    <row r="2731" spans="1:17">
      <c r="A2731" s="192" t="s">
        <v>7246</v>
      </c>
      <c r="B2731" s="196">
        <v>2.1430999999999996</v>
      </c>
      <c r="C2731" s="196">
        <v>0.42129999999999995</v>
      </c>
      <c r="D2731" s="196">
        <v>16.454499999999999</v>
      </c>
      <c r="E2731" s="196">
        <v>12.7722</v>
      </c>
      <c r="F2731" s="196">
        <v>13.212299999999999</v>
      </c>
      <c r="G2731" s="196">
        <v>13.835999999999999</v>
      </c>
      <c r="H2731" s="197" t="s">
        <v>4526</v>
      </c>
      <c r="I2731" s="197"/>
      <c r="J2731" s="201" t="s">
        <v>3547</v>
      </c>
      <c r="K2731" s="197"/>
      <c r="L2731" s="192"/>
      <c r="M2731" s="197"/>
      <c r="N2731" s="192" t="s">
        <v>4549</v>
      </c>
      <c r="O2731" s="194" t="s">
        <v>3091</v>
      </c>
      <c r="P2731" s="192" t="s">
        <v>11063</v>
      </c>
      <c r="Q2731" s="197" t="s">
        <v>3547</v>
      </c>
    </row>
    <row r="2732" spans="1:17">
      <c r="A2732" s="192" t="s">
        <v>7247</v>
      </c>
      <c r="B2732" s="196">
        <v>1.3094999999999999</v>
      </c>
      <c r="C2732" s="196">
        <v>0.38449999999999995</v>
      </c>
      <c r="D2732" s="196">
        <v>18.298499999999997</v>
      </c>
      <c r="E2732" s="196">
        <v>18.261499999999998</v>
      </c>
      <c r="F2732" s="196">
        <v>18.4117</v>
      </c>
      <c r="G2732" s="196">
        <v>18.325899999999997</v>
      </c>
      <c r="H2732" s="197" t="s">
        <v>4535</v>
      </c>
      <c r="I2732" s="197"/>
      <c r="J2732" s="201" t="s">
        <v>3547</v>
      </c>
      <c r="K2732" s="197"/>
      <c r="L2732" s="192"/>
      <c r="M2732" s="197"/>
      <c r="N2732" s="192" t="s">
        <v>4536</v>
      </c>
      <c r="O2732" s="194" t="s">
        <v>3080</v>
      </c>
      <c r="P2732" s="192" t="s">
        <v>11051</v>
      </c>
      <c r="Q2732" s="197" t="s">
        <v>3547</v>
      </c>
    </row>
    <row r="2733" spans="1:17">
      <c r="A2733" s="192" t="s">
        <v>7248</v>
      </c>
      <c r="B2733" s="196">
        <v>2.3272999999999997</v>
      </c>
      <c r="C2733" s="196">
        <v>0.42129999999999995</v>
      </c>
      <c r="D2733" s="196">
        <v>21.707199999999997</v>
      </c>
      <c r="E2733" s="196">
        <v>24.864899999999999</v>
      </c>
      <c r="F2733" s="196">
        <v>23.817699999999999</v>
      </c>
      <c r="G2733" s="196">
        <v>23.367599999999999</v>
      </c>
      <c r="H2733" s="197" t="s">
        <v>4526</v>
      </c>
      <c r="I2733" s="197"/>
      <c r="J2733" s="201" t="s">
        <v>3547</v>
      </c>
      <c r="K2733" s="197"/>
      <c r="L2733" s="192"/>
      <c r="M2733" s="197"/>
      <c r="N2733" s="192" t="s">
        <v>4551</v>
      </c>
      <c r="O2733" s="194" t="s">
        <v>1699</v>
      </c>
      <c r="P2733" s="192" t="s">
        <v>11065</v>
      </c>
      <c r="Q2733" s="197" t="s">
        <v>3547</v>
      </c>
    </row>
    <row r="2734" spans="1:17">
      <c r="A2734" s="192" t="s">
        <v>7249</v>
      </c>
      <c r="B2734" s="196">
        <v>1.2917999999999998</v>
      </c>
      <c r="C2734" s="196">
        <v>0.42129999999999995</v>
      </c>
      <c r="D2734" s="196">
        <v>15.6113</v>
      </c>
      <c r="E2734" s="196">
        <v>16.240699999999997</v>
      </c>
      <c r="F2734" s="196">
        <v>16.369599999999998</v>
      </c>
      <c r="G2734" s="196">
        <v>16.061499999999999</v>
      </c>
      <c r="H2734" s="197" t="s">
        <v>4526</v>
      </c>
      <c r="I2734" s="197"/>
      <c r="J2734" s="201" t="s">
        <v>3547</v>
      </c>
      <c r="K2734" s="197"/>
      <c r="L2734" s="192"/>
      <c r="M2734" s="197"/>
      <c r="N2734" s="192" t="s">
        <v>4552</v>
      </c>
      <c r="O2734" s="194" t="s">
        <v>3093</v>
      </c>
      <c r="P2734" s="192" t="s">
        <v>11066</v>
      </c>
      <c r="Q2734" s="197" t="s">
        <v>3547</v>
      </c>
    </row>
    <row r="2735" spans="1:17">
      <c r="A2735" s="192" t="s">
        <v>7250</v>
      </c>
      <c r="B2735" s="196">
        <v>1.236</v>
      </c>
      <c r="C2735" s="196">
        <v>0.44049999999999995</v>
      </c>
      <c r="D2735" s="196">
        <v>15.0008</v>
      </c>
      <c r="E2735" s="196">
        <v>15.071199999999999</v>
      </c>
      <c r="F2735" s="196">
        <v>15.025899999999998</v>
      </c>
      <c r="G2735" s="196">
        <v>15.032399999999999</v>
      </c>
      <c r="H2735" s="197" t="s">
        <v>4538</v>
      </c>
      <c r="I2735" s="197"/>
      <c r="J2735" s="201" t="s">
        <v>3547</v>
      </c>
      <c r="K2735" s="197"/>
      <c r="L2735" s="192"/>
      <c r="M2735" s="197"/>
      <c r="N2735" s="192" t="s">
        <v>4539</v>
      </c>
      <c r="O2735" s="194" t="s">
        <v>3082</v>
      </c>
      <c r="P2735" s="192" t="s">
        <v>11053</v>
      </c>
      <c r="Q2735" s="197" t="s">
        <v>3547</v>
      </c>
    </row>
    <row r="2736" spans="1:17">
      <c r="A2736" s="192" t="s">
        <v>7251</v>
      </c>
      <c r="B2736" s="196">
        <v>1.2710999999999999</v>
      </c>
      <c r="C2736" s="196">
        <v>0.42129999999999995</v>
      </c>
      <c r="D2736" s="196">
        <v>14.928099999999999</v>
      </c>
      <c r="E2736" s="196">
        <v>15.684899999999999</v>
      </c>
      <c r="F2736" s="196">
        <v>22.064499999999999</v>
      </c>
      <c r="G2736" s="196">
        <v>17.439799999999998</v>
      </c>
      <c r="H2736" s="197" t="s">
        <v>4526</v>
      </c>
      <c r="I2736" s="197"/>
      <c r="J2736" s="201" t="s">
        <v>3547</v>
      </c>
      <c r="K2736" s="197"/>
      <c r="L2736" s="192"/>
      <c r="M2736" s="197"/>
      <c r="N2736" s="192" t="s">
        <v>4294</v>
      </c>
      <c r="O2736" s="194" t="s">
        <v>3075</v>
      </c>
      <c r="P2736" s="192" t="s">
        <v>11045</v>
      </c>
      <c r="Q2736" s="197" t="s">
        <v>3547</v>
      </c>
    </row>
    <row r="2737" spans="1:17">
      <c r="A2737" s="192" t="s">
        <v>7252</v>
      </c>
      <c r="B2737" s="196">
        <v>1.4658</v>
      </c>
      <c r="C2737" s="196">
        <v>0.42129999999999995</v>
      </c>
      <c r="D2737" s="196">
        <v>16.526199999999999</v>
      </c>
      <c r="E2737" s="196">
        <v>15.338799999999999</v>
      </c>
      <c r="F2737" s="196">
        <v>15.163599999999999</v>
      </c>
      <c r="G2737" s="196">
        <v>15.6373</v>
      </c>
      <c r="H2737" s="197" t="s">
        <v>4526</v>
      </c>
      <c r="I2737" s="197"/>
      <c r="J2737" s="201" t="s">
        <v>3547</v>
      </c>
      <c r="K2737" s="197"/>
      <c r="L2737" s="192"/>
      <c r="M2737" s="197"/>
      <c r="N2737" s="192" t="s">
        <v>4294</v>
      </c>
      <c r="O2737" s="194" t="s">
        <v>3075</v>
      </c>
      <c r="P2737" s="192" t="s">
        <v>11045</v>
      </c>
      <c r="Q2737" s="197" t="s">
        <v>3547</v>
      </c>
    </row>
    <row r="2738" spans="1:17">
      <c r="A2738" s="192" t="s">
        <v>7253</v>
      </c>
      <c r="B2738" s="196">
        <v>0.7800999999999999</v>
      </c>
      <c r="C2738" s="196">
        <v>0.39939999999999998</v>
      </c>
      <c r="D2738" s="196"/>
      <c r="E2738" s="196">
        <v>15.2913</v>
      </c>
      <c r="F2738" s="196">
        <v>14.8942</v>
      </c>
      <c r="G2738" s="196">
        <v>15.118699999999999</v>
      </c>
      <c r="H2738" s="197" t="s">
        <v>4532</v>
      </c>
      <c r="I2738" s="197"/>
      <c r="J2738" s="201" t="s">
        <v>3547</v>
      </c>
      <c r="K2738" s="197"/>
      <c r="L2738" s="192"/>
      <c r="M2738" s="197">
        <v>1.4899999999999998E-2</v>
      </c>
      <c r="N2738" s="192" t="s">
        <v>4553</v>
      </c>
      <c r="O2738" s="194" t="s">
        <v>3094</v>
      </c>
      <c r="P2738" s="192" t="s">
        <v>11067</v>
      </c>
      <c r="Q2738" s="197" t="s">
        <v>3547</v>
      </c>
    </row>
    <row r="2739" spans="1:17">
      <c r="A2739" s="192" t="s">
        <v>7254</v>
      </c>
      <c r="B2739" s="196">
        <v>1.2649999999999999</v>
      </c>
      <c r="C2739" s="196">
        <v>0.42129999999999995</v>
      </c>
      <c r="D2739" s="196">
        <v>14.116099999999999</v>
      </c>
      <c r="E2739" s="196"/>
      <c r="F2739" s="196">
        <v>13.3934</v>
      </c>
      <c r="G2739" s="196">
        <v>13.700999999999999</v>
      </c>
      <c r="H2739" s="197" t="s">
        <v>4526</v>
      </c>
      <c r="I2739" s="197"/>
      <c r="J2739" s="201" t="s">
        <v>3547</v>
      </c>
      <c r="K2739" s="197"/>
      <c r="L2739" s="192"/>
      <c r="M2739" s="197"/>
      <c r="N2739" s="192" t="s">
        <v>4552</v>
      </c>
      <c r="O2739" s="194" t="s">
        <v>3093</v>
      </c>
      <c r="P2739" s="192" t="s">
        <v>11066</v>
      </c>
      <c r="Q2739" s="197" t="s">
        <v>3547</v>
      </c>
    </row>
    <row r="2740" spans="1:17">
      <c r="A2740" s="192" t="s">
        <v>11068</v>
      </c>
      <c r="B2740" s="196">
        <v>1.2496999999999998</v>
      </c>
      <c r="C2740" s="196">
        <v>0.42129999999999995</v>
      </c>
      <c r="D2740" s="196"/>
      <c r="E2740" s="196"/>
      <c r="F2740" s="196"/>
      <c r="G2740" s="196"/>
      <c r="H2740" s="197" t="s">
        <v>4526</v>
      </c>
      <c r="I2740" s="197"/>
      <c r="J2740" s="201" t="s">
        <v>3547</v>
      </c>
      <c r="K2740" s="197"/>
      <c r="L2740" s="192"/>
      <c r="M2740" s="197"/>
      <c r="N2740" s="192" t="s">
        <v>4548</v>
      </c>
      <c r="O2740" s="194" t="s">
        <v>3090</v>
      </c>
      <c r="P2740" s="192" t="s">
        <v>11062</v>
      </c>
      <c r="Q2740" s="197" t="s">
        <v>3547</v>
      </c>
    </row>
    <row r="2741" spans="1:17">
      <c r="A2741" s="192" t="s">
        <v>11069</v>
      </c>
      <c r="B2741" s="196">
        <v>0.9839</v>
      </c>
      <c r="C2741" s="196">
        <v>0.42129999999999995</v>
      </c>
      <c r="D2741" s="196"/>
      <c r="E2741" s="196"/>
      <c r="F2741" s="196"/>
      <c r="G2741" s="196"/>
      <c r="H2741" s="197" t="s">
        <v>4526</v>
      </c>
      <c r="I2741" s="197"/>
      <c r="J2741" s="201" t="s">
        <v>3547</v>
      </c>
      <c r="K2741" s="197"/>
      <c r="L2741" s="192"/>
      <c r="M2741" s="197"/>
      <c r="N2741" s="192" t="s">
        <v>4294</v>
      </c>
      <c r="O2741" s="194" t="s">
        <v>3075</v>
      </c>
      <c r="P2741" s="192" t="s">
        <v>11045</v>
      </c>
      <c r="Q2741" s="197" t="s">
        <v>3547</v>
      </c>
    </row>
    <row r="2742" spans="1:17">
      <c r="A2742" s="192" t="s">
        <v>7255</v>
      </c>
      <c r="B2742" s="196">
        <v>1.4067999999999998</v>
      </c>
      <c r="C2742" s="196">
        <v>1.1444999999999999</v>
      </c>
      <c r="D2742" s="196">
        <v>40.577599999999997</v>
      </c>
      <c r="E2742" s="196">
        <v>40.913899999999998</v>
      </c>
      <c r="F2742" s="196">
        <v>43.967199999999998</v>
      </c>
      <c r="G2742" s="196">
        <v>41.743499999999997</v>
      </c>
      <c r="H2742" s="197" t="s">
        <v>4114</v>
      </c>
      <c r="I2742" s="197"/>
      <c r="J2742" s="201" t="s">
        <v>3547</v>
      </c>
      <c r="K2742" s="197"/>
      <c r="L2742" s="192"/>
      <c r="M2742" s="197"/>
      <c r="N2742" s="192" t="s">
        <v>4554</v>
      </c>
      <c r="O2742" s="194" t="s">
        <v>3095</v>
      </c>
      <c r="P2742" s="192" t="s">
        <v>11070</v>
      </c>
      <c r="Q2742" s="197" t="s">
        <v>3547</v>
      </c>
    </row>
    <row r="2743" spans="1:17">
      <c r="A2743" s="192" t="s">
        <v>7256</v>
      </c>
      <c r="B2743" s="196">
        <v>1.5842999999999998</v>
      </c>
      <c r="C2743" s="196">
        <v>1.1444999999999999</v>
      </c>
      <c r="D2743" s="196">
        <v>37.643099999999997</v>
      </c>
      <c r="E2743" s="196">
        <v>38.727099999999993</v>
      </c>
      <c r="F2743" s="196">
        <v>43.331599999999995</v>
      </c>
      <c r="G2743" s="196">
        <v>39.721999999999994</v>
      </c>
      <c r="H2743" s="197" t="s">
        <v>4114</v>
      </c>
      <c r="I2743" s="197"/>
      <c r="J2743" s="201" t="s">
        <v>3547</v>
      </c>
      <c r="K2743" s="197"/>
      <c r="L2743" s="192"/>
      <c r="M2743" s="197"/>
      <c r="N2743" s="192" t="s">
        <v>4554</v>
      </c>
      <c r="O2743" s="194" t="s">
        <v>3095</v>
      </c>
      <c r="P2743" s="192" t="s">
        <v>11070</v>
      </c>
      <c r="Q2743" s="197" t="s">
        <v>3547</v>
      </c>
    </row>
    <row r="2744" spans="1:17">
      <c r="A2744" s="192" t="s">
        <v>7257</v>
      </c>
      <c r="B2744" s="196">
        <v>1.6133999999999999</v>
      </c>
      <c r="C2744" s="196">
        <v>1.1444999999999999</v>
      </c>
      <c r="D2744" s="196">
        <v>36.381799999999998</v>
      </c>
      <c r="E2744" s="196">
        <v>36.695699999999995</v>
      </c>
      <c r="F2744" s="196">
        <v>35.055999999999997</v>
      </c>
      <c r="G2744" s="196">
        <v>36.031799999999997</v>
      </c>
      <c r="H2744" s="197" t="s">
        <v>4114</v>
      </c>
      <c r="I2744" s="197"/>
      <c r="J2744" s="201" t="s">
        <v>3547</v>
      </c>
      <c r="K2744" s="197"/>
      <c r="L2744" s="192"/>
      <c r="M2744" s="197"/>
      <c r="N2744" s="192" t="s">
        <v>4554</v>
      </c>
      <c r="O2744" s="194" t="s">
        <v>3095</v>
      </c>
      <c r="P2744" s="192" t="s">
        <v>11070</v>
      </c>
      <c r="Q2744" s="197" t="s">
        <v>3547</v>
      </c>
    </row>
    <row r="2745" spans="1:17">
      <c r="A2745" s="192" t="s">
        <v>7258</v>
      </c>
      <c r="B2745" s="196">
        <v>1.3495999999999999</v>
      </c>
      <c r="C2745" s="196">
        <v>1.1444999999999999</v>
      </c>
      <c r="D2745" s="196">
        <v>39.934699999999999</v>
      </c>
      <c r="E2745" s="196">
        <v>41.072399999999995</v>
      </c>
      <c r="F2745" s="196">
        <v>41.083299999999994</v>
      </c>
      <c r="G2745" s="196">
        <v>40.693399999999997</v>
      </c>
      <c r="H2745" s="197" t="s">
        <v>4114</v>
      </c>
      <c r="I2745" s="197"/>
      <c r="J2745" s="201" t="s">
        <v>3547</v>
      </c>
      <c r="K2745" s="197"/>
      <c r="L2745" s="192"/>
      <c r="M2745" s="197"/>
      <c r="N2745" s="192" t="s">
        <v>4555</v>
      </c>
      <c r="O2745" s="194" t="s">
        <v>3096</v>
      </c>
      <c r="P2745" s="192" t="s">
        <v>11071</v>
      </c>
      <c r="Q2745" s="197" t="s">
        <v>3547</v>
      </c>
    </row>
    <row r="2746" spans="1:17">
      <c r="A2746" s="192" t="s">
        <v>7259</v>
      </c>
      <c r="B2746" s="196">
        <v>1.8393999999999999</v>
      </c>
      <c r="C2746" s="196">
        <v>1.1444999999999999</v>
      </c>
      <c r="D2746" s="196">
        <v>42.463899999999995</v>
      </c>
      <c r="E2746" s="196">
        <v>43.208799999999997</v>
      </c>
      <c r="F2746" s="196">
        <v>44.727499999999999</v>
      </c>
      <c r="G2746" s="196">
        <v>43.442499999999995</v>
      </c>
      <c r="H2746" s="197" t="s">
        <v>4114</v>
      </c>
      <c r="I2746" s="197"/>
      <c r="J2746" s="201" t="s">
        <v>3547</v>
      </c>
      <c r="K2746" s="197"/>
      <c r="L2746" s="192"/>
      <c r="M2746" s="197"/>
      <c r="N2746" s="192" t="s">
        <v>4554</v>
      </c>
      <c r="O2746" s="194" t="s">
        <v>3095</v>
      </c>
      <c r="P2746" s="192" t="s">
        <v>11070</v>
      </c>
      <c r="Q2746" s="197" t="s">
        <v>3547</v>
      </c>
    </row>
    <row r="2747" spans="1:17">
      <c r="A2747" s="192" t="s">
        <v>7260</v>
      </c>
      <c r="B2747" s="196">
        <v>1.5642999999999998</v>
      </c>
      <c r="C2747" s="196">
        <v>1.1444999999999999</v>
      </c>
      <c r="D2747" s="196">
        <v>36.643299999999996</v>
      </c>
      <c r="E2747" s="196">
        <v>39.970699999999994</v>
      </c>
      <c r="F2747" s="196">
        <v>44.475199999999994</v>
      </c>
      <c r="G2747" s="196">
        <v>40.477999999999994</v>
      </c>
      <c r="H2747" s="197" t="s">
        <v>4114</v>
      </c>
      <c r="I2747" s="197"/>
      <c r="J2747" s="201" t="s">
        <v>3547</v>
      </c>
      <c r="K2747" s="197"/>
      <c r="L2747" s="192"/>
      <c r="M2747" s="197"/>
      <c r="N2747" s="192" t="s">
        <v>1341</v>
      </c>
      <c r="O2747" s="194" t="s">
        <v>3097</v>
      </c>
      <c r="P2747" s="192" t="s">
        <v>11072</v>
      </c>
      <c r="Q2747" s="197" t="s">
        <v>3547</v>
      </c>
    </row>
    <row r="2748" spans="1:17">
      <c r="A2748" s="192" t="s">
        <v>7261</v>
      </c>
      <c r="B2748" s="196">
        <v>1.5402999999999998</v>
      </c>
      <c r="C2748" s="196">
        <v>1.1444999999999999</v>
      </c>
      <c r="D2748" s="196">
        <v>43.146599999999999</v>
      </c>
      <c r="E2748" s="196">
        <v>46.394199999999998</v>
      </c>
      <c r="F2748" s="196">
        <v>47.563599999999994</v>
      </c>
      <c r="G2748" s="196">
        <v>45.629999999999995</v>
      </c>
      <c r="H2748" s="197" t="s">
        <v>4114</v>
      </c>
      <c r="I2748" s="197"/>
      <c r="J2748" s="201" t="s">
        <v>3547</v>
      </c>
      <c r="K2748" s="197"/>
      <c r="L2748" s="192"/>
      <c r="M2748" s="197"/>
      <c r="N2748" s="192" t="s">
        <v>3767</v>
      </c>
      <c r="O2748" s="194" t="s">
        <v>3098</v>
      </c>
      <c r="P2748" s="192" t="s">
        <v>11073</v>
      </c>
      <c r="Q2748" s="197" t="s">
        <v>3547</v>
      </c>
    </row>
    <row r="2749" spans="1:17">
      <c r="A2749" s="192" t="s">
        <v>7262</v>
      </c>
      <c r="B2749" s="196">
        <v>1.2872999999999999</v>
      </c>
      <c r="C2749" s="196">
        <v>1.2244999999999999</v>
      </c>
      <c r="D2749" s="196">
        <v>48.570099999999996</v>
      </c>
      <c r="E2749" s="196">
        <v>50.964099999999995</v>
      </c>
      <c r="F2749" s="196">
        <v>52.8309</v>
      </c>
      <c r="G2749" s="196">
        <v>50.768199999999993</v>
      </c>
      <c r="H2749" s="197" t="s">
        <v>4114</v>
      </c>
      <c r="I2749" s="197" t="s">
        <v>1406</v>
      </c>
      <c r="J2749" s="201" t="s">
        <v>3547</v>
      </c>
      <c r="K2749" s="197" t="s">
        <v>3550</v>
      </c>
      <c r="L2749" s="192"/>
      <c r="M2749" s="197"/>
      <c r="N2749" s="192" t="s">
        <v>4554</v>
      </c>
      <c r="O2749" s="194" t="s">
        <v>3095</v>
      </c>
      <c r="P2749" s="192" t="s">
        <v>11070</v>
      </c>
      <c r="Q2749" s="197" t="s">
        <v>3547</v>
      </c>
    </row>
    <row r="2750" spans="1:17">
      <c r="A2750" s="192" t="s">
        <v>7263</v>
      </c>
      <c r="B2750" s="196">
        <v>1.5775999999999999</v>
      </c>
      <c r="C2750" s="196">
        <v>1.1444999999999999</v>
      </c>
      <c r="D2750" s="196">
        <v>37.493199999999995</v>
      </c>
      <c r="E2750" s="196">
        <v>37.9499</v>
      </c>
      <c r="F2750" s="196">
        <v>38.4133</v>
      </c>
      <c r="G2750" s="196">
        <v>37.933499999999995</v>
      </c>
      <c r="H2750" s="197" t="s">
        <v>4114</v>
      </c>
      <c r="I2750" s="197"/>
      <c r="J2750" s="201" t="s">
        <v>3547</v>
      </c>
      <c r="K2750" s="197"/>
      <c r="L2750" s="192"/>
      <c r="M2750" s="197"/>
      <c r="N2750" s="192" t="s">
        <v>4554</v>
      </c>
      <c r="O2750" s="194" t="s">
        <v>3095</v>
      </c>
      <c r="P2750" s="192" t="s">
        <v>11070</v>
      </c>
      <c r="Q2750" s="197" t="s">
        <v>3547</v>
      </c>
    </row>
    <row r="2751" spans="1:17">
      <c r="A2751" s="192" t="s">
        <v>7264</v>
      </c>
      <c r="B2751" s="196">
        <v>1.4862</v>
      </c>
      <c r="C2751" s="196">
        <v>1.1444999999999999</v>
      </c>
      <c r="D2751" s="196">
        <v>41.5916</v>
      </c>
      <c r="E2751" s="196">
        <v>41.279199999999996</v>
      </c>
      <c r="F2751" s="196">
        <v>40.712999999999994</v>
      </c>
      <c r="G2751" s="196">
        <v>41.188699999999997</v>
      </c>
      <c r="H2751" s="197" t="s">
        <v>4114</v>
      </c>
      <c r="I2751" s="197"/>
      <c r="J2751" s="201" t="s">
        <v>3547</v>
      </c>
      <c r="K2751" s="197"/>
      <c r="L2751" s="192"/>
      <c r="M2751" s="197"/>
      <c r="N2751" s="192" t="s">
        <v>4554</v>
      </c>
      <c r="O2751" s="194" t="s">
        <v>3095</v>
      </c>
      <c r="P2751" s="192" t="s">
        <v>11070</v>
      </c>
      <c r="Q2751" s="197" t="s">
        <v>3547</v>
      </c>
    </row>
    <row r="2752" spans="1:17">
      <c r="A2752" s="192" t="s">
        <v>7265</v>
      </c>
      <c r="B2752" s="196">
        <v>1.4404999999999999</v>
      </c>
      <c r="C2752" s="196">
        <v>1.1444999999999999</v>
      </c>
      <c r="D2752" s="196">
        <v>39.417699999999996</v>
      </c>
      <c r="E2752" s="196">
        <v>38.383699999999997</v>
      </c>
      <c r="F2752" s="196">
        <v>40.636699999999998</v>
      </c>
      <c r="G2752" s="196">
        <v>39.434399999999997</v>
      </c>
      <c r="H2752" s="197" t="s">
        <v>4114</v>
      </c>
      <c r="I2752" s="197"/>
      <c r="J2752" s="201" t="s">
        <v>3547</v>
      </c>
      <c r="K2752" s="197"/>
      <c r="L2752" s="192"/>
      <c r="M2752" s="197"/>
      <c r="N2752" s="192" t="s">
        <v>1341</v>
      </c>
      <c r="O2752" s="194" t="s">
        <v>3097</v>
      </c>
      <c r="P2752" s="192" t="s">
        <v>11072</v>
      </c>
      <c r="Q2752" s="197" t="s">
        <v>3547</v>
      </c>
    </row>
    <row r="2753" spans="1:17">
      <c r="A2753" s="192" t="s">
        <v>7266</v>
      </c>
      <c r="B2753" s="196">
        <v>1.5332999999999999</v>
      </c>
      <c r="C2753" s="196">
        <v>0.9212999999999999</v>
      </c>
      <c r="D2753" s="196">
        <v>34.149299999999997</v>
      </c>
      <c r="E2753" s="196">
        <v>34.975199999999994</v>
      </c>
      <c r="F2753" s="196">
        <v>35.028499999999994</v>
      </c>
      <c r="G2753" s="196">
        <v>34.723299999999995</v>
      </c>
      <c r="H2753" s="197" t="s">
        <v>1436</v>
      </c>
      <c r="I2753" s="197"/>
      <c r="J2753" s="201" t="s">
        <v>3547</v>
      </c>
      <c r="K2753" s="197"/>
      <c r="L2753" s="192"/>
      <c r="M2753" s="197"/>
      <c r="N2753" s="192" t="s">
        <v>4087</v>
      </c>
      <c r="O2753" s="194" t="s">
        <v>3099</v>
      </c>
      <c r="P2753" s="192" t="s">
        <v>11074</v>
      </c>
      <c r="Q2753" s="197" t="s">
        <v>3547</v>
      </c>
    </row>
    <row r="2754" spans="1:17">
      <c r="A2754" s="192" t="s">
        <v>7267</v>
      </c>
      <c r="B2754" s="196">
        <v>2.4047999999999998</v>
      </c>
      <c r="C2754" s="196">
        <v>0.88529999999999998</v>
      </c>
      <c r="D2754" s="196">
        <v>35.405099999999997</v>
      </c>
      <c r="E2754" s="196">
        <v>36.186299999999996</v>
      </c>
      <c r="F2754" s="196">
        <v>37.828699999999998</v>
      </c>
      <c r="G2754" s="196">
        <v>36.491599999999998</v>
      </c>
      <c r="H2754" s="197" t="s">
        <v>1434</v>
      </c>
      <c r="I2754" s="197"/>
      <c r="J2754" s="201" t="s">
        <v>3547</v>
      </c>
      <c r="K2754" s="197"/>
      <c r="L2754" s="192"/>
      <c r="M2754" s="197"/>
      <c r="N2754" s="192" t="s">
        <v>4556</v>
      </c>
      <c r="O2754" s="194" t="s">
        <v>3100</v>
      </c>
      <c r="P2754" s="192" t="s">
        <v>11075</v>
      </c>
      <c r="Q2754" s="197" t="s">
        <v>3547</v>
      </c>
    </row>
    <row r="2755" spans="1:17">
      <c r="A2755" s="192" t="s">
        <v>7268</v>
      </c>
      <c r="B2755" s="196">
        <v>1.2921999999999998</v>
      </c>
      <c r="C2755" s="196">
        <v>0.80339999999999989</v>
      </c>
      <c r="D2755" s="196">
        <v>31.628799999999998</v>
      </c>
      <c r="E2755" s="196">
        <v>32.373799999999996</v>
      </c>
      <c r="F2755" s="196">
        <v>32.047199999999997</v>
      </c>
      <c r="G2755" s="196">
        <v>32.015799999999999</v>
      </c>
      <c r="H2755" s="197" t="s">
        <v>4557</v>
      </c>
      <c r="I2755" s="197"/>
      <c r="J2755" s="201" t="s">
        <v>3547</v>
      </c>
      <c r="K2755" s="197"/>
      <c r="L2755" s="192"/>
      <c r="M2755" s="197"/>
      <c r="N2755" s="192" t="s">
        <v>4558</v>
      </c>
      <c r="O2755" s="194" t="s">
        <v>3101</v>
      </c>
      <c r="P2755" s="192" t="s">
        <v>11076</v>
      </c>
      <c r="Q2755" s="197" t="s">
        <v>3547</v>
      </c>
    </row>
    <row r="2756" spans="1:17">
      <c r="A2756" s="192" t="s">
        <v>7269</v>
      </c>
      <c r="B2756" s="196">
        <v>1.7341</v>
      </c>
      <c r="C2756" s="196">
        <v>0.89109999999999989</v>
      </c>
      <c r="D2756" s="196">
        <v>33.340199999999996</v>
      </c>
      <c r="E2756" s="196">
        <v>33.986699999999999</v>
      </c>
      <c r="F2756" s="196">
        <v>36.258099999999999</v>
      </c>
      <c r="G2756" s="196">
        <v>34.537199999999999</v>
      </c>
      <c r="H2756" s="197" t="s">
        <v>4559</v>
      </c>
      <c r="I2756" s="197" t="s">
        <v>1515</v>
      </c>
      <c r="J2756" s="201" t="s">
        <v>3547</v>
      </c>
      <c r="K2756" s="197" t="s">
        <v>3550</v>
      </c>
      <c r="L2756" s="192"/>
      <c r="M2756" s="197">
        <v>1.2999999999999999E-2</v>
      </c>
      <c r="N2756" s="192" t="s">
        <v>4560</v>
      </c>
      <c r="O2756" s="194" t="s">
        <v>3102</v>
      </c>
      <c r="P2756" s="192" t="s">
        <v>11077</v>
      </c>
      <c r="Q2756" s="197" t="s">
        <v>3547</v>
      </c>
    </row>
    <row r="2757" spans="1:17">
      <c r="A2757" s="192" t="s">
        <v>7270</v>
      </c>
      <c r="B2757" s="196">
        <v>1.4434999999999998</v>
      </c>
      <c r="C2757" s="196">
        <v>0.82009999999999994</v>
      </c>
      <c r="D2757" s="196">
        <v>31.095899999999997</v>
      </c>
      <c r="E2757" s="196">
        <v>32.336399999999998</v>
      </c>
      <c r="F2757" s="196">
        <v>33.984899999999996</v>
      </c>
      <c r="G2757" s="196">
        <v>32.395899999999997</v>
      </c>
      <c r="H2757" s="197" t="s">
        <v>4557</v>
      </c>
      <c r="I2757" s="197"/>
      <c r="J2757" s="201" t="s">
        <v>3547</v>
      </c>
      <c r="K2757" s="197"/>
      <c r="L2757" s="192"/>
      <c r="M2757" s="197">
        <v>1.67E-2</v>
      </c>
      <c r="N2757" s="192" t="s">
        <v>4561</v>
      </c>
      <c r="O2757" s="194" t="s">
        <v>3103</v>
      </c>
      <c r="P2757" s="192" t="s">
        <v>11078</v>
      </c>
      <c r="Q2757" s="197" t="s">
        <v>3547</v>
      </c>
    </row>
    <row r="2758" spans="1:17">
      <c r="A2758" s="192" t="s">
        <v>7271</v>
      </c>
      <c r="B2758" s="196">
        <v>1.6435</v>
      </c>
      <c r="C2758" s="196">
        <v>0.9212999999999999</v>
      </c>
      <c r="D2758" s="196">
        <v>32.896599999999999</v>
      </c>
      <c r="E2758" s="196">
        <v>35.022999999999996</v>
      </c>
      <c r="F2758" s="196">
        <v>34.612299999999998</v>
      </c>
      <c r="G2758" s="196">
        <v>34.172099999999993</v>
      </c>
      <c r="H2758" s="197" t="s">
        <v>1493</v>
      </c>
      <c r="I2758" s="197" t="s">
        <v>1436</v>
      </c>
      <c r="J2758" s="201" t="s">
        <v>3547</v>
      </c>
      <c r="K2758" s="197" t="s">
        <v>3550</v>
      </c>
      <c r="L2758" s="192"/>
      <c r="M2758" s="197"/>
      <c r="N2758" s="192" t="s">
        <v>4562</v>
      </c>
      <c r="O2758" s="194" t="s">
        <v>3104</v>
      </c>
      <c r="P2758" s="192" t="s">
        <v>11079</v>
      </c>
      <c r="Q2758" s="197" t="s">
        <v>9817</v>
      </c>
    </row>
    <row r="2759" spans="1:17">
      <c r="A2759" s="192" t="s">
        <v>7272</v>
      </c>
      <c r="B2759" s="196">
        <v>1.1233</v>
      </c>
      <c r="C2759" s="196">
        <v>0.91479999999999995</v>
      </c>
      <c r="D2759" s="196">
        <v>26.645099999999999</v>
      </c>
      <c r="E2759" s="196">
        <v>28.008799999999997</v>
      </c>
      <c r="F2759" s="196">
        <v>30.267199999999999</v>
      </c>
      <c r="G2759" s="196">
        <v>28.230699999999999</v>
      </c>
      <c r="H2759" s="197" t="s">
        <v>1515</v>
      </c>
      <c r="I2759" s="197"/>
      <c r="J2759" s="201" t="s">
        <v>3547</v>
      </c>
      <c r="K2759" s="197"/>
      <c r="L2759" s="192"/>
      <c r="M2759" s="197"/>
      <c r="N2759" s="192" t="s">
        <v>3598</v>
      </c>
      <c r="O2759" s="194" t="s">
        <v>3105</v>
      </c>
      <c r="P2759" s="192" t="s">
        <v>11080</v>
      </c>
      <c r="Q2759" s="197" t="s">
        <v>3547</v>
      </c>
    </row>
    <row r="2760" spans="1:17">
      <c r="A2760" s="192" t="s">
        <v>7273</v>
      </c>
      <c r="B2760" s="196">
        <v>1.4877999999999998</v>
      </c>
      <c r="C2760" s="196">
        <v>0.91479999999999995</v>
      </c>
      <c r="D2760" s="196">
        <v>30.334199999999999</v>
      </c>
      <c r="E2760" s="196">
        <v>31.684199999999997</v>
      </c>
      <c r="F2760" s="196">
        <v>32.0976</v>
      </c>
      <c r="G2760" s="196">
        <v>31.366099999999999</v>
      </c>
      <c r="H2760" s="197" t="s">
        <v>1515</v>
      </c>
      <c r="I2760" s="197"/>
      <c r="J2760" s="201" t="s">
        <v>3547</v>
      </c>
      <c r="K2760" s="197"/>
      <c r="L2760" s="192"/>
      <c r="M2760" s="197"/>
      <c r="N2760" s="192" t="s">
        <v>3598</v>
      </c>
      <c r="O2760" s="194" t="s">
        <v>3105</v>
      </c>
      <c r="P2760" s="192" t="s">
        <v>11080</v>
      </c>
      <c r="Q2760" s="197" t="s">
        <v>3547</v>
      </c>
    </row>
    <row r="2761" spans="1:17">
      <c r="A2761" s="192" t="s">
        <v>7274</v>
      </c>
      <c r="B2761" s="196">
        <v>0.89439999999999997</v>
      </c>
      <c r="C2761" s="196">
        <v>0.80339999999999989</v>
      </c>
      <c r="D2761" s="196">
        <v>29.359399999999997</v>
      </c>
      <c r="E2761" s="196">
        <v>32.032799999999995</v>
      </c>
      <c r="F2761" s="196">
        <v>28.18</v>
      </c>
      <c r="G2761" s="196">
        <v>30.0077</v>
      </c>
      <c r="H2761" s="197" t="s">
        <v>4557</v>
      </c>
      <c r="I2761" s="197"/>
      <c r="J2761" s="201" t="s">
        <v>3547</v>
      </c>
      <c r="K2761" s="197"/>
      <c r="L2761" s="192"/>
      <c r="M2761" s="197"/>
      <c r="N2761" s="192" t="s">
        <v>4563</v>
      </c>
      <c r="O2761" s="194" t="s">
        <v>3106</v>
      </c>
      <c r="P2761" s="192" t="s">
        <v>11081</v>
      </c>
      <c r="Q2761" s="197" t="s">
        <v>3547</v>
      </c>
    </row>
    <row r="2762" spans="1:17">
      <c r="A2762" s="192" t="s">
        <v>7275</v>
      </c>
      <c r="B2762" s="196">
        <v>1.9561999999999999</v>
      </c>
      <c r="C2762" s="196">
        <v>0.86589999999999989</v>
      </c>
      <c r="D2762" s="196">
        <v>32.851099999999995</v>
      </c>
      <c r="E2762" s="196">
        <v>34.210299999999997</v>
      </c>
      <c r="F2762" s="196">
        <v>34.684399999999997</v>
      </c>
      <c r="G2762" s="196">
        <v>33.918799999999997</v>
      </c>
      <c r="H2762" s="197" t="s">
        <v>1452</v>
      </c>
      <c r="I2762" s="197" t="s">
        <v>1377</v>
      </c>
      <c r="J2762" s="201" t="s">
        <v>3547</v>
      </c>
      <c r="K2762" s="197" t="s">
        <v>3550</v>
      </c>
      <c r="L2762" s="192"/>
      <c r="M2762" s="197"/>
      <c r="N2762" s="192" t="s">
        <v>3924</v>
      </c>
      <c r="O2762" s="194" t="s">
        <v>3107</v>
      </c>
      <c r="P2762" s="192" t="s">
        <v>11082</v>
      </c>
      <c r="Q2762" s="197" t="s">
        <v>9817</v>
      </c>
    </row>
    <row r="2763" spans="1:17">
      <c r="A2763" s="192" t="s">
        <v>7276</v>
      </c>
      <c r="B2763" s="196">
        <v>1.2421</v>
      </c>
      <c r="C2763" s="196">
        <v>0.9212999999999999</v>
      </c>
      <c r="D2763" s="196">
        <v>33.659199999999998</v>
      </c>
      <c r="E2763" s="196">
        <v>33.088399999999993</v>
      </c>
      <c r="F2763" s="196">
        <v>35.106599999999993</v>
      </c>
      <c r="G2763" s="196">
        <v>33.907399999999996</v>
      </c>
      <c r="H2763" s="197" t="s">
        <v>1436</v>
      </c>
      <c r="I2763" s="197"/>
      <c r="J2763" s="201" t="s">
        <v>3547</v>
      </c>
      <c r="K2763" s="197"/>
      <c r="L2763" s="192"/>
      <c r="M2763" s="197"/>
      <c r="N2763" s="192" t="s">
        <v>4510</v>
      </c>
      <c r="O2763" s="194" t="s">
        <v>3108</v>
      </c>
      <c r="P2763" s="192" t="s">
        <v>11083</v>
      </c>
      <c r="Q2763" s="197" t="s">
        <v>3547</v>
      </c>
    </row>
    <row r="2764" spans="1:17">
      <c r="A2764" s="192" t="s">
        <v>7277</v>
      </c>
      <c r="B2764" s="196">
        <v>1.5697999999999999</v>
      </c>
      <c r="C2764" s="196">
        <v>0.88529999999999998</v>
      </c>
      <c r="D2764" s="196">
        <v>36.333099999999995</v>
      </c>
      <c r="E2764" s="196">
        <v>36.748099999999994</v>
      </c>
      <c r="F2764" s="196">
        <v>37.669599999999996</v>
      </c>
      <c r="G2764" s="196">
        <v>36.915499999999994</v>
      </c>
      <c r="H2764" s="197" t="s">
        <v>4557</v>
      </c>
      <c r="I2764" s="197" t="s">
        <v>1434</v>
      </c>
      <c r="J2764" s="201" t="s">
        <v>3547</v>
      </c>
      <c r="K2764" s="197" t="s">
        <v>3550</v>
      </c>
      <c r="L2764" s="192"/>
      <c r="M2764" s="197">
        <v>4.9999999999999992E-3</v>
      </c>
      <c r="N2764" s="192" t="s">
        <v>4564</v>
      </c>
      <c r="O2764" s="194" t="s">
        <v>3109</v>
      </c>
      <c r="P2764" s="192" t="s">
        <v>11084</v>
      </c>
      <c r="Q2764" s="197" t="s">
        <v>3547</v>
      </c>
    </row>
    <row r="2765" spans="1:17">
      <c r="A2765" s="192" t="s">
        <v>7278</v>
      </c>
      <c r="B2765" s="196">
        <v>1.8576999999999999</v>
      </c>
      <c r="C2765" s="196">
        <v>0.91479999999999995</v>
      </c>
      <c r="D2765" s="196">
        <v>37.929299999999998</v>
      </c>
      <c r="E2765" s="196">
        <v>37.888999999999996</v>
      </c>
      <c r="F2765" s="196">
        <v>39.239799999999995</v>
      </c>
      <c r="G2765" s="196">
        <v>38.3568</v>
      </c>
      <c r="H2765" s="197" t="s">
        <v>1515</v>
      </c>
      <c r="I2765" s="197"/>
      <c r="J2765" s="201" t="s">
        <v>3547</v>
      </c>
      <c r="K2765" s="197"/>
      <c r="L2765" s="192"/>
      <c r="M2765" s="197"/>
      <c r="N2765" s="192" t="s">
        <v>4565</v>
      </c>
      <c r="O2765" s="194" t="s">
        <v>1725</v>
      </c>
      <c r="P2765" s="192" t="s">
        <v>11085</v>
      </c>
      <c r="Q2765" s="197" t="s">
        <v>3547</v>
      </c>
    </row>
    <row r="2766" spans="1:17">
      <c r="A2766" s="192" t="s">
        <v>7279</v>
      </c>
      <c r="B2766" s="196">
        <v>1.9089999999999998</v>
      </c>
      <c r="C2766" s="196">
        <v>0.86589999999999989</v>
      </c>
      <c r="D2766" s="196">
        <v>35.394699999999993</v>
      </c>
      <c r="E2766" s="196">
        <v>35.488399999999999</v>
      </c>
      <c r="F2766" s="196">
        <v>37.084799999999994</v>
      </c>
      <c r="G2766" s="196">
        <v>35.954199999999993</v>
      </c>
      <c r="H2766" s="197" t="s">
        <v>1452</v>
      </c>
      <c r="I2766" s="197" t="s">
        <v>1377</v>
      </c>
      <c r="J2766" s="201" t="s">
        <v>3547</v>
      </c>
      <c r="K2766" s="197" t="s">
        <v>3550</v>
      </c>
      <c r="L2766" s="192"/>
      <c r="M2766" s="197"/>
      <c r="N2766" s="192" t="s">
        <v>3924</v>
      </c>
      <c r="O2766" s="194" t="s">
        <v>3107</v>
      </c>
      <c r="P2766" s="192" t="s">
        <v>11082</v>
      </c>
      <c r="Q2766" s="197" t="s">
        <v>9817</v>
      </c>
    </row>
    <row r="2767" spans="1:17">
      <c r="A2767" s="192" t="s">
        <v>7280</v>
      </c>
      <c r="B2767" s="196">
        <v>1.6148999999999998</v>
      </c>
      <c r="C2767" s="196">
        <v>0.91479999999999995</v>
      </c>
      <c r="D2767" s="196">
        <v>35.673299999999998</v>
      </c>
      <c r="E2767" s="196">
        <v>37.527299999999997</v>
      </c>
      <c r="F2767" s="196">
        <v>36.333099999999995</v>
      </c>
      <c r="G2767" s="196">
        <v>36.523399999999995</v>
      </c>
      <c r="H2767" s="197" t="s">
        <v>1515</v>
      </c>
      <c r="I2767" s="197"/>
      <c r="J2767" s="201" t="s">
        <v>3547</v>
      </c>
      <c r="K2767" s="197"/>
      <c r="L2767" s="192"/>
      <c r="M2767" s="197"/>
      <c r="N2767" s="192" t="s">
        <v>4566</v>
      </c>
      <c r="O2767" s="194" t="s">
        <v>3110</v>
      </c>
      <c r="P2767" s="192" t="s">
        <v>11086</v>
      </c>
      <c r="Q2767" s="197" t="s">
        <v>3547</v>
      </c>
    </row>
    <row r="2768" spans="1:17">
      <c r="A2768" s="192" t="s">
        <v>7281</v>
      </c>
      <c r="B2768" s="196">
        <v>1.4333999999999998</v>
      </c>
      <c r="C2768" s="196">
        <v>0.88529999999999998</v>
      </c>
      <c r="D2768" s="196">
        <v>34.739699999999999</v>
      </c>
      <c r="E2768" s="196">
        <v>34.945799999999998</v>
      </c>
      <c r="F2768" s="196">
        <v>35.855099999999993</v>
      </c>
      <c r="G2768" s="196">
        <v>35.184299999999993</v>
      </c>
      <c r="H2768" s="197" t="s">
        <v>4557</v>
      </c>
      <c r="I2768" s="197" t="s">
        <v>1434</v>
      </c>
      <c r="J2768" s="201" t="s">
        <v>3610</v>
      </c>
      <c r="K2768" s="197"/>
      <c r="L2768" s="192"/>
      <c r="M2768" s="197">
        <v>1.1999999999999999E-2</v>
      </c>
      <c r="N2768" s="192" t="s">
        <v>4567</v>
      </c>
      <c r="O2768" s="194" t="s">
        <v>1723</v>
      </c>
      <c r="P2768" s="192" t="s">
        <v>11087</v>
      </c>
      <c r="Q2768" s="197" t="s">
        <v>9817</v>
      </c>
    </row>
    <row r="2769" spans="1:17">
      <c r="A2769" s="192" t="s">
        <v>7282</v>
      </c>
      <c r="B2769" s="196">
        <v>1.5367999999999999</v>
      </c>
      <c r="C2769" s="196">
        <v>0.91479999999999995</v>
      </c>
      <c r="D2769" s="196">
        <v>35.450499999999998</v>
      </c>
      <c r="E2769" s="196">
        <v>39.278399999999998</v>
      </c>
      <c r="F2769" s="196">
        <v>39.832899999999995</v>
      </c>
      <c r="G2769" s="196">
        <v>38.276699999999998</v>
      </c>
      <c r="H2769" s="197" t="s">
        <v>1515</v>
      </c>
      <c r="I2769" s="197"/>
      <c r="J2769" s="201" t="s">
        <v>3547</v>
      </c>
      <c r="K2769" s="197"/>
      <c r="L2769" s="192"/>
      <c r="M2769" s="197"/>
      <c r="N2769" s="192" t="s">
        <v>4565</v>
      </c>
      <c r="O2769" s="194" t="s">
        <v>1725</v>
      </c>
      <c r="P2769" s="192" t="s">
        <v>11085</v>
      </c>
      <c r="Q2769" s="197" t="s">
        <v>3547</v>
      </c>
    </row>
    <row r="2770" spans="1:17">
      <c r="A2770" s="192" t="s">
        <v>7283</v>
      </c>
      <c r="B2770" s="196">
        <v>1.3753</v>
      </c>
      <c r="C2770" s="196">
        <v>0.9212999999999999</v>
      </c>
      <c r="D2770" s="196">
        <v>32.697499999999998</v>
      </c>
      <c r="E2770" s="196">
        <v>33.6053</v>
      </c>
      <c r="F2770" s="196">
        <v>33.176199999999994</v>
      </c>
      <c r="G2770" s="196">
        <v>33.160699999999999</v>
      </c>
      <c r="H2770" s="197" t="s">
        <v>1436</v>
      </c>
      <c r="I2770" s="197"/>
      <c r="J2770" s="201" t="s">
        <v>3547</v>
      </c>
      <c r="K2770" s="197"/>
      <c r="L2770" s="192"/>
      <c r="M2770" s="197"/>
      <c r="N2770" s="192" t="s">
        <v>4252</v>
      </c>
      <c r="O2770" s="194" t="s">
        <v>3111</v>
      </c>
      <c r="P2770" s="192" t="s">
        <v>11088</v>
      </c>
      <c r="Q2770" s="197" t="s">
        <v>3547</v>
      </c>
    </row>
    <row r="2771" spans="1:17">
      <c r="A2771" s="192" t="s">
        <v>7284</v>
      </c>
      <c r="B2771" s="196">
        <v>1.3834</v>
      </c>
      <c r="C2771" s="196">
        <v>0.91479999999999995</v>
      </c>
      <c r="D2771" s="196">
        <v>37.179599999999994</v>
      </c>
      <c r="E2771" s="196">
        <v>40.543599999999998</v>
      </c>
      <c r="F2771" s="196">
        <v>40.601299999999995</v>
      </c>
      <c r="G2771" s="196">
        <v>39.537299999999995</v>
      </c>
      <c r="H2771" s="197" t="s">
        <v>1515</v>
      </c>
      <c r="I2771" s="197"/>
      <c r="J2771" s="201" t="s">
        <v>3547</v>
      </c>
      <c r="K2771" s="197"/>
      <c r="L2771" s="192"/>
      <c r="M2771" s="197"/>
      <c r="N2771" s="192" t="s">
        <v>4565</v>
      </c>
      <c r="O2771" s="194" t="s">
        <v>1725</v>
      </c>
      <c r="P2771" s="192" t="s">
        <v>11085</v>
      </c>
      <c r="Q2771" s="197" t="s">
        <v>3547</v>
      </c>
    </row>
    <row r="2772" spans="1:17">
      <c r="A2772" s="192" t="s">
        <v>7285</v>
      </c>
      <c r="B2772" s="196">
        <v>1.5415999999999999</v>
      </c>
      <c r="C2772" s="196">
        <v>0.80339999999999989</v>
      </c>
      <c r="D2772" s="196">
        <v>33.8996</v>
      </c>
      <c r="E2772" s="196">
        <v>35.509799999999998</v>
      </c>
      <c r="F2772" s="196">
        <v>37.278599999999997</v>
      </c>
      <c r="G2772" s="196">
        <v>35.622999999999998</v>
      </c>
      <c r="H2772" s="197" t="s">
        <v>1515</v>
      </c>
      <c r="I2772" s="197" t="s">
        <v>4557</v>
      </c>
      <c r="J2772" s="201" t="s">
        <v>3547</v>
      </c>
      <c r="K2772" s="197"/>
      <c r="L2772" s="192" t="s">
        <v>3550</v>
      </c>
      <c r="M2772" s="197"/>
      <c r="N2772" s="192" t="s">
        <v>3868</v>
      </c>
      <c r="O2772" s="194" t="s">
        <v>3112</v>
      </c>
      <c r="P2772" s="192" t="s">
        <v>11089</v>
      </c>
      <c r="Q2772" s="197" t="s">
        <v>3547</v>
      </c>
    </row>
    <row r="2773" spans="1:17">
      <c r="A2773" s="192" t="s">
        <v>9749</v>
      </c>
      <c r="B2773" s="196"/>
      <c r="C2773" s="196">
        <v>0.84629999999999994</v>
      </c>
      <c r="D2773" s="196">
        <v>32.893299999999996</v>
      </c>
      <c r="E2773" s="196">
        <v>35.489299999999993</v>
      </c>
      <c r="F2773" s="196">
        <v>32.525199999999998</v>
      </c>
      <c r="G2773" s="196">
        <v>33.677699999999994</v>
      </c>
      <c r="H2773" s="197" t="s">
        <v>4559</v>
      </c>
      <c r="I2773" s="197"/>
      <c r="J2773" s="201" t="s">
        <v>3547</v>
      </c>
      <c r="K2773" s="197"/>
      <c r="L2773" s="192"/>
      <c r="M2773" s="197"/>
      <c r="N2773" s="192" t="s">
        <v>3664</v>
      </c>
      <c r="O2773" s="194" t="s">
        <v>3113</v>
      </c>
      <c r="P2773" s="192" t="s">
        <v>11090</v>
      </c>
      <c r="Q2773" s="197" t="s">
        <v>3547</v>
      </c>
    </row>
    <row r="2774" spans="1:17">
      <c r="A2774" s="192" t="s">
        <v>7286</v>
      </c>
      <c r="B2774" s="196">
        <v>1.3944999999999999</v>
      </c>
      <c r="C2774" s="196">
        <v>0.81579999999999986</v>
      </c>
      <c r="D2774" s="196">
        <v>31.938199999999998</v>
      </c>
      <c r="E2774" s="196">
        <v>30.364199999999997</v>
      </c>
      <c r="F2774" s="196">
        <v>27.616299999999999</v>
      </c>
      <c r="G2774" s="196">
        <v>29.982799999999997</v>
      </c>
      <c r="H2774" s="197" t="s">
        <v>4557</v>
      </c>
      <c r="I2774" s="197"/>
      <c r="J2774" s="201" t="s">
        <v>3547</v>
      </c>
      <c r="K2774" s="197"/>
      <c r="L2774" s="192"/>
      <c r="M2774" s="197">
        <v>1.24E-2</v>
      </c>
      <c r="N2774" s="192" t="s">
        <v>3564</v>
      </c>
      <c r="O2774" s="194" t="s">
        <v>1721</v>
      </c>
      <c r="P2774" s="192" t="s">
        <v>11091</v>
      </c>
      <c r="Q2774" s="197" t="s">
        <v>3547</v>
      </c>
    </row>
    <row r="2775" spans="1:17">
      <c r="A2775" s="192" t="s">
        <v>7287</v>
      </c>
      <c r="B2775" s="196">
        <v>1.3662999999999998</v>
      </c>
      <c r="C2775" s="196">
        <v>0.83229999999999993</v>
      </c>
      <c r="D2775" s="196">
        <v>31.2241</v>
      </c>
      <c r="E2775" s="196">
        <v>31.653799999999997</v>
      </c>
      <c r="F2775" s="196">
        <v>32.402099999999997</v>
      </c>
      <c r="G2775" s="196">
        <v>31.733099999999997</v>
      </c>
      <c r="H2775" s="197" t="s">
        <v>1452</v>
      </c>
      <c r="I2775" s="197"/>
      <c r="J2775" s="201" t="s">
        <v>3547</v>
      </c>
      <c r="K2775" s="197"/>
      <c r="L2775" s="192"/>
      <c r="M2775" s="197"/>
      <c r="N2775" s="192" t="s">
        <v>4568</v>
      </c>
      <c r="O2775" s="194" t="s">
        <v>3114</v>
      </c>
      <c r="P2775" s="192" t="s">
        <v>11092</v>
      </c>
      <c r="Q2775" s="197" t="s">
        <v>3547</v>
      </c>
    </row>
    <row r="2776" spans="1:17">
      <c r="A2776" s="192" t="s">
        <v>7288</v>
      </c>
      <c r="B2776" s="196">
        <v>1.5368999999999999</v>
      </c>
      <c r="C2776" s="196">
        <v>0.82319999999999993</v>
      </c>
      <c r="D2776" s="196">
        <v>34.3476</v>
      </c>
      <c r="E2776" s="196">
        <v>33.400199999999998</v>
      </c>
      <c r="F2776" s="196">
        <v>34.260599999999997</v>
      </c>
      <c r="G2776" s="196">
        <v>34.004099999999994</v>
      </c>
      <c r="H2776" s="197" t="s">
        <v>1939</v>
      </c>
      <c r="I2776" s="197"/>
      <c r="J2776" s="201" t="s">
        <v>3547</v>
      </c>
      <c r="K2776" s="197"/>
      <c r="L2776" s="192"/>
      <c r="M2776" s="197"/>
      <c r="N2776" s="192" t="s">
        <v>4569</v>
      </c>
      <c r="O2776" s="194" t="s">
        <v>3115</v>
      </c>
      <c r="P2776" s="192" t="s">
        <v>11093</v>
      </c>
      <c r="Q2776" s="197" t="s">
        <v>3547</v>
      </c>
    </row>
    <row r="2777" spans="1:17">
      <c r="A2777" s="192" t="s">
        <v>7289</v>
      </c>
      <c r="B2777" s="196">
        <v>1.8541999999999998</v>
      </c>
      <c r="C2777" s="196">
        <v>0.81089999999999995</v>
      </c>
      <c r="D2777" s="196">
        <v>32.607699999999994</v>
      </c>
      <c r="E2777" s="196">
        <v>32.954699999999995</v>
      </c>
      <c r="F2777" s="196">
        <v>35.213499999999996</v>
      </c>
      <c r="G2777" s="196">
        <v>33.597299999999997</v>
      </c>
      <c r="H2777" s="197" t="s">
        <v>1493</v>
      </c>
      <c r="I2777" s="197"/>
      <c r="J2777" s="201" t="s">
        <v>3547</v>
      </c>
      <c r="K2777" s="197"/>
      <c r="L2777" s="192"/>
      <c r="M2777" s="197"/>
      <c r="N2777" s="192" t="s">
        <v>4570</v>
      </c>
      <c r="O2777" s="194" t="s">
        <v>1978</v>
      </c>
      <c r="P2777" s="192" t="s">
        <v>11094</v>
      </c>
      <c r="Q2777" s="197" t="s">
        <v>3547</v>
      </c>
    </row>
    <row r="2778" spans="1:17">
      <c r="A2778" s="192" t="s">
        <v>7290</v>
      </c>
      <c r="B2778" s="196">
        <v>1.4815999999999998</v>
      </c>
      <c r="C2778" s="196">
        <v>0.81469999999999998</v>
      </c>
      <c r="D2778" s="196">
        <v>30.239199999999997</v>
      </c>
      <c r="E2778" s="196">
        <v>30.800299999999996</v>
      </c>
      <c r="F2778" s="196">
        <v>31.539199999999997</v>
      </c>
      <c r="G2778" s="196">
        <v>30.869199999999999</v>
      </c>
      <c r="H2778" s="197" t="s">
        <v>4557</v>
      </c>
      <c r="I2778" s="197" t="s">
        <v>1452</v>
      </c>
      <c r="J2778" s="201" t="s">
        <v>3610</v>
      </c>
      <c r="K2778" s="197"/>
      <c r="L2778" s="192"/>
      <c r="M2778" s="197">
        <v>4.8999999999999998E-3</v>
      </c>
      <c r="N2778" s="192" t="s">
        <v>4571</v>
      </c>
      <c r="O2778" s="194" t="s">
        <v>3116</v>
      </c>
      <c r="P2778" s="192" t="s">
        <v>11095</v>
      </c>
      <c r="Q2778" s="197" t="s">
        <v>9817</v>
      </c>
    </row>
    <row r="2779" spans="1:17">
      <c r="A2779" s="192" t="s">
        <v>7291</v>
      </c>
      <c r="B2779" s="196"/>
      <c r="C2779" s="196">
        <v>0.80339999999999989</v>
      </c>
      <c r="D2779" s="196">
        <v>31.79</v>
      </c>
      <c r="E2779" s="196">
        <v>31.840899999999998</v>
      </c>
      <c r="F2779" s="196"/>
      <c r="G2779" s="196">
        <v>31.814799999999998</v>
      </c>
      <c r="H2779" s="197" t="s">
        <v>4557</v>
      </c>
      <c r="I2779" s="197"/>
      <c r="J2779" s="201" t="s">
        <v>3547</v>
      </c>
      <c r="K2779" s="197"/>
      <c r="L2779" s="192"/>
      <c r="M2779" s="197"/>
      <c r="N2779" s="192" t="s">
        <v>4572</v>
      </c>
      <c r="O2779" s="194" t="s">
        <v>1727</v>
      </c>
      <c r="P2779" s="192" t="s">
        <v>11096</v>
      </c>
      <c r="Q2779" s="197" t="s">
        <v>3547</v>
      </c>
    </row>
    <row r="2780" spans="1:17">
      <c r="A2780" s="192" t="s">
        <v>7292</v>
      </c>
      <c r="B2780" s="196">
        <v>1.3154999999999999</v>
      </c>
      <c r="C2780" s="196">
        <v>0.81089999999999995</v>
      </c>
      <c r="D2780" s="196">
        <v>31.368299999999998</v>
      </c>
      <c r="E2780" s="196">
        <v>29.640099999999997</v>
      </c>
      <c r="F2780" s="196">
        <v>29.701899999999998</v>
      </c>
      <c r="G2780" s="196">
        <v>30.245199999999997</v>
      </c>
      <c r="H2780" s="197" t="s">
        <v>4557</v>
      </c>
      <c r="I2780" s="197" t="s">
        <v>1493</v>
      </c>
      <c r="J2780" s="201" t="s">
        <v>3610</v>
      </c>
      <c r="K2780" s="197"/>
      <c r="L2780" s="192"/>
      <c r="M2780" s="197"/>
      <c r="N2780" s="192" t="s">
        <v>3576</v>
      </c>
      <c r="O2780" s="194" t="s">
        <v>3117</v>
      </c>
      <c r="P2780" s="192" t="s">
        <v>11097</v>
      </c>
      <c r="Q2780" s="197" t="s">
        <v>3547</v>
      </c>
    </row>
    <row r="2781" spans="1:17">
      <c r="A2781" s="192" t="s">
        <v>11098</v>
      </c>
      <c r="B2781" s="196"/>
      <c r="C2781" s="196">
        <v>0.80339999999999989</v>
      </c>
      <c r="D2781" s="196">
        <v>30.775299999999998</v>
      </c>
      <c r="E2781" s="196"/>
      <c r="F2781" s="196"/>
      <c r="G2781" s="196">
        <v>30.775299999999998</v>
      </c>
      <c r="H2781" s="197" t="s">
        <v>4557</v>
      </c>
      <c r="I2781" s="197"/>
      <c r="J2781" s="201" t="s">
        <v>3547</v>
      </c>
      <c r="K2781" s="197"/>
      <c r="L2781" s="192"/>
      <c r="M2781" s="197"/>
      <c r="N2781" s="192" t="s">
        <v>4573</v>
      </c>
      <c r="O2781" s="194" t="s">
        <v>4574</v>
      </c>
      <c r="P2781" s="192" t="s">
        <v>11099</v>
      </c>
      <c r="Q2781" s="197" t="s">
        <v>3547</v>
      </c>
    </row>
    <row r="2782" spans="1:17">
      <c r="A2782" s="192" t="s">
        <v>7293</v>
      </c>
      <c r="B2782" s="196">
        <v>1.1603999999999999</v>
      </c>
      <c r="C2782" s="196">
        <v>0.81089999999999995</v>
      </c>
      <c r="D2782" s="196">
        <v>34.0625</v>
      </c>
      <c r="E2782" s="196">
        <v>34.127699999999997</v>
      </c>
      <c r="F2782" s="196">
        <v>34.250499999999995</v>
      </c>
      <c r="G2782" s="196">
        <v>34.142499999999998</v>
      </c>
      <c r="H2782" s="197" t="s">
        <v>1493</v>
      </c>
      <c r="I2782" s="197"/>
      <c r="J2782" s="201" t="s">
        <v>3547</v>
      </c>
      <c r="K2782" s="197"/>
      <c r="L2782" s="192"/>
      <c r="M2782" s="197"/>
      <c r="N2782" s="192" t="s">
        <v>4562</v>
      </c>
      <c r="O2782" s="194" t="s">
        <v>3104</v>
      </c>
      <c r="P2782" s="192" t="s">
        <v>11079</v>
      </c>
      <c r="Q2782" s="197" t="s">
        <v>3547</v>
      </c>
    </row>
    <row r="2783" spans="1:17">
      <c r="A2783" s="192" t="s">
        <v>9750</v>
      </c>
      <c r="B2783" s="196"/>
      <c r="C2783" s="196">
        <v>0.8143999999999999</v>
      </c>
      <c r="D2783" s="196">
        <v>31.5428</v>
      </c>
      <c r="E2783" s="196">
        <v>31.864299999999997</v>
      </c>
      <c r="F2783" s="196">
        <v>31.857499999999998</v>
      </c>
      <c r="G2783" s="196">
        <v>31.750999999999998</v>
      </c>
      <c r="H2783" s="197" t="s">
        <v>4557</v>
      </c>
      <c r="I2783" s="197"/>
      <c r="J2783" s="201" t="s">
        <v>3547</v>
      </c>
      <c r="K2783" s="197"/>
      <c r="L2783" s="192"/>
      <c r="M2783" s="197">
        <v>1.0999999999999999E-2</v>
      </c>
      <c r="N2783" s="192" t="s">
        <v>4575</v>
      </c>
      <c r="O2783" s="194" t="s">
        <v>3118</v>
      </c>
      <c r="P2783" s="192" t="s">
        <v>11100</v>
      </c>
      <c r="Q2783" s="197" t="s">
        <v>3547</v>
      </c>
    </row>
    <row r="2784" spans="1:17">
      <c r="A2784" s="192" t="s">
        <v>11101</v>
      </c>
      <c r="B2784" s="196"/>
      <c r="C2784" s="196">
        <v>0.82319999999999993</v>
      </c>
      <c r="D2784" s="196">
        <v>31.842199999999998</v>
      </c>
      <c r="E2784" s="196"/>
      <c r="F2784" s="196"/>
      <c r="G2784" s="196">
        <v>31.842199999999998</v>
      </c>
      <c r="H2784" s="197" t="s">
        <v>1939</v>
      </c>
      <c r="I2784" s="197"/>
      <c r="J2784" s="201" t="s">
        <v>3547</v>
      </c>
      <c r="K2784" s="197"/>
      <c r="L2784" s="192"/>
      <c r="M2784" s="197"/>
      <c r="N2784" s="192" t="s">
        <v>4569</v>
      </c>
      <c r="O2784" s="194" t="s">
        <v>3115</v>
      </c>
      <c r="P2784" s="192" t="s">
        <v>11093</v>
      </c>
      <c r="Q2784" s="197" t="s">
        <v>3547</v>
      </c>
    </row>
    <row r="2785" spans="1:17">
      <c r="A2785" s="192" t="s">
        <v>7294</v>
      </c>
      <c r="B2785" s="196">
        <v>1.8437999999999999</v>
      </c>
      <c r="C2785" s="196">
        <v>0.88529999999999998</v>
      </c>
      <c r="D2785" s="196">
        <v>34.384699999999995</v>
      </c>
      <c r="E2785" s="196">
        <v>35.850399999999993</v>
      </c>
      <c r="F2785" s="196">
        <v>36.412899999999993</v>
      </c>
      <c r="G2785" s="196">
        <v>35.564799999999998</v>
      </c>
      <c r="H2785" s="197" t="s">
        <v>1434</v>
      </c>
      <c r="I2785" s="197"/>
      <c r="J2785" s="201" t="s">
        <v>3547</v>
      </c>
      <c r="K2785" s="197"/>
      <c r="L2785" s="192"/>
      <c r="M2785" s="197"/>
      <c r="N2785" s="192" t="s">
        <v>4556</v>
      </c>
      <c r="O2785" s="194" t="s">
        <v>3100</v>
      </c>
      <c r="P2785" s="192" t="s">
        <v>11075</v>
      </c>
      <c r="Q2785" s="197" t="s">
        <v>3547</v>
      </c>
    </row>
    <row r="2786" spans="1:17">
      <c r="A2786" s="192" t="s">
        <v>7295</v>
      </c>
      <c r="B2786" s="196">
        <v>0.96819999999999995</v>
      </c>
      <c r="C2786" s="196">
        <v>0.81089999999999995</v>
      </c>
      <c r="D2786" s="196">
        <v>24.751299999999997</v>
      </c>
      <c r="E2786" s="196">
        <v>25.210199999999997</v>
      </c>
      <c r="F2786" s="196">
        <v>24.998799999999999</v>
      </c>
      <c r="G2786" s="196">
        <v>24.982199999999999</v>
      </c>
      <c r="H2786" s="197" t="s">
        <v>1493</v>
      </c>
      <c r="I2786" s="197"/>
      <c r="J2786" s="201" t="s">
        <v>3547</v>
      </c>
      <c r="K2786" s="197"/>
      <c r="L2786" s="192"/>
      <c r="M2786" s="197"/>
      <c r="N2786" s="192" t="s">
        <v>4570</v>
      </c>
      <c r="O2786" s="194" t="s">
        <v>1978</v>
      </c>
      <c r="P2786" s="192" t="s">
        <v>11094</v>
      </c>
      <c r="Q2786" s="197" t="s">
        <v>3547</v>
      </c>
    </row>
    <row r="2787" spans="1:17">
      <c r="A2787" s="192" t="s">
        <v>7296</v>
      </c>
      <c r="B2787" s="196">
        <v>1.4573999999999998</v>
      </c>
      <c r="C2787" s="196">
        <v>0.80339999999999989</v>
      </c>
      <c r="D2787" s="196">
        <v>32.506499999999996</v>
      </c>
      <c r="E2787" s="196">
        <v>32.9651</v>
      </c>
      <c r="F2787" s="196">
        <v>30.403299999999998</v>
      </c>
      <c r="G2787" s="196">
        <v>31.920499999999997</v>
      </c>
      <c r="H2787" s="197" t="s">
        <v>4576</v>
      </c>
      <c r="I2787" s="197" t="s">
        <v>4557</v>
      </c>
      <c r="J2787" s="201" t="s">
        <v>3547</v>
      </c>
      <c r="K2787" s="197"/>
      <c r="L2787" s="192" t="s">
        <v>3550</v>
      </c>
      <c r="M2787" s="197"/>
      <c r="N2787" s="192" t="s">
        <v>4356</v>
      </c>
      <c r="O2787" s="194" t="s">
        <v>3119</v>
      </c>
      <c r="P2787" s="192" t="s">
        <v>11102</v>
      </c>
      <c r="Q2787" s="197" t="s">
        <v>3547</v>
      </c>
    </row>
    <row r="2788" spans="1:17">
      <c r="A2788" s="192" t="s">
        <v>7297</v>
      </c>
      <c r="B2788" s="196">
        <v>1.5462999999999998</v>
      </c>
      <c r="C2788" s="196">
        <v>0.88529999999999998</v>
      </c>
      <c r="D2788" s="196">
        <v>34.045899999999996</v>
      </c>
      <c r="E2788" s="196">
        <v>34.596199999999996</v>
      </c>
      <c r="F2788" s="196">
        <v>34.805799999999998</v>
      </c>
      <c r="G2788" s="196">
        <v>34.487499999999997</v>
      </c>
      <c r="H2788" s="197" t="s">
        <v>4557</v>
      </c>
      <c r="I2788" s="197" t="s">
        <v>1434</v>
      </c>
      <c r="J2788" s="201" t="s">
        <v>3547</v>
      </c>
      <c r="K2788" s="197" t="s">
        <v>3550</v>
      </c>
      <c r="L2788" s="192"/>
      <c r="M2788" s="197">
        <v>3.9999999999999992E-3</v>
      </c>
      <c r="N2788" s="192" t="s">
        <v>4577</v>
      </c>
      <c r="O2788" s="194" t="s">
        <v>3120</v>
      </c>
      <c r="P2788" s="192" t="s">
        <v>11103</v>
      </c>
      <c r="Q2788" s="197" t="s">
        <v>3547</v>
      </c>
    </row>
    <row r="2789" spans="1:17">
      <c r="A2789" s="192" t="s">
        <v>9751</v>
      </c>
      <c r="B2789" s="196">
        <v>1.3805999999999998</v>
      </c>
      <c r="C2789" s="196">
        <v>0.80339999999999989</v>
      </c>
      <c r="D2789" s="196">
        <v>26.507399999999997</v>
      </c>
      <c r="E2789" s="196">
        <v>27.218</v>
      </c>
      <c r="F2789" s="196">
        <v>26.199599999999997</v>
      </c>
      <c r="G2789" s="196">
        <v>26.635899999999999</v>
      </c>
      <c r="H2789" s="197" t="s">
        <v>4557</v>
      </c>
      <c r="I2789" s="197" t="s">
        <v>1749</v>
      </c>
      <c r="J2789" s="201" t="s">
        <v>3610</v>
      </c>
      <c r="K2789" s="197"/>
      <c r="L2789" s="192"/>
      <c r="M2789" s="197"/>
      <c r="N2789" s="192" t="s">
        <v>4578</v>
      </c>
      <c r="O2789" s="194" t="s">
        <v>3121</v>
      </c>
      <c r="P2789" s="192" t="s">
        <v>11104</v>
      </c>
      <c r="Q2789" s="197" t="s">
        <v>3547</v>
      </c>
    </row>
    <row r="2790" spans="1:17">
      <c r="A2790" s="192" t="s">
        <v>7298</v>
      </c>
      <c r="B2790" s="196">
        <v>1.5363</v>
      </c>
      <c r="C2790" s="196">
        <v>0.81469999999999998</v>
      </c>
      <c r="D2790" s="196">
        <v>29.022399999999998</v>
      </c>
      <c r="E2790" s="196">
        <v>29.241799999999998</v>
      </c>
      <c r="F2790" s="196">
        <v>28.916699999999999</v>
      </c>
      <c r="G2790" s="196">
        <v>29.060899999999997</v>
      </c>
      <c r="H2790" s="197" t="s">
        <v>1749</v>
      </c>
      <c r="I2790" s="197" t="s">
        <v>1452</v>
      </c>
      <c r="J2790" s="201" t="s">
        <v>3547</v>
      </c>
      <c r="K2790" s="197" t="s">
        <v>3550</v>
      </c>
      <c r="L2790" s="192"/>
      <c r="M2790" s="197">
        <v>4.3999999999999994E-3</v>
      </c>
      <c r="N2790" s="192" t="s">
        <v>3606</v>
      </c>
      <c r="O2790" s="194" t="s">
        <v>3122</v>
      </c>
      <c r="P2790" s="192" t="s">
        <v>11105</v>
      </c>
      <c r="Q2790" s="197" t="s">
        <v>3547</v>
      </c>
    </row>
    <row r="2791" spans="1:17">
      <c r="A2791" s="192" t="s">
        <v>7299</v>
      </c>
      <c r="B2791" s="196">
        <v>1.6632999999999998</v>
      </c>
      <c r="C2791" s="196">
        <v>0.89109999999999989</v>
      </c>
      <c r="D2791" s="196">
        <v>34.993499999999997</v>
      </c>
      <c r="E2791" s="196">
        <v>36.144199999999998</v>
      </c>
      <c r="F2791" s="196">
        <v>36.633199999999995</v>
      </c>
      <c r="G2791" s="196">
        <v>35.898299999999999</v>
      </c>
      <c r="H2791" s="197" t="s">
        <v>4557</v>
      </c>
      <c r="I2791" s="197" t="s">
        <v>1515</v>
      </c>
      <c r="J2791" s="201" t="s">
        <v>3547</v>
      </c>
      <c r="K2791" s="197" t="s">
        <v>3550</v>
      </c>
      <c r="L2791" s="192"/>
      <c r="M2791" s="197"/>
      <c r="N2791" s="192" t="s">
        <v>4579</v>
      </c>
      <c r="O2791" s="194" t="s">
        <v>3123</v>
      </c>
      <c r="P2791" s="192" t="s">
        <v>11106</v>
      </c>
      <c r="Q2791" s="197" t="s">
        <v>3547</v>
      </c>
    </row>
    <row r="2792" spans="1:17">
      <c r="A2792" s="192" t="s">
        <v>7300</v>
      </c>
      <c r="B2792" s="196">
        <v>1.1568999999999998</v>
      </c>
      <c r="C2792" s="196">
        <v>0.80339999999999989</v>
      </c>
      <c r="D2792" s="196">
        <v>26.751199999999997</v>
      </c>
      <c r="E2792" s="196">
        <v>27.368299999999998</v>
      </c>
      <c r="F2792" s="196">
        <v>28.800099999999997</v>
      </c>
      <c r="G2792" s="196">
        <v>27.6174</v>
      </c>
      <c r="H2792" s="197" t="s">
        <v>4557</v>
      </c>
      <c r="I2792" s="197"/>
      <c r="J2792" s="201" t="s">
        <v>3547</v>
      </c>
      <c r="K2792" s="197"/>
      <c r="L2792" s="192"/>
      <c r="M2792" s="197"/>
      <c r="N2792" s="192" t="s">
        <v>4580</v>
      </c>
      <c r="O2792" s="194" t="s">
        <v>3124</v>
      </c>
      <c r="P2792" s="192" t="s">
        <v>11107</v>
      </c>
      <c r="Q2792" s="197" t="s">
        <v>3547</v>
      </c>
    </row>
    <row r="2793" spans="1:17">
      <c r="A2793" s="192" t="s">
        <v>7301</v>
      </c>
      <c r="B2793" s="196">
        <v>1.8974</v>
      </c>
      <c r="C2793" s="196">
        <v>0.83229999999999993</v>
      </c>
      <c r="D2793" s="196">
        <v>37.863299999999995</v>
      </c>
      <c r="E2793" s="196">
        <v>35.0901</v>
      </c>
      <c r="F2793" s="196">
        <v>36.633099999999999</v>
      </c>
      <c r="G2793" s="196">
        <v>36.516299999999994</v>
      </c>
      <c r="H2793" s="197" t="s">
        <v>1452</v>
      </c>
      <c r="I2793" s="197"/>
      <c r="J2793" s="201" t="s">
        <v>3547</v>
      </c>
      <c r="K2793" s="197"/>
      <c r="L2793" s="192"/>
      <c r="M2793" s="197"/>
      <c r="N2793" s="192" t="s">
        <v>4581</v>
      </c>
      <c r="O2793" s="194" t="s">
        <v>3125</v>
      </c>
      <c r="P2793" s="192" t="s">
        <v>11108</v>
      </c>
      <c r="Q2793" s="197" t="s">
        <v>3547</v>
      </c>
    </row>
    <row r="2794" spans="1:17">
      <c r="A2794" s="192" t="s">
        <v>7302</v>
      </c>
      <c r="B2794" s="196">
        <v>2.1175999999999999</v>
      </c>
      <c r="C2794" s="196">
        <v>0.91479999999999995</v>
      </c>
      <c r="D2794" s="196">
        <v>35.504899999999999</v>
      </c>
      <c r="E2794" s="196">
        <v>40.043599999999998</v>
      </c>
      <c r="F2794" s="196">
        <v>40.184699999999999</v>
      </c>
      <c r="G2794" s="196">
        <v>38.706099999999999</v>
      </c>
      <c r="H2794" s="197" t="s">
        <v>1515</v>
      </c>
      <c r="I2794" s="197"/>
      <c r="J2794" s="201" t="s">
        <v>3547</v>
      </c>
      <c r="K2794" s="197"/>
      <c r="L2794" s="192"/>
      <c r="M2794" s="197"/>
      <c r="N2794" s="192" t="s">
        <v>4565</v>
      </c>
      <c r="O2794" s="194" t="s">
        <v>1725</v>
      </c>
      <c r="P2794" s="192" t="s">
        <v>11085</v>
      </c>
      <c r="Q2794" s="197" t="s">
        <v>3547</v>
      </c>
    </row>
    <row r="2795" spans="1:17">
      <c r="A2795" s="192" t="s">
        <v>7303</v>
      </c>
      <c r="B2795" s="196">
        <v>1.6928999999999998</v>
      </c>
      <c r="C2795" s="196">
        <v>0.88529999999999998</v>
      </c>
      <c r="D2795" s="196">
        <v>36.848799999999997</v>
      </c>
      <c r="E2795" s="196">
        <v>37.313099999999999</v>
      </c>
      <c r="F2795" s="196">
        <v>38.0321</v>
      </c>
      <c r="G2795" s="196">
        <v>37.4116</v>
      </c>
      <c r="H2795" s="197" t="s">
        <v>1434</v>
      </c>
      <c r="I2795" s="197"/>
      <c r="J2795" s="201" t="s">
        <v>3547</v>
      </c>
      <c r="K2795" s="197"/>
      <c r="L2795" s="192"/>
      <c r="M2795" s="197"/>
      <c r="N2795" s="192" t="s">
        <v>4556</v>
      </c>
      <c r="O2795" s="194" t="s">
        <v>3100</v>
      </c>
      <c r="P2795" s="192" t="s">
        <v>11075</v>
      </c>
      <c r="Q2795" s="197" t="s">
        <v>3547</v>
      </c>
    </row>
    <row r="2796" spans="1:17">
      <c r="A2796" s="192" t="s">
        <v>7304</v>
      </c>
      <c r="B2796" s="196">
        <v>1.4759</v>
      </c>
      <c r="C2796" s="196">
        <v>0.80539999999999989</v>
      </c>
      <c r="D2796" s="196">
        <v>37.776899999999998</v>
      </c>
      <c r="E2796" s="196">
        <v>37.930499999999995</v>
      </c>
      <c r="F2796" s="196">
        <v>38.479499999999994</v>
      </c>
      <c r="G2796" s="196">
        <v>38.077999999999996</v>
      </c>
      <c r="H2796" s="197" t="s">
        <v>4576</v>
      </c>
      <c r="I2796" s="197" t="s">
        <v>1727</v>
      </c>
      <c r="J2796" s="201" t="s">
        <v>3547</v>
      </c>
      <c r="K2796" s="197" t="s">
        <v>3550</v>
      </c>
      <c r="L2796" s="192"/>
      <c r="M2796" s="197"/>
      <c r="N2796" s="192" t="s">
        <v>4356</v>
      </c>
      <c r="O2796" s="194" t="s">
        <v>3119</v>
      </c>
      <c r="P2796" s="192" t="s">
        <v>11102</v>
      </c>
      <c r="Q2796" s="197" t="s">
        <v>3547</v>
      </c>
    </row>
    <row r="2797" spans="1:17">
      <c r="A2797" s="192" t="s">
        <v>7305</v>
      </c>
      <c r="B2797" s="196">
        <v>1.6281999999999999</v>
      </c>
      <c r="C2797" s="196">
        <v>0.88859999999999995</v>
      </c>
      <c r="D2797" s="196">
        <v>35.651399999999995</v>
      </c>
      <c r="E2797" s="196">
        <v>36.543399999999998</v>
      </c>
      <c r="F2797" s="196">
        <v>38.114099999999993</v>
      </c>
      <c r="G2797" s="196">
        <v>36.759399999999999</v>
      </c>
      <c r="H2797" s="197" t="s">
        <v>1377</v>
      </c>
      <c r="I2797" s="197"/>
      <c r="J2797" s="201" t="s">
        <v>3547</v>
      </c>
      <c r="K2797" s="197"/>
      <c r="L2797" s="192"/>
      <c r="M2797" s="197"/>
      <c r="N2797" s="192" t="s">
        <v>4582</v>
      </c>
      <c r="O2797" s="194" t="s">
        <v>3126</v>
      </c>
      <c r="P2797" s="192" t="s">
        <v>11109</v>
      </c>
      <c r="Q2797" s="197" t="s">
        <v>3547</v>
      </c>
    </row>
    <row r="2798" spans="1:17">
      <c r="A2798" s="192" t="s">
        <v>7306</v>
      </c>
      <c r="B2798" s="196">
        <v>1.6622999999999999</v>
      </c>
      <c r="C2798" s="196">
        <v>0.89109999999999989</v>
      </c>
      <c r="D2798" s="196">
        <v>33.9559</v>
      </c>
      <c r="E2798" s="196">
        <v>33.284599999999998</v>
      </c>
      <c r="F2798" s="196">
        <v>34.505799999999994</v>
      </c>
      <c r="G2798" s="196">
        <v>33.914999999999999</v>
      </c>
      <c r="H2798" s="197" t="s">
        <v>4559</v>
      </c>
      <c r="I2798" s="197" t="s">
        <v>1515</v>
      </c>
      <c r="J2798" s="201" t="s">
        <v>3547</v>
      </c>
      <c r="K2798" s="197" t="s">
        <v>3550</v>
      </c>
      <c r="L2798" s="192"/>
      <c r="M2798" s="197">
        <v>1.2999999999999999E-2</v>
      </c>
      <c r="N2798" s="192" t="s">
        <v>4560</v>
      </c>
      <c r="O2798" s="194" t="s">
        <v>3102</v>
      </c>
      <c r="P2798" s="192" t="s">
        <v>11077</v>
      </c>
      <c r="Q2798" s="197" t="s">
        <v>3547</v>
      </c>
    </row>
    <row r="2799" spans="1:17">
      <c r="A2799" s="192" t="s">
        <v>7307</v>
      </c>
      <c r="B2799" s="196">
        <v>1.7769999999999999</v>
      </c>
      <c r="C2799" s="196">
        <v>0.82319999999999993</v>
      </c>
      <c r="D2799" s="196">
        <v>35.898799999999994</v>
      </c>
      <c r="E2799" s="196">
        <v>36.399299999999997</v>
      </c>
      <c r="F2799" s="196">
        <v>36.885599999999997</v>
      </c>
      <c r="G2799" s="196">
        <v>36.411099999999998</v>
      </c>
      <c r="H2799" s="197" t="s">
        <v>1939</v>
      </c>
      <c r="I2799" s="197"/>
      <c r="J2799" s="201" t="s">
        <v>3547</v>
      </c>
      <c r="K2799" s="197"/>
      <c r="L2799" s="192"/>
      <c r="M2799" s="197"/>
      <c r="N2799" s="192" t="s">
        <v>4569</v>
      </c>
      <c r="O2799" s="194" t="s">
        <v>3115</v>
      </c>
      <c r="P2799" s="192" t="s">
        <v>11093</v>
      </c>
      <c r="Q2799" s="197" t="s">
        <v>3547</v>
      </c>
    </row>
    <row r="2800" spans="1:17">
      <c r="A2800" s="192" t="s">
        <v>7308</v>
      </c>
      <c r="B2800" s="196">
        <v>1.8149</v>
      </c>
      <c r="C2800" s="196">
        <v>0.83229999999999993</v>
      </c>
      <c r="D2800" s="196">
        <v>32.456399999999995</v>
      </c>
      <c r="E2800" s="196">
        <v>33.896699999999996</v>
      </c>
      <c r="F2800" s="196">
        <v>34.368899999999996</v>
      </c>
      <c r="G2800" s="196">
        <v>33.543399999999998</v>
      </c>
      <c r="H2800" s="197" t="s">
        <v>1452</v>
      </c>
      <c r="I2800" s="197"/>
      <c r="J2800" s="201" t="s">
        <v>3547</v>
      </c>
      <c r="K2800" s="197"/>
      <c r="L2800" s="192"/>
      <c r="M2800" s="197"/>
      <c r="N2800" s="192" t="s">
        <v>3924</v>
      </c>
      <c r="O2800" s="194" t="s">
        <v>3107</v>
      </c>
      <c r="P2800" s="192" t="s">
        <v>11082</v>
      </c>
      <c r="Q2800" s="197" t="s">
        <v>3547</v>
      </c>
    </row>
    <row r="2801" spans="1:17">
      <c r="A2801" s="192" t="s">
        <v>7309</v>
      </c>
      <c r="B2801" s="196">
        <v>2.0911</v>
      </c>
      <c r="C2801" s="196">
        <v>0.88529999999999998</v>
      </c>
      <c r="D2801" s="196">
        <v>34.414899999999996</v>
      </c>
      <c r="E2801" s="196">
        <v>35.153699999999994</v>
      </c>
      <c r="F2801" s="196">
        <v>35.938199999999995</v>
      </c>
      <c r="G2801" s="196">
        <v>35.144599999999997</v>
      </c>
      <c r="H2801" s="197" t="s">
        <v>1434</v>
      </c>
      <c r="I2801" s="197"/>
      <c r="J2801" s="201" t="s">
        <v>3547</v>
      </c>
      <c r="K2801" s="197"/>
      <c r="L2801" s="192"/>
      <c r="M2801" s="197"/>
      <c r="N2801" s="192" t="s">
        <v>4556</v>
      </c>
      <c r="O2801" s="194" t="s">
        <v>3100</v>
      </c>
      <c r="P2801" s="192" t="s">
        <v>11075</v>
      </c>
      <c r="Q2801" s="197" t="s">
        <v>3547</v>
      </c>
    </row>
    <row r="2802" spans="1:17">
      <c r="A2802" s="192" t="s">
        <v>7310</v>
      </c>
      <c r="B2802" s="196">
        <v>2.2789999999999999</v>
      </c>
      <c r="C2802" s="196">
        <v>0.88529999999999998</v>
      </c>
      <c r="D2802" s="196">
        <v>38.1663</v>
      </c>
      <c r="E2802" s="196">
        <v>38.476099999999995</v>
      </c>
      <c r="F2802" s="196">
        <v>39.124499999999998</v>
      </c>
      <c r="G2802" s="196">
        <v>38.602199999999996</v>
      </c>
      <c r="H2802" s="197" t="s">
        <v>1434</v>
      </c>
      <c r="I2802" s="197"/>
      <c r="J2802" s="201" t="s">
        <v>3547</v>
      </c>
      <c r="K2802" s="197"/>
      <c r="L2802" s="192"/>
      <c r="M2802" s="197"/>
      <c r="N2802" s="192" t="s">
        <v>4556</v>
      </c>
      <c r="O2802" s="194" t="s">
        <v>3100</v>
      </c>
      <c r="P2802" s="192" t="s">
        <v>11075</v>
      </c>
      <c r="Q2802" s="197" t="s">
        <v>3547</v>
      </c>
    </row>
    <row r="2803" spans="1:17">
      <c r="A2803" s="192" t="s">
        <v>7311</v>
      </c>
      <c r="B2803" s="196">
        <v>1.6086999999999998</v>
      </c>
      <c r="C2803" s="196">
        <v>0.81089999999999995</v>
      </c>
      <c r="D2803" s="196">
        <v>28.996599999999997</v>
      </c>
      <c r="E2803" s="196">
        <v>29.891199999999998</v>
      </c>
      <c r="F2803" s="196">
        <v>33.2973</v>
      </c>
      <c r="G2803" s="196">
        <v>30.714099999999998</v>
      </c>
      <c r="H2803" s="197" t="s">
        <v>1493</v>
      </c>
      <c r="I2803" s="197"/>
      <c r="J2803" s="201" t="s">
        <v>3547</v>
      </c>
      <c r="K2803" s="197"/>
      <c r="L2803" s="192"/>
      <c r="M2803" s="197"/>
      <c r="N2803" s="192" t="s">
        <v>4570</v>
      </c>
      <c r="O2803" s="194" t="s">
        <v>1978</v>
      </c>
      <c r="P2803" s="192" t="s">
        <v>11094</v>
      </c>
      <c r="Q2803" s="197" t="s">
        <v>3547</v>
      </c>
    </row>
    <row r="2804" spans="1:17">
      <c r="A2804" s="192" t="s">
        <v>7312</v>
      </c>
      <c r="B2804" s="196">
        <v>1.5401999999999998</v>
      </c>
      <c r="C2804" s="196">
        <v>0.8083999999999999</v>
      </c>
      <c r="D2804" s="196">
        <v>34.875799999999998</v>
      </c>
      <c r="E2804" s="196">
        <v>35.041499999999999</v>
      </c>
      <c r="F2804" s="196">
        <v>35.925199999999997</v>
      </c>
      <c r="G2804" s="196">
        <v>35.289499999999997</v>
      </c>
      <c r="H2804" s="197" t="s">
        <v>4557</v>
      </c>
      <c r="I2804" s="197"/>
      <c r="J2804" s="201" t="s">
        <v>3547</v>
      </c>
      <c r="K2804" s="197"/>
      <c r="L2804" s="192"/>
      <c r="M2804" s="197">
        <v>4.9999999999999992E-3</v>
      </c>
      <c r="N2804" s="192" t="s">
        <v>4564</v>
      </c>
      <c r="O2804" s="194" t="s">
        <v>3109</v>
      </c>
      <c r="P2804" s="192" t="s">
        <v>11084</v>
      </c>
      <c r="Q2804" s="197" t="s">
        <v>3547</v>
      </c>
    </row>
    <row r="2805" spans="1:17">
      <c r="A2805" s="192" t="s">
        <v>7313</v>
      </c>
      <c r="B2805" s="196">
        <v>1.2035999999999998</v>
      </c>
      <c r="C2805" s="196">
        <v>0.80539999999999989</v>
      </c>
      <c r="D2805" s="196">
        <v>38.213299999999997</v>
      </c>
      <c r="E2805" s="196">
        <v>37.810799999999993</v>
      </c>
      <c r="F2805" s="196">
        <v>38.167699999999996</v>
      </c>
      <c r="G2805" s="196">
        <v>38.069899999999997</v>
      </c>
      <c r="H2805" s="197" t="s">
        <v>4576</v>
      </c>
      <c r="I2805" s="197" t="s">
        <v>1727</v>
      </c>
      <c r="J2805" s="201" t="s">
        <v>3547</v>
      </c>
      <c r="K2805" s="197" t="s">
        <v>3550</v>
      </c>
      <c r="L2805" s="192"/>
      <c r="M2805" s="197">
        <v>1.0999999999999998E-3</v>
      </c>
      <c r="N2805" s="192" t="s">
        <v>3971</v>
      </c>
      <c r="O2805" s="194" t="s">
        <v>3127</v>
      </c>
      <c r="P2805" s="192" t="s">
        <v>11110</v>
      </c>
      <c r="Q2805" s="197" t="s">
        <v>3547</v>
      </c>
    </row>
    <row r="2806" spans="1:17">
      <c r="A2806" s="192" t="s">
        <v>7314</v>
      </c>
      <c r="B2806" s="196">
        <v>2.1725999999999996</v>
      </c>
      <c r="C2806" s="196">
        <v>0.91479999999999995</v>
      </c>
      <c r="D2806" s="196">
        <v>34.497</v>
      </c>
      <c r="E2806" s="196">
        <v>38.998399999999997</v>
      </c>
      <c r="F2806" s="196">
        <v>39.058399999999999</v>
      </c>
      <c r="G2806" s="196">
        <v>37.660199999999996</v>
      </c>
      <c r="H2806" s="197" t="s">
        <v>1515</v>
      </c>
      <c r="I2806" s="197"/>
      <c r="J2806" s="201" t="s">
        <v>3547</v>
      </c>
      <c r="K2806" s="197"/>
      <c r="L2806" s="192"/>
      <c r="M2806" s="197"/>
      <c r="N2806" s="192" t="s">
        <v>4565</v>
      </c>
      <c r="O2806" s="194" t="s">
        <v>1725</v>
      </c>
      <c r="P2806" s="192" t="s">
        <v>11085</v>
      </c>
      <c r="Q2806" s="197" t="s">
        <v>3547</v>
      </c>
    </row>
    <row r="2807" spans="1:17">
      <c r="A2807" s="192" t="s">
        <v>7315</v>
      </c>
      <c r="B2807" s="196">
        <v>1.4903999999999999</v>
      </c>
      <c r="C2807" s="196">
        <v>0.89109999999999989</v>
      </c>
      <c r="D2807" s="196">
        <v>33.563299999999998</v>
      </c>
      <c r="E2807" s="196">
        <v>33.298899999999996</v>
      </c>
      <c r="F2807" s="196">
        <v>37.04</v>
      </c>
      <c r="G2807" s="196">
        <v>34.730999999999995</v>
      </c>
      <c r="H2807" s="197" t="s">
        <v>4559</v>
      </c>
      <c r="I2807" s="197" t="s">
        <v>1515</v>
      </c>
      <c r="J2807" s="201" t="s">
        <v>3547</v>
      </c>
      <c r="K2807" s="197" t="s">
        <v>3550</v>
      </c>
      <c r="L2807" s="192"/>
      <c r="M2807" s="197">
        <v>1.2999999999999999E-2</v>
      </c>
      <c r="N2807" s="192" t="s">
        <v>4560</v>
      </c>
      <c r="O2807" s="194" t="s">
        <v>3102</v>
      </c>
      <c r="P2807" s="192" t="s">
        <v>11077</v>
      </c>
      <c r="Q2807" s="197" t="s">
        <v>3547</v>
      </c>
    </row>
    <row r="2808" spans="1:17">
      <c r="A2808" s="192" t="s">
        <v>7316</v>
      </c>
      <c r="B2808" s="196">
        <v>1.4267999999999998</v>
      </c>
      <c r="C2808" s="196">
        <v>0.88529999999999998</v>
      </c>
      <c r="D2808" s="196">
        <v>35.195099999999996</v>
      </c>
      <c r="E2808" s="196">
        <v>36.781999999999996</v>
      </c>
      <c r="F2808" s="196">
        <v>37.076499999999996</v>
      </c>
      <c r="G2808" s="196">
        <v>36.363599999999998</v>
      </c>
      <c r="H2808" s="197" t="s">
        <v>1434</v>
      </c>
      <c r="I2808" s="197"/>
      <c r="J2808" s="201" t="s">
        <v>3547</v>
      </c>
      <c r="K2808" s="197"/>
      <c r="L2808" s="192"/>
      <c r="M2808" s="197"/>
      <c r="N2808" s="192" t="s">
        <v>4556</v>
      </c>
      <c r="O2808" s="194" t="s">
        <v>3100</v>
      </c>
      <c r="P2808" s="192" t="s">
        <v>11075</v>
      </c>
      <c r="Q2808" s="197" t="s">
        <v>3547</v>
      </c>
    </row>
    <row r="2809" spans="1:17">
      <c r="A2809" s="192" t="s">
        <v>7317</v>
      </c>
      <c r="B2809" s="196">
        <v>1.4634999999999998</v>
      </c>
      <c r="C2809" s="196">
        <v>0.82319999999999993</v>
      </c>
      <c r="D2809" s="196">
        <v>32.3264</v>
      </c>
      <c r="E2809" s="196">
        <v>31.6174</v>
      </c>
      <c r="F2809" s="196">
        <v>32.458399999999997</v>
      </c>
      <c r="G2809" s="196">
        <v>32.139099999999999</v>
      </c>
      <c r="H2809" s="197" t="s">
        <v>1939</v>
      </c>
      <c r="I2809" s="197"/>
      <c r="J2809" s="201" t="s">
        <v>3547</v>
      </c>
      <c r="K2809" s="197"/>
      <c r="L2809" s="192"/>
      <c r="M2809" s="197"/>
      <c r="N2809" s="192" t="s">
        <v>4569</v>
      </c>
      <c r="O2809" s="194" t="s">
        <v>3115</v>
      </c>
      <c r="P2809" s="192" t="s">
        <v>11093</v>
      </c>
      <c r="Q2809" s="197" t="s">
        <v>3547</v>
      </c>
    </row>
    <row r="2810" spans="1:17">
      <c r="A2810" s="192" t="s">
        <v>7318</v>
      </c>
      <c r="B2810" s="196">
        <v>1.6586999999999998</v>
      </c>
      <c r="C2810" s="196">
        <v>0.83229999999999993</v>
      </c>
      <c r="D2810" s="196"/>
      <c r="E2810" s="196"/>
      <c r="F2810" s="196">
        <v>34.385599999999997</v>
      </c>
      <c r="G2810" s="196">
        <v>34.385599999999997</v>
      </c>
      <c r="H2810" s="197" t="s">
        <v>1452</v>
      </c>
      <c r="I2810" s="197"/>
      <c r="J2810" s="201" t="s">
        <v>3547</v>
      </c>
      <c r="K2810" s="197"/>
      <c r="L2810" s="192"/>
      <c r="M2810" s="197"/>
      <c r="N2810" s="192" t="s">
        <v>4581</v>
      </c>
      <c r="O2810" s="194" t="s">
        <v>3125</v>
      </c>
      <c r="P2810" s="192" t="s">
        <v>11108</v>
      </c>
      <c r="Q2810" s="197" t="s">
        <v>3547</v>
      </c>
    </row>
    <row r="2811" spans="1:17">
      <c r="A2811" s="192" t="s">
        <v>7319</v>
      </c>
      <c r="B2811" s="196">
        <v>1.2637999999999998</v>
      </c>
      <c r="C2811" s="196">
        <v>0.8143999999999999</v>
      </c>
      <c r="D2811" s="196"/>
      <c r="E2811" s="196"/>
      <c r="F2811" s="196"/>
      <c r="G2811" s="196"/>
      <c r="H2811" s="197" t="s">
        <v>4557</v>
      </c>
      <c r="I2811" s="197"/>
      <c r="J2811" s="201" t="s">
        <v>3547</v>
      </c>
      <c r="K2811" s="197"/>
      <c r="L2811" s="192"/>
      <c r="M2811" s="197">
        <v>1.0999999999999999E-2</v>
      </c>
      <c r="N2811" s="192" t="s">
        <v>4575</v>
      </c>
      <c r="O2811" s="194" t="s">
        <v>3118</v>
      </c>
      <c r="P2811" s="192" t="s">
        <v>11100</v>
      </c>
      <c r="Q2811" s="197" t="s">
        <v>3547</v>
      </c>
    </row>
    <row r="2812" spans="1:17">
      <c r="A2812" s="192" t="s">
        <v>7320</v>
      </c>
      <c r="B2812" s="196">
        <v>0.93309999999999993</v>
      </c>
      <c r="C2812" s="196">
        <v>0.84629999999999994</v>
      </c>
      <c r="D2812" s="196"/>
      <c r="E2812" s="196"/>
      <c r="F2812" s="196"/>
      <c r="G2812" s="196"/>
      <c r="H2812" s="197" t="s">
        <v>4559</v>
      </c>
      <c r="I2812" s="197"/>
      <c r="J2812" s="201" t="s">
        <v>3547</v>
      </c>
      <c r="K2812" s="197"/>
      <c r="L2812" s="192"/>
      <c r="M2812" s="197"/>
      <c r="N2812" s="192" t="s">
        <v>3664</v>
      </c>
      <c r="O2812" s="194" t="s">
        <v>3113</v>
      </c>
      <c r="P2812" s="192" t="s">
        <v>11090</v>
      </c>
      <c r="Q2812" s="197" t="s">
        <v>3547</v>
      </c>
    </row>
    <row r="2813" spans="1:17">
      <c r="A2813" s="192" t="s">
        <v>7321</v>
      </c>
      <c r="B2813" s="196">
        <v>1.3159999999999998</v>
      </c>
      <c r="C2813" s="196">
        <v>0.80339999999999989</v>
      </c>
      <c r="D2813" s="196"/>
      <c r="E2813" s="196"/>
      <c r="F2813" s="196"/>
      <c r="G2813" s="196"/>
      <c r="H2813" s="197" t="s">
        <v>4557</v>
      </c>
      <c r="I2813" s="197" t="s">
        <v>1749</v>
      </c>
      <c r="J2813" s="201" t="s">
        <v>3610</v>
      </c>
      <c r="K2813" s="197"/>
      <c r="L2813" s="192"/>
      <c r="M2813" s="197"/>
      <c r="N2813" s="192" t="s">
        <v>4578</v>
      </c>
      <c r="O2813" s="194" t="s">
        <v>3121</v>
      </c>
      <c r="P2813" s="192" t="s">
        <v>11104</v>
      </c>
      <c r="Q2813" s="197" t="s">
        <v>3547</v>
      </c>
    </row>
    <row r="2814" spans="1:17">
      <c r="A2814" s="192" t="s">
        <v>7322</v>
      </c>
      <c r="B2814" s="196">
        <v>1.5698999999999999</v>
      </c>
      <c r="C2814" s="196">
        <v>1</v>
      </c>
      <c r="D2814" s="196">
        <v>30.665299999999998</v>
      </c>
      <c r="E2814" s="196">
        <v>34.185599999999994</v>
      </c>
      <c r="F2814" s="196">
        <v>35.888999999999996</v>
      </c>
      <c r="G2814" s="196">
        <v>33.692399999999999</v>
      </c>
      <c r="H2814" s="197" t="s">
        <v>4583</v>
      </c>
      <c r="I2814" s="197"/>
      <c r="J2814" s="201" t="s">
        <v>3547</v>
      </c>
      <c r="K2814" s="197"/>
      <c r="L2814" s="192"/>
      <c r="M2814" s="197"/>
      <c r="N2814" s="192" t="s">
        <v>4584</v>
      </c>
      <c r="O2814" s="194" t="s">
        <v>3128</v>
      </c>
      <c r="P2814" s="192" t="s">
        <v>11111</v>
      </c>
      <c r="Q2814" s="197" t="s">
        <v>3547</v>
      </c>
    </row>
    <row r="2815" spans="1:17">
      <c r="A2815" s="192" t="s">
        <v>7323</v>
      </c>
      <c r="B2815" s="196">
        <v>1.0085</v>
      </c>
      <c r="C2815" s="196">
        <v>1</v>
      </c>
      <c r="D2815" s="196">
        <v>30.883899999999997</v>
      </c>
      <c r="E2815" s="196">
        <v>31.8081</v>
      </c>
      <c r="F2815" s="196">
        <v>29.0047</v>
      </c>
      <c r="G2815" s="196">
        <v>30.2958</v>
      </c>
      <c r="H2815" s="197" t="s">
        <v>4583</v>
      </c>
      <c r="I2815" s="197"/>
      <c r="J2815" s="201" t="s">
        <v>3547</v>
      </c>
      <c r="K2815" s="197"/>
      <c r="L2815" s="192"/>
      <c r="M2815" s="197"/>
      <c r="N2815" s="192" t="s">
        <v>4585</v>
      </c>
      <c r="O2815" s="194" t="s">
        <v>3129</v>
      </c>
      <c r="P2815" s="192" t="s">
        <v>11112</v>
      </c>
      <c r="Q2815" s="197" t="s">
        <v>3547</v>
      </c>
    </row>
    <row r="2816" spans="1:17">
      <c r="A2816" s="192" t="s">
        <v>7324</v>
      </c>
      <c r="B2816" s="196">
        <v>1.5581999999999998</v>
      </c>
      <c r="C2816" s="196">
        <v>1</v>
      </c>
      <c r="D2816" s="196">
        <v>28.201099999999997</v>
      </c>
      <c r="E2816" s="196">
        <v>30.384099999999997</v>
      </c>
      <c r="F2816" s="196">
        <v>30.366699999999998</v>
      </c>
      <c r="G2816" s="196">
        <v>29.696299999999997</v>
      </c>
      <c r="H2816" s="197" t="s">
        <v>4583</v>
      </c>
      <c r="I2816" s="197"/>
      <c r="J2816" s="201" t="s">
        <v>3547</v>
      </c>
      <c r="K2816" s="197"/>
      <c r="L2816" s="192"/>
      <c r="M2816" s="197"/>
      <c r="N2816" s="192" t="s">
        <v>4586</v>
      </c>
      <c r="O2816" s="194" t="s">
        <v>3130</v>
      </c>
      <c r="P2816" s="192" t="s">
        <v>11113</v>
      </c>
      <c r="Q2816" s="197" t="s">
        <v>3547</v>
      </c>
    </row>
    <row r="2817" spans="1:17">
      <c r="A2817" s="192" t="s">
        <v>7325</v>
      </c>
      <c r="B2817" s="196">
        <v>1.4804999999999999</v>
      </c>
      <c r="C2817" s="196">
        <v>1</v>
      </c>
      <c r="D2817" s="196">
        <v>33.504399999999997</v>
      </c>
      <c r="E2817" s="196">
        <v>37.456899999999997</v>
      </c>
      <c r="F2817" s="196">
        <v>34.137999999999998</v>
      </c>
      <c r="G2817" s="196">
        <v>34.992099999999994</v>
      </c>
      <c r="H2817" s="197" t="s">
        <v>4583</v>
      </c>
      <c r="I2817" s="197"/>
      <c r="J2817" s="201" t="s">
        <v>3547</v>
      </c>
      <c r="K2817" s="197"/>
      <c r="L2817" s="192"/>
      <c r="M2817" s="197"/>
      <c r="N2817" s="192" t="s">
        <v>4587</v>
      </c>
      <c r="O2817" s="194" t="s">
        <v>3131</v>
      </c>
      <c r="P2817" s="192" t="s">
        <v>11114</v>
      </c>
      <c r="Q2817" s="197" t="s">
        <v>3547</v>
      </c>
    </row>
    <row r="2818" spans="1:17">
      <c r="A2818" s="192" t="s">
        <v>7326</v>
      </c>
      <c r="B2818" s="196">
        <v>1.8500999999999999</v>
      </c>
      <c r="C2818" s="196">
        <v>1</v>
      </c>
      <c r="D2818" s="196">
        <v>34.002499999999998</v>
      </c>
      <c r="E2818" s="196">
        <v>36.163499999999999</v>
      </c>
      <c r="F2818" s="196">
        <v>32.566999999999993</v>
      </c>
      <c r="G2818" s="196">
        <v>34.195599999999999</v>
      </c>
      <c r="H2818" s="197" t="s">
        <v>4583</v>
      </c>
      <c r="I2818" s="197"/>
      <c r="J2818" s="201" t="s">
        <v>3547</v>
      </c>
      <c r="K2818" s="197"/>
      <c r="L2818" s="192"/>
      <c r="M2818" s="197"/>
      <c r="N2818" s="192" t="s">
        <v>4422</v>
      </c>
      <c r="O2818" s="194" t="s">
        <v>3132</v>
      </c>
      <c r="P2818" s="192" t="s">
        <v>11115</v>
      </c>
      <c r="Q2818" s="197" t="s">
        <v>3547</v>
      </c>
    </row>
    <row r="2819" spans="1:17">
      <c r="A2819" s="192" t="s">
        <v>7327</v>
      </c>
      <c r="B2819" s="196">
        <v>1.4203999999999999</v>
      </c>
      <c r="C2819" s="196">
        <v>1</v>
      </c>
      <c r="D2819" s="196">
        <v>32.932299999999998</v>
      </c>
      <c r="E2819" s="196">
        <v>31.935199999999998</v>
      </c>
      <c r="F2819" s="196">
        <v>33.848599999999998</v>
      </c>
      <c r="G2819" s="196">
        <v>32.926299999999998</v>
      </c>
      <c r="H2819" s="197" t="s">
        <v>4583</v>
      </c>
      <c r="I2819" s="197"/>
      <c r="J2819" s="201" t="s">
        <v>3547</v>
      </c>
      <c r="K2819" s="197"/>
      <c r="L2819" s="192"/>
      <c r="M2819" s="197"/>
      <c r="N2819" s="192" t="s">
        <v>4588</v>
      </c>
      <c r="O2819" s="194" t="s">
        <v>3133</v>
      </c>
      <c r="P2819" s="192" t="s">
        <v>11116</v>
      </c>
      <c r="Q2819" s="197" t="s">
        <v>3547</v>
      </c>
    </row>
    <row r="2820" spans="1:17">
      <c r="A2820" s="192" t="s">
        <v>7328</v>
      </c>
      <c r="B2820" s="196">
        <v>1.7783</v>
      </c>
      <c r="C2820" s="196">
        <v>1</v>
      </c>
      <c r="D2820" s="196">
        <v>31.184299999999997</v>
      </c>
      <c r="E2820" s="196">
        <v>31.809299999999997</v>
      </c>
      <c r="F2820" s="196">
        <v>34.584699999999998</v>
      </c>
      <c r="G2820" s="196">
        <v>32.548299999999998</v>
      </c>
      <c r="H2820" s="197" t="s">
        <v>4589</v>
      </c>
      <c r="I2820" s="197"/>
      <c r="J2820" s="201" t="s">
        <v>3547</v>
      </c>
      <c r="K2820" s="197"/>
      <c r="L2820" s="192"/>
      <c r="M2820" s="197"/>
      <c r="N2820" s="192" t="s">
        <v>4590</v>
      </c>
      <c r="O2820" s="194" t="s">
        <v>3134</v>
      </c>
      <c r="P2820" s="192" t="s">
        <v>11117</v>
      </c>
      <c r="Q2820" s="197" t="s">
        <v>3547</v>
      </c>
    </row>
    <row r="2821" spans="1:17">
      <c r="A2821" s="192" t="s">
        <v>7329</v>
      </c>
      <c r="B2821" s="196">
        <v>2.0648</v>
      </c>
      <c r="C2821" s="196">
        <v>1</v>
      </c>
      <c r="D2821" s="196">
        <v>32.271699999999996</v>
      </c>
      <c r="E2821" s="196">
        <v>34.708499999999994</v>
      </c>
      <c r="F2821" s="196">
        <v>34.541499999999999</v>
      </c>
      <c r="G2821" s="196">
        <v>33.831999999999994</v>
      </c>
      <c r="H2821" s="197" t="s">
        <v>4589</v>
      </c>
      <c r="I2821" s="197"/>
      <c r="J2821" s="201" t="s">
        <v>3547</v>
      </c>
      <c r="K2821" s="197"/>
      <c r="L2821" s="192"/>
      <c r="M2821" s="197"/>
      <c r="N2821" s="192" t="s">
        <v>4590</v>
      </c>
      <c r="O2821" s="194" t="s">
        <v>3134</v>
      </c>
      <c r="P2821" s="192" t="s">
        <v>11117</v>
      </c>
      <c r="Q2821" s="197" t="s">
        <v>3547</v>
      </c>
    </row>
    <row r="2822" spans="1:17">
      <c r="A2822" s="192" t="s">
        <v>7330</v>
      </c>
      <c r="B2822" s="196">
        <v>1.7708999999999999</v>
      </c>
      <c r="C2822" s="196">
        <v>1</v>
      </c>
      <c r="D2822" s="196">
        <v>32.581999999999994</v>
      </c>
      <c r="E2822" s="196">
        <v>31.616499999999998</v>
      </c>
      <c r="F2822" s="196">
        <v>31.833199999999998</v>
      </c>
      <c r="G2822" s="196">
        <v>31.998699999999999</v>
      </c>
      <c r="H2822" s="197" t="s">
        <v>4583</v>
      </c>
      <c r="I2822" s="197"/>
      <c r="J2822" s="201" t="s">
        <v>3547</v>
      </c>
      <c r="K2822" s="197"/>
      <c r="L2822" s="192"/>
      <c r="M2822" s="197"/>
      <c r="N2822" s="192" t="s">
        <v>3583</v>
      </c>
      <c r="O2822" s="194" t="s">
        <v>3135</v>
      </c>
      <c r="P2822" s="192" t="s">
        <v>11118</v>
      </c>
      <c r="Q2822" s="197" t="s">
        <v>3547</v>
      </c>
    </row>
    <row r="2823" spans="1:17">
      <c r="A2823" s="192" t="s">
        <v>7331</v>
      </c>
      <c r="B2823" s="196">
        <v>1.8452</v>
      </c>
      <c r="C2823" s="196">
        <v>1</v>
      </c>
      <c r="D2823" s="196">
        <v>39.2913</v>
      </c>
      <c r="E2823" s="196">
        <v>37.797499999999999</v>
      </c>
      <c r="F2823" s="196">
        <v>39.700199999999995</v>
      </c>
      <c r="G2823" s="196">
        <v>38.919099999999993</v>
      </c>
      <c r="H2823" s="197" t="s">
        <v>4592</v>
      </c>
      <c r="I2823" s="197"/>
      <c r="J2823" s="201" t="s">
        <v>3547</v>
      </c>
      <c r="K2823" s="197"/>
      <c r="L2823" s="192"/>
      <c r="M2823" s="197"/>
      <c r="N2823" s="192" t="s">
        <v>4593</v>
      </c>
      <c r="O2823" s="194" t="s">
        <v>3136</v>
      </c>
      <c r="P2823" s="192" t="s">
        <v>11119</v>
      </c>
      <c r="Q2823" s="197" t="s">
        <v>3547</v>
      </c>
    </row>
    <row r="2824" spans="1:17">
      <c r="A2824" s="192" t="s">
        <v>7332</v>
      </c>
      <c r="B2824" s="196">
        <v>0.94679999999999997</v>
      </c>
      <c r="C2824" s="196">
        <v>1.4447999999999999</v>
      </c>
      <c r="D2824" s="196"/>
      <c r="E2824" s="196"/>
      <c r="F2824" s="196"/>
      <c r="G2824" s="196"/>
      <c r="H2824" s="197" t="s">
        <v>4583</v>
      </c>
      <c r="I2824" s="197"/>
      <c r="J2824" s="201" t="s">
        <v>3547</v>
      </c>
      <c r="K2824" s="197"/>
      <c r="L2824" s="192"/>
      <c r="M2824" s="197"/>
      <c r="N2824" s="192" t="s">
        <v>5085</v>
      </c>
      <c r="O2824" s="194" t="s">
        <v>3137</v>
      </c>
      <c r="P2824" s="192">
        <v>46102</v>
      </c>
      <c r="Q2824" s="197" t="s">
        <v>3547</v>
      </c>
    </row>
    <row r="2825" spans="1:17">
      <c r="A2825" s="192" t="s">
        <v>7333</v>
      </c>
      <c r="B2825" s="196">
        <v>0.94409999999999994</v>
      </c>
      <c r="C2825" s="196">
        <v>1.4447999999999999</v>
      </c>
      <c r="D2825" s="196"/>
      <c r="E2825" s="196"/>
      <c r="F2825" s="196"/>
      <c r="G2825" s="196"/>
      <c r="H2825" s="197" t="s">
        <v>4592</v>
      </c>
      <c r="I2825" s="197"/>
      <c r="J2825" s="201" t="s">
        <v>3547</v>
      </c>
      <c r="K2825" s="197"/>
      <c r="L2825" s="192"/>
      <c r="M2825" s="197"/>
      <c r="N2825" s="192" t="s">
        <v>4593</v>
      </c>
      <c r="O2825" s="194" t="s">
        <v>3136</v>
      </c>
      <c r="P2825" s="192" t="s">
        <v>11119</v>
      </c>
      <c r="Q2825" s="197" t="s">
        <v>3547</v>
      </c>
    </row>
    <row r="2826" spans="1:17">
      <c r="A2826" s="192" t="s">
        <v>7334</v>
      </c>
      <c r="B2826" s="196">
        <v>0.82979999999999998</v>
      </c>
      <c r="C2826" s="196">
        <v>1.4447999999999999</v>
      </c>
      <c r="D2826" s="196"/>
      <c r="E2826" s="196"/>
      <c r="F2826" s="196"/>
      <c r="G2826" s="196"/>
      <c r="H2826" s="197" t="s">
        <v>4583</v>
      </c>
      <c r="I2826" s="197"/>
      <c r="J2826" s="201" t="s">
        <v>3547</v>
      </c>
      <c r="K2826" s="197"/>
      <c r="L2826" s="192"/>
      <c r="M2826" s="197"/>
      <c r="N2826" s="192" t="s">
        <v>4594</v>
      </c>
      <c r="O2826" s="194" t="s">
        <v>3138</v>
      </c>
      <c r="P2826" s="192" t="s">
        <v>11120</v>
      </c>
      <c r="Q2826" s="197" t="s">
        <v>3547</v>
      </c>
    </row>
    <row r="2827" spans="1:17">
      <c r="A2827" s="192" t="s">
        <v>7335</v>
      </c>
      <c r="B2827" s="196">
        <v>0.94619999999999993</v>
      </c>
      <c r="C2827" s="196">
        <v>1.4447999999999999</v>
      </c>
      <c r="D2827" s="196"/>
      <c r="E2827" s="196"/>
      <c r="F2827" s="196"/>
      <c r="G2827" s="196"/>
      <c r="H2827" s="197" t="s">
        <v>4583</v>
      </c>
      <c r="I2827" s="197"/>
      <c r="J2827" s="201" t="s">
        <v>3547</v>
      </c>
      <c r="K2827" s="197"/>
      <c r="L2827" s="192"/>
      <c r="M2827" s="197"/>
      <c r="N2827" s="192" t="s">
        <v>4595</v>
      </c>
      <c r="O2827" s="194" t="s">
        <v>3139</v>
      </c>
      <c r="P2827" s="192" t="s">
        <v>11121</v>
      </c>
      <c r="Q2827" s="197" t="s">
        <v>3547</v>
      </c>
    </row>
    <row r="2828" spans="1:17">
      <c r="A2828" s="192" t="s">
        <v>7336</v>
      </c>
      <c r="B2828" s="196">
        <v>2.5333999999999999</v>
      </c>
      <c r="C2828" s="196">
        <v>1</v>
      </c>
      <c r="D2828" s="196">
        <v>29.174699999999998</v>
      </c>
      <c r="E2828" s="196">
        <v>32.374699999999997</v>
      </c>
      <c r="F2828" s="196">
        <v>32.889599999999994</v>
      </c>
      <c r="G2828" s="196">
        <v>31.524199999999997</v>
      </c>
      <c r="H2828" s="197" t="s">
        <v>1735</v>
      </c>
      <c r="I2828" s="197"/>
      <c r="J2828" s="201" t="s">
        <v>3547</v>
      </c>
      <c r="K2828" s="197"/>
      <c r="L2828" s="192"/>
      <c r="M2828" s="197"/>
      <c r="N2828" s="192" t="s">
        <v>3664</v>
      </c>
      <c r="O2828" s="194" t="s">
        <v>3140</v>
      </c>
      <c r="P2828" s="192" t="s">
        <v>11122</v>
      </c>
      <c r="Q2828" s="197" t="s">
        <v>3547</v>
      </c>
    </row>
    <row r="2829" spans="1:17">
      <c r="A2829" s="192" t="s">
        <v>7337</v>
      </c>
      <c r="B2829" s="196">
        <v>2.2902999999999998</v>
      </c>
      <c r="C2829" s="196">
        <v>1</v>
      </c>
      <c r="D2829" s="196">
        <v>38.929399999999994</v>
      </c>
      <c r="E2829" s="196">
        <v>39.297999999999995</v>
      </c>
      <c r="F2829" s="196">
        <v>43.157399999999996</v>
      </c>
      <c r="G2829" s="196">
        <v>40.416499999999999</v>
      </c>
      <c r="H2829" s="197" t="s">
        <v>4589</v>
      </c>
      <c r="I2829" s="197"/>
      <c r="J2829" s="201" t="s">
        <v>3547</v>
      </c>
      <c r="K2829" s="197"/>
      <c r="L2829" s="192"/>
      <c r="M2829" s="197"/>
      <c r="N2829" s="192" t="s">
        <v>4590</v>
      </c>
      <c r="O2829" s="194" t="s">
        <v>3134</v>
      </c>
      <c r="P2829" s="192" t="s">
        <v>11117</v>
      </c>
      <c r="Q2829" s="197" t="s">
        <v>3547</v>
      </c>
    </row>
    <row r="2830" spans="1:17">
      <c r="A2830" s="192" t="s">
        <v>7338</v>
      </c>
      <c r="B2830" s="196">
        <v>2.335</v>
      </c>
      <c r="C2830" s="196">
        <v>1</v>
      </c>
      <c r="D2830" s="196">
        <v>34.482299999999995</v>
      </c>
      <c r="E2830" s="196">
        <v>34.011099999999999</v>
      </c>
      <c r="F2830" s="196">
        <v>35.330599999999997</v>
      </c>
      <c r="G2830" s="196">
        <v>34.612699999999997</v>
      </c>
      <c r="H2830" s="197" t="s">
        <v>4592</v>
      </c>
      <c r="I2830" s="197"/>
      <c r="J2830" s="201" t="s">
        <v>3547</v>
      </c>
      <c r="K2830" s="197"/>
      <c r="L2830" s="192"/>
      <c r="M2830" s="197"/>
      <c r="N2830" s="192" t="s">
        <v>4593</v>
      </c>
      <c r="O2830" s="194" t="s">
        <v>3136</v>
      </c>
      <c r="P2830" s="192" t="s">
        <v>11119</v>
      </c>
      <c r="Q2830" s="197" t="s">
        <v>3547</v>
      </c>
    </row>
    <row r="2831" spans="1:17">
      <c r="A2831" s="192" t="s">
        <v>7339</v>
      </c>
      <c r="B2831" s="196"/>
      <c r="C2831" s="196">
        <v>0.99999999999999989</v>
      </c>
      <c r="D2831" s="196">
        <v>33.193799999999996</v>
      </c>
      <c r="E2831" s="196">
        <v>32.562199999999997</v>
      </c>
      <c r="F2831" s="196">
        <v>33.030199999999994</v>
      </c>
      <c r="G2831" s="196">
        <v>32.932899999999997</v>
      </c>
      <c r="H2831" s="197" t="s">
        <v>4583</v>
      </c>
      <c r="I2831" s="197"/>
      <c r="J2831" s="201" t="s">
        <v>3547</v>
      </c>
      <c r="K2831" s="197"/>
      <c r="L2831" s="192"/>
      <c r="M2831" s="197"/>
      <c r="N2831" s="192" t="s">
        <v>4422</v>
      </c>
      <c r="O2831" s="194" t="s">
        <v>3132</v>
      </c>
      <c r="P2831" s="192" t="s">
        <v>11115</v>
      </c>
      <c r="Q2831" s="197" t="s">
        <v>3547</v>
      </c>
    </row>
    <row r="2832" spans="1:17">
      <c r="A2832" s="192" t="s">
        <v>7340</v>
      </c>
      <c r="B2832" s="196">
        <v>1.5180999999999998</v>
      </c>
      <c r="C2832" s="196">
        <v>1</v>
      </c>
      <c r="D2832" s="196">
        <v>29.069699999999997</v>
      </c>
      <c r="E2832" s="196">
        <v>30.905799999999999</v>
      </c>
      <c r="F2832" s="196">
        <v>32.1068</v>
      </c>
      <c r="G2832" s="196">
        <v>30.687799999999999</v>
      </c>
      <c r="H2832" s="197" t="s">
        <v>4592</v>
      </c>
      <c r="I2832" s="197"/>
      <c r="J2832" s="201" t="s">
        <v>3547</v>
      </c>
      <c r="K2832" s="197"/>
      <c r="L2832" s="192"/>
      <c r="M2832" s="197"/>
      <c r="N2832" s="192" t="s">
        <v>4593</v>
      </c>
      <c r="O2832" s="194" t="s">
        <v>3136</v>
      </c>
      <c r="P2832" s="192" t="s">
        <v>11119</v>
      </c>
      <c r="Q2832" s="197" t="s">
        <v>3547</v>
      </c>
    </row>
    <row r="2833" spans="1:17">
      <c r="A2833" s="192" t="s">
        <v>9752</v>
      </c>
      <c r="B2833" s="196"/>
      <c r="C2833" s="196">
        <v>0.99999999999999989</v>
      </c>
      <c r="D2833" s="196">
        <v>34.386599999999994</v>
      </c>
      <c r="E2833" s="196">
        <v>35.083599999999997</v>
      </c>
      <c r="F2833" s="196"/>
      <c r="G2833" s="196">
        <v>34.733999999999995</v>
      </c>
      <c r="H2833" s="197" t="s">
        <v>4583</v>
      </c>
      <c r="I2833" s="197"/>
      <c r="J2833" s="201" t="s">
        <v>3547</v>
      </c>
      <c r="K2833" s="197"/>
      <c r="L2833" s="192"/>
      <c r="M2833" s="197"/>
      <c r="N2833" s="192" t="s">
        <v>3583</v>
      </c>
      <c r="O2833" s="194" t="s">
        <v>3135</v>
      </c>
      <c r="P2833" s="192" t="s">
        <v>11118</v>
      </c>
      <c r="Q2833" s="197" t="s">
        <v>3547</v>
      </c>
    </row>
    <row r="2834" spans="1:17">
      <c r="A2834" s="192" t="s">
        <v>7341</v>
      </c>
      <c r="B2834" s="196">
        <v>2.8079999999999998</v>
      </c>
      <c r="C2834" s="196">
        <v>1</v>
      </c>
      <c r="D2834" s="196">
        <v>35.118799999999993</v>
      </c>
      <c r="E2834" s="196">
        <v>34.238299999999995</v>
      </c>
      <c r="F2834" s="196">
        <v>36.391799999999996</v>
      </c>
      <c r="G2834" s="196">
        <v>35.261699999999998</v>
      </c>
      <c r="H2834" s="197" t="s">
        <v>4589</v>
      </c>
      <c r="I2834" s="197"/>
      <c r="J2834" s="201" t="s">
        <v>3547</v>
      </c>
      <c r="K2834" s="197"/>
      <c r="L2834" s="192"/>
      <c r="M2834" s="197"/>
      <c r="N2834" s="192" t="s">
        <v>4068</v>
      </c>
      <c r="O2834" s="194" t="s">
        <v>3141</v>
      </c>
      <c r="P2834" s="192" t="s">
        <v>11123</v>
      </c>
      <c r="Q2834" s="197" t="s">
        <v>3547</v>
      </c>
    </row>
    <row r="2835" spans="1:17">
      <c r="A2835" s="192" t="s">
        <v>7342</v>
      </c>
      <c r="B2835" s="196">
        <v>1.9417</v>
      </c>
      <c r="C2835" s="196">
        <v>1</v>
      </c>
      <c r="D2835" s="196">
        <v>35.226099999999995</v>
      </c>
      <c r="E2835" s="196">
        <v>34.328699999999998</v>
      </c>
      <c r="F2835" s="196">
        <v>35.765299999999996</v>
      </c>
      <c r="G2835" s="196">
        <v>35.112399999999994</v>
      </c>
      <c r="H2835" s="197" t="s">
        <v>4583</v>
      </c>
      <c r="I2835" s="197"/>
      <c r="J2835" s="201" t="s">
        <v>3547</v>
      </c>
      <c r="K2835" s="197"/>
      <c r="L2835" s="192"/>
      <c r="M2835" s="197"/>
      <c r="N2835" s="192" t="s">
        <v>4586</v>
      </c>
      <c r="O2835" s="194" t="s">
        <v>3130</v>
      </c>
      <c r="P2835" s="192" t="s">
        <v>11113</v>
      </c>
      <c r="Q2835" s="197" t="s">
        <v>3547</v>
      </c>
    </row>
    <row r="2836" spans="1:17">
      <c r="A2836" s="192" t="s">
        <v>7343</v>
      </c>
      <c r="B2836" s="196">
        <v>1.4558</v>
      </c>
      <c r="C2836" s="196">
        <v>1</v>
      </c>
      <c r="D2836" s="196">
        <v>30.448599999999999</v>
      </c>
      <c r="E2836" s="196">
        <v>29.812399999999997</v>
      </c>
      <c r="F2836" s="196">
        <v>31.497199999999999</v>
      </c>
      <c r="G2836" s="196">
        <v>30.629199999999997</v>
      </c>
      <c r="H2836" s="197" t="s">
        <v>4583</v>
      </c>
      <c r="I2836" s="197"/>
      <c r="J2836" s="201" t="s">
        <v>3547</v>
      </c>
      <c r="K2836" s="197"/>
      <c r="L2836" s="192"/>
      <c r="M2836" s="197"/>
      <c r="N2836" s="192" t="s">
        <v>4422</v>
      </c>
      <c r="O2836" s="194" t="s">
        <v>3132</v>
      </c>
      <c r="P2836" s="192" t="s">
        <v>11115</v>
      </c>
      <c r="Q2836" s="197" t="s">
        <v>3547</v>
      </c>
    </row>
    <row r="2837" spans="1:17">
      <c r="A2837" s="192" t="s">
        <v>7344</v>
      </c>
      <c r="B2837" s="196">
        <v>1.1314</v>
      </c>
      <c r="C2837" s="196">
        <v>0.72399999999999998</v>
      </c>
      <c r="D2837" s="196">
        <v>23.606399999999997</v>
      </c>
      <c r="E2837" s="196">
        <v>23.262499999999999</v>
      </c>
      <c r="F2837" s="196">
        <v>28.0063</v>
      </c>
      <c r="G2837" s="196">
        <v>24.871799999999997</v>
      </c>
      <c r="H2837" s="197" t="s">
        <v>4596</v>
      </c>
      <c r="I2837" s="197"/>
      <c r="J2837" s="201" t="s">
        <v>3547</v>
      </c>
      <c r="K2837" s="197"/>
      <c r="L2837" s="192"/>
      <c r="M2837" s="197"/>
      <c r="N2837" s="192" t="s">
        <v>4597</v>
      </c>
      <c r="O2837" s="194" t="s">
        <v>3142</v>
      </c>
      <c r="P2837" s="192" t="s">
        <v>11124</v>
      </c>
      <c r="Q2837" s="197" t="s">
        <v>3547</v>
      </c>
    </row>
    <row r="2838" spans="1:17">
      <c r="A2838" s="192" t="s">
        <v>7345</v>
      </c>
      <c r="B2838" s="196">
        <v>1.8384999999999998</v>
      </c>
      <c r="C2838" s="196">
        <v>0.85209999999999997</v>
      </c>
      <c r="D2838" s="196">
        <v>29.945599999999999</v>
      </c>
      <c r="E2838" s="196">
        <v>29.31</v>
      </c>
      <c r="F2838" s="196">
        <v>31.354199999999999</v>
      </c>
      <c r="G2838" s="196">
        <v>30.202699999999997</v>
      </c>
      <c r="H2838" s="197" t="s">
        <v>1540</v>
      </c>
      <c r="I2838" s="197" t="s">
        <v>1600</v>
      </c>
      <c r="J2838" s="201" t="s">
        <v>3547</v>
      </c>
      <c r="K2838" s="197" t="s">
        <v>3550</v>
      </c>
      <c r="L2838" s="192"/>
      <c r="M2838" s="197"/>
      <c r="N2838" s="192" t="s">
        <v>3574</v>
      </c>
      <c r="O2838" s="194" t="s">
        <v>3143</v>
      </c>
      <c r="P2838" s="192" t="s">
        <v>11125</v>
      </c>
      <c r="Q2838" s="197" t="s">
        <v>3547</v>
      </c>
    </row>
    <row r="2839" spans="1:17">
      <c r="A2839" s="192" t="s">
        <v>7346</v>
      </c>
      <c r="B2839" s="196">
        <v>1.4200999999999999</v>
      </c>
      <c r="C2839" s="196">
        <v>0.88169999999999993</v>
      </c>
      <c r="D2839" s="196">
        <v>31.9193</v>
      </c>
      <c r="E2839" s="196">
        <v>32.496899999999997</v>
      </c>
      <c r="F2839" s="196">
        <v>33.506899999999995</v>
      </c>
      <c r="G2839" s="196">
        <v>32.648199999999996</v>
      </c>
      <c r="H2839" s="197" t="s">
        <v>1626</v>
      </c>
      <c r="I2839" s="197"/>
      <c r="J2839" s="201" t="s">
        <v>3547</v>
      </c>
      <c r="K2839" s="197"/>
      <c r="L2839" s="192"/>
      <c r="M2839" s="197"/>
      <c r="N2839" s="192" t="s">
        <v>3995</v>
      </c>
      <c r="O2839" s="194" t="s">
        <v>3144</v>
      </c>
      <c r="P2839" s="192" t="s">
        <v>11126</v>
      </c>
      <c r="Q2839" s="197" t="s">
        <v>3547</v>
      </c>
    </row>
    <row r="2840" spans="1:17">
      <c r="A2840" s="192" t="s">
        <v>7347</v>
      </c>
      <c r="B2840" s="196">
        <v>1.6987999999999999</v>
      </c>
      <c r="C2840" s="196">
        <v>0.88169999999999993</v>
      </c>
      <c r="D2840" s="196">
        <v>35.9574</v>
      </c>
      <c r="E2840" s="196">
        <v>37.320399999999999</v>
      </c>
      <c r="F2840" s="196">
        <v>37.317599999999999</v>
      </c>
      <c r="G2840" s="196">
        <v>36.891199999999998</v>
      </c>
      <c r="H2840" s="197" t="s">
        <v>1626</v>
      </c>
      <c r="I2840" s="197"/>
      <c r="J2840" s="201" t="s">
        <v>3547</v>
      </c>
      <c r="K2840" s="197"/>
      <c r="L2840" s="192"/>
      <c r="M2840" s="197"/>
      <c r="N2840" s="192" t="s">
        <v>4369</v>
      </c>
      <c r="O2840" s="194" t="s">
        <v>1743</v>
      </c>
      <c r="P2840" s="192" t="s">
        <v>11127</v>
      </c>
      <c r="Q2840" s="197" t="s">
        <v>3547</v>
      </c>
    </row>
    <row r="2841" spans="1:17">
      <c r="A2841" s="192" t="s">
        <v>7348</v>
      </c>
      <c r="B2841" s="196">
        <v>1.0108999999999999</v>
      </c>
      <c r="C2841" s="196">
        <v>0.74409999999999987</v>
      </c>
      <c r="D2841" s="196">
        <v>25.934799999999999</v>
      </c>
      <c r="E2841" s="196">
        <v>27.470799999999997</v>
      </c>
      <c r="F2841" s="196">
        <v>29.206599999999998</v>
      </c>
      <c r="G2841" s="196">
        <v>27.404699999999998</v>
      </c>
      <c r="H2841" s="197" t="s">
        <v>4598</v>
      </c>
      <c r="I2841" s="197"/>
      <c r="J2841" s="201" t="s">
        <v>3547</v>
      </c>
      <c r="K2841" s="197"/>
      <c r="L2841" s="192"/>
      <c r="M2841" s="197">
        <v>2.0399999999999998E-2</v>
      </c>
      <c r="N2841" s="192" t="s">
        <v>3567</v>
      </c>
      <c r="O2841" s="194" t="s">
        <v>3145</v>
      </c>
      <c r="P2841" s="192" t="s">
        <v>11128</v>
      </c>
      <c r="Q2841" s="197" t="s">
        <v>3547</v>
      </c>
    </row>
    <row r="2842" spans="1:17">
      <c r="A2842" s="192" t="s">
        <v>7349</v>
      </c>
      <c r="B2842" s="196">
        <v>0.98949999999999994</v>
      </c>
      <c r="C2842" s="196">
        <v>0.74009999999999987</v>
      </c>
      <c r="D2842" s="196">
        <v>30.377199999999998</v>
      </c>
      <c r="E2842" s="196">
        <v>32.008899999999997</v>
      </c>
      <c r="F2842" s="196">
        <v>32.271699999999996</v>
      </c>
      <c r="G2842" s="196">
        <v>31.500799999999998</v>
      </c>
      <c r="H2842" s="197" t="s">
        <v>4598</v>
      </c>
      <c r="I2842" s="197"/>
      <c r="J2842" s="201" t="s">
        <v>3547</v>
      </c>
      <c r="K2842" s="197"/>
      <c r="L2842" s="192"/>
      <c r="M2842" s="197">
        <v>1.6399999999999998E-2</v>
      </c>
      <c r="N2842" s="192" t="s">
        <v>4035</v>
      </c>
      <c r="O2842" s="194" t="s">
        <v>3146</v>
      </c>
      <c r="P2842" s="192" t="s">
        <v>11129</v>
      </c>
      <c r="Q2842" s="197" t="s">
        <v>3547</v>
      </c>
    </row>
    <row r="2843" spans="1:17">
      <c r="A2843" s="192" t="s">
        <v>7350</v>
      </c>
      <c r="B2843" s="196">
        <v>1.3752</v>
      </c>
      <c r="C2843" s="196">
        <v>0.7236999999999999</v>
      </c>
      <c r="D2843" s="196">
        <v>28.555399999999999</v>
      </c>
      <c r="E2843" s="196">
        <v>28.540099999999999</v>
      </c>
      <c r="F2843" s="196">
        <v>26.483599999999999</v>
      </c>
      <c r="G2843" s="196">
        <v>27.882299999999997</v>
      </c>
      <c r="H2843" s="197" t="s">
        <v>4598</v>
      </c>
      <c r="I2843" s="197"/>
      <c r="J2843" s="201" t="s">
        <v>3547</v>
      </c>
      <c r="K2843" s="197"/>
      <c r="L2843" s="192"/>
      <c r="M2843" s="197"/>
      <c r="N2843" s="192" t="s">
        <v>4085</v>
      </c>
      <c r="O2843" s="194" t="s">
        <v>3147</v>
      </c>
      <c r="P2843" s="192" t="s">
        <v>11130</v>
      </c>
      <c r="Q2843" s="197" t="s">
        <v>3547</v>
      </c>
    </row>
    <row r="2844" spans="1:17">
      <c r="A2844" s="192" t="s">
        <v>7351</v>
      </c>
      <c r="B2844" s="196">
        <v>1.0513999999999999</v>
      </c>
      <c r="C2844" s="196">
        <v>0.7236999999999999</v>
      </c>
      <c r="D2844" s="196">
        <v>24.481699999999996</v>
      </c>
      <c r="E2844" s="196">
        <v>27.984699999999997</v>
      </c>
      <c r="F2844" s="196">
        <v>27.666999999999998</v>
      </c>
      <c r="G2844" s="196">
        <v>26.702999999999999</v>
      </c>
      <c r="H2844" s="197" t="s">
        <v>4598</v>
      </c>
      <c r="I2844" s="197"/>
      <c r="J2844" s="201" t="s">
        <v>3547</v>
      </c>
      <c r="K2844" s="197"/>
      <c r="L2844" s="192"/>
      <c r="M2844" s="197"/>
      <c r="N2844" s="192" t="s">
        <v>3867</v>
      </c>
      <c r="O2844" s="194" t="s">
        <v>3148</v>
      </c>
      <c r="P2844" s="192" t="s">
        <v>11131</v>
      </c>
      <c r="Q2844" s="197" t="s">
        <v>3547</v>
      </c>
    </row>
    <row r="2845" spans="1:17">
      <c r="A2845" s="192" t="s">
        <v>7352</v>
      </c>
      <c r="B2845" s="196">
        <v>1.6237999999999999</v>
      </c>
      <c r="C2845" s="196">
        <v>0.77669999999999995</v>
      </c>
      <c r="D2845" s="196">
        <v>30.3431</v>
      </c>
      <c r="E2845" s="196">
        <v>29.498199999999997</v>
      </c>
      <c r="F2845" s="196">
        <v>31.0245</v>
      </c>
      <c r="G2845" s="196">
        <v>30.285899999999998</v>
      </c>
      <c r="H2845" s="197" t="s">
        <v>1558</v>
      </c>
      <c r="I2845" s="197" t="s">
        <v>5009</v>
      </c>
      <c r="J2845" s="201" t="s">
        <v>3547</v>
      </c>
      <c r="K2845" s="197" t="s">
        <v>3550</v>
      </c>
      <c r="L2845" s="192"/>
      <c r="M2845" s="197"/>
      <c r="N2845" s="192" t="s">
        <v>3579</v>
      </c>
      <c r="O2845" s="194" t="s">
        <v>3149</v>
      </c>
      <c r="P2845" s="192" t="s">
        <v>11132</v>
      </c>
      <c r="Q2845" s="197" t="s">
        <v>9817</v>
      </c>
    </row>
    <row r="2846" spans="1:17">
      <c r="A2846" s="192" t="s">
        <v>7353</v>
      </c>
      <c r="B2846" s="196">
        <v>1.7249999999999999</v>
      </c>
      <c r="C2846" s="196">
        <v>0.74239999999999995</v>
      </c>
      <c r="D2846" s="196">
        <v>29.840299999999999</v>
      </c>
      <c r="E2846" s="196">
        <v>28.018799999999999</v>
      </c>
      <c r="F2846" s="196">
        <v>29.119399999999999</v>
      </c>
      <c r="G2846" s="196">
        <v>28.978999999999999</v>
      </c>
      <c r="H2846" s="197" t="s">
        <v>1556</v>
      </c>
      <c r="I2846" s="197" t="s">
        <v>4014</v>
      </c>
      <c r="J2846" s="201" t="s">
        <v>3547</v>
      </c>
      <c r="K2846" s="197" t="s">
        <v>3550</v>
      </c>
      <c r="L2846" s="192"/>
      <c r="M2846" s="197">
        <v>1.4999999999999998E-3</v>
      </c>
      <c r="N2846" s="192" t="s">
        <v>4343</v>
      </c>
      <c r="O2846" s="194" t="s">
        <v>3150</v>
      </c>
      <c r="P2846" s="192" t="s">
        <v>11133</v>
      </c>
      <c r="Q2846" s="197" t="s">
        <v>9817</v>
      </c>
    </row>
    <row r="2847" spans="1:17">
      <c r="A2847" s="192" t="s">
        <v>7354</v>
      </c>
      <c r="B2847" s="196">
        <v>1.9739</v>
      </c>
      <c r="C2847" s="196">
        <v>0.7236999999999999</v>
      </c>
      <c r="D2847" s="196">
        <v>30.993699999999997</v>
      </c>
      <c r="E2847" s="196">
        <v>31.187899999999999</v>
      </c>
      <c r="F2847" s="196">
        <v>31.439399999999999</v>
      </c>
      <c r="G2847" s="196">
        <v>31.212399999999999</v>
      </c>
      <c r="H2847" s="197" t="s">
        <v>1558</v>
      </c>
      <c r="I2847" s="197" t="s">
        <v>4598</v>
      </c>
      <c r="J2847" s="201" t="s">
        <v>3547</v>
      </c>
      <c r="K2847" s="197"/>
      <c r="L2847" s="192" t="s">
        <v>3550</v>
      </c>
      <c r="M2847" s="197"/>
      <c r="N2847" s="192" t="s">
        <v>3908</v>
      </c>
      <c r="O2847" s="194" t="s">
        <v>3151</v>
      </c>
      <c r="P2847" s="192" t="s">
        <v>11134</v>
      </c>
      <c r="Q2847" s="197" t="s">
        <v>3547</v>
      </c>
    </row>
    <row r="2848" spans="1:17">
      <c r="A2848" s="192" t="s">
        <v>7355</v>
      </c>
      <c r="B2848" s="196">
        <v>1.2982999999999998</v>
      </c>
      <c r="C2848" s="196">
        <v>0.7236999999999999</v>
      </c>
      <c r="D2848" s="196">
        <v>28.445399999999999</v>
      </c>
      <c r="E2848" s="196">
        <v>30.298999999999999</v>
      </c>
      <c r="F2848" s="196">
        <v>34.274499999999996</v>
      </c>
      <c r="G2848" s="196">
        <v>30.941399999999998</v>
      </c>
      <c r="H2848" s="197" t="s">
        <v>4598</v>
      </c>
      <c r="I2848" s="197"/>
      <c r="J2848" s="201" t="s">
        <v>3547</v>
      </c>
      <c r="K2848" s="197"/>
      <c r="L2848" s="192"/>
      <c r="M2848" s="197"/>
      <c r="N2848" s="192" t="s">
        <v>3824</v>
      </c>
      <c r="O2848" s="194" t="s">
        <v>3152</v>
      </c>
      <c r="P2848" s="192" t="s">
        <v>11135</v>
      </c>
      <c r="Q2848" s="197" t="s">
        <v>3547</v>
      </c>
    </row>
    <row r="2849" spans="1:17">
      <c r="A2849" s="192" t="s">
        <v>7356</v>
      </c>
      <c r="B2849" s="196">
        <v>1.8736999999999999</v>
      </c>
      <c r="C2849" s="196">
        <v>0.74239999999999995</v>
      </c>
      <c r="D2849" s="196">
        <v>30.377199999999998</v>
      </c>
      <c r="E2849" s="196">
        <v>29.516099999999998</v>
      </c>
      <c r="F2849" s="196">
        <v>29.838999999999999</v>
      </c>
      <c r="G2849" s="196">
        <v>29.9117</v>
      </c>
      <c r="H2849" s="197" t="s">
        <v>1556</v>
      </c>
      <c r="I2849" s="197" t="s">
        <v>4014</v>
      </c>
      <c r="J2849" s="201" t="s">
        <v>3547</v>
      </c>
      <c r="K2849" s="197" t="s">
        <v>3550</v>
      </c>
      <c r="L2849" s="192"/>
      <c r="M2849" s="197">
        <v>1.4999999999999998E-3</v>
      </c>
      <c r="N2849" s="192" t="s">
        <v>4343</v>
      </c>
      <c r="O2849" s="194" t="s">
        <v>3150</v>
      </c>
      <c r="P2849" s="192" t="s">
        <v>11133</v>
      </c>
      <c r="Q2849" s="197" t="s">
        <v>9817</v>
      </c>
    </row>
    <row r="2850" spans="1:17">
      <c r="A2850" s="192" t="s">
        <v>7357</v>
      </c>
      <c r="B2850" s="196">
        <v>1.244</v>
      </c>
      <c r="C2850" s="196">
        <v>0.72399999999999998</v>
      </c>
      <c r="D2850" s="196">
        <v>27.8432</v>
      </c>
      <c r="E2850" s="196">
        <v>29.327199999999998</v>
      </c>
      <c r="F2850" s="196">
        <v>29.694699999999997</v>
      </c>
      <c r="G2850" s="196">
        <v>28.933499999999999</v>
      </c>
      <c r="H2850" s="197" t="s">
        <v>4596</v>
      </c>
      <c r="I2850" s="197"/>
      <c r="J2850" s="201" t="s">
        <v>3547</v>
      </c>
      <c r="K2850" s="197"/>
      <c r="L2850" s="192"/>
      <c r="M2850" s="197"/>
      <c r="N2850" s="192" t="s">
        <v>4453</v>
      </c>
      <c r="O2850" s="194" t="s">
        <v>3153</v>
      </c>
      <c r="P2850" s="192" t="s">
        <v>11136</v>
      </c>
      <c r="Q2850" s="197" t="s">
        <v>3547</v>
      </c>
    </row>
    <row r="2851" spans="1:17">
      <c r="A2851" s="192" t="s">
        <v>7358</v>
      </c>
      <c r="B2851" s="196">
        <v>1.2352999999999998</v>
      </c>
      <c r="C2851" s="196">
        <v>0.86289999999999989</v>
      </c>
      <c r="D2851" s="196">
        <v>31.414199999999997</v>
      </c>
      <c r="E2851" s="196">
        <v>32.591799999999999</v>
      </c>
      <c r="F2851" s="196">
        <v>33.120599999999996</v>
      </c>
      <c r="G2851" s="196">
        <v>32.378999999999998</v>
      </c>
      <c r="H2851" s="197" t="s">
        <v>4598</v>
      </c>
      <c r="I2851" s="197" t="s">
        <v>1626</v>
      </c>
      <c r="J2851" s="201" t="s">
        <v>3547</v>
      </c>
      <c r="K2851" s="197" t="s">
        <v>3550</v>
      </c>
      <c r="L2851" s="192"/>
      <c r="M2851" s="197">
        <v>6.3899999999999998E-2</v>
      </c>
      <c r="N2851" s="192" t="s">
        <v>4599</v>
      </c>
      <c r="O2851" s="194" t="s">
        <v>3154</v>
      </c>
      <c r="P2851" s="192" t="s">
        <v>11137</v>
      </c>
      <c r="Q2851" s="197" t="s">
        <v>3547</v>
      </c>
    </row>
    <row r="2852" spans="1:17">
      <c r="A2852" s="192" t="s">
        <v>7359</v>
      </c>
      <c r="B2852" s="196">
        <v>1.4416</v>
      </c>
      <c r="C2852" s="196">
        <v>0.82169999999999999</v>
      </c>
      <c r="D2852" s="196">
        <v>28.235199999999999</v>
      </c>
      <c r="E2852" s="196">
        <v>28.5398</v>
      </c>
      <c r="F2852" s="196">
        <v>28.9696</v>
      </c>
      <c r="G2852" s="196">
        <v>28.574499999999997</v>
      </c>
      <c r="H2852" s="197" t="s">
        <v>4598</v>
      </c>
      <c r="I2852" s="197" t="s">
        <v>1368</v>
      </c>
      <c r="J2852" s="201" t="s">
        <v>3547</v>
      </c>
      <c r="K2852" s="197" t="s">
        <v>3550</v>
      </c>
      <c r="L2852" s="192"/>
      <c r="M2852" s="197"/>
      <c r="N2852" s="192" t="s">
        <v>3580</v>
      </c>
      <c r="O2852" s="194" t="s">
        <v>3155</v>
      </c>
      <c r="P2852" s="192" t="s">
        <v>11138</v>
      </c>
      <c r="Q2852" s="197" t="s">
        <v>3547</v>
      </c>
    </row>
    <row r="2853" spans="1:17">
      <c r="A2853" s="192" t="s">
        <v>7360</v>
      </c>
      <c r="B2853" s="196">
        <v>1.6785999999999999</v>
      </c>
      <c r="C2853" s="196">
        <v>0.88169999999999993</v>
      </c>
      <c r="D2853" s="196">
        <v>32.997299999999996</v>
      </c>
      <c r="E2853" s="196">
        <v>34.824799999999996</v>
      </c>
      <c r="F2853" s="196">
        <v>35.486499999999999</v>
      </c>
      <c r="G2853" s="196">
        <v>34.414299999999997</v>
      </c>
      <c r="H2853" s="197" t="s">
        <v>1626</v>
      </c>
      <c r="I2853" s="197"/>
      <c r="J2853" s="201" t="s">
        <v>3547</v>
      </c>
      <c r="K2853" s="197"/>
      <c r="L2853" s="192"/>
      <c r="M2853" s="197"/>
      <c r="N2853" s="192" t="s">
        <v>3902</v>
      </c>
      <c r="O2853" s="194" t="s">
        <v>3156</v>
      </c>
      <c r="P2853" s="192" t="s">
        <v>11139</v>
      </c>
      <c r="Q2853" s="197" t="s">
        <v>3547</v>
      </c>
    </row>
    <row r="2854" spans="1:17">
      <c r="A2854" s="192" t="s">
        <v>7361</v>
      </c>
      <c r="B2854" s="196">
        <v>1.4659</v>
      </c>
      <c r="C2854" s="196">
        <v>0.7236999999999999</v>
      </c>
      <c r="D2854" s="196">
        <v>28.0656</v>
      </c>
      <c r="E2854" s="196">
        <v>28.285499999999999</v>
      </c>
      <c r="F2854" s="196">
        <v>27.9437</v>
      </c>
      <c r="G2854" s="196">
        <v>28.099799999999998</v>
      </c>
      <c r="H2854" s="197" t="s">
        <v>1933</v>
      </c>
      <c r="I2854" s="197"/>
      <c r="J2854" s="201" t="s">
        <v>3547</v>
      </c>
      <c r="K2854" s="197"/>
      <c r="L2854" s="192"/>
      <c r="M2854" s="197"/>
      <c r="N2854" s="192" t="s">
        <v>4600</v>
      </c>
      <c r="O2854" s="194" t="s">
        <v>3157</v>
      </c>
      <c r="P2854" s="192" t="s">
        <v>11140</v>
      </c>
      <c r="Q2854" s="197" t="s">
        <v>3547</v>
      </c>
    </row>
    <row r="2855" spans="1:17">
      <c r="A2855" s="192" t="s">
        <v>7362</v>
      </c>
      <c r="B2855" s="196">
        <v>1.4543999999999999</v>
      </c>
      <c r="C2855" s="196">
        <v>0.73149999999999993</v>
      </c>
      <c r="D2855" s="196">
        <v>26.583399999999997</v>
      </c>
      <c r="E2855" s="196">
        <v>27.050599999999999</v>
      </c>
      <c r="F2855" s="196">
        <v>28.203599999999998</v>
      </c>
      <c r="G2855" s="196">
        <v>27.2562</v>
      </c>
      <c r="H2855" s="197" t="s">
        <v>1558</v>
      </c>
      <c r="I2855" s="197"/>
      <c r="J2855" s="201" t="s">
        <v>3547</v>
      </c>
      <c r="K2855" s="197"/>
      <c r="L2855" s="192"/>
      <c r="M2855" s="197"/>
      <c r="N2855" s="192" t="s">
        <v>4601</v>
      </c>
      <c r="O2855" s="194" t="s">
        <v>3158</v>
      </c>
      <c r="P2855" s="192" t="s">
        <v>11141</v>
      </c>
      <c r="Q2855" s="197" t="s">
        <v>3547</v>
      </c>
    </row>
    <row r="2856" spans="1:17">
      <c r="A2856" s="192" t="s">
        <v>7363</v>
      </c>
      <c r="B2856" s="196">
        <v>1.3956</v>
      </c>
      <c r="C2856" s="196">
        <v>0.7236999999999999</v>
      </c>
      <c r="D2856" s="196">
        <v>28.950299999999999</v>
      </c>
      <c r="E2856" s="196">
        <v>28.857599999999998</v>
      </c>
      <c r="F2856" s="196">
        <v>28.870199999999997</v>
      </c>
      <c r="G2856" s="196">
        <v>28.892799999999998</v>
      </c>
      <c r="H2856" s="197" t="s">
        <v>1556</v>
      </c>
      <c r="I2856" s="197"/>
      <c r="J2856" s="201" t="s">
        <v>3547</v>
      </c>
      <c r="K2856" s="197"/>
      <c r="L2856" s="192"/>
      <c r="M2856" s="197"/>
      <c r="N2856" s="192" t="s">
        <v>4602</v>
      </c>
      <c r="O2856" s="194" t="s">
        <v>3159</v>
      </c>
      <c r="P2856" s="192" t="s">
        <v>11142</v>
      </c>
      <c r="Q2856" s="197" t="s">
        <v>3547</v>
      </c>
    </row>
    <row r="2857" spans="1:17">
      <c r="A2857" s="192" t="s">
        <v>7364</v>
      </c>
      <c r="B2857" s="196">
        <v>1.2174999999999998</v>
      </c>
      <c r="C2857" s="196">
        <v>0.73149999999999993</v>
      </c>
      <c r="D2857" s="196">
        <v>32.1633</v>
      </c>
      <c r="E2857" s="196">
        <v>33.4848</v>
      </c>
      <c r="F2857" s="196">
        <v>35.622</v>
      </c>
      <c r="G2857" s="196">
        <v>33.758399999999995</v>
      </c>
      <c r="H2857" s="197" t="s">
        <v>1558</v>
      </c>
      <c r="I2857" s="197"/>
      <c r="J2857" s="201" t="s">
        <v>3547</v>
      </c>
      <c r="K2857" s="197"/>
      <c r="L2857" s="192"/>
      <c r="M2857" s="197"/>
      <c r="N2857" s="192" t="s">
        <v>4012</v>
      </c>
      <c r="O2857" s="194" t="s">
        <v>1739</v>
      </c>
      <c r="P2857" s="192" t="s">
        <v>11143</v>
      </c>
      <c r="Q2857" s="197" t="s">
        <v>3547</v>
      </c>
    </row>
    <row r="2858" spans="1:17">
      <c r="A2858" s="192" t="s">
        <v>7365</v>
      </c>
      <c r="B2858" s="196">
        <v>1.7589999999999999</v>
      </c>
      <c r="C2858" s="196">
        <v>0.73149999999999993</v>
      </c>
      <c r="D2858" s="196">
        <v>31.986799999999999</v>
      </c>
      <c r="E2858" s="196">
        <v>33.1496</v>
      </c>
      <c r="F2858" s="196">
        <v>33.016299999999994</v>
      </c>
      <c r="G2858" s="196">
        <v>32.705999999999996</v>
      </c>
      <c r="H2858" s="197" t="s">
        <v>1558</v>
      </c>
      <c r="I2858" s="197"/>
      <c r="J2858" s="201" t="s">
        <v>3547</v>
      </c>
      <c r="K2858" s="197"/>
      <c r="L2858" s="192"/>
      <c r="M2858" s="197"/>
      <c r="N2858" s="192" t="s">
        <v>4566</v>
      </c>
      <c r="O2858" s="194" t="s">
        <v>3160</v>
      </c>
      <c r="P2858" s="192" t="s">
        <v>11144</v>
      </c>
      <c r="Q2858" s="197" t="s">
        <v>3547</v>
      </c>
    </row>
    <row r="2859" spans="1:17">
      <c r="A2859" s="192" t="s">
        <v>7366</v>
      </c>
      <c r="B2859" s="196">
        <v>1.6228999999999998</v>
      </c>
      <c r="C2859" s="196">
        <v>0.86289999999999989</v>
      </c>
      <c r="D2859" s="196">
        <v>29.803999999999998</v>
      </c>
      <c r="E2859" s="196">
        <v>29.657299999999999</v>
      </c>
      <c r="F2859" s="196">
        <v>32.488</v>
      </c>
      <c r="G2859" s="196">
        <v>30.653599999999997</v>
      </c>
      <c r="H2859" s="197" t="s">
        <v>1446</v>
      </c>
      <c r="I2859" s="197" t="s">
        <v>1626</v>
      </c>
      <c r="J2859" s="201" t="s">
        <v>3547</v>
      </c>
      <c r="K2859" s="197" t="s">
        <v>3550</v>
      </c>
      <c r="L2859" s="192"/>
      <c r="M2859" s="197">
        <v>6.3399999999999998E-2</v>
      </c>
      <c r="N2859" s="192" t="s">
        <v>3565</v>
      </c>
      <c r="O2859" s="194" t="s">
        <v>3161</v>
      </c>
      <c r="P2859" s="192" t="s">
        <v>11145</v>
      </c>
      <c r="Q2859" s="197" t="s">
        <v>3547</v>
      </c>
    </row>
    <row r="2860" spans="1:17">
      <c r="A2860" s="192" t="s">
        <v>7367</v>
      </c>
      <c r="B2860" s="196">
        <v>2.3643999999999998</v>
      </c>
      <c r="C2860" s="196">
        <v>0.88169999999999993</v>
      </c>
      <c r="D2860" s="196">
        <v>35.815899999999999</v>
      </c>
      <c r="E2860" s="196">
        <v>39.561499999999995</v>
      </c>
      <c r="F2860" s="196">
        <v>38.760399999999997</v>
      </c>
      <c r="G2860" s="196">
        <v>38.371499999999997</v>
      </c>
      <c r="H2860" s="197" t="s">
        <v>1626</v>
      </c>
      <c r="I2860" s="197"/>
      <c r="J2860" s="201" t="s">
        <v>3547</v>
      </c>
      <c r="K2860" s="197"/>
      <c r="L2860" s="192"/>
      <c r="M2860" s="197"/>
      <c r="N2860" s="192" t="s">
        <v>4369</v>
      </c>
      <c r="O2860" s="194" t="s">
        <v>1743</v>
      </c>
      <c r="P2860" s="192" t="s">
        <v>11127</v>
      </c>
      <c r="Q2860" s="197" t="s">
        <v>3547</v>
      </c>
    </row>
    <row r="2861" spans="1:17">
      <c r="A2861" s="192" t="s">
        <v>7368</v>
      </c>
      <c r="B2861" s="196">
        <v>0.88779999999999992</v>
      </c>
      <c r="C2861" s="196">
        <v>0.7236999999999999</v>
      </c>
      <c r="D2861" s="196">
        <v>21.936199999999999</v>
      </c>
      <c r="E2861" s="196">
        <v>22.469099999999997</v>
      </c>
      <c r="F2861" s="196">
        <v>23.487099999999998</v>
      </c>
      <c r="G2861" s="196">
        <v>22.5794</v>
      </c>
      <c r="H2861" s="197" t="s">
        <v>4598</v>
      </c>
      <c r="I2861" s="197"/>
      <c r="J2861" s="201" t="s">
        <v>3547</v>
      </c>
      <c r="K2861" s="197"/>
      <c r="L2861" s="192"/>
      <c r="M2861" s="197"/>
      <c r="N2861" s="192" t="s">
        <v>4027</v>
      </c>
      <c r="O2861" s="194" t="s">
        <v>3162</v>
      </c>
      <c r="P2861" s="192" t="s">
        <v>11146</v>
      </c>
      <c r="Q2861" s="197" t="s">
        <v>3547</v>
      </c>
    </row>
    <row r="2862" spans="1:17">
      <c r="A2862" s="192" t="s">
        <v>7369</v>
      </c>
      <c r="B2862" s="196">
        <v>1.2797999999999998</v>
      </c>
      <c r="C2862" s="196">
        <v>0.88169999999999993</v>
      </c>
      <c r="D2862" s="196">
        <v>36.398799999999994</v>
      </c>
      <c r="E2862" s="196">
        <v>36.167699999999996</v>
      </c>
      <c r="F2862" s="196">
        <v>36.986899999999999</v>
      </c>
      <c r="G2862" s="196">
        <v>36.537699999999994</v>
      </c>
      <c r="H2862" s="197" t="s">
        <v>1626</v>
      </c>
      <c r="I2862" s="197"/>
      <c r="J2862" s="201" t="s">
        <v>3547</v>
      </c>
      <c r="K2862" s="197"/>
      <c r="L2862" s="192"/>
      <c r="M2862" s="197"/>
      <c r="N2862" s="192" t="s">
        <v>4603</v>
      </c>
      <c r="O2862" s="194" t="s">
        <v>3163</v>
      </c>
      <c r="P2862" s="192" t="s">
        <v>11147</v>
      </c>
      <c r="Q2862" s="197" t="s">
        <v>3547</v>
      </c>
    </row>
    <row r="2863" spans="1:17">
      <c r="A2863" s="192" t="s">
        <v>7370</v>
      </c>
      <c r="B2863" s="196"/>
      <c r="C2863" s="196">
        <v>0.74109999999999987</v>
      </c>
      <c r="D2863" s="196">
        <v>29.473699999999997</v>
      </c>
      <c r="E2863" s="196">
        <v>35.086299999999994</v>
      </c>
      <c r="F2863" s="196"/>
      <c r="G2863" s="196">
        <v>32.070499999999996</v>
      </c>
      <c r="H2863" s="197" t="s">
        <v>4598</v>
      </c>
      <c r="I2863" s="197"/>
      <c r="J2863" s="201" t="s">
        <v>3547</v>
      </c>
      <c r="K2863" s="197"/>
      <c r="L2863" s="192"/>
      <c r="M2863" s="197">
        <v>1.7399999999999999E-2</v>
      </c>
      <c r="N2863" s="192" t="s">
        <v>4604</v>
      </c>
      <c r="O2863" s="194" t="s">
        <v>3164</v>
      </c>
      <c r="P2863" s="192" t="s">
        <v>11148</v>
      </c>
      <c r="Q2863" s="197" t="s">
        <v>3547</v>
      </c>
    </row>
    <row r="2864" spans="1:17">
      <c r="A2864" s="192" t="s">
        <v>7371</v>
      </c>
      <c r="B2864" s="196">
        <v>2.0438999999999998</v>
      </c>
      <c r="C2864" s="196">
        <v>0.87639999999999996</v>
      </c>
      <c r="D2864" s="196">
        <v>34.181799999999996</v>
      </c>
      <c r="E2864" s="196">
        <v>35.235299999999995</v>
      </c>
      <c r="F2864" s="196">
        <v>37.849799999999995</v>
      </c>
      <c r="G2864" s="196">
        <v>35.715599999999995</v>
      </c>
      <c r="H2864" s="197" t="s">
        <v>1600</v>
      </c>
      <c r="I2864" s="197"/>
      <c r="J2864" s="201" t="s">
        <v>3547</v>
      </c>
      <c r="K2864" s="197"/>
      <c r="L2864" s="192"/>
      <c r="M2864" s="197"/>
      <c r="N2864" s="192" t="s">
        <v>3561</v>
      </c>
      <c r="O2864" s="194" t="s">
        <v>3165</v>
      </c>
      <c r="P2864" s="192" t="s">
        <v>11149</v>
      </c>
      <c r="Q2864" s="197" t="s">
        <v>3547</v>
      </c>
    </row>
    <row r="2865" spans="1:17">
      <c r="A2865" s="192" t="s">
        <v>7372</v>
      </c>
      <c r="B2865" s="196">
        <v>1.9127999999999998</v>
      </c>
      <c r="C2865" s="196">
        <v>0.87639999999999996</v>
      </c>
      <c r="D2865" s="196">
        <v>37.559399999999997</v>
      </c>
      <c r="E2865" s="196">
        <v>38.225699999999996</v>
      </c>
      <c r="F2865" s="196">
        <v>37.562999999999995</v>
      </c>
      <c r="G2865" s="196">
        <v>37.7821</v>
      </c>
      <c r="H2865" s="197" t="s">
        <v>1600</v>
      </c>
      <c r="I2865" s="197"/>
      <c r="J2865" s="201" t="s">
        <v>3547</v>
      </c>
      <c r="K2865" s="197"/>
      <c r="L2865" s="192"/>
      <c r="M2865" s="197"/>
      <c r="N2865" s="192" t="s">
        <v>3561</v>
      </c>
      <c r="O2865" s="194" t="s">
        <v>3165</v>
      </c>
      <c r="P2865" s="192" t="s">
        <v>11149</v>
      </c>
      <c r="Q2865" s="197" t="s">
        <v>3547</v>
      </c>
    </row>
    <row r="2866" spans="1:17">
      <c r="A2866" s="192" t="s">
        <v>7373</v>
      </c>
      <c r="B2866" s="196">
        <v>1.4333999999999998</v>
      </c>
      <c r="C2866" s="196">
        <v>0.7236999999999999</v>
      </c>
      <c r="D2866" s="196">
        <v>30.712699999999998</v>
      </c>
      <c r="E2866" s="196">
        <v>29.419199999999996</v>
      </c>
      <c r="F2866" s="196">
        <v>28.9438</v>
      </c>
      <c r="G2866" s="196">
        <v>29.654799999999998</v>
      </c>
      <c r="H2866" s="197" t="s">
        <v>4598</v>
      </c>
      <c r="I2866" s="197"/>
      <c r="J2866" s="201" t="s">
        <v>3547</v>
      </c>
      <c r="K2866" s="197"/>
      <c r="L2866" s="192"/>
      <c r="M2866" s="197"/>
      <c r="N2866" s="192" t="s">
        <v>3580</v>
      </c>
      <c r="O2866" s="194" t="s">
        <v>3155</v>
      </c>
      <c r="P2866" s="192" t="s">
        <v>11138</v>
      </c>
      <c r="Q2866" s="197" t="s">
        <v>3547</v>
      </c>
    </row>
    <row r="2867" spans="1:17">
      <c r="A2867" s="192" t="s">
        <v>9753</v>
      </c>
      <c r="B2867" s="196">
        <v>0.90199999999999991</v>
      </c>
      <c r="C2867" s="196">
        <v>0.72609999999999986</v>
      </c>
      <c r="D2867" s="196">
        <v>28.930299999999999</v>
      </c>
      <c r="E2867" s="196">
        <v>29.461199999999998</v>
      </c>
      <c r="F2867" s="196">
        <v>30.8766</v>
      </c>
      <c r="G2867" s="196">
        <v>29.722299999999997</v>
      </c>
      <c r="H2867" s="197" t="s">
        <v>4598</v>
      </c>
      <c r="I2867" s="197"/>
      <c r="J2867" s="201" t="s">
        <v>3547</v>
      </c>
      <c r="K2867" s="197"/>
      <c r="L2867" s="192"/>
      <c r="M2867" s="197">
        <v>2.3999999999999998E-3</v>
      </c>
      <c r="N2867" s="192" t="s">
        <v>4605</v>
      </c>
      <c r="O2867" s="194" t="s">
        <v>3166</v>
      </c>
      <c r="P2867" s="192" t="s">
        <v>11150</v>
      </c>
      <c r="Q2867" s="197" t="s">
        <v>3547</v>
      </c>
    </row>
    <row r="2868" spans="1:17">
      <c r="A2868" s="192" t="s">
        <v>7374</v>
      </c>
      <c r="B2868" s="196">
        <v>1.4786999999999999</v>
      </c>
      <c r="C2868" s="196">
        <v>0.88169999999999993</v>
      </c>
      <c r="D2868" s="196">
        <v>33.9101</v>
      </c>
      <c r="E2868" s="196">
        <v>37.532399999999996</v>
      </c>
      <c r="F2868" s="196">
        <v>37.250099999999996</v>
      </c>
      <c r="G2868" s="196">
        <v>36.174599999999998</v>
      </c>
      <c r="H2868" s="197" t="s">
        <v>1626</v>
      </c>
      <c r="I2868" s="197"/>
      <c r="J2868" s="201" t="s">
        <v>3547</v>
      </c>
      <c r="K2868" s="197"/>
      <c r="L2868" s="192"/>
      <c r="M2868" s="197"/>
      <c r="N2868" s="192" t="s">
        <v>4350</v>
      </c>
      <c r="O2868" s="194" t="s">
        <v>3167</v>
      </c>
      <c r="P2868" s="192" t="s">
        <v>11151</v>
      </c>
      <c r="Q2868" s="197" t="s">
        <v>3547</v>
      </c>
    </row>
    <row r="2869" spans="1:17">
      <c r="A2869" s="192" t="s">
        <v>9754</v>
      </c>
      <c r="B2869" s="196"/>
      <c r="C2869" s="196">
        <v>0.74769999999999992</v>
      </c>
      <c r="D2869" s="196">
        <v>29.906199999999998</v>
      </c>
      <c r="E2869" s="196">
        <v>31.171499999999998</v>
      </c>
      <c r="F2869" s="196"/>
      <c r="G2869" s="196">
        <v>30.509999999999998</v>
      </c>
      <c r="H2869" s="197" t="s">
        <v>4598</v>
      </c>
      <c r="I2869" s="197"/>
      <c r="J2869" s="201" t="s">
        <v>3547</v>
      </c>
      <c r="K2869" s="197"/>
      <c r="L2869" s="192"/>
      <c r="M2869" s="197">
        <v>2.3999999999999997E-2</v>
      </c>
      <c r="N2869" s="192" t="s">
        <v>4606</v>
      </c>
      <c r="O2869" s="194" t="s">
        <v>3168</v>
      </c>
      <c r="P2869" s="192" t="s">
        <v>11152</v>
      </c>
      <c r="Q2869" s="197" t="s">
        <v>3547</v>
      </c>
    </row>
    <row r="2870" spans="1:17">
      <c r="A2870" s="192" t="s">
        <v>7375</v>
      </c>
      <c r="B2870" s="196">
        <v>1.3053999999999999</v>
      </c>
      <c r="C2870" s="196">
        <v>0.73149999999999993</v>
      </c>
      <c r="D2870" s="196">
        <v>29.908499999999997</v>
      </c>
      <c r="E2870" s="196">
        <v>33.125499999999995</v>
      </c>
      <c r="F2870" s="196">
        <v>33.371299999999998</v>
      </c>
      <c r="G2870" s="196">
        <v>32.0901</v>
      </c>
      <c r="H2870" s="197" t="s">
        <v>1933</v>
      </c>
      <c r="I2870" s="197" t="s">
        <v>1558</v>
      </c>
      <c r="J2870" s="201" t="s">
        <v>3547</v>
      </c>
      <c r="K2870" s="197" t="s">
        <v>3550</v>
      </c>
      <c r="L2870" s="192"/>
      <c r="M2870" s="197">
        <v>4.0999999999999995E-3</v>
      </c>
      <c r="N2870" s="192" t="s">
        <v>3558</v>
      </c>
      <c r="O2870" s="194" t="s">
        <v>3169</v>
      </c>
      <c r="P2870" s="192" t="s">
        <v>11153</v>
      </c>
      <c r="Q2870" s="197" t="s">
        <v>3547</v>
      </c>
    </row>
    <row r="2871" spans="1:17">
      <c r="A2871" s="192" t="s">
        <v>7376</v>
      </c>
      <c r="B2871" s="196">
        <v>1.3545999999999998</v>
      </c>
      <c r="C2871" s="196">
        <v>0.73229999999999995</v>
      </c>
      <c r="D2871" s="196">
        <v>24.832099999999997</v>
      </c>
      <c r="E2871" s="196">
        <v>25.6114</v>
      </c>
      <c r="F2871" s="196">
        <v>25.0808</v>
      </c>
      <c r="G2871" s="196">
        <v>25.171499999999998</v>
      </c>
      <c r="H2871" s="197" t="s">
        <v>4598</v>
      </c>
      <c r="I2871" s="197"/>
      <c r="J2871" s="201" t="s">
        <v>3547</v>
      </c>
      <c r="K2871" s="197"/>
      <c r="L2871" s="192"/>
      <c r="M2871" s="197">
        <v>8.5999999999999983E-3</v>
      </c>
      <c r="N2871" s="192" t="s">
        <v>4071</v>
      </c>
      <c r="O2871" s="194" t="s">
        <v>3170</v>
      </c>
      <c r="P2871" s="192" t="s">
        <v>11154</v>
      </c>
      <c r="Q2871" s="197" t="s">
        <v>3547</v>
      </c>
    </row>
    <row r="2872" spans="1:17">
      <c r="A2872" s="192" t="s">
        <v>7377</v>
      </c>
      <c r="B2872" s="196">
        <v>1.3644999999999998</v>
      </c>
      <c r="C2872" s="196">
        <v>0.84849999999999992</v>
      </c>
      <c r="D2872" s="196">
        <v>32.326199999999993</v>
      </c>
      <c r="E2872" s="196">
        <v>31.8888</v>
      </c>
      <c r="F2872" s="196">
        <v>33.145899999999997</v>
      </c>
      <c r="G2872" s="196">
        <v>32.445399999999999</v>
      </c>
      <c r="H2872" s="197" t="s">
        <v>4598</v>
      </c>
      <c r="I2872" s="197" t="s">
        <v>1440</v>
      </c>
      <c r="J2872" s="201" t="s">
        <v>3547</v>
      </c>
      <c r="K2872" s="197" t="s">
        <v>3550</v>
      </c>
      <c r="L2872" s="192"/>
      <c r="M2872" s="197"/>
      <c r="N2872" s="192" t="s">
        <v>3609</v>
      </c>
      <c r="O2872" s="194" t="s">
        <v>3171</v>
      </c>
      <c r="P2872" s="192" t="s">
        <v>11155</v>
      </c>
      <c r="Q2872" s="197" t="s">
        <v>3547</v>
      </c>
    </row>
    <row r="2873" spans="1:17">
      <c r="A2873" s="192" t="s">
        <v>7378</v>
      </c>
      <c r="B2873" s="196">
        <v>1.7262999999999999</v>
      </c>
      <c r="C2873" s="196">
        <v>0.86289999999999989</v>
      </c>
      <c r="D2873" s="196">
        <v>31.266999999999999</v>
      </c>
      <c r="E2873" s="196">
        <v>30.635199999999998</v>
      </c>
      <c r="F2873" s="196">
        <v>31.002699999999997</v>
      </c>
      <c r="G2873" s="196">
        <v>30.965399999999999</v>
      </c>
      <c r="H2873" s="197" t="s">
        <v>4598</v>
      </c>
      <c r="I2873" s="197" t="s">
        <v>1626</v>
      </c>
      <c r="J2873" s="201" t="s">
        <v>3547</v>
      </c>
      <c r="K2873" s="197" t="s">
        <v>3550</v>
      </c>
      <c r="L2873" s="192"/>
      <c r="M2873" s="197"/>
      <c r="N2873" s="192" t="s">
        <v>3812</v>
      </c>
      <c r="O2873" s="194" t="s">
        <v>1747</v>
      </c>
      <c r="P2873" s="192" t="s">
        <v>11156</v>
      </c>
      <c r="Q2873" s="197" t="s">
        <v>3547</v>
      </c>
    </row>
    <row r="2874" spans="1:17">
      <c r="A2874" s="192" t="s">
        <v>7379</v>
      </c>
      <c r="B2874" s="196">
        <v>1.2138</v>
      </c>
      <c r="C2874" s="196">
        <v>0.74109999999999987</v>
      </c>
      <c r="D2874" s="196">
        <v>28.190499999999997</v>
      </c>
      <c r="E2874" s="196">
        <v>30.550299999999996</v>
      </c>
      <c r="F2874" s="196">
        <v>31.062899999999999</v>
      </c>
      <c r="G2874" s="196">
        <v>29.979699999999998</v>
      </c>
      <c r="H2874" s="197" t="s">
        <v>4598</v>
      </c>
      <c r="I2874" s="197"/>
      <c r="J2874" s="201" t="s">
        <v>3547</v>
      </c>
      <c r="K2874" s="197"/>
      <c r="L2874" s="192"/>
      <c r="M2874" s="197">
        <v>1.7399999999999999E-2</v>
      </c>
      <c r="N2874" s="192" t="s">
        <v>4604</v>
      </c>
      <c r="O2874" s="194" t="s">
        <v>3164</v>
      </c>
      <c r="P2874" s="192" t="s">
        <v>11148</v>
      </c>
      <c r="Q2874" s="197" t="s">
        <v>3547</v>
      </c>
    </row>
    <row r="2875" spans="1:17">
      <c r="A2875" s="192" t="s">
        <v>7380</v>
      </c>
      <c r="B2875" s="196">
        <v>1.1761999999999999</v>
      </c>
      <c r="C2875" s="196">
        <v>0.72679999999999989</v>
      </c>
      <c r="D2875" s="196">
        <v>30.289299999999997</v>
      </c>
      <c r="E2875" s="196">
        <v>31.274999999999999</v>
      </c>
      <c r="F2875" s="196">
        <v>31.616599999999998</v>
      </c>
      <c r="G2875" s="196">
        <v>31.027099999999997</v>
      </c>
      <c r="H2875" s="197" t="s">
        <v>4598</v>
      </c>
      <c r="I2875" s="197"/>
      <c r="J2875" s="201" t="s">
        <v>3547</v>
      </c>
      <c r="K2875" s="197"/>
      <c r="L2875" s="192"/>
      <c r="M2875" s="197">
        <v>3.0999999999999999E-3</v>
      </c>
      <c r="N2875" s="192" t="s">
        <v>4607</v>
      </c>
      <c r="O2875" s="194" t="s">
        <v>3172</v>
      </c>
      <c r="P2875" s="192" t="s">
        <v>11157</v>
      </c>
      <c r="Q2875" s="197" t="s">
        <v>3547</v>
      </c>
    </row>
    <row r="2876" spans="1:17">
      <c r="A2876" s="192" t="s">
        <v>7381</v>
      </c>
      <c r="B2876" s="196">
        <v>1.7510999999999999</v>
      </c>
      <c r="C2876" s="196">
        <v>0.82169999999999999</v>
      </c>
      <c r="D2876" s="196">
        <v>29.505699999999997</v>
      </c>
      <c r="E2876" s="196">
        <v>29.708499999999997</v>
      </c>
      <c r="F2876" s="196">
        <v>30.629899999999999</v>
      </c>
      <c r="G2876" s="196">
        <v>29.944499999999998</v>
      </c>
      <c r="H2876" s="197" t="s">
        <v>4596</v>
      </c>
      <c r="I2876" s="197" t="s">
        <v>1368</v>
      </c>
      <c r="J2876" s="201" t="s">
        <v>3547</v>
      </c>
      <c r="K2876" s="197" t="s">
        <v>3550</v>
      </c>
      <c r="L2876" s="192"/>
      <c r="M2876" s="197"/>
      <c r="N2876" s="192" t="s">
        <v>1341</v>
      </c>
      <c r="O2876" s="194" t="s">
        <v>3173</v>
      </c>
      <c r="P2876" s="192" t="s">
        <v>11158</v>
      </c>
      <c r="Q2876" s="197" t="s">
        <v>9817</v>
      </c>
    </row>
    <row r="2877" spans="1:17">
      <c r="A2877" s="192" t="s">
        <v>9755</v>
      </c>
      <c r="B2877" s="196"/>
      <c r="C2877" s="196">
        <v>0.8647999999999999</v>
      </c>
      <c r="D2877" s="196">
        <v>32.678699999999999</v>
      </c>
      <c r="E2877" s="196">
        <v>33.765099999999997</v>
      </c>
      <c r="F2877" s="196">
        <v>27.405999999999999</v>
      </c>
      <c r="G2877" s="196">
        <v>31.155199999999997</v>
      </c>
      <c r="H2877" s="197" t="s">
        <v>1440</v>
      </c>
      <c r="I2877" s="197"/>
      <c r="J2877" s="201" t="s">
        <v>3547</v>
      </c>
      <c r="K2877" s="197"/>
      <c r="L2877" s="192"/>
      <c r="M2877" s="197"/>
      <c r="N2877" s="192" t="s">
        <v>3576</v>
      </c>
      <c r="O2877" s="194" t="s">
        <v>3174</v>
      </c>
      <c r="P2877" s="192" t="s">
        <v>11159</v>
      </c>
      <c r="Q2877" s="197" t="s">
        <v>3547</v>
      </c>
    </row>
    <row r="2878" spans="1:17">
      <c r="A2878" s="192" t="s">
        <v>7382</v>
      </c>
      <c r="B2878" s="196">
        <v>1.6177999999999999</v>
      </c>
      <c r="C2878" s="196">
        <v>0.88169999999999993</v>
      </c>
      <c r="D2878" s="196">
        <v>29.695099999999996</v>
      </c>
      <c r="E2878" s="196">
        <v>29.133099999999999</v>
      </c>
      <c r="F2878" s="196">
        <v>29.687999999999999</v>
      </c>
      <c r="G2878" s="196">
        <v>29.510099999999998</v>
      </c>
      <c r="H2878" s="197" t="s">
        <v>1626</v>
      </c>
      <c r="I2878" s="197"/>
      <c r="J2878" s="201" t="s">
        <v>3547</v>
      </c>
      <c r="K2878" s="197"/>
      <c r="L2878" s="192"/>
      <c r="M2878" s="197"/>
      <c r="N2878" s="192" t="s">
        <v>4608</v>
      </c>
      <c r="O2878" s="194" t="s">
        <v>3175</v>
      </c>
      <c r="P2878" s="192" t="s">
        <v>11160</v>
      </c>
      <c r="Q2878" s="197" t="s">
        <v>3547</v>
      </c>
    </row>
    <row r="2879" spans="1:17">
      <c r="A2879" s="192" t="s">
        <v>7383</v>
      </c>
      <c r="B2879" s="196">
        <v>1.3886999999999998</v>
      </c>
      <c r="C2879" s="196">
        <v>0.73149999999999993</v>
      </c>
      <c r="D2879" s="196">
        <v>30.376199999999997</v>
      </c>
      <c r="E2879" s="196">
        <v>30.625899999999998</v>
      </c>
      <c r="F2879" s="196">
        <v>29.4147</v>
      </c>
      <c r="G2879" s="196">
        <v>30.156899999999997</v>
      </c>
      <c r="H2879" s="197" t="s">
        <v>1933</v>
      </c>
      <c r="I2879" s="197" t="s">
        <v>1558</v>
      </c>
      <c r="J2879" s="201" t="s">
        <v>3547</v>
      </c>
      <c r="K2879" s="197" t="s">
        <v>3550</v>
      </c>
      <c r="L2879" s="192"/>
      <c r="M2879" s="197"/>
      <c r="N2879" s="192" t="s">
        <v>4600</v>
      </c>
      <c r="O2879" s="194" t="s">
        <v>3157</v>
      </c>
      <c r="P2879" s="192" t="s">
        <v>11140</v>
      </c>
      <c r="Q2879" s="197" t="s">
        <v>3547</v>
      </c>
    </row>
    <row r="2880" spans="1:17">
      <c r="A2880" s="192" t="s">
        <v>7384</v>
      </c>
      <c r="B2880" s="196">
        <v>1.2558999999999998</v>
      </c>
      <c r="C2880" s="196">
        <v>0.84849999999999992</v>
      </c>
      <c r="D2880" s="196">
        <v>31.5093</v>
      </c>
      <c r="E2880" s="196">
        <v>31.866399999999999</v>
      </c>
      <c r="F2880" s="196">
        <v>31.642399999999999</v>
      </c>
      <c r="G2880" s="196">
        <v>31.668799999999997</v>
      </c>
      <c r="H2880" s="197" t="s">
        <v>4598</v>
      </c>
      <c r="I2880" s="197" t="s">
        <v>1440</v>
      </c>
      <c r="J2880" s="201" t="s">
        <v>3547</v>
      </c>
      <c r="K2880" s="197" t="s">
        <v>3550</v>
      </c>
      <c r="L2880" s="192"/>
      <c r="M2880" s="197">
        <v>2.3999999999999997E-2</v>
      </c>
      <c r="N2880" s="192" t="s">
        <v>4606</v>
      </c>
      <c r="O2880" s="194" t="s">
        <v>3168</v>
      </c>
      <c r="P2880" s="192" t="s">
        <v>11152</v>
      </c>
      <c r="Q2880" s="197" t="s">
        <v>3547</v>
      </c>
    </row>
    <row r="2881" spans="1:17">
      <c r="A2881" s="192" t="s">
        <v>7385</v>
      </c>
      <c r="B2881" s="196">
        <v>1.0203</v>
      </c>
      <c r="C2881" s="196">
        <v>0.7236999999999999</v>
      </c>
      <c r="D2881" s="196">
        <v>23.937399999999997</v>
      </c>
      <c r="E2881" s="196">
        <v>23.580399999999997</v>
      </c>
      <c r="F2881" s="196">
        <v>22.499499999999998</v>
      </c>
      <c r="G2881" s="196">
        <v>23.365099999999998</v>
      </c>
      <c r="H2881" s="197" t="s">
        <v>4598</v>
      </c>
      <c r="I2881" s="197"/>
      <c r="J2881" s="201" t="s">
        <v>3547</v>
      </c>
      <c r="K2881" s="197"/>
      <c r="L2881" s="192"/>
      <c r="M2881" s="197"/>
      <c r="N2881" s="192" t="s">
        <v>3871</v>
      </c>
      <c r="O2881" s="194" t="s">
        <v>3176</v>
      </c>
      <c r="P2881" s="192" t="s">
        <v>11161</v>
      </c>
      <c r="Q2881" s="197" t="s">
        <v>3547</v>
      </c>
    </row>
    <row r="2882" spans="1:17">
      <c r="A2882" s="192" t="s">
        <v>7386</v>
      </c>
      <c r="B2882" s="196">
        <v>1.2398999999999998</v>
      </c>
      <c r="C2882" s="196">
        <v>0.7236999999999999</v>
      </c>
      <c r="D2882" s="196">
        <v>30.668899999999997</v>
      </c>
      <c r="E2882" s="196">
        <v>31.577199999999998</v>
      </c>
      <c r="F2882" s="196">
        <v>30.251899999999999</v>
      </c>
      <c r="G2882" s="196">
        <v>30.8187</v>
      </c>
      <c r="H2882" s="197" t="s">
        <v>4598</v>
      </c>
      <c r="I2882" s="197"/>
      <c r="J2882" s="201" t="s">
        <v>3547</v>
      </c>
      <c r="K2882" s="197"/>
      <c r="L2882" s="192"/>
      <c r="M2882" s="197"/>
      <c r="N2882" s="192" t="s">
        <v>4609</v>
      </c>
      <c r="O2882" s="194" t="s">
        <v>1989</v>
      </c>
      <c r="P2882" s="192" t="s">
        <v>11162</v>
      </c>
      <c r="Q2882" s="197" t="s">
        <v>3547</v>
      </c>
    </row>
    <row r="2883" spans="1:17">
      <c r="A2883" s="192" t="s">
        <v>7387</v>
      </c>
      <c r="B2883" s="196">
        <v>1.7783</v>
      </c>
      <c r="C2883" s="196">
        <v>0.88169999999999993</v>
      </c>
      <c r="D2883" s="196">
        <v>34.210599999999999</v>
      </c>
      <c r="E2883" s="196">
        <v>33.045899999999996</v>
      </c>
      <c r="F2883" s="196">
        <v>33.0047</v>
      </c>
      <c r="G2883" s="196">
        <v>33.424599999999998</v>
      </c>
      <c r="H2883" s="197" t="s">
        <v>1626</v>
      </c>
      <c r="I2883" s="197"/>
      <c r="J2883" s="201" t="s">
        <v>3547</v>
      </c>
      <c r="K2883" s="197"/>
      <c r="L2883" s="192"/>
      <c r="M2883" s="197"/>
      <c r="N2883" s="192" t="s">
        <v>4610</v>
      </c>
      <c r="O2883" s="194" t="s">
        <v>3177</v>
      </c>
      <c r="P2883" s="192" t="s">
        <v>11163</v>
      </c>
      <c r="Q2883" s="197" t="s">
        <v>3547</v>
      </c>
    </row>
    <row r="2884" spans="1:17">
      <c r="A2884" s="192" t="s">
        <v>7388</v>
      </c>
      <c r="B2884" s="196">
        <v>1.5206</v>
      </c>
      <c r="C2884" s="196">
        <v>0.7236999999999999</v>
      </c>
      <c r="D2884" s="196">
        <v>28.259799999999998</v>
      </c>
      <c r="E2884" s="196">
        <v>28.013399999999997</v>
      </c>
      <c r="F2884" s="196">
        <v>28.857399999999998</v>
      </c>
      <c r="G2884" s="196">
        <v>28.3766</v>
      </c>
      <c r="H2884" s="197" t="s">
        <v>4598</v>
      </c>
      <c r="I2884" s="197"/>
      <c r="J2884" s="201" t="s">
        <v>3547</v>
      </c>
      <c r="K2884" s="197"/>
      <c r="L2884" s="192"/>
      <c r="M2884" s="197"/>
      <c r="N2884" s="192" t="s">
        <v>4611</v>
      </c>
      <c r="O2884" s="194" t="s">
        <v>3178</v>
      </c>
      <c r="P2884" s="192" t="s">
        <v>11164</v>
      </c>
      <c r="Q2884" s="197" t="s">
        <v>3547</v>
      </c>
    </row>
    <row r="2885" spans="1:17">
      <c r="A2885" s="192" t="s">
        <v>7389</v>
      </c>
      <c r="B2885" s="196">
        <v>2.1492999999999998</v>
      </c>
      <c r="C2885" s="196">
        <v>0.88169999999999993</v>
      </c>
      <c r="D2885" s="196">
        <v>37.864799999999995</v>
      </c>
      <c r="E2885" s="196">
        <v>40.065399999999997</v>
      </c>
      <c r="F2885" s="196">
        <v>38.164699999999996</v>
      </c>
      <c r="G2885" s="196">
        <v>38.641299999999994</v>
      </c>
      <c r="H2885" s="197" t="s">
        <v>1626</v>
      </c>
      <c r="I2885" s="197"/>
      <c r="J2885" s="201" t="s">
        <v>3547</v>
      </c>
      <c r="K2885" s="197"/>
      <c r="L2885" s="192"/>
      <c r="M2885" s="197"/>
      <c r="N2885" s="192" t="s">
        <v>4369</v>
      </c>
      <c r="O2885" s="194" t="s">
        <v>1743</v>
      </c>
      <c r="P2885" s="192" t="s">
        <v>11127</v>
      </c>
      <c r="Q2885" s="197" t="s">
        <v>3547</v>
      </c>
    </row>
    <row r="2886" spans="1:17">
      <c r="A2886" s="192" t="s">
        <v>7390</v>
      </c>
      <c r="B2886" s="196">
        <v>1.0783999999999998</v>
      </c>
      <c r="C2886" s="196">
        <v>0.78139999999999998</v>
      </c>
      <c r="D2886" s="196">
        <v>36.683399999999999</v>
      </c>
      <c r="E2886" s="196">
        <v>34.2502</v>
      </c>
      <c r="F2886" s="196">
        <v>35.549399999999999</v>
      </c>
      <c r="G2886" s="196">
        <v>35.492299999999993</v>
      </c>
      <c r="H2886" s="197" t="s">
        <v>4598</v>
      </c>
      <c r="I2886" s="197" t="s">
        <v>4013</v>
      </c>
      <c r="J2886" s="201" t="s">
        <v>3547</v>
      </c>
      <c r="K2886" s="197" t="s">
        <v>3550</v>
      </c>
      <c r="L2886" s="192"/>
      <c r="M2886" s="197"/>
      <c r="N2886" s="192" t="s">
        <v>4612</v>
      </c>
      <c r="O2886" s="194" t="s">
        <v>3179</v>
      </c>
      <c r="P2886" s="192" t="s">
        <v>11165</v>
      </c>
      <c r="Q2886" s="197" t="s">
        <v>3547</v>
      </c>
    </row>
    <row r="2887" spans="1:17">
      <c r="A2887" s="192" t="s">
        <v>7391</v>
      </c>
      <c r="B2887" s="196">
        <v>1.3593</v>
      </c>
      <c r="C2887" s="196">
        <v>0.73299999999999987</v>
      </c>
      <c r="D2887" s="196">
        <v>23.540499999999998</v>
      </c>
      <c r="E2887" s="196">
        <v>24.481399999999997</v>
      </c>
      <c r="F2887" s="196">
        <v>25.1389</v>
      </c>
      <c r="G2887" s="196">
        <v>24.386399999999998</v>
      </c>
      <c r="H2887" s="197" t="s">
        <v>4598</v>
      </c>
      <c r="I2887" s="197"/>
      <c r="J2887" s="201" t="s">
        <v>3547</v>
      </c>
      <c r="K2887" s="197"/>
      <c r="L2887" s="192"/>
      <c r="M2887" s="197">
        <v>9.2999999999999992E-3</v>
      </c>
      <c r="N2887" s="192" t="s">
        <v>3602</v>
      </c>
      <c r="O2887" s="194" t="s">
        <v>3180</v>
      </c>
      <c r="P2887" s="192" t="s">
        <v>11166</v>
      </c>
      <c r="Q2887" s="197" t="s">
        <v>3547</v>
      </c>
    </row>
    <row r="2888" spans="1:17">
      <c r="A2888" s="192" t="s">
        <v>7392</v>
      </c>
      <c r="B2888" s="196">
        <v>1.9326999999999999</v>
      </c>
      <c r="C2888" s="196">
        <v>0.8647999999999999</v>
      </c>
      <c r="D2888" s="196">
        <v>38.825499999999998</v>
      </c>
      <c r="E2888" s="196">
        <v>38.920299999999997</v>
      </c>
      <c r="F2888" s="196">
        <v>38.117899999999999</v>
      </c>
      <c r="G2888" s="196">
        <v>38.604299999999995</v>
      </c>
      <c r="H2888" s="197" t="s">
        <v>1440</v>
      </c>
      <c r="I2888" s="197"/>
      <c r="J2888" s="201" t="s">
        <v>3547</v>
      </c>
      <c r="K2888" s="197"/>
      <c r="L2888" s="192"/>
      <c r="M2888" s="197"/>
      <c r="N2888" s="192" t="s">
        <v>3950</v>
      </c>
      <c r="O2888" s="194" t="s">
        <v>3181</v>
      </c>
      <c r="P2888" s="192" t="s">
        <v>11167</v>
      </c>
      <c r="Q2888" s="197" t="s">
        <v>3547</v>
      </c>
    </row>
    <row r="2889" spans="1:17">
      <c r="A2889" s="192" t="s">
        <v>7393</v>
      </c>
      <c r="B2889" s="196">
        <v>1.3661999999999999</v>
      </c>
      <c r="C2889" s="196">
        <v>0.74419999999999986</v>
      </c>
      <c r="D2889" s="196">
        <v>28.477599999999999</v>
      </c>
      <c r="E2889" s="196">
        <v>27.836399999999998</v>
      </c>
      <c r="F2889" s="196">
        <v>29.096499999999999</v>
      </c>
      <c r="G2889" s="196">
        <v>28.471799999999998</v>
      </c>
      <c r="H2889" s="197" t="s">
        <v>4598</v>
      </c>
      <c r="I2889" s="197"/>
      <c r="J2889" s="201" t="s">
        <v>3547</v>
      </c>
      <c r="K2889" s="197"/>
      <c r="L2889" s="192"/>
      <c r="M2889" s="197">
        <v>2.0499999999999997E-2</v>
      </c>
      <c r="N2889" s="192" t="s">
        <v>4068</v>
      </c>
      <c r="O2889" s="194" t="s">
        <v>3182</v>
      </c>
      <c r="P2889" s="192" t="s">
        <v>11168</v>
      </c>
      <c r="Q2889" s="197" t="s">
        <v>3547</v>
      </c>
    </row>
    <row r="2890" spans="1:17">
      <c r="A2890" s="192" t="s">
        <v>7394</v>
      </c>
      <c r="B2890" s="196">
        <v>1.9345999999999999</v>
      </c>
      <c r="C2890" s="196">
        <v>0.8647999999999999</v>
      </c>
      <c r="D2890" s="196">
        <v>35.578399999999995</v>
      </c>
      <c r="E2890" s="196">
        <v>35.334299999999999</v>
      </c>
      <c r="F2890" s="196">
        <v>37.343399999999995</v>
      </c>
      <c r="G2890" s="196">
        <v>36.087399999999995</v>
      </c>
      <c r="H2890" s="197" t="s">
        <v>1440</v>
      </c>
      <c r="I2890" s="197"/>
      <c r="J2890" s="201" t="s">
        <v>3547</v>
      </c>
      <c r="K2890" s="197"/>
      <c r="L2890" s="192"/>
      <c r="M2890" s="197"/>
      <c r="N2890" s="192" t="s">
        <v>3950</v>
      </c>
      <c r="O2890" s="194" t="s">
        <v>3181</v>
      </c>
      <c r="P2890" s="192" t="s">
        <v>11167</v>
      </c>
      <c r="Q2890" s="197" t="s">
        <v>3547</v>
      </c>
    </row>
    <row r="2891" spans="1:17">
      <c r="A2891" s="192" t="s">
        <v>7395</v>
      </c>
      <c r="B2891" s="196">
        <v>1.1825999999999999</v>
      </c>
      <c r="C2891" s="196">
        <v>0.7236999999999999</v>
      </c>
      <c r="D2891" s="196">
        <v>26.046699999999998</v>
      </c>
      <c r="E2891" s="196">
        <v>27.773399999999999</v>
      </c>
      <c r="F2891" s="196">
        <v>27.542599999999997</v>
      </c>
      <c r="G2891" s="196">
        <v>27.0886</v>
      </c>
      <c r="H2891" s="197" t="s">
        <v>4598</v>
      </c>
      <c r="I2891" s="197"/>
      <c r="J2891" s="201" t="s">
        <v>3547</v>
      </c>
      <c r="K2891" s="197"/>
      <c r="L2891" s="192"/>
      <c r="M2891" s="197"/>
      <c r="N2891" s="192" t="s">
        <v>4019</v>
      </c>
      <c r="O2891" s="194" t="s">
        <v>3183</v>
      </c>
      <c r="P2891" s="192" t="s">
        <v>11169</v>
      </c>
      <c r="Q2891" s="197" t="s">
        <v>3547</v>
      </c>
    </row>
    <row r="2892" spans="1:17">
      <c r="A2892" s="192" t="s">
        <v>7396</v>
      </c>
      <c r="B2892" s="196">
        <v>1.5132999999999999</v>
      </c>
      <c r="C2892" s="196">
        <v>0.73149999999999993</v>
      </c>
      <c r="D2892" s="196">
        <v>28.016699999999997</v>
      </c>
      <c r="E2892" s="196">
        <v>28.752599999999997</v>
      </c>
      <c r="F2892" s="196">
        <v>29.277999999999999</v>
      </c>
      <c r="G2892" s="196">
        <v>28.662799999999997</v>
      </c>
      <c r="H2892" s="197" t="s">
        <v>1558</v>
      </c>
      <c r="I2892" s="197"/>
      <c r="J2892" s="201" t="s">
        <v>3547</v>
      </c>
      <c r="K2892" s="197"/>
      <c r="L2892" s="192"/>
      <c r="M2892" s="197"/>
      <c r="N2892" s="192" t="s">
        <v>4613</v>
      </c>
      <c r="O2892" s="194" t="s">
        <v>3184</v>
      </c>
      <c r="P2892" s="192" t="s">
        <v>11170</v>
      </c>
      <c r="Q2892" s="197" t="s">
        <v>3547</v>
      </c>
    </row>
    <row r="2893" spans="1:17">
      <c r="A2893" s="192" t="s">
        <v>7397</v>
      </c>
      <c r="B2893" s="196">
        <v>1.5536999999999999</v>
      </c>
      <c r="C2893" s="196">
        <v>0.88169999999999993</v>
      </c>
      <c r="D2893" s="196">
        <v>35.974499999999999</v>
      </c>
      <c r="E2893" s="196">
        <v>36.647099999999995</v>
      </c>
      <c r="F2893" s="196">
        <v>37.674699999999994</v>
      </c>
      <c r="G2893" s="196">
        <v>36.768599999999999</v>
      </c>
      <c r="H2893" s="197" t="s">
        <v>1626</v>
      </c>
      <c r="I2893" s="197"/>
      <c r="J2893" s="201" t="s">
        <v>3547</v>
      </c>
      <c r="K2893" s="197"/>
      <c r="L2893" s="192"/>
      <c r="M2893" s="197"/>
      <c r="N2893" s="192" t="s">
        <v>4369</v>
      </c>
      <c r="O2893" s="194" t="s">
        <v>1743</v>
      </c>
      <c r="P2893" s="192" t="s">
        <v>11127</v>
      </c>
      <c r="Q2893" s="197" t="s">
        <v>3547</v>
      </c>
    </row>
    <row r="2894" spans="1:17">
      <c r="A2894" s="192" t="s">
        <v>7398</v>
      </c>
      <c r="B2894" s="196"/>
      <c r="C2894" s="196">
        <v>0.74109999999999987</v>
      </c>
      <c r="D2894" s="196">
        <v>27.986799999999999</v>
      </c>
      <c r="E2894" s="196">
        <v>31.452599999999997</v>
      </c>
      <c r="F2894" s="196"/>
      <c r="G2894" s="196">
        <v>29.625599999999999</v>
      </c>
      <c r="H2894" s="197" t="s">
        <v>4598</v>
      </c>
      <c r="I2894" s="197"/>
      <c r="J2894" s="201" t="s">
        <v>3547</v>
      </c>
      <c r="K2894" s="197"/>
      <c r="L2894" s="192"/>
      <c r="M2894" s="197">
        <v>1.7399999999999999E-2</v>
      </c>
      <c r="N2894" s="192" t="s">
        <v>4604</v>
      </c>
      <c r="O2894" s="194" t="s">
        <v>3164</v>
      </c>
      <c r="P2894" s="192" t="s">
        <v>11148</v>
      </c>
      <c r="Q2894" s="197" t="s">
        <v>3547</v>
      </c>
    </row>
    <row r="2895" spans="1:17">
      <c r="A2895" s="192" t="s">
        <v>7399</v>
      </c>
      <c r="B2895" s="196">
        <v>1.8700999999999999</v>
      </c>
      <c r="C2895" s="196">
        <v>0.73149999999999993</v>
      </c>
      <c r="D2895" s="196">
        <v>31.822599999999998</v>
      </c>
      <c r="E2895" s="196">
        <v>28.336099999999998</v>
      </c>
      <c r="F2895" s="196">
        <v>31.8964</v>
      </c>
      <c r="G2895" s="196">
        <v>30.578099999999999</v>
      </c>
      <c r="H2895" s="197" t="s">
        <v>1558</v>
      </c>
      <c r="I2895" s="197"/>
      <c r="J2895" s="201" t="s">
        <v>3547</v>
      </c>
      <c r="K2895" s="197"/>
      <c r="L2895" s="192"/>
      <c r="M2895" s="197"/>
      <c r="N2895" s="192" t="s">
        <v>3908</v>
      </c>
      <c r="O2895" s="194" t="s">
        <v>3151</v>
      </c>
      <c r="P2895" s="192" t="s">
        <v>11134</v>
      </c>
      <c r="Q2895" s="197" t="s">
        <v>3547</v>
      </c>
    </row>
    <row r="2896" spans="1:17">
      <c r="A2896" s="192" t="s">
        <v>7400</v>
      </c>
      <c r="B2896" s="196">
        <v>1.8888999999999998</v>
      </c>
      <c r="C2896" s="196">
        <v>0.7236999999999999</v>
      </c>
      <c r="D2896" s="196">
        <v>29.0702</v>
      </c>
      <c r="E2896" s="196">
        <v>29.196599999999997</v>
      </c>
      <c r="F2896" s="196">
        <v>30.043799999999997</v>
      </c>
      <c r="G2896" s="196">
        <v>29.432899999999997</v>
      </c>
      <c r="H2896" s="197" t="s">
        <v>1558</v>
      </c>
      <c r="I2896" s="197" t="s">
        <v>4598</v>
      </c>
      <c r="J2896" s="201" t="s">
        <v>3547</v>
      </c>
      <c r="K2896" s="197"/>
      <c r="L2896" s="192" t="s">
        <v>3550</v>
      </c>
      <c r="M2896" s="197"/>
      <c r="N2896" s="192" t="s">
        <v>3908</v>
      </c>
      <c r="O2896" s="194" t="s">
        <v>3151</v>
      </c>
      <c r="P2896" s="192" t="s">
        <v>11134</v>
      </c>
      <c r="Q2896" s="197" t="s">
        <v>3547</v>
      </c>
    </row>
    <row r="2897" spans="1:17">
      <c r="A2897" s="192" t="s">
        <v>7401</v>
      </c>
      <c r="B2897" s="196">
        <v>1.4030999999999998</v>
      </c>
      <c r="C2897" s="196">
        <v>0.78139999999999998</v>
      </c>
      <c r="D2897" s="196">
        <v>30.595899999999997</v>
      </c>
      <c r="E2897" s="196">
        <v>32.196099999999994</v>
      </c>
      <c r="F2897" s="196">
        <v>34.347699999999996</v>
      </c>
      <c r="G2897" s="196">
        <v>32.363299999999995</v>
      </c>
      <c r="H2897" s="197" t="s">
        <v>4598</v>
      </c>
      <c r="I2897" s="197" t="s">
        <v>4013</v>
      </c>
      <c r="J2897" s="201" t="s">
        <v>3547</v>
      </c>
      <c r="K2897" s="197" t="s">
        <v>3550</v>
      </c>
      <c r="L2897" s="192"/>
      <c r="M2897" s="197"/>
      <c r="N2897" s="192" t="s">
        <v>4614</v>
      </c>
      <c r="O2897" s="194" t="s">
        <v>3185</v>
      </c>
      <c r="P2897" s="192" t="s">
        <v>11171</v>
      </c>
      <c r="Q2897" s="197" t="s">
        <v>3547</v>
      </c>
    </row>
    <row r="2898" spans="1:17">
      <c r="A2898" s="192" t="s">
        <v>7402</v>
      </c>
      <c r="B2898" s="196">
        <v>1.1950999999999998</v>
      </c>
      <c r="C2898" s="196">
        <v>0.87639999999999996</v>
      </c>
      <c r="D2898" s="196">
        <v>34.460999999999999</v>
      </c>
      <c r="E2898" s="196">
        <v>35.631399999999999</v>
      </c>
      <c r="F2898" s="196">
        <v>39.610699999999994</v>
      </c>
      <c r="G2898" s="196">
        <v>36.591399999999993</v>
      </c>
      <c r="H2898" s="197" t="s">
        <v>1600</v>
      </c>
      <c r="I2898" s="197"/>
      <c r="J2898" s="201" t="s">
        <v>3547</v>
      </c>
      <c r="K2898" s="197"/>
      <c r="L2898" s="192"/>
      <c r="M2898" s="197"/>
      <c r="N2898" s="192" t="s">
        <v>4615</v>
      </c>
      <c r="O2898" s="194" t="s">
        <v>3186</v>
      </c>
      <c r="P2898" s="192" t="s">
        <v>11172</v>
      </c>
      <c r="Q2898" s="197" t="s">
        <v>3547</v>
      </c>
    </row>
    <row r="2899" spans="1:17">
      <c r="A2899" s="192" t="s">
        <v>7403</v>
      </c>
      <c r="B2899" s="196">
        <v>1.5129999999999999</v>
      </c>
      <c r="C2899" s="196">
        <v>0.7236999999999999</v>
      </c>
      <c r="D2899" s="196">
        <v>28.045699999999997</v>
      </c>
      <c r="E2899" s="196">
        <v>28.228399999999997</v>
      </c>
      <c r="F2899" s="196">
        <v>29.024999999999999</v>
      </c>
      <c r="G2899" s="196">
        <v>28.43</v>
      </c>
      <c r="H2899" s="197" t="s">
        <v>4598</v>
      </c>
      <c r="I2899" s="197"/>
      <c r="J2899" s="201" t="s">
        <v>3547</v>
      </c>
      <c r="K2899" s="197"/>
      <c r="L2899" s="192"/>
      <c r="M2899" s="197"/>
      <c r="N2899" s="192" t="s">
        <v>3878</v>
      </c>
      <c r="O2899" s="194" t="s">
        <v>3187</v>
      </c>
      <c r="P2899" s="192" t="s">
        <v>11173</v>
      </c>
      <c r="Q2899" s="197" t="s">
        <v>3547</v>
      </c>
    </row>
    <row r="2900" spans="1:17">
      <c r="A2900" s="192" t="s">
        <v>7404</v>
      </c>
      <c r="B2900" s="196">
        <v>2.0027999999999997</v>
      </c>
      <c r="C2900" s="196">
        <v>0.88169999999999993</v>
      </c>
      <c r="D2900" s="196">
        <v>35.582599999999999</v>
      </c>
      <c r="E2900" s="196">
        <v>39.021999999999998</v>
      </c>
      <c r="F2900" s="196">
        <v>37.695899999999995</v>
      </c>
      <c r="G2900" s="196">
        <v>37.337199999999996</v>
      </c>
      <c r="H2900" s="197" t="s">
        <v>1626</v>
      </c>
      <c r="I2900" s="197"/>
      <c r="J2900" s="201" t="s">
        <v>3547</v>
      </c>
      <c r="K2900" s="197"/>
      <c r="L2900" s="192"/>
      <c r="M2900" s="197"/>
      <c r="N2900" s="192" t="s">
        <v>4369</v>
      </c>
      <c r="O2900" s="194" t="s">
        <v>1743</v>
      </c>
      <c r="P2900" s="192" t="s">
        <v>11127</v>
      </c>
      <c r="Q2900" s="197" t="s">
        <v>3547</v>
      </c>
    </row>
    <row r="2901" spans="1:17">
      <c r="A2901" s="192" t="s">
        <v>7405</v>
      </c>
      <c r="B2901" s="196">
        <v>1.3561999999999999</v>
      </c>
      <c r="C2901" s="196">
        <v>0.79509999999999992</v>
      </c>
      <c r="D2901" s="196">
        <v>30.085999999999999</v>
      </c>
      <c r="E2901" s="196">
        <v>33.108399999999996</v>
      </c>
      <c r="F2901" s="196">
        <v>34.5383</v>
      </c>
      <c r="G2901" s="196">
        <v>32.493599999999994</v>
      </c>
      <c r="H2901" s="197" t="s">
        <v>4598</v>
      </c>
      <c r="I2901" s="197"/>
      <c r="J2901" s="201" t="s">
        <v>3547</v>
      </c>
      <c r="K2901" s="197"/>
      <c r="L2901" s="192"/>
      <c r="M2901" s="197">
        <v>7.1399999999999991E-2</v>
      </c>
      <c r="N2901" s="192" t="s">
        <v>4518</v>
      </c>
      <c r="O2901" s="194" t="s">
        <v>3188</v>
      </c>
      <c r="P2901" s="192" t="s">
        <v>11174</v>
      </c>
      <c r="Q2901" s="197" t="s">
        <v>3547</v>
      </c>
    </row>
    <row r="2902" spans="1:17">
      <c r="A2902" s="192" t="s">
        <v>7407</v>
      </c>
      <c r="B2902" s="196">
        <v>1.4364999999999999</v>
      </c>
      <c r="C2902" s="196">
        <v>0.86289999999999989</v>
      </c>
      <c r="D2902" s="196">
        <v>30.416399999999999</v>
      </c>
      <c r="E2902" s="196">
        <v>31.802399999999999</v>
      </c>
      <c r="F2902" s="196">
        <v>34.267199999999995</v>
      </c>
      <c r="G2902" s="196">
        <v>32.1586</v>
      </c>
      <c r="H2902" s="197" t="s">
        <v>4598</v>
      </c>
      <c r="I2902" s="197" t="s">
        <v>1626</v>
      </c>
      <c r="J2902" s="201" t="s">
        <v>3547</v>
      </c>
      <c r="K2902" s="197" t="s">
        <v>3550</v>
      </c>
      <c r="L2902" s="192"/>
      <c r="M2902" s="197">
        <v>2.0399999999999998E-2</v>
      </c>
      <c r="N2902" s="192" t="s">
        <v>3567</v>
      </c>
      <c r="O2902" s="194" t="s">
        <v>3145</v>
      </c>
      <c r="P2902" s="192" t="s">
        <v>11128</v>
      </c>
      <c r="Q2902" s="197" t="s">
        <v>3547</v>
      </c>
    </row>
    <row r="2903" spans="1:17">
      <c r="A2903" s="192" t="s">
        <v>11175</v>
      </c>
      <c r="B2903" s="196"/>
      <c r="C2903" s="196">
        <v>0.87639999999999996</v>
      </c>
      <c r="D2903" s="196">
        <v>36.121599999999994</v>
      </c>
      <c r="E2903" s="196">
        <v>40.3339</v>
      </c>
      <c r="F2903" s="196">
        <v>40.963899999999995</v>
      </c>
      <c r="G2903" s="196">
        <v>39.020599999999995</v>
      </c>
      <c r="H2903" s="197" t="s">
        <v>1600</v>
      </c>
      <c r="I2903" s="197"/>
      <c r="J2903" s="201" t="s">
        <v>3547</v>
      </c>
      <c r="K2903" s="197"/>
      <c r="L2903" s="192"/>
      <c r="M2903" s="197"/>
      <c r="N2903" s="192" t="s">
        <v>3561</v>
      </c>
      <c r="O2903" s="194" t="s">
        <v>3165</v>
      </c>
      <c r="P2903" s="192" t="s">
        <v>11149</v>
      </c>
      <c r="Q2903" s="197" t="s">
        <v>3547</v>
      </c>
    </row>
    <row r="2904" spans="1:17">
      <c r="A2904" s="192" t="s">
        <v>7408</v>
      </c>
      <c r="B2904" s="196">
        <v>1.3247</v>
      </c>
      <c r="C2904" s="196">
        <v>0.7236999999999999</v>
      </c>
      <c r="D2904" s="196">
        <v>34.661999999999999</v>
      </c>
      <c r="E2904" s="196">
        <v>28.432199999999998</v>
      </c>
      <c r="F2904" s="196">
        <v>29.2182</v>
      </c>
      <c r="G2904" s="196">
        <v>30.620099999999997</v>
      </c>
      <c r="H2904" s="197" t="s">
        <v>4598</v>
      </c>
      <c r="I2904" s="197"/>
      <c r="J2904" s="201" t="s">
        <v>3547</v>
      </c>
      <c r="K2904" s="197"/>
      <c r="L2904" s="192"/>
      <c r="M2904" s="197"/>
      <c r="N2904" s="192" t="s">
        <v>3559</v>
      </c>
      <c r="O2904" s="194" t="s">
        <v>3189</v>
      </c>
      <c r="P2904" s="192" t="s">
        <v>11176</v>
      </c>
      <c r="Q2904" s="197" t="s">
        <v>3547</v>
      </c>
    </row>
    <row r="2905" spans="1:17">
      <c r="A2905" s="192" t="s">
        <v>7409</v>
      </c>
      <c r="B2905" s="196">
        <v>1.5649</v>
      </c>
      <c r="C2905" s="196">
        <v>0.88169999999999993</v>
      </c>
      <c r="D2905" s="196">
        <v>37.5991</v>
      </c>
      <c r="E2905" s="196">
        <v>36.852499999999999</v>
      </c>
      <c r="F2905" s="196">
        <v>37.903599999999997</v>
      </c>
      <c r="G2905" s="196">
        <v>37.448399999999999</v>
      </c>
      <c r="H2905" s="197" t="s">
        <v>1626</v>
      </c>
      <c r="I2905" s="197"/>
      <c r="J2905" s="201" t="s">
        <v>3547</v>
      </c>
      <c r="K2905" s="197"/>
      <c r="L2905" s="192"/>
      <c r="M2905" s="197"/>
      <c r="N2905" s="192" t="s">
        <v>4369</v>
      </c>
      <c r="O2905" s="194" t="s">
        <v>1743</v>
      </c>
      <c r="P2905" s="192" t="s">
        <v>11127</v>
      </c>
      <c r="Q2905" s="197" t="s">
        <v>3547</v>
      </c>
    </row>
    <row r="2906" spans="1:17">
      <c r="A2906" s="192" t="s">
        <v>7410</v>
      </c>
      <c r="B2906" s="196">
        <v>1.3275999999999999</v>
      </c>
      <c r="C2906" s="196">
        <v>0.86289999999999989</v>
      </c>
      <c r="D2906" s="196">
        <v>34.994999999999997</v>
      </c>
      <c r="E2906" s="196">
        <v>34.634999999999998</v>
      </c>
      <c r="F2906" s="196">
        <v>35.368299999999998</v>
      </c>
      <c r="G2906" s="196">
        <v>34.997799999999998</v>
      </c>
      <c r="H2906" s="197" t="s">
        <v>4598</v>
      </c>
      <c r="I2906" s="197" t="s">
        <v>1626</v>
      </c>
      <c r="J2906" s="201" t="s">
        <v>3547</v>
      </c>
      <c r="K2906" s="197" t="s">
        <v>3550</v>
      </c>
      <c r="L2906" s="192"/>
      <c r="M2906" s="197">
        <v>2.0199999999999999E-2</v>
      </c>
      <c r="N2906" s="192" t="s">
        <v>4020</v>
      </c>
      <c r="O2906" s="194" t="s">
        <v>3190</v>
      </c>
      <c r="P2906" s="192" t="s">
        <v>11177</v>
      </c>
      <c r="Q2906" s="197" t="s">
        <v>3547</v>
      </c>
    </row>
    <row r="2907" spans="1:17">
      <c r="A2907" s="192" t="s">
        <v>7411</v>
      </c>
      <c r="B2907" s="196">
        <v>2.5909999999999997</v>
      </c>
      <c r="C2907" s="196">
        <v>0.87639999999999996</v>
      </c>
      <c r="D2907" s="196">
        <v>34.725999999999999</v>
      </c>
      <c r="E2907" s="196">
        <v>34.310199999999995</v>
      </c>
      <c r="F2907" s="196">
        <v>36.052499999999995</v>
      </c>
      <c r="G2907" s="196">
        <v>35.026599999999995</v>
      </c>
      <c r="H2907" s="197" t="s">
        <v>1600</v>
      </c>
      <c r="I2907" s="197"/>
      <c r="J2907" s="201" t="s">
        <v>3547</v>
      </c>
      <c r="K2907" s="197"/>
      <c r="L2907" s="192"/>
      <c r="M2907" s="197"/>
      <c r="N2907" s="192" t="s">
        <v>3561</v>
      </c>
      <c r="O2907" s="194" t="s">
        <v>3165</v>
      </c>
      <c r="P2907" s="192" t="s">
        <v>11149</v>
      </c>
      <c r="Q2907" s="197" t="s">
        <v>3547</v>
      </c>
    </row>
    <row r="2908" spans="1:17">
      <c r="A2908" s="192" t="s">
        <v>7412</v>
      </c>
      <c r="B2908" s="196">
        <v>1.1869999999999998</v>
      </c>
      <c r="C2908" s="196">
        <v>0.7236999999999999</v>
      </c>
      <c r="D2908" s="196">
        <v>28.040799999999997</v>
      </c>
      <c r="E2908" s="196">
        <v>31.3142</v>
      </c>
      <c r="F2908" s="196">
        <v>31.8874</v>
      </c>
      <c r="G2908" s="196">
        <v>30.423299999999998</v>
      </c>
      <c r="H2908" s="197" t="s">
        <v>4598</v>
      </c>
      <c r="I2908" s="197"/>
      <c r="J2908" s="201" t="s">
        <v>3547</v>
      </c>
      <c r="K2908" s="197"/>
      <c r="L2908" s="192"/>
      <c r="M2908" s="197"/>
      <c r="N2908" s="192" t="s">
        <v>4616</v>
      </c>
      <c r="O2908" s="194" t="s">
        <v>1741</v>
      </c>
      <c r="P2908" s="192" t="s">
        <v>11178</v>
      </c>
      <c r="Q2908" s="197" t="s">
        <v>3547</v>
      </c>
    </row>
    <row r="2909" spans="1:17">
      <c r="A2909" s="192" t="s">
        <v>7413</v>
      </c>
      <c r="B2909" s="196">
        <v>1.7468999999999999</v>
      </c>
      <c r="C2909" s="196">
        <v>0.8647999999999999</v>
      </c>
      <c r="D2909" s="196">
        <v>35.2136</v>
      </c>
      <c r="E2909" s="196">
        <v>35.725199999999994</v>
      </c>
      <c r="F2909" s="196">
        <v>36.654599999999995</v>
      </c>
      <c r="G2909" s="196">
        <v>35.906499999999994</v>
      </c>
      <c r="H2909" s="197" t="s">
        <v>1440</v>
      </c>
      <c r="I2909" s="197"/>
      <c r="J2909" s="201" t="s">
        <v>3547</v>
      </c>
      <c r="K2909" s="197"/>
      <c r="L2909" s="192"/>
      <c r="M2909" s="197"/>
      <c r="N2909" s="192" t="s">
        <v>3950</v>
      </c>
      <c r="O2909" s="194" t="s">
        <v>3181</v>
      </c>
      <c r="P2909" s="192" t="s">
        <v>11167</v>
      </c>
      <c r="Q2909" s="197" t="s">
        <v>3547</v>
      </c>
    </row>
    <row r="2910" spans="1:17">
      <c r="A2910" s="192" t="s">
        <v>7414</v>
      </c>
      <c r="B2910" s="196">
        <v>1.2949999999999999</v>
      </c>
      <c r="C2910" s="196">
        <v>0.87639999999999996</v>
      </c>
      <c r="D2910" s="196">
        <v>28.313499999999998</v>
      </c>
      <c r="E2910" s="196">
        <v>32.250899999999994</v>
      </c>
      <c r="F2910" s="196">
        <v>35.913699999999999</v>
      </c>
      <c r="G2910" s="196">
        <v>31.938299999999998</v>
      </c>
      <c r="H2910" s="197" t="s">
        <v>1600</v>
      </c>
      <c r="I2910" s="197"/>
      <c r="J2910" s="201" t="s">
        <v>3547</v>
      </c>
      <c r="K2910" s="197"/>
      <c r="L2910" s="192"/>
      <c r="M2910" s="197"/>
      <c r="N2910" s="192" t="s">
        <v>3561</v>
      </c>
      <c r="O2910" s="194" t="s">
        <v>3165</v>
      </c>
      <c r="P2910" s="192" t="s">
        <v>11149</v>
      </c>
      <c r="Q2910" s="197" t="s">
        <v>3547</v>
      </c>
    </row>
    <row r="2911" spans="1:17">
      <c r="A2911" s="192" t="s">
        <v>7415</v>
      </c>
      <c r="B2911" s="196">
        <v>2.0698999999999996</v>
      </c>
      <c r="C2911" s="196">
        <v>0.88169999999999993</v>
      </c>
      <c r="D2911" s="196">
        <v>36.788099999999993</v>
      </c>
      <c r="E2911" s="196">
        <v>36.750699999999995</v>
      </c>
      <c r="F2911" s="196">
        <v>36.811599999999999</v>
      </c>
      <c r="G2911" s="196">
        <v>36.783799999999999</v>
      </c>
      <c r="H2911" s="197" t="s">
        <v>1626</v>
      </c>
      <c r="I2911" s="197"/>
      <c r="J2911" s="201" t="s">
        <v>3547</v>
      </c>
      <c r="K2911" s="197"/>
      <c r="L2911" s="192"/>
      <c r="M2911" s="197"/>
      <c r="N2911" s="192" t="s">
        <v>4369</v>
      </c>
      <c r="O2911" s="194" t="s">
        <v>1743</v>
      </c>
      <c r="P2911" s="192" t="s">
        <v>11127</v>
      </c>
      <c r="Q2911" s="197" t="s">
        <v>3547</v>
      </c>
    </row>
    <row r="2912" spans="1:17">
      <c r="A2912" s="192" t="s">
        <v>11179</v>
      </c>
      <c r="B2912" s="196"/>
      <c r="C2912" s="196">
        <v>0.8647999999999999</v>
      </c>
      <c r="D2912" s="196">
        <v>39.062099999999994</v>
      </c>
      <c r="E2912" s="196">
        <v>39.299399999999999</v>
      </c>
      <c r="F2912" s="196"/>
      <c r="G2912" s="196">
        <v>39.187099999999994</v>
      </c>
      <c r="H2912" s="197" t="s">
        <v>1440</v>
      </c>
      <c r="I2912" s="197"/>
      <c r="J2912" s="201" t="s">
        <v>3547</v>
      </c>
      <c r="K2912" s="197"/>
      <c r="L2912" s="192"/>
      <c r="M2912" s="197"/>
      <c r="N2912" s="192" t="s">
        <v>3950</v>
      </c>
      <c r="O2912" s="194" t="s">
        <v>3181</v>
      </c>
      <c r="P2912" s="192" t="s">
        <v>11167</v>
      </c>
      <c r="Q2912" s="197" t="s">
        <v>3547</v>
      </c>
    </row>
    <row r="2913" spans="1:17">
      <c r="A2913" s="192" t="s">
        <v>7416</v>
      </c>
      <c r="B2913" s="196"/>
      <c r="C2913" s="196">
        <v>0.87639999999999996</v>
      </c>
      <c r="D2913" s="196">
        <v>36.981999999999999</v>
      </c>
      <c r="E2913" s="196">
        <v>41.898499999999999</v>
      </c>
      <c r="F2913" s="196">
        <v>40.672399999999996</v>
      </c>
      <c r="G2913" s="196">
        <v>39.398099999999999</v>
      </c>
      <c r="H2913" s="197" t="s">
        <v>1600</v>
      </c>
      <c r="I2913" s="197"/>
      <c r="J2913" s="201" t="s">
        <v>3547</v>
      </c>
      <c r="K2913" s="197"/>
      <c r="L2913" s="192"/>
      <c r="M2913" s="197"/>
      <c r="N2913" s="192" t="s">
        <v>3577</v>
      </c>
      <c r="O2913" s="194" t="s">
        <v>3191</v>
      </c>
      <c r="P2913" s="192" t="s">
        <v>11180</v>
      </c>
      <c r="Q2913" s="197" t="s">
        <v>3547</v>
      </c>
    </row>
    <row r="2914" spans="1:17">
      <c r="A2914" s="192" t="s">
        <v>7417</v>
      </c>
      <c r="B2914" s="196">
        <v>1.8754999999999999</v>
      </c>
      <c r="C2914" s="196">
        <v>0.73149999999999993</v>
      </c>
      <c r="D2914" s="196">
        <v>28.546799999999998</v>
      </c>
      <c r="E2914" s="196">
        <v>28.796199999999999</v>
      </c>
      <c r="F2914" s="196">
        <v>29.209699999999998</v>
      </c>
      <c r="G2914" s="196">
        <v>28.849499999999999</v>
      </c>
      <c r="H2914" s="197" t="s">
        <v>1558</v>
      </c>
      <c r="I2914" s="197"/>
      <c r="J2914" s="201" t="s">
        <v>3547</v>
      </c>
      <c r="K2914" s="197"/>
      <c r="L2914" s="192"/>
      <c r="M2914" s="197"/>
      <c r="N2914" s="192" t="s">
        <v>3908</v>
      </c>
      <c r="O2914" s="194" t="s">
        <v>3151</v>
      </c>
      <c r="P2914" s="192" t="s">
        <v>11134</v>
      </c>
      <c r="Q2914" s="197" t="s">
        <v>3547</v>
      </c>
    </row>
    <row r="2915" spans="1:17">
      <c r="A2915" s="192" t="s">
        <v>7418</v>
      </c>
      <c r="B2915" s="196"/>
      <c r="C2915" s="196">
        <v>0.79209999999999992</v>
      </c>
      <c r="D2915" s="196">
        <v>33.718399999999995</v>
      </c>
      <c r="E2915" s="196">
        <v>32.698999999999998</v>
      </c>
      <c r="F2915" s="196">
        <v>35.283199999999994</v>
      </c>
      <c r="G2915" s="196">
        <v>33.795999999999999</v>
      </c>
      <c r="H2915" s="197" t="s">
        <v>4598</v>
      </c>
      <c r="I2915" s="197"/>
      <c r="J2915" s="201" t="s">
        <v>3547</v>
      </c>
      <c r="K2915" s="197"/>
      <c r="L2915" s="192"/>
      <c r="M2915" s="197">
        <v>6.8399999999999989E-2</v>
      </c>
      <c r="N2915" s="192" t="s">
        <v>4390</v>
      </c>
      <c r="O2915" s="194" t="s">
        <v>3192</v>
      </c>
      <c r="P2915" s="192" t="s">
        <v>11181</v>
      </c>
      <c r="Q2915" s="197" t="s">
        <v>3547</v>
      </c>
    </row>
    <row r="2916" spans="1:17">
      <c r="A2916" s="192" t="s">
        <v>7419</v>
      </c>
      <c r="B2916" s="196">
        <v>1.2952999999999999</v>
      </c>
      <c r="C2916" s="196">
        <v>0.83009999999999984</v>
      </c>
      <c r="D2916" s="196">
        <v>31.361799999999999</v>
      </c>
      <c r="E2916" s="196">
        <v>30.889699999999998</v>
      </c>
      <c r="F2916" s="196">
        <v>32.0214</v>
      </c>
      <c r="G2916" s="196">
        <v>31.425299999999996</v>
      </c>
      <c r="H2916" s="197" t="s">
        <v>4598</v>
      </c>
      <c r="I2916" s="197"/>
      <c r="J2916" s="201" t="s">
        <v>3547</v>
      </c>
      <c r="K2916" s="197"/>
      <c r="L2916" s="192"/>
      <c r="M2916" s="197">
        <v>0.10639999999999999</v>
      </c>
      <c r="N2916" s="192" t="s">
        <v>3583</v>
      </c>
      <c r="O2916" s="194" t="s">
        <v>3193</v>
      </c>
      <c r="P2916" s="192" t="s">
        <v>11182</v>
      </c>
      <c r="Q2916" s="197" t="s">
        <v>3547</v>
      </c>
    </row>
    <row r="2917" spans="1:17">
      <c r="A2917" s="192" t="s">
        <v>7420</v>
      </c>
      <c r="B2917" s="196">
        <v>1.6819999999999999</v>
      </c>
      <c r="C2917" s="196">
        <v>0.72519999999999984</v>
      </c>
      <c r="D2917" s="196">
        <v>28.135999999999999</v>
      </c>
      <c r="E2917" s="196">
        <v>29.473399999999998</v>
      </c>
      <c r="F2917" s="196">
        <v>30.528499999999998</v>
      </c>
      <c r="G2917" s="196">
        <v>29.342599999999997</v>
      </c>
      <c r="H2917" s="197" t="s">
        <v>1556</v>
      </c>
      <c r="I2917" s="197"/>
      <c r="J2917" s="201" t="s">
        <v>3547</v>
      </c>
      <c r="K2917" s="197"/>
      <c r="L2917" s="192"/>
      <c r="M2917" s="197">
        <v>1.4999999999999998E-3</v>
      </c>
      <c r="N2917" s="192" t="s">
        <v>4343</v>
      </c>
      <c r="O2917" s="194" t="s">
        <v>3150</v>
      </c>
      <c r="P2917" s="192" t="s">
        <v>11133</v>
      </c>
      <c r="Q2917" s="197" t="s">
        <v>3547</v>
      </c>
    </row>
    <row r="2918" spans="1:17">
      <c r="A2918" s="192" t="s">
        <v>7421</v>
      </c>
      <c r="B2918" s="196">
        <v>1.21</v>
      </c>
      <c r="C2918" s="196">
        <v>0.73149999999999993</v>
      </c>
      <c r="D2918" s="196">
        <v>27.980999999999998</v>
      </c>
      <c r="E2918" s="196">
        <v>27.766599999999997</v>
      </c>
      <c r="F2918" s="196">
        <v>25.108699999999999</v>
      </c>
      <c r="G2918" s="196">
        <v>26.943299999999997</v>
      </c>
      <c r="H2918" s="197" t="s">
        <v>1558</v>
      </c>
      <c r="I2918" s="197"/>
      <c r="J2918" s="201" t="s">
        <v>3547</v>
      </c>
      <c r="K2918" s="197"/>
      <c r="L2918" s="192"/>
      <c r="M2918" s="197"/>
      <c r="N2918" s="192" t="s">
        <v>4012</v>
      </c>
      <c r="O2918" s="194" t="s">
        <v>1739</v>
      </c>
      <c r="P2918" s="192" t="s">
        <v>11143</v>
      </c>
      <c r="Q2918" s="197" t="s">
        <v>3547</v>
      </c>
    </row>
    <row r="2919" spans="1:17">
      <c r="A2919" s="192" t="s">
        <v>7422</v>
      </c>
      <c r="B2919" s="196">
        <v>1.0822999999999998</v>
      </c>
      <c r="C2919" s="196">
        <v>0.77119999999999989</v>
      </c>
      <c r="D2919" s="196">
        <v>29.223799999999997</v>
      </c>
      <c r="E2919" s="196">
        <v>28.810399999999998</v>
      </c>
      <c r="F2919" s="196">
        <v>30.8369</v>
      </c>
      <c r="G2919" s="196">
        <v>29.601999999999997</v>
      </c>
      <c r="H2919" s="197" t="s">
        <v>4598</v>
      </c>
      <c r="I2919" s="197"/>
      <c r="J2919" s="201" t="s">
        <v>3547</v>
      </c>
      <c r="K2919" s="197"/>
      <c r="L2919" s="192"/>
      <c r="M2919" s="197">
        <v>4.7499999999999994E-2</v>
      </c>
      <c r="N2919" s="192" t="s">
        <v>4617</v>
      </c>
      <c r="O2919" s="194" t="s">
        <v>3194</v>
      </c>
      <c r="P2919" s="192" t="s">
        <v>11183</v>
      </c>
      <c r="Q2919" s="197" t="s">
        <v>3547</v>
      </c>
    </row>
    <row r="2920" spans="1:17">
      <c r="A2920" s="192" t="s">
        <v>7423</v>
      </c>
      <c r="B2920" s="196">
        <v>1.1718</v>
      </c>
      <c r="C2920" s="196">
        <v>0.7236999999999999</v>
      </c>
      <c r="D2920" s="196">
        <v>29.021199999999997</v>
      </c>
      <c r="E2920" s="196">
        <v>29.1846</v>
      </c>
      <c r="F2920" s="196">
        <v>28.6952</v>
      </c>
      <c r="G2920" s="196">
        <v>28.972299999999997</v>
      </c>
      <c r="H2920" s="197" t="s">
        <v>4598</v>
      </c>
      <c r="I2920" s="197"/>
      <c r="J2920" s="201" t="s">
        <v>3547</v>
      </c>
      <c r="K2920" s="197"/>
      <c r="L2920" s="192"/>
      <c r="M2920" s="197"/>
      <c r="N2920" s="192" t="s">
        <v>3824</v>
      </c>
      <c r="O2920" s="194" t="s">
        <v>3152</v>
      </c>
      <c r="P2920" s="192" t="s">
        <v>11135</v>
      </c>
      <c r="Q2920" s="197" t="s">
        <v>3547</v>
      </c>
    </row>
    <row r="2921" spans="1:17">
      <c r="A2921" s="192" t="s">
        <v>7424</v>
      </c>
      <c r="B2921" s="196">
        <v>1.8703999999999998</v>
      </c>
      <c r="C2921" s="196">
        <v>0.87639999999999996</v>
      </c>
      <c r="D2921" s="196">
        <v>35.040199999999999</v>
      </c>
      <c r="E2921" s="196">
        <v>35.218299999999999</v>
      </c>
      <c r="F2921" s="196">
        <v>35.4255</v>
      </c>
      <c r="G2921" s="196">
        <v>35.230399999999996</v>
      </c>
      <c r="H2921" s="197" t="s">
        <v>1600</v>
      </c>
      <c r="I2921" s="197"/>
      <c r="J2921" s="201" t="s">
        <v>3547</v>
      </c>
      <c r="K2921" s="197"/>
      <c r="L2921" s="192"/>
      <c r="M2921" s="197"/>
      <c r="N2921" s="192" t="s">
        <v>3561</v>
      </c>
      <c r="O2921" s="194" t="s">
        <v>3165</v>
      </c>
      <c r="P2921" s="192" t="s">
        <v>11149</v>
      </c>
      <c r="Q2921" s="197" t="s">
        <v>3547</v>
      </c>
    </row>
    <row r="2922" spans="1:17">
      <c r="A2922" s="192" t="s">
        <v>7425</v>
      </c>
      <c r="B2922" s="196">
        <v>1.2959999999999998</v>
      </c>
      <c r="C2922" s="196">
        <v>0.72399999999999998</v>
      </c>
      <c r="D2922" s="196">
        <v>27.400499999999997</v>
      </c>
      <c r="E2922" s="196">
        <v>29.980499999999999</v>
      </c>
      <c r="F2922" s="196">
        <v>32.201299999999996</v>
      </c>
      <c r="G2922" s="196">
        <v>29.824599999999997</v>
      </c>
      <c r="H2922" s="197" t="s">
        <v>4596</v>
      </c>
      <c r="I2922" s="197"/>
      <c r="J2922" s="201" t="s">
        <v>3547</v>
      </c>
      <c r="K2922" s="197"/>
      <c r="L2922" s="192"/>
      <c r="M2922" s="197"/>
      <c r="N2922" s="192" t="s">
        <v>1341</v>
      </c>
      <c r="O2922" s="194" t="s">
        <v>3173</v>
      </c>
      <c r="P2922" s="192" t="s">
        <v>11158</v>
      </c>
      <c r="Q2922" s="197" t="s">
        <v>3547</v>
      </c>
    </row>
    <row r="2923" spans="1:17">
      <c r="A2923" s="192" t="s">
        <v>7426</v>
      </c>
      <c r="B2923" s="196">
        <v>1.5291999999999999</v>
      </c>
      <c r="C2923" s="196">
        <v>0.84849999999999992</v>
      </c>
      <c r="D2923" s="196">
        <v>32.866699999999994</v>
      </c>
      <c r="E2923" s="196">
        <v>33.320899999999995</v>
      </c>
      <c r="F2923" s="196">
        <v>33.455699999999993</v>
      </c>
      <c r="G2923" s="196">
        <v>33.214599999999997</v>
      </c>
      <c r="H2923" s="197" t="s">
        <v>4618</v>
      </c>
      <c r="I2923" s="197" t="s">
        <v>1440</v>
      </c>
      <c r="J2923" s="201" t="s">
        <v>3547</v>
      </c>
      <c r="K2923" s="197" t="s">
        <v>3550</v>
      </c>
      <c r="L2923" s="192"/>
      <c r="M2923" s="197">
        <v>2.1699999999999997E-2</v>
      </c>
      <c r="N2923" s="192" t="s">
        <v>4619</v>
      </c>
      <c r="O2923" s="194" t="s">
        <v>3195</v>
      </c>
      <c r="P2923" s="192" t="s">
        <v>11184</v>
      </c>
      <c r="Q2923" s="197" t="s">
        <v>3547</v>
      </c>
    </row>
    <row r="2924" spans="1:17">
      <c r="A2924" s="192" t="s">
        <v>7427</v>
      </c>
      <c r="B2924" s="196">
        <v>1.1683999999999999</v>
      </c>
      <c r="C2924" s="196">
        <v>0.86289999999999989</v>
      </c>
      <c r="D2924" s="196">
        <v>32.865799999999993</v>
      </c>
      <c r="E2924" s="196">
        <v>32.716399999999993</v>
      </c>
      <c r="F2924" s="196">
        <v>33.967899999999993</v>
      </c>
      <c r="G2924" s="196">
        <v>33.175799999999995</v>
      </c>
      <c r="H2924" s="197" t="s">
        <v>4598</v>
      </c>
      <c r="I2924" s="197" t="s">
        <v>1626</v>
      </c>
      <c r="J2924" s="201" t="s">
        <v>3547</v>
      </c>
      <c r="K2924" s="197" t="s">
        <v>3550</v>
      </c>
      <c r="L2924" s="192"/>
      <c r="M2924" s="197"/>
      <c r="N2924" s="192" t="s">
        <v>4620</v>
      </c>
      <c r="O2924" s="194" t="s">
        <v>3196</v>
      </c>
      <c r="P2924" s="192" t="s">
        <v>11185</v>
      </c>
      <c r="Q2924" s="197" t="s">
        <v>3547</v>
      </c>
    </row>
    <row r="2925" spans="1:17">
      <c r="A2925" s="192" t="s">
        <v>7428</v>
      </c>
      <c r="B2925" s="196">
        <v>1.7760999999999998</v>
      </c>
      <c r="C2925" s="196">
        <v>0.85209999999999997</v>
      </c>
      <c r="D2925" s="196">
        <v>32.234199999999994</v>
      </c>
      <c r="E2925" s="196">
        <v>31.802</v>
      </c>
      <c r="F2925" s="196">
        <v>35.232499999999995</v>
      </c>
      <c r="G2925" s="196">
        <v>33.030299999999997</v>
      </c>
      <c r="H2925" s="197" t="s">
        <v>1540</v>
      </c>
      <c r="I2925" s="197" t="s">
        <v>1600</v>
      </c>
      <c r="J2925" s="201" t="s">
        <v>3547</v>
      </c>
      <c r="K2925" s="197" t="s">
        <v>3550</v>
      </c>
      <c r="L2925" s="192"/>
      <c r="M2925" s="197"/>
      <c r="N2925" s="192" t="s">
        <v>3574</v>
      </c>
      <c r="O2925" s="194" t="s">
        <v>3143</v>
      </c>
      <c r="P2925" s="192" t="s">
        <v>11125</v>
      </c>
      <c r="Q2925" s="197" t="s">
        <v>9817</v>
      </c>
    </row>
    <row r="2926" spans="1:17">
      <c r="A2926" s="192" t="s">
        <v>7429</v>
      </c>
      <c r="B2926" s="196">
        <v>1.3631</v>
      </c>
      <c r="C2926" s="196">
        <v>0.86289999999999989</v>
      </c>
      <c r="D2926" s="196">
        <v>33.526499999999999</v>
      </c>
      <c r="E2926" s="196">
        <v>37.431699999999999</v>
      </c>
      <c r="F2926" s="196">
        <v>35.500399999999999</v>
      </c>
      <c r="G2926" s="196">
        <v>35.380799999999994</v>
      </c>
      <c r="H2926" s="197" t="s">
        <v>4598</v>
      </c>
      <c r="I2926" s="197" t="s">
        <v>1626</v>
      </c>
      <c r="J2926" s="201" t="s">
        <v>3547</v>
      </c>
      <c r="K2926" s="197" t="s">
        <v>3550</v>
      </c>
      <c r="L2926" s="192"/>
      <c r="M2926" s="197"/>
      <c r="N2926" s="192" t="s">
        <v>3642</v>
      </c>
      <c r="O2926" s="194" t="s">
        <v>3197</v>
      </c>
      <c r="P2926" s="192" t="s">
        <v>11186</v>
      </c>
      <c r="Q2926" s="197" t="s">
        <v>3547</v>
      </c>
    </row>
    <row r="2927" spans="1:17">
      <c r="A2927" s="192" t="s">
        <v>7430</v>
      </c>
      <c r="B2927" s="196">
        <v>1.5202</v>
      </c>
      <c r="C2927" s="196">
        <v>0.88169999999999993</v>
      </c>
      <c r="D2927" s="196">
        <v>30.129399999999997</v>
      </c>
      <c r="E2927" s="196">
        <v>30.852799999999998</v>
      </c>
      <c r="F2927" s="196">
        <v>32.406599999999997</v>
      </c>
      <c r="G2927" s="196">
        <v>31.104499999999998</v>
      </c>
      <c r="H2927" s="197" t="s">
        <v>1626</v>
      </c>
      <c r="I2927" s="197"/>
      <c r="J2927" s="201" t="s">
        <v>3547</v>
      </c>
      <c r="K2927" s="197"/>
      <c r="L2927" s="192"/>
      <c r="M2927" s="197"/>
      <c r="N2927" s="192" t="s">
        <v>4379</v>
      </c>
      <c r="O2927" s="194" t="s">
        <v>1749</v>
      </c>
      <c r="P2927" s="192" t="s">
        <v>11187</v>
      </c>
      <c r="Q2927" s="197" t="s">
        <v>3547</v>
      </c>
    </row>
    <row r="2928" spans="1:17">
      <c r="A2928" s="192" t="s">
        <v>7431</v>
      </c>
      <c r="B2928" s="196">
        <v>1.4229999999999998</v>
      </c>
      <c r="C2928" s="196">
        <v>0.88169999999999993</v>
      </c>
      <c r="D2928" s="196">
        <v>37.466899999999995</v>
      </c>
      <c r="E2928" s="196">
        <v>37.259899999999995</v>
      </c>
      <c r="F2928" s="196">
        <v>37.810399999999994</v>
      </c>
      <c r="G2928" s="196">
        <v>37.516199999999998</v>
      </c>
      <c r="H2928" s="197" t="s">
        <v>1626</v>
      </c>
      <c r="I2928" s="197"/>
      <c r="J2928" s="201" t="s">
        <v>3547</v>
      </c>
      <c r="K2928" s="197"/>
      <c r="L2928" s="192"/>
      <c r="M2928" s="197"/>
      <c r="N2928" s="192" t="s">
        <v>3995</v>
      </c>
      <c r="O2928" s="194" t="s">
        <v>3144</v>
      </c>
      <c r="P2928" s="192" t="s">
        <v>11126</v>
      </c>
      <c r="Q2928" s="197" t="s">
        <v>3547</v>
      </c>
    </row>
    <row r="2929" spans="1:17">
      <c r="A2929" s="192" t="s">
        <v>7432</v>
      </c>
      <c r="B2929" s="196">
        <v>1.6928999999999998</v>
      </c>
      <c r="C2929" s="196">
        <v>0.88169999999999993</v>
      </c>
      <c r="D2929" s="196">
        <v>36.494599999999998</v>
      </c>
      <c r="E2929" s="196">
        <v>37.477399999999996</v>
      </c>
      <c r="F2929" s="196">
        <v>37.7136</v>
      </c>
      <c r="G2929" s="196">
        <v>37.249499999999998</v>
      </c>
      <c r="H2929" s="197" t="s">
        <v>1626</v>
      </c>
      <c r="I2929" s="197"/>
      <c r="J2929" s="201" t="s">
        <v>3547</v>
      </c>
      <c r="K2929" s="197"/>
      <c r="L2929" s="192"/>
      <c r="M2929" s="197"/>
      <c r="N2929" s="192" t="s">
        <v>4369</v>
      </c>
      <c r="O2929" s="194" t="s">
        <v>1743</v>
      </c>
      <c r="P2929" s="192" t="s">
        <v>11127</v>
      </c>
      <c r="Q2929" s="197" t="s">
        <v>3547</v>
      </c>
    </row>
    <row r="2930" spans="1:17">
      <c r="A2930" s="192" t="s">
        <v>7433</v>
      </c>
      <c r="B2930" s="196">
        <v>1.1214999999999999</v>
      </c>
      <c r="C2930" s="196">
        <v>0.88169999999999993</v>
      </c>
      <c r="D2930" s="196">
        <v>34.874699999999997</v>
      </c>
      <c r="E2930" s="196">
        <v>41.452799999999996</v>
      </c>
      <c r="F2930" s="196">
        <v>33.798199999999994</v>
      </c>
      <c r="G2930" s="196">
        <v>36.392299999999999</v>
      </c>
      <c r="H2930" s="197" t="s">
        <v>1626</v>
      </c>
      <c r="I2930" s="197"/>
      <c r="J2930" s="201" t="s">
        <v>3547</v>
      </c>
      <c r="K2930" s="197"/>
      <c r="L2930" s="192"/>
      <c r="M2930" s="197"/>
      <c r="N2930" s="192" t="s">
        <v>4621</v>
      </c>
      <c r="O2930" s="194" t="s">
        <v>3198</v>
      </c>
      <c r="P2930" s="192" t="s">
        <v>11188</v>
      </c>
      <c r="Q2930" s="197" t="s">
        <v>3547</v>
      </c>
    </row>
    <row r="2931" spans="1:17">
      <c r="A2931" s="192" t="s">
        <v>7434</v>
      </c>
      <c r="B2931" s="196">
        <v>2.8816999999999999</v>
      </c>
      <c r="C2931" s="196">
        <v>0.88169999999999993</v>
      </c>
      <c r="D2931" s="196">
        <v>35.602599999999995</v>
      </c>
      <c r="E2931" s="196">
        <v>37.101899999999993</v>
      </c>
      <c r="F2931" s="196">
        <v>36.114099999999993</v>
      </c>
      <c r="G2931" s="196">
        <v>36.250799999999998</v>
      </c>
      <c r="H2931" s="197" t="s">
        <v>1626</v>
      </c>
      <c r="I2931" s="197"/>
      <c r="J2931" s="201" t="s">
        <v>3547</v>
      </c>
      <c r="K2931" s="197"/>
      <c r="L2931" s="192"/>
      <c r="M2931" s="197"/>
      <c r="N2931" s="192" t="s">
        <v>4369</v>
      </c>
      <c r="O2931" s="194" t="s">
        <v>1743</v>
      </c>
      <c r="P2931" s="192" t="s">
        <v>11127</v>
      </c>
      <c r="Q2931" s="197" t="s">
        <v>3547</v>
      </c>
    </row>
    <row r="2932" spans="1:17">
      <c r="A2932" s="192" t="s">
        <v>7435</v>
      </c>
      <c r="B2932" s="196">
        <v>1.5606</v>
      </c>
      <c r="C2932" s="196">
        <v>0.88169999999999993</v>
      </c>
      <c r="D2932" s="196">
        <v>36.596499999999999</v>
      </c>
      <c r="E2932" s="196">
        <v>37.920099999999998</v>
      </c>
      <c r="F2932" s="196">
        <v>37.875</v>
      </c>
      <c r="G2932" s="196">
        <v>37.487799999999993</v>
      </c>
      <c r="H2932" s="197" t="s">
        <v>1626</v>
      </c>
      <c r="I2932" s="197"/>
      <c r="J2932" s="201" t="s">
        <v>3547</v>
      </c>
      <c r="K2932" s="197"/>
      <c r="L2932" s="192"/>
      <c r="M2932" s="197"/>
      <c r="N2932" s="192" t="s">
        <v>4350</v>
      </c>
      <c r="O2932" s="194" t="s">
        <v>3167</v>
      </c>
      <c r="P2932" s="192" t="s">
        <v>11151</v>
      </c>
      <c r="Q2932" s="197" t="s">
        <v>3547</v>
      </c>
    </row>
    <row r="2933" spans="1:17">
      <c r="A2933" s="192" t="s">
        <v>7436</v>
      </c>
      <c r="B2933" s="196">
        <v>1.7929999999999999</v>
      </c>
      <c r="C2933" s="196">
        <v>0.87639999999999996</v>
      </c>
      <c r="D2933" s="196">
        <v>33.534299999999995</v>
      </c>
      <c r="E2933" s="196">
        <v>35.1875</v>
      </c>
      <c r="F2933" s="196">
        <v>36.542399999999994</v>
      </c>
      <c r="G2933" s="196">
        <v>35.067899999999995</v>
      </c>
      <c r="H2933" s="197" t="s">
        <v>1600</v>
      </c>
      <c r="I2933" s="197"/>
      <c r="J2933" s="201" t="s">
        <v>3547</v>
      </c>
      <c r="K2933" s="197"/>
      <c r="L2933" s="192"/>
      <c r="M2933" s="197"/>
      <c r="N2933" s="192" t="s">
        <v>3561</v>
      </c>
      <c r="O2933" s="194" t="s">
        <v>3165</v>
      </c>
      <c r="P2933" s="192" t="s">
        <v>11149</v>
      </c>
      <c r="Q2933" s="197" t="s">
        <v>3547</v>
      </c>
    </row>
    <row r="2934" spans="1:17">
      <c r="A2934" s="192" t="s">
        <v>7437</v>
      </c>
      <c r="B2934" s="196">
        <v>1.0093999999999999</v>
      </c>
      <c r="C2934" s="196">
        <v>0.88169999999999993</v>
      </c>
      <c r="D2934" s="196">
        <v>39.573599999999999</v>
      </c>
      <c r="E2934" s="196"/>
      <c r="F2934" s="196">
        <v>40.466299999999997</v>
      </c>
      <c r="G2934" s="196">
        <v>40.273799999999994</v>
      </c>
      <c r="H2934" s="197" t="s">
        <v>1626</v>
      </c>
      <c r="I2934" s="197"/>
      <c r="J2934" s="201" t="s">
        <v>3547</v>
      </c>
      <c r="K2934" s="197"/>
      <c r="L2934" s="192"/>
      <c r="M2934" s="197"/>
      <c r="N2934" s="192" t="s">
        <v>4350</v>
      </c>
      <c r="O2934" s="194" t="s">
        <v>3167</v>
      </c>
      <c r="P2934" s="192" t="s">
        <v>11151</v>
      </c>
      <c r="Q2934" s="197" t="s">
        <v>3547</v>
      </c>
    </row>
    <row r="2935" spans="1:17">
      <c r="A2935" s="192" t="s">
        <v>7438</v>
      </c>
      <c r="B2935" s="196">
        <v>0.93389999999999995</v>
      </c>
      <c r="C2935" s="196">
        <v>0.7236999999999999</v>
      </c>
      <c r="D2935" s="196"/>
      <c r="E2935" s="196">
        <v>23.114799999999999</v>
      </c>
      <c r="F2935" s="196">
        <v>24.528499999999998</v>
      </c>
      <c r="G2935" s="196">
        <v>23.809399999999997</v>
      </c>
      <c r="H2935" s="197" t="s">
        <v>4598</v>
      </c>
      <c r="I2935" s="197"/>
      <c r="J2935" s="201" t="s">
        <v>3547</v>
      </c>
      <c r="K2935" s="197"/>
      <c r="L2935" s="192"/>
      <c r="M2935" s="197"/>
      <c r="N2935" s="192" t="s">
        <v>3548</v>
      </c>
      <c r="O2935" s="194" t="s">
        <v>3199</v>
      </c>
      <c r="P2935" s="192" t="s">
        <v>11189</v>
      </c>
      <c r="Q2935" s="197" t="s">
        <v>3547</v>
      </c>
    </row>
    <row r="2936" spans="1:17">
      <c r="A2936" s="192" t="s">
        <v>9756</v>
      </c>
      <c r="B2936" s="196"/>
      <c r="C2936" s="196">
        <v>0.87639999999999996</v>
      </c>
      <c r="D2936" s="196"/>
      <c r="E2936" s="196"/>
      <c r="F2936" s="196">
        <v>29.315099999999997</v>
      </c>
      <c r="G2936" s="196">
        <v>29.315099999999997</v>
      </c>
      <c r="H2936" s="197" t="s">
        <v>1600</v>
      </c>
      <c r="I2936" s="197"/>
      <c r="J2936" s="201" t="s">
        <v>3547</v>
      </c>
      <c r="K2936" s="197"/>
      <c r="L2936" s="192"/>
      <c r="M2936" s="197"/>
      <c r="N2936" s="192" t="s">
        <v>3561</v>
      </c>
      <c r="O2936" s="194" t="s">
        <v>3165</v>
      </c>
      <c r="P2936" s="192" t="s">
        <v>11149</v>
      </c>
      <c r="Q2936" s="197" t="s">
        <v>3547</v>
      </c>
    </row>
    <row r="2937" spans="1:17">
      <c r="A2937" s="192" t="s">
        <v>7440</v>
      </c>
      <c r="B2937" s="196">
        <v>1.5605</v>
      </c>
      <c r="C2937" s="196">
        <v>0.7994</v>
      </c>
      <c r="D2937" s="196">
        <v>33.707099999999997</v>
      </c>
      <c r="E2937" s="196">
        <v>33.752099999999999</v>
      </c>
      <c r="F2937" s="196">
        <v>34.706999999999994</v>
      </c>
      <c r="G2937" s="196">
        <v>34.058099999999996</v>
      </c>
      <c r="H2937" s="197" t="s">
        <v>4622</v>
      </c>
      <c r="I2937" s="197" t="s">
        <v>4298</v>
      </c>
      <c r="J2937" s="201" t="s">
        <v>3547</v>
      </c>
      <c r="K2937" s="197" t="s">
        <v>3550</v>
      </c>
      <c r="L2937" s="192"/>
      <c r="M2937" s="197"/>
      <c r="N2937" s="192" t="s">
        <v>3741</v>
      </c>
      <c r="O2937" s="194" t="s">
        <v>3200</v>
      </c>
      <c r="P2937" s="192" t="s">
        <v>11190</v>
      </c>
      <c r="Q2937" s="197" t="s">
        <v>3547</v>
      </c>
    </row>
    <row r="2938" spans="1:17">
      <c r="A2938" s="192" t="s">
        <v>7441</v>
      </c>
      <c r="B2938" s="196"/>
      <c r="C2938" s="196">
        <v>0.83409999999999995</v>
      </c>
      <c r="D2938" s="196">
        <v>30.919999999999998</v>
      </c>
      <c r="E2938" s="196">
        <v>30.300899999999999</v>
      </c>
      <c r="F2938" s="196">
        <v>32.892899999999997</v>
      </c>
      <c r="G2938" s="196">
        <v>31.315899999999999</v>
      </c>
      <c r="H2938" s="197" t="s">
        <v>1390</v>
      </c>
      <c r="I2938" s="197"/>
      <c r="J2938" s="201" t="s">
        <v>3547</v>
      </c>
      <c r="K2938" s="197"/>
      <c r="L2938" s="192"/>
      <c r="M2938" s="197"/>
      <c r="N2938" s="192" t="s">
        <v>3698</v>
      </c>
      <c r="O2938" s="194" t="s">
        <v>3201</v>
      </c>
      <c r="P2938" s="192" t="s">
        <v>11191</v>
      </c>
      <c r="Q2938" s="197" t="s">
        <v>3547</v>
      </c>
    </row>
    <row r="2939" spans="1:17">
      <c r="A2939" s="192" t="s">
        <v>7442</v>
      </c>
      <c r="B2939" s="196">
        <v>1.6117999999999999</v>
      </c>
      <c r="C2939" s="196">
        <v>0.85699999999999998</v>
      </c>
      <c r="D2939" s="196">
        <v>31.208699999999997</v>
      </c>
      <c r="E2939" s="196">
        <v>31.666799999999999</v>
      </c>
      <c r="F2939" s="196">
        <v>34.0473</v>
      </c>
      <c r="G2939" s="196">
        <v>32.318099999999994</v>
      </c>
      <c r="H2939" s="197" t="s">
        <v>4443</v>
      </c>
      <c r="I2939" s="197" t="s">
        <v>1715</v>
      </c>
      <c r="J2939" s="201" t="s">
        <v>3547</v>
      </c>
      <c r="K2939" s="197" t="s">
        <v>3550</v>
      </c>
      <c r="L2939" s="192"/>
      <c r="M2939" s="197"/>
      <c r="N2939" s="192" t="s">
        <v>4623</v>
      </c>
      <c r="O2939" s="194" t="s">
        <v>3202</v>
      </c>
      <c r="P2939" s="192" t="s">
        <v>11192</v>
      </c>
      <c r="Q2939" s="197" t="s">
        <v>3547</v>
      </c>
    </row>
    <row r="2940" spans="1:17">
      <c r="A2940" s="192" t="s">
        <v>7443</v>
      </c>
      <c r="B2940" s="196">
        <v>1.6681999999999999</v>
      </c>
      <c r="C2940" s="196">
        <v>0.90419999999999989</v>
      </c>
      <c r="D2940" s="196">
        <v>38.037699999999994</v>
      </c>
      <c r="E2940" s="196">
        <v>38.045999999999999</v>
      </c>
      <c r="F2940" s="196">
        <v>39.674399999999999</v>
      </c>
      <c r="G2940" s="196">
        <v>38.586099999999995</v>
      </c>
      <c r="H2940" s="197" t="s">
        <v>4624</v>
      </c>
      <c r="I2940" s="197"/>
      <c r="J2940" s="201" t="s">
        <v>3547</v>
      </c>
      <c r="K2940" s="197"/>
      <c r="L2940" s="192"/>
      <c r="M2940" s="197"/>
      <c r="N2940" s="192" t="s">
        <v>4625</v>
      </c>
      <c r="O2940" s="194" t="s">
        <v>3203</v>
      </c>
      <c r="P2940" s="192" t="s">
        <v>11193</v>
      </c>
      <c r="Q2940" s="197" t="s">
        <v>3547</v>
      </c>
    </row>
    <row r="2941" spans="1:17">
      <c r="A2941" s="192" t="s">
        <v>7444</v>
      </c>
      <c r="B2941" s="196">
        <v>1.7766</v>
      </c>
      <c r="C2941" s="196">
        <v>0.87959999999999994</v>
      </c>
      <c r="D2941" s="196">
        <v>38.259599999999999</v>
      </c>
      <c r="E2941" s="196">
        <v>39.398099999999999</v>
      </c>
      <c r="F2941" s="196">
        <v>38.584599999999995</v>
      </c>
      <c r="G2941" s="196">
        <v>38.739099999999993</v>
      </c>
      <c r="H2941" s="197" t="s">
        <v>1450</v>
      </c>
      <c r="I2941" s="197"/>
      <c r="J2941" s="201" t="s">
        <v>3547</v>
      </c>
      <c r="K2941" s="197"/>
      <c r="L2941" s="192"/>
      <c r="M2941" s="197"/>
      <c r="N2941" s="192" t="s">
        <v>4626</v>
      </c>
      <c r="O2941" s="194" t="s">
        <v>3204</v>
      </c>
      <c r="P2941" s="192" t="s">
        <v>11194</v>
      </c>
      <c r="Q2941" s="197" t="s">
        <v>3547</v>
      </c>
    </row>
    <row r="2942" spans="1:17">
      <c r="A2942" s="192" t="s">
        <v>7445</v>
      </c>
      <c r="B2942" s="196">
        <v>1.7911999999999999</v>
      </c>
      <c r="C2942" s="196">
        <v>0.97559999999999991</v>
      </c>
      <c r="D2942" s="196">
        <v>38.276699999999998</v>
      </c>
      <c r="E2942" s="196">
        <v>39.304399999999994</v>
      </c>
      <c r="F2942" s="196">
        <v>38.999699999999997</v>
      </c>
      <c r="G2942" s="196">
        <v>38.876399999999997</v>
      </c>
      <c r="H2942" s="197" t="s">
        <v>1460</v>
      </c>
      <c r="I2942" s="197"/>
      <c r="J2942" s="201" t="s">
        <v>3547</v>
      </c>
      <c r="K2942" s="197"/>
      <c r="L2942" s="192"/>
      <c r="M2942" s="197"/>
      <c r="N2942" s="192" t="s">
        <v>3601</v>
      </c>
      <c r="O2942" s="194" t="s">
        <v>3205</v>
      </c>
      <c r="P2942" s="192" t="s">
        <v>11195</v>
      </c>
      <c r="Q2942" s="197" t="s">
        <v>3547</v>
      </c>
    </row>
    <row r="2943" spans="1:17">
      <c r="A2943" s="192" t="s">
        <v>7446</v>
      </c>
      <c r="B2943" s="196">
        <v>1.7648999999999999</v>
      </c>
      <c r="C2943" s="196">
        <v>0.97199999999999998</v>
      </c>
      <c r="D2943" s="196">
        <v>40.534399999999998</v>
      </c>
      <c r="E2943" s="196">
        <v>42.496499999999997</v>
      </c>
      <c r="F2943" s="196">
        <v>43.510099999999994</v>
      </c>
      <c r="G2943" s="196">
        <v>42.210899999999995</v>
      </c>
      <c r="H2943" s="197" t="s">
        <v>1524</v>
      </c>
      <c r="I2943" s="197"/>
      <c r="J2943" s="201" t="s">
        <v>3547</v>
      </c>
      <c r="K2943" s="197"/>
      <c r="L2943" s="192"/>
      <c r="M2943" s="197"/>
      <c r="N2943" s="192" t="s">
        <v>4627</v>
      </c>
      <c r="O2943" s="194" t="s">
        <v>3206</v>
      </c>
      <c r="P2943" s="192" t="s">
        <v>11196</v>
      </c>
      <c r="Q2943" s="197" t="s">
        <v>3547</v>
      </c>
    </row>
    <row r="2944" spans="1:17">
      <c r="A2944" s="192" t="s">
        <v>7447</v>
      </c>
      <c r="B2944" s="196">
        <v>2.2051999999999996</v>
      </c>
      <c r="C2944" s="196">
        <v>0.97559999999999991</v>
      </c>
      <c r="D2944" s="196">
        <v>42.566299999999998</v>
      </c>
      <c r="E2944" s="196">
        <v>43.524799999999999</v>
      </c>
      <c r="F2944" s="196">
        <v>43.406299999999995</v>
      </c>
      <c r="G2944" s="196">
        <v>43.161499999999997</v>
      </c>
      <c r="H2944" s="197" t="s">
        <v>1460</v>
      </c>
      <c r="I2944" s="197"/>
      <c r="J2944" s="201" t="s">
        <v>3547</v>
      </c>
      <c r="K2944" s="197"/>
      <c r="L2944" s="192"/>
      <c r="M2944" s="197"/>
      <c r="N2944" s="192" t="s">
        <v>3601</v>
      </c>
      <c r="O2944" s="194" t="s">
        <v>3205</v>
      </c>
      <c r="P2944" s="192" t="s">
        <v>11195</v>
      </c>
      <c r="Q2944" s="197" t="s">
        <v>3547</v>
      </c>
    </row>
    <row r="2945" spans="1:17">
      <c r="A2945" s="192" t="s">
        <v>7448</v>
      </c>
      <c r="B2945" s="196">
        <v>1.6093</v>
      </c>
      <c r="C2945" s="196">
        <v>0.81759999999999999</v>
      </c>
      <c r="D2945" s="196">
        <v>31.364899999999999</v>
      </c>
      <c r="E2945" s="196">
        <v>34.227499999999999</v>
      </c>
      <c r="F2945" s="196">
        <v>33.279999999999994</v>
      </c>
      <c r="G2945" s="196">
        <v>32.9559</v>
      </c>
      <c r="H2945" s="197" t="s">
        <v>4628</v>
      </c>
      <c r="I2945" s="197"/>
      <c r="J2945" s="201" t="s">
        <v>3547</v>
      </c>
      <c r="K2945" s="197"/>
      <c r="L2945" s="192"/>
      <c r="M2945" s="197"/>
      <c r="N2945" s="192" t="s">
        <v>4629</v>
      </c>
      <c r="O2945" s="194" t="s">
        <v>3207</v>
      </c>
      <c r="P2945" s="192" t="s">
        <v>11197</v>
      </c>
      <c r="Q2945" s="197" t="s">
        <v>3547</v>
      </c>
    </row>
    <row r="2946" spans="1:17">
      <c r="A2946" s="192" t="s">
        <v>7449</v>
      </c>
      <c r="B2946" s="196">
        <v>1.7409999999999999</v>
      </c>
      <c r="C2946" s="196">
        <v>0.7994</v>
      </c>
      <c r="D2946" s="196">
        <v>28.885599999999997</v>
      </c>
      <c r="E2946" s="196">
        <v>28.875899999999998</v>
      </c>
      <c r="F2946" s="196">
        <v>28.425599999999999</v>
      </c>
      <c r="G2946" s="196">
        <v>28.720999999999997</v>
      </c>
      <c r="H2946" s="197" t="s">
        <v>4622</v>
      </c>
      <c r="I2946" s="197" t="s">
        <v>4298</v>
      </c>
      <c r="J2946" s="201" t="s">
        <v>3547</v>
      </c>
      <c r="K2946" s="197" t="s">
        <v>3550</v>
      </c>
      <c r="L2946" s="192"/>
      <c r="M2946" s="197"/>
      <c r="N2946" s="192" t="s">
        <v>3741</v>
      </c>
      <c r="O2946" s="194" t="s">
        <v>3200</v>
      </c>
      <c r="P2946" s="192" t="s">
        <v>11190</v>
      </c>
      <c r="Q2946" s="197" t="s">
        <v>3547</v>
      </c>
    </row>
    <row r="2947" spans="1:17">
      <c r="A2947" s="192" t="s">
        <v>7450</v>
      </c>
      <c r="B2947" s="196">
        <v>1.7562</v>
      </c>
      <c r="C2947" s="196">
        <v>0.87429999999999997</v>
      </c>
      <c r="D2947" s="196">
        <v>32.377499999999998</v>
      </c>
      <c r="E2947" s="196">
        <v>32.469799999999999</v>
      </c>
      <c r="F2947" s="196">
        <v>34.840799999999994</v>
      </c>
      <c r="G2947" s="196">
        <v>33.2729</v>
      </c>
      <c r="H2947" s="197" t="s">
        <v>1813</v>
      </c>
      <c r="I2947" s="197"/>
      <c r="J2947" s="201" t="s">
        <v>3547</v>
      </c>
      <c r="K2947" s="197"/>
      <c r="L2947" s="192"/>
      <c r="M2947" s="197"/>
      <c r="N2947" s="192" t="s">
        <v>4060</v>
      </c>
      <c r="O2947" s="194" t="s">
        <v>3208</v>
      </c>
      <c r="P2947" s="192" t="s">
        <v>11198</v>
      </c>
      <c r="Q2947" s="197" t="s">
        <v>3547</v>
      </c>
    </row>
    <row r="2948" spans="1:17">
      <c r="A2948" s="192" t="s">
        <v>7451</v>
      </c>
      <c r="B2948" s="196">
        <v>1.9113</v>
      </c>
      <c r="C2948" s="196">
        <v>0.8768999999999999</v>
      </c>
      <c r="D2948" s="196">
        <v>30.534199999999998</v>
      </c>
      <c r="E2948" s="196">
        <v>31.503599999999999</v>
      </c>
      <c r="F2948" s="196">
        <v>32.472799999999999</v>
      </c>
      <c r="G2948" s="196">
        <v>31.498999999999999</v>
      </c>
      <c r="H2948" s="197" t="s">
        <v>4630</v>
      </c>
      <c r="I2948" s="197" t="s">
        <v>1458</v>
      </c>
      <c r="J2948" s="201" t="s">
        <v>3547</v>
      </c>
      <c r="K2948" s="197" t="s">
        <v>3550</v>
      </c>
      <c r="L2948" s="192"/>
      <c r="M2948" s="197"/>
      <c r="N2948" s="192" t="s">
        <v>4631</v>
      </c>
      <c r="O2948" s="194" t="s">
        <v>3209</v>
      </c>
      <c r="P2948" s="192" t="s">
        <v>11199</v>
      </c>
      <c r="Q2948" s="197" t="s">
        <v>9817</v>
      </c>
    </row>
    <row r="2949" spans="1:17">
      <c r="A2949" s="192" t="s">
        <v>7452</v>
      </c>
      <c r="B2949" s="196">
        <v>1.4246999999999999</v>
      </c>
      <c r="C2949" s="196">
        <v>0.78889999999999993</v>
      </c>
      <c r="D2949" s="196">
        <v>29.799899999999997</v>
      </c>
      <c r="E2949" s="196">
        <v>31.606499999999997</v>
      </c>
      <c r="F2949" s="196">
        <v>31.669799999999999</v>
      </c>
      <c r="G2949" s="196">
        <v>31.008599999999998</v>
      </c>
      <c r="H2949" s="197" t="s">
        <v>4443</v>
      </c>
      <c r="I2949" s="197" t="s">
        <v>1585</v>
      </c>
      <c r="J2949" s="201" t="s">
        <v>3610</v>
      </c>
      <c r="K2949" s="197"/>
      <c r="L2949" s="192"/>
      <c r="M2949" s="197">
        <v>1.6399999999999998E-2</v>
      </c>
      <c r="N2949" s="192" t="s">
        <v>4037</v>
      </c>
      <c r="O2949" s="194" t="s">
        <v>3210</v>
      </c>
      <c r="P2949" s="192" t="s">
        <v>11200</v>
      </c>
      <c r="Q2949" s="197" t="s">
        <v>3547</v>
      </c>
    </row>
    <row r="2950" spans="1:17">
      <c r="A2950" s="192" t="s">
        <v>7453</v>
      </c>
      <c r="B2950" s="196">
        <v>1.7673999999999999</v>
      </c>
      <c r="C2950" s="196">
        <v>0.87429999999999997</v>
      </c>
      <c r="D2950" s="196">
        <v>31.761099999999999</v>
      </c>
      <c r="E2950" s="196">
        <v>33.327999999999996</v>
      </c>
      <c r="F2950" s="196">
        <v>35.314499999999995</v>
      </c>
      <c r="G2950" s="196">
        <v>33.453199999999995</v>
      </c>
      <c r="H2950" s="197" t="s">
        <v>1813</v>
      </c>
      <c r="I2950" s="197"/>
      <c r="J2950" s="201" t="s">
        <v>3547</v>
      </c>
      <c r="K2950" s="197"/>
      <c r="L2950" s="192"/>
      <c r="M2950" s="197"/>
      <c r="N2950" s="192" t="s">
        <v>4060</v>
      </c>
      <c r="O2950" s="194" t="s">
        <v>3208</v>
      </c>
      <c r="P2950" s="192" t="s">
        <v>11198</v>
      </c>
      <c r="Q2950" s="197" t="s">
        <v>3547</v>
      </c>
    </row>
    <row r="2951" spans="1:17">
      <c r="A2951" s="192" t="s">
        <v>7454</v>
      </c>
      <c r="B2951" s="196">
        <v>1.8686999999999998</v>
      </c>
      <c r="C2951" s="196">
        <v>0.97199999999999998</v>
      </c>
      <c r="D2951" s="196">
        <v>33.161699999999996</v>
      </c>
      <c r="E2951" s="196">
        <v>34.459599999999995</v>
      </c>
      <c r="F2951" s="196">
        <v>36.822799999999994</v>
      </c>
      <c r="G2951" s="196">
        <v>34.832699999999996</v>
      </c>
      <c r="H2951" s="197" t="s">
        <v>1390</v>
      </c>
      <c r="I2951" s="197" t="s">
        <v>1524</v>
      </c>
      <c r="J2951" s="201" t="s">
        <v>3547</v>
      </c>
      <c r="K2951" s="197" t="s">
        <v>3550</v>
      </c>
      <c r="L2951" s="192"/>
      <c r="M2951" s="197"/>
      <c r="N2951" s="192" t="s">
        <v>3558</v>
      </c>
      <c r="O2951" s="194" t="s">
        <v>3211</v>
      </c>
      <c r="P2951" s="192" t="s">
        <v>11201</v>
      </c>
      <c r="Q2951" s="197" t="s">
        <v>9817</v>
      </c>
    </row>
    <row r="2952" spans="1:17">
      <c r="A2952" s="192" t="s">
        <v>7455</v>
      </c>
      <c r="B2952" s="196">
        <v>1.9537</v>
      </c>
      <c r="C2952" s="196">
        <v>0.97199999999999998</v>
      </c>
      <c r="D2952" s="196">
        <v>38.217399999999998</v>
      </c>
      <c r="E2952" s="196">
        <v>37.715799999999994</v>
      </c>
      <c r="F2952" s="196">
        <v>35.107899999999994</v>
      </c>
      <c r="G2952" s="196">
        <v>36.965999999999994</v>
      </c>
      <c r="H2952" s="197" t="s">
        <v>1524</v>
      </c>
      <c r="I2952" s="197"/>
      <c r="J2952" s="201" t="s">
        <v>3547</v>
      </c>
      <c r="K2952" s="197"/>
      <c r="L2952" s="192"/>
      <c r="M2952" s="197"/>
      <c r="N2952" s="192" t="s">
        <v>4632</v>
      </c>
      <c r="O2952" s="194" t="s">
        <v>3212</v>
      </c>
      <c r="P2952" s="192" t="s">
        <v>11202</v>
      </c>
      <c r="Q2952" s="197" t="s">
        <v>3547</v>
      </c>
    </row>
    <row r="2953" spans="1:17">
      <c r="A2953" s="192" t="s">
        <v>7456</v>
      </c>
      <c r="B2953" s="196">
        <v>1.7636999999999998</v>
      </c>
      <c r="C2953" s="196">
        <v>0.78889999999999993</v>
      </c>
      <c r="D2953" s="196">
        <v>33.746399999999994</v>
      </c>
      <c r="E2953" s="196">
        <v>33.937999999999995</v>
      </c>
      <c r="F2953" s="196">
        <v>33.677499999999995</v>
      </c>
      <c r="G2953" s="196">
        <v>33.788599999999995</v>
      </c>
      <c r="H2953" s="197" t="s">
        <v>1585</v>
      </c>
      <c r="I2953" s="197"/>
      <c r="J2953" s="201" t="s">
        <v>3547</v>
      </c>
      <c r="K2953" s="197"/>
      <c r="L2953" s="192"/>
      <c r="M2953" s="197"/>
      <c r="N2953" s="192" t="s">
        <v>4633</v>
      </c>
      <c r="O2953" s="194" t="s">
        <v>3213</v>
      </c>
      <c r="P2953" s="192" t="s">
        <v>11203</v>
      </c>
      <c r="Q2953" s="197" t="s">
        <v>3547</v>
      </c>
    </row>
    <row r="2954" spans="1:17">
      <c r="A2954" s="192" t="s">
        <v>7457</v>
      </c>
      <c r="B2954" s="196">
        <v>1.9738</v>
      </c>
      <c r="C2954" s="196">
        <v>0.9635999999999999</v>
      </c>
      <c r="D2954" s="196">
        <v>33.903599999999997</v>
      </c>
      <c r="E2954" s="196">
        <v>34.241199999999999</v>
      </c>
      <c r="F2954" s="196">
        <v>36.158199999999994</v>
      </c>
      <c r="G2954" s="196">
        <v>34.805199999999999</v>
      </c>
      <c r="H2954" s="197" t="s">
        <v>1499</v>
      </c>
      <c r="I2954" s="197" t="s">
        <v>1460</v>
      </c>
      <c r="J2954" s="201" t="s">
        <v>3547</v>
      </c>
      <c r="K2954" s="197" t="s">
        <v>3550</v>
      </c>
      <c r="L2954" s="192"/>
      <c r="M2954" s="197">
        <v>8.8999999999999999E-3</v>
      </c>
      <c r="N2954" s="192" t="s">
        <v>4634</v>
      </c>
      <c r="O2954" s="194" t="s">
        <v>3214</v>
      </c>
      <c r="P2954" s="192" t="s">
        <v>11204</v>
      </c>
      <c r="Q2954" s="197" t="s">
        <v>3547</v>
      </c>
    </row>
    <row r="2955" spans="1:17">
      <c r="A2955" s="192" t="s">
        <v>7458</v>
      </c>
      <c r="B2955" s="196">
        <v>1.9866999999999999</v>
      </c>
      <c r="C2955" s="196">
        <v>0.86759999999999993</v>
      </c>
      <c r="D2955" s="196">
        <v>33.041399999999996</v>
      </c>
      <c r="E2955" s="196">
        <v>34.8217</v>
      </c>
      <c r="F2955" s="196">
        <v>37.045699999999997</v>
      </c>
      <c r="G2955" s="196">
        <v>35.003999999999998</v>
      </c>
      <c r="H2955" s="197" t="s">
        <v>1920</v>
      </c>
      <c r="I2955" s="197"/>
      <c r="J2955" s="201" t="s">
        <v>3547</v>
      </c>
      <c r="K2955" s="197"/>
      <c r="L2955" s="192"/>
      <c r="M2955" s="197"/>
      <c r="N2955" s="192" t="s">
        <v>4635</v>
      </c>
      <c r="O2955" s="194" t="s">
        <v>3215</v>
      </c>
      <c r="P2955" s="192" t="s">
        <v>11205</v>
      </c>
      <c r="Q2955" s="197" t="s">
        <v>3547</v>
      </c>
    </row>
    <row r="2956" spans="1:17">
      <c r="A2956" s="192" t="s">
        <v>7459</v>
      </c>
      <c r="B2956" s="196">
        <v>1.6206999999999998</v>
      </c>
      <c r="C2956" s="196">
        <v>0.90539999999999998</v>
      </c>
      <c r="D2956" s="196">
        <v>32.177499999999995</v>
      </c>
      <c r="E2956" s="196">
        <v>37.118799999999993</v>
      </c>
      <c r="F2956" s="196">
        <v>38.616699999999994</v>
      </c>
      <c r="G2956" s="196">
        <v>35.885999999999996</v>
      </c>
      <c r="H2956" s="197" t="s">
        <v>4636</v>
      </c>
      <c r="I2956" s="197" t="s">
        <v>1554</v>
      </c>
      <c r="J2956" s="201" t="s">
        <v>3547</v>
      </c>
      <c r="K2956" s="197" t="s">
        <v>3550</v>
      </c>
      <c r="L2956" s="192"/>
      <c r="M2956" s="197"/>
      <c r="N2956" s="192" t="s">
        <v>4637</v>
      </c>
      <c r="O2956" s="194" t="s">
        <v>1759</v>
      </c>
      <c r="P2956" s="192" t="s">
        <v>11206</v>
      </c>
      <c r="Q2956" s="197" t="s">
        <v>3547</v>
      </c>
    </row>
    <row r="2957" spans="1:17">
      <c r="A2957" s="192" t="s">
        <v>7460</v>
      </c>
      <c r="B2957" s="196">
        <v>1.9607999999999999</v>
      </c>
      <c r="C2957" s="196">
        <v>0.97559999999999991</v>
      </c>
      <c r="D2957" s="196">
        <v>42.160599999999995</v>
      </c>
      <c r="E2957" s="196">
        <v>43.586799999999997</v>
      </c>
      <c r="F2957" s="196">
        <v>41.996799999999993</v>
      </c>
      <c r="G2957" s="196">
        <v>42.566099999999999</v>
      </c>
      <c r="H2957" s="197" t="s">
        <v>1460</v>
      </c>
      <c r="I2957" s="197" t="s">
        <v>1460</v>
      </c>
      <c r="J2957" s="201" t="s">
        <v>3547</v>
      </c>
      <c r="K2957" s="197" t="s">
        <v>3550</v>
      </c>
      <c r="L2957" s="192"/>
      <c r="M2957" s="197"/>
      <c r="N2957" s="192" t="s">
        <v>3601</v>
      </c>
      <c r="O2957" s="194" t="s">
        <v>3205</v>
      </c>
      <c r="P2957" s="192" t="s">
        <v>11195</v>
      </c>
      <c r="Q2957" s="197" t="s">
        <v>9817</v>
      </c>
    </row>
    <row r="2958" spans="1:17">
      <c r="A2958" s="192" t="s">
        <v>7461</v>
      </c>
      <c r="B2958" s="196">
        <v>1.8633</v>
      </c>
      <c r="C2958" s="196">
        <v>0.90379999999999994</v>
      </c>
      <c r="D2958" s="196">
        <v>32.552099999999996</v>
      </c>
      <c r="E2958" s="196">
        <v>33.586099999999995</v>
      </c>
      <c r="F2958" s="196">
        <v>38.379499999999993</v>
      </c>
      <c r="G2958" s="196">
        <v>34.734499999999997</v>
      </c>
      <c r="H2958" s="197" t="s">
        <v>1458</v>
      </c>
      <c r="I2958" s="197"/>
      <c r="J2958" s="201" t="s">
        <v>3547</v>
      </c>
      <c r="K2958" s="197"/>
      <c r="L2958" s="192"/>
      <c r="M2958" s="197"/>
      <c r="N2958" s="192" t="s">
        <v>4638</v>
      </c>
      <c r="O2958" s="194" t="s">
        <v>3216</v>
      </c>
      <c r="P2958" s="192" t="s">
        <v>11207</v>
      </c>
      <c r="Q2958" s="197" t="s">
        <v>3547</v>
      </c>
    </row>
    <row r="2959" spans="1:17">
      <c r="A2959" s="192" t="s">
        <v>7462</v>
      </c>
      <c r="B2959" s="196">
        <v>2.1931999999999996</v>
      </c>
      <c r="C2959" s="196">
        <v>0.97559999999999991</v>
      </c>
      <c r="D2959" s="196">
        <v>37.138499999999993</v>
      </c>
      <c r="E2959" s="196">
        <v>38.161499999999997</v>
      </c>
      <c r="F2959" s="196">
        <v>39.330099999999995</v>
      </c>
      <c r="G2959" s="196">
        <v>38.216799999999999</v>
      </c>
      <c r="H2959" s="197" t="s">
        <v>1460</v>
      </c>
      <c r="I2959" s="197"/>
      <c r="J2959" s="201" t="s">
        <v>3547</v>
      </c>
      <c r="K2959" s="197"/>
      <c r="L2959" s="192"/>
      <c r="M2959" s="197"/>
      <c r="N2959" s="192" t="s">
        <v>3601</v>
      </c>
      <c r="O2959" s="194" t="s">
        <v>3205</v>
      </c>
      <c r="P2959" s="192" t="s">
        <v>11195</v>
      </c>
      <c r="Q2959" s="197" t="s">
        <v>3547</v>
      </c>
    </row>
    <row r="2960" spans="1:17">
      <c r="A2960" s="192" t="s">
        <v>7464</v>
      </c>
      <c r="B2960" s="196">
        <v>1.8611</v>
      </c>
      <c r="C2960" s="196">
        <v>0.92779999999999996</v>
      </c>
      <c r="D2960" s="196">
        <v>38.769099999999995</v>
      </c>
      <c r="E2960" s="196">
        <v>40.227899999999998</v>
      </c>
      <c r="F2960" s="196">
        <v>40.124499999999998</v>
      </c>
      <c r="G2960" s="196">
        <v>39.702199999999998</v>
      </c>
      <c r="H2960" s="197" t="s">
        <v>1554</v>
      </c>
      <c r="I2960" s="197"/>
      <c r="J2960" s="201" t="s">
        <v>3547</v>
      </c>
      <c r="K2960" s="197"/>
      <c r="L2960" s="192"/>
      <c r="M2960" s="197"/>
      <c r="N2960" s="192" t="s">
        <v>4024</v>
      </c>
      <c r="O2960" s="194" t="s">
        <v>3217</v>
      </c>
      <c r="P2960" s="192" t="s">
        <v>11208</v>
      </c>
      <c r="Q2960" s="197" t="s">
        <v>3547</v>
      </c>
    </row>
    <row r="2961" spans="1:17">
      <c r="A2961" s="192" t="s">
        <v>7465</v>
      </c>
      <c r="B2961" s="196">
        <v>1.2190999999999999</v>
      </c>
      <c r="C2961" s="196">
        <v>0.79889999999999994</v>
      </c>
      <c r="D2961" s="196">
        <v>31.633799999999997</v>
      </c>
      <c r="E2961" s="196">
        <v>33.786699999999996</v>
      </c>
      <c r="F2961" s="196">
        <v>34.3324</v>
      </c>
      <c r="G2961" s="196">
        <v>33.228899999999996</v>
      </c>
      <c r="H2961" s="197" t="s">
        <v>4443</v>
      </c>
      <c r="I2961" s="197"/>
      <c r="J2961" s="201" t="s">
        <v>3547</v>
      </c>
      <c r="K2961" s="197"/>
      <c r="L2961" s="192"/>
      <c r="M2961" s="197">
        <v>1.1899999999999999E-2</v>
      </c>
      <c r="N2961" s="192" t="s">
        <v>4639</v>
      </c>
      <c r="O2961" s="194" t="s">
        <v>3218</v>
      </c>
      <c r="P2961" s="192" t="s">
        <v>11209</v>
      </c>
      <c r="Q2961" s="197" t="s">
        <v>3547</v>
      </c>
    </row>
    <row r="2962" spans="1:17">
      <c r="A2962" s="192" t="s">
        <v>7466</v>
      </c>
      <c r="B2962" s="196">
        <v>1.9386999999999999</v>
      </c>
      <c r="C2962" s="196">
        <v>0.97639999999999993</v>
      </c>
      <c r="D2962" s="196">
        <v>42.194299999999998</v>
      </c>
      <c r="E2962" s="196">
        <v>45.594199999999994</v>
      </c>
      <c r="F2962" s="196">
        <v>47.492299999999993</v>
      </c>
      <c r="G2962" s="196">
        <v>45.183399999999999</v>
      </c>
      <c r="H2962" s="197" t="s">
        <v>1379</v>
      </c>
      <c r="I2962" s="197"/>
      <c r="J2962" s="201" t="s">
        <v>3547</v>
      </c>
      <c r="K2962" s="197"/>
      <c r="L2962" s="192"/>
      <c r="M2962" s="197"/>
      <c r="N2962" s="192" t="s">
        <v>4640</v>
      </c>
      <c r="O2962" s="194" t="s">
        <v>1999</v>
      </c>
      <c r="P2962" s="192" t="s">
        <v>11210</v>
      </c>
      <c r="Q2962" s="197" t="s">
        <v>3547</v>
      </c>
    </row>
    <row r="2963" spans="1:17">
      <c r="A2963" s="192" t="s">
        <v>7467</v>
      </c>
      <c r="B2963" s="196">
        <v>1.7710999999999999</v>
      </c>
      <c r="C2963" s="196">
        <v>0.85699999999999998</v>
      </c>
      <c r="D2963" s="196">
        <v>34.311099999999996</v>
      </c>
      <c r="E2963" s="196">
        <v>34.641599999999997</v>
      </c>
      <c r="F2963" s="196">
        <v>36.686299999999996</v>
      </c>
      <c r="G2963" s="196">
        <v>35.1967</v>
      </c>
      <c r="H2963" s="197" t="s">
        <v>1715</v>
      </c>
      <c r="I2963" s="197"/>
      <c r="J2963" s="201" t="s">
        <v>3547</v>
      </c>
      <c r="K2963" s="197"/>
      <c r="L2963" s="192"/>
      <c r="M2963" s="197"/>
      <c r="N2963" s="192" t="s">
        <v>4641</v>
      </c>
      <c r="O2963" s="194" t="s">
        <v>3219</v>
      </c>
      <c r="P2963" s="192" t="s">
        <v>11211</v>
      </c>
      <c r="Q2963" s="197" t="s">
        <v>3547</v>
      </c>
    </row>
    <row r="2964" spans="1:17">
      <c r="A2964" s="192" t="s">
        <v>7468</v>
      </c>
      <c r="B2964" s="196">
        <v>1.5903999999999998</v>
      </c>
      <c r="C2964" s="196">
        <v>0.9635999999999999</v>
      </c>
      <c r="D2964" s="196">
        <v>39.872599999999998</v>
      </c>
      <c r="E2964" s="196">
        <v>39.907399999999996</v>
      </c>
      <c r="F2964" s="196">
        <v>41.550299999999993</v>
      </c>
      <c r="G2964" s="196">
        <v>40.418099999999995</v>
      </c>
      <c r="H2964" s="197" t="s">
        <v>1499</v>
      </c>
      <c r="I2964" s="197" t="s">
        <v>1460</v>
      </c>
      <c r="J2964" s="201" t="s">
        <v>3547</v>
      </c>
      <c r="K2964" s="197" t="s">
        <v>3550</v>
      </c>
      <c r="L2964" s="192"/>
      <c r="M2964" s="197">
        <v>8.8999999999999999E-3</v>
      </c>
      <c r="N2964" s="192" t="s">
        <v>4634</v>
      </c>
      <c r="O2964" s="194" t="s">
        <v>3214</v>
      </c>
      <c r="P2964" s="192" t="s">
        <v>11204</v>
      </c>
      <c r="Q2964" s="197" t="s">
        <v>3547</v>
      </c>
    </row>
    <row r="2965" spans="1:17">
      <c r="A2965" s="192" t="s">
        <v>7469</v>
      </c>
      <c r="B2965" s="196">
        <v>2.8400999999999996</v>
      </c>
      <c r="C2965" s="196">
        <v>0.97199999999999998</v>
      </c>
      <c r="D2965" s="196">
        <v>40.590399999999995</v>
      </c>
      <c r="E2965" s="196">
        <v>41.444999999999993</v>
      </c>
      <c r="F2965" s="196">
        <v>43.650199999999998</v>
      </c>
      <c r="G2965" s="196">
        <v>41.948599999999999</v>
      </c>
      <c r="H2965" s="197" t="s">
        <v>1524</v>
      </c>
      <c r="I2965" s="197"/>
      <c r="J2965" s="201" t="s">
        <v>3547</v>
      </c>
      <c r="K2965" s="197"/>
      <c r="L2965" s="192"/>
      <c r="M2965" s="197"/>
      <c r="N2965" s="192" t="s">
        <v>4632</v>
      </c>
      <c r="O2965" s="194" t="s">
        <v>3212</v>
      </c>
      <c r="P2965" s="192" t="s">
        <v>11202</v>
      </c>
      <c r="Q2965" s="197" t="s">
        <v>3547</v>
      </c>
    </row>
    <row r="2966" spans="1:17">
      <c r="A2966" s="192" t="s">
        <v>7470</v>
      </c>
      <c r="B2966" s="196">
        <v>1.3073999999999999</v>
      </c>
      <c r="C2966" s="196">
        <v>0.97199999999999998</v>
      </c>
      <c r="D2966" s="196">
        <v>29.029999999999998</v>
      </c>
      <c r="E2966" s="196">
        <v>31.298099999999998</v>
      </c>
      <c r="F2966" s="196">
        <v>29.731399999999997</v>
      </c>
      <c r="G2966" s="196">
        <v>30.0154</v>
      </c>
      <c r="H2966" s="197" t="s">
        <v>1524</v>
      </c>
      <c r="I2966" s="197"/>
      <c r="J2966" s="201" t="s">
        <v>3547</v>
      </c>
      <c r="K2966" s="197"/>
      <c r="L2966" s="192"/>
      <c r="M2966" s="197"/>
      <c r="N2966" s="192" t="s">
        <v>4642</v>
      </c>
      <c r="O2966" s="194" t="s">
        <v>3220</v>
      </c>
      <c r="P2966" s="192" t="s">
        <v>11212</v>
      </c>
      <c r="Q2966" s="197" t="s">
        <v>3547</v>
      </c>
    </row>
    <row r="2967" spans="1:17">
      <c r="A2967" s="192" t="s">
        <v>7473</v>
      </c>
      <c r="B2967" s="196">
        <v>0.86489999999999989</v>
      </c>
      <c r="C2967" s="196">
        <v>0.78699999999999992</v>
      </c>
      <c r="D2967" s="196">
        <v>26.015899999999998</v>
      </c>
      <c r="E2967" s="196">
        <v>25.520099999999999</v>
      </c>
      <c r="F2967" s="196">
        <v>28.285899999999998</v>
      </c>
      <c r="G2967" s="196">
        <v>26.575299999999999</v>
      </c>
      <c r="H2967" s="197" t="s">
        <v>4643</v>
      </c>
      <c r="I2967" s="197" t="s">
        <v>4443</v>
      </c>
      <c r="J2967" s="201" t="s">
        <v>3547</v>
      </c>
      <c r="K2967" s="197"/>
      <c r="L2967" s="192" t="s">
        <v>3550</v>
      </c>
      <c r="M2967" s="197"/>
      <c r="N2967" s="192" t="s">
        <v>4208</v>
      </c>
      <c r="O2967" s="194" t="s">
        <v>3221</v>
      </c>
      <c r="P2967" s="192" t="s">
        <v>11213</v>
      </c>
      <c r="Q2967" s="197" t="s">
        <v>3547</v>
      </c>
    </row>
    <row r="2968" spans="1:17">
      <c r="A2968" s="192" t="s">
        <v>7474</v>
      </c>
      <c r="B2968" s="196">
        <v>1.5315999999999999</v>
      </c>
      <c r="C2968" s="196">
        <v>0.97559999999999991</v>
      </c>
      <c r="D2968" s="196">
        <v>39.378399999999999</v>
      </c>
      <c r="E2968" s="196">
        <v>39.912199999999999</v>
      </c>
      <c r="F2968" s="196">
        <v>40.647599999999997</v>
      </c>
      <c r="G2968" s="196">
        <v>39.960999999999999</v>
      </c>
      <c r="H2968" s="197" t="s">
        <v>1460</v>
      </c>
      <c r="I2968" s="197"/>
      <c r="J2968" s="201" t="s">
        <v>3547</v>
      </c>
      <c r="K2968" s="197"/>
      <c r="L2968" s="192"/>
      <c r="M2968" s="197"/>
      <c r="N2968" s="192" t="s">
        <v>3601</v>
      </c>
      <c r="O2968" s="194" t="s">
        <v>3205</v>
      </c>
      <c r="P2968" s="192" t="s">
        <v>11195</v>
      </c>
      <c r="Q2968" s="197" t="s">
        <v>3547</v>
      </c>
    </row>
    <row r="2969" spans="1:17">
      <c r="A2969" s="192" t="s">
        <v>7475</v>
      </c>
      <c r="B2969" s="196">
        <v>1.2967</v>
      </c>
      <c r="C2969" s="196">
        <v>0.78699999999999992</v>
      </c>
      <c r="D2969" s="196">
        <v>29.293999999999997</v>
      </c>
      <c r="E2969" s="196">
        <v>28.886999999999997</v>
      </c>
      <c r="F2969" s="196">
        <v>30.694599999999998</v>
      </c>
      <c r="G2969" s="196">
        <v>29.569399999999998</v>
      </c>
      <c r="H2969" s="197" t="s">
        <v>4443</v>
      </c>
      <c r="I2969" s="197"/>
      <c r="J2969" s="201" t="s">
        <v>3547</v>
      </c>
      <c r="K2969" s="197"/>
      <c r="L2969" s="192"/>
      <c r="M2969" s="197"/>
      <c r="N2969" s="192" t="s">
        <v>4644</v>
      </c>
      <c r="O2969" s="194" t="s">
        <v>3222</v>
      </c>
      <c r="P2969" s="192" t="s">
        <v>11214</v>
      </c>
      <c r="Q2969" s="197" t="s">
        <v>3547</v>
      </c>
    </row>
    <row r="2970" spans="1:17">
      <c r="A2970" s="192" t="s">
        <v>7476</v>
      </c>
      <c r="B2970" s="196">
        <v>1.0956999999999999</v>
      </c>
      <c r="C2970" s="196">
        <v>0.79739999999999989</v>
      </c>
      <c r="D2970" s="196">
        <v>32.581599999999995</v>
      </c>
      <c r="E2970" s="196">
        <v>33.873599999999996</v>
      </c>
      <c r="F2970" s="196">
        <v>36.6297</v>
      </c>
      <c r="G2970" s="196">
        <v>34.292599999999993</v>
      </c>
      <c r="H2970" s="197" t="s">
        <v>4443</v>
      </c>
      <c r="I2970" s="197"/>
      <c r="J2970" s="201" t="s">
        <v>3547</v>
      </c>
      <c r="K2970" s="197"/>
      <c r="L2970" s="192"/>
      <c r="M2970" s="197">
        <v>1.04E-2</v>
      </c>
      <c r="N2970" s="192" t="s">
        <v>4645</v>
      </c>
      <c r="O2970" s="194" t="s">
        <v>3223</v>
      </c>
      <c r="P2970" s="192" t="s">
        <v>11215</v>
      </c>
      <c r="Q2970" s="197" t="s">
        <v>3547</v>
      </c>
    </row>
    <row r="2971" spans="1:17">
      <c r="A2971" s="192" t="s">
        <v>7477</v>
      </c>
      <c r="B2971" s="196">
        <v>1.9123999999999999</v>
      </c>
      <c r="C2971" s="196">
        <v>0.78699999999999992</v>
      </c>
      <c r="D2971" s="196">
        <v>32.323799999999999</v>
      </c>
      <c r="E2971" s="196">
        <v>33.4559</v>
      </c>
      <c r="F2971" s="196">
        <v>32.657699999999998</v>
      </c>
      <c r="G2971" s="196">
        <v>32.812799999999996</v>
      </c>
      <c r="H2971" s="197" t="s">
        <v>1765</v>
      </c>
      <c r="I2971" s="197"/>
      <c r="J2971" s="201" t="s">
        <v>3547</v>
      </c>
      <c r="K2971" s="197"/>
      <c r="L2971" s="192"/>
      <c r="M2971" s="197"/>
      <c r="N2971" s="192" t="s">
        <v>4220</v>
      </c>
      <c r="O2971" s="194" t="s">
        <v>3224</v>
      </c>
      <c r="P2971" s="192" t="s">
        <v>11216</v>
      </c>
      <c r="Q2971" s="197" t="s">
        <v>3547</v>
      </c>
    </row>
    <row r="2972" spans="1:17">
      <c r="A2972" s="192" t="s">
        <v>7478</v>
      </c>
      <c r="B2972" s="196">
        <v>1.2585</v>
      </c>
      <c r="C2972" s="196">
        <v>0.78699999999999992</v>
      </c>
      <c r="D2972" s="196">
        <v>31.056299999999997</v>
      </c>
      <c r="E2972" s="196">
        <v>29.041899999999998</v>
      </c>
      <c r="F2972" s="196">
        <v>28.858699999999999</v>
      </c>
      <c r="G2972" s="196">
        <v>29.621199999999998</v>
      </c>
      <c r="H2972" s="197" t="s">
        <v>4443</v>
      </c>
      <c r="I2972" s="197"/>
      <c r="J2972" s="201" t="s">
        <v>3547</v>
      </c>
      <c r="K2972" s="197"/>
      <c r="L2972" s="192"/>
      <c r="M2972" s="197"/>
      <c r="N2972" s="192" t="s">
        <v>4646</v>
      </c>
      <c r="O2972" s="194" t="s">
        <v>3225</v>
      </c>
      <c r="P2972" s="192" t="s">
        <v>11217</v>
      </c>
      <c r="Q2972" s="197" t="s">
        <v>3547</v>
      </c>
    </row>
    <row r="2973" spans="1:17">
      <c r="A2973" s="192" t="s">
        <v>7479</v>
      </c>
      <c r="B2973" s="196">
        <v>1.6201999999999999</v>
      </c>
      <c r="C2973" s="196">
        <v>0.9635999999999999</v>
      </c>
      <c r="D2973" s="196">
        <v>39.012899999999995</v>
      </c>
      <c r="E2973" s="196">
        <v>40.216499999999996</v>
      </c>
      <c r="F2973" s="196">
        <v>41.9407</v>
      </c>
      <c r="G2973" s="196">
        <v>40.306899999999999</v>
      </c>
      <c r="H2973" s="197" t="s">
        <v>1499</v>
      </c>
      <c r="I2973" s="197" t="s">
        <v>1460</v>
      </c>
      <c r="J2973" s="201" t="s">
        <v>3547</v>
      </c>
      <c r="K2973" s="197" t="s">
        <v>3550</v>
      </c>
      <c r="L2973" s="192"/>
      <c r="M2973" s="197">
        <v>8.8999999999999999E-3</v>
      </c>
      <c r="N2973" s="192" t="s">
        <v>4634</v>
      </c>
      <c r="O2973" s="194" t="s">
        <v>3214</v>
      </c>
      <c r="P2973" s="192" t="s">
        <v>11204</v>
      </c>
      <c r="Q2973" s="197" t="s">
        <v>3547</v>
      </c>
    </row>
    <row r="2974" spans="1:17">
      <c r="A2974" s="192" t="s">
        <v>7480</v>
      </c>
      <c r="B2974" s="196">
        <v>1.204</v>
      </c>
      <c r="C2974" s="196">
        <v>0.85739999999999994</v>
      </c>
      <c r="D2974" s="196">
        <v>29.970999999999997</v>
      </c>
      <c r="E2974" s="196">
        <v>32.837899999999998</v>
      </c>
      <c r="F2974" s="196">
        <v>35.810799999999993</v>
      </c>
      <c r="G2974" s="196">
        <v>32.680499999999995</v>
      </c>
      <c r="H2974" s="197" t="s">
        <v>4443</v>
      </c>
      <c r="I2974" s="197"/>
      <c r="J2974" s="201" t="s">
        <v>3547</v>
      </c>
      <c r="K2974" s="197"/>
      <c r="L2974" s="192"/>
      <c r="M2974" s="197">
        <v>7.039999999999999E-2</v>
      </c>
      <c r="N2974" s="192" t="s">
        <v>4647</v>
      </c>
      <c r="O2974" s="194" t="s">
        <v>3226</v>
      </c>
      <c r="P2974" s="192" t="s">
        <v>11218</v>
      </c>
      <c r="Q2974" s="197" t="s">
        <v>3547</v>
      </c>
    </row>
    <row r="2975" spans="1:17">
      <c r="A2975" s="192" t="s">
        <v>7481</v>
      </c>
      <c r="B2975" s="196">
        <v>1.4770999999999999</v>
      </c>
      <c r="C2975" s="196">
        <v>0.78699999999999992</v>
      </c>
      <c r="D2975" s="196">
        <v>32.764499999999998</v>
      </c>
      <c r="E2975" s="196">
        <v>33.453599999999994</v>
      </c>
      <c r="F2975" s="196">
        <v>35.100399999999993</v>
      </c>
      <c r="G2975" s="196">
        <v>33.763799999999996</v>
      </c>
      <c r="H2975" s="197" t="s">
        <v>4443</v>
      </c>
      <c r="I2975" s="197"/>
      <c r="J2975" s="201" t="s">
        <v>3547</v>
      </c>
      <c r="K2975" s="197"/>
      <c r="L2975" s="192"/>
      <c r="M2975" s="197"/>
      <c r="N2975" s="192" t="s">
        <v>4648</v>
      </c>
      <c r="O2975" s="194" t="s">
        <v>3227</v>
      </c>
      <c r="P2975" s="192" t="s">
        <v>11219</v>
      </c>
      <c r="Q2975" s="197" t="s">
        <v>3547</v>
      </c>
    </row>
    <row r="2976" spans="1:17">
      <c r="A2976" s="192" t="s">
        <v>7482</v>
      </c>
      <c r="B2976" s="196">
        <v>1.5722999999999998</v>
      </c>
      <c r="C2976" s="196">
        <v>0.97199999999999998</v>
      </c>
      <c r="D2976" s="196">
        <v>36.887799999999999</v>
      </c>
      <c r="E2976" s="196">
        <v>36.967899999999993</v>
      </c>
      <c r="F2976" s="196">
        <v>38.044799999999995</v>
      </c>
      <c r="G2976" s="196">
        <v>37.320699999999995</v>
      </c>
      <c r="H2976" s="197" t="s">
        <v>1524</v>
      </c>
      <c r="I2976" s="197"/>
      <c r="J2976" s="201" t="s">
        <v>3547</v>
      </c>
      <c r="K2976" s="197"/>
      <c r="L2976" s="192"/>
      <c r="M2976" s="197"/>
      <c r="N2976" s="192" t="s">
        <v>4632</v>
      </c>
      <c r="O2976" s="194" t="s">
        <v>3212</v>
      </c>
      <c r="P2976" s="192" t="s">
        <v>11202</v>
      </c>
      <c r="Q2976" s="197" t="s">
        <v>3547</v>
      </c>
    </row>
    <row r="2977" spans="1:17">
      <c r="A2977" s="192" t="s">
        <v>7483</v>
      </c>
      <c r="B2977" s="196">
        <v>1.5590999999999999</v>
      </c>
      <c r="C2977" s="196">
        <v>0.78699999999999992</v>
      </c>
      <c r="D2977" s="196">
        <v>25.962</v>
      </c>
      <c r="E2977" s="196">
        <v>28.676499999999997</v>
      </c>
      <c r="F2977" s="196">
        <v>33.772099999999995</v>
      </c>
      <c r="G2977" s="196">
        <v>29.244899999999998</v>
      </c>
      <c r="H2977" s="197" t="s">
        <v>4443</v>
      </c>
      <c r="I2977" s="197"/>
      <c r="J2977" s="201" t="s">
        <v>3547</v>
      </c>
      <c r="K2977" s="197"/>
      <c r="L2977" s="192"/>
      <c r="M2977" s="197"/>
      <c r="N2977" s="192" t="s">
        <v>4649</v>
      </c>
      <c r="O2977" s="194" t="s">
        <v>3228</v>
      </c>
      <c r="P2977" s="192" t="s">
        <v>11220</v>
      </c>
      <c r="Q2977" s="197" t="s">
        <v>3547</v>
      </c>
    </row>
    <row r="2978" spans="1:17">
      <c r="A2978" s="192" t="s">
        <v>7484</v>
      </c>
      <c r="B2978" s="196">
        <v>1.6873999999999998</v>
      </c>
      <c r="C2978" s="196">
        <v>0.90539999999999998</v>
      </c>
      <c r="D2978" s="196">
        <v>33.343199999999996</v>
      </c>
      <c r="E2978" s="196">
        <v>33.007499999999993</v>
      </c>
      <c r="F2978" s="196">
        <v>34.593699999999998</v>
      </c>
      <c r="G2978" s="196">
        <v>33.668599999999998</v>
      </c>
      <c r="H2978" s="197" t="s">
        <v>4636</v>
      </c>
      <c r="I2978" s="197" t="s">
        <v>1554</v>
      </c>
      <c r="J2978" s="201" t="s">
        <v>3547</v>
      </c>
      <c r="K2978" s="197" t="s">
        <v>3550</v>
      </c>
      <c r="L2978" s="192"/>
      <c r="M2978" s="197"/>
      <c r="N2978" s="192" t="s">
        <v>4637</v>
      </c>
      <c r="O2978" s="194" t="s">
        <v>1759</v>
      </c>
      <c r="P2978" s="192" t="s">
        <v>11206</v>
      </c>
      <c r="Q2978" s="197" t="s">
        <v>9817</v>
      </c>
    </row>
    <row r="2979" spans="1:17">
      <c r="A2979" s="192" t="s">
        <v>7485</v>
      </c>
      <c r="B2979" s="196">
        <v>1.8956999999999999</v>
      </c>
      <c r="C2979" s="196">
        <v>0.78699999999999992</v>
      </c>
      <c r="D2979" s="196">
        <v>33.813899999999997</v>
      </c>
      <c r="E2979" s="196">
        <v>33.964499999999994</v>
      </c>
      <c r="F2979" s="196">
        <v>31.640899999999998</v>
      </c>
      <c r="G2979" s="196">
        <v>33.083299999999994</v>
      </c>
      <c r="H2979" s="197" t="s">
        <v>1765</v>
      </c>
      <c r="I2979" s="197"/>
      <c r="J2979" s="201" t="s">
        <v>3547</v>
      </c>
      <c r="K2979" s="197"/>
      <c r="L2979" s="192"/>
      <c r="M2979" s="197"/>
      <c r="N2979" s="192" t="s">
        <v>4220</v>
      </c>
      <c r="O2979" s="194" t="s">
        <v>3224</v>
      </c>
      <c r="P2979" s="192" t="s">
        <v>11216</v>
      </c>
      <c r="Q2979" s="197" t="s">
        <v>3547</v>
      </c>
    </row>
    <row r="2980" spans="1:17">
      <c r="A2980" s="192" t="s">
        <v>7486</v>
      </c>
      <c r="B2980" s="196">
        <v>1.5738999999999999</v>
      </c>
      <c r="C2980" s="196">
        <v>0.85699999999999998</v>
      </c>
      <c r="D2980" s="196">
        <v>36.395899999999997</v>
      </c>
      <c r="E2980" s="196">
        <v>36.479299999999995</v>
      </c>
      <c r="F2980" s="196">
        <v>36.669799999999995</v>
      </c>
      <c r="G2980" s="196">
        <v>36.514699999999998</v>
      </c>
      <c r="H2980" s="197" t="s">
        <v>1715</v>
      </c>
      <c r="I2980" s="197"/>
      <c r="J2980" s="201" t="s">
        <v>3547</v>
      </c>
      <c r="K2980" s="197"/>
      <c r="L2980" s="192"/>
      <c r="M2980" s="197"/>
      <c r="N2980" s="192" t="s">
        <v>4305</v>
      </c>
      <c r="O2980" s="194" t="s">
        <v>3229</v>
      </c>
      <c r="P2980" s="192" t="s">
        <v>11221</v>
      </c>
      <c r="Q2980" s="197" t="s">
        <v>3547</v>
      </c>
    </row>
    <row r="2981" spans="1:17">
      <c r="A2981" s="192" t="s">
        <v>7487</v>
      </c>
      <c r="B2981" s="196">
        <v>1.7561</v>
      </c>
      <c r="C2981" s="196">
        <v>0.7994</v>
      </c>
      <c r="D2981" s="196">
        <v>34.911699999999996</v>
      </c>
      <c r="E2981" s="196">
        <v>35.869799999999998</v>
      </c>
      <c r="F2981" s="196">
        <v>35.544399999999996</v>
      </c>
      <c r="G2981" s="196">
        <v>35.438499999999998</v>
      </c>
      <c r="H2981" s="197" t="s">
        <v>4622</v>
      </c>
      <c r="I2981" s="197" t="s">
        <v>4298</v>
      </c>
      <c r="J2981" s="201" t="s">
        <v>3547</v>
      </c>
      <c r="K2981" s="197" t="s">
        <v>3550</v>
      </c>
      <c r="L2981" s="192"/>
      <c r="M2981" s="197"/>
      <c r="N2981" s="192" t="s">
        <v>3741</v>
      </c>
      <c r="O2981" s="194" t="s">
        <v>3200</v>
      </c>
      <c r="P2981" s="192" t="s">
        <v>11190</v>
      </c>
      <c r="Q2981" s="197" t="s">
        <v>3547</v>
      </c>
    </row>
    <row r="2982" spans="1:17">
      <c r="A2982" s="192" t="s">
        <v>7488</v>
      </c>
      <c r="B2982" s="196">
        <v>1.1694</v>
      </c>
      <c r="C2982" s="196">
        <v>0.85699999999999998</v>
      </c>
      <c r="D2982" s="196">
        <v>30.292899999999999</v>
      </c>
      <c r="E2982" s="196">
        <v>32.155899999999995</v>
      </c>
      <c r="F2982" s="196">
        <v>33.563499999999998</v>
      </c>
      <c r="G2982" s="196">
        <v>32.016299999999994</v>
      </c>
      <c r="H2982" s="197" t="s">
        <v>1715</v>
      </c>
      <c r="I2982" s="197"/>
      <c r="J2982" s="201" t="s">
        <v>3547</v>
      </c>
      <c r="K2982" s="197"/>
      <c r="L2982" s="192"/>
      <c r="M2982" s="197"/>
      <c r="N2982" s="192" t="s">
        <v>4379</v>
      </c>
      <c r="O2982" s="194" t="s">
        <v>3230</v>
      </c>
      <c r="P2982" s="192" t="s">
        <v>11222</v>
      </c>
      <c r="Q2982" s="197" t="s">
        <v>3547</v>
      </c>
    </row>
    <row r="2983" spans="1:17">
      <c r="A2983" s="192" t="s">
        <v>7489</v>
      </c>
      <c r="B2983" s="196">
        <v>1.7827999999999999</v>
      </c>
      <c r="C2983" s="196">
        <v>0.87429999999999997</v>
      </c>
      <c r="D2983" s="196">
        <v>34.042499999999997</v>
      </c>
      <c r="E2983" s="196">
        <v>35.408699999999996</v>
      </c>
      <c r="F2983" s="196">
        <v>39.153099999999995</v>
      </c>
      <c r="G2983" s="196">
        <v>36.163999999999994</v>
      </c>
      <c r="H2983" s="197" t="s">
        <v>4650</v>
      </c>
      <c r="I2983" s="197" t="s">
        <v>1813</v>
      </c>
      <c r="J2983" s="201" t="s">
        <v>3547</v>
      </c>
      <c r="K2983" s="197" t="s">
        <v>3550</v>
      </c>
      <c r="L2983" s="192"/>
      <c r="M2983" s="197"/>
      <c r="N2983" s="192" t="s">
        <v>4651</v>
      </c>
      <c r="O2983" s="194" t="s">
        <v>3231</v>
      </c>
      <c r="P2983" s="192" t="s">
        <v>11223</v>
      </c>
      <c r="Q2983" s="197" t="s">
        <v>9817</v>
      </c>
    </row>
    <row r="2984" spans="1:17">
      <c r="A2984" s="192" t="s">
        <v>7490</v>
      </c>
      <c r="B2984" s="196">
        <v>1.9568999999999999</v>
      </c>
      <c r="C2984" s="196">
        <v>0.97639999999999993</v>
      </c>
      <c r="D2984" s="196">
        <v>40.611999999999995</v>
      </c>
      <c r="E2984" s="196">
        <v>45.0398</v>
      </c>
      <c r="F2984" s="196">
        <v>47.33</v>
      </c>
      <c r="G2984" s="196">
        <v>44.416999999999994</v>
      </c>
      <c r="H2984" s="197" t="s">
        <v>1379</v>
      </c>
      <c r="I2984" s="197"/>
      <c r="J2984" s="201" t="s">
        <v>3547</v>
      </c>
      <c r="K2984" s="197"/>
      <c r="L2984" s="192"/>
      <c r="M2984" s="197"/>
      <c r="N2984" s="192" t="s">
        <v>4640</v>
      </c>
      <c r="O2984" s="194" t="s">
        <v>1999</v>
      </c>
      <c r="P2984" s="192" t="s">
        <v>11210</v>
      </c>
      <c r="Q2984" s="197" t="s">
        <v>3547</v>
      </c>
    </row>
    <row r="2985" spans="1:17">
      <c r="A2985" s="192" t="s">
        <v>7491</v>
      </c>
      <c r="B2985" s="196">
        <v>1.6782999999999999</v>
      </c>
      <c r="C2985" s="196">
        <v>0.82889999999999997</v>
      </c>
      <c r="D2985" s="196">
        <v>32.773199999999996</v>
      </c>
      <c r="E2985" s="196">
        <v>32.767999999999994</v>
      </c>
      <c r="F2985" s="196">
        <v>34.299799999999998</v>
      </c>
      <c r="G2985" s="196">
        <v>33.301199999999994</v>
      </c>
      <c r="H2985" s="197" t="s">
        <v>4650</v>
      </c>
      <c r="I2985" s="197"/>
      <c r="J2985" s="201" t="s">
        <v>3547</v>
      </c>
      <c r="K2985" s="197"/>
      <c r="L2985" s="192"/>
      <c r="M2985" s="197"/>
      <c r="N2985" s="192" t="s">
        <v>4651</v>
      </c>
      <c r="O2985" s="194" t="s">
        <v>3231</v>
      </c>
      <c r="P2985" s="192" t="s">
        <v>11223</v>
      </c>
      <c r="Q2985" s="197" t="s">
        <v>3547</v>
      </c>
    </row>
    <row r="2986" spans="1:17">
      <c r="A2986" s="192" t="s">
        <v>7492</v>
      </c>
      <c r="B2986" s="196">
        <v>1.7013999999999998</v>
      </c>
      <c r="C2986" s="196">
        <v>0.85699999999999998</v>
      </c>
      <c r="D2986" s="196">
        <v>31.123899999999999</v>
      </c>
      <c r="E2986" s="196">
        <v>33.547399999999996</v>
      </c>
      <c r="F2986" s="196">
        <v>30.8081</v>
      </c>
      <c r="G2986" s="196">
        <v>31.805499999999999</v>
      </c>
      <c r="H2986" s="197" t="s">
        <v>1715</v>
      </c>
      <c r="I2986" s="197"/>
      <c r="J2986" s="201" t="s">
        <v>3547</v>
      </c>
      <c r="K2986" s="197"/>
      <c r="L2986" s="192"/>
      <c r="M2986" s="197"/>
      <c r="N2986" s="192" t="s">
        <v>4641</v>
      </c>
      <c r="O2986" s="194" t="s">
        <v>3219</v>
      </c>
      <c r="P2986" s="192" t="s">
        <v>11211</v>
      </c>
      <c r="Q2986" s="197" t="s">
        <v>3547</v>
      </c>
    </row>
    <row r="2987" spans="1:17">
      <c r="A2987" s="192" t="s">
        <v>7493</v>
      </c>
      <c r="B2987" s="196">
        <v>1.7508999999999999</v>
      </c>
      <c r="C2987" s="196">
        <v>0.90979999999999994</v>
      </c>
      <c r="D2987" s="196">
        <v>38.903799999999997</v>
      </c>
      <c r="E2987" s="196">
        <v>38.167699999999996</v>
      </c>
      <c r="F2987" s="196">
        <v>38.943899999999999</v>
      </c>
      <c r="G2987" s="196">
        <v>38.673099999999998</v>
      </c>
      <c r="H2987" s="197" t="s">
        <v>1644</v>
      </c>
      <c r="I2987" s="197"/>
      <c r="J2987" s="201" t="s">
        <v>3547</v>
      </c>
      <c r="K2987" s="197"/>
      <c r="L2987" s="192"/>
      <c r="M2987" s="197"/>
      <c r="N2987" s="192" t="s">
        <v>4652</v>
      </c>
      <c r="O2987" s="194" t="s">
        <v>3232</v>
      </c>
      <c r="P2987" s="192" t="s">
        <v>11224</v>
      </c>
      <c r="Q2987" s="197" t="s">
        <v>3547</v>
      </c>
    </row>
    <row r="2988" spans="1:17">
      <c r="A2988" s="192" t="s">
        <v>7494</v>
      </c>
      <c r="B2988" s="196">
        <v>1.6768999999999998</v>
      </c>
      <c r="C2988" s="196">
        <v>0.90979999999999994</v>
      </c>
      <c r="D2988" s="196">
        <v>36.471299999999999</v>
      </c>
      <c r="E2988" s="196">
        <v>36.985599999999998</v>
      </c>
      <c r="F2988" s="196">
        <v>38.229899999999994</v>
      </c>
      <c r="G2988" s="196">
        <v>37.264099999999999</v>
      </c>
      <c r="H2988" s="197" t="s">
        <v>1604</v>
      </c>
      <c r="I2988" s="197" t="s">
        <v>1644</v>
      </c>
      <c r="J2988" s="201" t="s">
        <v>3547</v>
      </c>
      <c r="K2988" s="197" t="s">
        <v>3550</v>
      </c>
      <c r="L2988" s="192"/>
      <c r="M2988" s="197">
        <v>5.2999999999999992E-3</v>
      </c>
      <c r="N2988" s="192" t="s">
        <v>4165</v>
      </c>
      <c r="O2988" s="194" t="s">
        <v>3233</v>
      </c>
      <c r="P2988" s="192" t="s">
        <v>11225</v>
      </c>
      <c r="Q2988" s="197" t="s">
        <v>3547</v>
      </c>
    </row>
    <row r="2989" spans="1:17">
      <c r="A2989" s="192" t="s">
        <v>7495</v>
      </c>
      <c r="B2989" s="196">
        <v>1.7744</v>
      </c>
      <c r="C2989" s="196">
        <v>0.9635999999999999</v>
      </c>
      <c r="D2989" s="196">
        <v>39.649299999999997</v>
      </c>
      <c r="E2989" s="196">
        <v>40.450099999999999</v>
      </c>
      <c r="F2989" s="196">
        <v>41.834699999999998</v>
      </c>
      <c r="G2989" s="196">
        <v>40.650199999999998</v>
      </c>
      <c r="H2989" s="197" t="s">
        <v>1499</v>
      </c>
      <c r="I2989" s="197" t="s">
        <v>1460</v>
      </c>
      <c r="J2989" s="201" t="s">
        <v>3547</v>
      </c>
      <c r="K2989" s="197" t="s">
        <v>3550</v>
      </c>
      <c r="L2989" s="192"/>
      <c r="M2989" s="197">
        <v>8.8999999999999999E-3</v>
      </c>
      <c r="N2989" s="192" t="s">
        <v>4634</v>
      </c>
      <c r="O2989" s="194" t="s">
        <v>3214</v>
      </c>
      <c r="P2989" s="192" t="s">
        <v>11204</v>
      </c>
      <c r="Q2989" s="197" t="s">
        <v>3547</v>
      </c>
    </row>
    <row r="2990" spans="1:17">
      <c r="A2990" s="192" t="s">
        <v>7496</v>
      </c>
      <c r="B2990" s="196">
        <v>1.7167999999999999</v>
      </c>
      <c r="C2990" s="196">
        <v>0.9635999999999999</v>
      </c>
      <c r="D2990" s="196">
        <v>39.024899999999995</v>
      </c>
      <c r="E2990" s="196">
        <v>39.750399999999999</v>
      </c>
      <c r="F2990" s="196">
        <v>40.5672</v>
      </c>
      <c r="G2990" s="196">
        <v>39.751499999999993</v>
      </c>
      <c r="H2990" s="197" t="s">
        <v>1499</v>
      </c>
      <c r="I2990" s="197" t="s">
        <v>1460</v>
      </c>
      <c r="J2990" s="201" t="s">
        <v>3547</v>
      </c>
      <c r="K2990" s="197" t="s">
        <v>3550</v>
      </c>
      <c r="L2990" s="192"/>
      <c r="M2990" s="197">
        <v>8.8999999999999999E-3</v>
      </c>
      <c r="N2990" s="192" t="s">
        <v>4634</v>
      </c>
      <c r="O2990" s="194" t="s">
        <v>3214</v>
      </c>
      <c r="P2990" s="192" t="s">
        <v>11204</v>
      </c>
      <c r="Q2990" s="197" t="s">
        <v>3547</v>
      </c>
    </row>
    <row r="2991" spans="1:17">
      <c r="A2991" s="192" t="s">
        <v>7497</v>
      </c>
      <c r="B2991" s="196">
        <v>1.0044999999999999</v>
      </c>
      <c r="C2991" s="196">
        <v>0.97639999999999993</v>
      </c>
      <c r="D2991" s="196">
        <v>35.080999999999996</v>
      </c>
      <c r="E2991" s="196">
        <v>36.8125</v>
      </c>
      <c r="F2991" s="196">
        <v>40.630599999999994</v>
      </c>
      <c r="G2991" s="196">
        <v>37.357399999999998</v>
      </c>
      <c r="H2991" s="197" t="s">
        <v>1379</v>
      </c>
      <c r="I2991" s="197"/>
      <c r="J2991" s="201" t="s">
        <v>3547</v>
      </c>
      <c r="K2991" s="197"/>
      <c r="L2991" s="192"/>
      <c r="M2991" s="197"/>
      <c r="N2991" s="192" t="s">
        <v>4653</v>
      </c>
      <c r="O2991" s="194" t="s">
        <v>3234</v>
      </c>
      <c r="P2991" s="192" t="s">
        <v>11226</v>
      </c>
      <c r="Q2991" s="197" t="s">
        <v>3547</v>
      </c>
    </row>
    <row r="2992" spans="1:17">
      <c r="A2992" s="192" t="s">
        <v>7498</v>
      </c>
      <c r="B2992" s="196">
        <v>1.0320999999999998</v>
      </c>
      <c r="C2992" s="196">
        <v>0.78699999999999992</v>
      </c>
      <c r="D2992" s="196">
        <v>33.296499999999995</v>
      </c>
      <c r="E2992" s="196">
        <v>34.799899999999994</v>
      </c>
      <c r="F2992" s="196">
        <v>38.089399999999998</v>
      </c>
      <c r="G2992" s="196">
        <v>35.444199999999995</v>
      </c>
      <c r="H2992" s="197" t="s">
        <v>4443</v>
      </c>
      <c r="I2992" s="197"/>
      <c r="J2992" s="201" t="s">
        <v>3547</v>
      </c>
      <c r="K2992" s="197"/>
      <c r="L2992" s="192"/>
      <c r="M2992" s="197"/>
      <c r="N2992" s="192" t="s">
        <v>4654</v>
      </c>
      <c r="O2992" s="194" t="s">
        <v>3235</v>
      </c>
      <c r="P2992" s="192" t="s">
        <v>11227</v>
      </c>
      <c r="Q2992" s="197" t="s">
        <v>3547</v>
      </c>
    </row>
    <row r="2993" spans="1:17">
      <c r="A2993" s="192" t="s">
        <v>7499</v>
      </c>
      <c r="B2993" s="196">
        <v>1.5736999999999999</v>
      </c>
      <c r="C2993" s="196">
        <v>0.81759999999999999</v>
      </c>
      <c r="D2993" s="196">
        <v>34.4803</v>
      </c>
      <c r="E2993" s="196">
        <v>33.503299999999996</v>
      </c>
      <c r="F2993" s="196">
        <v>36.062799999999996</v>
      </c>
      <c r="G2993" s="196">
        <v>34.677899999999994</v>
      </c>
      <c r="H2993" s="197" t="s">
        <v>4628</v>
      </c>
      <c r="I2993" s="197"/>
      <c r="J2993" s="201" t="s">
        <v>3547</v>
      </c>
      <c r="K2993" s="197"/>
      <c r="L2993" s="192"/>
      <c r="M2993" s="197"/>
      <c r="N2993" s="192" t="s">
        <v>4629</v>
      </c>
      <c r="O2993" s="194" t="s">
        <v>3207</v>
      </c>
      <c r="P2993" s="192" t="s">
        <v>11197</v>
      </c>
      <c r="Q2993" s="197" t="s">
        <v>3547</v>
      </c>
    </row>
    <row r="2994" spans="1:17">
      <c r="A2994" s="192" t="s">
        <v>7500</v>
      </c>
      <c r="B2994" s="196">
        <v>1.3596999999999999</v>
      </c>
      <c r="C2994" s="196">
        <v>0.9635999999999999</v>
      </c>
      <c r="D2994" s="196">
        <v>38.211799999999997</v>
      </c>
      <c r="E2994" s="196">
        <v>39.399799999999999</v>
      </c>
      <c r="F2994" s="196">
        <v>40.591499999999996</v>
      </c>
      <c r="G2994" s="196">
        <v>39.4011</v>
      </c>
      <c r="H2994" s="197" t="s">
        <v>1499</v>
      </c>
      <c r="I2994" s="197" t="s">
        <v>1460</v>
      </c>
      <c r="J2994" s="201" t="s">
        <v>3547</v>
      </c>
      <c r="K2994" s="197" t="s">
        <v>3550</v>
      </c>
      <c r="L2994" s="192"/>
      <c r="M2994" s="197"/>
      <c r="N2994" s="192" t="s">
        <v>3639</v>
      </c>
      <c r="O2994" s="194" t="s">
        <v>3236</v>
      </c>
      <c r="P2994" s="192" t="s">
        <v>11228</v>
      </c>
      <c r="Q2994" s="197" t="s">
        <v>3547</v>
      </c>
    </row>
    <row r="2995" spans="1:17">
      <c r="A2995" s="192" t="s">
        <v>7501</v>
      </c>
      <c r="B2995" s="196">
        <v>1.5435999999999999</v>
      </c>
      <c r="C2995" s="196">
        <v>0.92779999999999996</v>
      </c>
      <c r="D2995" s="196">
        <v>32.397699999999993</v>
      </c>
      <c r="E2995" s="196">
        <v>33.519099999999995</v>
      </c>
      <c r="F2995" s="196">
        <v>34.373599999999996</v>
      </c>
      <c r="G2995" s="196">
        <v>33.347899999999996</v>
      </c>
      <c r="H2995" s="197" t="s">
        <v>1554</v>
      </c>
      <c r="I2995" s="197"/>
      <c r="J2995" s="201" t="s">
        <v>3547</v>
      </c>
      <c r="K2995" s="197"/>
      <c r="L2995" s="192"/>
      <c r="M2995" s="197"/>
      <c r="N2995" s="192" t="s">
        <v>4024</v>
      </c>
      <c r="O2995" s="194" t="s">
        <v>3217</v>
      </c>
      <c r="P2995" s="192" t="s">
        <v>11208</v>
      </c>
      <c r="Q2995" s="197" t="s">
        <v>3547</v>
      </c>
    </row>
    <row r="2996" spans="1:17">
      <c r="A2996" s="192" t="s">
        <v>7502</v>
      </c>
      <c r="B2996" s="196">
        <v>1.3057999999999998</v>
      </c>
      <c r="C2996" s="196">
        <v>0.78699999999999992</v>
      </c>
      <c r="D2996" s="196">
        <v>33.340999999999994</v>
      </c>
      <c r="E2996" s="196">
        <v>30.711399999999998</v>
      </c>
      <c r="F2996" s="196">
        <v>34.208799999999997</v>
      </c>
      <c r="G2996" s="196">
        <v>32.7166</v>
      </c>
      <c r="H2996" s="197" t="s">
        <v>4443</v>
      </c>
      <c r="I2996" s="197"/>
      <c r="J2996" s="201" t="s">
        <v>3547</v>
      </c>
      <c r="K2996" s="197"/>
      <c r="L2996" s="192"/>
      <c r="M2996" s="197"/>
      <c r="N2996" s="192" t="s">
        <v>4655</v>
      </c>
      <c r="O2996" s="194" t="s">
        <v>3237</v>
      </c>
      <c r="P2996" s="192" t="s">
        <v>11229</v>
      </c>
      <c r="Q2996" s="197" t="s">
        <v>3547</v>
      </c>
    </row>
    <row r="2997" spans="1:17">
      <c r="A2997" s="192" t="s">
        <v>7503</v>
      </c>
      <c r="B2997" s="196">
        <v>1.0021</v>
      </c>
      <c r="C2997" s="196">
        <v>0.79189999999999994</v>
      </c>
      <c r="D2997" s="196">
        <v>30.372999999999998</v>
      </c>
      <c r="E2997" s="196">
        <v>27.6677</v>
      </c>
      <c r="F2997" s="196">
        <v>29.020199999999999</v>
      </c>
      <c r="G2997" s="196">
        <v>28.897399999999998</v>
      </c>
      <c r="H2997" s="197" t="s">
        <v>4443</v>
      </c>
      <c r="I2997" s="197"/>
      <c r="J2997" s="201" t="s">
        <v>3547</v>
      </c>
      <c r="K2997" s="197"/>
      <c r="L2997" s="192"/>
      <c r="M2997" s="197">
        <v>4.8999999999999998E-3</v>
      </c>
      <c r="N2997" s="192" t="s">
        <v>4656</v>
      </c>
      <c r="O2997" s="194" t="s">
        <v>3238</v>
      </c>
      <c r="P2997" s="192" t="s">
        <v>11230</v>
      </c>
      <c r="Q2997" s="197" t="s">
        <v>3547</v>
      </c>
    </row>
    <row r="2998" spans="1:17">
      <c r="A2998" s="192" t="s">
        <v>7504</v>
      </c>
      <c r="B2998" s="196">
        <v>2.3358999999999996</v>
      </c>
      <c r="C2998" s="196">
        <v>0.86759999999999993</v>
      </c>
      <c r="D2998" s="196">
        <v>33.217899999999993</v>
      </c>
      <c r="E2998" s="196">
        <v>31.042999999999999</v>
      </c>
      <c r="F2998" s="196">
        <v>32.834299999999999</v>
      </c>
      <c r="G2998" s="196">
        <v>32.3812</v>
      </c>
      <c r="H2998" s="197" t="s">
        <v>1920</v>
      </c>
      <c r="I2998" s="197"/>
      <c r="J2998" s="201" t="s">
        <v>3547</v>
      </c>
      <c r="K2998" s="197"/>
      <c r="L2998" s="192"/>
      <c r="M2998" s="197"/>
      <c r="N2998" s="192" t="s">
        <v>4635</v>
      </c>
      <c r="O2998" s="194" t="s">
        <v>3215</v>
      </c>
      <c r="P2998" s="192" t="s">
        <v>11205</v>
      </c>
      <c r="Q2998" s="197" t="s">
        <v>3547</v>
      </c>
    </row>
    <row r="2999" spans="1:17">
      <c r="A2999" s="192" t="s">
        <v>7505</v>
      </c>
      <c r="B2999" s="196">
        <v>1.17</v>
      </c>
      <c r="C2999" s="196">
        <v>0.80309999999999993</v>
      </c>
      <c r="D2999" s="196">
        <v>33.052899999999994</v>
      </c>
      <c r="E2999" s="196">
        <v>34.515599999999999</v>
      </c>
      <c r="F2999" s="196">
        <v>36.009799999999998</v>
      </c>
      <c r="G2999" s="196">
        <v>34.452199999999998</v>
      </c>
      <c r="H2999" s="197" t="s">
        <v>4443</v>
      </c>
      <c r="I2999" s="197"/>
      <c r="J2999" s="201" t="s">
        <v>3547</v>
      </c>
      <c r="K2999" s="197"/>
      <c r="L2999" s="192"/>
      <c r="M2999" s="197">
        <v>1.61E-2</v>
      </c>
      <c r="N2999" s="192" t="s">
        <v>4657</v>
      </c>
      <c r="O2999" s="194" t="s">
        <v>3239</v>
      </c>
      <c r="P2999" s="192" t="s">
        <v>11231</v>
      </c>
      <c r="Q2999" s="197" t="s">
        <v>3547</v>
      </c>
    </row>
    <row r="3000" spans="1:17">
      <c r="A3000" s="192" t="s">
        <v>7506</v>
      </c>
      <c r="B3000" s="196">
        <v>1.2343999999999999</v>
      </c>
      <c r="C3000" s="196">
        <v>0.85699999999999998</v>
      </c>
      <c r="D3000" s="196">
        <v>36.910499999999999</v>
      </c>
      <c r="E3000" s="196">
        <v>35.266099999999994</v>
      </c>
      <c r="F3000" s="196">
        <v>33.855399999999996</v>
      </c>
      <c r="G3000" s="196">
        <v>35.334199999999996</v>
      </c>
      <c r="H3000" s="197" t="s">
        <v>1715</v>
      </c>
      <c r="I3000" s="197"/>
      <c r="J3000" s="201" t="s">
        <v>3547</v>
      </c>
      <c r="K3000" s="197"/>
      <c r="L3000" s="192"/>
      <c r="M3000" s="197"/>
      <c r="N3000" s="192" t="s">
        <v>4658</v>
      </c>
      <c r="O3000" s="194" t="s">
        <v>1751</v>
      </c>
      <c r="P3000" s="192" t="s">
        <v>11232</v>
      </c>
      <c r="Q3000" s="197" t="s">
        <v>3547</v>
      </c>
    </row>
    <row r="3001" spans="1:17">
      <c r="A3001" s="192" t="s">
        <v>7507</v>
      </c>
      <c r="B3001" s="196">
        <v>1.6035999999999999</v>
      </c>
      <c r="C3001" s="196">
        <v>0.82889999999999997</v>
      </c>
      <c r="D3001" s="196">
        <v>34.142499999999998</v>
      </c>
      <c r="E3001" s="196">
        <v>33.515199999999993</v>
      </c>
      <c r="F3001" s="196">
        <v>35.378999999999998</v>
      </c>
      <c r="G3001" s="196">
        <v>34.331599999999995</v>
      </c>
      <c r="H3001" s="197" t="s">
        <v>4650</v>
      </c>
      <c r="I3001" s="197"/>
      <c r="J3001" s="201" t="s">
        <v>3547</v>
      </c>
      <c r="K3001" s="197"/>
      <c r="L3001" s="192"/>
      <c r="M3001" s="197"/>
      <c r="N3001" s="192" t="s">
        <v>4651</v>
      </c>
      <c r="O3001" s="194" t="s">
        <v>3231</v>
      </c>
      <c r="P3001" s="192" t="s">
        <v>11223</v>
      </c>
      <c r="Q3001" s="197" t="s">
        <v>3547</v>
      </c>
    </row>
    <row r="3002" spans="1:17">
      <c r="A3002" s="192" t="s">
        <v>7509</v>
      </c>
      <c r="B3002" s="196">
        <v>1.1772999999999998</v>
      </c>
      <c r="C3002" s="196">
        <v>0.90979999999999994</v>
      </c>
      <c r="D3002" s="196">
        <v>37.238999999999997</v>
      </c>
      <c r="E3002" s="196">
        <v>36.6434</v>
      </c>
      <c r="F3002" s="196">
        <v>37.309599999999996</v>
      </c>
      <c r="G3002" s="196">
        <v>37.066799999999994</v>
      </c>
      <c r="H3002" s="197" t="s">
        <v>4443</v>
      </c>
      <c r="I3002" s="197" t="s">
        <v>1644</v>
      </c>
      <c r="J3002" s="201" t="s">
        <v>3547</v>
      </c>
      <c r="K3002" s="197" t="s">
        <v>3550</v>
      </c>
      <c r="L3002" s="192"/>
      <c r="M3002" s="197"/>
      <c r="N3002" s="192" t="s">
        <v>4659</v>
      </c>
      <c r="O3002" s="194" t="s">
        <v>3240</v>
      </c>
      <c r="P3002" s="192" t="s">
        <v>11233</v>
      </c>
      <c r="Q3002" s="197" t="s">
        <v>3547</v>
      </c>
    </row>
    <row r="3003" spans="1:17">
      <c r="A3003" s="192" t="s">
        <v>7510</v>
      </c>
      <c r="B3003" s="196">
        <v>1.8428</v>
      </c>
      <c r="C3003" s="196">
        <v>0.97199999999999998</v>
      </c>
      <c r="D3003" s="196">
        <v>39.862299999999998</v>
      </c>
      <c r="E3003" s="196">
        <v>40.458999999999996</v>
      </c>
      <c r="F3003" s="196">
        <v>41.719499999999996</v>
      </c>
      <c r="G3003" s="196">
        <v>40.708299999999994</v>
      </c>
      <c r="H3003" s="197" t="s">
        <v>1524</v>
      </c>
      <c r="I3003" s="197"/>
      <c r="J3003" s="201" t="s">
        <v>3547</v>
      </c>
      <c r="K3003" s="197"/>
      <c r="L3003" s="192"/>
      <c r="M3003" s="197"/>
      <c r="N3003" s="192" t="s">
        <v>4632</v>
      </c>
      <c r="O3003" s="194" t="s">
        <v>3212</v>
      </c>
      <c r="P3003" s="192" t="s">
        <v>11202</v>
      </c>
      <c r="Q3003" s="197" t="s">
        <v>3547</v>
      </c>
    </row>
    <row r="3004" spans="1:17">
      <c r="A3004" s="192" t="s">
        <v>7511</v>
      </c>
      <c r="B3004" s="196">
        <v>1.3014999999999999</v>
      </c>
      <c r="C3004" s="196">
        <v>0.97199999999999998</v>
      </c>
      <c r="D3004" s="196">
        <v>33.398399999999995</v>
      </c>
      <c r="E3004" s="196">
        <v>26.092699999999997</v>
      </c>
      <c r="F3004" s="196">
        <v>40.012599999999999</v>
      </c>
      <c r="G3004" s="196">
        <v>31.887099999999997</v>
      </c>
      <c r="H3004" s="197" t="s">
        <v>4443</v>
      </c>
      <c r="I3004" s="197" t="s">
        <v>1524</v>
      </c>
      <c r="J3004" s="201" t="s">
        <v>3547</v>
      </c>
      <c r="K3004" s="197" t="s">
        <v>3550</v>
      </c>
      <c r="L3004" s="192"/>
      <c r="M3004" s="197"/>
      <c r="N3004" s="192" t="s">
        <v>1341</v>
      </c>
      <c r="O3004" s="194" t="s">
        <v>3241</v>
      </c>
      <c r="P3004" s="192" t="s">
        <v>11234</v>
      </c>
      <c r="Q3004" s="197" t="s">
        <v>3547</v>
      </c>
    </row>
    <row r="3005" spans="1:17">
      <c r="A3005" s="192" t="s">
        <v>7512</v>
      </c>
      <c r="B3005" s="196"/>
      <c r="C3005" s="196">
        <v>0.78699999999999992</v>
      </c>
      <c r="D3005" s="196">
        <v>31.784299999999998</v>
      </c>
      <c r="E3005" s="196">
        <v>32.298599999999993</v>
      </c>
      <c r="F3005" s="196">
        <v>30.786899999999999</v>
      </c>
      <c r="G3005" s="196">
        <v>31.621599999999997</v>
      </c>
      <c r="H3005" s="197" t="s">
        <v>4443</v>
      </c>
      <c r="I3005" s="197"/>
      <c r="J3005" s="201" t="s">
        <v>3547</v>
      </c>
      <c r="K3005" s="197"/>
      <c r="L3005" s="192"/>
      <c r="M3005" s="197"/>
      <c r="N3005" s="192" t="s">
        <v>4660</v>
      </c>
      <c r="O3005" s="194" t="s">
        <v>3242</v>
      </c>
      <c r="P3005" s="192" t="s">
        <v>11235</v>
      </c>
      <c r="Q3005" s="197" t="s">
        <v>3547</v>
      </c>
    </row>
    <row r="3006" spans="1:17">
      <c r="A3006" s="192" t="s">
        <v>7513</v>
      </c>
      <c r="B3006" s="196">
        <v>1.1835</v>
      </c>
      <c r="C3006" s="196">
        <v>0.94369999999999998</v>
      </c>
      <c r="D3006" s="196">
        <v>31.890499999999999</v>
      </c>
      <c r="E3006" s="196">
        <v>33.805399999999999</v>
      </c>
      <c r="F3006" s="196">
        <v>36.629899999999999</v>
      </c>
      <c r="G3006" s="196">
        <v>34.017599999999995</v>
      </c>
      <c r="H3006" s="197" t="s">
        <v>4443</v>
      </c>
      <c r="I3006" s="197" t="s">
        <v>1499</v>
      </c>
      <c r="J3006" s="201" t="s">
        <v>3610</v>
      </c>
      <c r="K3006" s="197"/>
      <c r="L3006" s="192"/>
      <c r="M3006" s="197">
        <v>4.1499999999999995E-2</v>
      </c>
      <c r="N3006" s="192" t="s">
        <v>4248</v>
      </c>
      <c r="O3006" s="194" t="s">
        <v>3243</v>
      </c>
      <c r="P3006" s="192" t="s">
        <v>11236</v>
      </c>
      <c r="Q3006" s="197" t="s">
        <v>3547</v>
      </c>
    </row>
    <row r="3007" spans="1:17">
      <c r="A3007" s="192" t="s">
        <v>7514</v>
      </c>
      <c r="B3007" s="196">
        <v>2.6452999999999998</v>
      </c>
      <c r="C3007" s="196">
        <v>0.97199999999999998</v>
      </c>
      <c r="D3007" s="196">
        <v>42.294599999999996</v>
      </c>
      <c r="E3007" s="196">
        <v>42.934399999999997</v>
      </c>
      <c r="F3007" s="196">
        <v>43.094699999999996</v>
      </c>
      <c r="G3007" s="196">
        <v>42.786499999999997</v>
      </c>
      <c r="H3007" s="197" t="s">
        <v>1524</v>
      </c>
      <c r="I3007" s="197"/>
      <c r="J3007" s="201" t="s">
        <v>3547</v>
      </c>
      <c r="K3007" s="197"/>
      <c r="L3007" s="192"/>
      <c r="M3007" s="197"/>
      <c r="N3007" s="192" t="s">
        <v>4632</v>
      </c>
      <c r="O3007" s="194" t="s">
        <v>3212</v>
      </c>
      <c r="P3007" s="192" t="s">
        <v>11202</v>
      </c>
      <c r="Q3007" s="197" t="s">
        <v>3547</v>
      </c>
    </row>
    <row r="3008" spans="1:17">
      <c r="A3008" s="192" t="s">
        <v>7515</v>
      </c>
      <c r="B3008" s="196">
        <v>1.3170999999999999</v>
      </c>
      <c r="C3008" s="196">
        <v>0.78699999999999992</v>
      </c>
      <c r="D3008" s="196">
        <v>28.753299999999999</v>
      </c>
      <c r="E3008" s="196">
        <v>33.805899999999994</v>
      </c>
      <c r="F3008" s="196">
        <v>37.8187</v>
      </c>
      <c r="G3008" s="196">
        <v>32.907899999999998</v>
      </c>
      <c r="H3008" s="197" t="s">
        <v>4443</v>
      </c>
      <c r="I3008" s="197"/>
      <c r="J3008" s="201" t="s">
        <v>3547</v>
      </c>
      <c r="K3008" s="197"/>
      <c r="L3008" s="192"/>
      <c r="M3008" s="197"/>
      <c r="N3008" s="192" t="s">
        <v>3564</v>
      </c>
      <c r="O3008" s="194" t="s">
        <v>3244</v>
      </c>
      <c r="P3008" s="192" t="s">
        <v>11237</v>
      </c>
      <c r="Q3008" s="197" t="s">
        <v>3547</v>
      </c>
    </row>
    <row r="3009" spans="1:17">
      <c r="A3009" s="192" t="s">
        <v>7516</v>
      </c>
      <c r="B3009" s="196">
        <v>1.6361999999999999</v>
      </c>
      <c r="C3009" s="196">
        <v>0.9635999999999999</v>
      </c>
      <c r="D3009" s="196">
        <v>32.8979</v>
      </c>
      <c r="E3009" s="196">
        <v>32.760599999999997</v>
      </c>
      <c r="F3009" s="196">
        <v>34.185799999999993</v>
      </c>
      <c r="G3009" s="196">
        <v>33.288899999999998</v>
      </c>
      <c r="H3009" s="197" t="s">
        <v>4443</v>
      </c>
      <c r="I3009" s="197" t="s">
        <v>1460</v>
      </c>
      <c r="J3009" s="201" t="s">
        <v>3547</v>
      </c>
      <c r="K3009" s="197" t="s">
        <v>3550</v>
      </c>
      <c r="L3009" s="192"/>
      <c r="M3009" s="197"/>
      <c r="N3009" s="192" t="s">
        <v>4661</v>
      </c>
      <c r="O3009" s="194" t="s">
        <v>3245</v>
      </c>
      <c r="P3009" s="192" t="s">
        <v>11238</v>
      </c>
      <c r="Q3009" s="197" t="s">
        <v>3547</v>
      </c>
    </row>
    <row r="3010" spans="1:17">
      <c r="A3010" s="192" t="s">
        <v>7517</v>
      </c>
      <c r="B3010" s="196">
        <v>1.7498999999999998</v>
      </c>
      <c r="C3010" s="196">
        <v>0.84959999999999991</v>
      </c>
      <c r="D3010" s="196">
        <v>28.5931</v>
      </c>
      <c r="E3010" s="196">
        <v>29.053299999999997</v>
      </c>
      <c r="F3010" s="196">
        <v>31.141099999999998</v>
      </c>
      <c r="G3010" s="196">
        <v>29.582099999999997</v>
      </c>
      <c r="H3010" s="197" t="s">
        <v>1993</v>
      </c>
      <c r="I3010" s="197" t="s">
        <v>4062</v>
      </c>
      <c r="J3010" s="201" t="s">
        <v>3547</v>
      </c>
      <c r="K3010" s="197" t="s">
        <v>3550</v>
      </c>
      <c r="L3010" s="192"/>
      <c r="M3010" s="197"/>
      <c r="N3010" s="192" t="s">
        <v>4662</v>
      </c>
      <c r="O3010" s="194" t="s">
        <v>3246</v>
      </c>
      <c r="P3010" s="192" t="s">
        <v>11239</v>
      </c>
      <c r="Q3010" s="197" t="s">
        <v>9817</v>
      </c>
    </row>
    <row r="3011" spans="1:17">
      <c r="A3011" s="192" t="s">
        <v>7518</v>
      </c>
      <c r="B3011" s="196">
        <v>1.3923999999999999</v>
      </c>
      <c r="C3011" s="196">
        <v>0.94369999999999998</v>
      </c>
      <c r="D3011" s="196">
        <v>38.361399999999996</v>
      </c>
      <c r="E3011" s="196">
        <v>35.6312</v>
      </c>
      <c r="F3011" s="196">
        <v>35.2226</v>
      </c>
      <c r="G3011" s="196">
        <v>36.26</v>
      </c>
      <c r="H3011" s="197" t="s">
        <v>1499</v>
      </c>
      <c r="I3011" s="197"/>
      <c r="J3011" s="201" t="s">
        <v>3547</v>
      </c>
      <c r="K3011" s="197"/>
      <c r="L3011" s="192"/>
      <c r="M3011" s="197"/>
      <c r="N3011" s="192" t="s">
        <v>4663</v>
      </c>
      <c r="O3011" s="194" t="s">
        <v>3247</v>
      </c>
      <c r="P3011" s="192" t="s">
        <v>11240</v>
      </c>
      <c r="Q3011" s="197" t="s">
        <v>3547</v>
      </c>
    </row>
    <row r="3012" spans="1:17">
      <c r="A3012" s="192" t="s">
        <v>7519</v>
      </c>
      <c r="B3012" s="196">
        <v>1.9056</v>
      </c>
      <c r="C3012" s="196">
        <v>0.86759999999999993</v>
      </c>
      <c r="D3012" s="196">
        <v>32.7547</v>
      </c>
      <c r="E3012" s="196">
        <v>33.855199999999996</v>
      </c>
      <c r="F3012" s="196">
        <v>36.233699999999999</v>
      </c>
      <c r="G3012" s="196">
        <v>34.233899999999998</v>
      </c>
      <c r="H3012" s="197" t="s">
        <v>1358</v>
      </c>
      <c r="I3012" s="197" t="s">
        <v>1920</v>
      </c>
      <c r="J3012" s="201" t="s">
        <v>3547</v>
      </c>
      <c r="K3012" s="197" t="s">
        <v>3550</v>
      </c>
      <c r="L3012" s="192"/>
      <c r="M3012" s="197"/>
      <c r="N3012" s="192" t="s">
        <v>4591</v>
      </c>
      <c r="O3012" s="194" t="s">
        <v>3248</v>
      </c>
      <c r="P3012" s="192" t="s">
        <v>11241</v>
      </c>
      <c r="Q3012" s="197" t="s">
        <v>9817</v>
      </c>
    </row>
    <row r="3013" spans="1:17">
      <c r="A3013" s="192" t="s">
        <v>7520</v>
      </c>
      <c r="B3013" s="196">
        <v>1.0228999999999999</v>
      </c>
      <c r="C3013" s="196">
        <v>0.80549999999999988</v>
      </c>
      <c r="D3013" s="196">
        <v>28.982799999999997</v>
      </c>
      <c r="E3013" s="196">
        <v>31.112299999999998</v>
      </c>
      <c r="F3013" s="196">
        <v>32.837399999999995</v>
      </c>
      <c r="G3013" s="196">
        <v>30.835199999999997</v>
      </c>
      <c r="H3013" s="197" t="s">
        <v>4443</v>
      </c>
      <c r="I3013" s="197"/>
      <c r="J3013" s="201" t="s">
        <v>3547</v>
      </c>
      <c r="K3013" s="197"/>
      <c r="L3013" s="192"/>
      <c r="M3013" s="197">
        <v>1.8499999999999999E-2</v>
      </c>
      <c r="N3013" s="192" t="s">
        <v>4219</v>
      </c>
      <c r="O3013" s="194" t="s">
        <v>3249</v>
      </c>
      <c r="P3013" s="192" t="s">
        <v>11242</v>
      </c>
      <c r="Q3013" s="197" t="s">
        <v>3547</v>
      </c>
    </row>
    <row r="3014" spans="1:17">
      <c r="A3014" s="192" t="s">
        <v>7521</v>
      </c>
      <c r="B3014" s="196">
        <v>1.6788999999999998</v>
      </c>
      <c r="C3014" s="196">
        <v>0.78889999999999993</v>
      </c>
      <c r="D3014" s="196">
        <v>27.245899999999999</v>
      </c>
      <c r="E3014" s="196">
        <v>29.957799999999999</v>
      </c>
      <c r="F3014" s="196">
        <v>32.440599999999996</v>
      </c>
      <c r="G3014" s="196">
        <v>29.791099999999997</v>
      </c>
      <c r="H3014" s="197" t="s">
        <v>4443</v>
      </c>
      <c r="I3014" s="197" t="s">
        <v>1585</v>
      </c>
      <c r="J3014" s="201" t="s">
        <v>3547</v>
      </c>
      <c r="K3014" s="197" t="s">
        <v>3550</v>
      </c>
      <c r="L3014" s="192"/>
      <c r="M3014" s="197"/>
      <c r="N3014" s="192" t="s">
        <v>4664</v>
      </c>
      <c r="O3014" s="194" t="s">
        <v>3250</v>
      </c>
      <c r="P3014" s="192" t="s">
        <v>11243</v>
      </c>
      <c r="Q3014" s="197" t="s">
        <v>3547</v>
      </c>
    </row>
    <row r="3015" spans="1:17">
      <c r="A3015" s="192" t="s">
        <v>7522</v>
      </c>
      <c r="B3015" s="196">
        <v>2.1748999999999996</v>
      </c>
      <c r="C3015" s="196">
        <v>0.85699999999999998</v>
      </c>
      <c r="D3015" s="196">
        <v>36.400699999999993</v>
      </c>
      <c r="E3015" s="196">
        <v>35.663199999999996</v>
      </c>
      <c r="F3015" s="196">
        <v>35.879099999999994</v>
      </c>
      <c r="G3015" s="196">
        <v>35.970899999999993</v>
      </c>
      <c r="H3015" s="197" t="s">
        <v>1715</v>
      </c>
      <c r="I3015" s="197"/>
      <c r="J3015" s="201" t="s">
        <v>3547</v>
      </c>
      <c r="K3015" s="197"/>
      <c r="L3015" s="192"/>
      <c r="M3015" s="197"/>
      <c r="N3015" s="192" t="s">
        <v>4641</v>
      </c>
      <c r="O3015" s="194" t="s">
        <v>3219</v>
      </c>
      <c r="P3015" s="192" t="s">
        <v>11211</v>
      </c>
      <c r="Q3015" s="197" t="s">
        <v>3547</v>
      </c>
    </row>
    <row r="3016" spans="1:17">
      <c r="A3016" s="192" t="s">
        <v>9757</v>
      </c>
      <c r="B3016" s="196">
        <v>1.1200999999999999</v>
      </c>
      <c r="C3016" s="196">
        <v>0.85059999999999991</v>
      </c>
      <c r="D3016" s="196">
        <v>34.2776</v>
      </c>
      <c r="E3016" s="196">
        <v>28.4514</v>
      </c>
      <c r="F3016" s="196">
        <v>29.311799999999998</v>
      </c>
      <c r="G3016" s="196">
        <v>30.794499999999999</v>
      </c>
      <c r="H3016" s="197" t="s">
        <v>4443</v>
      </c>
      <c r="I3016" s="197"/>
      <c r="J3016" s="201" t="s">
        <v>3547</v>
      </c>
      <c r="K3016" s="197"/>
      <c r="L3016" s="192"/>
      <c r="M3016" s="197">
        <v>6.359999999999999E-2</v>
      </c>
      <c r="N3016" s="192" t="s">
        <v>4665</v>
      </c>
      <c r="O3016" s="194" t="s">
        <v>3251</v>
      </c>
      <c r="P3016" s="192" t="s">
        <v>11244</v>
      </c>
      <c r="Q3016" s="197" t="s">
        <v>3547</v>
      </c>
    </row>
    <row r="3017" spans="1:17">
      <c r="A3017" s="192" t="s">
        <v>7523</v>
      </c>
      <c r="B3017" s="196">
        <v>1.0117999999999998</v>
      </c>
      <c r="C3017" s="196">
        <v>0.78699999999999992</v>
      </c>
      <c r="D3017" s="196">
        <v>35.454499999999996</v>
      </c>
      <c r="E3017" s="196">
        <v>35.0092</v>
      </c>
      <c r="F3017" s="196"/>
      <c r="G3017" s="196">
        <v>35.236399999999996</v>
      </c>
      <c r="H3017" s="197" t="s">
        <v>4443</v>
      </c>
      <c r="I3017" s="197"/>
      <c r="J3017" s="201" t="s">
        <v>3547</v>
      </c>
      <c r="K3017" s="197"/>
      <c r="L3017" s="192"/>
      <c r="M3017" s="197"/>
      <c r="N3017" s="192" t="s">
        <v>4666</v>
      </c>
      <c r="O3017" s="194" t="s">
        <v>3252</v>
      </c>
      <c r="P3017" s="192" t="s">
        <v>11245</v>
      </c>
      <c r="Q3017" s="197" t="s">
        <v>3547</v>
      </c>
    </row>
    <row r="3018" spans="1:17">
      <c r="A3018" s="192" t="s">
        <v>7525</v>
      </c>
      <c r="B3018" s="196">
        <v>1.6093999999999999</v>
      </c>
      <c r="C3018" s="196">
        <v>0.97199999999999998</v>
      </c>
      <c r="D3018" s="196">
        <v>38.181399999999996</v>
      </c>
      <c r="E3018" s="196">
        <v>39.229799999999997</v>
      </c>
      <c r="F3018" s="196">
        <v>40.2318</v>
      </c>
      <c r="G3018" s="196">
        <v>39.218399999999995</v>
      </c>
      <c r="H3018" s="197" t="s">
        <v>1524</v>
      </c>
      <c r="I3018" s="197"/>
      <c r="J3018" s="201" t="s">
        <v>3547</v>
      </c>
      <c r="K3018" s="197"/>
      <c r="L3018" s="192"/>
      <c r="M3018" s="197"/>
      <c r="N3018" s="192" t="s">
        <v>3565</v>
      </c>
      <c r="O3018" s="194" t="s">
        <v>3253</v>
      </c>
      <c r="P3018" s="192" t="s">
        <v>11246</v>
      </c>
      <c r="Q3018" s="197" t="s">
        <v>3547</v>
      </c>
    </row>
    <row r="3019" spans="1:17">
      <c r="A3019" s="192" t="s">
        <v>7526</v>
      </c>
      <c r="B3019" s="196">
        <v>1.8232999999999999</v>
      </c>
      <c r="C3019" s="196">
        <v>0.8526999999999999</v>
      </c>
      <c r="D3019" s="196">
        <v>34.126599999999996</v>
      </c>
      <c r="E3019" s="196">
        <v>35.536699999999996</v>
      </c>
      <c r="F3019" s="196">
        <v>37.081299999999999</v>
      </c>
      <c r="G3019" s="196">
        <v>35.627799999999993</v>
      </c>
      <c r="H3019" s="197" t="s">
        <v>4643</v>
      </c>
      <c r="I3019" s="197"/>
      <c r="J3019" s="201" t="s">
        <v>3547</v>
      </c>
      <c r="K3019" s="197"/>
      <c r="L3019" s="192"/>
      <c r="M3019" s="197"/>
      <c r="N3019" s="192" t="s">
        <v>3802</v>
      </c>
      <c r="O3019" s="194" t="s">
        <v>3254</v>
      </c>
      <c r="P3019" s="192" t="s">
        <v>11247</v>
      </c>
      <c r="Q3019" s="197" t="s">
        <v>3547</v>
      </c>
    </row>
    <row r="3020" spans="1:17">
      <c r="A3020" s="192" t="s">
        <v>7527</v>
      </c>
      <c r="B3020" s="196">
        <v>1.7066999999999999</v>
      </c>
      <c r="C3020" s="196">
        <v>0.81399999999999995</v>
      </c>
      <c r="D3020" s="196">
        <v>31.407499999999999</v>
      </c>
      <c r="E3020" s="196">
        <v>32.236399999999996</v>
      </c>
      <c r="F3020" s="196">
        <v>33.262499999999996</v>
      </c>
      <c r="G3020" s="196">
        <v>32.335699999999996</v>
      </c>
      <c r="H3020" s="197" t="s">
        <v>1358</v>
      </c>
      <c r="I3020" s="197"/>
      <c r="J3020" s="201" t="s">
        <v>3547</v>
      </c>
      <c r="K3020" s="197"/>
      <c r="L3020" s="192"/>
      <c r="M3020" s="197"/>
      <c r="N3020" s="192" t="s">
        <v>4591</v>
      </c>
      <c r="O3020" s="194" t="s">
        <v>3248</v>
      </c>
      <c r="P3020" s="192" t="s">
        <v>11241</v>
      </c>
      <c r="Q3020" s="197" t="s">
        <v>3547</v>
      </c>
    </row>
    <row r="3021" spans="1:17">
      <c r="A3021" s="192" t="s">
        <v>7529</v>
      </c>
      <c r="B3021" s="196">
        <v>1.2505999999999999</v>
      </c>
      <c r="C3021" s="196">
        <v>0.78699999999999992</v>
      </c>
      <c r="D3021" s="196">
        <v>30.247599999999998</v>
      </c>
      <c r="E3021" s="196">
        <v>32.440899999999999</v>
      </c>
      <c r="F3021" s="196">
        <v>34.032199999999996</v>
      </c>
      <c r="G3021" s="196">
        <v>32.188599999999994</v>
      </c>
      <c r="H3021" s="197" t="s">
        <v>4443</v>
      </c>
      <c r="I3021" s="197"/>
      <c r="J3021" s="201" t="s">
        <v>3547</v>
      </c>
      <c r="K3021" s="197"/>
      <c r="L3021" s="192"/>
      <c r="M3021" s="197"/>
      <c r="N3021" s="192" t="s">
        <v>4667</v>
      </c>
      <c r="O3021" s="194" t="s">
        <v>3255</v>
      </c>
      <c r="P3021" s="192" t="s">
        <v>11248</v>
      </c>
      <c r="Q3021" s="197" t="s">
        <v>3547</v>
      </c>
    </row>
    <row r="3022" spans="1:17">
      <c r="A3022" s="192" t="s">
        <v>7530</v>
      </c>
      <c r="B3022" s="196">
        <v>1.4537</v>
      </c>
      <c r="C3022" s="196">
        <v>0.81779999999999997</v>
      </c>
      <c r="D3022" s="196">
        <v>27.487699999999997</v>
      </c>
      <c r="E3022" s="196">
        <v>28.436899999999998</v>
      </c>
      <c r="F3022" s="196">
        <v>29.098799999999997</v>
      </c>
      <c r="G3022" s="196">
        <v>28.355499999999999</v>
      </c>
      <c r="H3022" s="197" t="s">
        <v>4443</v>
      </c>
      <c r="I3022" s="197"/>
      <c r="J3022" s="201" t="s">
        <v>3547</v>
      </c>
      <c r="K3022" s="197"/>
      <c r="L3022" s="192"/>
      <c r="M3022" s="197">
        <v>3.0799999999999998E-2</v>
      </c>
      <c r="N3022" s="192" t="s">
        <v>4038</v>
      </c>
      <c r="O3022" s="194" t="s">
        <v>3256</v>
      </c>
      <c r="P3022" s="192" t="s">
        <v>11249</v>
      </c>
      <c r="Q3022" s="197" t="s">
        <v>3547</v>
      </c>
    </row>
    <row r="3023" spans="1:17">
      <c r="A3023" s="192" t="s">
        <v>7531</v>
      </c>
      <c r="B3023" s="196">
        <v>1.7532999999999999</v>
      </c>
      <c r="C3023" s="196">
        <v>0.85699999999999998</v>
      </c>
      <c r="D3023" s="196">
        <v>35.017999999999994</v>
      </c>
      <c r="E3023" s="196">
        <v>37.965699999999998</v>
      </c>
      <c r="F3023" s="196">
        <v>39.245199999999997</v>
      </c>
      <c r="G3023" s="196">
        <v>37.309699999999999</v>
      </c>
      <c r="H3023" s="197" t="s">
        <v>1715</v>
      </c>
      <c r="I3023" s="197"/>
      <c r="J3023" s="201" t="s">
        <v>3547</v>
      </c>
      <c r="K3023" s="197"/>
      <c r="L3023" s="192"/>
      <c r="M3023" s="197"/>
      <c r="N3023" s="192" t="s">
        <v>4641</v>
      </c>
      <c r="O3023" s="194" t="s">
        <v>3219</v>
      </c>
      <c r="P3023" s="192" t="s">
        <v>11211</v>
      </c>
      <c r="Q3023" s="197" t="s">
        <v>3547</v>
      </c>
    </row>
    <row r="3024" spans="1:17">
      <c r="A3024" s="192" t="s">
        <v>7532</v>
      </c>
      <c r="B3024" s="196">
        <v>0.8657999999999999</v>
      </c>
      <c r="C3024" s="196">
        <v>0.78699999999999992</v>
      </c>
      <c r="D3024" s="196">
        <v>25.5321</v>
      </c>
      <c r="E3024" s="196"/>
      <c r="F3024" s="196">
        <v>32.912799999999997</v>
      </c>
      <c r="G3024" s="196">
        <v>28.968699999999998</v>
      </c>
      <c r="H3024" s="197" t="s">
        <v>4443</v>
      </c>
      <c r="I3024" s="197"/>
      <c r="J3024" s="201" t="s">
        <v>3547</v>
      </c>
      <c r="K3024" s="197"/>
      <c r="L3024" s="192"/>
      <c r="M3024" s="197"/>
      <c r="N3024" s="192" t="s">
        <v>4668</v>
      </c>
      <c r="O3024" s="194" t="s">
        <v>3257</v>
      </c>
      <c r="P3024" s="192" t="s">
        <v>11250</v>
      </c>
      <c r="Q3024" s="197" t="s">
        <v>3547</v>
      </c>
    </row>
    <row r="3025" spans="1:17">
      <c r="A3025" s="192" t="s">
        <v>7533</v>
      </c>
      <c r="B3025" s="196">
        <v>0.94029999999999991</v>
      </c>
      <c r="C3025" s="196">
        <v>0.78699999999999992</v>
      </c>
      <c r="D3025" s="196">
        <v>24.412799999999997</v>
      </c>
      <c r="E3025" s="196">
        <v>27.757999999999999</v>
      </c>
      <c r="F3025" s="196">
        <v>30.5017</v>
      </c>
      <c r="G3025" s="196">
        <v>27.264099999999999</v>
      </c>
      <c r="H3025" s="197" t="s">
        <v>4643</v>
      </c>
      <c r="I3025" s="197" t="s">
        <v>4443</v>
      </c>
      <c r="J3025" s="201" t="s">
        <v>3547</v>
      </c>
      <c r="K3025" s="197"/>
      <c r="L3025" s="192" t="s">
        <v>3550</v>
      </c>
      <c r="M3025" s="197"/>
      <c r="N3025" s="192" t="s">
        <v>4208</v>
      </c>
      <c r="O3025" s="194" t="s">
        <v>3221</v>
      </c>
      <c r="P3025" s="192" t="s">
        <v>11213</v>
      </c>
      <c r="Q3025" s="197" t="s">
        <v>3547</v>
      </c>
    </row>
    <row r="3026" spans="1:17">
      <c r="A3026" s="192" t="s">
        <v>7534</v>
      </c>
      <c r="B3026" s="196">
        <v>0.93039999999999989</v>
      </c>
      <c r="C3026" s="196">
        <v>0.97199999999999998</v>
      </c>
      <c r="D3026" s="196">
        <v>30.290699999999998</v>
      </c>
      <c r="E3026" s="196">
        <v>31.120999999999999</v>
      </c>
      <c r="F3026" s="196">
        <v>31.8432</v>
      </c>
      <c r="G3026" s="196">
        <v>31.077199999999998</v>
      </c>
      <c r="H3026" s="197" t="s">
        <v>1524</v>
      </c>
      <c r="I3026" s="197"/>
      <c r="J3026" s="201" t="s">
        <v>3547</v>
      </c>
      <c r="K3026" s="197"/>
      <c r="L3026" s="192"/>
      <c r="M3026" s="197"/>
      <c r="N3026" s="192" t="s">
        <v>4669</v>
      </c>
      <c r="O3026" s="194" t="s">
        <v>3258</v>
      </c>
      <c r="P3026" s="192" t="s">
        <v>11251</v>
      </c>
      <c r="Q3026" s="197" t="s">
        <v>3547</v>
      </c>
    </row>
    <row r="3027" spans="1:17">
      <c r="A3027" s="192" t="s">
        <v>7535</v>
      </c>
      <c r="B3027" s="196"/>
      <c r="C3027" s="196">
        <v>0.94369999999999987</v>
      </c>
      <c r="D3027" s="196"/>
      <c r="E3027" s="196"/>
      <c r="F3027" s="196"/>
      <c r="G3027" s="196"/>
      <c r="H3027" s="197" t="s">
        <v>4443</v>
      </c>
      <c r="I3027" s="197" t="s">
        <v>1499</v>
      </c>
      <c r="J3027" s="201" t="s">
        <v>3610</v>
      </c>
      <c r="K3027" s="197"/>
      <c r="L3027" s="192"/>
      <c r="M3027" s="197">
        <v>4.1499999999999995E-2</v>
      </c>
      <c r="N3027" s="192" t="s">
        <v>4248</v>
      </c>
      <c r="O3027" s="194" t="s">
        <v>3243</v>
      </c>
      <c r="P3027" s="192" t="s">
        <v>11236</v>
      </c>
      <c r="Q3027" s="197" t="s">
        <v>3547</v>
      </c>
    </row>
    <row r="3028" spans="1:17">
      <c r="A3028" s="192" t="s">
        <v>7536</v>
      </c>
      <c r="B3028" s="196">
        <v>1.6987999999999999</v>
      </c>
      <c r="C3028" s="196">
        <v>0.94369999999999998</v>
      </c>
      <c r="D3028" s="196">
        <v>32.002999999999993</v>
      </c>
      <c r="E3028" s="196">
        <v>33.677199999999999</v>
      </c>
      <c r="F3028" s="196">
        <v>35.327999999999996</v>
      </c>
      <c r="G3028" s="196">
        <v>33.801199999999994</v>
      </c>
      <c r="H3028" s="197" t="s">
        <v>1499</v>
      </c>
      <c r="I3028" s="197"/>
      <c r="J3028" s="201" t="s">
        <v>3547</v>
      </c>
      <c r="K3028" s="197"/>
      <c r="L3028" s="192"/>
      <c r="M3028" s="197"/>
      <c r="N3028" s="192" t="s">
        <v>4670</v>
      </c>
      <c r="O3028" s="194" t="s">
        <v>3259</v>
      </c>
      <c r="P3028" s="192" t="s">
        <v>11252</v>
      </c>
      <c r="Q3028" s="197" t="s">
        <v>3547</v>
      </c>
    </row>
    <row r="3029" spans="1:17">
      <c r="A3029" s="192" t="s">
        <v>7537</v>
      </c>
      <c r="B3029" s="196">
        <v>1.5332999999999999</v>
      </c>
      <c r="C3029" s="196">
        <v>0.97639999999999993</v>
      </c>
      <c r="D3029" s="196">
        <v>36.3812</v>
      </c>
      <c r="E3029" s="196">
        <v>37.604299999999995</v>
      </c>
      <c r="F3029" s="196">
        <v>38.6252</v>
      </c>
      <c r="G3029" s="196">
        <v>37.547199999999997</v>
      </c>
      <c r="H3029" s="197" t="s">
        <v>1379</v>
      </c>
      <c r="I3029" s="197"/>
      <c r="J3029" s="201" t="s">
        <v>3547</v>
      </c>
      <c r="K3029" s="197"/>
      <c r="L3029" s="192"/>
      <c r="M3029" s="197"/>
      <c r="N3029" s="192" t="s">
        <v>4671</v>
      </c>
      <c r="O3029" s="194" t="s">
        <v>3260</v>
      </c>
      <c r="P3029" s="192" t="s">
        <v>11253</v>
      </c>
      <c r="Q3029" s="197" t="s">
        <v>3547</v>
      </c>
    </row>
    <row r="3030" spans="1:17">
      <c r="A3030" s="192" t="s">
        <v>7538</v>
      </c>
      <c r="B3030" s="196">
        <v>1.5191999999999999</v>
      </c>
      <c r="C3030" s="196">
        <v>0.97559999999999991</v>
      </c>
      <c r="D3030" s="196">
        <v>39.377599999999994</v>
      </c>
      <c r="E3030" s="196">
        <v>40.191299999999998</v>
      </c>
      <c r="F3030" s="196">
        <v>40.860499999999995</v>
      </c>
      <c r="G3030" s="196">
        <v>40.104399999999998</v>
      </c>
      <c r="H3030" s="197" t="s">
        <v>1460</v>
      </c>
      <c r="I3030" s="197"/>
      <c r="J3030" s="201" t="s">
        <v>3547</v>
      </c>
      <c r="K3030" s="197"/>
      <c r="L3030" s="192"/>
      <c r="M3030" s="197"/>
      <c r="N3030" s="192" t="s">
        <v>3601</v>
      </c>
      <c r="O3030" s="194" t="s">
        <v>3205</v>
      </c>
      <c r="P3030" s="192" t="s">
        <v>11195</v>
      </c>
      <c r="Q3030" s="197" t="s">
        <v>3547</v>
      </c>
    </row>
    <row r="3031" spans="1:17">
      <c r="A3031" s="192" t="s">
        <v>7539</v>
      </c>
      <c r="B3031" s="196"/>
      <c r="C3031" s="196">
        <v>0.9635999999999999</v>
      </c>
      <c r="D3031" s="196">
        <v>37.448899999999995</v>
      </c>
      <c r="E3031" s="196"/>
      <c r="F3031" s="196"/>
      <c r="G3031" s="196">
        <v>37.448899999999995</v>
      </c>
      <c r="H3031" s="197" t="s">
        <v>4443</v>
      </c>
      <c r="I3031" s="197" t="s">
        <v>1460</v>
      </c>
      <c r="J3031" s="201" t="s">
        <v>3610</v>
      </c>
      <c r="K3031" s="197"/>
      <c r="L3031" s="192"/>
      <c r="M3031" s="197">
        <v>5.62E-2</v>
      </c>
      <c r="N3031" s="192" t="s">
        <v>4672</v>
      </c>
      <c r="O3031" s="194" t="s">
        <v>3261</v>
      </c>
      <c r="P3031" s="192" t="s">
        <v>11254</v>
      </c>
      <c r="Q3031" s="197" t="s">
        <v>3547</v>
      </c>
    </row>
    <row r="3032" spans="1:17">
      <c r="A3032" s="192" t="s">
        <v>7540</v>
      </c>
      <c r="B3032" s="196">
        <v>1.7789999999999999</v>
      </c>
      <c r="C3032" s="196">
        <v>0.97199999999999998</v>
      </c>
      <c r="D3032" s="196">
        <v>42.805099999999996</v>
      </c>
      <c r="E3032" s="196">
        <v>43.1937</v>
      </c>
      <c r="F3032" s="196">
        <v>42.633599999999994</v>
      </c>
      <c r="G3032" s="196">
        <v>42.876599999999996</v>
      </c>
      <c r="H3032" s="197" t="s">
        <v>1524</v>
      </c>
      <c r="I3032" s="197"/>
      <c r="J3032" s="201" t="s">
        <v>3547</v>
      </c>
      <c r="K3032" s="197"/>
      <c r="L3032" s="192"/>
      <c r="M3032" s="197"/>
      <c r="N3032" s="192" t="s">
        <v>4632</v>
      </c>
      <c r="O3032" s="194" t="s">
        <v>3212</v>
      </c>
      <c r="P3032" s="192" t="s">
        <v>11202</v>
      </c>
      <c r="Q3032" s="197" t="s">
        <v>3547</v>
      </c>
    </row>
    <row r="3033" spans="1:17">
      <c r="A3033" s="192" t="s">
        <v>7541</v>
      </c>
      <c r="B3033" s="196">
        <v>1.1381999999999999</v>
      </c>
      <c r="C3033" s="196">
        <v>0.97559999999999991</v>
      </c>
      <c r="D3033" s="196">
        <v>38.089799999999997</v>
      </c>
      <c r="E3033" s="196">
        <v>39.836799999999997</v>
      </c>
      <c r="F3033" s="196">
        <v>43.305</v>
      </c>
      <c r="G3033" s="196">
        <v>40.362799999999993</v>
      </c>
      <c r="H3033" s="197" t="s">
        <v>1460</v>
      </c>
      <c r="I3033" s="197"/>
      <c r="J3033" s="201" t="s">
        <v>3547</v>
      </c>
      <c r="K3033" s="197"/>
      <c r="L3033" s="192"/>
      <c r="M3033" s="197"/>
      <c r="N3033" s="192" t="s">
        <v>4673</v>
      </c>
      <c r="O3033" s="194" t="s">
        <v>3262</v>
      </c>
      <c r="P3033" s="192" t="s">
        <v>11255</v>
      </c>
      <c r="Q3033" s="197" t="s">
        <v>3547</v>
      </c>
    </row>
    <row r="3034" spans="1:17">
      <c r="A3034" s="192" t="s">
        <v>7542</v>
      </c>
      <c r="B3034" s="196">
        <v>1.0316999999999998</v>
      </c>
      <c r="C3034" s="196">
        <v>0.78699999999999992</v>
      </c>
      <c r="D3034" s="196">
        <v>29.521799999999999</v>
      </c>
      <c r="E3034" s="196">
        <v>30.489199999999997</v>
      </c>
      <c r="F3034" s="196">
        <v>31.714199999999998</v>
      </c>
      <c r="G3034" s="196">
        <v>30.604999999999997</v>
      </c>
      <c r="H3034" s="197" t="s">
        <v>4443</v>
      </c>
      <c r="I3034" s="197"/>
      <c r="J3034" s="201" t="s">
        <v>3547</v>
      </c>
      <c r="K3034" s="197"/>
      <c r="L3034" s="192"/>
      <c r="M3034" s="197"/>
      <c r="N3034" s="192" t="s">
        <v>4674</v>
      </c>
      <c r="O3034" s="194" t="s">
        <v>3263</v>
      </c>
      <c r="P3034" s="192" t="s">
        <v>11256</v>
      </c>
      <c r="Q3034" s="197" t="s">
        <v>3547</v>
      </c>
    </row>
    <row r="3035" spans="1:17">
      <c r="A3035" s="192" t="s">
        <v>9758</v>
      </c>
      <c r="B3035" s="196"/>
      <c r="C3035" s="196">
        <v>0.97199999999999998</v>
      </c>
      <c r="D3035" s="196">
        <v>27.539299999999997</v>
      </c>
      <c r="E3035" s="196"/>
      <c r="F3035" s="196"/>
      <c r="G3035" s="196">
        <v>27.539299999999997</v>
      </c>
      <c r="H3035" s="197" t="s">
        <v>1524</v>
      </c>
      <c r="I3035" s="197"/>
      <c r="J3035" s="201" t="s">
        <v>3547</v>
      </c>
      <c r="K3035" s="197"/>
      <c r="L3035" s="192"/>
      <c r="M3035" s="197"/>
      <c r="N3035" s="192" t="s">
        <v>4675</v>
      </c>
      <c r="O3035" s="194" t="s">
        <v>3264</v>
      </c>
      <c r="P3035" s="192" t="s">
        <v>11257</v>
      </c>
      <c r="Q3035" s="197" t="s">
        <v>3547</v>
      </c>
    </row>
    <row r="3036" spans="1:17">
      <c r="A3036" s="192" t="s">
        <v>7543</v>
      </c>
      <c r="B3036" s="196">
        <v>1.6638999999999999</v>
      </c>
      <c r="C3036" s="196">
        <v>0.97199999999999998</v>
      </c>
      <c r="D3036" s="196">
        <v>36.723499999999994</v>
      </c>
      <c r="E3036" s="196">
        <v>37.724899999999998</v>
      </c>
      <c r="F3036" s="196">
        <v>40.844299999999997</v>
      </c>
      <c r="G3036" s="196">
        <v>38.321899999999999</v>
      </c>
      <c r="H3036" s="197" t="s">
        <v>1450</v>
      </c>
      <c r="I3036" s="197" t="s">
        <v>1524</v>
      </c>
      <c r="J3036" s="201" t="s">
        <v>3547</v>
      </c>
      <c r="K3036" s="197" t="s">
        <v>3550</v>
      </c>
      <c r="L3036" s="192"/>
      <c r="M3036" s="197"/>
      <c r="N3036" s="192" t="s">
        <v>4626</v>
      </c>
      <c r="O3036" s="194" t="s">
        <v>3204</v>
      </c>
      <c r="P3036" s="192" t="s">
        <v>11194</v>
      </c>
      <c r="Q3036" s="197" t="s">
        <v>3547</v>
      </c>
    </row>
    <row r="3037" spans="1:17">
      <c r="A3037" s="192" t="s">
        <v>7544</v>
      </c>
      <c r="B3037" s="196">
        <v>0.89729999999999999</v>
      </c>
      <c r="C3037" s="196">
        <v>0.8526999999999999</v>
      </c>
      <c r="D3037" s="196">
        <v>29.3462</v>
      </c>
      <c r="E3037" s="196">
        <v>30.4407</v>
      </c>
      <c r="F3037" s="196">
        <v>28.370899999999999</v>
      </c>
      <c r="G3037" s="196">
        <v>29.369399999999999</v>
      </c>
      <c r="H3037" s="197" t="s">
        <v>4643</v>
      </c>
      <c r="I3037" s="197"/>
      <c r="J3037" s="201" t="s">
        <v>3547</v>
      </c>
      <c r="K3037" s="197"/>
      <c r="L3037" s="192"/>
      <c r="M3037" s="197"/>
      <c r="N3037" s="192" t="s">
        <v>4208</v>
      </c>
      <c r="O3037" s="194" t="s">
        <v>3221</v>
      </c>
      <c r="P3037" s="192" t="s">
        <v>11213</v>
      </c>
      <c r="Q3037" s="197" t="s">
        <v>3547</v>
      </c>
    </row>
    <row r="3038" spans="1:17">
      <c r="A3038" s="192" t="s">
        <v>7545</v>
      </c>
      <c r="B3038" s="196">
        <v>1.7896999999999998</v>
      </c>
      <c r="C3038" s="196">
        <v>0.9635999999999999</v>
      </c>
      <c r="D3038" s="196">
        <v>35.263199999999998</v>
      </c>
      <c r="E3038" s="196">
        <v>36.280299999999997</v>
      </c>
      <c r="F3038" s="196">
        <v>39.795599999999993</v>
      </c>
      <c r="G3038" s="196">
        <v>37.209199999999996</v>
      </c>
      <c r="H3038" s="197" t="s">
        <v>1731</v>
      </c>
      <c r="I3038" s="197" t="s">
        <v>1460</v>
      </c>
      <c r="J3038" s="201" t="s">
        <v>3547</v>
      </c>
      <c r="K3038" s="197" t="s">
        <v>3550</v>
      </c>
      <c r="L3038" s="192"/>
      <c r="M3038" s="197">
        <v>2.2199999999999998E-2</v>
      </c>
      <c r="N3038" s="192" t="s">
        <v>4036</v>
      </c>
      <c r="O3038" s="194" t="s">
        <v>3265</v>
      </c>
      <c r="P3038" s="192" t="s">
        <v>11258</v>
      </c>
      <c r="Q3038" s="197" t="s">
        <v>3547</v>
      </c>
    </row>
    <row r="3039" spans="1:17">
      <c r="A3039" s="192" t="s">
        <v>7546</v>
      </c>
      <c r="B3039" s="196">
        <v>1.5634999999999999</v>
      </c>
      <c r="C3039" s="196">
        <v>0.97199999999999998</v>
      </c>
      <c r="D3039" s="196">
        <v>34.746699999999997</v>
      </c>
      <c r="E3039" s="196">
        <v>33.982099999999996</v>
      </c>
      <c r="F3039" s="196">
        <v>35.526599999999995</v>
      </c>
      <c r="G3039" s="196">
        <v>34.788399999999996</v>
      </c>
      <c r="H3039" s="197" t="s">
        <v>1524</v>
      </c>
      <c r="I3039" s="197"/>
      <c r="J3039" s="201" t="s">
        <v>3547</v>
      </c>
      <c r="K3039" s="197"/>
      <c r="L3039" s="192"/>
      <c r="M3039" s="197"/>
      <c r="N3039" s="192" t="s">
        <v>4676</v>
      </c>
      <c r="O3039" s="194" t="s">
        <v>3266</v>
      </c>
      <c r="P3039" s="192" t="s">
        <v>11259</v>
      </c>
      <c r="Q3039" s="197" t="s">
        <v>3547</v>
      </c>
    </row>
    <row r="3040" spans="1:17">
      <c r="A3040" s="192" t="s">
        <v>7547</v>
      </c>
      <c r="B3040" s="196">
        <v>1.6659999999999999</v>
      </c>
      <c r="C3040" s="196">
        <v>0.79969999999999997</v>
      </c>
      <c r="D3040" s="196">
        <v>36.521999999999998</v>
      </c>
      <c r="E3040" s="196">
        <v>37.637499999999996</v>
      </c>
      <c r="F3040" s="196">
        <v>35.294699999999999</v>
      </c>
      <c r="G3040" s="196">
        <v>36.584399999999995</v>
      </c>
      <c r="H3040" s="197" t="s">
        <v>4677</v>
      </c>
      <c r="I3040" s="197"/>
      <c r="J3040" s="201" t="s">
        <v>3547</v>
      </c>
      <c r="K3040" s="197"/>
      <c r="L3040" s="192"/>
      <c r="M3040" s="197"/>
      <c r="N3040" s="192" t="s">
        <v>4678</v>
      </c>
      <c r="O3040" s="194" t="s">
        <v>3267</v>
      </c>
      <c r="P3040" s="192" t="s">
        <v>11260</v>
      </c>
      <c r="Q3040" s="197" t="s">
        <v>3547</v>
      </c>
    </row>
    <row r="3041" spans="1:17">
      <c r="A3041" s="192" t="s">
        <v>7548</v>
      </c>
      <c r="B3041" s="196">
        <v>1.5481999999999998</v>
      </c>
      <c r="C3041" s="196">
        <v>0.97199999999999998</v>
      </c>
      <c r="D3041" s="196">
        <v>32.072599999999994</v>
      </c>
      <c r="E3041" s="196">
        <v>33.499099999999999</v>
      </c>
      <c r="F3041" s="196">
        <v>34.903699999999994</v>
      </c>
      <c r="G3041" s="196">
        <v>33.524199999999993</v>
      </c>
      <c r="H3041" s="197" t="s">
        <v>1390</v>
      </c>
      <c r="I3041" s="197" t="s">
        <v>1524</v>
      </c>
      <c r="J3041" s="201" t="s">
        <v>3547</v>
      </c>
      <c r="K3041" s="197" t="s">
        <v>3550</v>
      </c>
      <c r="L3041" s="192"/>
      <c r="M3041" s="197"/>
      <c r="N3041" s="192" t="s">
        <v>3558</v>
      </c>
      <c r="O3041" s="194" t="s">
        <v>3211</v>
      </c>
      <c r="P3041" s="192" t="s">
        <v>11201</v>
      </c>
      <c r="Q3041" s="197" t="s">
        <v>9817</v>
      </c>
    </row>
    <row r="3042" spans="1:17">
      <c r="A3042" s="192" t="s">
        <v>7549</v>
      </c>
      <c r="B3042" s="196">
        <v>1.4531999999999998</v>
      </c>
      <c r="C3042" s="196">
        <v>0.97199999999999998</v>
      </c>
      <c r="D3042" s="196">
        <v>38.899899999999995</v>
      </c>
      <c r="E3042" s="196">
        <v>43.720199999999998</v>
      </c>
      <c r="F3042" s="196">
        <v>43.445099999999996</v>
      </c>
      <c r="G3042" s="196">
        <v>42.089399999999998</v>
      </c>
      <c r="H3042" s="197" t="s">
        <v>4443</v>
      </c>
      <c r="I3042" s="197" t="s">
        <v>1524</v>
      </c>
      <c r="J3042" s="201" t="s">
        <v>3547</v>
      </c>
      <c r="K3042" s="197" t="s">
        <v>3550</v>
      </c>
      <c r="L3042" s="192"/>
      <c r="M3042" s="197">
        <v>4.0699999999999993E-2</v>
      </c>
      <c r="N3042" s="192" t="s">
        <v>3591</v>
      </c>
      <c r="O3042" s="194" t="s">
        <v>3268</v>
      </c>
      <c r="P3042" s="192" t="s">
        <v>11261</v>
      </c>
      <c r="Q3042" s="197" t="s">
        <v>3547</v>
      </c>
    </row>
    <row r="3043" spans="1:17">
      <c r="A3043" s="192" t="s">
        <v>7550</v>
      </c>
      <c r="B3043" s="196">
        <v>1.0669999999999999</v>
      </c>
      <c r="C3043" s="196">
        <v>0.78699999999999992</v>
      </c>
      <c r="D3043" s="196">
        <v>27.200299999999999</v>
      </c>
      <c r="E3043" s="196">
        <v>28.734599999999997</v>
      </c>
      <c r="F3043" s="196">
        <v>29.017799999999998</v>
      </c>
      <c r="G3043" s="196">
        <v>28.298399999999997</v>
      </c>
      <c r="H3043" s="197" t="s">
        <v>4636</v>
      </c>
      <c r="I3043" s="197" t="s">
        <v>4443</v>
      </c>
      <c r="J3043" s="201" t="s">
        <v>3547</v>
      </c>
      <c r="K3043" s="197"/>
      <c r="L3043" s="192" t="s">
        <v>3550</v>
      </c>
      <c r="M3043" s="197"/>
      <c r="N3043" s="192" t="s">
        <v>4679</v>
      </c>
      <c r="O3043" s="194" t="s">
        <v>1993</v>
      </c>
      <c r="P3043" s="192" t="s">
        <v>11262</v>
      </c>
      <c r="Q3043" s="197" t="s">
        <v>3547</v>
      </c>
    </row>
    <row r="3044" spans="1:17">
      <c r="A3044" s="192" t="s">
        <v>7551</v>
      </c>
      <c r="B3044" s="196">
        <v>1.2872999999999999</v>
      </c>
      <c r="C3044" s="196">
        <v>0.94369999999999998</v>
      </c>
      <c r="D3044" s="196">
        <v>38.748699999999999</v>
      </c>
      <c r="E3044" s="196">
        <v>40.702299999999994</v>
      </c>
      <c r="F3044" s="196">
        <v>41.344499999999996</v>
      </c>
      <c r="G3044" s="196">
        <v>40.206799999999994</v>
      </c>
      <c r="H3044" s="197" t="s">
        <v>4443</v>
      </c>
      <c r="I3044" s="197" t="s">
        <v>1499</v>
      </c>
      <c r="J3044" s="201" t="s">
        <v>3547</v>
      </c>
      <c r="K3044" s="197" t="s">
        <v>3550</v>
      </c>
      <c r="L3044" s="192"/>
      <c r="M3044" s="197"/>
      <c r="N3044" s="192" t="s">
        <v>4680</v>
      </c>
      <c r="O3044" s="194" t="s">
        <v>3269</v>
      </c>
      <c r="P3044" s="192" t="s">
        <v>11263</v>
      </c>
      <c r="Q3044" s="197" t="s">
        <v>3547</v>
      </c>
    </row>
    <row r="3045" spans="1:17">
      <c r="A3045" s="192" t="s">
        <v>7552</v>
      </c>
      <c r="B3045" s="196">
        <v>1.3719999999999999</v>
      </c>
      <c r="C3045" s="196">
        <v>0.97559999999999991</v>
      </c>
      <c r="D3045" s="196">
        <v>33.002499999999998</v>
      </c>
      <c r="E3045" s="196">
        <v>32.216699999999996</v>
      </c>
      <c r="F3045" s="196">
        <v>32.808999999999997</v>
      </c>
      <c r="G3045" s="196">
        <v>32.673299999999998</v>
      </c>
      <c r="H3045" s="197" t="s">
        <v>1460</v>
      </c>
      <c r="I3045" s="197"/>
      <c r="J3045" s="201" t="s">
        <v>3547</v>
      </c>
      <c r="K3045" s="197"/>
      <c r="L3045" s="192"/>
      <c r="M3045" s="197"/>
      <c r="N3045" s="192" t="s">
        <v>4681</v>
      </c>
      <c r="O3045" s="194" t="s">
        <v>3270</v>
      </c>
      <c r="P3045" s="192" t="s">
        <v>11264</v>
      </c>
      <c r="Q3045" s="197" t="s">
        <v>3547</v>
      </c>
    </row>
    <row r="3046" spans="1:17">
      <c r="A3046" s="192" t="s">
        <v>7553</v>
      </c>
      <c r="B3046" s="196">
        <v>2.3493999999999997</v>
      </c>
      <c r="C3046" s="196">
        <v>0.97199999999999998</v>
      </c>
      <c r="D3046" s="196">
        <v>39.397399999999998</v>
      </c>
      <c r="E3046" s="196">
        <v>41.201499999999996</v>
      </c>
      <c r="F3046" s="196">
        <v>42.094699999999996</v>
      </c>
      <c r="G3046" s="196">
        <v>40.944199999999995</v>
      </c>
      <c r="H3046" s="197" t="s">
        <v>1524</v>
      </c>
      <c r="I3046" s="197"/>
      <c r="J3046" s="201" t="s">
        <v>3547</v>
      </c>
      <c r="K3046" s="197"/>
      <c r="L3046" s="192"/>
      <c r="M3046" s="197"/>
      <c r="N3046" s="192" t="s">
        <v>4632</v>
      </c>
      <c r="O3046" s="194" t="s">
        <v>3212</v>
      </c>
      <c r="P3046" s="192" t="s">
        <v>11202</v>
      </c>
      <c r="Q3046" s="197" t="s">
        <v>3547</v>
      </c>
    </row>
    <row r="3047" spans="1:17">
      <c r="A3047" s="192" t="s">
        <v>7554</v>
      </c>
      <c r="B3047" s="196">
        <v>1.2062999999999999</v>
      </c>
      <c r="C3047" s="196">
        <v>0.78699999999999992</v>
      </c>
      <c r="D3047" s="196">
        <v>29.161399999999997</v>
      </c>
      <c r="E3047" s="196">
        <v>29.526</v>
      </c>
      <c r="F3047" s="196">
        <v>33.694999999999993</v>
      </c>
      <c r="G3047" s="196">
        <v>30.625599999999999</v>
      </c>
      <c r="H3047" s="197" t="s">
        <v>4443</v>
      </c>
      <c r="I3047" s="197"/>
      <c r="J3047" s="201" t="s">
        <v>3547</v>
      </c>
      <c r="K3047" s="197"/>
      <c r="L3047" s="192"/>
      <c r="M3047" s="197"/>
      <c r="N3047" s="192" t="s">
        <v>4682</v>
      </c>
      <c r="O3047" s="194" t="s">
        <v>3271</v>
      </c>
      <c r="P3047" s="192" t="s">
        <v>11265</v>
      </c>
      <c r="Q3047" s="197" t="s">
        <v>3547</v>
      </c>
    </row>
    <row r="3048" spans="1:17">
      <c r="A3048" s="192" t="s">
        <v>7555</v>
      </c>
      <c r="B3048" s="196">
        <v>1.2370999999999999</v>
      </c>
      <c r="C3048" s="196">
        <v>0.97199999999999998</v>
      </c>
      <c r="D3048" s="196">
        <v>33.867799999999995</v>
      </c>
      <c r="E3048" s="196">
        <v>35.040899999999993</v>
      </c>
      <c r="F3048" s="196">
        <v>37.545199999999994</v>
      </c>
      <c r="G3048" s="196">
        <v>35.490599999999993</v>
      </c>
      <c r="H3048" s="197" t="s">
        <v>4443</v>
      </c>
      <c r="I3048" s="197" t="s">
        <v>1524</v>
      </c>
      <c r="J3048" s="201" t="s">
        <v>3547</v>
      </c>
      <c r="K3048" s="197" t="s">
        <v>3550</v>
      </c>
      <c r="L3048" s="192"/>
      <c r="M3048" s="197"/>
      <c r="N3048" s="192" t="s">
        <v>1286</v>
      </c>
      <c r="O3048" s="194" t="s">
        <v>3272</v>
      </c>
      <c r="P3048" s="192" t="s">
        <v>11266</v>
      </c>
      <c r="Q3048" s="197" t="s">
        <v>3547</v>
      </c>
    </row>
    <row r="3049" spans="1:17">
      <c r="A3049" s="192" t="s">
        <v>7556</v>
      </c>
      <c r="B3049" s="196">
        <v>1.4036999999999999</v>
      </c>
      <c r="C3049" s="196">
        <v>0.97559999999999991</v>
      </c>
      <c r="D3049" s="196">
        <v>39.521099999999997</v>
      </c>
      <c r="E3049" s="196">
        <v>40.499899999999997</v>
      </c>
      <c r="F3049" s="196">
        <v>42.1145</v>
      </c>
      <c r="G3049" s="196">
        <v>40.845399999999998</v>
      </c>
      <c r="H3049" s="197" t="s">
        <v>1460</v>
      </c>
      <c r="I3049" s="197"/>
      <c r="J3049" s="201" t="s">
        <v>3547</v>
      </c>
      <c r="K3049" s="197"/>
      <c r="L3049" s="192"/>
      <c r="M3049" s="197"/>
      <c r="N3049" s="192" t="s">
        <v>3989</v>
      </c>
      <c r="O3049" s="194" t="s">
        <v>3273</v>
      </c>
      <c r="P3049" s="192" t="s">
        <v>11267</v>
      </c>
      <c r="Q3049" s="197" t="s">
        <v>3547</v>
      </c>
    </row>
    <row r="3050" spans="1:17">
      <c r="A3050" s="192" t="s">
        <v>7557</v>
      </c>
      <c r="B3050" s="196"/>
      <c r="C3050" s="196">
        <v>0.78699999999999992</v>
      </c>
      <c r="D3050" s="196">
        <v>33.153099999999995</v>
      </c>
      <c r="E3050" s="196">
        <v>32.509099999999997</v>
      </c>
      <c r="F3050" s="196">
        <v>32.409199999999998</v>
      </c>
      <c r="G3050" s="196">
        <v>32.680099999999996</v>
      </c>
      <c r="H3050" s="197" t="s">
        <v>4443</v>
      </c>
      <c r="I3050" s="197"/>
      <c r="J3050" s="201" t="s">
        <v>3547</v>
      </c>
      <c r="K3050" s="197"/>
      <c r="L3050" s="192"/>
      <c r="M3050" s="197"/>
      <c r="N3050" s="192" t="s">
        <v>3609</v>
      </c>
      <c r="O3050" s="194" t="s">
        <v>3274</v>
      </c>
      <c r="P3050" s="192" t="s">
        <v>11268</v>
      </c>
      <c r="Q3050" s="197" t="s">
        <v>3547</v>
      </c>
    </row>
    <row r="3051" spans="1:17">
      <c r="A3051" s="192" t="s">
        <v>7558</v>
      </c>
      <c r="B3051" s="196">
        <v>2.1313999999999997</v>
      </c>
      <c r="C3051" s="196">
        <v>0.97559999999999991</v>
      </c>
      <c r="D3051" s="196">
        <v>42.222799999999999</v>
      </c>
      <c r="E3051" s="196">
        <v>35.240799999999993</v>
      </c>
      <c r="F3051" s="196">
        <v>36.389999999999993</v>
      </c>
      <c r="G3051" s="196">
        <v>37.667899999999996</v>
      </c>
      <c r="H3051" s="197" t="s">
        <v>1460</v>
      </c>
      <c r="I3051" s="197"/>
      <c r="J3051" s="201" t="s">
        <v>3547</v>
      </c>
      <c r="K3051" s="197"/>
      <c r="L3051" s="192"/>
      <c r="M3051" s="197"/>
      <c r="N3051" s="192" t="s">
        <v>3601</v>
      </c>
      <c r="O3051" s="194" t="s">
        <v>3205</v>
      </c>
      <c r="P3051" s="192" t="s">
        <v>11195</v>
      </c>
      <c r="Q3051" s="197" t="s">
        <v>3547</v>
      </c>
    </row>
    <row r="3052" spans="1:17">
      <c r="A3052" s="192" t="s">
        <v>7559</v>
      </c>
      <c r="B3052" s="196">
        <v>1.8702999999999999</v>
      </c>
      <c r="C3052" s="196">
        <v>0.85699999999999998</v>
      </c>
      <c r="D3052" s="196">
        <v>35.756899999999995</v>
      </c>
      <c r="E3052" s="196">
        <v>36.384599999999999</v>
      </c>
      <c r="F3052" s="196">
        <v>36.324599999999997</v>
      </c>
      <c r="G3052" s="196">
        <v>36.160999999999994</v>
      </c>
      <c r="H3052" s="197" t="s">
        <v>1715</v>
      </c>
      <c r="I3052" s="197"/>
      <c r="J3052" s="201" t="s">
        <v>3547</v>
      </c>
      <c r="K3052" s="197"/>
      <c r="L3052" s="192"/>
      <c r="M3052" s="197"/>
      <c r="N3052" s="192" t="s">
        <v>4641</v>
      </c>
      <c r="O3052" s="194" t="s">
        <v>3219</v>
      </c>
      <c r="P3052" s="192" t="s">
        <v>11211</v>
      </c>
      <c r="Q3052" s="197" t="s">
        <v>3547</v>
      </c>
    </row>
    <row r="3053" spans="1:17">
      <c r="A3053" s="192" t="s">
        <v>7560</v>
      </c>
      <c r="B3053" s="196">
        <v>1.2484999999999999</v>
      </c>
      <c r="C3053" s="196">
        <v>0.78699999999999992</v>
      </c>
      <c r="D3053" s="196">
        <v>32.036899999999996</v>
      </c>
      <c r="E3053" s="196">
        <v>30.548099999999998</v>
      </c>
      <c r="F3053" s="196">
        <v>31.454799999999999</v>
      </c>
      <c r="G3053" s="196">
        <v>31.352499999999999</v>
      </c>
      <c r="H3053" s="197" t="s">
        <v>4443</v>
      </c>
      <c r="I3053" s="197" t="s">
        <v>1765</v>
      </c>
      <c r="J3053" s="201" t="s">
        <v>3610</v>
      </c>
      <c r="K3053" s="197"/>
      <c r="L3053" s="192"/>
      <c r="M3053" s="197">
        <v>3.7599999999999995E-2</v>
      </c>
      <c r="N3053" s="192" t="s">
        <v>4035</v>
      </c>
      <c r="O3053" s="194" t="s">
        <v>3275</v>
      </c>
      <c r="P3053" s="192" t="s">
        <v>11269</v>
      </c>
      <c r="Q3053" s="197" t="s">
        <v>3547</v>
      </c>
    </row>
    <row r="3054" spans="1:17">
      <c r="A3054" s="192" t="s">
        <v>7561</v>
      </c>
      <c r="B3054" s="196">
        <v>1.359</v>
      </c>
      <c r="C3054" s="196">
        <v>0.78699999999999992</v>
      </c>
      <c r="D3054" s="196">
        <v>31.087199999999999</v>
      </c>
      <c r="E3054" s="196">
        <v>32.023599999999995</v>
      </c>
      <c r="F3054" s="196">
        <v>34.313999999999993</v>
      </c>
      <c r="G3054" s="196">
        <v>32.431899999999999</v>
      </c>
      <c r="H3054" s="197" t="s">
        <v>4443</v>
      </c>
      <c r="I3054" s="197"/>
      <c r="J3054" s="201" t="s">
        <v>3547</v>
      </c>
      <c r="K3054" s="197"/>
      <c r="L3054" s="192"/>
      <c r="M3054" s="197"/>
      <c r="N3054" s="192" t="s">
        <v>3643</v>
      </c>
      <c r="O3054" s="194" t="s">
        <v>3276</v>
      </c>
      <c r="P3054" s="192" t="s">
        <v>11270</v>
      </c>
      <c r="Q3054" s="197" t="s">
        <v>3547</v>
      </c>
    </row>
    <row r="3055" spans="1:17">
      <c r="A3055" s="192" t="s">
        <v>7562</v>
      </c>
      <c r="B3055" s="196">
        <v>0.99939999999999996</v>
      </c>
      <c r="C3055" s="196">
        <v>0.78699999999999992</v>
      </c>
      <c r="D3055" s="196">
        <v>28.366199999999999</v>
      </c>
      <c r="E3055" s="196">
        <v>28.1999</v>
      </c>
      <c r="F3055" s="196">
        <v>34.656799999999997</v>
      </c>
      <c r="G3055" s="196">
        <v>30.162699999999997</v>
      </c>
      <c r="H3055" s="197" t="s">
        <v>4443</v>
      </c>
      <c r="I3055" s="197"/>
      <c r="J3055" s="201" t="s">
        <v>3547</v>
      </c>
      <c r="K3055" s="197"/>
      <c r="L3055" s="192"/>
      <c r="M3055" s="197"/>
      <c r="N3055" s="192" t="s">
        <v>4683</v>
      </c>
      <c r="O3055" s="194" t="s">
        <v>3277</v>
      </c>
      <c r="P3055" s="192" t="s">
        <v>11271</v>
      </c>
      <c r="Q3055" s="197" t="s">
        <v>3547</v>
      </c>
    </row>
    <row r="3056" spans="1:17">
      <c r="A3056" s="192" t="s">
        <v>7563</v>
      </c>
      <c r="B3056" s="196">
        <v>1.1625999999999999</v>
      </c>
      <c r="C3056" s="196">
        <v>0.87959999999999994</v>
      </c>
      <c r="D3056" s="196">
        <v>35.319499999999998</v>
      </c>
      <c r="E3056" s="196">
        <v>35.836099999999995</v>
      </c>
      <c r="F3056" s="196">
        <v>38.248399999999997</v>
      </c>
      <c r="G3056" s="196">
        <v>36.372699999999995</v>
      </c>
      <c r="H3056" s="197" t="s">
        <v>4443</v>
      </c>
      <c r="I3056" s="197" t="s">
        <v>1450</v>
      </c>
      <c r="J3056" s="201" t="s">
        <v>3547</v>
      </c>
      <c r="K3056" s="197" t="s">
        <v>3550</v>
      </c>
      <c r="L3056" s="192"/>
      <c r="M3056" s="197">
        <v>2.8E-3</v>
      </c>
      <c r="N3056" s="192" t="s">
        <v>3588</v>
      </c>
      <c r="O3056" s="194" t="s">
        <v>3278</v>
      </c>
      <c r="P3056" s="192" t="s">
        <v>11272</v>
      </c>
      <c r="Q3056" s="197" t="s">
        <v>3547</v>
      </c>
    </row>
    <row r="3057" spans="1:17">
      <c r="A3057" s="192" t="s">
        <v>7564</v>
      </c>
      <c r="B3057" s="196">
        <v>1.5397999999999998</v>
      </c>
      <c r="C3057" s="196">
        <v>0.97559999999999991</v>
      </c>
      <c r="D3057" s="196">
        <v>38.814599999999999</v>
      </c>
      <c r="E3057" s="196">
        <v>40.290099999999995</v>
      </c>
      <c r="F3057" s="196">
        <v>41.458099999999995</v>
      </c>
      <c r="G3057" s="196">
        <v>40.2044</v>
      </c>
      <c r="H3057" s="197" t="s">
        <v>1460</v>
      </c>
      <c r="I3057" s="197"/>
      <c r="J3057" s="201" t="s">
        <v>3547</v>
      </c>
      <c r="K3057" s="197"/>
      <c r="L3057" s="192"/>
      <c r="M3057" s="197"/>
      <c r="N3057" s="192" t="s">
        <v>4684</v>
      </c>
      <c r="O3057" s="194" t="s">
        <v>3279</v>
      </c>
      <c r="P3057" s="192" t="s">
        <v>11273</v>
      </c>
      <c r="Q3057" s="197" t="s">
        <v>3547</v>
      </c>
    </row>
    <row r="3058" spans="1:17">
      <c r="A3058" s="192" t="s">
        <v>7565</v>
      </c>
      <c r="B3058" s="196">
        <v>1.1362999999999999</v>
      </c>
      <c r="C3058" s="196">
        <v>0.78699999999999992</v>
      </c>
      <c r="D3058" s="196">
        <v>25.306899999999999</v>
      </c>
      <c r="E3058" s="196">
        <v>25.116099999999999</v>
      </c>
      <c r="F3058" s="196">
        <v>26.417099999999998</v>
      </c>
      <c r="G3058" s="196">
        <v>25.610299999999999</v>
      </c>
      <c r="H3058" s="197" t="s">
        <v>4443</v>
      </c>
      <c r="I3058" s="197"/>
      <c r="J3058" s="201" t="s">
        <v>3547</v>
      </c>
      <c r="K3058" s="197"/>
      <c r="L3058" s="192"/>
      <c r="M3058" s="197"/>
      <c r="N3058" s="192" t="s">
        <v>4685</v>
      </c>
      <c r="O3058" s="194" t="s">
        <v>3280</v>
      </c>
      <c r="P3058" s="192" t="s">
        <v>11274</v>
      </c>
      <c r="Q3058" s="197" t="s">
        <v>3547</v>
      </c>
    </row>
    <row r="3059" spans="1:17">
      <c r="A3059" s="192" t="s">
        <v>7566</v>
      </c>
      <c r="B3059" s="196">
        <v>1.2352999999999998</v>
      </c>
      <c r="C3059" s="196">
        <v>0.9635999999999999</v>
      </c>
      <c r="D3059" s="196">
        <v>42.084999999999994</v>
      </c>
      <c r="E3059" s="196">
        <v>42.582199999999993</v>
      </c>
      <c r="F3059" s="196">
        <v>44.465799999999994</v>
      </c>
      <c r="G3059" s="196">
        <v>43.039899999999996</v>
      </c>
      <c r="H3059" s="197" t="s">
        <v>1499</v>
      </c>
      <c r="I3059" s="197" t="s">
        <v>1460</v>
      </c>
      <c r="J3059" s="201" t="s">
        <v>3547</v>
      </c>
      <c r="K3059" s="197" t="s">
        <v>3550</v>
      </c>
      <c r="L3059" s="192"/>
      <c r="M3059" s="197">
        <v>8.8999999999999999E-3</v>
      </c>
      <c r="N3059" s="192" t="s">
        <v>4634</v>
      </c>
      <c r="O3059" s="194" t="s">
        <v>3214</v>
      </c>
      <c r="P3059" s="192" t="s">
        <v>11204</v>
      </c>
      <c r="Q3059" s="197" t="s">
        <v>3547</v>
      </c>
    </row>
    <row r="3060" spans="1:17">
      <c r="A3060" s="192" t="s">
        <v>7567</v>
      </c>
      <c r="B3060" s="196">
        <v>2.2960999999999996</v>
      </c>
      <c r="C3060" s="196">
        <v>0.97559999999999991</v>
      </c>
      <c r="D3060" s="196">
        <v>37.873299999999993</v>
      </c>
      <c r="E3060" s="196">
        <v>40.917599999999993</v>
      </c>
      <c r="F3060" s="196">
        <v>39.823099999999997</v>
      </c>
      <c r="G3060" s="196">
        <v>39.563099999999999</v>
      </c>
      <c r="H3060" s="197" t="s">
        <v>1460</v>
      </c>
      <c r="I3060" s="197"/>
      <c r="J3060" s="201" t="s">
        <v>3547</v>
      </c>
      <c r="K3060" s="197"/>
      <c r="L3060" s="192"/>
      <c r="M3060" s="197"/>
      <c r="N3060" s="192" t="s">
        <v>3601</v>
      </c>
      <c r="O3060" s="194" t="s">
        <v>3205</v>
      </c>
      <c r="P3060" s="192" t="s">
        <v>11195</v>
      </c>
      <c r="Q3060" s="197" t="s">
        <v>3547</v>
      </c>
    </row>
    <row r="3061" spans="1:17">
      <c r="A3061" s="192" t="s">
        <v>7568</v>
      </c>
      <c r="B3061" s="196">
        <v>1.7156999999999998</v>
      </c>
      <c r="C3061" s="196">
        <v>0.97199999999999998</v>
      </c>
      <c r="D3061" s="196">
        <v>37.687199999999997</v>
      </c>
      <c r="E3061" s="196">
        <v>39.969199999999994</v>
      </c>
      <c r="F3061" s="196">
        <v>41.374499999999998</v>
      </c>
      <c r="G3061" s="196">
        <v>39.688499999999998</v>
      </c>
      <c r="H3061" s="197" t="s">
        <v>1524</v>
      </c>
      <c r="I3061" s="197"/>
      <c r="J3061" s="201" t="s">
        <v>3547</v>
      </c>
      <c r="K3061" s="197"/>
      <c r="L3061" s="192"/>
      <c r="M3061" s="197"/>
      <c r="N3061" s="192" t="s">
        <v>4632</v>
      </c>
      <c r="O3061" s="194" t="s">
        <v>3212</v>
      </c>
      <c r="P3061" s="192" t="s">
        <v>11202</v>
      </c>
      <c r="Q3061" s="197" t="s">
        <v>3547</v>
      </c>
    </row>
    <row r="3062" spans="1:17">
      <c r="A3062" s="192" t="s">
        <v>7569</v>
      </c>
      <c r="B3062" s="196">
        <v>2.0734999999999997</v>
      </c>
      <c r="C3062" s="196">
        <v>0.97639999999999993</v>
      </c>
      <c r="D3062" s="196">
        <v>36.536199999999994</v>
      </c>
      <c r="E3062" s="196">
        <v>37.122399999999999</v>
      </c>
      <c r="F3062" s="196">
        <v>37.512799999999999</v>
      </c>
      <c r="G3062" s="196">
        <v>37.072899999999997</v>
      </c>
      <c r="H3062" s="197" t="s">
        <v>1379</v>
      </c>
      <c r="I3062" s="197"/>
      <c r="J3062" s="201" t="s">
        <v>3547</v>
      </c>
      <c r="K3062" s="197"/>
      <c r="L3062" s="192"/>
      <c r="M3062" s="197"/>
      <c r="N3062" s="192" t="s">
        <v>4640</v>
      </c>
      <c r="O3062" s="194" t="s">
        <v>1999</v>
      </c>
      <c r="P3062" s="192" t="s">
        <v>11210</v>
      </c>
      <c r="Q3062" s="197" t="s">
        <v>3547</v>
      </c>
    </row>
    <row r="3063" spans="1:17">
      <c r="A3063" s="192" t="s">
        <v>7572</v>
      </c>
      <c r="B3063" s="196">
        <v>1.4854999999999998</v>
      </c>
      <c r="C3063" s="196">
        <v>0.9635999999999999</v>
      </c>
      <c r="D3063" s="196">
        <v>29.981099999999998</v>
      </c>
      <c r="E3063" s="196">
        <v>32.110799999999998</v>
      </c>
      <c r="F3063" s="196">
        <v>30.308</v>
      </c>
      <c r="G3063" s="196">
        <v>30.755899999999997</v>
      </c>
      <c r="H3063" s="197" t="s">
        <v>4443</v>
      </c>
      <c r="I3063" s="197" t="s">
        <v>1460</v>
      </c>
      <c r="J3063" s="201" t="s">
        <v>3547</v>
      </c>
      <c r="K3063" s="197" t="s">
        <v>3550</v>
      </c>
      <c r="L3063" s="192"/>
      <c r="M3063" s="197">
        <v>5.6599999999999998E-2</v>
      </c>
      <c r="N3063" s="192" t="s">
        <v>4686</v>
      </c>
      <c r="O3063" s="194" t="s">
        <v>1997</v>
      </c>
      <c r="P3063" s="192" t="s">
        <v>11275</v>
      </c>
      <c r="Q3063" s="197" t="s">
        <v>3547</v>
      </c>
    </row>
    <row r="3064" spans="1:17">
      <c r="A3064" s="192" t="s">
        <v>7573</v>
      </c>
      <c r="B3064" s="196">
        <v>1.0318999999999998</v>
      </c>
      <c r="C3064" s="196">
        <v>0.94369999999999998</v>
      </c>
      <c r="D3064" s="196">
        <v>41.006599999999999</v>
      </c>
      <c r="E3064" s="196">
        <v>34.491399999999999</v>
      </c>
      <c r="F3064" s="196">
        <v>34.623299999999993</v>
      </c>
      <c r="G3064" s="196">
        <v>36.411199999999994</v>
      </c>
      <c r="H3064" s="197" t="s">
        <v>1499</v>
      </c>
      <c r="I3064" s="197"/>
      <c r="J3064" s="201" t="s">
        <v>3547</v>
      </c>
      <c r="K3064" s="197"/>
      <c r="L3064" s="192"/>
      <c r="M3064" s="197"/>
      <c r="N3064" s="192" t="s">
        <v>4687</v>
      </c>
      <c r="O3064" s="194" t="s">
        <v>3281</v>
      </c>
      <c r="P3064" s="192" t="s">
        <v>11276</v>
      </c>
      <c r="Q3064" s="197" t="s">
        <v>3547</v>
      </c>
    </row>
    <row r="3065" spans="1:17">
      <c r="A3065" s="192" t="s">
        <v>7574</v>
      </c>
      <c r="B3065" s="196">
        <v>1.0171999999999999</v>
      </c>
      <c r="C3065" s="196">
        <v>0.79739999999999989</v>
      </c>
      <c r="D3065" s="196">
        <v>26.7744</v>
      </c>
      <c r="E3065" s="196">
        <v>28.400299999999998</v>
      </c>
      <c r="F3065" s="196">
        <v>28.119499999999999</v>
      </c>
      <c r="G3065" s="196">
        <v>27.7486</v>
      </c>
      <c r="H3065" s="197" t="s">
        <v>4443</v>
      </c>
      <c r="I3065" s="197"/>
      <c r="J3065" s="201" t="s">
        <v>3547</v>
      </c>
      <c r="K3065" s="197"/>
      <c r="L3065" s="192"/>
      <c r="M3065" s="197">
        <v>1.04E-2</v>
      </c>
      <c r="N3065" s="192" t="s">
        <v>4688</v>
      </c>
      <c r="O3065" s="194" t="s">
        <v>3282</v>
      </c>
      <c r="P3065" s="192" t="s">
        <v>11277</v>
      </c>
      <c r="Q3065" s="197" t="s">
        <v>3547</v>
      </c>
    </row>
    <row r="3066" spans="1:17">
      <c r="A3066" s="192" t="s">
        <v>7575</v>
      </c>
      <c r="B3066" s="196">
        <v>1.8856999999999999</v>
      </c>
      <c r="C3066" s="196">
        <v>0.97559999999999991</v>
      </c>
      <c r="D3066" s="196">
        <v>41.853999999999999</v>
      </c>
      <c r="E3066" s="196">
        <v>42.408399999999993</v>
      </c>
      <c r="F3066" s="196">
        <v>44.603199999999994</v>
      </c>
      <c r="G3066" s="196">
        <v>42.9574</v>
      </c>
      <c r="H3066" s="197" t="s">
        <v>1460</v>
      </c>
      <c r="I3066" s="197"/>
      <c r="J3066" s="201" t="s">
        <v>3547</v>
      </c>
      <c r="K3066" s="197"/>
      <c r="L3066" s="192"/>
      <c r="M3066" s="197"/>
      <c r="N3066" s="192" t="s">
        <v>3601</v>
      </c>
      <c r="O3066" s="194" t="s">
        <v>3205</v>
      </c>
      <c r="P3066" s="192" t="s">
        <v>11195</v>
      </c>
      <c r="Q3066" s="197" t="s">
        <v>3547</v>
      </c>
    </row>
    <row r="3067" spans="1:17">
      <c r="A3067" s="192" t="s">
        <v>7576</v>
      </c>
      <c r="B3067" s="196">
        <v>1.4037999999999999</v>
      </c>
      <c r="C3067" s="196">
        <v>0.97199999999999998</v>
      </c>
      <c r="D3067" s="196">
        <v>33.979399999999998</v>
      </c>
      <c r="E3067" s="196">
        <v>38.186</v>
      </c>
      <c r="F3067" s="196">
        <v>36.360199999999999</v>
      </c>
      <c r="G3067" s="196">
        <v>36.143499999999996</v>
      </c>
      <c r="H3067" s="197" t="s">
        <v>4443</v>
      </c>
      <c r="I3067" s="197" t="s">
        <v>1524</v>
      </c>
      <c r="J3067" s="201" t="s">
        <v>3547</v>
      </c>
      <c r="K3067" s="197" t="s">
        <v>3550</v>
      </c>
      <c r="L3067" s="192"/>
      <c r="M3067" s="197"/>
      <c r="N3067" s="192" t="s">
        <v>4689</v>
      </c>
      <c r="O3067" s="194" t="s">
        <v>3283</v>
      </c>
      <c r="P3067" s="192" t="s">
        <v>11278</v>
      </c>
      <c r="Q3067" s="197" t="s">
        <v>3547</v>
      </c>
    </row>
    <row r="3068" spans="1:17">
      <c r="A3068" s="192" t="s">
        <v>7577</v>
      </c>
      <c r="B3068" s="196">
        <v>1.6071</v>
      </c>
      <c r="C3068" s="196">
        <v>0.9635999999999999</v>
      </c>
      <c r="D3068" s="196">
        <v>34.374099999999999</v>
      </c>
      <c r="E3068" s="196">
        <v>36.790099999999995</v>
      </c>
      <c r="F3068" s="196">
        <v>36.118499999999997</v>
      </c>
      <c r="G3068" s="196">
        <v>35.721899999999998</v>
      </c>
      <c r="H3068" s="197" t="s">
        <v>1731</v>
      </c>
      <c r="I3068" s="197" t="s">
        <v>1460</v>
      </c>
      <c r="J3068" s="201" t="s">
        <v>3547</v>
      </c>
      <c r="K3068" s="197" t="s">
        <v>3550</v>
      </c>
      <c r="L3068" s="192"/>
      <c r="M3068" s="197">
        <v>2.2199999999999998E-2</v>
      </c>
      <c r="N3068" s="192" t="s">
        <v>4036</v>
      </c>
      <c r="O3068" s="194" t="s">
        <v>3265</v>
      </c>
      <c r="P3068" s="192" t="s">
        <v>11258</v>
      </c>
      <c r="Q3068" s="197" t="s">
        <v>3547</v>
      </c>
    </row>
    <row r="3069" spans="1:17">
      <c r="A3069" s="192" t="s">
        <v>7578</v>
      </c>
      <c r="B3069" s="196">
        <v>1.0476999999999999</v>
      </c>
      <c r="C3069" s="196">
        <v>0.78889999999999993</v>
      </c>
      <c r="D3069" s="196">
        <v>30.1616</v>
      </c>
      <c r="E3069" s="196">
        <v>30.531799999999997</v>
      </c>
      <c r="F3069" s="196">
        <v>30.270999999999997</v>
      </c>
      <c r="G3069" s="196">
        <v>30.320099999999996</v>
      </c>
      <c r="H3069" s="197" t="s">
        <v>1585</v>
      </c>
      <c r="I3069" s="197"/>
      <c r="J3069" s="201" t="s">
        <v>3547</v>
      </c>
      <c r="K3069" s="197"/>
      <c r="L3069" s="192"/>
      <c r="M3069" s="197"/>
      <c r="N3069" s="192" t="s">
        <v>4690</v>
      </c>
      <c r="O3069" s="194" t="s">
        <v>3284</v>
      </c>
      <c r="P3069" s="192" t="s">
        <v>11279</v>
      </c>
      <c r="Q3069" s="197" t="s">
        <v>3547</v>
      </c>
    </row>
    <row r="3070" spans="1:17">
      <c r="A3070" s="192" t="s">
        <v>7579</v>
      </c>
      <c r="B3070" s="196">
        <v>1.7127999999999999</v>
      </c>
      <c r="C3070" s="196">
        <v>0.78889999999999993</v>
      </c>
      <c r="D3070" s="196">
        <v>33.713799999999999</v>
      </c>
      <c r="E3070" s="196">
        <v>35.279199999999996</v>
      </c>
      <c r="F3070" s="196">
        <v>33.475099999999998</v>
      </c>
      <c r="G3070" s="196">
        <v>34.146799999999999</v>
      </c>
      <c r="H3070" s="197" t="s">
        <v>4443</v>
      </c>
      <c r="I3070" s="197" t="s">
        <v>1585</v>
      </c>
      <c r="J3070" s="201" t="s">
        <v>3547</v>
      </c>
      <c r="K3070" s="197" t="s">
        <v>3550</v>
      </c>
      <c r="L3070" s="192"/>
      <c r="M3070" s="197"/>
      <c r="N3070" s="192" t="s">
        <v>4664</v>
      </c>
      <c r="O3070" s="194" t="s">
        <v>3250</v>
      </c>
      <c r="P3070" s="192" t="s">
        <v>11243</v>
      </c>
      <c r="Q3070" s="197" t="s">
        <v>3547</v>
      </c>
    </row>
    <row r="3071" spans="1:17">
      <c r="A3071" s="192" t="s">
        <v>7580</v>
      </c>
      <c r="B3071" s="196">
        <v>0.87619999999999998</v>
      </c>
      <c r="C3071" s="196">
        <v>0.78889999999999993</v>
      </c>
      <c r="D3071" s="196"/>
      <c r="E3071" s="196"/>
      <c r="F3071" s="196">
        <v>25.621099999999998</v>
      </c>
      <c r="G3071" s="196">
        <v>25.621099999999998</v>
      </c>
      <c r="H3071" s="197" t="s">
        <v>1585</v>
      </c>
      <c r="I3071" s="197"/>
      <c r="J3071" s="201" t="s">
        <v>3547</v>
      </c>
      <c r="K3071" s="197"/>
      <c r="L3071" s="192"/>
      <c r="M3071" s="197"/>
      <c r="N3071" s="192" t="s">
        <v>4633</v>
      </c>
      <c r="O3071" s="194" t="s">
        <v>3213</v>
      </c>
      <c r="P3071" s="192" t="s">
        <v>11203</v>
      </c>
      <c r="Q3071" s="197" t="s">
        <v>3547</v>
      </c>
    </row>
    <row r="3072" spans="1:17">
      <c r="A3072" s="192" t="s">
        <v>7581</v>
      </c>
      <c r="B3072" s="196">
        <v>1.0213999999999999</v>
      </c>
      <c r="C3072" s="196">
        <v>0.78699999999999992</v>
      </c>
      <c r="D3072" s="196">
        <v>26.000999999999998</v>
      </c>
      <c r="E3072" s="196">
        <v>38.013799999999996</v>
      </c>
      <c r="F3072" s="196">
        <v>30.215999999999998</v>
      </c>
      <c r="G3072" s="196">
        <v>30.254999999999999</v>
      </c>
      <c r="H3072" s="197" t="s">
        <v>4443</v>
      </c>
      <c r="I3072" s="197"/>
      <c r="J3072" s="201" t="s">
        <v>3547</v>
      </c>
      <c r="K3072" s="197"/>
      <c r="L3072" s="192"/>
      <c r="M3072" s="197"/>
      <c r="N3072" s="192" t="s">
        <v>4691</v>
      </c>
      <c r="O3072" s="194" t="s">
        <v>3285</v>
      </c>
      <c r="P3072" s="192" t="s">
        <v>11280</v>
      </c>
      <c r="Q3072" s="197" t="s">
        <v>3547</v>
      </c>
    </row>
    <row r="3073" spans="1:17">
      <c r="A3073" s="192" t="s">
        <v>7582</v>
      </c>
      <c r="B3073" s="196">
        <v>0.92849999999999999</v>
      </c>
      <c r="C3073" s="196">
        <v>0.84439999999999993</v>
      </c>
      <c r="D3073" s="196">
        <v>28.295199999999998</v>
      </c>
      <c r="E3073" s="196">
        <v>29.1571</v>
      </c>
      <c r="F3073" s="196">
        <v>33.077499999999993</v>
      </c>
      <c r="G3073" s="196">
        <v>30.095699999999997</v>
      </c>
      <c r="H3073" s="197" t="s">
        <v>4443</v>
      </c>
      <c r="I3073" s="197"/>
      <c r="J3073" s="201" t="s">
        <v>3547</v>
      </c>
      <c r="K3073" s="197"/>
      <c r="L3073" s="192"/>
      <c r="M3073" s="197">
        <v>5.74E-2</v>
      </c>
      <c r="N3073" s="192" t="s">
        <v>4692</v>
      </c>
      <c r="O3073" s="194" t="s">
        <v>3286</v>
      </c>
      <c r="P3073" s="192" t="s">
        <v>11281</v>
      </c>
      <c r="Q3073" s="197" t="s">
        <v>3547</v>
      </c>
    </row>
    <row r="3074" spans="1:17">
      <c r="A3074" s="192" t="s">
        <v>7583</v>
      </c>
      <c r="B3074" s="196">
        <v>0.93019999999999992</v>
      </c>
      <c r="C3074" s="196">
        <v>0.78699999999999992</v>
      </c>
      <c r="D3074" s="196">
        <v>25.286299999999997</v>
      </c>
      <c r="E3074" s="196">
        <v>26.918399999999998</v>
      </c>
      <c r="F3074" s="196">
        <v>27.912799999999997</v>
      </c>
      <c r="G3074" s="196">
        <v>26.800899999999999</v>
      </c>
      <c r="H3074" s="197" t="s">
        <v>4443</v>
      </c>
      <c r="I3074" s="197"/>
      <c r="J3074" s="201" t="s">
        <v>3547</v>
      </c>
      <c r="K3074" s="197"/>
      <c r="L3074" s="192"/>
      <c r="M3074" s="197"/>
      <c r="N3074" s="192" t="s">
        <v>3835</v>
      </c>
      <c r="O3074" s="194" t="s">
        <v>3287</v>
      </c>
      <c r="P3074" s="192" t="s">
        <v>11282</v>
      </c>
      <c r="Q3074" s="197" t="s">
        <v>3547</v>
      </c>
    </row>
    <row r="3075" spans="1:17">
      <c r="A3075" s="192" t="s">
        <v>7584</v>
      </c>
      <c r="B3075" s="196">
        <v>1.6183999999999998</v>
      </c>
      <c r="C3075" s="196">
        <v>0.78889999999999993</v>
      </c>
      <c r="D3075" s="196">
        <v>33.048899999999996</v>
      </c>
      <c r="E3075" s="196">
        <v>33.247099999999996</v>
      </c>
      <c r="F3075" s="196">
        <v>34.581699999999998</v>
      </c>
      <c r="G3075" s="196">
        <v>33.595399999999998</v>
      </c>
      <c r="H3075" s="197" t="s">
        <v>4443</v>
      </c>
      <c r="I3075" s="197" t="s">
        <v>1585</v>
      </c>
      <c r="J3075" s="201" t="s">
        <v>3547</v>
      </c>
      <c r="K3075" s="197" t="s">
        <v>3550</v>
      </c>
      <c r="L3075" s="192"/>
      <c r="M3075" s="197"/>
      <c r="N3075" s="192" t="s">
        <v>4693</v>
      </c>
      <c r="O3075" s="194" t="s">
        <v>3288</v>
      </c>
      <c r="P3075" s="192" t="s">
        <v>11283</v>
      </c>
      <c r="Q3075" s="197" t="s">
        <v>3547</v>
      </c>
    </row>
    <row r="3076" spans="1:17">
      <c r="A3076" s="192" t="s">
        <v>7585</v>
      </c>
      <c r="B3076" s="196">
        <v>1.6637999999999999</v>
      </c>
      <c r="C3076" s="196">
        <v>0.83409999999999995</v>
      </c>
      <c r="D3076" s="196">
        <v>30.023099999999999</v>
      </c>
      <c r="E3076" s="196">
        <v>31.134999999999998</v>
      </c>
      <c r="F3076" s="196">
        <v>31.725899999999999</v>
      </c>
      <c r="G3076" s="196">
        <v>30.965999999999998</v>
      </c>
      <c r="H3076" s="197" t="s">
        <v>1390</v>
      </c>
      <c r="I3076" s="197"/>
      <c r="J3076" s="201" t="s">
        <v>3547</v>
      </c>
      <c r="K3076" s="197"/>
      <c r="L3076" s="192"/>
      <c r="M3076" s="197"/>
      <c r="N3076" s="192" t="s">
        <v>3558</v>
      </c>
      <c r="O3076" s="194" t="s">
        <v>3211</v>
      </c>
      <c r="P3076" s="192" t="s">
        <v>11201</v>
      </c>
      <c r="Q3076" s="197" t="s">
        <v>3547</v>
      </c>
    </row>
    <row r="3077" spans="1:17">
      <c r="A3077" s="192" t="s">
        <v>7586</v>
      </c>
      <c r="B3077" s="196">
        <v>1.8159999999999998</v>
      </c>
      <c r="C3077" s="196">
        <v>0.97559999999999991</v>
      </c>
      <c r="D3077" s="196">
        <v>39.467199999999998</v>
      </c>
      <c r="E3077" s="196">
        <v>40.597899999999996</v>
      </c>
      <c r="F3077" s="196">
        <v>41.752999999999993</v>
      </c>
      <c r="G3077" s="196">
        <v>40.711999999999996</v>
      </c>
      <c r="H3077" s="197" t="s">
        <v>1460</v>
      </c>
      <c r="I3077" s="197"/>
      <c r="J3077" s="201" t="s">
        <v>3547</v>
      </c>
      <c r="K3077" s="197"/>
      <c r="L3077" s="192"/>
      <c r="M3077" s="197"/>
      <c r="N3077" s="192" t="s">
        <v>3601</v>
      </c>
      <c r="O3077" s="194" t="s">
        <v>3205</v>
      </c>
      <c r="P3077" s="192" t="s">
        <v>11195</v>
      </c>
      <c r="Q3077" s="197" t="s">
        <v>3547</v>
      </c>
    </row>
    <row r="3078" spans="1:17">
      <c r="A3078" s="192" t="s">
        <v>7587</v>
      </c>
      <c r="B3078" s="196">
        <v>1.5351999999999999</v>
      </c>
      <c r="C3078" s="196">
        <v>0.79689999999999994</v>
      </c>
      <c r="D3078" s="196">
        <v>28.204599999999999</v>
      </c>
      <c r="E3078" s="196">
        <v>29.974699999999999</v>
      </c>
      <c r="F3078" s="196">
        <v>31.430599999999998</v>
      </c>
      <c r="G3078" s="196">
        <v>29.924899999999997</v>
      </c>
      <c r="H3078" s="197" t="s">
        <v>4443</v>
      </c>
      <c r="I3078" s="197"/>
      <c r="J3078" s="201" t="s">
        <v>3547</v>
      </c>
      <c r="K3078" s="197"/>
      <c r="L3078" s="192"/>
      <c r="M3078" s="197">
        <v>9.8999999999999991E-3</v>
      </c>
      <c r="N3078" s="192" t="s">
        <v>3593</v>
      </c>
      <c r="O3078" s="194" t="s">
        <v>3289</v>
      </c>
      <c r="P3078" s="192" t="s">
        <v>11284</v>
      </c>
      <c r="Q3078" s="197" t="s">
        <v>3547</v>
      </c>
    </row>
    <row r="3079" spans="1:17">
      <c r="A3079" s="192" t="s">
        <v>7588</v>
      </c>
      <c r="B3079" s="196">
        <v>1.8091999999999999</v>
      </c>
      <c r="C3079" s="196">
        <v>0.8526999999999999</v>
      </c>
      <c r="D3079" s="196">
        <v>33.849199999999996</v>
      </c>
      <c r="E3079" s="196">
        <v>34.849499999999999</v>
      </c>
      <c r="F3079" s="196">
        <v>35.231699999999996</v>
      </c>
      <c r="G3079" s="196">
        <v>34.647999999999996</v>
      </c>
      <c r="H3079" s="197" t="s">
        <v>4643</v>
      </c>
      <c r="I3079" s="197"/>
      <c r="J3079" s="201" t="s">
        <v>3547</v>
      </c>
      <c r="K3079" s="197"/>
      <c r="L3079" s="192"/>
      <c r="M3079" s="197"/>
      <c r="N3079" s="192" t="s">
        <v>3802</v>
      </c>
      <c r="O3079" s="194" t="s">
        <v>3254</v>
      </c>
      <c r="P3079" s="192" t="s">
        <v>11247</v>
      </c>
      <c r="Q3079" s="197" t="s">
        <v>3547</v>
      </c>
    </row>
    <row r="3080" spans="1:17">
      <c r="A3080" s="192" t="s">
        <v>7589</v>
      </c>
      <c r="B3080" s="196">
        <v>1.5682999999999998</v>
      </c>
      <c r="C3080" s="196">
        <v>0.9635999999999999</v>
      </c>
      <c r="D3080" s="196">
        <v>39.434999999999995</v>
      </c>
      <c r="E3080" s="196">
        <v>40.606699999999996</v>
      </c>
      <c r="F3080" s="196">
        <v>40.811</v>
      </c>
      <c r="G3080" s="196">
        <v>40.264299999999999</v>
      </c>
      <c r="H3080" s="197" t="s">
        <v>1499</v>
      </c>
      <c r="I3080" s="197" t="s">
        <v>1460</v>
      </c>
      <c r="J3080" s="201" t="s">
        <v>3547</v>
      </c>
      <c r="K3080" s="197" t="s">
        <v>3550</v>
      </c>
      <c r="L3080" s="192"/>
      <c r="M3080" s="197">
        <v>8.8999999999999999E-3</v>
      </c>
      <c r="N3080" s="192" t="s">
        <v>4634</v>
      </c>
      <c r="O3080" s="194" t="s">
        <v>3214</v>
      </c>
      <c r="P3080" s="192" t="s">
        <v>11204</v>
      </c>
      <c r="Q3080" s="197" t="s">
        <v>3547</v>
      </c>
    </row>
    <row r="3081" spans="1:17">
      <c r="A3081" s="192" t="s">
        <v>7590</v>
      </c>
      <c r="B3081" s="196">
        <v>1.2463</v>
      </c>
      <c r="C3081" s="196">
        <v>0.84199999999999986</v>
      </c>
      <c r="D3081" s="196">
        <v>32.478599999999993</v>
      </c>
      <c r="E3081" s="196">
        <v>31.075099999999999</v>
      </c>
      <c r="F3081" s="196">
        <v>35.400899999999993</v>
      </c>
      <c r="G3081" s="196">
        <v>32.889599999999994</v>
      </c>
      <c r="H3081" s="197" t="s">
        <v>4443</v>
      </c>
      <c r="I3081" s="197"/>
      <c r="J3081" s="201" t="s">
        <v>3547</v>
      </c>
      <c r="K3081" s="197"/>
      <c r="L3081" s="192"/>
      <c r="M3081" s="197">
        <v>5.4999999999999993E-2</v>
      </c>
      <c r="N3081" s="192" t="s">
        <v>4694</v>
      </c>
      <c r="O3081" s="194" t="s">
        <v>3290</v>
      </c>
      <c r="P3081" s="192" t="s">
        <v>11285</v>
      </c>
      <c r="Q3081" s="197" t="s">
        <v>3547</v>
      </c>
    </row>
    <row r="3082" spans="1:17">
      <c r="A3082" s="192" t="s">
        <v>7591</v>
      </c>
      <c r="B3082" s="196">
        <v>1.7206999999999999</v>
      </c>
      <c r="C3082" s="196">
        <v>0.79969999999999997</v>
      </c>
      <c r="D3082" s="196">
        <v>37.1601</v>
      </c>
      <c r="E3082" s="196">
        <v>34.884299999999996</v>
      </c>
      <c r="F3082" s="196">
        <v>33.209199999999996</v>
      </c>
      <c r="G3082" s="196">
        <v>35.020899999999997</v>
      </c>
      <c r="H3082" s="197" t="s">
        <v>4677</v>
      </c>
      <c r="I3082" s="197"/>
      <c r="J3082" s="201" t="s">
        <v>3547</v>
      </c>
      <c r="K3082" s="197"/>
      <c r="L3082" s="192"/>
      <c r="M3082" s="197"/>
      <c r="N3082" s="192" t="s">
        <v>4678</v>
      </c>
      <c r="O3082" s="194" t="s">
        <v>3267</v>
      </c>
      <c r="P3082" s="192" t="s">
        <v>11260</v>
      </c>
      <c r="Q3082" s="197" t="s">
        <v>3547</v>
      </c>
    </row>
    <row r="3083" spans="1:17">
      <c r="A3083" s="192" t="s">
        <v>7592</v>
      </c>
      <c r="B3083" s="196">
        <v>1.1622999999999999</v>
      </c>
      <c r="C3083" s="196">
        <v>0.8075</v>
      </c>
      <c r="D3083" s="196">
        <v>31.894599999999997</v>
      </c>
      <c r="E3083" s="196">
        <v>33.148299999999999</v>
      </c>
      <c r="F3083" s="196">
        <v>34.210499999999996</v>
      </c>
      <c r="G3083" s="196">
        <v>33.007899999999999</v>
      </c>
      <c r="H3083" s="197" t="s">
        <v>4443</v>
      </c>
      <c r="I3083" s="197" t="s">
        <v>1390</v>
      </c>
      <c r="J3083" s="201" t="s">
        <v>3547</v>
      </c>
      <c r="K3083" s="197" t="s">
        <v>3550</v>
      </c>
      <c r="L3083" s="192"/>
      <c r="M3083" s="197">
        <v>9.3999999999999986E-3</v>
      </c>
      <c r="N3083" s="192" t="s">
        <v>3971</v>
      </c>
      <c r="O3083" s="194" t="s">
        <v>3291</v>
      </c>
      <c r="P3083" s="192" t="s">
        <v>11286</v>
      </c>
      <c r="Q3083" s="197" t="s">
        <v>3547</v>
      </c>
    </row>
    <row r="3084" spans="1:17">
      <c r="A3084" s="192" t="s">
        <v>7593</v>
      </c>
      <c r="B3084" s="196">
        <v>0.88859999999999995</v>
      </c>
      <c r="C3084" s="196">
        <v>0.78699999999999992</v>
      </c>
      <c r="D3084" s="196">
        <v>30.753699999999998</v>
      </c>
      <c r="E3084" s="196">
        <v>33.848699999999994</v>
      </c>
      <c r="F3084" s="196">
        <v>32.673599999999993</v>
      </c>
      <c r="G3084" s="196">
        <v>32.444899999999997</v>
      </c>
      <c r="H3084" s="197" t="s">
        <v>4443</v>
      </c>
      <c r="I3084" s="197"/>
      <c r="J3084" s="201" t="s">
        <v>3547</v>
      </c>
      <c r="K3084" s="197"/>
      <c r="L3084" s="192"/>
      <c r="M3084" s="197"/>
      <c r="N3084" s="192" t="s">
        <v>4695</v>
      </c>
      <c r="O3084" s="194" t="s">
        <v>3292</v>
      </c>
      <c r="P3084" s="192" t="s">
        <v>11287</v>
      </c>
      <c r="Q3084" s="197" t="s">
        <v>3547</v>
      </c>
    </row>
    <row r="3085" spans="1:17">
      <c r="A3085" s="192" t="s">
        <v>7594</v>
      </c>
      <c r="B3085" s="196">
        <v>1.0895999999999999</v>
      </c>
      <c r="C3085" s="196">
        <v>0.78699999999999992</v>
      </c>
      <c r="D3085" s="196">
        <v>29.736599999999999</v>
      </c>
      <c r="E3085" s="196">
        <v>30.381399999999999</v>
      </c>
      <c r="F3085" s="196">
        <v>28.817499999999999</v>
      </c>
      <c r="G3085" s="196">
        <v>29.678899999999999</v>
      </c>
      <c r="H3085" s="197" t="s">
        <v>4443</v>
      </c>
      <c r="I3085" s="197"/>
      <c r="J3085" s="201" t="s">
        <v>3547</v>
      </c>
      <c r="K3085" s="197"/>
      <c r="L3085" s="192"/>
      <c r="M3085" s="197"/>
      <c r="N3085" s="192" t="s">
        <v>3548</v>
      </c>
      <c r="O3085" s="194" t="s">
        <v>3293</v>
      </c>
      <c r="P3085" s="192" t="s">
        <v>11288</v>
      </c>
      <c r="Q3085" s="197" t="s">
        <v>3547</v>
      </c>
    </row>
    <row r="3086" spans="1:17">
      <c r="A3086" s="192" t="s">
        <v>7595</v>
      </c>
      <c r="B3086" s="196">
        <v>1.1729999999999998</v>
      </c>
      <c r="C3086" s="196">
        <v>0.78699999999999992</v>
      </c>
      <c r="D3086" s="196">
        <v>30.429699999999997</v>
      </c>
      <c r="E3086" s="196">
        <v>31.721499999999999</v>
      </c>
      <c r="F3086" s="196">
        <v>31.801599999999997</v>
      </c>
      <c r="G3086" s="196">
        <v>31.297999999999998</v>
      </c>
      <c r="H3086" s="197" t="s">
        <v>4443</v>
      </c>
      <c r="I3086" s="197"/>
      <c r="J3086" s="201" t="s">
        <v>3547</v>
      </c>
      <c r="K3086" s="197"/>
      <c r="L3086" s="192"/>
      <c r="M3086" s="197"/>
      <c r="N3086" s="192" t="s">
        <v>4696</v>
      </c>
      <c r="O3086" s="194" t="s">
        <v>3294</v>
      </c>
      <c r="P3086" s="192" t="s">
        <v>11289</v>
      </c>
      <c r="Q3086" s="197" t="s">
        <v>3547</v>
      </c>
    </row>
    <row r="3087" spans="1:17">
      <c r="A3087" s="192" t="s">
        <v>7596</v>
      </c>
      <c r="B3087" s="196">
        <v>1.1769999999999998</v>
      </c>
      <c r="C3087" s="196">
        <v>0.78699999999999992</v>
      </c>
      <c r="D3087" s="196">
        <v>25.7212</v>
      </c>
      <c r="E3087" s="196">
        <v>24.668899999999997</v>
      </c>
      <c r="F3087" s="196">
        <v>25.757999999999999</v>
      </c>
      <c r="G3087" s="196">
        <v>25.390699999999999</v>
      </c>
      <c r="H3087" s="197" t="s">
        <v>4443</v>
      </c>
      <c r="I3087" s="197"/>
      <c r="J3087" s="201" t="s">
        <v>3547</v>
      </c>
      <c r="K3087" s="197"/>
      <c r="L3087" s="192"/>
      <c r="M3087" s="197"/>
      <c r="N3087" s="192" t="s">
        <v>4697</v>
      </c>
      <c r="O3087" s="194" t="s">
        <v>3295</v>
      </c>
      <c r="P3087" s="192" t="s">
        <v>11290</v>
      </c>
      <c r="Q3087" s="197" t="s">
        <v>3547</v>
      </c>
    </row>
    <row r="3088" spans="1:17">
      <c r="A3088" s="192" t="s">
        <v>7597</v>
      </c>
      <c r="B3088" s="196">
        <v>1.5112999999999999</v>
      </c>
      <c r="C3088" s="196">
        <v>0.78699999999999992</v>
      </c>
      <c r="D3088" s="196">
        <v>32.753099999999996</v>
      </c>
      <c r="E3088" s="196">
        <v>33.994699999999995</v>
      </c>
      <c r="F3088" s="196">
        <v>29.816999999999997</v>
      </c>
      <c r="G3088" s="196">
        <v>32.176499999999997</v>
      </c>
      <c r="H3088" s="197" t="s">
        <v>4443</v>
      </c>
      <c r="I3088" s="197"/>
      <c r="J3088" s="201" t="s">
        <v>3547</v>
      </c>
      <c r="K3088" s="197"/>
      <c r="L3088" s="192"/>
      <c r="M3088" s="197"/>
      <c r="N3088" s="192" t="s">
        <v>4422</v>
      </c>
      <c r="O3088" s="194" t="s">
        <v>1755</v>
      </c>
      <c r="P3088" s="192" t="s">
        <v>11291</v>
      </c>
      <c r="Q3088" s="197" t="s">
        <v>3547</v>
      </c>
    </row>
    <row r="3089" spans="1:17">
      <c r="A3089" s="192" t="s">
        <v>9759</v>
      </c>
      <c r="B3089" s="196"/>
      <c r="C3089" s="196">
        <v>0.97199999999999998</v>
      </c>
      <c r="D3089" s="196">
        <v>32.121599999999994</v>
      </c>
      <c r="E3089" s="196">
        <v>31.1662</v>
      </c>
      <c r="F3089" s="196">
        <v>32.704899999999995</v>
      </c>
      <c r="G3089" s="196">
        <v>31.993099999999998</v>
      </c>
      <c r="H3089" s="197" t="s">
        <v>1524</v>
      </c>
      <c r="I3089" s="197"/>
      <c r="J3089" s="201" t="s">
        <v>3547</v>
      </c>
      <c r="K3089" s="197"/>
      <c r="L3089" s="192"/>
      <c r="M3089" s="197"/>
      <c r="N3089" s="192" t="s">
        <v>4642</v>
      </c>
      <c r="O3089" s="194" t="s">
        <v>3220</v>
      </c>
      <c r="P3089" s="192" t="s">
        <v>11212</v>
      </c>
      <c r="Q3089" s="197" t="s">
        <v>3547</v>
      </c>
    </row>
    <row r="3090" spans="1:17">
      <c r="A3090" s="192" t="s">
        <v>7598</v>
      </c>
      <c r="B3090" s="196">
        <v>1.6670999999999998</v>
      </c>
      <c r="C3090" s="196">
        <v>0.94369999999999998</v>
      </c>
      <c r="D3090" s="196">
        <v>38.121299999999998</v>
      </c>
      <c r="E3090" s="196">
        <v>37.598399999999998</v>
      </c>
      <c r="F3090" s="196">
        <v>38.434599999999996</v>
      </c>
      <c r="G3090" s="196">
        <v>38.075299999999999</v>
      </c>
      <c r="H3090" s="197" t="s">
        <v>1499</v>
      </c>
      <c r="I3090" s="197"/>
      <c r="J3090" s="201" t="s">
        <v>3547</v>
      </c>
      <c r="K3090" s="197"/>
      <c r="L3090" s="192"/>
      <c r="M3090" s="197"/>
      <c r="N3090" s="192" t="s">
        <v>4698</v>
      </c>
      <c r="O3090" s="194" t="s">
        <v>3296</v>
      </c>
      <c r="P3090" s="192" t="s">
        <v>11292</v>
      </c>
      <c r="Q3090" s="197" t="s">
        <v>3547</v>
      </c>
    </row>
    <row r="3091" spans="1:17">
      <c r="A3091" s="192" t="s">
        <v>7599</v>
      </c>
      <c r="B3091" s="196">
        <v>1.2496999999999998</v>
      </c>
      <c r="C3091" s="196">
        <v>0.80039999999999989</v>
      </c>
      <c r="D3091" s="196">
        <v>30.3781</v>
      </c>
      <c r="E3091" s="196">
        <v>31.197499999999998</v>
      </c>
      <c r="F3091" s="196">
        <v>31.895099999999999</v>
      </c>
      <c r="G3091" s="196">
        <v>31.111799999999999</v>
      </c>
      <c r="H3091" s="197" t="s">
        <v>4443</v>
      </c>
      <c r="I3091" s="197"/>
      <c r="J3091" s="201" t="s">
        <v>3547</v>
      </c>
      <c r="K3091" s="197"/>
      <c r="L3091" s="192"/>
      <c r="M3091" s="197">
        <v>1.3399999999999999E-2</v>
      </c>
      <c r="N3091" s="192" t="s">
        <v>4699</v>
      </c>
      <c r="O3091" s="194" t="s">
        <v>3297</v>
      </c>
      <c r="P3091" s="192" t="s">
        <v>11293</v>
      </c>
      <c r="Q3091" s="197" t="s">
        <v>3547</v>
      </c>
    </row>
    <row r="3092" spans="1:17">
      <c r="A3092" s="192" t="s">
        <v>7600</v>
      </c>
      <c r="B3092" s="196">
        <v>1.7836999999999998</v>
      </c>
      <c r="C3092" s="196">
        <v>0.85699999999999998</v>
      </c>
      <c r="D3092" s="196">
        <v>35.190799999999996</v>
      </c>
      <c r="E3092" s="196">
        <v>35.753499999999995</v>
      </c>
      <c r="F3092" s="196">
        <v>35.593799999999995</v>
      </c>
      <c r="G3092" s="196">
        <v>35.511899999999997</v>
      </c>
      <c r="H3092" s="197" t="s">
        <v>4443</v>
      </c>
      <c r="I3092" s="197" t="s">
        <v>1715</v>
      </c>
      <c r="J3092" s="201" t="s">
        <v>3547</v>
      </c>
      <c r="K3092" s="197" t="s">
        <v>3550</v>
      </c>
      <c r="L3092" s="192"/>
      <c r="M3092" s="197"/>
      <c r="N3092" s="192" t="s">
        <v>4700</v>
      </c>
      <c r="O3092" s="194" t="s">
        <v>3298</v>
      </c>
      <c r="P3092" s="192" t="s">
        <v>11294</v>
      </c>
      <c r="Q3092" s="197" t="s">
        <v>3547</v>
      </c>
    </row>
    <row r="3093" spans="1:17">
      <c r="A3093" s="192" t="s">
        <v>7601</v>
      </c>
      <c r="B3093" s="196">
        <v>1.2668999999999999</v>
      </c>
      <c r="C3093" s="196">
        <v>0.90379999999999994</v>
      </c>
      <c r="D3093" s="196">
        <v>26.433899999999998</v>
      </c>
      <c r="E3093" s="196">
        <v>23.594799999999999</v>
      </c>
      <c r="F3093" s="196">
        <v>23.963999999999999</v>
      </c>
      <c r="G3093" s="196">
        <v>24.6602</v>
      </c>
      <c r="H3093" s="197" t="s">
        <v>1458</v>
      </c>
      <c r="I3093" s="197"/>
      <c r="J3093" s="201" t="s">
        <v>3547</v>
      </c>
      <c r="K3093" s="197"/>
      <c r="L3093" s="192"/>
      <c r="M3093" s="197"/>
      <c r="N3093" s="192" t="s">
        <v>4701</v>
      </c>
      <c r="O3093" s="194" t="s">
        <v>3299</v>
      </c>
      <c r="P3093" s="192" t="s">
        <v>11295</v>
      </c>
      <c r="Q3093" s="197" t="s">
        <v>3547</v>
      </c>
    </row>
    <row r="3094" spans="1:17">
      <c r="A3094" s="192" t="s">
        <v>7602</v>
      </c>
      <c r="B3094" s="196">
        <v>1.8803999999999998</v>
      </c>
      <c r="C3094" s="196">
        <v>0.97199999999999998</v>
      </c>
      <c r="D3094" s="196">
        <v>38.281899999999993</v>
      </c>
      <c r="E3094" s="196">
        <v>38.982999999999997</v>
      </c>
      <c r="F3094" s="196">
        <v>40.922899999999998</v>
      </c>
      <c r="G3094" s="196">
        <v>39.409499999999994</v>
      </c>
      <c r="H3094" s="197" t="s">
        <v>1524</v>
      </c>
      <c r="I3094" s="197"/>
      <c r="J3094" s="201" t="s">
        <v>3547</v>
      </c>
      <c r="K3094" s="197"/>
      <c r="L3094" s="192"/>
      <c r="M3094" s="197"/>
      <c r="N3094" s="192" t="s">
        <v>4632</v>
      </c>
      <c r="O3094" s="194" t="s">
        <v>3212</v>
      </c>
      <c r="P3094" s="192" t="s">
        <v>11202</v>
      </c>
      <c r="Q3094" s="197" t="s">
        <v>3547</v>
      </c>
    </row>
    <row r="3095" spans="1:17">
      <c r="A3095" s="192" t="s">
        <v>7603</v>
      </c>
      <c r="B3095" s="196"/>
      <c r="C3095" s="196">
        <v>0.78699999999999992</v>
      </c>
      <c r="D3095" s="196">
        <v>28.123099999999997</v>
      </c>
      <c r="E3095" s="196"/>
      <c r="F3095" s="196"/>
      <c r="G3095" s="196">
        <v>28.123099999999997</v>
      </c>
      <c r="H3095" s="197" t="s">
        <v>4443</v>
      </c>
      <c r="I3095" s="197"/>
      <c r="J3095" s="201" t="s">
        <v>3547</v>
      </c>
      <c r="K3095" s="197"/>
      <c r="L3095" s="192"/>
      <c r="M3095" s="197"/>
      <c r="N3095" s="192" t="s">
        <v>3953</v>
      </c>
      <c r="O3095" s="194" t="s">
        <v>3300</v>
      </c>
      <c r="P3095" s="192" t="s">
        <v>11296</v>
      </c>
      <c r="Q3095" s="197" t="s">
        <v>3547</v>
      </c>
    </row>
    <row r="3096" spans="1:17">
      <c r="A3096" s="192" t="s">
        <v>7604</v>
      </c>
      <c r="B3096" s="196">
        <v>1.5772999999999999</v>
      </c>
      <c r="C3096" s="196">
        <v>0.97199999999999998</v>
      </c>
      <c r="D3096" s="196">
        <v>37.331399999999995</v>
      </c>
      <c r="E3096" s="196">
        <v>38.430799999999998</v>
      </c>
      <c r="F3096" s="196">
        <v>38.580299999999994</v>
      </c>
      <c r="G3096" s="196">
        <v>38.109699999999997</v>
      </c>
      <c r="H3096" s="197" t="s">
        <v>1524</v>
      </c>
      <c r="I3096" s="197"/>
      <c r="J3096" s="201" t="s">
        <v>3547</v>
      </c>
      <c r="K3096" s="197"/>
      <c r="L3096" s="192"/>
      <c r="M3096" s="197"/>
      <c r="N3096" s="192" t="s">
        <v>4632</v>
      </c>
      <c r="O3096" s="194" t="s">
        <v>3212</v>
      </c>
      <c r="P3096" s="192" t="s">
        <v>11202</v>
      </c>
      <c r="Q3096" s="197" t="s">
        <v>3547</v>
      </c>
    </row>
    <row r="3097" spans="1:17">
      <c r="A3097" s="192" t="s">
        <v>7605</v>
      </c>
      <c r="B3097" s="196">
        <v>1.1266999999999998</v>
      </c>
      <c r="C3097" s="196">
        <v>0.78699999999999992</v>
      </c>
      <c r="D3097" s="196">
        <v>27.691999999999997</v>
      </c>
      <c r="E3097" s="196">
        <v>27.684699999999999</v>
      </c>
      <c r="F3097" s="196">
        <v>29.631699999999999</v>
      </c>
      <c r="G3097" s="196">
        <v>28.374899999999997</v>
      </c>
      <c r="H3097" s="197" t="s">
        <v>4443</v>
      </c>
      <c r="I3097" s="197"/>
      <c r="J3097" s="201" t="s">
        <v>3547</v>
      </c>
      <c r="K3097" s="197"/>
      <c r="L3097" s="192"/>
      <c r="M3097" s="197"/>
      <c r="N3097" s="192" t="s">
        <v>4702</v>
      </c>
      <c r="O3097" s="194" t="s">
        <v>3301</v>
      </c>
      <c r="P3097" s="192" t="s">
        <v>11297</v>
      </c>
      <c r="Q3097" s="197" t="s">
        <v>3547</v>
      </c>
    </row>
    <row r="3098" spans="1:17">
      <c r="A3098" s="192" t="s">
        <v>7606</v>
      </c>
      <c r="B3098" s="196"/>
      <c r="C3098" s="196">
        <v>0.97199999999999998</v>
      </c>
      <c r="D3098" s="196">
        <v>26.020599999999998</v>
      </c>
      <c r="E3098" s="196"/>
      <c r="F3098" s="196"/>
      <c r="G3098" s="196">
        <v>26.020599999999998</v>
      </c>
      <c r="H3098" s="197" t="s">
        <v>1524</v>
      </c>
      <c r="I3098" s="197"/>
      <c r="J3098" s="201" t="s">
        <v>3547</v>
      </c>
      <c r="K3098" s="197"/>
      <c r="L3098" s="192"/>
      <c r="M3098" s="197"/>
      <c r="N3098" s="192" t="s">
        <v>4632</v>
      </c>
      <c r="O3098" s="194" t="s">
        <v>3212</v>
      </c>
      <c r="P3098" s="192" t="s">
        <v>11202</v>
      </c>
      <c r="Q3098" s="197" t="s">
        <v>3547</v>
      </c>
    </row>
    <row r="3099" spans="1:17">
      <c r="A3099" s="192" t="s">
        <v>7607</v>
      </c>
      <c r="B3099" s="196">
        <v>1.6075999999999999</v>
      </c>
      <c r="C3099" s="196">
        <v>0.97559999999999991</v>
      </c>
      <c r="D3099" s="196">
        <v>39.466799999999999</v>
      </c>
      <c r="E3099" s="196">
        <v>40.655799999999999</v>
      </c>
      <c r="F3099" s="196">
        <v>40.417899999999996</v>
      </c>
      <c r="G3099" s="196">
        <v>40.19</v>
      </c>
      <c r="H3099" s="197" t="s">
        <v>1460</v>
      </c>
      <c r="I3099" s="197"/>
      <c r="J3099" s="201" t="s">
        <v>3547</v>
      </c>
      <c r="K3099" s="197"/>
      <c r="L3099" s="192"/>
      <c r="M3099" s="197"/>
      <c r="N3099" s="192" t="s">
        <v>4703</v>
      </c>
      <c r="O3099" s="194" t="s">
        <v>3302</v>
      </c>
      <c r="P3099" s="192" t="s">
        <v>11298</v>
      </c>
      <c r="Q3099" s="197" t="s">
        <v>3547</v>
      </c>
    </row>
    <row r="3100" spans="1:17">
      <c r="A3100" s="192" t="s">
        <v>7608</v>
      </c>
      <c r="B3100" s="196">
        <v>1.6176999999999999</v>
      </c>
      <c r="C3100" s="196">
        <v>0.97199999999999998</v>
      </c>
      <c r="D3100" s="196">
        <v>37.424599999999998</v>
      </c>
      <c r="E3100" s="196">
        <v>38.314399999999999</v>
      </c>
      <c r="F3100" s="196">
        <v>40.041199999999996</v>
      </c>
      <c r="G3100" s="196">
        <v>38.596699999999998</v>
      </c>
      <c r="H3100" s="197" t="s">
        <v>1524</v>
      </c>
      <c r="I3100" s="197"/>
      <c r="J3100" s="201" t="s">
        <v>3547</v>
      </c>
      <c r="K3100" s="197"/>
      <c r="L3100" s="192"/>
      <c r="M3100" s="197"/>
      <c r="N3100" s="192" t="s">
        <v>4632</v>
      </c>
      <c r="O3100" s="194" t="s">
        <v>3212</v>
      </c>
      <c r="P3100" s="192" t="s">
        <v>11202</v>
      </c>
      <c r="Q3100" s="197" t="s">
        <v>3547</v>
      </c>
    </row>
    <row r="3101" spans="1:17">
      <c r="A3101" s="192" t="s">
        <v>7609</v>
      </c>
      <c r="B3101" s="196">
        <v>1.5747</v>
      </c>
      <c r="C3101" s="196">
        <v>0.9635999999999999</v>
      </c>
      <c r="D3101" s="196">
        <v>40.5488</v>
      </c>
      <c r="E3101" s="196">
        <v>40.805099999999996</v>
      </c>
      <c r="F3101" s="196">
        <v>41.850199999999994</v>
      </c>
      <c r="G3101" s="196">
        <v>41.064299999999996</v>
      </c>
      <c r="H3101" s="197" t="s">
        <v>1499</v>
      </c>
      <c r="I3101" s="197" t="s">
        <v>1460</v>
      </c>
      <c r="J3101" s="201" t="s">
        <v>3547</v>
      </c>
      <c r="K3101" s="197" t="s">
        <v>3550</v>
      </c>
      <c r="L3101" s="192"/>
      <c r="M3101" s="197">
        <v>8.8999999999999999E-3</v>
      </c>
      <c r="N3101" s="192" t="s">
        <v>4634</v>
      </c>
      <c r="O3101" s="194" t="s">
        <v>3214</v>
      </c>
      <c r="P3101" s="192" t="s">
        <v>11204</v>
      </c>
      <c r="Q3101" s="197" t="s">
        <v>3547</v>
      </c>
    </row>
    <row r="3102" spans="1:17">
      <c r="A3102" s="192" t="s">
        <v>7610</v>
      </c>
      <c r="B3102" s="196">
        <v>1.1599999999999999</v>
      </c>
      <c r="C3102" s="196">
        <v>0.84439999999999993</v>
      </c>
      <c r="D3102" s="196"/>
      <c r="E3102" s="196">
        <v>26.2151</v>
      </c>
      <c r="F3102" s="196">
        <v>25.607199999999999</v>
      </c>
      <c r="G3102" s="196">
        <v>25.908999999999999</v>
      </c>
      <c r="H3102" s="197" t="s">
        <v>4443</v>
      </c>
      <c r="I3102" s="197"/>
      <c r="J3102" s="201" t="s">
        <v>3547</v>
      </c>
      <c r="K3102" s="197"/>
      <c r="L3102" s="192"/>
      <c r="M3102" s="197">
        <v>5.74E-2</v>
      </c>
      <c r="N3102" s="192" t="s">
        <v>4692</v>
      </c>
      <c r="O3102" s="194" t="s">
        <v>3286</v>
      </c>
      <c r="P3102" s="192" t="s">
        <v>11281</v>
      </c>
      <c r="Q3102" s="197" t="s">
        <v>3547</v>
      </c>
    </row>
    <row r="3103" spans="1:17">
      <c r="A3103" s="192" t="s">
        <v>7611</v>
      </c>
      <c r="B3103" s="196">
        <v>1.7622</v>
      </c>
      <c r="C3103" s="196">
        <v>0.78769999999999996</v>
      </c>
      <c r="D3103" s="196">
        <v>32.599399999999996</v>
      </c>
      <c r="E3103" s="196">
        <v>33.717499999999994</v>
      </c>
      <c r="F3103" s="196">
        <v>35.028599999999997</v>
      </c>
      <c r="G3103" s="196">
        <v>33.7851</v>
      </c>
      <c r="H3103" s="197" t="s">
        <v>4630</v>
      </c>
      <c r="I3103" s="197"/>
      <c r="J3103" s="201" t="s">
        <v>3547</v>
      </c>
      <c r="K3103" s="197"/>
      <c r="L3103" s="192"/>
      <c r="M3103" s="197"/>
      <c r="N3103" s="192" t="s">
        <v>4631</v>
      </c>
      <c r="O3103" s="194" t="s">
        <v>3209</v>
      </c>
      <c r="P3103" s="192" t="s">
        <v>11199</v>
      </c>
      <c r="Q3103" s="197" t="s">
        <v>3547</v>
      </c>
    </row>
    <row r="3104" spans="1:17">
      <c r="A3104" s="192" t="s">
        <v>7612</v>
      </c>
      <c r="B3104" s="196">
        <v>1.7905</v>
      </c>
      <c r="C3104" s="196">
        <v>0.97199999999999998</v>
      </c>
      <c r="D3104" s="196">
        <v>36.658299999999997</v>
      </c>
      <c r="E3104" s="196">
        <v>37.7898</v>
      </c>
      <c r="F3104" s="196">
        <v>38.297099999999993</v>
      </c>
      <c r="G3104" s="196">
        <v>37.613099999999996</v>
      </c>
      <c r="H3104" s="197" t="s">
        <v>1524</v>
      </c>
      <c r="I3104" s="197"/>
      <c r="J3104" s="201" t="s">
        <v>3547</v>
      </c>
      <c r="K3104" s="197"/>
      <c r="L3104" s="192"/>
      <c r="M3104" s="197"/>
      <c r="N3104" s="192" t="s">
        <v>4632</v>
      </c>
      <c r="O3104" s="194" t="s">
        <v>3212</v>
      </c>
      <c r="P3104" s="192" t="s">
        <v>11202</v>
      </c>
      <c r="Q3104" s="197" t="s">
        <v>3547</v>
      </c>
    </row>
    <row r="3105" spans="1:17">
      <c r="A3105" s="192" t="s">
        <v>7613</v>
      </c>
      <c r="B3105" s="196">
        <v>1.9884999999999999</v>
      </c>
      <c r="C3105" s="196">
        <v>0.97559999999999991</v>
      </c>
      <c r="D3105" s="196">
        <v>40.462499999999999</v>
      </c>
      <c r="E3105" s="196">
        <v>40.903099999999995</v>
      </c>
      <c r="F3105" s="196">
        <v>41.470799999999997</v>
      </c>
      <c r="G3105" s="196">
        <v>40.953399999999995</v>
      </c>
      <c r="H3105" s="197" t="s">
        <v>1460</v>
      </c>
      <c r="I3105" s="197"/>
      <c r="J3105" s="201" t="s">
        <v>3547</v>
      </c>
      <c r="K3105" s="197"/>
      <c r="L3105" s="192"/>
      <c r="M3105" s="197"/>
      <c r="N3105" s="192" t="s">
        <v>3601</v>
      </c>
      <c r="O3105" s="194" t="s">
        <v>3205</v>
      </c>
      <c r="P3105" s="192" t="s">
        <v>11195</v>
      </c>
      <c r="Q3105" s="197" t="s">
        <v>3547</v>
      </c>
    </row>
    <row r="3106" spans="1:17">
      <c r="A3106" s="192" t="s">
        <v>7614</v>
      </c>
      <c r="B3106" s="196">
        <v>1.7740999999999998</v>
      </c>
      <c r="C3106" s="196">
        <v>0.97559999999999991</v>
      </c>
      <c r="D3106" s="196">
        <v>40.783999999999999</v>
      </c>
      <c r="E3106" s="196">
        <v>40.860099999999996</v>
      </c>
      <c r="F3106" s="196">
        <v>42.476999999999997</v>
      </c>
      <c r="G3106" s="196">
        <v>41.394299999999994</v>
      </c>
      <c r="H3106" s="197" t="s">
        <v>1460</v>
      </c>
      <c r="I3106" s="197"/>
      <c r="J3106" s="201" t="s">
        <v>3547</v>
      </c>
      <c r="K3106" s="197"/>
      <c r="L3106" s="192"/>
      <c r="M3106" s="197"/>
      <c r="N3106" s="192" t="s">
        <v>4684</v>
      </c>
      <c r="O3106" s="194" t="s">
        <v>3279</v>
      </c>
      <c r="P3106" s="192" t="s">
        <v>11273</v>
      </c>
      <c r="Q3106" s="197" t="s">
        <v>3547</v>
      </c>
    </row>
    <row r="3107" spans="1:17">
      <c r="A3107" s="192" t="s">
        <v>7615</v>
      </c>
      <c r="B3107" s="196">
        <v>1.1119999999999999</v>
      </c>
      <c r="C3107" s="196">
        <v>0.89149999999999996</v>
      </c>
      <c r="D3107" s="196">
        <v>34.896699999999996</v>
      </c>
      <c r="E3107" s="196">
        <v>36.435799999999993</v>
      </c>
      <c r="F3107" s="196">
        <v>34.822299999999998</v>
      </c>
      <c r="G3107" s="196">
        <v>35.382399999999997</v>
      </c>
      <c r="H3107" s="197" t="s">
        <v>4443</v>
      </c>
      <c r="I3107" s="197" t="s">
        <v>1604</v>
      </c>
      <c r="J3107" s="201" t="s">
        <v>3547</v>
      </c>
      <c r="K3107" s="197" t="s">
        <v>3550</v>
      </c>
      <c r="L3107" s="192"/>
      <c r="M3107" s="197"/>
      <c r="N3107" s="192" t="s">
        <v>3939</v>
      </c>
      <c r="O3107" s="194" t="s">
        <v>3303</v>
      </c>
      <c r="P3107" s="192" t="s">
        <v>11299</v>
      </c>
      <c r="Q3107" s="197" t="s">
        <v>3547</v>
      </c>
    </row>
    <row r="3108" spans="1:17">
      <c r="A3108" s="192" t="s">
        <v>7616</v>
      </c>
      <c r="B3108" s="196">
        <v>1.0432999999999999</v>
      </c>
      <c r="C3108" s="196">
        <v>0.78699999999999992</v>
      </c>
      <c r="D3108" s="196">
        <v>27.020799999999998</v>
      </c>
      <c r="E3108" s="196">
        <v>26.517499999999998</v>
      </c>
      <c r="F3108" s="196">
        <v>28.339299999999998</v>
      </c>
      <c r="G3108" s="196">
        <v>27.280299999999997</v>
      </c>
      <c r="H3108" s="197" t="s">
        <v>4443</v>
      </c>
      <c r="I3108" s="197"/>
      <c r="J3108" s="201" t="s">
        <v>3547</v>
      </c>
      <c r="K3108" s="197"/>
      <c r="L3108" s="192"/>
      <c r="M3108" s="197"/>
      <c r="N3108" s="192" t="s">
        <v>4704</v>
      </c>
      <c r="O3108" s="194" t="s">
        <v>3304</v>
      </c>
      <c r="P3108" s="192" t="s">
        <v>11300</v>
      </c>
      <c r="Q3108" s="197" t="s">
        <v>3547</v>
      </c>
    </row>
    <row r="3109" spans="1:17">
      <c r="A3109" s="192" t="s">
        <v>7617</v>
      </c>
      <c r="B3109" s="196">
        <v>1.6817</v>
      </c>
      <c r="C3109" s="196">
        <v>0.78889999999999993</v>
      </c>
      <c r="D3109" s="196">
        <v>34.873899999999999</v>
      </c>
      <c r="E3109" s="196">
        <v>35.260999999999996</v>
      </c>
      <c r="F3109" s="196">
        <v>36.049799999999998</v>
      </c>
      <c r="G3109" s="196">
        <v>35.404499999999999</v>
      </c>
      <c r="H3109" s="197" t="s">
        <v>4443</v>
      </c>
      <c r="I3109" s="197" t="s">
        <v>1585</v>
      </c>
      <c r="J3109" s="201" t="s">
        <v>3547</v>
      </c>
      <c r="K3109" s="197" t="s">
        <v>3550</v>
      </c>
      <c r="L3109" s="192"/>
      <c r="M3109" s="197"/>
      <c r="N3109" s="192" t="s">
        <v>4693</v>
      </c>
      <c r="O3109" s="194" t="s">
        <v>3288</v>
      </c>
      <c r="P3109" s="192" t="s">
        <v>11283</v>
      </c>
      <c r="Q3109" s="197" t="s">
        <v>3547</v>
      </c>
    </row>
    <row r="3110" spans="1:17">
      <c r="A3110" s="192" t="s">
        <v>7618</v>
      </c>
      <c r="B3110" s="196">
        <v>1.1017999999999999</v>
      </c>
      <c r="C3110" s="196">
        <v>0.78699999999999992</v>
      </c>
      <c r="D3110" s="196">
        <v>28.709699999999998</v>
      </c>
      <c r="E3110" s="196">
        <v>30.2532</v>
      </c>
      <c r="F3110" s="196">
        <v>27.2624</v>
      </c>
      <c r="G3110" s="196">
        <v>28.712499999999999</v>
      </c>
      <c r="H3110" s="197" t="s">
        <v>4443</v>
      </c>
      <c r="I3110" s="197"/>
      <c r="J3110" s="201" t="s">
        <v>3547</v>
      </c>
      <c r="K3110" s="197"/>
      <c r="L3110" s="192"/>
      <c r="M3110" s="197"/>
      <c r="N3110" s="192" t="s">
        <v>4705</v>
      </c>
      <c r="O3110" s="194" t="s">
        <v>1995</v>
      </c>
      <c r="P3110" s="192" t="s">
        <v>11301</v>
      </c>
      <c r="Q3110" s="197" t="s">
        <v>3547</v>
      </c>
    </row>
    <row r="3111" spans="1:17">
      <c r="A3111" s="192" t="s">
        <v>7619</v>
      </c>
      <c r="B3111" s="196">
        <v>1.6043999999999998</v>
      </c>
      <c r="C3111" s="196">
        <v>0.97199999999999998</v>
      </c>
      <c r="D3111" s="196">
        <v>38.787299999999995</v>
      </c>
      <c r="E3111" s="196">
        <v>38.746199999999995</v>
      </c>
      <c r="F3111" s="196">
        <v>39.330099999999995</v>
      </c>
      <c r="G3111" s="196">
        <v>38.936299999999996</v>
      </c>
      <c r="H3111" s="197" t="s">
        <v>1524</v>
      </c>
      <c r="I3111" s="197"/>
      <c r="J3111" s="201" t="s">
        <v>3547</v>
      </c>
      <c r="K3111" s="197"/>
      <c r="L3111" s="192"/>
      <c r="M3111" s="197"/>
      <c r="N3111" s="192" t="s">
        <v>4632</v>
      </c>
      <c r="O3111" s="194" t="s">
        <v>3212</v>
      </c>
      <c r="P3111" s="192" t="s">
        <v>11202</v>
      </c>
      <c r="Q3111" s="197" t="s">
        <v>3547</v>
      </c>
    </row>
    <row r="3112" spans="1:17">
      <c r="A3112" s="192" t="s">
        <v>7620</v>
      </c>
      <c r="B3112" s="196">
        <v>1.7855999999999999</v>
      </c>
      <c r="C3112" s="196">
        <v>0.90979999999999994</v>
      </c>
      <c r="D3112" s="196">
        <v>35.017899999999997</v>
      </c>
      <c r="E3112" s="196">
        <v>35.281399999999998</v>
      </c>
      <c r="F3112" s="196">
        <v>37.675699999999999</v>
      </c>
      <c r="G3112" s="196">
        <v>35.975099999999998</v>
      </c>
      <c r="H3112" s="197" t="s">
        <v>1644</v>
      </c>
      <c r="I3112" s="197"/>
      <c r="J3112" s="201" t="s">
        <v>3547</v>
      </c>
      <c r="K3112" s="197"/>
      <c r="L3112" s="192"/>
      <c r="M3112" s="197"/>
      <c r="N3112" s="192" t="s">
        <v>4652</v>
      </c>
      <c r="O3112" s="194" t="s">
        <v>3232</v>
      </c>
      <c r="P3112" s="192" t="s">
        <v>11224</v>
      </c>
      <c r="Q3112" s="197" t="s">
        <v>3547</v>
      </c>
    </row>
    <row r="3113" spans="1:17">
      <c r="A3113" s="192" t="s">
        <v>7621</v>
      </c>
      <c r="B3113" s="196">
        <v>1.8220999999999998</v>
      </c>
      <c r="C3113" s="196">
        <v>0.87429999999999997</v>
      </c>
      <c r="D3113" s="196">
        <v>35.719699999999996</v>
      </c>
      <c r="E3113" s="196">
        <v>36.943299999999994</v>
      </c>
      <c r="F3113" s="196">
        <v>37.899699999999996</v>
      </c>
      <c r="G3113" s="196">
        <v>36.8934</v>
      </c>
      <c r="H3113" s="197" t="s">
        <v>1813</v>
      </c>
      <c r="I3113" s="197"/>
      <c r="J3113" s="201" t="s">
        <v>3547</v>
      </c>
      <c r="K3113" s="197"/>
      <c r="L3113" s="192"/>
      <c r="M3113" s="197"/>
      <c r="N3113" s="192" t="s">
        <v>4060</v>
      </c>
      <c r="O3113" s="194" t="s">
        <v>3208</v>
      </c>
      <c r="P3113" s="192" t="s">
        <v>11198</v>
      </c>
      <c r="Q3113" s="197" t="s">
        <v>3547</v>
      </c>
    </row>
    <row r="3114" spans="1:17">
      <c r="A3114" s="192" t="s">
        <v>7622</v>
      </c>
      <c r="B3114" s="196">
        <v>1.7871999999999999</v>
      </c>
      <c r="C3114" s="196">
        <v>0.7994</v>
      </c>
      <c r="D3114" s="196">
        <v>32.359199999999994</v>
      </c>
      <c r="E3114" s="196">
        <v>32.895199999999996</v>
      </c>
      <c r="F3114" s="196">
        <v>34.723199999999999</v>
      </c>
      <c r="G3114" s="196">
        <v>33.346199999999996</v>
      </c>
      <c r="H3114" s="197" t="s">
        <v>4622</v>
      </c>
      <c r="I3114" s="197" t="s">
        <v>4298</v>
      </c>
      <c r="J3114" s="201" t="s">
        <v>3547</v>
      </c>
      <c r="K3114" s="197" t="s">
        <v>3550</v>
      </c>
      <c r="L3114" s="192"/>
      <c r="M3114" s="197"/>
      <c r="N3114" s="192" t="s">
        <v>3741</v>
      </c>
      <c r="O3114" s="194" t="s">
        <v>3200</v>
      </c>
      <c r="P3114" s="192" t="s">
        <v>11190</v>
      </c>
      <c r="Q3114" s="197" t="s">
        <v>3547</v>
      </c>
    </row>
    <row r="3115" spans="1:17">
      <c r="A3115" s="192" t="s">
        <v>7623</v>
      </c>
      <c r="B3115" s="196">
        <v>1.4655999999999998</v>
      </c>
      <c r="C3115" s="196">
        <v>0.97559999999999991</v>
      </c>
      <c r="D3115" s="196">
        <v>39.073699999999995</v>
      </c>
      <c r="E3115" s="196">
        <v>45.869299999999996</v>
      </c>
      <c r="F3115" s="196">
        <v>45.7669</v>
      </c>
      <c r="G3115" s="196">
        <v>43.451499999999996</v>
      </c>
      <c r="H3115" s="197" t="s">
        <v>1460</v>
      </c>
      <c r="I3115" s="197"/>
      <c r="J3115" s="201" t="s">
        <v>3547</v>
      </c>
      <c r="K3115" s="197"/>
      <c r="L3115" s="192"/>
      <c r="M3115" s="197"/>
      <c r="N3115" s="192" t="s">
        <v>4703</v>
      </c>
      <c r="O3115" s="194" t="s">
        <v>3302</v>
      </c>
      <c r="P3115" s="192" t="s">
        <v>11298</v>
      </c>
      <c r="Q3115" s="197" t="s">
        <v>3547</v>
      </c>
    </row>
    <row r="3116" spans="1:17">
      <c r="A3116" s="192" t="s">
        <v>7624</v>
      </c>
      <c r="B3116" s="196">
        <v>1.7148999999999999</v>
      </c>
      <c r="C3116" s="196">
        <v>0.97199999999999998</v>
      </c>
      <c r="D3116" s="196">
        <v>38.733599999999996</v>
      </c>
      <c r="E3116" s="196">
        <v>37.082899999999995</v>
      </c>
      <c r="F3116" s="196">
        <v>42.473899999999993</v>
      </c>
      <c r="G3116" s="196">
        <v>39.322899999999997</v>
      </c>
      <c r="H3116" s="197" t="s">
        <v>1524</v>
      </c>
      <c r="I3116" s="197"/>
      <c r="J3116" s="201" t="s">
        <v>3547</v>
      </c>
      <c r="K3116" s="197"/>
      <c r="L3116" s="192"/>
      <c r="M3116" s="197"/>
      <c r="N3116" s="192" t="s">
        <v>4632</v>
      </c>
      <c r="O3116" s="194" t="s">
        <v>3212</v>
      </c>
      <c r="P3116" s="192" t="s">
        <v>11202</v>
      </c>
      <c r="Q3116" s="197" t="s">
        <v>3547</v>
      </c>
    </row>
    <row r="3117" spans="1:17">
      <c r="A3117" s="192" t="s">
        <v>7625</v>
      </c>
      <c r="B3117" s="196">
        <v>2.0037999999999996</v>
      </c>
      <c r="C3117" s="196">
        <v>0.9635999999999999</v>
      </c>
      <c r="D3117" s="196">
        <v>39.315899999999999</v>
      </c>
      <c r="E3117" s="196">
        <v>43.656099999999995</v>
      </c>
      <c r="F3117" s="196">
        <v>44.767099999999999</v>
      </c>
      <c r="G3117" s="196">
        <v>42.421299999999995</v>
      </c>
      <c r="H3117" s="197" t="s">
        <v>1499</v>
      </c>
      <c r="I3117" s="197" t="s">
        <v>1460</v>
      </c>
      <c r="J3117" s="201" t="s">
        <v>3547</v>
      </c>
      <c r="K3117" s="197" t="s">
        <v>3550</v>
      </c>
      <c r="L3117" s="192"/>
      <c r="M3117" s="197">
        <v>8.8999999999999999E-3</v>
      </c>
      <c r="N3117" s="192" t="s">
        <v>4634</v>
      </c>
      <c r="O3117" s="194" t="s">
        <v>3214</v>
      </c>
      <c r="P3117" s="192" t="s">
        <v>11204</v>
      </c>
      <c r="Q3117" s="197" t="s">
        <v>3547</v>
      </c>
    </row>
    <row r="3118" spans="1:17">
      <c r="A3118" s="192" t="s">
        <v>7626</v>
      </c>
      <c r="B3118" s="196">
        <v>1.2077</v>
      </c>
      <c r="C3118" s="196">
        <v>0.97199999999999998</v>
      </c>
      <c r="D3118" s="196">
        <v>38.978999999999999</v>
      </c>
      <c r="E3118" s="196">
        <v>39.578599999999994</v>
      </c>
      <c r="F3118" s="196">
        <v>39.372599999999998</v>
      </c>
      <c r="G3118" s="196">
        <v>39.312299999999993</v>
      </c>
      <c r="H3118" s="197" t="s">
        <v>1524</v>
      </c>
      <c r="I3118" s="197"/>
      <c r="J3118" s="201" t="s">
        <v>3547</v>
      </c>
      <c r="K3118" s="197"/>
      <c r="L3118" s="192"/>
      <c r="M3118" s="197"/>
      <c r="N3118" s="192" t="s">
        <v>4632</v>
      </c>
      <c r="O3118" s="194" t="s">
        <v>3212</v>
      </c>
      <c r="P3118" s="192" t="s">
        <v>11202</v>
      </c>
      <c r="Q3118" s="197" t="s">
        <v>3547</v>
      </c>
    </row>
    <row r="3119" spans="1:17">
      <c r="A3119" s="192" t="s">
        <v>7627</v>
      </c>
      <c r="B3119" s="196">
        <v>1.6703999999999999</v>
      </c>
      <c r="C3119" s="196">
        <v>0.9635999999999999</v>
      </c>
      <c r="D3119" s="196">
        <v>39.838299999999997</v>
      </c>
      <c r="E3119" s="196">
        <v>40.7181</v>
      </c>
      <c r="F3119" s="196">
        <v>41.925599999999996</v>
      </c>
      <c r="G3119" s="196">
        <v>40.850499999999997</v>
      </c>
      <c r="H3119" s="197" t="s">
        <v>1499</v>
      </c>
      <c r="I3119" s="197" t="s">
        <v>1460</v>
      </c>
      <c r="J3119" s="201" t="s">
        <v>3547</v>
      </c>
      <c r="K3119" s="197" t="s">
        <v>3550</v>
      </c>
      <c r="L3119" s="192"/>
      <c r="M3119" s="197">
        <v>8.8999999999999999E-3</v>
      </c>
      <c r="N3119" s="192" t="s">
        <v>4634</v>
      </c>
      <c r="O3119" s="194" t="s">
        <v>3214</v>
      </c>
      <c r="P3119" s="192" t="s">
        <v>11204</v>
      </c>
      <c r="Q3119" s="197" t="s">
        <v>3547</v>
      </c>
    </row>
    <row r="3120" spans="1:17">
      <c r="A3120" s="192" t="s">
        <v>7628</v>
      </c>
      <c r="B3120" s="196">
        <v>1.6570999999999998</v>
      </c>
      <c r="C3120" s="196">
        <v>0.9635999999999999</v>
      </c>
      <c r="D3120" s="196">
        <v>35.045899999999996</v>
      </c>
      <c r="E3120" s="196">
        <v>37.796699999999994</v>
      </c>
      <c r="F3120" s="196">
        <v>39.107099999999996</v>
      </c>
      <c r="G3120" s="196">
        <v>37.348999999999997</v>
      </c>
      <c r="H3120" s="197" t="s">
        <v>1499</v>
      </c>
      <c r="I3120" s="197" t="s">
        <v>1460</v>
      </c>
      <c r="J3120" s="201" t="s">
        <v>3547</v>
      </c>
      <c r="K3120" s="197" t="s">
        <v>3550</v>
      </c>
      <c r="L3120" s="192"/>
      <c r="M3120" s="197">
        <v>8.8999999999999999E-3</v>
      </c>
      <c r="N3120" s="192" t="s">
        <v>4634</v>
      </c>
      <c r="O3120" s="194" t="s">
        <v>3214</v>
      </c>
      <c r="P3120" s="192" t="s">
        <v>11204</v>
      </c>
      <c r="Q3120" s="197" t="s">
        <v>3547</v>
      </c>
    </row>
    <row r="3121" spans="1:17">
      <c r="A3121" s="192" t="s">
        <v>7629</v>
      </c>
      <c r="B3121" s="196">
        <v>1.5552999999999999</v>
      </c>
      <c r="C3121" s="196">
        <v>0.97559999999999991</v>
      </c>
      <c r="D3121" s="196">
        <v>37.114099999999993</v>
      </c>
      <c r="E3121" s="196">
        <v>37.724199999999996</v>
      </c>
      <c r="F3121" s="196">
        <v>39.747999999999998</v>
      </c>
      <c r="G3121" s="196">
        <v>38.215199999999996</v>
      </c>
      <c r="H3121" s="197" t="s">
        <v>1460</v>
      </c>
      <c r="I3121" s="197"/>
      <c r="J3121" s="201" t="s">
        <v>3547</v>
      </c>
      <c r="K3121" s="197"/>
      <c r="L3121" s="192"/>
      <c r="M3121" s="197"/>
      <c r="N3121" s="192" t="s">
        <v>3601</v>
      </c>
      <c r="O3121" s="194" t="s">
        <v>3205</v>
      </c>
      <c r="P3121" s="192" t="s">
        <v>11195</v>
      </c>
      <c r="Q3121" s="197" t="s">
        <v>3547</v>
      </c>
    </row>
    <row r="3122" spans="1:17">
      <c r="A3122" s="192" t="s">
        <v>7630</v>
      </c>
      <c r="B3122" s="196">
        <v>1.6751999999999998</v>
      </c>
      <c r="C3122" s="196">
        <v>0.97199999999999998</v>
      </c>
      <c r="D3122" s="196">
        <v>38.567799999999998</v>
      </c>
      <c r="E3122" s="196">
        <v>39.049799999999998</v>
      </c>
      <c r="F3122" s="196">
        <v>41.3553</v>
      </c>
      <c r="G3122" s="196">
        <v>39.700499999999998</v>
      </c>
      <c r="H3122" s="197" t="s">
        <v>1524</v>
      </c>
      <c r="I3122" s="197"/>
      <c r="J3122" s="201" t="s">
        <v>3547</v>
      </c>
      <c r="K3122" s="197"/>
      <c r="L3122" s="192"/>
      <c r="M3122" s="197"/>
      <c r="N3122" s="192" t="s">
        <v>4632</v>
      </c>
      <c r="O3122" s="194" t="s">
        <v>3212</v>
      </c>
      <c r="P3122" s="192" t="s">
        <v>11202</v>
      </c>
      <c r="Q3122" s="197" t="s">
        <v>3547</v>
      </c>
    </row>
    <row r="3123" spans="1:17">
      <c r="A3123" s="192" t="s">
        <v>7631</v>
      </c>
      <c r="B3123" s="196">
        <v>1.976</v>
      </c>
      <c r="C3123" s="196">
        <v>0.86759999999999993</v>
      </c>
      <c r="D3123" s="196">
        <v>35.348699999999994</v>
      </c>
      <c r="E3123" s="196">
        <v>36.704199999999993</v>
      </c>
      <c r="F3123" s="196">
        <v>36.779599999999995</v>
      </c>
      <c r="G3123" s="196">
        <v>36.281099999999995</v>
      </c>
      <c r="H3123" s="197" t="s">
        <v>1920</v>
      </c>
      <c r="I3123" s="197"/>
      <c r="J3123" s="201" t="s">
        <v>3547</v>
      </c>
      <c r="K3123" s="197"/>
      <c r="L3123" s="192"/>
      <c r="M3123" s="197"/>
      <c r="N3123" s="192" t="s">
        <v>4635</v>
      </c>
      <c r="O3123" s="194" t="s">
        <v>3215</v>
      </c>
      <c r="P3123" s="192" t="s">
        <v>11205</v>
      </c>
      <c r="Q3123" s="197" t="s">
        <v>3547</v>
      </c>
    </row>
    <row r="3124" spans="1:17">
      <c r="A3124" s="192" t="s">
        <v>7632</v>
      </c>
      <c r="B3124" s="196">
        <v>1.8119999999999998</v>
      </c>
      <c r="C3124" s="196">
        <v>0.97559999999999991</v>
      </c>
      <c r="D3124" s="196">
        <v>37.393199999999993</v>
      </c>
      <c r="E3124" s="196">
        <v>34.609299999999998</v>
      </c>
      <c r="F3124" s="196">
        <v>36.829599999999999</v>
      </c>
      <c r="G3124" s="196">
        <v>36.291899999999998</v>
      </c>
      <c r="H3124" s="197" t="s">
        <v>1460</v>
      </c>
      <c r="I3124" s="197"/>
      <c r="J3124" s="201" t="s">
        <v>3547</v>
      </c>
      <c r="K3124" s="197"/>
      <c r="L3124" s="192"/>
      <c r="M3124" s="197"/>
      <c r="N3124" s="192" t="s">
        <v>3601</v>
      </c>
      <c r="O3124" s="194" t="s">
        <v>3205</v>
      </c>
      <c r="P3124" s="192" t="s">
        <v>11195</v>
      </c>
      <c r="Q3124" s="197" t="s">
        <v>3547</v>
      </c>
    </row>
    <row r="3125" spans="1:17">
      <c r="A3125" s="192" t="s">
        <v>7633</v>
      </c>
      <c r="B3125" s="196">
        <v>1.5065999999999999</v>
      </c>
      <c r="C3125" s="196">
        <v>0.78699999999999992</v>
      </c>
      <c r="D3125" s="196">
        <v>35.671099999999996</v>
      </c>
      <c r="E3125" s="196">
        <v>38.9773</v>
      </c>
      <c r="F3125" s="196">
        <v>40.760799999999996</v>
      </c>
      <c r="G3125" s="196">
        <v>38.611699999999999</v>
      </c>
      <c r="H3125" s="197" t="s">
        <v>1765</v>
      </c>
      <c r="I3125" s="197"/>
      <c r="J3125" s="201" t="s">
        <v>3547</v>
      </c>
      <c r="K3125" s="197"/>
      <c r="L3125" s="192"/>
      <c r="M3125" s="197"/>
      <c r="N3125" s="192" t="s">
        <v>4220</v>
      </c>
      <c r="O3125" s="194" t="s">
        <v>3224</v>
      </c>
      <c r="P3125" s="192" t="s">
        <v>11216</v>
      </c>
      <c r="Q3125" s="197" t="s">
        <v>3547</v>
      </c>
    </row>
    <row r="3126" spans="1:17">
      <c r="A3126" s="192" t="s">
        <v>7634</v>
      </c>
      <c r="B3126" s="196">
        <v>1.1218999999999999</v>
      </c>
      <c r="C3126" s="196">
        <v>0.85059999999999991</v>
      </c>
      <c r="D3126" s="196">
        <v>30.572199999999999</v>
      </c>
      <c r="E3126" s="196">
        <v>31.867199999999997</v>
      </c>
      <c r="F3126" s="196">
        <v>30.847999999999999</v>
      </c>
      <c r="G3126" s="196">
        <v>31.0931</v>
      </c>
      <c r="H3126" s="197" t="s">
        <v>4443</v>
      </c>
      <c r="I3126" s="197"/>
      <c r="J3126" s="201" t="s">
        <v>3547</v>
      </c>
      <c r="K3126" s="197"/>
      <c r="L3126" s="192"/>
      <c r="M3126" s="197">
        <v>6.359999999999999E-2</v>
      </c>
      <c r="N3126" s="192" t="s">
        <v>4665</v>
      </c>
      <c r="O3126" s="194" t="s">
        <v>3251</v>
      </c>
      <c r="P3126" s="192" t="s">
        <v>11244</v>
      </c>
      <c r="Q3126" s="197" t="s">
        <v>3547</v>
      </c>
    </row>
    <row r="3127" spans="1:17">
      <c r="A3127" s="192" t="s">
        <v>7635</v>
      </c>
      <c r="B3127" s="196">
        <v>1.9539</v>
      </c>
      <c r="C3127" s="196">
        <v>0.85699999999999998</v>
      </c>
      <c r="D3127" s="196">
        <v>32.427</v>
      </c>
      <c r="E3127" s="196">
        <v>31.927099999999999</v>
      </c>
      <c r="F3127" s="196">
        <v>33.863699999999994</v>
      </c>
      <c r="G3127" s="196">
        <v>32.727799999999995</v>
      </c>
      <c r="H3127" s="197" t="s">
        <v>1715</v>
      </c>
      <c r="I3127" s="197"/>
      <c r="J3127" s="201" t="s">
        <v>3547</v>
      </c>
      <c r="K3127" s="197"/>
      <c r="L3127" s="192"/>
      <c r="M3127" s="197"/>
      <c r="N3127" s="192" t="s">
        <v>4641</v>
      </c>
      <c r="O3127" s="194" t="s">
        <v>3219</v>
      </c>
      <c r="P3127" s="192" t="s">
        <v>11211</v>
      </c>
      <c r="Q3127" s="197" t="s">
        <v>3547</v>
      </c>
    </row>
    <row r="3128" spans="1:17">
      <c r="A3128" s="192" t="s">
        <v>7636</v>
      </c>
      <c r="B3128" s="196">
        <v>1.0011999999999999</v>
      </c>
      <c r="C3128" s="196">
        <v>0.78699999999999992</v>
      </c>
      <c r="D3128" s="196">
        <v>21.524799999999999</v>
      </c>
      <c r="E3128" s="196">
        <v>22.808799999999998</v>
      </c>
      <c r="F3128" s="196">
        <v>22.809799999999999</v>
      </c>
      <c r="G3128" s="196">
        <v>22.3249</v>
      </c>
      <c r="H3128" s="197" t="s">
        <v>4443</v>
      </c>
      <c r="I3128" s="197"/>
      <c r="J3128" s="201" t="s">
        <v>3547</v>
      </c>
      <c r="K3128" s="197"/>
      <c r="L3128" s="192"/>
      <c r="M3128" s="197"/>
      <c r="N3128" s="192" t="s">
        <v>4706</v>
      </c>
      <c r="O3128" s="194" t="s">
        <v>3305</v>
      </c>
      <c r="P3128" s="192" t="s">
        <v>11302</v>
      </c>
      <c r="Q3128" s="197" t="s">
        <v>3547</v>
      </c>
    </row>
    <row r="3129" spans="1:17">
      <c r="A3129" s="192" t="s">
        <v>7637</v>
      </c>
      <c r="B3129" s="196">
        <v>1.8801999999999999</v>
      </c>
      <c r="C3129" s="196">
        <v>0.78889999999999993</v>
      </c>
      <c r="D3129" s="196">
        <v>32.904199999999996</v>
      </c>
      <c r="E3129" s="196">
        <v>33.335999999999999</v>
      </c>
      <c r="F3129" s="196">
        <v>33.432399999999994</v>
      </c>
      <c r="G3129" s="196">
        <v>33.243399999999994</v>
      </c>
      <c r="H3129" s="197" t="s">
        <v>1585</v>
      </c>
      <c r="I3129" s="197"/>
      <c r="J3129" s="201" t="s">
        <v>3547</v>
      </c>
      <c r="K3129" s="197"/>
      <c r="L3129" s="192"/>
      <c r="M3129" s="197"/>
      <c r="N3129" s="192" t="s">
        <v>4633</v>
      </c>
      <c r="O3129" s="194" t="s">
        <v>3213</v>
      </c>
      <c r="P3129" s="192" t="s">
        <v>11203</v>
      </c>
      <c r="Q3129" s="197" t="s">
        <v>3547</v>
      </c>
    </row>
    <row r="3130" spans="1:17">
      <c r="A3130" s="192" t="s">
        <v>7638</v>
      </c>
      <c r="B3130" s="196">
        <v>1.4855999999999998</v>
      </c>
      <c r="C3130" s="196">
        <v>0.97199999999999998</v>
      </c>
      <c r="D3130" s="196">
        <v>32.108699999999999</v>
      </c>
      <c r="E3130" s="196">
        <v>31.978099999999998</v>
      </c>
      <c r="F3130" s="196">
        <v>40.6434</v>
      </c>
      <c r="G3130" s="196">
        <v>34.872199999999999</v>
      </c>
      <c r="H3130" s="197" t="s">
        <v>1524</v>
      </c>
      <c r="I3130" s="197"/>
      <c r="J3130" s="201" t="s">
        <v>3547</v>
      </c>
      <c r="K3130" s="197"/>
      <c r="L3130" s="192"/>
      <c r="M3130" s="197"/>
      <c r="N3130" s="192" t="s">
        <v>4632</v>
      </c>
      <c r="O3130" s="194" t="s">
        <v>3212</v>
      </c>
      <c r="P3130" s="192" t="s">
        <v>11202</v>
      </c>
      <c r="Q3130" s="197" t="s">
        <v>3547</v>
      </c>
    </row>
    <row r="3131" spans="1:17">
      <c r="A3131" s="192" t="s">
        <v>7639</v>
      </c>
      <c r="B3131" s="196">
        <v>1.6019999999999999</v>
      </c>
      <c r="C3131" s="196">
        <v>0.82889999999999997</v>
      </c>
      <c r="D3131" s="196">
        <v>35.712399999999995</v>
      </c>
      <c r="E3131" s="196">
        <v>37.046799999999998</v>
      </c>
      <c r="F3131" s="196">
        <v>37.304399999999994</v>
      </c>
      <c r="G3131" s="196">
        <v>36.696899999999999</v>
      </c>
      <c r="H3131" s="197" t="s">
        <v>4650</v>
      </c>
      <c r="I3131" s="197"/>
      <c r="J3131" s="201" t="s">
        <v>3547</v>
      </c>
      <c r="K3131" s="197"/>
      <c r="L3131" s="192"/>
      <c r="M3131" s="197"/>
      <c r="N3131" s="192" t="s">
        <v>4651</v>
      </c>
      <c r="O3131" s="194" t="s">
        <v>3231</v>
      </c>
      <c r="P3131" s="192" t="s">
        <v>11223</v>
      </c>
      <c r="Q3131" s="197" t="s">
        <v>3547</v>
      </c>
    </row>
    <row r="3132" spans="1:17">
      <c r="A3132" s="192" t="s">
        <v>7640</v>
      </c>
      <c r="B3132" s="196">
        <v>1.7199</v>
      </c>
      <c r="C3132" s="196">
        <v>0.97639999999999993</v>
      </c>
      <c r="D3132" s="196">
        <v>35.498399999999997</v>
      </c>
      <c r="E3132" s="196">
        <v>36.0642</v>
      </c>
      <c r="F3132" s="196">
        <v>36.924199999999999</v>
      </c>
      <c r="G3132" s="196">
        <v>36.179099999999998</v>
      </c>
      <c r="H3132" s="197" t="s">
        <v>1379</v>
      </c>
      <c r="I3132" s="197"/>
      <c r="J3132" s="201" t="s">
        <v>3547</v>
      </c>
      <c r="K3132" s="197"/>
      <c r="L3132" s="192"/>
      <c r="M3132" s="197"/>
      <c r="N3132" s="192" t="s">
        <v>4640</v>
      </c>
      <c r="O3132" s="194" t="s">
        <v>1999</v>
      </c>
      <c r="P3132" s="192" t="s">
        <v>11210</v>
      </c>
      <c r="Q3132" s="197" t="s">
        <v>3547</v>
      </c>
    </row>
    <row r="3133" spans="1:17">
      <c r="A3133" s="192" t="s">
        <v>7641</v>
      </c>
      <c r="B3133" s="196">
        <v>1.4261999999999999</v>
      </c>
      <c r="C3133" s="196">
        <v>0.97199999999999998</v>
      </c>
      <c r="D3133" s="196">
        <v>38.101099999999995</v>
      </c>
      <c r="E3133" s="196">
        <v>38.722199999999994</v>
      </c>
      <c r="F3133" s="196">
        <v>39.5413</v>
      </c>
      <c r="G3133" s="196">
        <v>38.809599999999996</v>
      </c>
      <c r="H3133" s="197" t="s">
        <v>1524</v>
      </c>
      <c r="I3133" s="197"/>
      <c r="J3133" s="201" t="s">
        <v>3547</v>
      </c>
      <c r="K3133" s="197"/>
      <c r="L3133" s="192"/>
      <c r="M3133" s="197"/>
      <c r="N3133" s="192" t="s">
        <v>4632</v>
      </c>
      <c r="O3133" s="194" t="s">
        <v>3212</v>
      </c>
      <c r="P3133" s="192" t="s">
        <v>11202</v>
      </c>
      <c r="Q3133" s="197" t="s">
        <v>3547</v>
      </c>
    </row>
    <row r="3134" spans="1:17">
      <c r="A3134" s="192" t="s">
        <v>7642</v>
      </c>
      <c r="B3134" s="196">
        <v>1.7125999999999999</v>
      </c>
      <c r="C3134" s="196">
        <v>0.97639999999999993</v>
      </c>
      <c r="D3134" s="196">
        <v>37.210099999999997</v>
      </c>
      <c r="E3134" s="196">
        <v>37.819199999999995</v>
      </c>
      <c r="F3134" s="196">
        <v>38.704099999999997</v>
      </c>
      <c r="G3134" s="196">
        <v>37.935799999999993</v>
      </c>
      <c r="H3134" s="197" t="s">
        <v>1379</v>
      </c>
      <c r="I3134" s="197"/>
      <c r="J3134" s="201" t="s">
        <v>3547</v>
      </c>
      <c r="K3134" s="197"/>
      <c r="L3134" s="192"/>
      <c r="M3134" s="197"/>
      <c r="N3134" s="192" t="s">
        <v>3902</v>
      </c>
      <c r="O3134" s="194" t="s">
        <v>3306</v>
      </c>
      <c r="P3134" s="192" t="s">
        <v>11303</v>
      </c>
      <c r="Q3134" s="197" t="s">
        <v>3547</v>
      </c>
    </row>
    <row r="3135" spans="1:17">
      <c r="A3135" s="192" t="s">
        <v>7643</v>
      </c>
      <c r="B3135" s="196">
        <v>1.8242999999999998</v>
      </c>
      <c r="C3135" s="196">
        <v>0.97559999999999991</v>
      </c>
      <c r="D3135" s="196">
        <v>37.3994</v>
      </c>
      <c r="E3135" s="196">
        <v>38.377599999999994</v>
      </c>
      <c r="F3135" s="196">
        <v>39.756999999999998</v>
      </c>
      <c r="G3135" s="196">
        <v>38.524099999999997</v>
      </c>
      <c r="H3135" s="197" t="s">
        <v>1460</v>
      </c>
      <c r="I3135" s="197"/>
      <c r="J3135" s="201" t="s">
        <v>3547</v>
      </c>
      <c r="K3135" s="197"/>
      <c r="L3135" s="192"/>
      <c r="M3135" s="197"/>
      <c r="N3135" s="192" t="s">
        <v>3601</v>
      </c>
      <c r="O3135" s="194" t="s">
        <v>3205</v>
      </c>
      <c r="P3135" s="192" t="s">
        <v>11195</v>
      </c>
      <c r="Q3135" s="197" t="s">
        <v>3547</v>
      </c>
    </row>
    <row r="3136" spans="1:17">
      <c r="A3136" s="192" t="s">
        <v>7644</v>
      </c>
      <c r="B3136" s="196">
        <v>1.6194999999999999</v>
      </c>
      <c r="C3136" s="196">
        <v>0.97559999999999991</v>
      </c>
      <c r="D3136" s="196">
        <v>39.278699999999994</v>
      </c>
      <c r="E3136" s="196">
        <v>40.874199999999995</v>
      </c>
      <c r="F3136" s="196">
        <v>43.296199999999999</v>
      </c>
      <c r="G3136" s="196">
        <v>41.267799999999994</v>
      </c>
      <c r="H3136" s="197" t="s">
        <v>1460</v>
      </c>
      <c r="I3136" s="197"/>
      <c r="J3136" s="201" t="s">
        <v>3547</v>
      </c>
      <c r="K3136" s="197"/>
      <c r="L3136" s="192"/>
      <c r="M3136" s="197"/>
      <c r="N3136" s="192" t="s">
        <v>4703</v>
      </c>
      <c r="O3136" s="194" t="s">
        <v>3302</v>
      </c>
      <c r="P3136" s="192" t="s">
        <v>11298</v>
      </c>
      <c r="Q3136" s="197" t="s">
        <v>3547</v>
      </c>
    </row>
    <row r="3137" spans="1:17">
      <c r="A3137" s="192" t="s">
        <v>7645</v>
      </c>
      <c r="B3137" s="196">
        <v>1.4000999999999999</v>
      </c>
      <c r="C3137" s="196">
        <v>0.97559999999999991</v>
      </c>
      <c r="D3137" s="196">
        <v>36.188199999999995</v>
      </c>
      <c r="E3137" s="196">
        <v>37.544699999999999</v>
      </c>
      <c r="F3137" s="196">
        <v>39.159199999999998</v>
      </c>
      <c r="G3137" s="196">
        <v>37.695999999999998</v>
      </c>
      <c r="H3137" s="197" t="s">
        <v>1460</v>
      </c>
      <c r="I3137" s="197"/>
      <c r="J3137" s="201" t="s">
        <v>3547</v>
      </c>
      <c r="K3137" s="197"/>
      <c r="L3137" s="192"/>
      <c r="M3137" s="197"/>
      <c r="N3137" s="192" t="s">
        <v>4707</v>
      </c>
      <c r="O3137" s="194" t="s">
        <v>3307</v>
      </c>
      <c r="P3137" s="192" t="s">
        <v>11304</v>
      </c>
      <c r="Q3137" s="197" t="s">
        <v>3547</v>
      </c>
    </row>
    <row r="3138" spans="1:17">
      <c r="A3138" s="192" t="s">
        <v>7646</v>
      </c>
      <c r="B3138" s="196">
        <v>1.5949</v>
      </c>
      <c r="C3138" s="196">
        <v>0.97559999999999991</v>
      </c>
      <c r="D3138" s="196">
        <v>39.662999999999997</v>
      </c>
      <c r="E3138" s="196">
        <v>39.516299999999994</v>
      </c>
      <c r="F3138" s="196">
        <v>41.504099999999994</v>
      </c>
      <c r="G3138" s="196">
        <v>40.232999999999997</v>
      </c>
      <c r="H3138" s="197" t="s">
        <v>1460</v>
      </c>
      <c r="I3138" s="197"/>
      <c r="J3138" s="201" t="s">
        <v>3547</v>
      </c>
      <c r="K3138" s="197"/>
      <c r="L3138" s="192"/>
      <c r="M3138" s="197"/>
      <c r="N3138" s="192" t="s">
        <v>4703</v>
      </c>
      <c r="O3138" s="194" t="s">
        <v>3302</v>
      </c>
      <c r="P3138" s="192" t="s">
        <v>11298</v>
      </c>
      <c r="Q3138" s="197" t="s">
        <v>3547</v>
      </c>
    </row>
    <row r="3139" spans="1:17">
      <c r="A3139" s="192" t="s">
        <v>7647</v>
      </c>
      <c r="B3139" s="196">
        <v>1.0012999999999999</v>
      </c>
      <c r="C3139" s="196">
        <v>0.78699999999999992</v>
      </c>
      <c r="D3139" s="196"/>
      <c r="E3139" s="196">
        <v>33.226399999999998</v>
      </c>
      <c r="F3139" s="196">
        <v>28.110699999999998</v>
      </c>
      <c r="G3139" s="196">
        <v>30.382299999999997</v>
      </c>
      <c r="H3139" s="197" t="s">
        <v>4443</v>
      </c>
      <c r="I3139" s="197"/>
      <c r="J3139" s="201" t="s">
        <v>3547</v>
      </c>
      <c r="K3139" s="197"/>
      <c r="L3139" s="192"/>
      <c r="M3139" s="197"/>
      <c r="N3139" s="192" t="s">
        <v>3908</v>
      </c>
      <c r="O3139" s="194" t="s">
        <v>3308</v>
      </c>
      <c r="P3139" s="192" t="s">
        <v>11305</v>
      </c>
      <c r="Q3139" s="197" t="s">
        <v>3547</v>
      </c>
    </row>
    <row r="3140" spans="1:17">
      <c r="A3140" s="192" t="s">
        <v>7648</v>
      </c>
      <c r="B3140" s="196">
        <v>1.3711</v>
      </c>
      <c r="C3140" s="196">
        <v>0.79279999999999995</v>
      </c>
      <c r="D3140" s="196">
        <v>31.639699999999998</v>
      </c>
      <c r="E3140" s="196">
        <v>32.346499999999999</v>
      </c>
      <c r="F3140" s="196">
        <v>33.667999999999999</v>
      </c>
      <c r="G3140" s="196">
        <v>32.523999999999994</v>
      </c>
      <c r="H3140" s="197" t="s">
        <v>4443</v>
      </c>
      <c r="I3140" s="197"/>
      <c r="J3140" s="201" t="s">
        <v>3547</v>
      </c>
      <c r="K3140" s="197"/>
      <c r="L3140" s="192"/>
      <c r="M3140" s="197">
        <v>5.7999999999999996E-3</v>
      </c>
      <c r="N3140" s="192" t="s">
        <v>4566</v>
      </c>
      <c r="O3140" s="194" t="s">
        <v>3309</v>
      </c>
      <c r="P3140" s="192" t="s">
        <v>11306</v>
      </c>
      <c r="Q3140" s="197" t="s">
        <v>3547</v>
      </c>
    </row>
    <row r="3141" spans="1:17">
      <c r="A3141" s="192" t="s">
        <v>7649</v>
      </c>
      <c r="B3141" s="196">
        <v>0.92569999999999997</v>
      </c>
      <c r="C3141" s="196">
        <v>0.78699999999999992</v>
      </c>
      <c r="D3141" s="196">
        <v>29.169999999999998</v>
      </c>
      <c r="E3141" s="196">
        <v>28.857199999999999</v>
      </c>
      <c r="F3141" s="196">
        <v>26.802999999999997</v>
      </c>
      <c r="G3141" s="196">
        <v>28.270699999999998</v>
      </c>
      <c r="H3141" s="197" t="s">
        <v>4443</v>
      </c>
      <c r="I3141" s="197"/>
      <c r="J3141" s="201" t="s">
        <v>3547</v>
      </c>
      <c r="K3141" s="197"/>
      <c r="L3141" s="192"/>
      <c r="M3141" s="197"/>
      <c r="N3141" s="192" t="s">
        <v>4708</v>
      </c>
      <c r="O3141" s="194" t="s">
        <v>3310</v>
      </c>
      <c r="P3141" s="192" t="s">
        <v>11307</v>
      </c>
      <c r="Q3141" s="197" t="s">
        <v>3547</v>
      </c>
    </row>
    <row r="3142" spans="1:17">
      <c r="A3142" s="192" t="s">
        <v>7650</v>
      </c>
      <c r="B3142" s="196">
        <v>0.98329999999999995</v>
      </c>
      <c r="C3142" s="196">
        <v>0.78699999999999992</v>
      </c>
      <c r="D3142" s="196">
        <v>26.531299999999998</v>
      </c>
      <c r="E3142" s="196">
        <v>28.502899999999997</v>
      </c>
      <c r="F3142" s="196">
        <v>28.639199999999999</v>
      </c>
      <c r="G3142" s="196">
        <v>27.890699999999999</v>
      </c>
      <c r="H3142" s="197" t="s">
        <v>4443</v>
      </c>
      <c r="I3142" s="197"/>
      <c r="J3142" s="201" t="s">
        <v>3547</v>
      </c>
      <c r="K3142" s="197"/>
      <c r="L3142" s="192"/>
      <c r="M3142" s="197"/>
      <c r="N3142" s="192" t="s">
        <v>3950</v>
      </c>
      <c r="O3142" s="194" t="s">
        <v>3311</v>
      </c>
      <c r="P3142" s="192" t="s">
        <v>11308</v>
      </c>
      <c r="Q3142" s="197" t="s">
        <v>3547</v>
      </c>
    </row>
    <row r="3143" spans="1:17">
      <c r="A3143" s="192" t="s">
        <v>7651</v>
      </c>
      <c r="B3143" s="196">
        <v>1.1034999999999999</v>
      </c>
      <c r="C3143" s="196">
        <v>0.78699999999999992</v>
      </c>
      <c r="D3143" s="196">
        <v>26.027899999999999</v>
      </c>
      <c r="E3143" s="196">
        <v>28.059199999999997</v>
      </c>
      <c r="F3143" s="196">
        <v>27.098799999999997</v>
      </c>
      <c r="G3143" s="196">
        <v>27.0244</v>
      </c>
      <c r="H3143" s="197" t="s">
        <v>4443</v>
      </c>
      <c r="I3143" s="197"/>
      <c r="J3143" s="201" t="s">
        <v>3547</v>
      </c>
      <c r="K3143" s="197"/>
      <c r="L3143" s="192"/>
      <c r="M3143" s="197"/>
      <c r="N3143" s="192" t="s">
        <v>4709</v>
      </c>
      <c r="O3143" s="194" t="s">
        <v>3312</v>
      </c>
      <c r="P3143" s="192" t="s">
        <v>11309</v>
      </c>
      <c r="Q3143" s="197" t="s">
        <v>3547</v>
      </c>
    </row>
    <row r="3144" spans="1:17">
      <c r="A3144" s="192" t="s">
        <v>7652</v>
      </c>
      <c r="B3144" s="196">
        <v>2.3945999999999996</v>
      </c>
      <c r="C3144" s="196">
        <v>0.97559999999999991</v>
      </c>
      <c r="D3144" s="196">
        <v>35.044399999999996</v>
      </c>
      <c r="E3144" s="196">
        <v>44.566199999999995</v>
      </c>
      <c r="F3144" s="196">
        <v>46.803999999999995</v>
      </c>
      <c r="G3144" s="196">
        <v>41.604099999999995</v>
      </c>
      <c r="H3144" s="197" t="s">
        <v>1460</v>
      </c>
      <c r="I3144" s="197"/>
      <c r="J3144" s="201" t="s">
        <v>3547</v>
      </c>
      <c r="K3144" s="197"/>
      <c r="L3144" s="192"/>
      <c r="M3144" s="197"/>
      <c r="N3144" s="192" t="s">
        <v>3601</v>
      </c>
      <c r="O3144" s="194" t="s">
        <v>3205</v>
      </c>
      <c r="P3144" s="192" t="s">
        <v>11195</v>
      </c>
      <c r="Q3144" s="197" t="s">
        <v>3547</v>
      </c>
    </row>
    <row r="3145" spans="1:17">
      <c r="A3145" s="192" t="s">
        <v>7653</v>
      </c>
      <c r="B3145" s="196"/>
      <c r="C3145" s="196">
        <v>0.97639999999999993</v>
      </c>
      <c r="D3145" s="196"/>
      <c r="E3145" s="196"/>
      <c r="F3145" s="196"/>
      <c r="G3145" s="196"/>
      <c r="H3145" s="197" t="s">
        <v>4443</v>
      </c>
      <c r="I3145" s="197" t="s">
        <v>1379</v>
      </c>
      <c r="J3145" s="201" t="s">
        <v>3610</v>
      </c>
      <c r="K3145" s="197"/>
      <c r="L3145" s="192"/>
      <c r="M3145" s="197">
        <v>4.4499999999999998E-2</v>
      </c>
      <c r="N3145" s="192" t="s">
        <v>4710</v>
      </c>
      <c r="O3145" s="194" t="s">
        <v>3313</v>
      </c>
      <c r="P3145" s="192" t="s">
        <v>11310</v>
      </c>
      <c r="Q3145" s="197" t="s">
        <v>3547</v>
      </c>
    </row>
    <row r="3146" spans="1:17">
      <c r="A3146" s="192" t="s">
        <v>7654</v>
      </c>
      <c r="B3146" s="196">
        <v>1.7625999999999999</v>
      </c>
      <c r="C3146" s="196">
        <v>0.97559999999999991</v>
      </c>
      <c r="D3146" s="196">
        <v>41.427099999999996</v>
      </c>
      <c r="E3146" s="196">
        <v>42.037999999999997</v>
      </c>
      <c r="F3146" s="196">
        <v>44.228199999999994</v>
      </c>
      <c r="G3146" s="196">
        <v>42.563199999999995</v>
      </c>
      <c r="H3146" s="197" t="s">
        <v>1460</v>
      </c>
      <c r="I3146" s="197"/>
      <c r="J3146" s="201" t="s">
        <v>3547</v>
      </c>
      <c r="K3146" s="197"/>
      <c r="L3146" s="192"/>
      <c r="M3146" s="197"/>
      <c r="N3146" s="192" t="s">
        <v>4684</v>
      </c>
      <c r="O3146" s="194" t="s">
        <v>3279</v>
      </c>
      <c r="P3146" s="192" t="s">
        <v>11273</v>
      </c>
      <c r="Q3146" s="197" t="s">
        <v>3547</v>
      </c>
    </row>
    <row r="3147" spans="1:17">
      <c r="A3147" s="192" t="s">
        <v>7655</v>
      </c>
      <c r="B3147" s="196">
        <v>2.1061999999999999</v>
      </c>
      <c r="C3147" s="196">
        <v>0.97199999999999998</v>
      </c>
      <c r="D3147" s="196">
        <v>33.653299999999994</v>
      </c>
      <c r="E3147" s="196">
        <v>34.030699999999996</v>
      </c>
      <c r="F3147" s="196">
        <v>35.025799999999997</v>
      </c>
      <c r="G3147" s="196">
        <v>34.256899999999995</v>
      </c>
      <c r="H3147" s="197" t="s">
        <v>1524</v>
      </c>
      <c r="I3147" s="197"/>
      <c r="J3147" s="201" t="s">
        <v>3547</v>
      </c>
      <c r="K3147" s="197"/>
      <c r="L3147" s="192"/>
      <c r="M3147" s="197"/>
      <c r="N3147" s="192" t="s">
        <v>4632</v>
      </c>
      <c r="O3147" s="194" t="s">
        <v>3212</v>
      </c>
      <c r="P3147" s="192" t="s">
        <v>11202</v>
      </c>
      <c r="Q3147" s="197" t="s">
        <v>3547</v>
      </c>
    </row>
    <row r="3148" spans="1:17">
      <c r="A3148" s="192" t="s">
        <v>7656</v>
      </c>
      <c r="B3148" s="196">
        <v>1.6263999999999998</v>
      </c>
      <c r="C3148" s="196">
        <v>0.97199999999999998</v>
      </c>
      <c r="D3148" s="196">
        <v>37.866</v>
      </c>
      <c r="E3148" s="196">
        <v>38.809999999999995</v>
      </c>
      <c r="F3148" s="196">
        <v>39.166699999999999</v>
      </c>
      <c r="G3148" s="196">
        <v>38.6434</v>
      </c>
      <c r="H3148" s="197" t="s">
        <v>1524</v>
      </c>
      <c r="I3148" s="197"/>
      <c r="J3148" s="201" t="s">
        <v>3547</v>
      </c>
      <c r="K3148" s="197"/>
      <c r="L3148" s="192"/>
      <c r="M3148" s="197"/>
      <c r="N3148" s="192" t="s">
        <v>4632</v>
      </c>
      <c r="O3148" s="194" t="s">
        <v>3212</v>
      </c>
      <c r="P3148" s="192" t="s">
        <v>11202</v>
      </c>
      <c r="Q3148" s="197" t="s">
        <v>3547</v>
      </c>
    </row>
    <row r="3149" spans="1:17">
      <c r="A3149" s="192" t="s">
        <v>7657</v>
      </c>
      <c r="B3149" s="196">
        <v>1.6597</v>
      </c>
      <c r="C3149" s="196">
        <v>0.9635999999999999</v>
      </c>
      <c r="D3149" s="196">
        <v>39.608099999999993</v>
      </c>
      <c r="E3149" s="196">
        <v>39.721399999999996</v>
      </c>
      <c r="F3149" s="196">
        <v>41.023399999999995</v>
      </c>
      <c r="G3149" s="196">
        <v>40.147499999999994</v>
      </c>
      <c r="H3149" s="197" t="s">
        <v>1499</v>
      </c>
      <c r="I3149" s="197" t="s">
        <v>1460</v>
      </c>
      <c r="J3149" s="201" t="s">
        <v>3547</v>
      </c>
      <c r="K3149" s="197" t="s">
        <v>3550</v>
      </c>
      <c r="L3149" s="192"/>
      <c r="M3149" s="197">
        <v>8.8999999999999999E-3</v>
      </c>
      <c r="N3149" s="192" t="s">
        <v>4634</v>
      </c>
      <c r="O3149" s="194" t="s">
        <v>3214</v>
      </c>
      <c r="P3149" s="192" t="s">
        <v>11204</v>
      </c>
      <c r="Q3149" s="197" t="s">
        <v>3547</v>
      </c>
    </row>
    <row r="3150" spans="1:17">
      <c r="A3150" s="192" t="s">
        <v>7658</v>
      </c>
      <c r="B3150" s="196">
        <v>2.1903999999999999</v>
      </c>
      <c r="C3150" s="196">
        <v>0.85699999999999998</v>
      </c>
      <c r="D3150" s="196">
        <v>37.416699999999999</v>
      </c>
      <c r="E3150" s="196">
        <v>38.683299999999996</v>
      </c>
      <c r="F3150" s="196">
        <v>38.451999999999998</v>
      </c>
      <c r="G3150" s="196">
        <v>38.171099999999996</v>
      </c>
      <c r="H3150" s="197" t="s">
        <v>1715</v>
      </c>
      <c r="I3150" s="197"/>
      <c r="J3150" s="201" t="s">
        <v>3547</v>
      </c>
      <c r="K3150" s="197"/>
      <c r="L3150" s="192"/>
      <c r="M3150" s="197"/>
      <c r="N3150" s="192" t="s">
        <v>4641</v>
      </c>
      <c r="O3150" s="194" t="s">
        <v>3219</v>
      </c>
      <c r="P3150" s="192" t="s">
        <v>11211</v>
      </c>
      <c r="Q3150" s="197" t="s">
        <v>3547</v>
      </c>
    </row>
    <row r="3151" spans="1:17">
      <c r="A3151" s="192" t="s">
        <v>7659</v>
      </c>
      <c r="B3151" s="196">
        <v>1.7285999999999999</v>
      </c>
      <c r="C3151" s="196">
        <v>0.90379999999999994</v>
      </c>
      <c r="D3151" s="196">
        <v>37.335199999999993</v>
      </c>
      <c r="E3151" s="196">
        <v>38.377799999999993</v>
      </c>
      <c r="F3151" s="196">
        <v>39.578599999999994</v>
      </c>
      <c r="G3151" s="196">
        <v>38.455199999999998</v>
      </c>
      <c r="H3151" s="197" t="s">
        <v>1458</v>
      </c>
      <c r="I3151" s="197"/>
      <c r="J3151" s="201" t="s">
        <v>3547</v>
      </c>
      <c r="K3151" s="197"/>
      <c r="L3151" s="192"/>
      <c r="M3151" s="197"/>
      <c r="N3151" s="192" t="s">
        <v>4638</v>
      </c>
      <c r="O3151" s="194" t="s">
        <v>3216</v>
      </c>
      <c r="P3151" s="192" t="s">
        <v>11207</v>
      </c>
      <c r="Q3151" s="197" t="s">
        <v>3547</v>
      </c>
    </row>
    <row r="3152" spans="1:17">
      <c r="A3152" s="192" t="s">
        <v>9760</v>
      </c>
      <c r="B3152" s="196"/>
      <c r="C3152" s="196">
        <v>0.97199999999999998</v>
      </c>
      <c r="D3152" s="196">
        <v>31.779699999999998</v>
      </c>
      <c r="E3152" s="196">
        <v>32.148299999999999</v>
      </c>
      <c r="F3152" s="196"/>
      <c r="G3152" s="196">
        <v>31.953399999999998</v>
      </c>
      <c r="H3152" s="197" t="s">
        <v>1524</v>
      </c>
      <c r="I3152" s="197"/>
      <c r="J3152" s="201" t="s">
        <v>3547</v>
      </c>
      <c r="K3152" s="197"/>
      <c r="L3152" s="192"/>
      <c r="M3152" s="197"/>
      <c r="N3152" s="192" t="s">
        <v>4632</v>
      </c>
      <c r="O3152" s="194" t="s">
        <v>3212</v>
      </c>
      <c r="P3152" s="192" t="s">
        <v>11202</v>
      </c>
      <c r="Q3152" s="197" t="s">
        <v>3547</v>
      </c>
    </row>
    <row r="3153" spans="1:17">
      <c r="A3153" s="192" t="s">
        <v>9761</v>
      </c>
      <c r="B3153" s="196"/>
      <c r="C3153" s="196">
        <v>0.81399999999999995</v>
      </c>
      <c r="D3153" s="196">
        <v>34.628999999999998</v>
      </c>
      <c r="E3153" s="196">
        <v>35.955799999999996</v>
      </c>
      <c r="F3153" s="196">
        <v>37.386199999999995</v>
      </c>
      <c r="G3153" s="196">
        <v>35.897099999999995</v>
      </c>
      <c r="H3153" s="197" t="s">
        <v>1358</v>
      </c>
      <c r="I3153" s="197"/>
      <c r="J3153" s="201" t="s">
        <v>3547</v>
      </c>
      <c r="K3153" s="197"/>
      <c r="L3153" s="192"/>
      <c r="M3153" s="197"/>
      <c r="N3153" s="192" t="s">
        <v>4711</v>
      </c>
      <c r="O3153" s="194" t="s">
        <v>3314</v>
      </c>
      <c r="P3153" s="192" t="s">
        <v>11311</v>
      </c>
      <c r="Q3153" s="197" t="s">
        <v>3547</v>
      </c>
    </row>
    <row r="3154" spans="1:17">
      <c r="A3154" s="192" t="s">
        <v>7660</v>
      </c>
      <c r="B3154" s="196">
        <v>2.7968999999999999</v>
      </c>
      <c r="C3154" s="196">
        <v>0.97199999999999998</v>
      </c>
      <c r="D3154" s="196">
        <v>39.363199999999999</v>
      </c>
      <c r="E3154" s="196">
        <v>42.479799999999997</v>
      </c>
      <c r="F3154" s="196">
        <v>46.614399999999996</v>
      </c>
      <c r="G3154" s="196">
        <v>42.8065</v>
      </c>
      <c r="H3154" s="197" t="s">
        <v>1524</v>
      </c>
      <c r="I3154" s="197"/>
      <c r="J3154" s="201" t="s">
        <v>3547</v>
      </c>
      <c r="K3154" s="197"/>
      <c r="L3154" s="192"/>
      <c r="M3154" s="197"/>
      <c r="N3154" s="192" t="s">
        <v>4632</v>
      </c>
      <c r="O3154" s="194" t="s">
        <v>3212</v>
      </c>
      <c r="P3154" s="192" t="s">
        <v>11202</v>
      </c>
      <c r="Q3154" s="197" t="s">
        <v>3547</v>
      </c>
    </row>
    <row r="3155" spans="1:17">
      <c r="A3155" s="192" t="s">
        <v>7661</v>
      </c>
      <c r="B3155" s="196">
        <v>1.7299</v>
      </c>
      <c r="C3155" s="196">
        <v>0.84959999999999991</v>
      </c>
      <c r="D3155" s="196">
        <v>30.154299999999999</v>
      </c>
      <c r="E3155" s="196">
        <v>32.559199999999997</v>
      </c>
      <c r="F3155" s="196">
        <v>36.118899999999996</v>
      </c>
      <c r="G3155" s="196">
        <v>32.982099999999996</v>
      </c>
      <c r="H3155" s="197" t="s">
        <v>1993</v>
      </c>
      <c r="I3155" s="197" t="s">
        <v>4062</v>
      </c>
      <c r="J3155" s="201" t="s">
        <v>3547</v>
      </c>
      <c r="K3155" s="197" t="s">
        <v>3550</v>
      </c>
      <c r="L3155" s="192"/>
      <c r="M3155" s="197"/>
      <c r="N3155" s="192" t="s">
        <v>4662</v>
      </c>
      <c r="O3155" s="194" t="s">
        <v>3246</v>
      </c>
      <c r="P3155" s="192" t="s">
        <v>11239</v>
      </c>
      <c r="Q3155" s="197" t="s">
        <v>9817</v>
      </c>
    </row>
    <row r="3156" spans="1:17">
      <c r="A3156" s="192" t="s">
        <v>7662</v>
      </c>
      <c r="B3156" s="196">
        <v>1.4018999999999999</v>
      </c>
      <c r="C3156" s="196">
        <v>0.97199999999999998</v>
      </c>
      <c r="D3156" s="196">
        <v>34.102799999999995</v>
      </c>
      <c r="E3156" s="196">
        <v>30.227999999999998</v>
      </c>
      <c r="F3156" s="196"/>
      <c r="G3156" s="196">
        <v>32.193299999999994</v>
      </c>
      <c r="H3156" s="197" t="s">
        <v>1524</v>
      </c>
      <c r="I3156" s="197"/>
      <c r="J3156" s="201" t="s">
        <v>3547</v>
      </c>
      <c r="K3156" s="197"/>
      <c r="L3156" s="192"/>
      <c r="M3156" s="197"/>
      <c r="N3156" s="192" t="s">
        <v>4632</v>
      </c>
      <c r="O3156" s="194" t="s">
        <v>3212</v>
      </c>
      <c r="P3156" s="192" t="s">
        <v>11202</v>
      </c>
      <c r="Q3156" s="197" t="s">
        <v>3547</v>
      </c>
    </row>
    <row r="3157" spans="1:17">
      <c r="A3157" s="192" t="s">
        <v>7663</v>
      </c>
      <c r="B3157" s="196">
        <v>2.3388999999999998</v>
      </c>
      <c r="C3157" s="196">
        <v>0.97199999999999998</v>
      </c>
      <c r="D3157" s="196">
        <v>38.545599999999993</v>
      </c>
      <c r="E3157" s="196">
        <v>38.781799999999997</v>
      </c>
      <c r="F3157" s="196">
        <v>40.105499999999999</v>
      </c>
      <c r="G3157" s="196">
        <v>39.153299999999994</v>
      </c>
      <c r="H3157" s="197" t="s">
        <v>1524</v>
      </c>
      <c r="I3157" s="197"/>
      <c r="J3157" s="201" t="s">
        <v>3547</v>
      </c>
      <c r="K3157" s="197"/>
      <c r="L3157" s="192"/>
      <c r="M3157" s="197"/>
      <c r="N3157" s="192" t="s">
        <v>4632</v>
      </c>
      <c r="O3157" s="194" t="s">
        <v>3212</v>
      </c>
      <c r="P3157" s="192" t="s">
        <v>11202</v>
      </c>
      <c r="Q3157" s="197" t="s">
        <v>3547</v>
      </c>
    </row>
    <row r="3158" spans="1:17">
      <c r="A3158" s="192" t="s">
        <v>7664</v>
      </c>
      <c r="B3158" s="196">
        <v>3.1915999999999998</v>
      </c>
      <c r="C3158" s="196">
        <v>0.97639999999999993</v>
      </c>
      <c r="D3158" s="196">
        <v>36.113699999999994</v>
      </c>
      <c r="E3158" s="196">
        <v>38.935599999999994</v>
      </c>
      <c r="F3158" s="196">
        <v>42.058799999999998</v>
      </c>
      <c r="G3158" s="196">
        <v>39.1374</v>
      </c>
      <c r="H3158" s="197" t="s">
        <v>1379</v>
      </c>
      <c r="I3158" s="197"/>
      <c r="J3158" s="201" t="s">
        <v>3547</v>
      </c>
      <c r="K3158" s="197"/>
      <c r="L3158" s="192"/>
      <c r="M3158" s="197"/>
      <c r="N3158" s="192" t="s">
        <v>4640</v>
      </c>
      <c r="O3158" s="194" t="s">
        <v>1999</v>
      </c>
      <c r="P3158" s="192" t="s">
        <v>11210</v>
      </c>
      <c r="Q3158" s="197" t="s">
        <v>3547</v>
      </c>
    </row>
    <row r="3159" spans="1:17">
      <c r="A3159" s="192" t="s">
        <v>7665</v>
      </c>
      <c r="B3159" s="196">
        <v>1.6225999999999998</v>
      </c>
      <c r="C3159" s="196">
        <v>0.97639999999999993</v>
      </c>
      <c r="D3159" s="196">
        <v>36.5732</v>
      </c>
      <c r="E3159" s="196">
        <v>35.887499999999996</v>
      </c>
      <c r="F3159" s="196">
        <v>36.921499999999995</v>
      </c>
      <c r="G3159" s="196">
        <v>36.468999999999994</v>
      </c>
      <c r="H3159" s="197" t="s">
        <v>1379</v>
      </c>
      <c r="I3159" s="197"/>
      <c r="J3159" s="201" t="s">
        <v>3547</v>
      </c>
      <c r="K3159" s="197"/>
      <c r="L3159" s="192"/>
      <c r="M3159" s="197"/>
      <c r="N3159" s="192" t="s">
        <v>4640</v>
      </c>
      <c r="O3159" s="194" t="s">
        <v>1999</v>
      </c>
      <c r="P3159" s="192" t="s">
        <v>11210</v>
      </c>
      <c r="Q3159" s="197" t="s">
        <v>3547</v>
      </c>
    </row>
    <row r="3160" spans="1:17">
      <c r="A3160" s="192" t="s">
        <v>7666</v>
      </c>
      <c r="B3160" s="196">
        <v>1.8006</v>
      </c>
      <c r="C3160" s="196">
        <v>0.97199999999999998</v>
      </c>
      <c r="D3160" s="196">
        <v>38.305399999999999</v>
      </c>
      <c r="E3160" s="196">
        <v>39.667099999999998</v>
      </c>
      <c r="F3160" s="196">
        <v>41.038599999999995</v>
      </c>
      <c r="G3160" s="196">
        <v>39.740299999999998</v>
      </c>
      <c r="H3160" s="197" t="s">
        <v>1524</v>
      </c>
      <c r="I3160" s="197"/>
      <c r="J3160" s="201" t="s">
        <v>3547</v>
      </c>
      <c r="K3160" s="197"/>
      <c r="L3160" s="192"/>
      <c r="M3160" s="197"/>
      <c r="N3160" s="192" t="s">
        <v>4676</v>
      </c>
      <c r="O3160" s="194" t="s">
        <v>3266</v>
      </c>
      <c r="P3160" s="192" t="s">
        <v>11259</v>
      </c>
      <c r="Q3160" s="197" t="s">
        <v>3547</v>
      </c>
    </row>
    <row r="3161" spans="1:17">
      <c r="A3161" s="192" t="s">
        <v>7667</v>
      </c>
      <c r="B3161" s="196">
        <v>1.3672</v>
      </c>
      <c r="C3161" s="196">
        <v>0.97559999999999991</v>
      </c>
      <c r="D3161" s="196">
        <v>40.256299999999996</v>
      </c>
      <c r="E3161" s="196">
        <v>41.746299999999998</v>
      </c>
      <c r="F3161" s="196">
        <v>44.132899999999999</v>
      </c>
      <c r="G3161" s="196">
        <v>42.047699999999999</v>
      </c>
      <c r="H3161" s="197" t="s">
        <v>1460</v>
      </c>
      <c r="I3161" s="197"/>
      <c r="J3161" s="201" t="s">
        <v>3547</v>
      </c>
      <c r="K3161" s="197"/>
      <c r="L3161" s="192"/>
      <c r="M3161" s="197"/>
      <c r="N3161" s="192" t="s">
        <v>3601</v>
      </c>
      <c r="O3161" s="194" t="s">
        <v>3205</v>
      </c>
      <c r="P3161" s="192" t="s">
        <v>11195</v>
      </c>
      <c r="Q3161" s="197" t="s">
        <v>3547</v>
      </c>
    </row>
    <row r="3162" spans="1:17">
      <c r="A3162" s="192" t="s">
        <v>7668</v>
      </c>
      <c r="B3162" s="196">
        <v>2.2708999999999997</v>
      </c>
      <c r="C3162" s="196">
        <v>0.82889999999999997</v>
      </c>
      <c r="D3162" s="196">
        <v>34.094899999999996</v>
      </c>
      <c r="E3162" s="196">
        <v>31.162999999999997</v>
      </c>
      <c r="F3162" s="196">
        <v>31.745899999999999</v>
      </c>
      <c r="G3162" s="196">
        <v>32.227799999999995</v>
      </c>
      <c r="H3162" s="197" t="s">
        <v>4650</v>
      </c>
      <c r="I3162" s="197"/>
      <c r="J3162" s="201" t="s">
        <v>3547</v>
      </c>
      <c r="K3162" s="197"/>
      <c r="L3162" s="192"/>
      <c r="M3162" s="197"/>
      <c r="N3162" s="192" t="s">
        <v>4651</v>
      </c>
      <c r="O3162" s="194" t="s">
        <v>3231</v>
      </c>
      <c r="P3162" s="192" t="s">
        <v>11223</v>
      </c>
      <c r="Q3162" s="197" t="s">
        <v>3547</v>
      </c>
    </row>
    <row r="3163" spans="1:17">
      <c r="A3163" s="192" t="s">
        <v>7669</v>
      </c>
      <c r="B3163" s="196">
        <v>2.2428999999999997</v>
      </c>
      <c r="C3163" s="196">
        <v>0.90419999999999989</v>
      </c>
      <c r="D3163" s="196">
        <v>26.902399999999997</v>
      </c>
      <c r="E3163" s="196">
        <v>27.579499999999999</v>
      </c>
      <c r="F3163" s="196">
        <v>26.581099999999999</v>
      </c>
      <c r="G3163" s="196">
        <v>27.020099999999999</v>
      </c>
      <c r="H3163" s="197" t="s">
        <v>4624</v>
      </c>
      <c r="I3163" s="197"/>
      <c r="J3163" s="201" t="s">
        <v>3547</v>
      </c>
      <c r="K3163" s="197"/>
      <c r="L3163" s="192"/>
      <c r="M3163" s="197"/>
      <c r="N3163" s="192" t="s">
        <v>4625</v>
      </c>
      <c r="O3163" s="194" t="s">
        <v>3203</v>
      </c>
      <c r="P3163" s="192" t="s">
        <v>11193</v>
      </c>
      <c r="Q3163" s="197" t="s">
        <v>3547</v>
      </c>
    </row>
    <row r="3164" spans="1:17">
      <c r="A3164" s="192" t="s">
        <v>7670</v>
      </c>
      <c r="B3164" s="196">
        <v>1.3002999999999998</v>
      </c>
      <c r="C3164" s="196">
        <v>0.78699999999999992</v>
      </c>
      <c r="D3164" s="196">
        <v>35.828799999999994</v>
      </c>
      <c r="E3164" s="196">
        <v>34.709299999999999</v>
      </c>
      <c r="F3164" s="196">
        <v>36.071399999999997</v>
      </c>
      <c r="G3164" s="196">
        <v>35.512799999999999</v>
      </c>
      <c r="H3164" s="197" t="s">
        <v>4443</v>
      </c>
      <c r="I3164" s="197"/>
      <c r="J3164" s="201" t="s">
        <v>3547</v>
      </c>
      <c r="K3164" s="197"/>
      <c r="L3164" s="192"/>
      <c r="M3164" s="197"/>
      <c r="N3164" s="192" t="s">
        <v>4712</v>
      </c>
      <c r="O3164" s="194" t="s">
        <v>3315</v>
      </c>
      <c r="P3164" s="192" t="s">
        <v>11312</v>
      </c>
      <c r="Q3164" s="197" t="s">
        <v>3547</v>
      </c>
    </row>
    <row r="3165" spans="1:17">
      <c r="A3165" s="192" t="s">
        <v>7671</v>
      </c>
      <c r="B3165" s="196">
        <v>2.5178999999999996</v>
      </c>
      <c r="C3165" s="196">
        <v>0.97199999999999998</v>
      </c>
      <c r="D3165" s="196">
        <v>29.810399999999998</v>
      </c>
      <c r="E3165" s="196">
        <v>30.351899999999997</v>
      </c>
      <c r="F3165" s="196">
        <v>25.709899999999998</v>
      </c>
      <c r="G3165" s="196">
        <v>28.425899999999999</v>
      </c>
      <c r="H3165" s="197" t="s">
        <v>1524</v>
      </c>
      <c r="I3165" s="197"/>
      <c r="J3165" s="201" t="s">
        <v>3547</v>
      </c>
      <c r="K3165" s="197"/>
      <c r="L3165" s="192"/>
      <c r="M3165" s="197"/>
      <c r="N3165" s="192" t="s">
        <v>4632</v>
      </c>
      <c r="O3165" s="194" t="s">
        <v>3212</v>
      </c>
      <c r="P3165" s="192" t="s">
        <v>11202</v>
      </c>
      <c r="Q3165" s="197" t="s">
        <v>3547</v>
      </c>
    </row>
    <row r="3166" spans="1:17">
      <c r="A3166" s="192" t="s">
        <v>7672</v>
      </c>
      <c r="B3166" s="196"/>
      <c r="C3166" s="196">
        <v>0.97199999999999998</v>
      </c>
      <c r="D3166" s="196">
        <v>35.920599999999993</v>
      </c>
      <c r="E3166" s="196">
        <v>37.423199999999994</v>
      </c>
      <c r="F3166" s="196">
        <v>39.826299999999996</v>
      </c>
      <c r="G3166" s="196">
        <v>36.907499999999999</v>
      </c>
      <c r="H3166" s="197" t="s">
        <v>1524</v>
      </c>
      <c r="I3166" s="197"/>
      <c r="J3166" s="201" t="s">
        <v>3547</v>
      </c>
      <c r="K3166" s="197"/>
      <c r="L3166" s="192"/>
      <c r="M3166" s="197"/>
      <c r="N3166" s="192" t="s">
        <v>4632</v>
      </c>
      <c r="O3166" s="194" t="s">
        <v>3212</v>
      </c>
      <c r="P3166" s="192" t="s">
        <v>11202</v>
      </c>
      <c r="Q3166" s="197" t="s">
        <v>3547</v>
      </c>
    </row>
    <row r="3167" spans="1:17">
      <c r="A3167" s="192" t="s">
        <v>7673</v>
      </c>
      <c r="B3167" s="196">
        <v>1.3813</v>
      </c>
      <c r="C3167" s="196">
        <v>0.97559999999999991</v>
      </c>
      <c r="D3167" s="196">
        <v>33.815499999999993</v>
      </c>
      <c r="E3167" s="196">
        <v>34.918399999999998</v>
      </c>
      <c r="F3167" s="196">
        <v>36.087399999999995</v>
      </c>
      <c r="G3167" s="196">
        <v>34.892899999999997</v>
      </c>
      <c r="H3167" s="197" t="s">
        <v>1460</v>
      </c>
      <c r="I3167" s="197"/>
      <c r="J3167" s="201" t="s">
        <v>3547</v>
      </c>
      <c r="K3167" s="197"/>
      <c r="L3167" s="192"/>
      <c r="M3167" s="197"/>
      <c r="N3167" s="192" t="s">
        <v>3989</v>
      </c>
      <c r="O3167" s="194" t="s">
        <v>3273</v>
      </c>
      <c r="P3167" s="192" t="s">
        <v>11267</v>
      </c>
      <c r="Q3167" s="197" t="s">
        <v>3547</v>
      </c>
    </row>
    <row r="3168" spans="1:17">
      <c r="A3168" s="192" t="s">
        <v>7674</v>
      </c>
      <c r="B3168" s="196">
        <v>2.3441999999999998</v>
      </c>
      <c r="C3168" s="196">
        <v>0.87959999999999994</v>
      </c>
      <c r="D3168" s="196">
        <v>33.190299999999993</v>
      </c>
      <c r="E3168" s="196">
        <v>36.063099999999999</v>
      </c>
      <c r="F3168" s="196">
        <v>37.692799999999998</v>
      </c>
      <c r="G3168" s="196">
        <v>35.543399999999998</v>
      </c>
      <c r="H3168" s="197" t="s">
        <v>1450</v>
      </c>
      <c r="I3168" s="197"/>
      <c r="J3168" s="201" t="s">
        <v>3547</v>
      </c>
      <c r="K3168" s="197"/>
      <c r="L3168" s="192"/>
      <c r="M3168" s="197"/>
      <c r="N3168" s="192" t="s">
        <v>4626</v>
      </c>
      <c r="O3168" s="194" t="s">
        <v>3204</v>
      </c>
      <c r="P3168" s="192" t="s">
        <v>11194</v>
      </c>
      <c r="Q3168" s="197" t="s">
        <v>3547</v>
      </c>
    </row>
    <row r="3169" spans="1:17">
      <c r="A3169" s="192" t="s">
        <v>7675</v>
      </c>
      <c r="B3169" s="196">
        <v>1.5368999999999999</v>
      </c>
      <c r="C3169" s="196">
        <v>0.97559999999999991</v>
      </c>
      <c r="D3169" s="196">
        <v>42.3994</v>
      </c>
      <c r="E3169" s="196">
        <v>43.507999999999996</v>
      </c>
      <c r="F3169" s="196">
        <v>45.683699999999995</v>
      </c>
      <c r="G3169" s="196">
        <v>43.794099999999993</v>
      </c>
      <c r="H3169" s="197" t="s">
        <v>1460</v>
      </c>
      <c r="I3169" s="197"/>
      <c r="J3169" s="201" t="s">
        <v>3547</v>
      </c>
      <c r="K3169" s="197"/>
      <c r="L3169" s="192"/>
      <c r="M3169" s="197"/>
      <c r="N3169" s="192" t="s">
        <v>4684</v>
      </c>
      <c r="O3169" s="194" t="s">
        <v>3279</v>
      </c>
      <c r="P3169" s="192" t="s">
        <v>11273</v>
      </c>
      <c r="Q3169" s="197" t="s">
        <v>3547</v>
      </c>
    </row>
    <row r="3170" spans="1:17">
      <c r="A3170" s="192" t="s">
        <v>7676</v>
      </c>
      <c r="B3170" s="196">
        <v>1.6901999999999999</v>
      </c>
      <c r="C3170" s="196">
        <v>0.97199999999999998</v>
      </c>
      <c r="D3170" s="196">
        <v>39.130299999999998</v>
      </c>
      <c r="E3170" s="196">
        <v>40.677999999999997</v>
      </c>
      <c r="F3170" s="196">
        <v>42.251499999999993</v>
      </c>
      <c r="G3170" s="196">
        <v>40.729299999999995</v>
      </c>
      <c r="H3170" s="197" t="s">
        <v>1524</v>
      </c>
      <c r="I3170" s="197"/>
      <c r="J3170" s="201" t="s">
        <v>3547</v>
      </c>
      <c r="K3170" s="197"/>
      <c r="L3170" s="192"/>
      <c r="M3170" s="197"/>
      <c r="N3170" s="192" t="s">
        <v>4632</v>
      </c>
      <c r="O3170" s="194" t="s">
        <v>3212</v>
      </c>
      <c r="P3170" s="192" t="s">
        <v>11202</v>
      </c>
      <c r="Q3170" s="197" t="s">
        <v>3547</v>
      </c>
    </row>
    <row r="3171" spans="1:17">
      <c r="A3171" s="192" t="s">
        <v>7677</v>
      </c>
      <c r="B3171" s="196">
        <v>2.2084999999999999</v>
      </c>
      <c r="C3171" s="196">
        <v>0.7994</v>
      </c>
      <c r="D3171" s="196">
        <v>38.932399999999994</v>
      </c>
      <c r="E3171" s="196">
        <v>40.604699999999994</v>
      </c>
      <c r="F3171" s="196">
        <v>42.330399999999997</v>
      </c>
      <c r="G3171" s="196">
        <v>40.691799999999994</v>
      </c>
      <c r="H3171" s="197" t="s">
        <v>4622</v>
      </c>
      <c r="I3171" s="197" t="s">
        <v>4298</v>
      </c>
      <c r="J3171" s="201" t="s">
        <v>3547</v>
      </c>
      <c r="K3171" s="197" t="s">
        <v>3550</v>
      </c>
      <c r="L3171" s="192"/>
      <c r="M3171" s="197"/>
      <c r="N3171" s="192" t="s">
        <v>3741</v>
      </c>
      <c r="O3171" s="194" t="s">
        <v>3200</v>
      </c>
      <c r="P3171" s="192" t="s">
        <v>11190</v>
      </c>
      <c r="Q3171" s="197" t="s">
        <v>3547</v>
      </c>
    </row>
    <row r="3172" spans="1:17">
      <c r="A3172" s="192" t="s">
        <v>7678</v>
      </c>
      <c r="B3172" s="196">
        <v>1.6911999999999998</v>
      </c>
      <c r="C3172" s="196">
        <v>0.97199999999999998</v>
      </c>
      <c r="D3172" s="196">
        <v>38.537199999999999</v>
      </c>
      <c r="E3172" s="196">
        <v>39.238399999999999</v>
      </c>
      <c r="F3172" s="196">
        <v>41.395899999999997</v>
      </c>
      <c r="G3172" s="196">
        <v>39.743199999999995</v>
      </c>
      <c r="H3172" s="197" t="s">
        <v>1524</v>
      </c>
      <c r="I3172" s="197"/>
      <c r="J3172" s="201" t="s">
        <v>3547</v>
      </c>
      <c r="K3172" s="197"/>
      <c r="L3172" s="192"/>
      <c r="M3172" s="197"/>
      <c r="N3172" s="192" t="s">
        <v>4632</v>
      </c>
      <c r="O3172" s="194" t="s">
        <v>3212</v>
      </c>
      <c r="P3172" s="192" t="s">
        <v>11202</v>
      </c>
      <c r="Q3172" s="197" t="s">
        <v>3547</v>
      </c>
    </row>
    <row r="3173" spans="1:17">
      <c r="A3173" s="192" t="s">
        <v>7679</v>
      </c>
      <c r="B3173" s="196">
        <v>1.6461999999999999</v>
      </c>
      <c r="C3173" s="196">
        <v>0.97199999999999998</v>
      </c>
      <c r="D3173" s="196">
        <v>39.393099999999997</v>
      </c>
      <c r="E3173" s="196">
        <v>40.793899999999994</v>
      </c>
      <c r="F3173" s="196">
        <v>41.703399999999995</v>
      </c>
      <c r="G3173" s="196">
        <v>40.693599999999996</v>
      </c>
      <c r="H3173" s="197" t="s">
        <v>1524</v>
      </c>
      <c r="I3173" s="197"/>
      <c r="J3173" s="201" t="s">
        <v>3547</v>
      </c>
      <c r="K3173" s="197"/>
      <c r="L3173" s="192"/>
      <c r="M3173" s="197"/>
      <c r="N3173" s="192" t="s">
        <v>4632</v>
      </c>
      <c r="O3173" s="194" t="s">
        <v>3212</v>
      </c>
      <c r="P3173" s="192" t="s">
        <v>11202</v>
      </c>
      <c r="Q3173" s="197" t="s">
        <v>3547</v>
      </c>
    </row>
    <row r="3174" spans="1:17">
      <c r="A3174" s="192" t="s">
        <v>7680</v>
      </c>
      <c r="B3174" s="196">
        <v>2.8807999999999998</v>
      </c>
      <c r="C3174" s="196">
        <v>0.97559999999999991</v>
      </c>
      <c r="D3174" s="196">
        <v>43.079499999999996</v>
      </c>
      <c r="E3174" s="196">
        <v>45.527999999999999</v>
      </c>
      <c r="F3174" s="196">
        <v>45.666399999999996</v>
      </c>
      <c r="G3174" s="196">
        <v>44.822299999999998</v>
      </c>
      <c r="H3174" s="197" t="s">
        <v>1460</v>
      </c>
      <c r="I3174" s="197"/>
      <c r="J3174" s="201" t="s">
        <v>3547</v>
      </c>
      <c r="K3174" s="197"/>
      <c r="L3174" s="192"/>
      <c r="M3174" s="197"/>
      <c r="N3174" s="192" t="s">
        <v>3601</v>
      </c>
      <c r="O3174" s="194" t="s">
        <v>3205</v>
      </c>
      <c r="P3174" s="192" t="s">
        <v>11195</v>
      </c>
      <c r="Q3174" s="197" t="s">
        <v>3547</v>
      </c>
    </row>
    <row r="3175" spans="1:17">
      <c r="A3175" s="192" t="s">
        <v>7681</v>
      </c>
      <c r="B3175" s="196">
        <v>2.1576</v>
      </c>
      <c r="C3175" s="196">
        <v>0.97559999999999991</v>
      </c>
      <c r="D3175" s="196">
        <v>42.6494</v>
      </c>
      <c r="E3175" s="196">
        <v>43.8142</v>
      </c>
      <c r="F3175" s="196">
        <v>45.598899999999993</v>
      </c>
      <c r="G3175" s="196">
        <v>44.016299999999994</v>
      </c>
      <c r="H3175" s="197" t="s">
        <v>1460</v>
      </c>
      <c r="I3175" s="197"/>
      <c r="J3175" s="201" t="s">
        <v>3547</v>
      </c>
      <c r="K3175" s="197"/>
      <c r="L3175" s="192"/>
      <c r="M3175" s="197"/>
      <c r="N3175" s="192" t="s">
        <v>4684</v>
      </c>
      <c r="O3175" s="194" t="s">
        <v>3279</v>
      </c>
      <c r="P3175" s="192" t="s">
        <v>11273</v>
      </c>
      <c r="Q3175" s="197" t="s">
        <v>3547</v>
      </c>
    </row>
    <row r="3176" spans="1:17">
      <c r="A3176" s="192" t="s">
        <v>7682</v>
      </c>
      <c r="B3176" s="196">
        <v>1.8291999999999999</v>
      </c>
      <c r="C3176" s="196">
        <v>0.87429999999999997</v>
      </c>
      <c r="D3176" s="196">
        <v>43.286199999999994</v>
      </c>
      <c r="E3176" s="196">
        <v>36.287999999999997</v>
      </c>
      <c r="F3176" s="196">
        <v>36.826899999999995</v>
      </c>
      <c r="G3176" s="196">
        <v>38.623899999999999</v>
      </c>
      <c r="H3176" s="197" t="s">
        <v>1813</v>
      </c>
      <c r="I3176" s="197"/>
      <c r="J3176" s="201" t="s">
        <v>3547</v>
      </c>
      <c r="K3176" s="197"/>
      <c r="L3176" s="192"/>
      <c r="M3176" s="197"/>
      <c r="N3176" s="192" t="s">
        <v>4060</v>
      </c>
      <c r="O3176" s="194" t="s">
        <v>3208</v>
      </c>
      <c r="P3176" s="192" t="s">
        <v>11198</v>
      </c>
      <c r="Q3176" s="197" t="s">
        <v>3547</v>
      </c>
    </row>
    <row r="3177" spans="1:17">
      <c r="A3177" s="192" t="s">
        <v>7683</v>
      </c>
      <c r="B3177" s="196">
        <v>2.8295999999999997</v>
      </c>
      <c r="C3177" s="196">
        <v>0.85699999999999998</v>
      </c>
      <c r="D3177" s="196">
        <v>37.180799999999998</v>
      </c>
      <c r="E3177" s="196">
        <v>39.573499999999996</v>
      </c>
      <c r="F3177" s="196">
        <v>40.420199999999994</v>
      </c>
      <c r="G3177" s="196">
        <v>39.056399999999996</v>
      </c>
      <c r="H3177" s="197" t="s">
        <v>1715</v>
      </c>
      <c r="I3177" s="197"/>
      <c r="J3177" s="201" t="s">
        <v>3547</v>
      </c>
      <c r="K3177" s="197"/>
      <c r="L3177" s="192"/>
      <c r="M3177" s="197"/>
      <c r="N3177" s="192" t="s">
        <v>4641</v>
      </c>
      <c r="O3177" s="194" t="s">
        <v>3219</v>
      </c>
      <c r="P3177" s="192" t="s">
        <v>11211</v>
      </c>
      <c r="Q3177" s="197" t="s">
        <v>3547</v>
      </c>
    </row>
    <row r="3178" spans="1:17">
      <c r="A3178" s="192" t="s">
        <v>7684</v>
      </c>
      <c r="B3178" s="196">
        <v>2.1231</v>
      </c>
      <c r="C3178" s="196">
        <v>0.97199999999999998</v>
      </c>
      <c r="D3178" s="196">
        <v>36.245299999999993</v>
      </c>
      <c r="E3178" s="196">
        <v>38.540199999999999</v>
      </c>
      <c r="F3178" s="196">
        <v>37.540299999999995</v>
      </c>
      <c r="G3178" s="196">
        <v>37.454699999999995</v>
      </c>
      <c r="H3178" s="197" t="s">
        <v>1524</v>
      </c>
      <c r="I3178" s="197"/>
      <c r="J3178" s="201" t="s">
        <v>3547</v>
      </c>
      <c r="K3178" s="197"/>
      <c r="L3178" s="192"/>
      <c r="M3178" s="197"/>
      <c r="N3178" s="192" t="s">
        <v>4632</v>
      </c>
      <c r="O3178" s="194" t="s">
        <v>3212</v>
      </c>
      <c r="P3178" s="192" t="s">
        <v>11202</v>
      </c>
      <c r="Q3178" s="197" t="s">
        <v>3547</v>
      </c>
    </row>
    <row r="3179" spans="1:17">
      <c r="A3179" s="192" t="s">
        <v>7685</v>
      </c>
      <c r="B3179" s="196">
        <v>1.8285999999999998</v>
      </c>
      <c r="C3179" s="196">
        <v>0.97199999999999998</v>
      </c>
      <c r="D3179" s="196">
        <v>37.940299999999993</v>
      </c>
      <c r="E3179" s="196">
        <v>39.244799999999998</v>
      </c>
      <c r="F3179" s="196">
        <v>39.976799999999997</v>
      </c>
      <c r="G3179" s="196">
        <v>39.107599999999998</v>
      </c>
      <c r="H3179" s="197" t="s">
        <v>1524</v>
      </c>
      <c r="I3179" s="197"/>
      <c r="J3179" s="201" t="s">
        <v>3547</v>
      </c>
      <c r="K3179" s="197"/>
      <c r="L3179" s="192"/>
      <c r="M3179" s="197"/>
      <c r="N3179" s="192" t="s">
        <v>4632</v>
      </c>
      <c r="O3179" s="194" t="s">
        <v>3212</v>
      </c>
      <c r="P3179" s="192" t="s">
        <v>11202</v>
      </c>
      <c r="Q3179" s="197" t="s">
        <v>3547</v>
      </c>
    </row>
    <row r="3180" spans="1:17">
      <c r="A3180" s="192" t="s">
        <v>7686</v>
      </c>
      <c r="B3180" s="196">
        <v>2.718</v>
      </c>
      <c r="C3180" s="196">
        <v>0.78699999999999992</v>
      </c>
      <c r="D3180" s="196">
        <v>32.727699999999999</v>
      </c>
      <c r="E3180" s="196">
        <v>34.495799999999996</v>
      </c>
      <c r="F3180" s="196">
        <v>35.197799999999994</v>
      </c>
      <c r="G3180" s="196">
        <v>34.196099999999994</v>
      </c>
      <c r="H3180" s="197" t="s">
        <v>1765</v>
      </c>
      <c r="I3180" s="197"/>
      <c r="J3180" s="201" t="s">
        <v>3547</v>
      </c>
      <c r="K3180" s="197"/>
      <c r="L3180" s="192"/>
      <c r="M3180" s="197"/>
      <c r="N3180" s="192" t="s">
        <v>4220</v>
      </c>
      <c r="O3180" s="194" t="s">
        <v>3224</v>
      </c>
      <c r="P3180" s="192" t="s">
        <v>11216</v>
      </c>
      <c r="Q3180" s="197" t="s">
        <v>3547</v>
      </c>
    </row>
    <row r="3181" spans="1:17">
      <c r="A3181" s="192" t="s">
        <v>7687</v>
      </c>
      <c r="B3181" s="196">
        <v>1.5353999999999999</v>
      </c>
      <c r="C3181" s="196">
        <v>0.97639999999999993</v>
      </c>
      <c r="D3181" s="196">
        <v>41.451599999999999</v>
      </c>
      <c r="E3181" s="196">
        <v>45.992899999999999</v>
      </c>
      <c r="F3181" s="196">
        <v>48.749099999999999</v>
      </c>
      <c r="G3181" s="196">
        <v>45.466899999999995</v>
      </c>
      <c r="H3181" s="197" t="s">
        <v>1379</v>
      </c>
      <c r="I3181" s="197"/>
      <c r="J3181" s="201" t="s">
        <v>3547</v>
      </c>
      <c r="K3181" s="197"/>
      <c r="L3181" s="192"/>
      <c r="M3181" s="197"/>
      <c r="N3181" s="192" t="s">
        <v>4640</v>
      </c>
      <c r="O3181" s="194" t="s">
        <v>1999</v>
      </c>
      <c r="P3181" s="192" t="s">
        <v>11210</v>
      </c>
      <c r="Q3181" s="197" t="s">
        <v>3547</v>
      </c>
    </row>
    <row r="3182" spans="1:17">
      <c r="A3182" s="192" t="s">
        <v>7688</v>
      </c>
      <c r="B3182" s="196">
        <v>1.4565999999999999</v>
      </c>
      <c r="C3182" s="196">
        <v>0.97639999999999993</v>
      </c>
      <c r="D3182" s="196">
        <v>39.766699999999993</v>
      </c>
      <c r="E3182" s="196">
        <v>43.817999999999998</v>
      </c>
      <c r="F3182" s="196">
        <v>48.257999999999996</v>
      </c>
      <c r="G3182" s="196">
        <v>44.020999999999994</v>
      </c>
      <c r="H3182" s="197" t="s">
        <v>1379</v>
      </c>
      <c r="I3182" s="197"/>
      <c r="J3182" s="201" t="s">
        <v>3547</v>
      </c>
      <c r="K3182" s="197"/>
      <c r="L3182" s="192"/>
      <c r="M3182" s="197"/>
      <c r="N3182" s="192" t="s">
        <v>4640</v>
      </c>
      <c r="O3182" s="194" t="s">
        <v>1999</v>
      </c>
      <c r="P3182" s="192" t="s">
        <v>11210</v>
      </c>
      <c r="Q3182" s="197" t="s">
        <v>3547</v>
      </c>
    </row>
    <row r="3183" spans="1:17">
      <c r="A3183" s="192" t="s">
        <v>7689</v>
      </c>
      <c r="B3183" s="196">
        <v>1.9302999999999999</v>
      </c>
      <c r="C3183" s="196">
        <v>0.82889999999999997</v>
      </c>
      <c r="D3183" s="196">
        <v>29.345599999999997</v>
      </c>
      <c r="E3183" s="196">
        <v>30.498099999999997</v>
      </c>
      <c r="F3183" s="196">
        <v>32.019399999999997</v>
      </c>
      <c r="G3183" s="196">
        <v>30.667599999999997</v>
      </c>
      <c r="H3183" s="197" t="s">
        <v>4650</v>
      </c>
      <c r="I3183" s="197"/>
      <c r="J3183" s="201" t="s">
        <v>3547</v>
      </c>
      <c r="K3183" s="197"/>
      <c r="L3183" s="192"/>
      <c r="M3183" s="197"/>
      <c r="N3183" s="192" t="s">
        <v>4651</v>
      </c>
      <c r="O3183" s="194" t="s">
        <v>3231</v>
      </c>
      <c r="P3183" s="192" t="s">
        <v>11223</v>
      </c>
      <c r="Q3183" s="197" t="s">
        <v>3547</v>
      </c>
    </row>
    <row r="3184" spans="1:17">
      <c r="A3184" s="192" t="s">
        <v>7690</v>
      </c>
      <c r="B3184" s="196">
        <v>2.4063999999999997</v>
      </c>
      <c r="C3184" s="196">
        <v>0.97639999999999993</v>
      </c>
      <c r="D3184" s="196">
        <v>34.080799999999996</v>
      </c>
      <c r="E3184" s="196">
        <v>29.157799999999998</v>
      </c>
      <c r="F3184" s="196">
        <v>29.530899999999999</v>
      </c>
      <c r="G3184" s="196">
        <v>30.744999999999997</v>
      </c>
      <c r="H3184" s="197" t="s">
        <v>1379</v>
      </c>
      <c r="I3184" s="197"/>
      <c r="J3184" s="201" t="s">
        <v>3547</v>
      </c>
      <c r="K3184" s="197"/>
      <c r="L3184" s="192"/>
      <c r="M3184" s="197"/>
      <c r="N3184" s="192" t="s">
        <v>4640</v>
      </c>
      <c r="O3184" s="194" t="s">
        <v>1999</v>
      </c>
      <c r="P3184" s="192" t="s">
        <v>11210</v>
      </c>
      <c r="Q3184" s="197" t="s">
        <v>3547</v>
      </c>
    </row>
    <row r="3185" spans="1:17">
      <c r="A3185" s="192" t="s">
        <v>7691</v>
      </c>
      <c r="B3185" s="196">
        <v>1.8937999999999999</v>
      </c>
      <c r="C3185" s="196">
        <v>0.9635999999999999</v>
      </c>
      <c r="D3185" s="196">
        <v>37.793799999999997</v>
      </c>
      <c r="E3185" s="196">
        <v>37.751499999999993</v>
      </c>
      <c r="F3185" s="196">
        <v>38.265699999999995</v>
      </c>
      <c r="G3185" s="196">
        <v>37.936799999999998</v>
      </c>
      <c r="H3185" s="197" t="s">
        <v>1499</v>
      </c>
      <c r="I3185" s="197" t="s">
        <v>1460</v>
      </c>
      <c r="J3185" s="201" t="s">
        <v>3547</v>
      </c>
      <c r="K3185" s="197" t="s">
        <v>3550</v>
      </c>
      <c r="L3185" s="192"/>
      <c r="M3185" s="197">
        <v>8.8999999999999999E-3</v>
      </c>
      <c r="N3185" s="192" t="s">
        <v>4634</v>
      </c>
      <c r="O3185" s="194" t="s">
        <v>3214</v>
      </c>
      <c r="P3185" s="192" t="s">
        <v>11204</v>
      </c>
      <c r="Q3185" s="197" t="s">
        <v>3547</v>
      </c>
    </row>
    <row r="3186" spans="1:17">
      <c r="A3186" s="192" t="s">
        <v>7692</v>
      </c>
      <c r="B3186" s="196">
        <v>2.4842</v>
      </c>
      <c r="C3186" s="196">
        <v>0.97559999999999991</v>
      </c>
      <c r="D3186" s="196">
        <v>35.838699999999996</v>
      </c>
      <c r="E3186" s="196">
        <v>37.280799999999999</v>
      </c>
      <c r="F3186" s="196">
        <v>37.488999999999997</v>
      </c>
      <c r="G3186" s="196">
        <v>36.8934</v>
      </c>
      <c r="H3186" s="197" t="s">
        <v>1460</v>
      </c>
      <c r="I3186" s="197"/>
      <c r="J3186" s="201" t="s">
        <v>3547</v>
      </c>
      <c r="K3186" s="197"/>
      <c r="L3186" s="192"/>
      <c r="M3186" s="197"/>
      <c r="N3186" s="192" t="s">
        <v>3601</v>
      </c>
      <c r="O3186" s="194" t="s">
        <v>3205</v>
      </c>
      <c r="P3186" s="192" t="s">
        <v>11195</v>
      </c>
      <c r="Q3186" s="197" t="s">
        <v>3547</v>
      </c>
    </row>
    <row r="3187" spans="1:17">
      <c r="A3187" s="192" t="s">
        <v>7693</v>
      </c>
      <c r="B3187" s="196">
        <v>2.2933999999999997</v>
      </c>
      <c r="C3187" s="196">
        <v>0.81399999999999995</v>
      </c>
      <c r="D3187" s="196">
        <v>33.213299999999997</v>
      </c>
      <c r="E3187" s="196">
        <v>33.623999999999995</v>
      </c>
      <c r="F3187" s="196">
        <v>33.891699999999993</v>
      </c>
      <c r="G3187" s="196">
        <v>33.592399999999998</v>
      </c>
      <c r="H3187" s="197" t="s">
        <v>1358</v>
      </c>
      <c r="I3187" s="197"/>
      <c r="J3187" s="201" t="s">
        <v>3547</v>
      </c>
      <c r="K3187" s="197"/>
      <c r="L3187" s="192"/>
      <c r="M3187" s="197"/>
      <c r="N3187" s="192" t="s">
        <v>4591</v>
      </c>
      <c r="O3187" s="194" t="s">
        <v>3248</v>
      </c>
      <c r="P3187" s="192" t="s">
        <v>11241</v>
      </c>
      <c r="Q3187" s="197" t="s">
        <v>3547</v>
      </c>
    </row>
    <row r="3188" spans="1:17">
      <c r="A3188" s="192" t="s">
        <v>7694</v>
      </c>
      <c r="B3188" s="196">
        <v>2.1625999999999999</v>
      </c>
      <c r="C3188" s="196">
        <v>0.86759999999999993</v>
      </c>
      <c r="D3188" s="196">
        <v>38.475599999999993</v>
      </c>
      <c r="E3188" s="196">
        <v>35.793199999999999</v>
      </c>
      <c r="F3188" s="196">
        <v>35.6098</v>
      </c>
      <c r="G3188" s="196">
        <v>36.559199999999997</v>
      </c>
      <c r="H3188" s="197" t="s">
        <v>1920</v>
      </c>
      <c r="I3188" s="197"/>
      <c r="J3188" s="201" t="s">
        <v>3547</v>
      </c>
      <c r="K3188" s="197"/>
      <c r="L3188" s="192"/>
      <c r="M3188" s="197"/>
      <c r="N3188" s="192" t="s">
        <v>4635</v>
      </c>
      <c r="O3188" s="194" t="s">
        <v>3215</v>
      </c>
      <c r="P3188" s="192" t="s">
        <v>11205</v>
      </c>
      <c r="Q3188" s="197" t="s">
        <v>3547</v>
      </c>
    </row>
    <row r="3189" spans="1:17">
      <c r="A3189" s="192" t="s">
        <v>7695</v>
      </c>
      <c r="B3189" s="196">
        <v>3.1709999999999998</v>
      </c>
      <c r="C3189" s="196">
        <v>0.7994</v>
      </c>
      <c r="D3189" s="196">
        <v>20.306899999999999</v>
      </c>
      <c r="E3189" s="196">
        <v>28.770099999999999</v>
      </c>
      <c r="F3189" s="196"/>
      <c r="G3189" s="196">
        <v>24.255299999999998</v>
      </c>
      <c r="H3189" s="197" t="s">
        <v>4622</v>
      </c>
      <c r="I3189" s="197" t="s">
        <v>4298</v>
      </c>
      <c r="J3189" s="201" t="s">
        <v>3547</v>
      </c>
      <c r="K3189" s="197" t="s">
        <v>3550</v>
      </c>
      <c r="L3189" s="192"/>
      <c r="M3189" s="197"/>
      <c r="N3189" s="192" t="s">
        <v>3741</v>
      </c>
      <c r="O3189" s="194" t="s">
        <v>3200</v>
      </c>
      <c r="P3189" s="192" t="s">
        <v>11190</v>
      </c>
      <c r="Q3189" s="197" t="s">
        <v>3547</v>
      </c>
    </row>
    <row r="3190" spans="1:17">
      <c r="A3190" s="192" t="s">
        <v>7696</v>
      </c>
      <c r="B3190" s="196">
        <v>2.4955999999999996</v>
      </c>
      <c r="C3190" s="196">
        <v>0.9635999999999999</v>
      </c>
      <c r="D3190" s="196">
        <v>36.230599999999995</v>
      </c>
      <c r="E3190" s="196">
        <v>36.828399999999995</v>
      </c>
      <c r="F3190" s="196">
        <v>36.705199999999998</v>
      </c>
      <c r="G3190" s="196">
        <v>36.598299999999995</v>
      </c>
      <c r="H3190" s="197" t="s">
        <v>1499</v>
      </c>
      <c r="I3190" s="197" t="s">
        <v>1460</v>
      </c>
      <c r="J3190" s="201" t="s">
        <v>3547</v>
      </c>
      <c r="K3190" s="197" t="s">
        <v>3550</v>
      </c>
      <c r="L3190" s="192"/>
      <c r="M3190" s="197">
        <v>8.8999999999999999E-3</v>
      </c>
      <c r="N3190" s="192" t="s">
        <v>4634</v>
      </c>
      <c r="O3190" s="194" t="s">
        <v>3214</v>
      </c>
      <c r="P3190" s="192" t="s">
        <v>11204</v>
      </c>
      <c r="Q3190" s="197" t="s">
        <v>3547</v>
      </c>
    </row>
    <row r="3191" spans="1:17">
      <c r="A3191" s="192" t="s">
        <v>7697</v>
      </c>
      <c r="B3191" s="196">
        <v>2.6174999999999997</v>
      </c>
      <c r="C3191" s="196">
        <v>0.97559999999999991</v>
      </c>
      <c r="D3191" s="196">
        <v>38.296999999999997</v>
      </c>
      <c r="E3191" s="196">
        <v>37.761099999999999</v>
      </c>
      <c r="F3191" s="196">
        <v>37.590899999999998</v>
      </c>
      <c r="G3191" s="196">
        <v>37.872</v>
      </c>
      <c r="H3191" s="197" t="s">
        <v>1460</v>
      </c>
      <c r="I3191" s="197"/>
      <c r="J3191" s="201" t="s">
        <v>3547</v>
      </c>
      <c r="K3191" s="197"/>
      <c r="L3191" s="192"/>
      <c r="M3191" s="197"/>
      <c r="N3191" s="192" t="s">
        <v>4703</v>
      </c>
      <c r="O3191" s="194" t="s">
        <v>3302</v>
      </c>
      <c r="P3191" s="192" t="s">
        <v>11298</v>
      </c>
      <c r="Q3191" s="197" t="s">
        <v>3547</v>
      </c>
    </row>
    <row r="3192" spans="1:17">
      <c r="A3192" s="192" t="s">
        <v>9763</v>
      </c>
      <c r="B3192" s="196"/>
      <c r="C3192" s="196">
        <v>0.78889999999999993</v>
      </c>
      <c r="D3192" s="196">
        <v>30.402399999999997</v>
      </c>
      <c r="E3192" s="196">
        <v>30.599699999999999</v>
      </c>
      <c r="F3192" s="196">
        <v>31.737799999999996</v>
      </c>
      <c r="G3192" s="196">
        <v>30.905299999999997</v>
      </c>
      <c r="H3192" s="197" t="s">
        <v>1585</v>
      </c>
      <c r="I3192" s="197"/>
      <c r="J3192" s="201" t="s">
        <v>3547</v>
      </c>
      <c r="K3192" s="197"/>
      <c r="L3192" s="192"/>
      <c r="M3192" s="197"/>
      <c r="N3192" s="192" t="s">
        <v>4713</v>
      </c>
      <c r="O3192" s="194" t="s">
        <v>3316</v>
      </c>
      <c r="P3192" s="192" t="s">
        <v>11313</v>
      </c>
      <c r="Q3192" s="197" t="s">
        <v>3547</v>
      </c>
    </row>
    <row r="3193" spans="1:17">
      <c r="A3193" s="192" t="s">
        <v>7698</v>
      </c>
      <c r="B3193" s="196">
        <v>1.9472999999999998</v>
      </c>
      <c r="C3193" s="196">
        <v>0.97559999999999991</v>
      </c>
      <c r="D3193" s="196">
        <v>38.826499999999996</v>
      </c>
      <c r="E3193" s="196">
        <v>38.967899999999993</v>
      </c>
      <c r="F3193" s="196">
        <v>40.497899999999994</v>
      </c>
      <c r="G3193" s="196">
        <v>39.408299999999997</v>
      </c>
      <c r="H3193" s="197" t="s">
        <v>1460</v>
      </c>
      <c r="I3193" s="197"/>
      <c r="J3193" s="201" t="s">
        <v>3547</v>
      </c>
      <c r="K3193" s="197"/>
      <c r="L3193" s="192"/>
      <c r="M3193" s="197"/>
      <c r="N3193" s="192" t="s">
        <v>4684</v>
      </c>
      <c r="O3193" s="194" t="s">
        <v>3279</v>
      </c>
      <c r="P3193" s="192" t="s">
        <v>11273</v>
      </c>
      <c r="Q3193" s="197" t="s">
        <v>3547</v>
      </c>
    </row>
    <row r="3194" spans="1:17">
      <c r="A3194" s="192" t="s">
        <v>7699</v>
      </c>
      <c r="B3194" s="196">
        <v>2.3925999999999998</v>
      </c>
      <c r="C3194" s="196">
        <v>0.9635999999999999</v>
      </c>
      <c r="D3194" s="196">
        <v>40.357699999999994</v>
      </c>
      <c r="E3194" s="196">
        <v>40.786699999999996</v>
      </c>
      <c r="F3194" s="196">
        <v>41.382799999999996</v>
      </c>
      <c r="G3194" s="196">
        <v>40.845399999999998</v>
      </c>
      <c r="H3194" s="197" t="s">
        <v>1499</v>
      </c>
      <c r="I3194" s="197" t="s">
        <v>1460</v>
      </c>
      <c r="J3194" s="201" t="s">
        <v>3547</v>
      </c>
      <c r="K3194" s="197" t="s">
        <v>3550</v>
      </c>
      <c r="L3194" s="192"/>
      <c r="M3194" s="197">
        <v>8.8999999999999999E-3</v>
      </c>
      <c r="N3194" s="192" t="s">
        <v>4634</v>
      </c>
      <c r="O3194" s="194" t="s">
        <v>3214</v>
      </c>
      <c r="P3194" s="192" t="s">
        <v>11204</v>
      </c>
      <c r="Q3194" s="197" t="s">
        <v>3547</v>
      </c>
    </row>
    <row r="3195" spans="1:17">
      <c r="A3195" s="192" t="s">
        <v>7700</v>
      </c>
      <c r="B3195" s="196">
        <v>2.3819999999999997</v>
      </c>
      <c r="C3195" s="196">
        <v>0.97559999999999991</v>
      </c>
      <c r="D3195" s="196">
        <v>38.716399999999993</v>
      </c>
      <c r="E3195" s="196">
        <v>46.264599999999994</v>
      </c>
      <c r="F3195" s="196">
        <v>43.617099999999994</v>
      </c>
      <c r="G3195" s="196">
        <v>42.8125</v>
      </c>
      <c r="H3195" s="197" t="s">
        <v>1460</v>
      </c>
      <c r="I3195" s="197"/>
      <c r="J3195" s="201" t="s">
        <v>3547</v>
      </c>
      <c r="K3195" s="197"/>
      <c r="L3195" s="192"/>
      <c r="M3195" s="197"/>
      <c r="N3195" s="192" t="s">
        <v>3601</v>
      </c>
      <c r="O3195" s="194" t="s">
        <v>3205</v>
      </c>
      <c r="P3195" s="192" t="s">
        <v>11195</v>
      </c>
      <c r="Q3195" s="197" t="s">
        <v>3547</v>
      </c>
    </row>
    <row r="3196" spans="1:17">
      <c r="A3196" s="192" t="s">
        <v>7701</v>
      </c>
      <c r="B3196" s="196">
        <v>1.7772999999999999</v>
      </c>
      <c r="C3196" s="196">
        <v>0.97559999999999991</v>
      </c>
      <c r="D3196" s="196">
        <v>39.549799999999998</v>
      </c>
      <c r="E3196" s="196">
        <v>40.709899999999998</v>
      </c>
      <c r="F3196" s="196">
        <v>41.846699999999998</v>
      </c>
      <c r="G3196" s="196">
        <v>40.717999999999996</v>
      </c>
      <c r="H3196" s="197" t="s">
        <v>1460</v>
      </c>
      <c r="I3196" s="197"/>
      <c r="J3196" s="201" t="s">
        <v>3547</v>
      </c>
      <c r="K3196" s="197"/>
      <c r="L3196" s="192"/>
      <c r="M3196" s="197"/>
      <c r="N3196" s="192" t="s">
        <v>4684</v>
      </c>
      <c r="O3196" s="194" t="s">
        <v>3279</v>
      </c>
      <c r="P3196" s="192" t="s">
        <v>11273</v>
      </c>
      <c r="Q3196" s="197" t="s">
        <v>3547</v>
      </c>
    </row>
    <row r="3197" spans="1:17">
      <c r="A3197" s="192" t="s">
        <v>7702</v>
      </c>
      <c r="B3197" s="196">
        <v>2.8480999999999996</v>
      </c>
      <c r="C3197" s="196">
        <v>0.97559999999999991</v>
      </c>
      <c r="D3197" s="196">
        <v>38.952199999999998</v>
      </c>
      <c r="E3197" s="196">
        <v>39.167099999999998</v>
      </c>
      <c r="F3197" s="196">
        <v>41.5764</v>
      </c>
      <c r="G3197" s="196">
        <v>39.901199999999996</v>
      </c>
      <c r="H3197" s="197" t="s">
        <v>1460</v>
      </c>
      <c r="I3197" s="197"/>
      <c r="J3197" s="201" t="s">
        <v>3547</v>
      </c>
      <c r="K3197" s="197"/>
      <c r="L3197" s="192"/>
      <c r="M3197" s="197"/>
      <c r="N3197" s="192" t="s">
        <v>4684</v>
      </c>
      <c r="O3197" s="194" t="s">
        <v>3279</v>
      </c>
      <c r="P3197" s="192" t="s">
        <v>11273</v>
      </c>
      <c r="Q3197" s="197" t="s">
        <v>3547</v>
      </c>
    </row>
    <row r="3198" spans="1:17">
      <c r="A3198" s="192" t="s">
        <v>7703</v>
      </c>
      <c r="B3198" s="196">
        <v>2.8355999999999999</v>
      </c>
      <c r="C3198" s="196">
        <v>0.97559999999999991</v>
      </c>
      <c r="D3198" s="196">
        <v>35.700899999999997</v>
      </c>
      <c r="E3198" s="196"/>
      <c r="F3198" s="196">
        <v>47.116299999999995</v>
      </c>
      <c r="G3198" s="196">
        <v>42.077499999999993</v>
      </c>
      <c r="H3198" s="197" t="s">
        <v>1460</v>
      </c>
      <c r="I3198" s="197"/>
      <c r="J3198" s="201" t="s">
        <v>3547</v>
      </c>
      <c r="K3198" s="197"/>
      <c r="L3198" s="192"/>
      <c r="M3198" s="197"/>
      <c r="N3198" s="192" t="s">
        <v>4703</v>
      </c>
      <c r="O3198" s="194" t="s">
        <v>3302</v>
      </c>
      <c r="P3198" s="192" t="s">
        <v>11298</v>
      </c>
      <c r="Q3198" s="197" t="s">
        <v>3547</v>
      </c>
    </row>
    <row r="3199" spans="1:17">
      <c r="A3199" s="192" t="s">
        <v>7704</v>
      </c>
      <c r="B3199" s="196">
        <v>2.6095999999999999</v>
      </c>
      <c r="C3199" s="196">
        <v>0.97559999999999991</v>
      </c>
      <c r="D3199" s="196">
        <v>41.229799999999997</v>
      </c>
      <c r="E3199" s="196">
        <v>39.315999999999995</v>
      </c>
      <c r="F3199" s="196">
        <v>42.841199999999994</v>
      </c>
      <c r="G3199" s="196">
        <v>41.152099999999997</v>
      </c>
      <c r="H3199" s="197" t="s">
        <v>1460</v>
      </c>
      <c r="I3199" s="197"/>
      <c r="J3199" s="201" t="s">
        <v>3547</v>
      </c>
      <c r="K3199" s="197"/>
      <c r="L3199" s="192"/>
      <c r="M3199" s="197"/>
      <c r="N3199" s="192" t="s">
        <v>3601</v>
      </c>
      <c r="O3199" s="194" t="s">
        <v>3205</v>
      </c>
      <c r="P3199" s="192" t="s">
        <v>11195</v>
      </c>
      <c r="Q3199" s="197" t="s">
        <v>3547</v>
      </c>
    </row>
    <row r="3200" spans="1:17">
      <c r="A3200" s="192" t="s">
        <v>7705</v>
      </c>
      <c r="B3200" s="196">
        <v>2.0575999999999999</v>
      </c>
      <c r="C3200" s="196">
        <v>0.95609999999999995</v>
      </c>
      <c r="D3200" s="196">
        <v>39.127899999999997</v>
      </c>
      <c r="E3200" s="196">
        <v>39.961199999999998</v>
      </c>
      <c r="F3200" s="196">
        <v>40.764199999999995</v>
      </c>
      <c r="G3200" s="196">
        <v>39.951099999999997</v>
      </c>
      <c r="H3200" s="197" t="s">
        <v>1680</v>
      </c>
      <c r="I3200" s="197" t="s">
        <v>1713</v>
      </c>
      <c r="J3200" s="201" t="s">
        <v>3547</v>
      </c>
      <c r="K3200" s="197" t="s">
        <v>3550</v>
      </c>
      <c r="L3200" s="192"/>
      <c r="M3200" s="197">
        <v>2.1999999999999997E-3</v>
      </c>
      <c r="N3200" s="192" t="s">
        <v>4714</v>
      </c>
      <c r="O3200" s="194" t="s">
        <v>3317</v>
      </c>
      <c r="P3200" s="192" t="s">
        <v>11314</v>
      </c>
      <c r="Q3200" s="197" t="s">
        <v>3547</v>
      </c>
    </row>
    <row r="3201" spans="1:17">
      <c r="A3201" s="192" t="s">
        <v>7706</v>
      </c>
      <c r="B3201" s="196">
        <v>2.1457999999999999</v>
      </c>
      <c r="C3201" s="196">
        <v>0.9696999999999999</v>
      </c>
      <c r="D3201" s="196">
        <v>35.150399999999998</v>
      </c>
      <c r="E3201" s="196">
        <v>37.118399999999994</v>
      </c>
      <c r="F3201" s="196">
        <v>36.922399999999996</v>
      </c>
      <c r="G3201" s="196">
        <v>36.392699999999998</v>
      </c>
      <c r="H3201" s="197" t="s">
        <v>1713</v>
      </c>
      <c r="I3201" s="197"/>
      <c r="J3201" s="201" t="s">
        <v>3547</v>
      </c>
      <c r="K3201" s="197"/>
      <c r="L3201" s="192"/>
      <c r="M3201" s="197"/>
      <c r="N3201" s="192" t="s">
        <v>4715</v>
      </c>
      <c r="O3201" s="194" t="s">
        <v>3318</v>
      </c>
      <c r="P3201" s="192" t="s">
        <v>11315</v>
      </c>
      <c r="Q3201" s="197" t="s">
        <v>3547</v>
      </c>
    </row>
    <row r="3202" spans="1:17">
      <c r="A3202" s="192" t="s">
        <v>7707</v>
      </c>
      <c r="B3202" s="196">
        <v>2.0577999999999999</v>
      </c>
      <c r="C3202" s="196">
        <v>0.95609999999999995</v>
      </c>
      <c r="D3202" s="196">
        <v>38.792399999999994</v>
      </c>
      <c r="E3202" s="196">
        <v>39.565799999999996</v>
      </c>
      <c r="F3202" s="196">
        <v>40.5261</v>
      </c>
      <c r="G3202" s="196">
        <v>39.629399999999997</v>
      </c>
      <c r="H3202" s="197" t="s">
        <v>4716</v>
      </c>
      <c r="I3202" s="197" t="s">
        <v>1713</v>
      </c>
      <c r="J3202" s="201" t="s">
        <v>3547</v>
      </c>
      <c r="K3202" s="197" t="s">
        <v>3550</v>
      </c>
      <c r="L3202" s="192"/>
      <c r="M3202" s="197">
        <v>3.6999999999999997E-3</v>
      </c>
      <c r="N3202" s="192" t="s">
        <v>4717</v>
      </c>
      <c r="O3202" s="194" t="s">
        <v>3319</v>
      </c>
      <c r="P3202" s="192" t="s">
        <v>11316</v>
      </c>
      <c r="Q3202" s="197" t="s">
        <v>3547</v>
      </c>
    </row>
    <row r="3203" spans="1:17">
      <c r="A3203" s="192" t="s">
        <v>7708</v>
      </c>
      <c r="B3203" s="196">
        <v>1.73</v>
      </c>
      <c r="C3203" s="196">
        <v>0.95609999999999995</v>
      </c>
      <c r="D3203" s="196">
        <v>35.771799999999999</v>
      </c>
      <c r="E3203" s="196">
        <v>36.4985</v>
      </c>
      <c r="F3203" s="196">
        <v>36.745999999999995</v>
      </c>
      <c r="G3203" s="196">
        <v>36.348999999999997</v>
      </c>
      <c r="H3203" s="197" t="s">
        <v>4716</v>
      </c>
      <c r="I3203" s="197" t="s">
        <v>1713</v>
      </c>
      <c r="J3203" s="201" t="s">
        <v>3547</v>
      </c>
      <c r="K3203" s="197" t="s">
        <v>3550</v>
      </c>
      <c r="L3203" s="192"/>
      <c r="M3203" s="197">
        <v>3.6999999999999997E-3</v>
      </c>
      <c r="N3203" s="192" t="s">
        <v>4717</v>
      </c>
      <c r="O3203" s="194" t="s">
        <v>3319</v>
      </c>
      <c r="P3203" s="192" t="s">
        <v>11316</v>
      </c>
      <c r="Q3203" s="197" t="s">
        <v>3547</v>
      </c>
    </row>
    <row r="3204" spans="1:17">
      <c r="A3204" s="192" t="s">
        <v>7709</v>
      </c>
      <c r="B3204" s="196">
        <v>1.8673</v>
      </c>
      <c r="C3204" s="196">
        <v>0.9696999999999999</v>
      </c>
      <c r="D3204" s="196">
        <v>37.881599999999999</v>
      </c>
      <c r="E3204" s="196">
        <v>39.1571</v>
      </c>
      <c r="F3204" s="196">
        <v>39.999699999999997</v>
      </c>
      <c r="G3204" s="196">
        <v>39.015599999999999</v>
      </c>
      <c r="H3204" s="197" t="s">
        <v>1713</v>
      </c>
      <c r="I3204" s="197"/>
      <c r="J3204" s="201" t="s">
        <v>3547</v>
      </c>
      <c r="K3204" s="197"/>
      <c r="L3204" s="192"/>
      <c r="M3204" s="197"/>
      <c r="N3204" s="192" t="s">
        <v>4715</v>
      </c>
      <c r="O3204" s="194" t="s">
        <v>3318</v>
      </c>
      <c r="P3204" s="192" t="s">
        <v>11315</v>
      </c>
      <c r="Q3204" s="197" t="s">
        <v>3547</v>
      </c>
    </row>
    <row r="3205" spans="1:17">
      <c r="A3205" s="192" t="s">
        <v>7710</v>
      </c>
      <c r="B3205" s="196">
        <v>1.5701999999999998</v>
      </c>
      <c r="C3205" s="196">
        <v>0.9514999999999999</v>
      </c>
      <c r="D3205" s="196">
        <v>38.0092</v>
      </c>
      <c r="E3205" s="196">
        <v>38.3461</v>
      </c>
      <c r="F3205" s="196">
        <v>39.318499999999993</v>
      </c>
      <c r="G3205" s="196">
        <v>38.564699999999995</v>
      </c>
      <c r="H3205" s="197" t="s">
        <v>4718</v>
      </c>
      <c r="I3205" s="197" t="s">
        <v>4719</v>
      </c>
      <c r="J3205" s="201" t="s">
        <v>3547</v>
      </c>
      <c r="K3205" s="197" t="s">
        <v>3550</v>
      </c>
      <c r="L3205" s="192"/>
      <c r="M3205" s="197"/>
      <c r="N3205" s="192" t="s">
        <v>4720</v>
      </c>
      <c r="O3205" s="194" t="s">
        <v>3320</v>
      </c>
      <c r="P3205" s="192" t="s">
        <v>11317</v>
      </c>
      <c r="Q3205" s="197" t="s">
        <v>3547</v>
      </c>
    </row>
    <row r="3206" spans="1:17">
      <c r="A3206" s="192" t="s">
        <v>7711</v>
      </c>
      <c r="B3206" s="196">
        <v>2.4289999999999998</v>
      </c>
      <c r="C3206" s="196">
        <v>0.9696999999999999</v>
      </c>
      <c r="D3206" s="196">
        <v>39.743799999999993</v>
      </c>
      <c r="E3206" s="196">
        <v>41.007399999999997</v>
      </c>
      <c r="F3206" s="196">
        <v>42.717799999999997</v>
      </c>
      <c r="G3206" s="196">
        <v>41.186599999999999</v>
      </c>
      <c r="H3206" s="197" t="s">
        <v>1713</v>
      </c>
      <c r="I3206" s="197"/>
      <c r="J3206" s="201" t="s">
        <v>3547</v>
      </c>
      <c r="K3206" s="197"/>
      <c r="L3206" s="192"/>
      <c r="M3206" s="197"/>
      <c r="N3206" s="192" t="s">
        <v>4715</v>
      </c>
      <c r="O3206" s="194" t="s">
        <v>3318</v>
      </c>
      <c r="P3206" s="192" t="s">
        <v>11315</v>
      </c>
      <c r="Q3206" s="197" t="s">
        <v>3547</v>
      </c>
    </row>
    <row r="3207" spans="1:17">
      <c r="A3207" s="192" t="s">
        <v>7712</v>
      </c>
      <c r="B3207" s="196">
        <v>2.2573999999999996</v>
      </c>
      <c r="C3207" s="196">
        <v>0.9696999999999999</v>
      </c>
      <c r="D3207" s="196">
        <v>40.345099999999995</v>
      </c>
      <c r="E3207" s="196">
        <v>41.854099999999995</v>
      </c>
      <c r="F3207" s="196">
        <v>42.313799999999993</v>
      </c>
      <c r="G3207" s="196">
        <v>41.500999999999998</v>
      </c>
      <c r="H3207" s="197" t="s">
        <v>1713</v>
      </c>
      <c r="I3207" s="197"/>
      <c r="J3207" s="201" t="s">
        <v>3547</v>
      </c>
      <c r="K3207" s="197"/>
      <c r="L3207" s="192"/>
      <c r="M3207" s="197"/>
      <c r="N3207" s="192" t="s">
        <v>4715</v>
      </c>
      <c r="O3207" s="194" t="s">
        <v>3318</v>
      </c>
      <c r="P3207" s="192" t="s">
        <v>11315</v>
      </c>
      <c r="Q3207" s="197" t="s">
        <v>3547</v>
      </c>
    </row>
    <row r="3208" spans="1:17">
      <c r="A3208" s="192" t="s">
        <v>7713</v>
      </c>
      <c r="B3208" s="196">
        <v>1.4790999999999999</v>
      </c>
      <c r="C3208" s="196">
        <v>0.89529999999999998</v>
      </c>
      <c r="D3208" s="196">
        <v>32.2654</v>
      </c>
      <c r="E3208" s="196">
        <v>33.897499999999994</v>
      </c>
      <c r="F3208" s="196">
        <v>34.932799999999993</v>
      </c>
      <c r="G3208" s="196">
        <v>33.676699999999997</v>
      </c>
      <c r="H3208" s="197" t="s">
        <v>4718</v>
      </c>
      <c r="I3208" s="197"/>
      <c r="J3208" s="201" t="s">
        <v>3547</v>
      </c>
      <c r="K3208" s="197"/>
      <c r="L3208" s="192"/>
      <c r="M3208" s="197"/>
      <c r="N3208" s="192" t="s">
        <v>4493</v>
      </c>
      <c r="O3208" s="194" t="s">
        <v>3321</v>
      </c>
      <c r="P3208" s="192" t="s">
        <v>11318</v>
      </c>
      <c r="Q3208" s="197" t="s">
        <v>3547</v>
      </c>
    </row>
    <row r="3209" spans="1:17">
      <c r="A3209" s="192" t="s">
        <v>7714</v>
      </c>
      <c r="B3209" s="196">
        <v>1.7682</v>
      </c>
      <c r="C3209" s="196">
        <v>0.95609999999999995</v>
      </c>
      <c r="D3209" s="196">
        <v>37.556199999999997</v>
      </c>
      <c r="E3209" s="196">
        <v>38.935099999999998</v>
      </c>
      <c r="F3209" s="196">
        <v>39.207499999999996</v>
      </c>
      <c r="G3209" s="196">
        <v>38.543699999999994</v>
      </c>
      <c r="H3209" s="197" t="s">
        <v>1680</v>
      </c>
      <c r="I3209" s="197" t="s">
        <v>1713</v>
      </c>
      <c r="J3209" s="201" t="s">
        <v>3547</v>
      </c>
      <c r="K3209" s="197" t="s">
        <v>3550</v>
      </c>
      <c r="L3209" s="192"/>
      <c r="M3209" s="197">
        <v>2.1999999999999997E-3</v>
      </c>
      <c r="N3209" s="192" t="s">
        <v>4714</v>
      </c>
      <c r="O3209" s="194" t="s">
        <v>3317</v>
      </c>
      <c r="P3209" s="192" t="s">
        <v>11314</v>
      </c>
      <c r="Q3209" s="197" t="s">
        <v>3547</v>
      </c>
    </row>
    <row r="3210" spans="1:17">
      <c r="A3210" s="192" t="s">
        <v>7715</v>
      </c>
      <c r="B3210" s="196">
        <v>1.2722</v>
      </c>
      <c r="C3210" s="196">
        <v>0.9696999999999999</v>
      </c>
      <c r="D3210" s="196">
        <v>33.290699999999994</v>
      </c>
      <c r="E3210" s="196">
        <v>34.321099999999994</v>
      </c>
      <c r="F3210" s="196">
        <v>34.442699999999995</v>
      </c>
      <c r="G3210" s="196">
        <v>34.013199999999998</v>
      </c>
      <c r="H3210" s="197" t="s">
        <v>1713</v>
      </c>
      <c r="I3210" s="197"/>
      <c r="J3210" s="201" t="s">
        <v>3547</v>
      </c>
      <c r="K3210" s="197"/>
      <c r="L3210" s="192"/>
      <c r="M3210" s="197"/>
      <c r="N3210" s="192" t="s">
        <v>4721</v>
      </c>
      <c r="O3210" s="194" t="s">
        <v>1763</v>
      </c>
      <c r="P3210" s="192" t="s">
        <v>11319</v>
      </c>
      <c r="Q3210" s="197" t="s">
        <v>3547</v>
      </c>
    </row>
    <row r="3211" spans="1:17">
      <c r="A3211" s="192" t="s">
        <v>7716</v>
      </c>
      <c r="B3211" s="196">
        <v>1.6392</v>
      </c>
      <c r="C3211" s="196">
        <v>0.91189999999999993</v>
      </c>
      <c r="D3211" s="196">
        <v>37.580999999999996</v>
      </c>
      <c r="E3211" s="196">
        <v>38.115499999999997</v>
      </c>
      <c r="F3211" s="196">
        <v>38.574299999999994</v>
      </c>
      <c r="G3211" s="196">
        <v>38.095299999999995</v>
      </c>
      <c r="H3211" s="197" t="s">
        <v>4722</v>
      </c>
      <c r="I3211" s="197" t="s">
        <v>4716</v>
      </c>
      <c r="J3211" s="201" t="s">
        <v>3547</v>
      </c>
      <c r="K3211" s="197" t="s">
        <v>3550</v>
      </c>
      <c r="L3211" s="192"/>
      <c r="M3211" s="197"/>
      <c r="N3211" s="192" t="s">
        <v>4723</v>
      </c>
      <c r="O3211" s="194" t="s">
        <v>3322</v>
      </c>
      <c r="P3211" s="192" t="s">
        <v>11320</v>
      </c>
      <c r="Q3211" s="197" t="s">
        <v>3547</v>
      </c>
    </row>
    <row r="3212" spans="1:17">
      <c r="A3212" s="192" t="s">
        <v>7717</v>
      </c>
      <c r="B3212" s="196">
        <v>1.4504999999999999</v>
      </c>
      <c r="C3212" s="196">
        <v>0.95609999999999995</v>
      </c>
      <c r="D3212" s="196">
        <v>37.262499999999996</v>
      </c>
      <c r="E3212" s="196">
        <v>36.956599999999995</v>
      </c>
      <c r="F3212" s="196">
        <v>37.813799999999993</v>
      </c>
      <c r="G3212" s="196">
        <v>37.352099999999993</v>
      </c>
      <c r="H3212" s="197" t="s">
        <v>4716</v>
      </c>
      <c r="I3212" s="197" t="s">
        <v>1713</v>
      </c>
      <c r="J3212" s="201" t="s">
        <v>3547</v>
      </c>
      <c r="K3212" s="197" t="s">
        <v>3550</v>
      </c>
      <c r="L3212" s="192"/>
      <c r="M3212" s="197"/>
      <c r="N3212" s="192" t="s">
        <v>4724</v>
      </c>
      <c r="O3212" s="194" t="s">
        <v>3323</v>
      </c>
      <c r="P3212" s="192" t="s">
        <v>11321</v>
      </c>
      <c r="Q3212" s="197" t="s">
        <v>3547</v>
      </c>
    </row>
    <row r="3213" spans="1:17">
      <c r="A3213" s="192" t="s">
        <v>7718</v>
      </c>
      <c r="B3213" s="196">
        <v>1.1271</v>
      </c>
      <c r="C3213" s="196">
        <v>0.89529999999999998</v>
      </c>
      <c r="D3213" s="196">
        <v>41.418099999999995</v>
      </c>
      <c r="E3213" s="196">
        <v>37.889299999999999</v>
      </c>
      <c r="F3213" s="196">
        <v>34.241799999999998</v>
      </c>
      <c r="G3213" s="196">
        <v>37.169399999999996</v>
      </c>
      <c r="H3213" s="197" t="s">
        <v>4718</v>
      </c>
      <c r="I3213" s="197"/>
      <c r="J3213" s="201" t="s">
        <v>3547</v>
      </c>
      <c r="K3213" s="197"/>
      <c r="L3213" s="192"/>
      <c r="M3213" s="197"/>
      <c r="N3213" s="192" t="s">
        <v>4725</v>
      </c>
      <c r="O3213" s="194" t="s">
        <v>2001</v>
      </c>
      <c r="P3213" s="192" t="s">
        <v>11322</v>
      </c>
      <c r="Q3213" s="197" t="s">
        <v>3547</v>
      </c>
    </row>
    <row r="3214" spans="1:17">
      <c r="A3214" s="192" t="s">
        <v>7719</v>
      </c>
      <c r="B3214" s="196">
        <v>2.0280999999999998</v>
      </c>
      <c r="C3214" s="196">
        <v>0.9514999999999999</v>
      </c>
      <c r="D3214" s="196">
        <v>39.280999999999999</v>
      </c>
      <c r="E3214" s="196">
        <v>39.793699999999994</v>
      </c>
      <c r="F3214" s="196">
        <v>40.265099999999997</v>
      </c>
      <c r="G3214" s="196">
        <v>39.794499999999999</v>
      </c>
      <c r="H3214" s="197" t="s">
        <v>4719</v>
      </c>
      <c r="I3214" s="197"/>
      <c r="J3214" s="201" t="s">
        <v>3547</v>
      </c>
      <c r="K3214" s="197"/>
      <c r="L3214" s="192"/>
      <c r="M3214" s="197"/>
      <c r="N3214" s="192" t="s">
        <v>1341</v>
      </c>
      <c r="O3214" s="194" t="s">
        <v>3324</v>
      </c>
      <c r="P3214" s="192" t="s">
        <v>11323</v>
      </c>
      <c r="Q3214" s="197" t="s">
        <v>3547</v>
      </c>
    </row>
    <row r="3215" spans="1:17">
      <c r="A3215" s="192" t="s">
        <v>7720</v>
      </c>
      <c r="B3215" s="196">
        <v>1.5750999999999999</v>
      </c>
      <c r="C3215" s="196">
        <v>0.95609999999999995</v>
      </c>
      <c r="D3215" s="196">
        <v>37.550199999999997</v>
      </c>
      <c r="E3215" s="196">
        <v>38.292399999999994</v>
      </c>
      <c r="F3215" s="196">
        <v>39.068599999999996</v>
      </c>
      <c r="G3215" s="196">
        <v>38.304299999999998</v>
      </c>
      <c r="H3215" s="197" t="s">
        <v>1680</v>
      </c>
      <c r="I3215" s="197" t="s">
        <v>1713</v>
      </c>
      <c r="J3215" s="201" t="s">
        <v>3547</v>
      </c>
      <c r="K3215" s="197" t="s">
        <v>3550</v>
      </c>
      <c r="L3215" s="192"/>
      <c r="M3215" s="197">
        <v>2.1999999999999997E-3</v>
      </c>
      <c r="N3215" s="192" t="s">
        <v>4714</v>
      </c>
      <c r="O3215" s="194" t="s">
        <v>3317</v>
      </c>
      <c r="P3215" s="192" t="s">
        <v>11314</v>
      </c>
      <c r="Q3215" s="197" t="s">
        <v>3547</v>
      </c>
    </row>
    <row r="3216" spans="1:17">
      <c r="A3216" s="192" t="s">
        <v>7721</v>
      </c>
      <c r="B3216" s="196">
        <v>1.3089999999999999</v>
      </c>
      <c r="C3216" s="196">
        <v>0.94489999999999996</v>
      </c>
      <c r="D3216" s="196">
        <v>38.442399999999999</v>
      </c>
      <c r="E3216" s="196">
        <v>38.524699999999996</v>
      </c>
      <c r="F3216" s="196">
        <v>38.792499999999997</v>
      </c>
      <c r="G3216" s="196">
        <v>38.597199999999994</v>
      </c>
      <c r="H3216" s="197" t="s">
        <v>4718</v>
      </c>
      <c r="I3216" s="197" t="s">
        <v>1680</v>
      </c>
      <c r="J3216" s="201" t="s">
        <v>3547</v>
      </c>
      <c r="K3216" s="197" t="s">
        <v>3550</v>
      </c>
      <c r="L3216" s="192"/>
      <c r="M3216" s="197"/>
      <c r="N3216" s="192" t="s">
        <v>4611</v>
      </c>
      <c r="O3216" s="194" t="s">
        <v>3325</v>
      </c>
      <c r="P3216" s="192" t="s">
        <v>11324</v>
      </c>
      <c r="Q3216" s="197" t="s">
        <v>3547</v>
      </c>
    </row>
    <row r="3217" spans="1:17">
      <c r="A3217" s="192" t="s">
        <v>7722</v>
      </c>
      <c r="B3217" s="196">
        <v>1.3221999999999998</v>
      </c>
      <c r="C3217" s="196">
        <v>0.89529999999999998</v>
      </c>
      <c r="D3217" s="196">
        <v>34.394199999999998</v>
      </c>
      <c r="E3217" s="196">
        <v>33.032899999999998</v>
      </c>
      <c r="F3217" s="196">
        <v>35.029999999999994</v>
      </c>
      <c r="G3217" s="196">
        <v>34.170599999999993</v>
      </c>
      <c r="H3217" s="197" t="s">
        <v>4718</v>
      </c>
      <c r="I3217" s="197"/>
      <c r="J3217" s="201" t="s">
        <v>3547</v>
      </c>
      <c r="K3217" s="197"/>
      <c r="L3217" s="192"/>
      <c r="M3217" s="197"/>
      <c r="N3217" s="192" t="s">
        <v>4726</v>
      </c>
      <c r="O3217" s="194" t="s">
        <v>3326</v>
      </c>
      <c r="P3217" s="192" t="s">
        <v>11325</v>
      </c>
      <c r="Q3217" s="197" t="s">
        <v>3547</v>
      </c>
    </row>
    <row r="3218" spans="1:17">
      <c r="A3218" s="192" t="s">
        <v>7725</v>
      </c>
      <c r="B3218" s="196">
        <v>1.3602999999999998</v>
      </c>
      <c r="C3218" s="196">
        <v>0.95609999999999995</v>
      </c>
      <c r="D3218" s="196">
        <v>39.814399999999999</v>
      </c>
      <c r="E3218" s="196">
        <v>39.533799999999999</v>
      </c>
      <c r="F3218" s="196">
        <v>41.396599999999999</v>
      </c>
      <c r="G3218" s="196">
        <v>40.258399999999995</v>
      </c>
      <c r="H3218" s="197" t="s">
        <v>4716</v>
      </c>
      <c r="I3218" s="197" t="s">
        <v>1713</v>
      </c>
      <c r="J3218" s="201" t="s">
        <v>3547</v>
      </c>
      <c r="K3218" s="197" t="s">
        <v>3550</v>
      </c>
      <c r="L3218" s="192"/>
      <c r="M3218" s="197"/>
      <c r="N3218" s="192" t="s">
        <v>4724</v>
      </c>
      <c r="O3218" s="194" t="s">
        <v>3323</v>
      </c>
      <c r="P3218" s="192" t="s">
        <v>11321</v>
      </c>
      <c r="Q3218" s="197" t="s">
        <v>3547</v>
      </c>
    </row>
    <row r="3219" spans="1:17">
      <c r="A3219" s="192" t="s">
        <v>7726</v>
      </c>
      <c r="B3219" s="196">
        <v>1.6844999999999999</v>
      </c>
      <c r="C3219" s="196">
        <v>0.95609999999999995</v>
      </c>
      <c r="D3219" s="196">
        <v>32.918699999999994</v>
      </c>
      <c r="E3219" s="196">
        <v>32.296799999999998</v>
      </c>
      <c r="F3219" s="196">
        <v>35.230999999999995</v>
      </c>
      <c r="G3219" s="196">
        <v>33.517599999999995</v>
      </c>
      <c r="H3219" s="197" t="s">
        <v>4716</v>
      </c>
      <c r="I3219" s="197" t="s">
        <v>1713</v>
      </c>
      <c r="J3219" s="201" t="s">
        <v>3547</v>
      </c>
      <c r="K3219" s="197" t="s">
        <v>3550</v>
      </c>
      <c r="L3219" s="192"/>
      <c r="M3219" s="197"/>
      <c r="N3219" s="192" t="s">
        <v>4727</v>
      </c>
      <c r="O3219" s="194" t="s">
        <v>3327</v>
      </c>
      <c r="P3219" s="192" t="s">
        <v>3355</v>
      </c>
      <c r="Q3219" s="197" t="s">
        <v>3547</v>
      </c>
    </row>
    <row r="3220" spans="1:17">
      <c r="A3220" s="192" t="s">
        <v>7727</v>
      </c>
      <c r="B3220" s="196">
        <v>1.8812</v>
      </c>
      <c r="C3220" s="196">
        <v>0.95609999999999995</v>
      </c>
      <c r="D3220" s="196">
        <v>36.269699999999993</v>
      </c>
      <c r="E3220" s="196">
        <v>37.378699999999995</v>
      </c>
      <c r="F3220" s="196">
        <v>36.801199999999994</v>
      </c>
      <c r="G3220" s="196">
        <v>36.809199999999997</v>
      </c>
      <c r="H3220" s="197" t="s">
        <v>4716</v>
      </c>
      <c r="I3220" s="197" t="s">
        <v>1713</v>
      </c>
      <c r="J3220" s="201" t="s">
        <v>3547</v>
      </c>
      <c r="K3220" s="197" t="s">
        <v>3550</v>
      </c>
      <c r="L3220" s="192"/>
      <c r="M3220" s="197"/>
      <c r="N3220" s="192" t="s">
        <v>4727</v>
      </c>
      <c r="O3220" s="194" t="s">
        <v>3327</v>
      </c>
      <c r="P3220" s="192" t="s">
        <v>3355</v>
      </c>
      <c r="Q3220" s="197" t="s">
        <v>3547</v>
      </c>
    </row>
    <row r="3221" spans="1:17">
      <c r="A3221" s="192" t="s">
        <v>7728</v>
      </c>
      <c r="B3221" s="196">
        <v>1.2232999999999998</v>
      </c>
      <c r="C3221" s="196">
        <v>0.95609999999999995</v>
      </c>
      <c r="D3221" s="196">
        <v>38.055399999999999</v>
      </c>
      <c r="E3221" s="196">
        <v>38.922599999999996</v>
      </c>
      <c r="F3221" s="196">
        <v>39.233199999999997</v>
      </c>
      <c r="G3221" s="196">
        <v>38.739699999999999</v>
      </c>
      <c r="H3221" s="197" t="s">
        <v>1680</v>
      </c>
      <c r="I3221" s="197" t="s">
        <v>1713</v>
      </c>
      <c r="J3221" s="201" t="s">
        <v>3547</v>
      </c>
      <c r="K3221" s="197" t="s">
        <v>3550</v>
      </c>
      <c r="L3221" s="192"/>
      <c r="M3221" s="197">
        <v>2.1999999999999997E-3</v>
      </c>
      <c r="N3221" s="192" t="s">
        <v>4714</v>
      </c>
      <c r="O3221" s="194" t="s">
        <v>3317</v>
      </c>
      <c r="P3221" s="192" t="s">
        <v>11314</v>
      </c>
      <c r="Q3221" s="197" t="s">
        <v>3547</v>
      </c>
    </row>
    <row r="3222" spans="1:17">
      <c r="A3222" s="192" t="s">
        <v>7729</v>
      </c>
      <c r="B3222" s="196">
        <v>1.6514</v>
      </c>
      <c r="C3222" s="196">
        <v>0.9696999999999999</v>
      </c>
      <c r="D3222" s="196">
        <v>38.419599999999996</v>
      </c>
      <c r="E3222" s="196">
        <v>39.877699999999997</v>
      </c>
      <c r="F3222" s="196">
        <v>41.1235</v>
      </c>
      <c r="G3222" s="196">
        <v>39.777199999999993</v>
      </c>
      <c r="H3222" s="197" t="s">
        <v>1713</v>
      </c>
      <c r="I3222" s="197"/>
      <c r="J3222" s="201" t="s">
        <v>3547</v>
      </c>
      <c r="K3222" s="197"/>
      <c r="L3222" s="192"/>
      <c r="M3222" s="197"/>
      <c r="N3222" s="192" t="s">
        <v>4715</v>
      </c>
      <c r="O3222" s="194" t="s">
        <v>3318</v>
      </c>
      <c r="P3222" s="192" t="s">
        <v>11315</v>
      </c>
      <c r="Q3222" s="197" t="s">
        <v>3547</v>
      </c>
    </row>
    <row r="3223" spans="1:17">
      <c r="A3223" s="192" t="s">
        <v>7730</v>
      </c>
      <c r="B3223" s="196">
        <v>1.9044999999999999</v>
      </c>
      <c r="C3223" s="196">
        <v>0.9696999999999999</v>
      </c>
      <c r="D3223" s="196">
        <v>37.694099999999999</v>
      </c>
      <c r="E3223" s="196">
        <v>37.573699999999995</v>
      </c>
      <c r="F3223" s="196">
        <v>38.643299999999996</v>
      </c>
      <c r="G3223" s="196">
        <v>37.976599999999998</v>
      </c>
      <c r="H3223" s="197" t="s">
        <v>1713</v>
      </c>
      <c r="I3223" s="197"/>
      <c r="J3223" s="201" t="s">
        <v>3547</v>
      </c>
      <c r="K3223" s="197"/>
      <c r="L3223" s="192"/>
      <c r="M3223" s="197"/>
      <c r="N3223" s="192" t="s">
        <v>4715</v>
      </c>
      <c r="O3223" s="194" t="s">
        <v>3318</v>
      </c>
      <c r="P3223" s="192" t="s">
        <v>11315</v>
      </c>
      <c r="Q3223" s="197" t="s">
        <v>3547</v>
      </c>
    </row>
    <row r="3224" spans="1:17">
      <c r="A3224" s="192" t="s">
        <v>7731</v>
      </c>
      <c r="B3224" s="196">
        <v>2.4554999999999998</v>
      </c>
      <c r="C3224" s="196">
        <v>0.9696999999999999</v>
      </c>
      <c r="D3224" s="196">
        <v>38.896099999999997</v>
      </c>
      <c r="E3224" s="196">
        <v>41.589799999999997</v>
      </c>
      <c r="F3224" s="196">
        <v>42.4696</v>
      </c>
      <c r="G3224" s="196">
        <v>40.967599999999997</v>
      </c>
      <c r="H3224" s="197" t="s">
        <v>1713</v>
      </c>
      <c r="I3224" s="197"/>
      <c r="J3224" s="201" t="s">
        <v>3547</v>
      </c>
      <c r="K3224" s="197"/>
      <c r="L3224" s="192"/>
      <c r="M3224" s="197"/>
      <c r="N3224" s="192" t="s">
        <v>4715</v>
      </c>
      <c r="O3224" s="194" t="s">
        <v>3318</v>
      </c>
      <c r="P3224" s="192" t="s">
        <v>11315</v>
      </c>
      <c r="Q3224" s="197" t="s">
        <v>3547</v>
      </c>
    </row>
    <row r="3225" spans="1:17">
      <c r="A3225" s="192" t="s">
        <v>7732</v>
      </c>
      <c r="B3225" s="196">
        <v>1.7608999999999999</v>
      </c>
      <c r="C3225" s="196">
        <v>0.9696999999999999</v>
      </c>
      <c r="D3225" s="196">
        <v>32.623799999999996</v>
      </c>
      <c r="E3225" s="196">
        <v>33.040099999999995</v>
      </c>
      <c r="F3225" s="196">
        <v>34.465799999999994</v>
      </c>
      <c r="G3225" s="196">
        <v>33.410399999999996</v>
      </c>
      <c r="H3225" s="197" t="s">
        <v>1713</v>
      </c>
      <c r="I3225" s="197"/>
      <c r="J3225" s="201" t="s">
        <v>3547</v>
      </c>
      <c r="K3225" s="197"/>
      <c r="L3225" s="192"/>
      <c r="M3225" s="197"/>
      <c r="N3225" s="192" t="s">
        <v>4715</v>
      </c>
      <c r="O3225" s="194" t="s">
        <v>3318</v>
      </c>
      <c r="P3225" s="192" t="s">
        <v>11315</v>
      </c>
      <c r="Q3225" s="197" t="s">
        <v>3547</v>
      </c>
    </row>
    <row r="3226" spans="1:17">
      <c r="A3226" s="192" t="s">
        <v>7733</v>
      </c>
      <c r="B3226" s="196">
        <v>1.9371999999999998</v>
      </c>
      <c r="C3226" s="196">
        <v>0.95609999999999995</v>
      </c>
      <c r="D3226" s="196">
        <v>34.423299999999998</v>
      </c>
      <c r="E3226" s="196">
        <v>35.687999999999995</v>
      </c>
      <c r="F3226" s="196">
        <v>37.970599999999997</v>
      </c>
      <c r="G3226" s="196">
        <v>36.023099999999999</v>
      </c>
      <c r="H3226" s="197" t="s">
        <v>1680</v>
      </c>
      <c r="I3226" s="197" t="s">
        <v>1713</v>
      </c>
      <c r="J3226" s="201" t="s">
        <v>3547</v>
      </c>
      <c r="K3226" s="197" t="s">
        <v>3550</v>
      </c>
      <c r="L3226" s="192"/>
      <c r="M3226" s="197">
        <v>2.1999999999999997E-3</v>
      </c>
      <c r="N3226" s="192" t="s">
        <v>4714</v>
      </c>
      <c r="O3226" s="194" t="s">
        <v>3317</v>
      </c>
      <c r="P3226" s="192" t="s">
        <v>11314</v>
      </c>
      <c r="Q3226" s="197" t="s">
        <v>3547</v>
      </c>
    </row>
    <row r="3227" spans="1:17">
      <c r="A3227" s="192" t="s">
        <v>7734</v>
      </c>
      <c r="B3227" s="196">
        <v>2.4301999999999997</v>
      </c>
      <c r="C3227" s="196">
        <v>0.89529999999999998</v>
      </c>
      <c r="D3227" s="196">
        <v>30.561799999999998</v>
      </c>
      <c r="E3227" s="196">
        <v>29.935799999999997</v>
      </c>
      <c r="F3227" s="196">
        <v>30.484099999999998</v>
      </c>
      <c r="G3227" s="196">
        <v>30.324099999999998</v>
      </c>
      <c r="H3227" s="197" t="s">
        <v>4722</v>
      </c>
      <c r="I3227" s="197"/>
      <c r="J3227" s="201" t="s">
        <v>3547</v>
      </c>
      <c r="K3227" s="197"/>
      <c r="L3227" s="192"/>
      <c r="M3227" s="197"/>
      <c r="N3227" s="192" t="s">
        <v>4723</v>
      </c>
      <c r="O3227" s="194" t="s">
        <v>3322</v>
      </c>
      <c r="P3227" s="192" t="s">
        <v>11320</v>
      </c>
      <c r="Q3227" s="197" t="s">
        <v>3547</v>
      </c>
    </row>
    <row r="3228" spans="1:17">
      <c r="A3228" s="192" t="s">
        <v>7735</v>
      </c>
      <c r="B3228" s="196">
        <v>1.7639999999999998</v>
      </c>
      <c r="C3228" s="196">
        <v>0.95609999999999995</v>
      </c>
      <c r="D3228" s="196">
        <v>41.497499999999995</v>
      </c>
      <c r="E3228" s="196">
        <v>42.520299999999999</v>
      </c>
      <c r="F3228" s="196">
        <v>42.148799999999994</v>
      </c>
      <c r="G3228" s="196">
        <v>42.076999999999998</v>
      </c>
      <c r="H3228" s="197" t="s">
        <v>4718</v>
      </c>
      <c r="I3228" s="197" t="s">
        <v>1713</v>
      </c>
      <c r="J3228" s="201" t="s">
        <v>3547</v>
      </c>
      <c r="K3228" s="197" t="s">
        <v>3550</v>
      </c>
      <c r="L3228" s="192"/>
      <c r="M3228" s="197">
        <v>5.2499999999999998E-2</v>
      </c>
      <c r="N3228" s="192" t="s">
        <v>3752</v>
      </c>
      <c r="O3228" s="194" t="s">
        <v>3328</v>
      </c>
      <c r="P3228" s="192" t="s">
        <v>11326</v>
      </c>
      <c r="Q3228" s="197" t="s">
        <v>3547</v>
      </c>
    </row>
    <row r="3229" spans="1:17">
      <c r="A3229" s="192" t="s">
        <v>7736</v>
      </c>
      <c r="B3229" s="196">
        <v>1.4837999999999998</v>
      </c>
      <c r="C3229" s="196">
        <v>0.9696999999999999</v>
      </c>
      <c r="D3229" s="196">
        <v>35.618299999999998</v>
      </c>
      <c r="E3229" s="196">
        <v>36.712799999999994</v>
      </c>
      <c r="F3229" s="196">
        <v>37.772999999999996</v>
      </c>
      <c r="G3229" s="196">
        <v>36.725599999999993</v>
      </c>
      <c r="H3229" s="197" t="s">
        <v>1713</v>
      </c>
      <c r="I3229" s="197"/>
      <c r="J3229" s="201" t="s">
        <v>3547</v>
      </c>
      <c r="K3229" s="197"/>
      <c r="L3229" s="192"/>
      <c r="M3229" s="197"/>
      <c r="N3229" s="192" t="s">
        <v>4715</v>
      </c>
      <c r="O3229" s="194" t="s">
        <v>3318</v>
      </c>
      <c r="P3229" s="192" t="s">
        <v>11315</v>
      </c>
      <c r="Q3229" s="197" t="s">
        <v>3547</v>
      </c>
    </row>
    <row r="3230" spans="1:17">
      <c r="A3230" s="192" t="s">
        <v>9764</v>
      </c>
      <c r="B3230" s="196"/>
      <c r="C3230" s="196">
        <v>0.9696999999999999</v>
      </c>
      <c r="D3230" s="196"/>
      <c r="E3230" s="196">
        <v>46.927199999999999</v>
      </c>
      <c r="F3230" s="196"/>
      <c r="G3230" s="196">
        <v>46.927199999999999</v>
      </c>
      <c r="H3230" s="197" t="s">
        <v>1713</v>
      </c>
      <c r="I3230" s="197"/>
      <c r="J3230" s="201" t="s">
        <v>3547</v>
      </c>
      <c r="K3230" s="197"/>
      <c r="L3230" s="192"/>
      <c r="M3230" s="197"/>
      <c r="N3230" s="192" t="s">
        <v>4715</v>
      </c>
      <c r="O3230" s="194" t="s">
        <v>3318</v>
      </c>
      <c r="P3230" s="192" t="s">
        <v>11315</v>
      </c>
      <c r="Q3230" s="197" t="s">
        <v>3547</v>
      </c>
    </row>
    <row r="3231" spans="1:17">
      <c r="A3231" s="192" t="s">
        <v>7737</v>
      </c>
      <c r="B3231" s="196">
        <v>1.5455999999999999</v>
      </c>
      <c r="C3231" s="196">
        <v>0.9696999999999999</v>
      </c>
      <c r="D3231" s="196"/>
      <c r="E3231" s="196">
        <v>36.686499999999995</v>
      </c>
      <c r="F3231" s="196">
        <v>37.931899999999999</v>
      </c>
      <c r="G3231" s="196">
        <v>37.355099999999993</v>
      </c>
      <c r="H3231" s="197" t="s">
        <v>1713</v>
      </c>
      <c r="I3231" s="197"/>
      <c r="J3231" s="201" t="s">
        <v>3547</v>
      </c>
      <c r="K3231" s="197"/>
      <c r="L3231" s="192"/>
      <c r="M3231" s="197"/>
      <c r="N3231" s="192" t="s">
        <v>4715</v>
      </c>
      <c r="O3231" s="194" t="s">
        <v>3318</v>
      </c>
      <c r="P3231" s="192" t="s">
        <v>11315</v>
      </c>
      <c r="Q3231" s="197" t="s">
        <v>3547</v>
      </c>
    </row>
    <row r="3232" spans="1:17">
      <c r="A3232" s="192" t="s">
        <v>7738</v>
      </c>
      <c r="B3232" s="196">
        <v>1.3431999999999999</v>
      </c>
      <c r="C3232" s="196">
        <v>1.0790999999999999</v>
      </c>
      <c r="D3232" s="196">
        <v>39.680499999999995</v>
      </c>
      <c r="E3232" s="196">
        <v>38.118599999999994</v>
      </c>
      <c r="F3232" s="196">
        <v>41.686199999999999</v>
      </c>
      <c r="G3232" s="196">
        <v>39.826099999999997</v>
      </c>
      <c r="H3232" s="197" t="s">
        <v>4728</v>
      </c>
      <c r="I3232" s="197" t="s">
        <v>4266</v>
      </c>
      <c r="J3232" s="201" t="s">
        <v>3547</v>
      </c>
      <c r="K3232" s="197" t="s">
        <v>3550</v>
      </c>
      <c r="L3232" s="192"/>
      <c r="M3232" s="197">
        <v>1.5599999999999999E-2</v>
      </c>
      <c r="N3232" s="192" t="s">
        <v>1341</v>
      </c>
      <c r="O3232" s="194" t="s">
        <v>3329</v>
      </c>
      <c r="P3232" s="192" t="s">
        <v>11327</v>
      </c>
      <c r="Q3232" s="197" t="s">
        <v>3547</v>
      </c>
    </row>
    <row r="3233" spans="1:17">
      <c r="A3233" s="192" t="s">
        <v>7739</v>
      </c>
      <c r="B3233" s="196">
        <v>1.9753999999999998</v>
      </c>
      <c r="C3233" s="196">
        <v>1.0239999999999998</v>
      </c>
      <c r="D3233" s="196">
        <v>42.471699999999998</v>
      </c>
      <c r="E3233" s="196">
        <v>43.931599999999996</v>
      </c>
      <c r="F3233" s="196">
        <v>43.878699999999995</v>
      </c>
      <c r="G3233" s="196">
        <v>43.439099999999996</v>
      </c>
      <c r="H3233" s="197" t="s">
        <v>1417</v>
      </c>
      <c r="I3233" s="197"/>
      <c r="J3233" s="201" t="s">
        <v>3547</v>
      </c>
      <c r="K3233" s="197"/>
      <c r="L3233" s="192"/>
      <c r="M3233" s="197"/>
      <c r="N3233" s="192" t="s">
        <v>4729</v>
      </c>
      <c r="O3233" s="194" t="s">
        <v>3330</v>
      </c>
      <c r="P3233" s="192" t="s">
        <v>11328</v>
      </c>
      <c r="Q3233" s="197" t="s">
        <v>3547</v>
      </c>
    </row>
    <row r="3234" spans="1:17">
      <c r="A3234" s="192" t="s">
        <v>7740</v>
      </c>
      <c r="B3234" s="196">
        <v>1.4568999999999999</v>
      </c>
      <c r="C3234" s="196">
        <v>0.98229999999999995</v>
      </c>
      <c r="D3234" s="196">
        <v>37.689799999999998</v>
      </c>
      <c r="E3234" s="196">
        <v>39.503399999999999</v>
      </c>
      <c r="F3234" s="196">
        <v>41.727399999999996</v>
      </c>
      <c r="G3234" s="196">
        <v>39.668499999999995</v>
      </c>
      <c r="H3234" s="197" t="s">
        <v>4728</v>
      </c>
      <c r="I3234" s="197"/>
      <c r="J3234" s="201" t="s">
        <v>3547</v>
      </c>
      <c r="K3234" s="197"/>
      <c r="L3234" s="192"/>
      <c r="M3234" s="197"/>
      <c r="N3234" s="192" t="s">
        <v>4730</v>
      </c>
      <c r="O3234" s="194" t="s">
        <v>3331</v>
      </c>
      <c r="P3234" s="192" t="s">
        <v>11329</v>
      </c>
      <c r="Q3234" s="197" t="s">
        <v>3547</v>
      </c>
    </row>
    <row r="3235" spans="1:17">
      <c r="A3235" s="192" t="s">
        <v>7741</v>
      </c>
      <c r="B3235" s="196">
        <v>1.3814</v>
      </c>
      <c r="C3235" s="196">
        <v>1.0196000000000001</v>
      </c>
      <c r="D3235" s="196">
        <v>40.701699999999995</v>
      </c>
      <c r="E3235" s="196">
        <v>40.750299999999996</v>
      </c>
      <c r="F3235" s="196">
        <v>40.966299999999997</v>
      </c>
      <c r="G3235" s="196">
        <v>40.803199999999997</v>
      </c>
      <c r="H3235" s="197" t="s">
        <v>4728</v>
      </c>
      <c r="I3235" s="197"/>
      <c r="J3235" s="201" t="s">
        <v>3547</v>
      </c>
      <c r="K3235" s="197"/>
      <c r="L3235" s="192"/>
      <c r="M3235" s="197">
        <v>3.73E-2</v>
      </c>
      <c r="N3235" s="192" t="s">
        <v>3757</v>
      </c>
      <c r="O3235" s="194" t="s">
        <v>3332</v>
      </c>
      <c r="P3235" s="192" t="s">
        <v>11330</v>
      </c>
      <c r="Q3235" s="197" t="s">
        <v>3547</v>
      </c>
    </row>
    <row r="3236" spans="1:17">
      <c r="A3236" s="192" t="s">
        <v>7742</v>
      </c>
      <c r="B3236" s="196">
        <v>1.3468</v>
      </c>
      <c r="C3236" s="196">
        <v>1.0489999999999999</v>
      </c>
      <c r="D3236" s="196">
        <v>38.3371</v>
      </c>
      <c r="E3236" s="196">
        <v>40.157299999999999</v>
      </c>
      <c r="F3236" s="196">
        <v>40.269299999999994</v>
      </c>
      <c r="G3236" s="196">
        <v>39.576899999999995</v>
      </c>
      <c r="H3236" s="197" t="s">
        <v>4728</v>
      </c>
      <c r="I3236" s="197" t="s">
        <v>1668</v>
      </c>
      <c r="J3236" s="201" t="s">
        <v>3547</v>
      </c>
      <c r="K3236" s="197" t="s">
        <v>3550</v>
      </c>
      <c r="L3236" s="192"/>
      <c r="M3236" s="197">
        <v>5.0299999999999997E-2</v>
      </c>
      <c r="N3236" s="192" t="s">
        <v>4731</v>
      </c>
      <c r="O3236" s="194" t="s">
        <v>3333</v>
      </c>
      <c r="P3236" s="192" t="s">
        <v>11331</v>
      </c>
      <c r="Q3236" s="197" t="s">
        <v>3547</v>
      </c>
    </row>
    <row r="3237" spans="1:17">
      <c r="A3237" s="192" t="s">
        <v>7743</v>
      </c>
      <c r="B3237" s="196">
        <v>1.3898999999999999</v>
      </c>
      <c r="C3237" s="196">
        <v>1.0239999999999998</v>
      </c>
      <c r="D3237" s="196">
        <v>37.021499999999996</v>
      </c>
      <c r="E3237" s="196">
        <v>37.741599999999998</v>
      </c>
      <c r="F3237" s="196">
        <v>38.240899999999996</v>
      </c>
      <c r="G3237" s="196">
        <v>37.696499999999993</v>
      </c>
      <c r="H3237" s="197" t="s">
        <v>1417</v>
      </c>
      <c r="I3237" s="197" t="s">
        <v>1417</v>
      </c>
      <c r="J3237" s="201" t="s">
        <v>3547</v>
      </c>
      <c r="K3237" s="197" t="s">
        <v>3550</v>
      </c>
      <c r="L3237" s="192"/>
      <c r="M3237" s="197"/>
      <c r="N3237" s="192" t="s">
        <v>3609</v>
      </c>
      <c r="O3237" s="194" t="s">
        <v>3334</v>
      </c>
      <c r="P3237" s="192" t="s">
        <v>11332</v>
      </c>
      <c r="Q3237" s="197" t="s">
        <v>9817</v>
      </c>
    </row>
    <row r="3238" spans="1:17">
      <c r="A3238" s="192" t="s">
        <v>7746</v>
      </c>
      <c r="B3238" s="196">
        <v>1.3696999999999999</v>
      </c>
      <c r="C3238" s="196">
        <v>0.76259999999999994</v>
      </c>
      <c r="D3238" s="196">
        <v>31.781899999999997</v>
      </c>
      <c r="E3238" s="196">
        <v>31.168099999999999</v>
      </c>
      <c r="F3238" s="196">
        <v>32.395299999999999</v>
      </c>
      <c r="G3238" s="196">
        <v>31.775599999999997</v>
      </c>
      <c r="H3238" s="197" t="s">
        <v>4014</v>
      </c>
      <c r="I3238" s="197"/>
      <c r="J3238" s="201" t="s">
        <v>3547</v>
      </c>
      <c r="K3238" s="197"/>
      <c r="L3238" s="192"/>
      <c r="M3238" s="197"/>
      <c r="N3238" s="192" t="s">
        <v>4732</v>
      </c>
      <c r="O3238" s="194" t="s">
        <v>3335</v>
      </c>
      <c r="P3238" s="192" t="s">
        <v>11333</v>
      </c>
      <c r="Q3238" s="197" t="s">
        <v>3547</v>
      </c>
    </row>
    <row r="3239" spans="1:17">
      <c r="A3239" s="192" t="s">
        <v>7747</v>
      </c>
      <c r="B3239" s="196">
        <v>1.0841999999999998</v>
      </c>
      <c r="C3239" s="196">
        <v>0.76259999999999994</v>
      </c>
      <c r="D3239" s="196">
        <v>29.185499999999998</v>
      </c>
      <c r="E3239" s="196">
        <v>29.307899999999997</v>
      </c>
      <c r="F3239" s="196">
        <v>30.4575</v>
      </c>
      <c r="G3239" s="196">
        <v>29.596799999999998</v>
      </c>
      <c r="H3239" s="197" t="s">
        <v>4014</v>
      </c>
      <c r="I3239" s="197"/>
      <c r="J3239" s="201" t="s">
        <v>3547</v>
      </c>
      <c r="K3239" s="197"/>
      <c r="L3239" s="192"/>
      <c r="M3239" s="197"/>
      <c r="N3239" s="192" t="s">
        <v>3611</v>
      </c>
      <c r="O3239" s="194" t="s">
        <v>3336</v>
      </c>
      <c r="P3239" s="192" t="s">
        <v>11334</v>
      </c>
      <c r="Q3239" s="197" t="s">
        <v>3547</v>
      </c>
    </row>
    <row r="3240" spans="1:17">
      <c r="A3240" s="192" t="s">
        <v>7748</v>
      </c>
      <c r="B3240" s="196">
        <v>1.5770999999999999</v>
      </c>
      <c r="C3240" s="196">
        <v>0.9242999999999999</v>
      </c>
      <c r="D3240" s="196">
        <v>35.786699999999996</v>
      </c>
      <c r="E3240" s="196">
        <v>36.889699999999998</v>
      </c>
      <c r="F3240" s="196">
        <v>37.755699999999997</v>
      </c>
      <c r="G3240" s="196">
        <v>36.788199999999996</v>
      </c>
      <c r="H3240" s="197" t="s">
        <v>4733</v>
      </c>
      <c r="I3240" s="197" t="s">
        <v>1438</v>
      </c>
      <c r="J3240" s="201" t="s">
        <v>3547</v>
      </c>
      <c r="K3240" s="197" t="s">
        <v>3550</v>
      </c>
      <c r="L3240" s="192"/>
      <c r="M3240" s="197"/>
      <c r="N3240" s="192" t="s">
        <v>4734</v>
      </c>
      <c r="O3240" s="194" t="s">
        <v>3337</v>
      </c>
      <c r="P3240" s="192" t="s">
        <v>11335</v>
      </c>
      <c r="Q3240" s="197" t="s">
        <v>9817</v>
      </c>
    </row>
    <row r="3241" spans="1:17">
      <c r="A3241" s="192" t="s">
        <v>7749</v>
      </c>
      <c r="B3241" s="196">
        <v>1.7625</v>
      </c>
      <c r="C3241" s="196">
        <v>1.0198999999999998</v>
      </c>
      <c r="D3241" s="196">
        <v>35.1708</v>
      </c>
      <c r="E3241" s="196">
        <v>34.759299999999996</v>
      </c>
      <c r="F3241" s="196">
        <v>37.944699999999997</v>
      </c>
      <c r="G3241" s="196">
        <v>35.959299999999999</v>
      </c>
      <c r="H3241" s="197" t="s">
        <v>2021</v>
      </c>
      <c r="I3241" s="197" t="s">
        <v>1771</v>
      </c>
      <c r="J3241" s="201" t="s">
        <v>3547</v>
      </c>
      <c r="K3241" s="197" t="s">
        <v>3550</v>
      </c>
      <c r="L3241" s="192"/>
      <c r="M3241" s="197"/>
      <c r="N3241" s="192" t="s">
        <v>4735</v>
      </c>
      <c r="O3241" s="194" t="s">
        <v>3338</v>
      </c>
      <c r="P3241" s="192" t="s">
        <v>11336</v>
      </c>
      <c r="Q3241" s="197" t="s">
        <v>9817</v>
      </c>
    </row>
    <row r="3242" spans="1:17">
      <c r="A3242" s="192" t="s">
        <v>7750</v>
      </c>
      <c r="B3242" s="196">
        <v>2.3350999999999997</v>
      </c>
      <c r="C3242" s="196">
        <v>0.8970999999999999</v>
      </c>
      <c r="D3242" s="196">
        <v>38.077299999999994</v>
      </c>
      <c r="E3242" s="196">
        <v>39.033299999999997</v>
      </c>
      <c r="F3242" s="196">
        <v>40.1571</v>
      </c>
      <c r="G3242" s="196">
        <v>39.098299999999995</v>
      </c>
      <c r="H3242" s="197" t="s">
        <v>1767</v>
      </c>
      <c r="I3242" s="197"/>
      <c r="J3242" s="201" t="s">
        <v>3547</v>
      </c>
      <c r="K3242" s="197"/>
      <c r="L3242" s="192"/>
      <c r="M3242" s="197"/>
      <c r="N3242" s="192" t="s">
        <v>4736</v>
      </c>
      <c r="O3242" s="194" t="s">
        <v>3339</v>
      </c>
      <c r="P3242" s="192" t="s">
        <v>11337</v>
      </c>
      <c r="Q3242" s="197" t="s">
        <v>3547</v>
      </c>
    </row>
    <row r="3243" spans="1:17">
      <c r="A3243" s="192" t="s">
        <v>7751</v>
      </c>
      <c r="B3243" s="196">
        <v>2.3582999999999998</v>
      </c>
      <c r="C3243" s="196">
        <v>0.96219999999999994</v>
      </c>
      <c r="D3243" s="196">
        <v>37.555599999999998</v>
      </c>
      <c r="E3243" s="196">
        <v>38.374799999999993</v>
      </c>
      <c r="F3243" s="196">
        <v>41.066699999999997</v>
      </c>
      <c r="G3243" s="196">
        <v>39.0351</v>
      </c>
      <c r="H3243" s="197" t="s">
        <v>1438</v>
      </c>
      <c r="I3243" s="197"/>
      <c r="J3243" s="201" t="s">
        <v>3547</v>
      </c>
      <c r="K3243" s="197"/>
      <c r="L3243" s="192"/>
      <c r="M3243" s="197"/>
      <c r="N3243" s="192" t="s">
        <v>4737</v>
      </c>
      <c r="O3243" s="194" t="s">
        <v>3340</v>
      </c>
      <c r="P3243" s="192" t="s">
        <v>11338</v>
      </c>
      <c r="Q3243" s="197" t="s">
        <v>3547</v>
      </c>
    </row>
    <row r="3244" spans="1:17">
      <c r="A3244" s="192" t="s">
        <v>7752</v>
      </c>
      <c r="B3244" s="196">
        <v>1.8678999999999999</v>
      </c>
      <c r="C3244" s="196">
        <v>0.8970999999999999</v>
      </c>
      <c r="D3244" s="196">
        <v>35.738</v>
      </c>
      <c r="E3244" s="196">
        <v>35.741699999999994</v>
      </c>
      <c r="F3244" s="196">
        <v>36.196399999999997</v>
      </c>
      <c r="G3244" s="196">
        <v>35.895399999999995</v>
      </c>
      <c r="H3244" s="197" t="s">
        <v>1767</v>
      </c>
      <c r="I3244" s="197"/>
      <c r="J3244" s="201" t="s">
        <v>3547</v>
      </c>
      <c r="K3244" s="197"/>
      <c r="L3244" s="192"/>
      <c r="M3244" s="197"/>
      <c r="N3244" s="192" t="s">
        <v>4736</v>
      </c>
      <c r="O3244" s="194" t="s">
        <v>3339</v>
      </c>
      <c r="P3244" s="192" t="s">
        <v>11337</v>
      </c>
      <c r="Q3244" s="197" t="s">
        <v>3547</v>
      </c>
    </row>
    <row r="3245" spans="1:17">
      <c r="A3245" s="192" t="s">
        <v>7753</v>
      </c>
      <c r="B3245" s="196"/>
      <c r="C3245" s="196">
        <v>0.76469999999999994</v>
      </c>
      <c r="D3245" s="196">
        <v>26.249599999999997</v>
      </c>
      <c r="E3245" s="196">
        <v>25.360799999999998</v>
      </c>
      <c r="F3245" s="196"/>
      <c r="G3245" s="196">
        <v>25.886799999999997</v>
      </c>
      <c r="H3245" s="197" t="s">
        <v>4014</v>
      </c>
      <c r="I3245" s="197"/>
      <c r="J3245" s="201" t="s">
        <v>3547</v>
      </c>
      <c r="K3245" s="197"/>
      <c r="L3245" s="192"/>
      <c r="M3245" s="197">
        <v>2.0999999999999999E-3</v>
      </c>
      <c r="N3245" s="192" t="s">
        <v>3569</v>
      </c>
      <c r="O3245" s="194" t="s">
        <v>3341</v>
      </c>
      <c r="P3245" s="192" t="s">
        <v>11339</v>
      </c>
      <c r="Q3245" s="197" t="s">
        <v>3547</v>
      </c>
    </row>
    <row r="3246" spans="1:17">
      <c r="A3246" s="192" t="s">
        <v>7754</v>
      </c>
      <c r="B3246" s="196">
        <v>1.4603999999999999</v>
      </c>
      <c r="C3246" s="196">
        <v>0.85189999999999999</v>
      </c>
      <c r="D3246" s="196">
        <v>30.508099999999999</v>
      </c>
      <c r="E3246" s="196">
        <v>32.597999999999999</v>
      </c>
      <c r="F3246" s="196">
        <v>32.729299999999995</v>
      </c>
      <c r="G3246" s="196">
        <v>31.940899999999999</v>
      </c>
      <c r="H3246" s="197" t="s">
        <v>4014</v>
      </c>
      <c r="I3246" s="197" t="s">
        <v>1591</v>
      </c>
      <c r="J3246" s="201" t="s">
        <v>3547</v>
      </c>
      <c r="K3246" s="197" t="s">
        <v>3550</v>
      </c>
      <c r="L3246" s="192"/>
      <c r="M3246" s="197"/>
      <c r="N3246" s="192" t="s">
        <v>4386</v>
      </c>
      <c r="O3246" s="194" t="s">
        <v>3342</v>
      </c>
      <c r="P3246" s="192" t="s">
        <v>11340</v>
      </c>
      <c r="Q3246" s="197" t="s">
        <v>3547</v>
      </c>
    </row>
    <row r="3247" spans="1:17">
      <c r="A3247" s="192" t="s">
        <v>7755</v>
      </c>
      <c r="B3247" s="196">
        <v>1.7976999999999999</v>
      </c>
      <c r="C3247" s="196">
        <v>0.8970999999999999</v>
      </c>
      <c r="D3247" s="196">
        <v>35.685799999999993</v>
      </c>
      <c r="E3247" s="196">
        <v>35.679199999999994</v>
      </c>
      <c r="F3247" s="196">
        <v>36.189599999999999</v>
      </c>
      <c r="G3247" s="196">
        <v>35.860999999999997</v>
      </c>
      <c r="H3247" s="197" t="s">
        <v>1767</v>
      </c>
      <c r="I3247" s="197"/>
      <c r="J3247" s="201" t="s">
        <v>3547</v>
      </c>
      <c r="K3247" s="197"/>
      <c r="L3247" s="192"/>
      <c r="M3247" s="197"/>
      <c r="N3247" s="192" t="s">
        <v>4738</v>
      </c>
      <c r="O3247" s="194" t="s">
        <v>3343</v>
      </c>
      <c r="P3247" s="192" t="s">
        <v>11341</v>
      </c>
      <c r="Q3247" s="197" t="s">
        <v>3547</v>
      </c>
    </row>
    <row r="3248" spans="1:17">
      <c r="A3248" s="192" t="s">
        <v>7756</v>
      </c>
      <c r="B3248" s="196">
        <v>1.5794999999999999</v>
      </c>
      <c r="C3248" s="196">
        <v>0.9242999999999999</v>
      </c>
      <c r="D3248" s="196">
        <v>33.7395</v>
      </c>
      <c r="E3248" s="196">
        <v>35.268799999999999</v>
      </c>
      <c r="F3248" s="196">
        <v>36.401399999999995</v>
      </c>
      <c r="G3248" s="196">
        <v>35.135599999999997</v>
      </c>
      <c r="H3248" s="197" t="s">
        <v>4739</v>
      </c>
      <c r="I3248" s="197" t="s">
        <v>1438</v>
      </c>
      <c r="J3248" s="201" t="s">
        <v>3547</v>
      </c>
      <c r="K3248" s="197" t="s">
        <v>3550</v>
      </c>
      <c r="L3248" s="192"/>
      <c r="M3248" s="197">
        <v>1.6199999999999999E-2</v>
      </c>
      <c r="N3248" s="192" t="s">
        <v>4740</v>
      </c>
      <c r="O3248" s="194" t="s">
        <v>3344</v>
      </c>
      <c r="P3248" s="192" t="s">
        <v>11342</v>
      </c>
      <c r="Q3248" s="197" t="s">
        <v>9817</v>
      </c>
    </row>
    <row r="3249" spans="1:17">
      <c r="A3249" s="192" t="s">
        <v>7757</v>
      </c>
      <c r="B3249" s="196">
        <v>1.5249999999999999</v>
      </c>
      <c r="C3249" s="196">
        <v>1.0198999999999998</v>
      </c>
      <c r="D3249" s="196">
        <v>36.524099999999997</v>
      </c>
      <c r="E3249" s="196">
        <v>38.348999999999997</v>
      </c>
      <c r="F3249" s="196">
        <v>38.0383</v>
      </c>
      <c r="G3249" s="196">
        <v>37.639999999999993</v>
      </c>
      <c r="H3249" s="197" t="s">
        <v>1771</v>
      </c>
      <c r="I3249" s="197"/>
      <c r="J3249" s="201" t="s">
        <v>3547</v>
      </c>
      <c r="K3249" s="197"/>
      <c r="L3249" s="192"/>
      <c r="M3249" s="197"/>
      <c r="N3249" s="192" t="s">
        <v>4741</v>
      </c>
      <c r="O3249" s="194" t="s">
        <v>3345</v>
      </c>
      <c r="P3249" s="192" t="s">
        <v>11343</v>
      </c>
      <c r="Q3249" s="197" t="s">
        <v>3547</v>
      </c>
    </row>
    <row r="3250" spans="1:17">
      <c r="A3250" s="192" t="s">
        <v>7758</v>
      </c>
      <c r="B3250" s="196">
        <v>1.3045</v>
      </c>
      <c r="C3250" s="196">
        <v>0.89999999999999991</v>
      </c>
      <c r="D3250" s="196">
        <v>38.108799999999995</v>
      </c>
      <c r="E3250" s="196">
        <v>39.600199999999994</v>
      </c>
      <c r="F3250" s="196">
        <v>40.186099999999996</v>
      </c>
      <c r="G3250" s="196">
        <v>39.303299999999993</v>
      </c>
      <c r="H3250" s="197" t="s">
        <v>1689</v>
      </c>
      <c r="I3250" s="197"/>
      <c r="J3250" s="201" t="s">
        <v>3547</v>
      </c>
      <c r="K3250" s="197"/>
      <c r="L3250" s="192"/>
      <c r="M3250" s="197"/>
      <c r="N3250" s="192" t="s">
        <v>4742</v>
      </c>
      <c r="O3250" s="194" t="s">
        <v>3346</v>
      </c>
      <c r="P3250" s="192" t="s">
        <v>11344</v>
      </c>
      <c r="Q3250" s="197" t="s">
        <v>3547</v>
      </c>
    </row>
    <row r="3251" spans="1:17">
      <c r="A3251" s="192" t="s">
        <v>7759</v>
      </c>
      <c r="B3251" s="196">
        <v>1.7564</v>
      </c>
      <c r="C3251" s="196">
        <v>0.9242999999999999</v>
      </c>
      <c r="D3251" s="196">
        <v>35.786299999999997</v>
      </c>
      <c r="E3251" s="196">
        <v>37.712599999999995</v>
      </c>
      <c r="F3251" s="196">
        <v>36.955199999999998</v>
      </c>
      <c r="G3251" s="196">
        <v>36.798399999999994</v>
      </c>
      <c r="H3251" s="197" t="s">
        <v>1591</v>
      </c>
      <c r="I3251" s="197" t="s">
        <v>1438</v>
      </c>
      <c r="J3251" s="201" t="s">
        <v>3547</v>
      </c>
      <c r="K3251" s="197" t="s">
        <v>3550</v>
      </c>
      <c r="L3251" s="192"/>
      <c r="M3251" s="197"/>
      <c r="N3251" s="192" t="s">
        <v>4743</v>
      </c>
      <c r="O3251" s="194" t="s">
        <v>3347</v>
      </c>
      <c r="P3251" s="192" t="s">
        <v>11345</v>
      </c>
      <c r="Q3251" s="197" t="s">
        <v>9817</v>
      </c>
    </row>
    <row r="3252" spans="1:17">
      <c r="A3252" s="192" t="s">
        <v>7760</v>
      </c>
      <c r="B3252" s="196">
        <v>1.7455999999999998</v>
      </c>
      <c r="C3252" s="196">
        <v>1.0198999999999998</v>
      </c>
      <c r="D3252" s="196">
        <v>40.023799999999994</v>
      </c>
      <c r="E3252" s="196">
        <v>38.627099999999999</v>
      </c>
      <c r="F3252" s="196">
        <v>41.778099999999995</v>
      </c>
      <c r="G3252" s="196">
        <v>40.090499999999999</v>
      </c>
      <c r="H3252" s="197" t="s">
        <v>1771</v>
      </c>
      <c r="I3252" s="197"/>
      <c r="J3252" s="201" t="s">
        <v>3547</v>
      </c>
      <c r="K3252" s="197"/>
      <c r="L3252" s="192"/>
      <c r="M3252" s="197"/>
      <c r="N3252" s="192" t="s">
        <v>4744</v>
      </c>
      <c r="O3252" s="194" t="s">
        <v>3348</v>
      </c>
      <c r="P3252" s="192" t="s">
        <v>11346</v>
      </c>
      <c r="Q3252" s="197" t="s">
        <v>3547</v>
      </c>
    </row>
    <row r="3253" spans="1:17">
      <c r="A3253" s="192" t="s">
        <v>7761</v>
      </c>
      <c r="B3253" s="196">
        <v>1.4630999999999998</v>
      </c>
      <c r="C3253" s="196">
        <v>1.0198999999999998</v>
      </c>
      <c r="D3253" s="196">
        <v>40.042899999999996</v>
      </c>
      <c r="E3253" s="196">
        <v>43.127599999999994</v>
      </c>
      <c r="F3253" s="196">
        <v>43.721199999999996</v>
      </c>
      <c r="G3253" s="196">
        <v>42.200699999999998</v>
      </c>
      <c r="H3253" s="197" t="s">
        <v>1771</v>
      </c>
      <c r="I3253" s="197"/>
      <c r="J3253" s="201" t="s">
        <v>3547</v>
      </c>
      <c r="K3253" s="197"/>
      <c r="L3253" s="192"/>
      <c r="M3253" s="197"/>
      <c r="N3253" s="192" t="s">
        <v>4745</v>
      </c>
      <c r="O3253" s="194" t="s">
        <v>3349</v>
      </c>
      <c r="P3253" s="192" t="s">
        <v>11347</v>
      </c>
      <c r="Q3253" s="197" t="s">
        <v>3547</v>
      </c>
    </row>
    <row r="3254" spans="1:17">
      <c r="A3254" s="192" t="s">
        <v>7762</v>
      </c>
      <c r="B3254" s="196">
        <v>2.0937999999999999</v>
      </c>
      <c r="C3254" s="196">
        <v>0.8980999999999999</v>
      </c>
      <c r="D3254" s="196">
        <v>38.327399999999997</v>
      </c>
      <c r="E3254" s="196">
        <v>38.105999999999995</v>
      </c>
      <c r="F3254" s="196">
        <v>38.657199999999996</v>
      </c>
      <c r="G3254" s="196">
        <v>38.369099999999996</v>
      </c>
      <c r="H3254" s="197" t="s">
        <v>1693</v>
      </c>
      <c r="I3254" s="197"/>
      <c r="J3254" s="201" t="s">
        <v>3547</v>
      </c>
      <c r="K3254" s="197"/>
      <c r="L3254" s="192"/>
      <c r="M3254" s="197"/>
      <c r="N3254" s="192" t="s">
        <v>4746</v>
      </c>
      <c r="O3254" s="194" t="s">
        <v>3350</v>
      </c>
      <c r="P3254" s="192" t="s">
        <v>11348</v>
      </c>
      <c r="Q3254" s="197" t="s">
        <v>3547</v>
      </c>
    </row>
    <row r="3255" spans="1:17">
      <c r="A3255" s="192" t="s">
        <v>7763</v>
      </c>
      <c r="B3255" s="196">
        <v>2.3181999999999996</v>
      </c>
      <c r="C3255" s="196">
        <v>0.89999999999999991</v>
      </c>
      <c r="D3255" s="196">
        <v>36.676599999999993</v>
      </c>
      <c r="E3255" s="196">
        <v>36.505199999999995</v>
      </c>
      <c r="F3255" s="196">
        <v>36.898499999999999</v>
      </c>
      <c r="G3255" s="196">
        <v>36.696199999999997</v>
      </c>
      <c r="H3255" s="197" t="s">
        <v>1689</v>
      </c>
      <c r="I3255" s="197"/>
      <c r="J3255" s="201" t="s">
        <v>3547</v>
      </c>
      <c r="K3255" s="197"/>
      <c r="L3255" s="192"/>
      <c r="M3255" s="197"/>
      <c r="N3255" s="192" t="s">
        <v>4747</v>
      </c>
      <c r="O3255" s="194" t="s">
        <v>3351</v>
      </c>
      <c r="P3255" s="192" t="s">
        <v>11349</v>
      </c>
      <c r="Q3255" s="197" t="s">
        <v>3547</v>
      </c>
    </row>
    <row r="3256" spans="1:17">
      <c r="A3256" s="192" t="s">
        <v>7764</v>
      </c>
      <c r="B3256" s="196">
        <v>1.1928999999999998</v>
      </c>
      <c r="C3256" s="196">
        <v>1.0198999999999998</v>
      </c>
      <c r="D3256" s="196">
        <v>36.402699999999996</v>
      </c>
      <c r="E3256" s="196">
        <v>36.068299999999994</v>
      </c>
      <c r="F3256" s="196">
        <v>36.869099999999996</v>
      </c>
      <c r="G3256" s="196">
        <v>36.438399999999994</v>
      </c>
      <c r="H3256" s="197" t="s">
        <v>1771</v>
      </c>
      <c r="I3256" s="197"/>
      <c r="J3256" s="201" t="s">
        <v>3547</v>
      </c>
      <c r="K3256" s="197"/>
      <c r="L3256" s="192"/>
      <c r="M3256" s="197"/>
      <c r="N3256" s="192" t="s">
        <v>4020</v>
      </c>
      <c r="O3256" s="194" t="s">
        <v>3352</v>
      </c>
      <c r="P3256" s="192" t="s">
        <v>11350</v>
      </c>
      <c r="Q3256" s="197" t="s">
        <v>3547</v>
      </c>
    </row>
    <row r="3257" spans="1:17">
      <c r="A3257" s="192" t="s">
        <v>7765</v>
      </c>
      <c r="B3257" s="196">
        <v>1.4082999999999999</v>
      </c>
      <c r="C3257" s="196">
        <v>0.76259999999999994</v>
      </c>
      <c r="D3257" s="196">
        <v>32.313399999999994</v>
      </c>
      <c r="E3257" s="196">
        <v>32.788199999999996</v>
      </c>
      <c r="F3257" s="196">
        <v>34.357899999999994</v>
      </c>
      <c r="G3257" s="196">
        <v>33.128799999999998</v>
      </c>
      <c r="H3257" s="197" t="s">
        <v>4014</v>
      </c>
      <c r="I3257" s="197"/>
      <c r="J3257" s="201" t="s">
        <v>3547</v>
      </c>
      <c r="K3257" s="197"/>
      <c r="L3257" s="192"/>
      <c r="M3257" s="197"/>
      <c r="N3257" s="192" t="s">
        <v>4522</v>
      </c>
      <c r="O3257" s="194" t="s">
        <v>3353</v>
      </c>
      <c r="P3257" s="192" t="s">
        <v>11351</v>
      </c>
      <c r="Q3257" s="197" t="s">
        <v>3547</v>
      </c>
    </row>
    <row r="3258" spans="1:17">
      <c r="A3258" s="192" t="s">
        <v>7766</v>
      </c>
      <c r="B3258" s="196">
        <v>1.3572</v>
      </c>
      <c r="C3258" s="196">
        <v>0.76259999999999994</v>
      </c>
      <c r="D3258" s="196">
        <v>29.099399999999999</v>
      </c>
      <c r="E3258" s="196">
        <v>29.645899999999997</v>
      </c>
      <c r="F3258" s="196">
        <v>30.3309</v>
      </c>
      <c r="G3258" s="196">
        <v>29.664199999999997</v>
      </c>
      <c r="H3258" s="197" t="s">
        <v>4014</v>
      </c>
      <c r="I3258" s="197"/>
      <c r="J3258" s="201" t="s">
        <v>3547</v>
      </c>
      <c r="K3258" s="197"/>
      <c r="L3258" s="192"/>
      <c r="M3258" s="197"/>
      <c r="N3258" s="192" t="s">
        <v>4748</v>
      </c>
      <c r="O3258" s="194" t="s">
        <v>3354</v>
      </c>
      <c r="P3258" s="192" t="s">
        <v>11352</v>
      </c>
      <c r="Q3258" s="197" t="s">
        <v>3547</v>
      </c>
    </row>
    <row r="3259" spans="1:17">
      <c r="A3259" s="192" t="s">
        <v>7767</v>
      </c>
      <c r="B3259" s="196">
        <v>1.6044999999999998</v>
      </c>
      <c r="C3259" s="196">
        <v>1.0198999999999998</v>
      </c>
      <c r="D3259" s="196">
        <v>41.183599999999998</v>
      </c>
      <c r="E3259" s="196">
        <v>42.262599999999999</v>
      </c>
      <c r="F3259" s="196">
        <v>43.111399999999996</v>
      </c>
      <c r="G3259" s="196">
        <v>42.147399999999998</v>
      </c>
      <c r="H3259" s="197" t="s">
        <v>1771</v>
      </c>
      <c r="I3259" s="197"/>
      <c r="J3259" s="201" t="s">
        <v>3547</v>
      </c>
      <c r="K3259" s="197"/>
      <c r="L3259" s="192"/>
      <c r="M3259" s="197"/>
      <c r="N3259" s="192" t="s">
        <v>4749</v>
      </c>
      <c r="O3259" s="194" t="s">
        <v>3355</v>
      </c>
      <c r="P3259" s="192" t="s">
        <v>3430</v>
      </c>
      <c r="Q3259" s="197" t="s">
        <v>3547</v>
      </c>
    </row>
    <row r="3260" spans="1:17">
      <c r="A3260" s="192" t="s">
        <v>7768</v>
      </c>
      <c r="B3260" s="196">
        <v>2.0330999999999997</v>
      </c>
      <c r="C3260" s="196">
        <v>0.8970999999999999</v>
      </c>
      <c r="D3260" s="196">
        <v>35.495099999999994</v>
      </c>
      <c r="E3260" s="196">
        <v>35.674899999999994</v>
      </c>
      <c r="F3260" s="196">
        <v>36.055999999999997</v>
      </c>
      <c r="G3260" s="196">
        <v>35.747499999999995</v>
      </c>
      <c r="H3260" s="197" t="s">
        <v>1767</v>
      </c>
      <c r="I3260" s="197"/>
      <c r="J3260" s="201" t="s">
        <v>3547</v>
      </c>
      <c r="K3260" s="197"/>
      <c r="L3260" s="192"/>
      <c r="M3260" s="197"/>
      <c r="N3260" s="192" t="s">
        <v>4750</v>
      </c>
      <c r="O3260" s="194" t="s">
        <v>3356</v>
      </c>
      <c r="P3260" s="192" t="s">
        <v>11353</v>
      </c>
      <c r="Q3260" s="197" t="s">
        <v>3547</v>
      </c>
    </row>
    <row r="3261" spans="1:17">
      <c r="A3261" s="192" t="s">
        <v>7769</v>
      </c>
      <c r="B3261" s="196">
        <v>1.5834999999999999</v>
      </c>
      <c r="C3261" s="196">
        <v>0.88249999999999995</v>
      </c>
      <c r="D3261" s="196">
        <v>32.367299999999993</v>
      </c>
      <c r="E3261" s="196">
        <v>32.246199999999995</v>
      </c>
      <c r="F3261" s="196">
        <v>33.580499999999994</v>
      </c>
      <c r="G3261" s="196">
        <v>32.749399999999994</v>
      </c>
      <c r="H3261" s="197" t="s">
        <v>1396</v>
      </c>
      <c r="I3261" s="197" t="s">
        <v>1693</v>
      </c>
      <c r="J3261" s="201" t="s">
        <v>3547</v>
      </c>
      <c r="K3261" s="197" t="s">
        <v>3550</v>
      </c>
      <c r="L3261" s="192"/>
      <c r="M3261" s="197"/>
      <c r="N3261" s="192" t="s">
        <v>4751</v>
      </c>
      <c r="O3261" s="194" t="s">
        <v>3357</v>
      </c>
      <c r="P3261" s="192" t="s">
        <v>11354</v>
      </c>
      <c r="Q3261" s="197" t="s">
        <v>3547</v>
      </c>
    </row>
    <row r="3262" spans="1:17">
      <c r="A3262" s="192" t="s">
        <v>7770</v>
      </c>
      <c r="B3262" s="196">
        <v>1.44</v>
      </c>
      <c r="C3262" s="196">
        <v>1.0198999999999998</v>
      </c>
      <c r="D3262" s="196">
        <v>42.207699999999996</v>
      </c>
      <c r="E3262" s="196">
        <v>43.385299999999994</v>
      </c>
      <c r="F3262" s="196">
        <v>44.009099999999997</v>
      </c>
      <c r="G3262" s="196">
        <v>43.185799999999993</v>
      </c>
      <c r="H3262" s="197" t="s">
        <v>1771</v>
      </c>
      <c r="I3262" s="197"/>
      <c r="J3262" s="201" t="s">
        <v>3547</v>
      </c>
      <c r="K3262" s="197"/>
      <c r="L3262" s="192"/>
      <c r="M3262" s="197"/>
      <c r="N3262" s="192" t="s">
        <v>4752</v>
      </c>
      <c r="O3262" s="194" t="s">
        <v>3358</v>
      </c>
      <c r="P3262" s="192" t="s">
        <v>11355</v>
      </c>
      <c r="Q3262" s="197" t="s">
        <v>3547</v>
      </c>
    </row>
    <row r="3263" spans="1:17">
      <c r="A3263" s="192" t="s">
        <v>7771</v>
      </c>
      <c r="B3263" s="196">
        <v>1.5600999999999998</v>
      </c>
      <c r="C3263" s="196">
        <v>0.8970999999999999</v>
      </c>
      <c r="D3263" s="196">
        <v>38.757999999999996</v>
      </c>
      <c r="E3263" s="196">
        <v>38.238899999999994</v>
      </c>
      <c r="F3263" s="196">
        <v>39.813299999999998</v>
      </c>
      <c r="G3263" s="196">
        <v>38.936999999999998</v>
      </c>
      <c r="H3263" s="197" t="s">
        <v>1767</v>
      </c>
      <c r="I3263" s="197"/>
      <c r="J3263" s="201" t="s">
        <v>3547</v>
      </c>
      <c r="K3263" s="197"/>
      <c r="L3263" s="192"/>
      <c r="M3263" s="197"/>
      <c r="N3263" s="192" t="s">
        <v>4753</v>
      </c>
      <c r="O3263" s="194" t="s">
        <v>3359</v>
      </c>
      <c r="P3263" s="192" t="s">
        <v>11356</v>
      </c>
      <c r="Q3263" s="197" t="s">
        <v>3547</v>
      </c>
    </row>
    <row r="3264" spans="1:17">
      <c r="A3264" s="192" t="s">
        <v>7772</v>
      </c>
      <c r="B3264" s="196">
        <v>1.6790999999999998</v>
      </c>
      <c r="C3264" s="196">
        <v>1.0198999999999998</v>
      </c>
      <c r="D3264" s="196">
        <v>42.316299999999998</v>
      </c>
      <c r="E3264" s="196">
        <v>42.070699999999995</v>
      </c>
      <c r="F3264" s="196">
        <v>43.772999999999996</v>
      </c>
      <c r="G3264" s="196">
        <v>42.675799999999995</v>
      </c>
      <c r="H3264" s="197" t="s">
        <v>1771</v>
      </c>
      <c r="I3264" s="197"/>
      <c r="J3264" s="201" t="s">
        <v>3547</v>
      </c>
      <c r="K3264" s="197"/>
      <c r="L3264" s="192"/>
      <c r="M3264" s="197"/>
      <c r="N3264" s="192" t="s">
        <v>4754</v>
      </c>
      <c r="O3264" s="194" t="s">
        <v>3360</v>
      </c>
      <c r="P3264" s="192" t="s">
        <v>11357</v>
      </c>
      <c r="Q3264" s="197" t="s">
        <v>3547</v>
      </c>
    </row>
    <row r="3265" spans="1:17">
      <c r="A3265" s="192" t="s">
        <v>7773</v>
      </c>
      <c r="B3265" s="196">
        <v>1.6823999999999999</v>
      </c>
      <c r="C3265" s="196">
        <v>0.8970999999999999</v>
      </c>
      <c r="D3265" s="196">
        <v>37.718299999999999</v>
      </c>
      <c r="E3265" s="196">
        <v>37.9056</v>
      </c>
      <c r="F3265" s="196">
        <v>39.046399999999998</v>
      </c>
      <c r="G3265" s="196">
        <v>38.230399999999996</v>
      </c>
      <c r="H3265" s="197" t="s">
        <v>1767</v>
      </c>
      <c r="I3265" s="197"/>
      <c r="J3265" s="201" t="s">
        <v>3547</v>
      </c>
      <c r="K3265" s="197"/>
      <c r="L3265" s="192"/>
      <c r="M3265" s="197"/>
      <c r="N3265" s="192" t="s">
        <v>4736</v>
      </c>
      <c r="O3265" s="194" t="s">
        <v>3339</v>
      </c>
      <c r="P3265" s="192" t="s">
        <v>11337</v>
      </c>
      <c r="Q3265" s="197" t="s">
        <v>3547</v>
      </c>
    </row>
    <row r="3266" spans="1:17">
      <c r="A3266" s="192" t="s">
        <v>7774</v>
      </c>
      <c r="B3266" s="196">
        <v>1.5741999999999998</v>
      </c>
      <c r="C3266" s="196">
        <v>0.8980999999999999</v>
      </c>
      <c r="D3266" s="196">
        <v>35.418899999999994</v>
      </c>
      <c r="E3266" s="196">
        <v>36.830699999999993</v>
      </c>
      <c r="F3266" s="196">
        <v>37.770799999999994</v>
      </c>
      <c r="G3266" s="196">
        <v>36.673299999999998</v>
      </c>
      <c r="H3266" s="197" t="s">
        <v>1693</v>
      </c>
      <c r="I3266" s="197"/>
      <c r="J3266" s="201" t="s">
        <v>3547</v>
      </c>
      <c r="K3266" s="197"/>
      <c r="L3266" s="192"/>
      <c r="M3266" s="197"/>
      <c r="N3266" s="192" t="s">
        <v>4755</v>
      </c>
      <c r="O3266" s="194" t="s">
        <v>3361</v>
      </c>
      <c r="P3266" s="192" t="s">
        <v>11358</v>
      </c>
      <c r="Q3266" s="197" t="s">
        <v>3547</v>
      </c>
    </row>
    <row r="3267" spans="1:17">
      <c r="A3267" s="192" t="s">
        <v>7775</v>
      </c>
      <c r="B3267" s="196">
        <v>1.8300999999999998</v>
      </c>
      <c r="C3267" s="196">
        <v>1.0198999999999998</v>
      </c>
      <c r="D3267" s="196">
        <v>39.217399999999998</v>
      </c>
      <c r="E3267" s="196">
        <v>40.179399999999994</v>
      </c>
      <c r="F3267" s="196">
        <v>39.448799999999999</v>
      </c>
      <c r="G3267" s="196">
        <v>39.611399999999996</v>
      </c>
      <c r="H3267" s="197" t="s">
        <v>1771</v>
      </c>
      <c r="I3267" s="197"/>
      <c r="J3267" s="201" t="s">
        <v>3547</v>
      </c>
      <c r="K3267" s="197"/>
      <c r="L3267" s="192"/>
      <c r="M3267" s="197"/>
      <c r="N3267" s="192" t="s">
        <v>4756</v>
      </c>
      <c r="O3267" s="194" t="s">
        <v>3362</v>
      </c>
      <c r="P3267" s="192" t="s">
        <v>11359</v>
      </c>
      <c r="Q3267" s="197" t="s">
        <v>3547</v>
      </c>
    </row>
    <row r="3268" spans="1:17">
      <c r="A3268" s="192" t="s">
        <v>7776</v>
      </c>
      <c r="B3268" s="196">
        <v>1.7564</v>
      </c>
      <c r="C3268" s="196">
        <v>0.8970999999999999</v>
      </c>
      <c r="D3268" s="196">
        <v>32.865399999999994</v>
      </c>
      <c r="E3268" s="196">
        <v>33.065899999999999</v>
      </c>
      <c r="F3268" s="196">
        <v>33.845999999999997</v>
      </c>
      <c r="G3268" s="196">
        <v>33.269099999999995</v>
      </c>
      <c r="H3268" s="197" t="s">
        <v>1767</v>
      </c>
      <c r="I3268" s="197"/>
      <c r="J3268" s="201" t="s">
        <v>3547</v>
      </c>
      <c r="K3268" s="197"/>
      <c r="L3268" s="192"/>
      <c r="M3268" s="197"/>
      <c r="N3268" s="192" t="s">
        <v>4750</v>
      </c>
      <c r="O3268" s="194" t="s">
        <v>3356</v>
      </c>
      <c r="P3268" s="192" t="s">
        <v>11353</v>
      </c>
      <c r="Q3268" s="197" t="s">
        <v>3547</v>
      </c>
    </row>
    <row r="3269" spans="1:17">
      <c r="A3269" s="192" t="s">
        <v>7777</v>
      </c>
      <c r="B3269" s="196">
        <v>1.4910999999999999</v>
      </c>
      <c r="C3269" s="196">
        <v>0.76259999999999994</v>
      </c>
      <c r="D3269" s="196">
        <v>28.6936</v>
      </c>
      <c r="E3269" s="196">
        <v>29.216099999999997</v>
      </c>
      <c r="F3269" s="196">
        <v>30.4117</v>
      </c>
      <c r="G3269" s="196">
        <v>29.435499999999998</v>
      </c>
      <c r="H3269" s="197" t="s">
        <v>1556</v>
      </c>
      <c r="I3269" s="197"/>
      <c r="J3269" s="201" t="s">
        <v>3547</v>
      </c>
      <c r="K3269" s="197"/>
      <c r="L3269" s="192"/>
      <c r="M3269" s="197"/>
      <c r="N3269" s="192" t="s">
        <v>1341</v>
      </c>
      <c r="O3269" s="194" t="s">
        <v>3363</v>
      </c>
      <c r="P3269" s="192" t="s">
        <v>11360</v>
      </c>
      <c r="Q3269" s="197" t="s">
        <v>3547</v>
      </c>
    </row>
    <row r="3270" spans="1:17">
      <c r="A3270" s="192" t="s">
        <v>7778</v>
      </c>
      <c r="B3270" s="196">
        <v>1.6965999999999999</v>
      </c>
      <c r="C3270" s="196">
        <v>0.8970999999999999</v>
      </c>
      <c r="D3270" s="196">
        <v>39.448899999999995</v>
      </c>
      <c r="E3270" s="196">
        <v>38.621599999999994</v>
      </c>
      <c r="F3270" s="196">
        <v>39.495599999999996</v>
      </c>
      <c r="G3270" s="196">
        <v>39.181199999999997</v>
      </c>
      <c r="H3270" s="197" t="s">
        <v>1767</v>
      </c>
      <c r="I3270" s="197"/>
      <c r="J3270" s="201" t="s">
        <v>3547</v>
      </c>
      <c r="K3270" s="197"/>
      <c r="L3270" s="192"/>
      <c r="M3270" s="197"/>
      <c r="N3270" s="192" t="s">
        <v>4757</v>
      </c>
      <c r="O3270" s="194" t="s">
        <v>3364</v>
      </c>
      <c r="P3270" s="192" t="s">
        <v>11361</v>
      </c>
      <c r="Q3270" s="197" t="s">
        <v>3547</v>
      </c>
    </row>
    <row r="3271" spans="1:17">
      <c r="A3271" s="192" t="s">
        <v>7779</v>
      </c>
      <c r="B3271" s="196">
        <v>1.9843</v>
      </c>
      <c r="C3271" s="196">
        <v>0.89999999999999991</v>
      </c>
      <c r="D3271" s="196">
        <v>38.656199999999998</v>
      </c>
      <c r="E3271" s="196">
        <v>38.206999999999994</v>
      </c>
      <c r="F3271" s="196">
        <v>38.237099999999998</v>
      </c>
      <c r="G3271" s="196">
        <v>38.355799999999995</v>
      </c>
      <c r="H3271" s="197" t="s">
        <v>1689</v>
      </c>
      <c r="I3271" s="197"/>
      <c r="J3271" s="201" t="s">
        <v>3547</v>
      </c>
      <c r="K3271" s="197"/>
      <c r="L3271" s="192"/>
      <c r="M3271" s="197"/>
      <c r="N3271" s="192" t="s">
        <v>4747</v>
      </c>
      <c r="O3271" s="194" t="s">
        <v>3351</v>
      </c>
      <c r="P3271" s="192" t="s">
        <v>11349</v>
      </c>
      <c r="Q3271" s="197" t="s">
        <v>3547</v>
      </c>
    </row>
    <row r="3272" spans="1:17">
      <c r="A3272" s="192" t="s">
        <v>7780</v>
      </c>
      <c r="B3272" s="196">
        <v>1.2504</v>
      </c>
      <c r="C3272" s="196">
        <v>0.76259999999999994</v>
      </c>
      <c r="D3272" s="196">
        <v>31.378899999999998</v>
      </c>
      <c r="E3272" s="196">
        <v>29.946999999999999</v>
      </c>
      <c r="F3272" s="196">
        <v>30.8675</v>
      </c>
      <c r="G3272" s="196">
        <v>30.722199999999997</v>
      </c>
      <c r="H3272" s="197" t="s">
        <v>4014</v>
      </c>
      <c r="I3272" s="197"/>
      <c r="J3272" s="201" t="s">
        <v>3547</v>
      </c>
      <c r="K3272" s="197"/>
      <c r="L3272" s="192"/>
      <c r="M3272" s="197"/>
      <c r="N3272" s="192" t="s">
        <v>3918</v>
      </c>
      <c r="O3272" s="194" t="s">
        <v>3365</v>
      </c>
      <c r="P3272" s="192" t="s">
        <v>11362</v>
      </c>
      <c r="Q3272" s="197" t="s">
        <v>3547</v>
      </c>
    </row>
    <row r="3273" spans="1:17">
      <c r="A3273" s="192" t="s">
        <v>7781</v>
      </c>
      <c r="B3273" s="196">
        <v>2.1981999999999999</v>
      </c>
      <c r="C3273" s="196">
        <v>1.0198999999999998</v>
      </c>
      <c r="D3273" s="196">
        <v>39.322999999999993</v>
      </c>
      <c r="E3273" s="196">
        <v>40.418299999999995</v>
      </c>
      <c r="F3273" s="196">
        <v>41.759099999999997</v>
      </c>
      <c r="G3273" s="196">
        <v>40.4392</v>
      </c>
      <c r="H3273" s="197" t="s">
        <v>1771</v>
      </c>
      <c r="I3273" s="197"/>
      <c r="J3273" s="201" t="s">
        <v>3547</v>
      </c>
      <c r="K3273" s="197"/>
      <c r="L3273" s="192"/>
      <c r="M3273" s="197"/>
      <c r="N3273" s="192" t="s">
        <v>4758</v>
      </c>
      <c r="O3273" s="194" t="s">
        <v>3366</v>
      </c>
      <c r="P3273" s="192" t="s">
        <v>11363</v>
      </c>
      <c r="Q3273" s="197" t="s">
        <v>3547</v>
      </c>
    </row>
    <row r="3274" spans="1:17">
      <c r="A3274" s="192" t="s">
        <v>7782</v>
      </c>
      <c r="B3274" s="196">
        <v>1.4764999999999999</v>
      </c>
      <c r="C3274" s="196">
        <v>0.8970999999999999</v>
      </c>
      <c r="D3274" s="196">
        <v>41.298299999999998</v>
      </c>
      <c r="E3274" s="196">
        <v>39.505599999999994</v>
      </c>
      <c r="F3274" s="196">
        <v>40.927899999999994</v>
      </c>
      <c r="G3274" s="196">
        <v>40.543999999999997</v>
      </c>
      <c r="H3274" s="197" t="s">
        <v>1767</v>
      </c>
      <c r="I3274" s="197"/>
      <c r="J3274" s="201" t="s">
        <v>3547</v>
      </c>
      <c r="K3274" s="197"/>
      <c r="L3274" s="192"/>
      <c r="M3274" s="197"/>
      <c r="N3274" s="192" t="s">
        <v>4759</v>
      </c>
      <c r="O3274" s="194" t="s">
        <v>3367</v>
      </c>
      <c r="P3274" s="192" t="s">
        <v>11364</v>
      </c>
      <c r="Q3274" s="197" t="s">
        <v>3547</v>
      </c>
    </row>
    <row r="3275" spans="1:17">
      <c r="A3275" s="192" t="s">
        <v>7783</v>
      </c>
      <c r="B3275" s="196">
        <v>1.5453999999999999</v>
      </c>
      <c r="C3275" s="196">
        <v>0.89999999999999991</v>
      </c>
      <c r="D3275" s="196">
        <v>32.143499999999996</v>
      </c>
      <c r="E3275" s="196">
        <v>32.666999999999994</v>
      </c>
      <c r="F3275" s="196">
        <v>32.595999999999997</v>
      </c>
      <c r="G3275" s="196">
        <v>32.467899999999993</v>
      </c>
      <c r="H3275" s="197" t="s">
        <v>1689</v>
      </c>
      <c r="I3275" s="197"/>
      <c r="J3275" s="201" t="s">
        <v>3547</v>
      </c>
      <c r="K3275" s="197"/>
      <c r="L3275" s="192"/>
      <c r="M3275" s="197"/>
      <c r="N3275" s="192" t="s">
        <v>4760</v>
      </c>
      <c r="O3275" s="194" t="s">
        <v>3368</v>
      </c>
      <c r="P3275" s="192" t="s">
        <v>11365</v>
      </c>
      <c r="Q3275" s="197" t="s">
        <v>3547</v>
      </c>
    </row>
    <row r="3276" spans="1:17">
      <c r="A3276" s="192" t="s">
        <v>7784</v>
      </c>
      <c r="B3276" s="196">
        <v>1.7650999999999999</v>
      </c>
      <c r="C3276" s="196">
        <v>0.89999999999999991</v>
      </c>
      <c r="D3276" s="196">
        <v>39.486699999999999</v>
      </c>
      <c r="E3276" s="196">
        <v>38.514599999999994</v>
      </c>
      <c r="F3276" s="196">
        <v>39.003299999999996</v>
      </c>
      <c r="G3276" s="196">
        <v>38.990699999999997</v>
      </c>
      <c r="H3276" s="197" t="s">
        <v>1689</v>
      </c>
      <c r="I3276" s="197"/>
      <c r="J3276" s="201" t="s">
        <v>3547</v>
      </c>
      <c r="K3276" s="197"/>
      <c r="L3276" s="192"/>
      <c r="M3276" s="197"/>
      <c r="N3276" s="192" t="s">
        <v>4747</v>
      </c>
      <c r="O3276" s="194" t="s">
        <v>3351</v>
      </c>
      <c r="P3276" s="192" t="s">
        <v>11349</v>
      </c>
      <c r="Q3276" s="197" t="s">
        <v>3547</v>
      </c>
    </row>
    <row r="3277" spans="1:17">
      <c r="A3277" s="192" t="s">
        <v>7785</v>
      </c>
      <c r="B3277" s="196">
        <v>1.5306</v>
      </c>
      <c r="C3277" s="196">
        <v>0.92489999999999994</v>
      </c>
      <c r="D3277" s="196">
        <v>31.135299999999997</v>
      </c>
      <c r="E3277" s="196">
        <v>32.2074</v>
      </c>
      <c r="F3277" s="196">
        <v>33.119399999999999</v>
      </c>
      <c r="G3277" s="196">
        <v>32.115099999999998</v>
      </c>
      <c r="H3277" s="197" t="s">
        <v>4014</v>
      </c>
      <c r="I3277" s="197" t="s">
        <v>1473</v>
      </c>
      <c r="J3277" s="201" t="s">
        <v>3547</v>
      </c>
      <c r="K3277" s="197" t="s">
        <v>3550</v>
      </c>
      <c r="L3277" s="192"/>
      <c r="M3277" s="197"/>
      <c r="N3277" s="192" t="s">
        <v>4761</v>
      </c>
      <c r="O3277" s="194" t="s">
        <v>3369</v>
      </c>
      <c r="P3277" s="192" t="s">
        <v>11366</v>
      </c>
      <c r="Q3277" s="197" t="s">
        <v>3547</v>
      </c>
    </row>
    <row r="3278" spans="1:17">
      <c r="A3278" s="192" t="s">
        <v>7786</v>
      </c>
      <c r="B3278" s="196">
        <v>1.6307999999999998</v>
      </c>
      <c r="C3278" s="196">
        <v>0.96219999999999994</v>
      </c>
      <c r="D3278" s="196">
        <v>38.337299999999999</v>
      </c>
      <c r="E3278" s="196">
        <v>38.890499999999996</v>
      </c>
      <c r="F3278" s="196">
        <v>38.965899999999998</v>
      </c>
      <c r="G3278" s="196">
        <v>38.723999999999997</v>
      </c>
      <c r="H3278" s="197" t="s">
        <v>1438</v>
      </c>
      <c r="I3278" s="197"/>
      <c r="J3278" s="201" t="s">
        <v>3547</v>
      </c>
      <c r="K3278" s="197"/>
      <c r="L3278" s="192"/>
      <c r="M3278" s="197"/>
      <c r="N3278" s="192" t="s">
        <v>4737</v>
      </c>
      <c r="O3278" s="194" t="s">
        <v>3340</v>
      </c>
      <c r="P3278" s="192" t="s">
        <v>11338</v>
      </c>
      <c r="Q3278" s="197" t="s">
        <v>3547</v>
      </c>
    </row>
    <row r="3279" spans="1:17">
      <c r="A3279" s="192" t="s">
        <v>7787</v>
      </c>
      <c r="B3279" s="196">
        <v>1.5359999999999998</v>
      </c>
      <c r="C3279" s="196">
        <v>0.87209999999999999</v>
      </c>
      <c r="D3279" s="196">
        <v>29.555599999999998</v>
      </c>
      <c r="E3279" s="196">
        <v>31.380399999999998</v>
      </c>
      <c r="F3279" s="196">
        <v>32.573299999999996</v>
      </c>
      <c r="G3279" s="196">
        <v>31.132399999999997</v>
      </c>
      <c r="H3279" s="197" t="s">
        <v>4014</v>
      </c>
      <c r="I3279" s="197" t="s">
        <v>4347</v>
      </c>
      <c r="J3279" s="201" t="s">
        <v>3547</v>
      </c>
      <c r="K3279" s="197" t="s">
        <v>3550</v>
      </c>
      <c r="L3279" s="192"/>
      <c r="M3279" s="197"/>
      <c r="N3279" s="192" t="s">
        <v>4762</v>
      </c>
      <c r="O3279" s="194" t="s">
        <v>3370</v>
      </c>
      <c r="P3279" s="192" t="s">
        <v>11367</v>
      </c>
      <c r="Q3279" s="197" t="s">
        <v>3547</v>
      </c>
    </row>
    <row r="3280" spans="1:17">
      <c r="A3280" s="192" t="s">
        <v>7788</v>
      </c>
      <c r="B3280" s="196">
        <v>1.6114999999999999</v>
      </c>
      <c r="C3280" s="196">
        <v>0.76259999999999994</v>
      </c>
      <c r="D3280" s="196">
        <v>36.116799999999998</v>
      </c>
      <c r="E3280" s="196">
        <v>36.097099999999998</v>
      </c>
      <c r="F3280" s="196">
        <v>36.082199999999993</v>
      </c>
      <c r="G3280" s="196">
        <v>36.098399999999998</v>
      </c>
      <c r="H3280" s="197" t="s">
        <v>4014</v>
      </c>
      <c r="I3280" s="197"/>
      <c r="J3280" s="201" t="s">
        <v>3547</v>
      </c>
      <c r="K3280" s="197"/>
      <c r="L3280" s="192"/>
      <c r="M3280" s="197"/>
      <c r="N3280" s="192" t="s">
        <v>4116</v>
      </c>
      <c r="O3280" s="194" t="s">
        <v>3371</v>
      </c>
      <c r="P3280" s="192" t="s">
        <v>11368</v>
      </c>
      <c r="Q3280" s="197" t="s">
        <v>3547</v>
      </c>
    </row>
    <row r="3281" spans="1:17">
      <c r="A3281" s="192" t="s">
        <v>7789</v>
      </c>
      <c r="B3281" s="196">
        <v>1.214</v>
      </c>
      <c r="C3281" s="196">
        <v>0.86819999999999997</v>
      </c>
      <c r="D3281" s="196">
        <v>32.596899999999998</v>
      </c>
      <c r="E3281" s="196">
        <v>31.657399999999999</v>
      </c>
      <c r="F3281" s="196">
        <v>32.946599999999997</v>
      </c>
      <c r="G3281" s="196">
        <v>32.396799999999999</v>
      </c>
      <c r="H3281" s="197" t="s">
        <v>1591</v>
      </c>
      <c r="I3281" s="197"/>
      <c r="J3281" s="201" t="s">
        <v>3547</v>
      </c>
      <c r="K3281" s="197"/>
      <c r="L3281" s="192"/>
      <c r="M3281" s="197"/>
      <c r="N3281" s="192" t="s">
        <v>4518</v>
      </c>
      <c r="O3281" s="194" t="s">
        <v>4763</v>
      </c>
      <c r="P3281" s="192" t="s">
        <v>11369</v>
      </c>
      <c r="Q3281" s="197" t="s">
        <v>3547</v>
      </c>
    </row>
    <row r="3282" spans="1:17">
      <c r="A3282" s="192" t="s">
        <v>7790</v>
      </c>
      <c r="B3282" s="196">
        <v>1.2739999999999998</v>
      </c>
      <c r="C3282" s="196">
        <v>0.8980999999999999</v>
      </c>
      <c r="D3282" s="196">
        <v>34.111599999999996</v>
      </c>
      <c r="E3282" s="196">
        <v>33.989699999999999</v>
      </c>
      <c r="F3282" s="196">
        <v>35.376999999999995</v>
      </c>
      <c r="G3282" s="196">
        <v>34.488799999999998</v>
      </c>
      <c r="H3282" s="197" t="s">
        <v>1693</v>
      </c>
      <c r="I3282" s="197"/>
      <c r="J3282" s="201" t="s">
        <v>3547</v>
      </c>
      <c r="K3282" s="197"/>
      <c r="L3282" s="192"/>
      <c r="M3282" s="197"/>
      <c r="N3282" s="192" t="s">
        <v>3609</v>
      </c>
      <c r="O3282" s="194" t="s">
        <v>3372</v>
      </c>
      <c r="P3282" s="192" t="s">
        <v>11370</v>
      </c>
      <c r="Q3282" s="197" t="s">
        <v>3547</v>
      </c>
    </row>
    <row r="3283" spans="1:17">
      <c r="A3283" s="192" t="s">
        <v>7791</v>
      </c>
      <c r="B3283" s="196">
        <v>1.3315999999999999</v>
      </c>
      <c r="C3283" s="196">
        <v>0.89999999999999991</v>
      </c>
      <c r="D3283" s="196">
        <v>34.998999999999995</v>
      </c>
      <c r="E3283" s="196">
        <v>36.640799999999999</v>
      </c>
      <c r="F3283" s="196">
        <v>36.424099999999996</v>
      </c>
      <c r="G3283" s="196">
        <v>36.001899999999999</v>
      </c>
      <c r="H3283" s="197" t="s">
        <v>4014</v>
      </c>
      <c r="I3283" s="197" t="s">
        <v>1689</v>
      </c>
      <c r="J3283" s="201" t="s">
        <v>3547</v>
      </c>
      <c r="K3283" s="197" t="s">
        <v>3550</v>
      </c>
      <c r="L3283" s="192"/>
      <c r="M3283" s="197"/>
      <c r="N3283" s="192" t="s">
        <v>4764</v>
      </c>
      <c r="O3283" s="194" t="s">
        <v>3373</v>
      </c>
      <c r="P3283" s="192" t="s">
        <v>11371</v>
      </c>
      <c r="Q3283" s="197" t="s">
        <v>3547</v>
      </c>
    </row>
    <row r="3284" spans="1:17">
      <c r="A3284" s="192" t="s">
        <v>7792</v>
      </c>
      <c r="B3284" s="196">
        <v>1.2592999999999999</v>
      </c>
      <c r="C3284" s="196">
        <v>0.76259999999999994</v>
      </c>
      <c r="D3284" s="196">
        <v>30.357999999999997</v>
      </c>
      <c r="E3284" s="196">
        <v>30.799499999999998</v>
      </c>
      <c r="F3284" s="196">
        <v>31.956799999999998</v>
      </c>
      <c r="G3284" s="196">
        <v>31.006899999999998</v>
      </c>
      <c r="H3284" s="197" t="s">
        <v>4014</v>
      </c>
      <c r="I3284" s="197"/>
      <c r="J3284" s="201" t="s">
        <v>3547</v>
      </c>
      <c r="K3284" s="197"/>
      <c r="L3284" s="192"/>
      <c r="M3284" s="197"/>
      <c r="N3284" s="192" t="s">
        <v>4765</v>
      </c>
      <c r="O3284" s="194" t="s">
        <v>3374</v>
      </c>
      <c r="P3284" s="192" t="s">
        <v>11372</v>
      </c>
      <c r="Q3284" s="197" t="s">
        <v>3547</v>
      </c>
    </row>
    <row r="3285" spans="1:17">
      <c r="A3285" s="192" t="s">
        <v>7793</v>
      </c>
      <c r="B3285" s="196">
        <v>1.7253999999999998</v>
      </c>
      <c r="C3285" s="196">
        <v>0.8970999999999999</v>
      </c>
      <c r="D3285" s="196">
        <v>39.502899999999997</v>
      </c>
      <c r="E3285" s="196">
        <v>38.424599999999998</v>
      </c>
      <c r="F3285" s="196">
        <v>39.489399999999996</v>
      </c>
      <c r="G3285" s="196">
        <v>39.129499999999993</v>
      </c>
      <c r="H3285" s="197" t="s">
        <v>1767</v>
      </c>
      <c r="I3285" s="197"/>
      <c r="J3285" s="201" t="s">
        <v>3547</v>
      </c>
      <c r="K3285" s="197"/>
      <c r="L3285" s="192"/>
      <c r="M3285" s="197"/>
      <c r="N3285" s="192" t="s">
        <v>4766</v>
      </c>
      <c r="O3285" s="194" t="s">
        <v>3375</v>
      </c>
      <c r="P3285" s="192" t="s">
        <v>11373</v>
      </c>
      <c r="Q3285" s="197" t="s">
        <v>3547</v>
      </c>
    </row>
    <row r="3286" spans="1:17">
      <c r="A3286" s="192" t="s">
        <v>7794</v>
      </c>
      <c r="B3286" s="196">
        <v>1.0617999999999999</v>
      </c>
      <c r="C3286" s="196">
        <v>0.89999999999999991</v>
      </c>
      <c r="D3286" s="196">
        <v>39.004499999999993</v>
      </c>
      <c r="E3286" s="196">
        <v>38.715399999999995</v>
      </c>
      <c r="F3286" s="196">
        <v>39.614799999999995</v>
      </c>
      <c r="G3286" s="196">
        <v>39.1205</v>
      </c>
      <c r="H3286" s="197" t="s">
        <v>1689</v>
      </c>
      <c r="I3286" s="197"/>
      <c r="J3286" s="201" t="s">
        <v>3547</v>
      </c>
      <c r="K3286" s="197"/>
      <c r="L3286" s="192"/>
      <c r="M3286" s="197"/>
      <c r="N3286" s="192" t="s">
        <v>4747</v>
      </c>
      <c r="O3286" s="194" t="s">
        <v>3351</v>
      </c>
      <c r="P3286" s="192" t="s">
        <v>11349</v>
      </c>
      <c r="Q3286" s="197" t="s">
        <v>3547</v>
      </c>
    </row>
    <row r="3287" spans="1:17">
      <c r="A3287" s="192" t="s">
        <v>7795</v>
      </c>
      <c r="B3287" s="196">
        <v>1.1919</v>
      </c>
      <c r="C3287" s="196">
        <v>0.89999999999999991</v>
      </c>
      <c r="D3287" s="196">
        <v>32.794999999999995</v>
      </c>
      <c r="E3287" s="196">
        <v>33.021199999999993</v>
      </c>
      <c r="F3287" s="196">
        <v>33.505299999999998</v>
      </c>
      <c r="G3287" s="196">
        <v>33.104499999999994</v>
      </c>
      <c r="H3287" s="197" t="s">
        <v>4014</v>
      </c>
      <c r="I3287" s="197" t="s">
        <v>1689</v>
      </c>
      <c r="J3287" s="201" t="s">
        <v>3547</v>
      </c>
      <c r="K3287" s="197" t="s">
        <v>3550</v>
      </c>
      <c r="L3287" s="192"/>
      <c r="M3287" s="197"/>
      <c r="N3287" s="192" t="s">
        <v>4767</v>
      </c>
      <c r="O3287" s="194" t="s">
        <v>3376</v>
      </c>
      <c r="P3287" s="192" t="s">
        <v>11374</v>
      </c>
      <c r="Q3287" s="197" t="s">
        <v>3547</v>
      </c>
    </row>
    <row r="3288" spans="1:17">
      <c r="A3288" s="192" t="s">
        <v>7796</v>
      </c>
      <c r="B3288" s="196">
        <v>1.3527999999999998</v>
      </c>
      <c r="C3288" s="196">
        <v>0.76259999999999994</v>
      </c>
      <c r="D3288" s="196">
        <v>29.240199999999998</v>
      </c>
      <c r="E3288" s="196">
        <v>30.238</v>
      </c>
      <c r="F3288" s="196">
        <v>32.661799999999999</v>
      </c>
      <c r="G3288" s="196">
        <v>30.6861</v>
      </c>
      <c r="H3288" s="197" t="s">
        <v>4014</v>
      </c>
      <c r="I3288" s="197"/>
      <c r="J3288" s="201" t="s">
        <v>3547</v>
      </c>
      <c r="K3288" s="197"/>
      <c r="L3288" s="192"/>
      <c r="M3288" s="197"/>
      <c r="N3288" s="192" t="s">
        <v>4362</v>
      </c>
      <c r="O3288" s="194" t="s">
        <v>3377</v>
      </c>
      <c r="P3288" s="192" t="s">
        <v>11375</v>
      </c>
      <c r="Q3288" s="197" t="s">
        <v>3547</v>
      </c>
    </row>
    <row r="3289" spans="1:17">
      <c r="A3289" s="192" t="s">
        <v>7797</v>
      </c>
      <c r="B3289" s="196">
        <v>1.6091</v>
      </c>
      <c r="C3289" s="196">
        <v>1.0198999999999998</v>
      </c>
      <c r="D3289" s="196">
        <v>40.990699999999997</v>
      </c>
      <c r="E3289" s="196">
        <v>42.2943</v>
      </c>
      <c r="F3289" s="196">
        <v>42.845599999999997</v>
      </c>
      <c r="G3289" s="196">
        <v>42.013299999999994</v>
      </c>
      <c r="H3289" s="197" t="s">
        <v>1771</v>
      </c>
      <c r="I3289" s="197"/>
      <c r="J3289" s="201" t="s">
        <v>3547</v>
      </c>
      <c r="K3289" s="197"/>
      <c r="L3289" s="192"/>
      <c r="M3289" s="197"/>
      <c r="N3289" s="192" t="s">
        <v>4768</v>
      </c>
      <c r="O3289" s="194" t="s">
        <v>3378</v>
      </c>
      <c r="P3289" s="192" t="s">
        <v>11376</v>
      </c>
      <c r="Q3289" s="197" t="s">
        <v>3547</v>
      </c>
    </row>
    <row r="3290" spans="1:17">
      <c r="A3290" s="192" t="s">
        <v>7798</v>
      </c>
      <c r="B3290" s="196"/>
      <c r="C3290" s="196">
        <v>0.89999999999999991</v>
      </c>
      <c r="D3290" s="196">
        <v>31.220899999999997</v>
      </c>
      <c r="E3290" s="196">
        <v>33.178299999999993</v>
      </c>
      <c r="F3290" s="196">
        <v>33.007799999999996</v>
      </c>
      <c r="G3290" s="196">
        <v>32.420699999999997</v>
      </c>
      <c r="H3290" s="197" t="s">
        <v>1689</v>
      </c>
      <c r="I3290" s="197"/>
      <c r="J3290" s="201" t="s">
        <v>3547</v>
      </c>
      <c r="K3290" s="197"/>
      <c r="L3290" s="192"/>
      <c r="M3290" s="197"/>
      <c r="N3290" s="192" t="s">
        <v>4760</v>
      </c>
      <c r="O3290" s="194" t="s">
        <v>3368</v>
      </c>
      <c r="P3290" s="192" t="s">
        <v>11365</v>
      </c>
      <c r="Q3290" s="197" t="s">
        <v>3547</v>
      </c>
    </row>
    <row r="3291" spans="1:17">
      <c r="A3291" s="192" t="s">
        <v>9766</v>
      </c>
      <c r="B3291" s="196"/>
      <c r="C3291" s="196">
        <v>0.8577999999999999</v>
      </c>
      <c r="D3291" s="196">
        <v>32.750599999999999</v>
      </c>
      <c r="E3291" s="196">
        <v>31.802199999999999</v>
      </c>
      <c r="F3291" s="196">
        <v>32.136899999999997</v>
      </c>
      <c r="G3291" s="196">
        <v>32.226799999999997</v>
      </c>
      <c r="H3291" s="197" t="s">
        <v>4739</v>
      </c>
      <c r="I3291" s="197"/>
      <c r="J3291" s="201" t="s">
        <v>3547</v>
      </c>
      <c r="K3291" s="197"/>
      <c r="L3291" s="192"/>
      <c r="M3291" s="197"/>
      <c r="N3291" s="192" t="s">
        <v>4769</v>
      </c>
      <c r="O3291" s="194" t="s">
        <v>3379</v>
      </c>
      <c r="P3291" s="192" t="s">
        <v>11377</v>
      </c>
      <c r="Q3291" s="197" t="s">
        <v>3547</v>
      </c>
    </row>
    <row r="3292" spans="1:17">
      <c r="A3292" s="192" t="s">
        <v>7799</v>
      </c>
      <c r="B3292" s="196">
        <v>1.8579999999999999</v>
      </c>
      <c r="C3292" s="196">
        <v>1.0198999999999998</v>
      </c>
      <c r="D3292" s="196">
        <v>43.005199999999995</v>
      </c>
      <c r="E3292" s="196">
        <v>43.725699999999996</v>
      </c>
      <c r="F3292" s="196">
        <v>43.952099999999994</v>
      </c>
      <c r="G3292" s="196">
        <v>43.566999999999993</v>
      </c>
      <c r="H3292" s="197" t="s">
        <v>1771</v>
      </c>
      <c r="I3292" s="197"/>
      <c r="J3292" s="201" t="s">
        <v>3547</v>
      </c>
      <c r="K3292" s="197"/>
      <c r="L3292" s="192"/>
      <c r="M3292" s="197"/>
      <c r="N3292" s="192" t="s">
        <v>4770</v>
      </c>
      <c r="O3292" s="194" t="s">
        <v>3380</v>
      </c>
      <c r="P3292" s="192" t="s">
        <v>11378</v>
      </c>
      <c r="Q3292" s="197" t="s">
        <v>3547</v>
      </c>
    </row>
    <row r="3293" spans="1:17">
      <c r="A3293" s="192" t="s">
        <v>7801</v>
      </c>
      <c r="B3293" s="196">
        <v>1.5698999999999999</v>
      </c>
      <c r="C3293" s="196">
        <v>0.83979999999999988</v>
      </c>
      <c r="D3293" s="196">
        <v>34.576499999999996</v>
      </c>
      <c r="E3293" s="196">
        <v>35.036799999999999</v>
      </c>
      <c r="F3293" s="196">
        <v>35.374499999999998</v>
      </c>
      <c r="G3293" s="196">
        <v>34.997399999999999</v>
      </c>
      <c r="H3293" s="197" t="s">
        <v>1396</v>
      </c>
      <c r="I3293" s="197"/>
      <c r="J3293" s="201" t="s">
        <v>3547</v>
      </c>
      <c r="K3293" s="197"/>
      <c r="L3293" s="192"/>
      <c r="M3293" s="197">
        <v>2.0299999999999999E-2</v>
      </c>
      <c r="N3293" s="192" t="s">
        <v>3565</v>
      </c>
      <c r="O3293" s="194" t="s">
        <v>3381</v>
      </c>
      <c r="P3293" s="192" t="s">
        <v>11379</v>
      </c>
      <c r="Q3293" s="197" t="s">
        <v>3547</v>
      </c>
    </row>
    <row r="3294" spans="1:17">
      <c r="A3294" s="192" t="s">
        <v>7802</v>
      </c>
      <c r="B3294" s="196">
        <v>1.3681999999999999</v>
      </c>
      <c r="C3294" s="196">
        <v>0.76259999999999994</v>
      </c>
      <c r="D3294" s="196">
        <v>30.549399999999999</v>
      </c>
      <c r="E3294" s="196">
        <v>30.772599999999997</v>
      </c>
      <c r="F3294" s="196">
        <v>31.141099999999998</v>
      </c>
      <c r="G3294" s="196">
        <v>30.817499999999999</v>
      </c>
      <c r="H3294" s="197" t="s">
        <v>4014</v>
      </c>
      <c r="I3294" s="197"/>
      <c r="J3294" s="201" t="s">
        <v>3547</v>
      </c>
      <c r="K3294" s="197"/>
      <c r="L3294" s="192"/>
      <c r="M3294" s="197"/>
      <c r="N3294" s="192" t="s">
        <v>4771</v>
      </c>
      <c r="O3294" s="194" t="s">
        <v>3382</v>
      </c>
      <c r="P3294" s="192" t="s">
        <v>11380</v>
      </c>
      <c r="Q3294" s="197" t="s">
        <v>3547</v>
      </c>
    </row>
    <row r="3295" spans="1:17">
      <c r="A3295" s="192" t="s">
        <v>7803</v>
      </c>
      <c r="B3295" s="196">
        <v>1.6425999999999998</v>
      </c>
      <c r="C3295" s="196">
        <v>0.89999999999999991</v>
      </c>
      <c r="D3295" s="196">
        <v>38.584799999999994</v>
      </c>
      <c r="E3295" s="196">
        <v>38.229099999999995</v>
      </c>
      <c r="F3295" s="196">
        <v>39.194299999999998</v>
      </c>
      <c r="G3295" s="196">
        <v>38.673399999999994</v>
      </c>
      <c r="H3295" s="197" t="s">
        <v>1689</v>
      </c>
      <c r="I3295" s="197"/>
      <c r="J3295" s="201" t="s">
        <v>3547</v>
      </c>
      <c r="K3295" s="197"/>
      <c r="L3295" s="192"/>
      <c r="M3295" s="197"/>
      <c r="N3295" s="192" t="s">
        <v>4747</v>
      </c>
      <c r="O3295" s="194" t="s">
        <v>3351</v>
      </c>
      <c r="P3295" s="192" t="s">
        <v>11349</v>
      </c>
      <c r="Q3295" s="197" t="s">
        <v>3547</v>
      </c>
    </row>
    <row r="3296" spans="1:17">
      <c r="A3296" s="192" t="s">
        <v>7804</v>
      </c>
      <c r="B3296" s="196">
        <v>1.5368999999999999</v>
      </c>
      <c r="C3296" s="196">
        <v>1.0198999999999998</v>
      </c>
      <c r="D3296" s="196">
        <v>42.737799999999993</v>
      </c>
      <c r="E3296" s="196">
        <v>42.205799999999996</v>
      </c>
      <c r="F3296" s="196">
        <v>43.069399999999995</v>
      </c>
      <c r="G3296" s="196">
        <v>42.665299999999995</v>
      </c>
      <c r="H3296" s="197" t="s">
        <v>1771</v>
      </c>
      <c r="I3296" s="197"/>
      <c r="J3296" s="201" t="s">
        <v>3547</v>
      </c>
      <c r="K3296" s="197"/>
      <c r="L3296" s="192"/>
      <c r="M3296" s="197"/>
      <c r="N3296" s="192" t="s">
        <v>4754</v>
      </c>
      <c r="O3296" s="194" t="s">
        <v>3360</v>
      </c>
      <c r="P3296" s="192" t="s">
        <v>11357</v>
      </c>
      <c r="Q3296" s="197" t="s">
        <v>3547</v>
      </c>
    </row>
    <row r="3297" spans="1:17">
      <c r="A3297" s="192" t="s">
        <v>7805</v>
      </c>
      <c r="B3297" s="196">
        <v>1.3602999999999998</v>
      </c>
      <c r="C3297" s="196">
        <v>0.76259999999999994</v>
      </c>
      <c r="D3297" s="196">
        <v>29.434299999999997</v>
      </c>
      <c r="E3297" s="196">
        <v>28.693499999999997</v>
      </c>
      <c r="F3297" s="196">
        <v>29.9482</v>
      </c>
      <c r="G3297" s="196">
        <v>29.365199999999998</v>
      </c>
      <c r="H3297" s="197" t="s">
        <v>4014</v>
      </c>
      <c r="I3297" s="197"/>
      <c r="J3297" s="201" t="s">
        <v>3547</v>
      </c>
      <c r="K3297" s="197"/>
      <c r="L3297" s="192"/>
      <c r="M3297" s="197"/>
      <c r="N3297" s="192" t="s">
        <v>4670</v>
      </c>
      <c r="O3297" s="194" t="s">
        <v>3383</v>
      </c>
      <c r="P3297" s="192" t="s">
        <v>11381</v>
      </c>
      <c r="Q3297" s="197" t="s">
        <v>3547</v>
      </c>
    </row>
    <row r="3298" spans="1:17">
      <c r="A3298" s="192" t="s">
        <v>7806</v>
      </c>
      <c r="B3298" s="196">
        <v>1.2662</v>
      </c>
      <c r="C3298" s="196">
        <v>0.76259999999999994</v>
      </c>
      <c r="D3298" s="196">
        <v>29.423999999999999</v>
      </c>
      <c r="E3298" s="196">
        <v>29.853099999999998</v>
      </c>
      <c r="F3298" s="196">
        <v>31.085599999999999</v>
      </c>
      <c r="G3298" s="196">
        <v>30.078399999999998</v>
      </c>
      <c r="H3298" s="197" t="s">
        <v>4014</v>
      </c>
      <c r="I3298" s="197"/>
      <c r="J3298" s="201" t="s">
        <v>3547</v>
      </c>
      <c r="K3298" s="197"/>
      <c r="L3298" s="192"/>
      <c r="M3298" s="197"/>
      <c r="N3298" s="192" t="s">
        <v>4772</v>
      </c>
      <c r="O3298" s="194" t="s">
        <v>3384</v>
      </c>
      <c r="P3298" s="192" t="s">
        <v>11382</v>
      </c>
      <c r="Q3298" s="197" t="s">
        <v>3547</v>
      </c>
    </row>
    <row r="3299" spans="1:17">
      <c r="A3299" s="192" t="s">
        <v>7807</v>
      </c>
      <c r="B3299" s="196">
        <v>1.2374999999999998</v>
      </c>
      <c r="C3299" s="196">
        <v>0.76259999999999994</v>
      </c>
      <c r="D3299" s="196">
        <v>33.602699999999999</v>
      </c>
      <c r="E3299" s="196">
        <v>34.810199999999995</v>
      </c>
      <c r="F3299" s="196">
        <v>36.7821</v>
      </c>
      <c r="G3299" s="196">
        <v>35.066899999999997</v>
      </c>
      <c r="H3299" s="197" t="s">
        <v>1396</v>
      </c>
      <c r="I3299" s="197" t="s">
        <v>4014</v>
      </c>
      <c r="J3299" s="201" t="s">
        <v>3547</v>
      </c>
      <c r="K3299" s="197"/>
      <c r="L3299" s="192" t="s">
        <v>3550</v>
      </c>
      <c r="M3299" s="197"/>
      <c r="N3299" s="192" t="s">
        <v>3640</v>
      </c>
      <c r="O3299" s="194" t="s">
        <v>3385</v>
      </c>
      <c r="P3299" s="192" t="s">
        <v>11383</v>
      </c>
      <c r="Q3299" s="197" t="s">
        <v>3547</v>
      </c>
    </row>
    <row r="3300" spans="1:17">
      <c r="A3300" s="192" t="s">
        <v>7808</v>
      </c>
      <c r="B3300" s="196">
        <v>1.2</v>
      </c>
      <c r="C3300" s="196">
        <v>0.76259999999999994</v>
      </c>
      <c r="D3300" s="196">
        <v>27.143999999999998</v>
      </c>
      <c r="E3300" s="196">
        <v>26.724799999999998</v>
      </c>
      <c r="F3300" s="196">
        <v>27.009599999999999</v>
      </c>
      <c r="G3300" s="196">
        <v>26.956</v>
      </c>
      <c r="H3300" s="197" t="s">
        <v>4014</v>
      </c>
      <c r="I3300" s="197"/>
      <c r="J3300" s="201" t="s">
        <v>3547</v>
      </c>
      <c r="K3300" s="197"/>
      <c r="L3300" s="192"/>
      <c r="M3300" s="197"/>
      <c r="N3300" s="192" t="s">
        <v>3918</v>
      </c>
      <c r="O3300" s="194" t="s">
        <v>3365</v>
      </c>
      <c r="P3300" s="192" t="s">
        <v>11362</v>
      </c>
      <c r="Q3300" s="197" t="s">
        <v>3547</v>
      </c>
    </row>
    <row r="3301" spans="1:17">
      <c r="A3301" s="192" t="s">
        <v>7809</v>
      </c>
      <c r="B3301" s="196">
        <v>1.7660999999999998</v>
      </c>
      <c r="C3301" s="196">
        <v>0.89999999999999991</v>
      </c>
      <c r="D3301" s="196">
        <v>40.660199999999996</v>
      </c>
      <c r="E3301" s="196">
        <v>39.948399999999999</v>
      </c>
      <c r="F3301" s="196">
        <v>41.580099999999995</v>
      </c>
      <c r="G3301" s="196">
        <v>40.732999999999997</v>
      </c>
      <c r="H3301" s="197" t="s">
        <v>1689</v>
      </c>
      <c r="I3301" s="197"/>
      <c r="J3301" s="201" t="s">
        <v>3547</v>
      </c>
      <c r="K3301" s="197"/>
      <c r="L3301" s="192"/>
      <c r="M3301" s="197"/>
      <c r="N3301" s="192" t="s">
        <v>4747</v>
      </c>
      <c r="O3301" s="194" t="s">
        <v>3351</v>
      </c>
      <c r="P3301" s="192" t="s">
        <v>11349</v>
      </c>
      <c r="Q3301" s="197" t="s">
        <v>3547</v>
      </c>
    </row>
    <row r="3302" spans="1:17">
      <c r="A3302" s="192" t="s">
        <v>7810</v>
      </c>
      <c r="B3302" s="196">
        <v>1.5883999999999998</v>
      </c>
      <c r="C3302" s="196">
        <v>0.8970999999999999</v>
      </c>
      <c r="D3302" s="196">
        <v>37.779999999999994</v>
      </c>
      <c r="E3302" s="196">
        <v>36.733499999999999</v>
      </c>
      <c r="F3302" s="196">
        <v>38.318099999999994</v>
      </c>
      <c r="G3302" s="196">
        <v>37.61</v>
      </c>
      <c r="H3302" s="197" t="s">
        <v>1767</v>
      </c>
      <c r="I3302" s="197"/>
      <c r="J3302" s="201" t="s">
        <v>3547</v>
      </c>
      <c r="K3302" s="197"/>
      <c r="L3302" s="192"/>
      <c r="M3302" s="197"/>
      <c r="N3302" s="192" t="s">
        <v>4757</v>
      </c>
      <c r="O3302" s="194" t="s">
        <v>3364</v>
      </c>
      <c r="P3302" s="192" t="s">
        <v>11361</v>
      </c>
      <c r="Q3302" s="197" t="s">
        <v>3547</v>
      </c>
    </row>
    <row r="3303" spans="1:17">
      <c r="A3303" s="192" t="s">
        <v>7811</v>
      </c>
      <c r="B3303" s="196">
        <v>1.6863999999999999</v>
      </c>
      <c r="C3303" s="196">
        <v>0.8970999999999999</v>
      </c>
      <c r="D3303" s="196">
        <v>35.864199999999997</v>
      </c>
      <c r="E3303" s="196">
        <v>36.620399999999997</v>
      </c>
      <c r="F3303" s="196">
        <v>36.6601</v>
      </c>
      <c r="G3303" s="196">
        <v>36.377799999999993</v>
      </c>
      <c r="H3303" s="197" t="s">
        <v>1767</v>
      </c>
      <c r="I3303" s="197"/>
      <c r="J3303" s="201" t="s">
        <v>3547</v>
      </c>
      <c r="K3303" s="197"/>
      <c r="L3303" s="192"/>
      <c r="M3303" s="197"/>
      <c r="N3303" s="192" t="s">
        <v>4773</v>
      </c>
      <c r="O3303" s="194" t="s">
        <v>3386</v>
      </c>
      <c r="P3303" s="192" t="s">
        <v>11384</v>
      </c>
      <c r="Q3303" s="197" t="s">
        <v>3547</v>
      </c>
    </row>
    <row r="3304" spans="1:17">
      <c r="A3304" s="192" t="s">
        <v>7812</v>
      </c>
      <c r="B3304" s="196">
        <v>1.623</v>
      </c>
      <c r="C3304" s="196">
        <v>1.0198999999999998</v>
      </c>
      <c r="D3304" s="196">
        <v>42.044199999999996</v>
      </c>
      <c r="E3304" s="196">
        <v>44.275199999999998</v>
      </c>
      <c r="F3304" s="196">
        <v>44.569299999999998</v>
      </c>
      <c r="G3304" s="196">
        <v>43.594799999999999</v>
      </c>
      <c r="H3304" s="197" t="s">
        <v>1771</v>
      </c>
      <c r="I3304" s="197"/>
      <c r="J3304" s="201" t="s">
        <v>3547</v>
      </c>
      <c r="K3304" s="197"/>
      <c r="L3304" s="192"/>
      <c r="M3304" s="197"/>
      <c r="N3304" s="192" t="s">
        <v>4749</v>
      </c>
      <c r="O3304" s="194" t="s">
        <v>3355</v>
      </c>
      <c r="P3304" s="192" t="s">
        <v>3430</v>
      </c>
      <c r="Q3304" s="197" t="s">
        <v>3547</v>
      </c>
    </row>
    <row r="3305" spans="1:17">
      <c r="A3305" s="192" t="s">
        <v>7814</v>
      </c>
      <c r="B3305" s="196">
        <v>1.2431999999999999</v>
      </c>
      <c r="C3305" s="196">
        <v>0.88249999999999995</v>
      </c>
      <c r="D3305" s="196">
        <v>32.657499999999999</v>
      </c>
      <c r="E3305" s="196">
        <v>34.134399999999999</v>
      </c>
      <c r="F3305" s="196">
        <v>36.956799999999994</v>
      </c>
      <c r="G3305" s="196">
        <v>34.498199999999997</v>
      </c>
      <c r="H3305" s="197" t="s">
        <v>4014</v>
      </c>
      <c r="I3305" s="197" t="s">
        <v>1693</v>
      </c>
      <c r="J3305" s="201" t="s">
        <v>3547</v>
      </c>
      <c r="K3305" s="197" t="s">
        <v>3550</v>
      </c>
      <c r="L3305" s="192"/>
      <c r="M3305" s="197"/>
      <c r="N3305" s="192" t="s">
        <v>4774</v>
      </c>
      <c r="O3305" s="194" t="s">
        <v>2021</v>
      </c>
      <c r="P3305" s="192" t="s">
        <v>11385</v>
      </c>
      <c r="Q3305" s="197" t="s">
        <v>3547</v>
      </c>
    </row>
    <row r="3306" spans="1:17">
      <c r="A3306" s="192" t="s">
        <v>7815</v>
      </c>
      <c r="B3306" s="196">
        <v>1.0899999999999999</v>
      </c>
      <c r="C3306" s="196">
        <v>0.76259999999999994</v>
      </c>
      <c r="D3306" s="196">
        <v>26.920999999999999</v>
      </c>
      <c r="E3306" s="196">
        <v>27.374099999999999</v>
      </c>
      <c r="F3306" s="196">
        <v>26.855999999999998</v>
      </c>
      <c r="G3306" s="196">
        <v>27.049499999999998</v>
      </c>
      <c r="H3306" s="197" t="s">
        <v>4014</v>
      </c>
      <c r="I3306" s="197"/>
      <c r="J3306" s="201" t="s">
        <v>3547</v>
      </c>
      <c r="K3306" s="197"/>
      <c r="L3306" s="192"/>
      <c r="M3306" s="197"/>
      <c r="N3306" s="192" t="s">
        <v>4222</v>
      </c>
      <c r="O3306" s="194" t="s">
        <v>3387</v>
      </c>
      <c r="P3306" s="192" t="s">
        <v>11386</v>
      </c>
      <c r="Q3306" s="197" t="s">
        <v>3547</v>
      </c>
    </row>
    <row r="3307" spans="1:17">
      <c r="A3307" s="192" t="s">
        <v>7817</v>
      </c>
      <c r="B3307" s="196">
        <v>1.4056</v>
      </c>
      <c r="C3307" s="196">
        <v>0.8970999999999999</v>
      </c>
      <c r="D3307" s="196">
        <v>31.9056</v>
      </c>
      <c r="E3307" s="196">
        <v>34.227499999999999</v>
      </c>
      <c r="F3307" s="196">
        <v>33.365799999999993</v>
      </c>
      <c r="G3307" s="196">
        <v>33.184599999999996</v>
      </c>
      <c r="H3307" s="197" t="s">
        <v>1767</v>
      </c>
      <c r="I3307" s="197"/>
      <c r="J3307" s="201" t="s">
        <v>3547</v>
      </c>
      <c r="K3307" s="197"/>
      <c r="L3307" s="192"/>
      <c r="M3307" s="197"/>
      <c r="N3307" s="192" t="s">
        <v>4288</v>
      </c>
      <c r="O3307" s="194" t="s">
        <v>3388</v>
      </c>
      <c r="P3307" s="192" t="s">
        <v>11387</v>
      </c>
      <c r="Q3307" s="197" t="s">
        <v>3547</v>
      </c>
    </row>
    <row r="3308" spans="1:17">
      <c r="A3308" s="192" t="s">
        <v>9767</v>
      </c>
      <c r="B3308" s="196"/>
      <c r="C3308" s="196">
        <v>0.76259999999999994</v>
      </c>
      <c r="D3308" s="196">
        <v>27.782799999999998</v>
      </c>
      <c r="E3308" s="196">
        <v>27.463999999999999</v>
      </c>
      <c r="F3308" s="196">
        <v>27.581199999999999</v>
      </c>
      <c r="G3308" s="196">
        <v>27.607799999999997</v>
      </c>
      <c r="H3308" s="197" t="s">
        <v>4014</v>
      </c>
      <c r="I3308" s="197"/>
      <c r="J3308" s="201" t="s">
        <v>3547</v>
      </c>
      <c r="K3308" s="197"/>
      <c r="L3308" s="192"/>
      <c r="M3308" s="197"/>
      <c r="N3308" s="192" t="s">
        <v>4775</v>
      </c>
      <c r="O3308" s="194" t="s">
        <v>3389</v>
      </c>
      <c r="P3308" s="192" t="s">
        <v>11388</v>
      </c>
      <c r="Q3308" s="197" t="s">
        <v>3547</v>
      </c>
    </row>
    <row r="3309" spans="1:17">
      <c r="A3309" s="192" t="s">
        <v>9768</v>
      </c>
      <c r="B3309" s="196"/>
      <c r="C3309" s="196">
        <v>0.8980999999999999</v>
      </c>
      <c r="D3309" s="196">
        <v>26.658199999999997</v>
      </c>
      <c r="E3309" s="196">
        <v>27.6373</v>
      </c>
      <c r="F3309" s="196">
        <v>28.1998</v>
      </c>
      <c r="G3309" s="196">
        <v>27.491099999999999</v>
      </c>
      <c r="H3309" s="197" t="s">
        <v>1693</v>
      </c>
      <c r="I3309" s="197"/>
      <c r="J3309" s="201" t="s">
        <v>3547</v>
      </c>
      <c r="K3309" s="197"/>
      <c r="L3309" s="192"/>
      <c r="M3309" s="197"/>
      <c r="N3309" s="192" t="s">
        <v>4776</v>
      </c>
      <c r="O3309" s="194" t="s">
        <v>3390</v>
      </c>
      <c r="P3309" s="192" t="s">
        <v>11389</v>
      </c>
      <c r="Q3309" s="197" t="s">
        <v>3547</v>
      </c>
    </row>
    <row r="3310" spans="1:17">
      <c r="A3310" s="192" t="s">
        <v>7818</v>
      </c>
      <c r="B3310" s="196">
        <v>1.7750999999999999</v>
      </c>
      <c r="C3310" s="196">
        <v>0.89999999999999991</v>
      </c>
      <c r="D3310" s="196">
        <v>39.028899999999993</v>
      </c>
      <c r="E3310" s="196">
        <v>38.1755</v>
      </c>
      <c r="F3310" s="196">
        <v>38.497699999999995</v>
      </c>
      <c r="G3310" s="196">
        <v>38.552</v>
      </c>
      <c r="H3310" s="197" t="s">
        <v>1689</v>
      </c>
      <c r="I3310" s="197"/>
      <c r="J3310" s="201" t="s">
        <v>3547</v>
      </c>
      <c r="K3310" s="197"/>
      <c r="L3310" s="192"/>
      <c r="M3310" s="197"/>
      <c r="N3310" s="192" t="s">
        <v>4575</v>
      </c>
      <c r="O3310" s="194" t="s">
        <v>3391</v>
      </c>
      <c r="P3310" s="192" t="s">
        <v>11390</v>
      </c>
      <c r="Q3310" s="197" t="s">
        <v>3547</v>
      </c>
    </row>
    <row r="3311" spans="1:17">
      <c r="A3311" s="192" t="s">
        <v>7819</v>
      </c>
      <c r="B3311" s="196">
        <v>1.3506999999999998</v>
      </c>
      <c r="C3311" s="196">
        <v>1.0198999999999998</v>
      </c>
      <c r="D3311" s="196">
        <v>42.145599999999995</v>
      </c>
      <c r="E3311" s="196">
        <v>39.229299999999995</v>
      </c>
      <c r="F3311" s="196">
        <v>41.797199999999997</v>
      </c>
      <c r="G3311" s="196">
        <v>41.002699999999997</v>
      </c>
      <c r="H3311" s="197" t="s">
        <v>1771</v>
      </c>
      <c r="I3311" s="197"/>
      <c r="J3311" s="201" t="s">
        <v>3547</v>
      </c>
      <c r="K3311" s="197"/>
      <c r="L3311" s="192"/>
      <c r="M3311" s="197"/>
      <c r="N3311" s="192" t="s">
        <v>4777</v>
      </c>
      <c r="O3311" s="194" t="s">
        <v>3392</v>
      </c>
      <c r="P3311" s="192" t="s">
        <v>11391</v>
      </c>
      <c r="Q3311" s="197" t="s">
        <v>3547</v>
      </c>
    </row>
    <row r="3312" spans="1:17">
      <c r="A3312" s="192" t="s">
        <v>7820</v>
      </c>
      <c r="B3312" s="196">
        <v>1.5805999999999998</v>
      </c>
      <c r="C3312" s="196">
        <v>1.0198999999999998</v>
      </c>
      <c r="D3312" s="196">
        <v>40.164099999999998</v>
      </c>
      <c r="E3312" s="196">
        <v>40.541899999999998</v>
      </c>
      <c r="F3312" s="196">
        <v>41.342199999999998</v>
      </c>
      <c r="G3312" s="196">
        <v>40.707599999999999</v>
      </c>
      <c r="H3312" s="197" t="s">
        <v>1771</v>
      </c>
      <c r="I3312" s="197"/>
      <c r="J3312" s="201" t="s">
        <v>3547</v>
      </c>
      <c r="K3312" s="197"/>
      <c r="L3312" s="192"/>
      <c r="M3312" s="197"/>
      <c r="N3312" s="192" t="s">
        <v>4778</v>
      </c>
      <c r="O3312" s="194" t="s">
        <v>3393</v>
      </c>
      <c r="P3312" s="192" t="s">
        <v>11392</v>
      </c>
      <c r="Q3312" s="197" t="s">
        <v>3547</v>
      </c>
    </row>
    <row r="3313" spans="1:17">
      <c r="A3313" s="192" t="s">
        <v>7821</v>
      </c>
      <c r="B3313" s="196">
        <v>1.3617999999999999</v>
      </c>
      <c r="C3313" s="196">
        <v>0.8970999999999999</v>
      </c>
      <c r="D3313" s="196"/>
      <c r="E3313" s="196">
        <v>33.160199999999996</v>
      </c>
      <c r="F3313" s="196">
        <v>32.389099999999999</v>
      </c>
      <c r="G3313" s="196">
        <v>32.809099999999994</v>
      </c>
      <c r="H3313" s="197" t="s">
        <v>1767</v>
      </c>
      <c r="I3313" s="197"/>
      <c r="J3313" s="201" t="s">
        <v>3547</v>
      </c>
      <c r="K3313" s="197"/>
      <c r="L3313" s="192"/>
      <c r="M3313" s="197"/>
      <c r="N3313" s="192" t="s">
        <v>4779</v>
      </c>
      <c r="O3313" s="194" t="s">
        <v>3394</v>
      </c>
      <c r="P3313" s="192" t="s">
        <v>11393</v>
      </c>
      <c r="Q3313" s="197" t="s">
        <v>3547</v>
      </c>
    </row>
    <row r="3314" spans="1:17">
      <c r="A3314" s="192" t="s">
        <v>7822</v>
      </c>
      <c r="B3314" s="196">
        <v>1.5822999999999998</v>
      </c>
      <c r="C3314" s="196">
        <v>1.0198999999999998</v>
      </c>
      <c r="D3314" s="196"/>
      <c r="E3314" s="196"/>
      <c r="F3314" s="196">
        <v>41.057199999999995</v>
      </c>
      <c r="G3314" s="196">
        <v>41.057199999999995</v>
      </c>
      <c r="H3314" s="197" t="s">
        <v>1771</v>
      </c>
      <c r="I3314" s="197"/>
      <c r="J3314" s="201" t="s">
        <v>3547</v>
      </c>
      <c r="K3314" s="197"/>
      <c r="L3314" s="192"/>
      <c r="M3314" s="197"/>
      <c r="N3314" s="192" t="s">
        <v>4754</v>
      </c>
      <c r="O3314" s="194" t="s">
        <v>3360</v>
      </c>
      <c r="P3314" s="192" t="s">
        <v>11357</v>
      </c>
      <c r="Q3314" s="197" t="s">
        <v>3547</v>
      </c>
    </row>
    <row r="3315" spans="1:17">
      <c r="A3315" s="192" t="s">
        <v>7823</v>
      </c>
      <c r="B3315" s="196">
        <v>1.3994</v>
      </c>
      <c r="C3315" s="196">
        <v>1.0198999999999998</v>
      </c>
      <c r="D3315" s="196"/>
      <c r="E3315" s="196"/>
      <c r="F3315" s="196"/>
      <c r="G3315" s="196"/>
      <c r="H3315" s="197" t="s">
        <v>1771</v>
      </c>
      <c r="I3315" s="197"/>
      <c r="J3315" s="201" t="s">
        <v>3547</v>
      </c>
      <c r="K3315" s="197"/>
      <c r="L3315" s="192"/>
      <c r="M3315" s="197"/>
      <c r="N3315" s="192" t="s">
        <v>4752</v>
      </c>
      <c r="O3315" s="194" t="s">
        <v>3358</v>
      </c>
      <c r="P3315" s="192" t="s">
        <v>11355</v>
      </c>
      <c r="Q3315" s="197" t="s">
        <v>3547</v>
      </c>
    </row>
    <row r="3316" spans="1:17">
      <c r="A3316" s="192" t="s">
        <v>7824</v>
      </c>
      <c r="B3316" s="196">
        <v>1.7873999999999999</v>
      </c>
      <c r="C3316" s="196">
        <v>1.1490999999999998</v>
      </c>
      <c r="D3316" s="196">
        <v>43.2851</v>
      </c>
      <c r="E3316" s="196">
        <v>42.978999999999999</v>
      </c>
      <c r="F3316" s="196">
        <v>44.852799999999995</v>
      </c>
      <c r="G3316" s="196">
        <v>43.696199999999997</v>
      </c>
      <c r="H3316" s="197" t="s">
        <v>1729</v>
      </c>
      <c r="I3316" s="197"/>
      <c r="J3316" s="201" t="s">
        <v>3547</v>
      </c>
      <c r="K3316" s="197"/>
      <c r="L3316" s="192"/>
      <c r="M3316" s="197"/>
      <c r="N3316" s="192" t="s">
        <v>4780</v>
      </c>
      <c r="O3316" s="194" t="s">
        <v>3395</v>
      </c>
      <c r="P3316" s="192" t="s">
        <v>11394</v>
      </c>
      <c r="Q3316" s="197" t="s">
        <v>3547</v>
      </c>
    </row>
    <row r="3317" spans="1:17">
      <c r="A3317" s="192" t="s">
        <v>7825</v>
      </c>
      <c r="B3317" s="196">
        <v>2.0623999999999998</v>
      </c>
      <c r="C3317" s="196">
        <v>1.0761999999999998</v>
      </c>
      <c r="D3317" s="196">
        <v>47.521099999999997</v>
      </c>
      <c r="E3317" s="196">
        <v>45.257199999999997</v>
      </c>
      <c r="F3317" s="196">
        <v>44.825199999999995</v>
      </c>
      <c r="G3317" s="196">
        <v>45.788199999999996</v>
      </c>
      <c r="H3317" s="197" t="s">
        <v>4781</v>
      </c>
      <c r="I3317" s="197"/>
      <c r="J3317" s="201" t="s">
        <v>3547</v>
      </c>
      <c r="K3317" s="197"/>
      <c r="L3317" s="192"/>
      <c r="M3317" s="197"/>
      <c r="N3317" s="192" t="s">
        <v>4782</v>
      </c>
      <c r="O3317" s="194" t="s">
        <v>3396</v>
      </c>
      <c r="P3317" s="192" t="s">
        <v>11395</v>
      </c>
      <c r="Q3317" s="197" t="s">
        <v>3547</v>
      </c>
    </row>
    <row r="3318" spans="1:17">
      <c r="A3318" s="192" t="s">
        <v>7826</v>
      </c>
      <c r="B3318" s="196">
        <v>1.5872999999999999</v>
      </c>
      <c r="C3318" s="196">
        <v>1.1374</v>
      </c>
      <c r="D3318" s="196">
        <v>39.965599999999995</v>
      </c>
      <c r="E3318" s="196">
        <v>41.184799999999996</v>
      </c>
      <c r="F3318" s="196">
        <v>42.655999999999999</v>
      </c>
      <c r="G3318" s="196">
        <v>41.2988</v>
      </c>
      <c r="H3318" s="197" t="s">
        <v>1935</v>
      </c>
      <c r="I3318" s="197" t="s">
        <v>1729</v>
      </c>
      <c r="J3318" s="201" t="s">
        <v>3547</v>
      </c>
      <c r="K3318" s="197" t="s">
        <v>3550</v>
      </c>
      <c r="L3318" s="192"/>
      <c r="M3318" s="197">
        <v>1.4799999999999999E-2</v>
      </c>
      <c r="N3318" s="192" t="s">
        <v>4783</v>
      </c>
      <c r="O3318" s="194" t="s">
        <v>3397</v>
      </c>
      <c r="P3318" s="192" t="s">
        <v>11396</v>
      </c>
      <c r="Q3318" s="197" t="s">
        <v>3547</v>
      </c>
    </row>
    <row r="3319" spans="1:17">
      <c r="A3319" s="192" t="s">
        <v>7827</v>
      </c>
      <c r="B3319" s="196">
        <v>2.0430999999999999</v>
      </c>
      <c r="C3319" s="196">
        <v>1.1490999999999998</v>
      </c>
      <c r="D3319" s="196">
        <v>43.968799999999995</v>
      </c>
      <c r="E3319" s="196">
        <v>45.296299999999995</v>
      </c>
      <c r="F3319" s="196">
        <v>45.230399999999996</v>
      </c>
      <c r="G3319" s="196">
        <v>44.831699999999998</v>
      </c>
      <c r="H3319" s="197" t="s">
        <v>1729</v>
      </c>
      <c r="I3319" s="197"/>
      <c r="J3319" s="201" t="s">
        <v>3547</v>
      </c>
      <c r="K3319" s="197"/>
      <c r="L3319" s="192"/>
      <c r="M3319" s="197"/>
      <c r="N3319" s="192" t="s">
        <v>4780</v>
      </c>
      <c r="O3319" s="194" t="s">
        <v>3395</v>
      </c>
      <c r="P3319" s="192" t="s">
        <v>11394</v>
      </c>
      <c r="Q3319" s="197" t="s">
        <v>3547</v>
      </c>
    </row>
    <row r="3320" spans="1:17">
      <c r="A3320" s="192" t="s">
        <v>7828</v>
      </c>
      <c r="B3320" s="196">
        <v>1.8285999999999998</v>
      </c>
      <c r="C3320" s="196">
        <v>1.1374</v>
      </c>
      <c r="D3320" s="196">
        <v>41.219399999999993</v>
      </c>
      <c r="E3320" s="196">
        <v>39.505199999999995</v>
      </c>
      <c r="F3320" s="196">
        <v>42.052199999999999</v>
      </c>
      <c r="G3320" s="196">
        <v>40.841399999999993</v>
      </c>
      <c r="H3320" s="197" t="s">
        <v>1935</v>
      </c>
      <c r="I3320" s="197" t="s">
        <v>1729</v>
      </c>
      <c r="J3320" s="201" t="s">
        <v>3547</v>
      </c>
      <c r="K3320" s="197" t="s">
        <v>3550</v>
      </c>
      <c r="L3320" s="192"/>
      <c r="M3320" s="197">
        <v>1.4799999999999999E-2</v>
      </c>
      <c r="N3320" s="192" t="s">
        <v>4783</v>
      </c>
      <c r="O3320" s="194" t="s">
        <v>3397</v>
      </c>
      <c r="P3320" s="192" t="s">
        <v>11396</v>
      </c>
      <c r="Q3320" s="197" t="s">
        <v>9817</v>
      </c>
    </row>
    <row r="3321" spans="1:17">
      <c r="A3321" s="192" t="s">
        <v>7829</v>
      </c>
      <c r="B3321" s="196">
        <v>2.6755999999999998</v>
      </c>
      <c r="C3321" s="196">
        <v>1.1490999999999998</v>
      </c>
      <c r="D3321" s="196">
        <v>43.301799999999993</v>
      </c>
      <c r="E3321" s="196">
        <v>45.296499999999995</v>
      </c>
      <c r="F3321" s="196">
        <v>46.566199999999995</v>
      </c>
      <c r="G3321" s="196">
        <v>45.050099999999993</v>
      </c>
      <c r="H3321" s="197" t="s">
        <v>1729</v>
      </c>
      <c r="I3321" s="197"/>
      <c r="J3321" s="201" t="s">
        <v>3547</v>
      </c>
      <c r="K3321" s="197"/>
      <c r="L3321" s="192"/>
      <c r="M3321" s="197"/>
      <c r="N3321" s="192" t="s">
        <v>4780</v>
      </c>
      <c r="O3321" s="194" t="s">
        <v>3395</v>
      </c>
      <c r="P3321" s="192" t="s">
        <v>11394</v>
      </c>
      <c r="Q3321" s="197" t="s">
        <v>3547</v>
      </c>
    </row>
    <row r="3322" spans="1:17">
      <c r="A3322" s="192" t="s">
        <v>7830</v>
      </c>
      <c r="B3322" s="196">
        <v>1.6115999999999999</v>
      </c>
      <c r="C3322" s="196">
        <v>1.1490999999999998</v>
      </c>
      <c r="D3322" s="196">
        <v>44.736999999999995</v>
      </c>
      <c r="E3322" s="196">
        <v>45.307099999999998</v>
      </c>
      <c r="F3322" s="196">
        <v>49.504099999999994</v>
      </c>
      <c r="G3322" s="196">
        <v>46.544199999999996</v>
      </c>
      <c r="H3322" s="197" t="s">
        <v>1729</v>
      </c>
      <c r="I3322" s="197"/>
      <c r="J3322" s="201" t="s">
        <v>3547</v>
      </c>
      <c r="K3322" s="197"/>
      <c r="L3322" s="192"/>
      <c r="M3322" s="197"/>
      <c r="N3322" s="192" t="s">
        <v>4780</v>
      </c>
      <c r="O3322" s="194" t="s">
        <v>3395</v>
      </c>
      <c r="P3322" s="192" t="s">
        <v>11394</v>
      </c>
      <c r="Q3322" s="197" t="s">
        <v>3547</v>
      </c>
    </row>
    <row r="3323" spans="1:17">
      <c r="A3323" s="192" t="s">
        <v>7831</v>
      </c>
      <c r="B3323" s="196">
        <v>1.9145999999999999</v>
      </c>
      <c r="C3323" s="196">
        <v>1.0312999999999999</v>
      </c>
      <c r="D3323" s="196">
        <v>41.260199999999998</v>
      </c>
      <c r="E3323" s="196">
        <v>43.238399999999999</v>
      </c>
      <c r="F3323" s="196">
        <v>44.515699999999995</v>
      </c>
      <c r="G3323" s="196">
        <v>42.968899999999998</v>
      </c>
      <c r="H3323" s="197" t="s">
        <v>4784</v>
      </c>
      <c r="I3323" s="197"/>
      <c r="J3323" s="201" t="s">
        <v>3547</v>
      </c>
      <c r="K3323" s="197"/>
      <c r="L3323" s="192"/>
      <c r="M3323" s="197"/>
      <c r="N3323" s="192" t="s">
        <v>4785</v>
      </c>
      <c r="O3323" s="194" t="s">
        <v>3398</v>
      </c>
      <c r="P3323" s="192" t="s">
        <v>11397</v>
      </c>
      <c r="Q3323" s="197" t="s">
        <v>3547</v>
      </c>
    </row>
    <row r="3324" spans="1:17">
      <c r="A3324" s="192" t="s">
        <v>7832</v>
      </c>
      <c r="B3324" s="196">
        <v>1.7952999999999999</v>
      </c>
      <c r="C3324" s="196">
        <v>1.1490999999999998</v>
      </c>
      <c r="D3324" s="196">
        <v>48.714599999999997</v>
      </c>
      <c r="E3324" s="196">
        <v>46.180999999999997</v>
      </c>
      <c r="F3324" s="196">
        <v>46.0854</v>
      </c>
      <c r="G3324" s="196">
        <v>46.918799999999997</v>
      </c>
      <c r="H3324" s="197" t="s">
        <v>1729</v>
      </c>
      <c r="I3324" s="197"/>
      <c r="J3324" s="201" t="s">
        <v>3547</v>
      </c>
      <c r="K3324" s="197"/>
      <c r="L3324" s="192"/>
      <c r="M3324" s="197"/>
      <c r="N3324" s="192" t="s">
        <v>4786</v>
      </c>
      <c r="O3324" s="194" t="s">
        <v>3399</v>
      </c>
      <c r="P3324" s="192" t="s">
        <v>11398</v>
      </c>
      <c r="Q3324" s="197" t="s">
        <v>3547</v>
      </c>
    </row>
    <row r="3325" spans="1:17">
      <c r="A3325" s="192" t="s">
        <v>7833</v>
      </c>
      <c r="B3325" s="196">
        <v>1.7084999999999999</v>
      </c>
      <c r="C3325" s="196">
        <v>1.1490999999999998</v>
      </c>
      <c r="D3325" s="196">
        <v>44.605999999999995</v>
      </c>
      <c r="E3325" s="196">
        <v>48.514399999999995</v>
      </c>
      <c r="F3325" s="196">
        <v>48.999899999999997</v>
      </c>
      <c r="G3325" s="196">
        <v>47.579299999999996</v>
      </c>
      <c r="H3325" s="197" t="s">
        <v>1729</v>
      </c>
      <c r="I3325" s="197"/>
      <c r="J3325" s="201" t="s">
        <v>3547</v>
      </c>
      <c r="K3325" s="197"/>
      <c r="L3325" s="192"/>
      <c r="M3325" s="197"/>
      <c r="N3325" s="192" t="s">
        <v>4780</v>
      </c>
      <c r="O3325" s="194" t="s">
        <v>3395</v>
      </c>
      <c r="P3325" s="192" t="s">
        <v>11394</v>
      </c>
      <c r="Q3325" s="197" t="s">
        <v>3547</v>
      </c>
    </row>
    <row r="3326" spans="1:17">
      <c r="A3326" s="192" t="s">
        <v>7834</v>
      </c>
      <c r="B3326" s="196">
        <v>2.0103</v>
      </c>
      <c r="C3326" s="196">
        <v>1.1374</v>
      </c>
      <c r="D3326" s="196">
        <v>43.617899999999999</v>
      </c>
      <c r="E3326" s="196">
        <v>43.906999999999996</v>
      </c>
      <c r="F3326" s="196">
        <v>43.020299999999999</v>
      </c>
      <c r="G3326" s="196">
        <v>43.489199999999997</v>
      </c>
      <c r="H3326" s="197" t="s">
        <v>4787</v>
      </c>
      <c r="I3326" s="197" t="s">
        <v>1729</v>
      </c>
      <c r="J3326" s="201" t="s">
        <v>3547</v>
      </c>
      <c r="K3326" s="197" t="s">
        <v>3550</v>
      </c>
      <c r="L3326" s="192"/>
      <c r="M3326" s="197"/>
      <c r="N3326" s="192" t="s">
        <v>4788</v>
      </c>
      <c r="O3326" s="194" t="s">
        <v>3400</v>
      </c>
      <c r="P3326" s="192" t="s">
        <v>11399</v>
      </c>
      <c r="Q3326" s="197" t="s">
        <v>3547</v>
      </c>
    </row>
    <row r="3327" spans="1:17">
      <c r="A3327" s="192" t="s">
        <v>7835</v>
      </c>
      <c r="B3327" s="196">
        <v>1.4226999999999999</v>
      </c>
      <c r="C3327" s="196">
        <v>1.1728999999999998</v>
      </c>
      <c r="D3327" s="196">
        <v>47.702199999999998</v>
      </c>
      <c r="E3327" s="196">
        <v>45.434699999999999</v>
      </c>
      <c r="F3327" s="196">
        <v>45.580499999999994</v>
      </c>
      <c r="G3327" s="196">
        <v>46.196999999999996</v>
      </c>
      <c r="H3327" s="197" t="s">
        <v>4789</v>
      </c>
      <c r="I3327" s="197" t="s">
        <v>1753</v>
      </c>
      <c r="J3327" s="201" t="s">
        <v>3547</v>
      </c>
      <c r="K3327" s="197" t="s">
        <v>3550</v>
      </c>
      <c r="L3327" s="192"/>
      <c r="M3327" s="197">
        <v>1.1099999999999999E-2</v>
      </c>
      <c r="N3327" s="192" t="s">
        <v>4337</v>
      </c>
      <c r="O3327" s="194" t="s">
        <v>3401</v>
      </c>
      <c r="P3327" s="192" t="s">
        <v>11400</v>
      </c>
      <c r="Q3327" s="197" t="s">
        <v>3547</v>
      </c>
    </row>
    <row r="3328" spans="1:17">
      <c r="A3328" s="192" t="s">
        <v>7836</v>
      </c>
      <c r="B3328" s="196">
        <v>1.5707</v>
      </c>
      <c r="C3328" s="196">
        <v>1.1891999999999998</v>
      </c>
      <c r="D3328" s="196">
        <v>45.656599999999997</v>
      </c>
      <c r="E3328" s="196">
        <v>49.442699999999995</v>
      </c>
      <c r="F3328" s="196">
        <v>46.8949</v>
      </c>
      <c r="G3328" s="196">
        <v>47.323599999999999</v>
      </c>
      <c r="H3328" s="197" t="s">
        <v>1753</v>
      </c>
      <c r="I3328" s="197"/>
      <c r="J3328" s="201" t="s">
        <v>3547</v>
      </c>
      <c r="K3328" s="197"/>
      <c r="L3328" s="192"/>
      <c r="M3328" s="197"/>
      <c r="N3328" s="192" t="s">
        <v>4790</v>
      </c>
      <c r="O3328" s="194" t="s">
        <v>3402</v>
      </c>
      <c r="P3328" s="192" t="s">
        <v>11401</v>
      </c>
      <c r="Q3328" s="197" t="s">
        <v>3547</v>
      </c>
    </row>
    <row r="3329" spans="1:17">
      <c r="A3329" s="192" t="s">
        <v>7837</v>
      </c>
      <c r="B3329" s="196">
        <v>1.8605999999999998</v>
      </c>
      <c r="C3329" s="196">
        <v>1.1701999999999999</v>
      </c>
      <c r="D3329" s="196">
        <v>50.065099999999994</v>
      </c>
      <c r="E3329" s="196">
        <v>48.461299999999994</v>
      </c>
      <c r="F3329" s="196">
        <v>49.373099999999994</v>
      </c>
      <c r="G3329" s="196">
        <v>49.275299999999994</v>
      </c>
      <c r="H3329" s="197" t="s">
        <v>1648</v>
      </c>
      <c r="I3329" s="197"/>
      <c r="J3329" s="201" t="s">
        <v>3547</v>
      </c>
      <c r="K3329" s="197"/>
      <c r="L3329" s="192"/>
      <c r="M3329" s="197">
        <v>1.7599999999999998E-2</v>
      </c>
      <c r="N3329" s="192" t="s">
        <v>4258</v>
      </c>
      <c r="O3329" s="194" t="s">
        <v>3403</v>
      </c>
      <c r="P3329" s="192" t="s">
        <v>11402</v>
      </c>
      <c r="Q3329" s="197" t="s">
        <v>3547</v>
      </c>
    </row>
    <row r="3330" spans="1:17">
      <c r="A3330" s="192" t="s">
        <v>7838</v>
      </c>
      <c r="B3330" s="196">
        <v>2.9792999999999998</v>
      </c>
      <c r="C3330" s="196">
        <v>1.1490999999999998</v>
      </c>
      <c r="D3330" s="196">
        <v>57.468199999999996</v>
      </c>
      <c r="E3330" s="196">
        <v>51.586799999999997</v>
      </c>
      <c r="F3330" s="196">
        <v>54.408799999999999</v>
      </c>
      <c r="G3330" s="196">
        <v>54.432099999999998</v>
      </c>
      <c r="H3330" s="197" t="s">
        <v>1729</v>
      </c>
      <c r="I3330" s="197"/>
      <c r="J3330" s="201" t="s">
        <v>3547</v>
      </c>
      <c r="K3330" s="197"/>
      <c r="L3330" s="192"/>
      <c r="M3330" s="197"/>
      <c r="N3330" s="192" t="s">
        <v>4780</v>
      </c>
      <c r="O3330" s="194" t="s">
        <v>3395</v>
      </c>
      <c r="P3330" s="192" t="s">
        <v>11394</v>
      </c>
      <c r="Q3330" s="197" t="s">
        <v>3547</v>
      </c>
    </row>
    <row r="3331" spans="1:17">
      <c r="A3331" s="192" t="s">
        <v>7839</v>
      </c>
      <c r="B3331" s="196">
        <v>1.6308999999999998</v>
      </c>
      <c r="C3331" s="196">
        <v>1.1490999999999998</v>
      </c>
      <c r="D3331" s="196">
        <v>52.014499999999998</v>
      </c>
      <c r="E3331" s="196">
        <v>48.430999999999997</v>
      </c>
      <c r="F3331" s="196">
        <v>48.770799999999994</v>
      </c>
      <c r="G3331" s="196">
        <v>49.694499999999998</v>
      </c>
      <c r="H3331" s="197" t="s">
        <v>1729</v>
      </c>
      <c r="I3331" s="197"/>
      <c r="J3331" s="201" t="s">
        <v>3547</v>
      </c>
      <c r="K3331" s="197"/>
      <c r="L3331" s="192"/>
      <c r="M3331" s="197"/>
      <c r="N3331" s="192" t="s">
        <v>4786</v>
      </c>
      <c r="O3331" s="194" t="s">
        <v>3399</v>
      </c>
      <c r="P3331" s="192" t="s">
        <v>11398</v>
      </c>
      <c r="Q3331" s="197" t="s">
        <v>3547</v>
      </c>
    </row>
    <row r="3332" spans="1:17">
      <c r="A3332" s="192" t="s">
        <v>7840</v>
      </c>
      <c r="B3332" s="196">
        <v>1.8677999999999999</v>
      </c>
      <c r="C3332" s="196">
        <v>1.1490999999999998</v>
      </c>
      <c r="D3332" s="196">
        <v>58.070799999999998</v>
      </c>
      <c r="E3332" s="196">
        <v>52.253699999999995</v>
      </c>
      <c r="F3332" s="196">
        <v>54.945299999999996</v>
      </c>
      <c r="G3332" s="196">
        <v>54.947899999999997</v>
      </c>
      <c r="H3332" s="197" t="s">
        <v>1729</v>
      </c>
      <c r="I3332" s="197"/>
      <c r="J3332" s="201" t="s">
        <v>3547</v>
      </c>
      <c r="K3332" s="197"/>
      <c r="L3332" s="192"/>
      <c r="M3332" s="197"/>
      <c r="N3332" s="192" t="s">
        <v>4780</v>
      </c>
      <c r="O3332" s="194" t="s">
        <v>3395</v>
      </c>
      <c r="P3332" s="192" t="s">
        <v>11394</v>
      </c>
      <c r="Q3332" s="197" t="s">
        <v>3547</v>
      </c>
    </row>
    <row r="3333" spans="1:17">
      <c r="A3333" s="192" t="s">
        <v>7841</v>
      </c>
      <c r="B3333" s="196">
        <v>1.7537999999999998</v>
      </c>
      <c r="C3333" s="196">
        <v>1.2004999999999999</v>
      </c>
      <c r="D3333" s="196">
        <v>51.102699999999999</v>
      </c>
      <c r="E3333" s="196">
        <v>53.639399999999995</v>
      </c>
      <c r="F3333" s="196">
        <v>50.801099999999998</v>
      </c>
      <c r="G3333" s="196">
        <v>51.812799999999996</v>
      </c>
      <c r="H3333" s="197" t="s">
        <v>4791</v>
      </c>
      <c r="I3333" s="197" t="s">
        <v>4791</v>
      </c>
      <c r="J3333" s="201" t="s">
        <v>3547</v>
      </c>
      <c r="K3333" s="197" t="s">
        <v>3550</v>
      </c>
      <c r="L3333" s="192"/>
      <c r="M3333" s="197"/>
      <c r="N3333" s="192" t="s">
        <v>4792</v>
      </c>
      <c r="O3333" s="194" t="s">
        <v>3404</v>
      </c>
      <c r="P3333" s="192" t="s">
        <v>11403</v>
      </c>
      <c r="Q3333" s="197" t="s">
        <v>9817</v>
      </c>
    </row>
    <row r="3334" spans="1:17">
      <c r="A3334" s="192" t="s">
        <v>7842</v>
      </c>
      <c r="B3334" s="196">
        <v>1.5332999999999999</v>
      </c>
      <c r="C3334" s="196">
        <v>1.1525999999999998</v>
      </c>
      <c r="D3334" s="196">
        <v>44.269399999999997</v>
      </c>
      <c r="E3334" s="196">
        <v>46.317699999999995</v>
      </c>
      <c r="F3334" s="196">
        <v>48.482099999999996</v>
      </c>
      <c r="G3334" s="196">
        <v>46.248699999999999</v>
      </c>
      <c r="H3334" s="197" t="s">
        <v>4789</v>
      </c>
      <c r="I3334" s="197" t="s">
        <v>1648</v>
      </c>
      <c r="J3334" s="201" t="s">
        <v>3547</v>
      </c>
      <c r="K3334" s="197" t="s">
        <v>3550</v>
      </c>
      <c r="L3334" s="192"/>
      <c r="M3334" s="197">
        <v>1.5999999999999997E-2</v>
      </c>
      <c r="N3334" s="192" t="s">
        <v>4793</v>
      </c>
      <c r="O3334" s="194" t="s">
        <v>3405</v>
      </c>
      <c r="P3334" s="192" t="s">
        <v>11404</v>
      </c>
      <c r="Q3334" s="197" t="s">
        <v>3547</v>
      </c>
    </row>
    <row r="3335" spans="1:17">
      <c r="A3335" s="192" t="s">
        <v>7843</v>
      </c>
      <c r="B3335" s="196">
        <v>1.5327999999999999</v>
      </c>
      <c r="C3335" s="196">
        <v>1.0254999999999999</v>
      </c>
      <c r="D3335" s="196">
        <v>42.261099999999999</v>
      </c>
      <c r="E3335" s="196">
        <v>41.627599999999994</v>
      </c>
      <c r="F3335" s="196">
        <v>42.013699999999993</v>
      </c>
      <c r="G3335" s="196">
        <v>41.962299999999999</v>
      </c>
      <c r="H3335" s="197" t="s">
        <v>4789</v>
      </c>
      <c r="I3335" s="197"/>
      <c r="J3335" s="201" t="s">
        <v>3547</v>
      </c>
      <c r="K3335" s="197"/>
      <c r="L3335" s="192"/>
      <c r="M3335" s="197"/>
      <c r="N3335" s="192" t="s">
        <v>3942</v>
      </c>
      <c r="O3335" s="194" t="s">
        <v>3406</v>
      </c>
      <c r="P3335" s="192" t="s">
        <v>11405</v>
      </c>
      <c r="Q3335" s="197" t="s">
        <v>3547</v>
      </c>
    </row>
    <row r="3336" spans="1:17">
      <c r="A3336" s="192" t="s">
        <v>7844</v>
      </c>
      <c r="B3336" s="196">
        <v>1.7053999999999998</v>
      </c>
      <c r="C3336" s="196">
        <v>1.0312999999999999</v>
      </c>
      <c r="D3336" s="196">
        <v>40.903099999999995</v>
      </c>
      <c r="E3336" s="196">
        <v>42.619699999999995</v>
      </c>
      <c r="F3336" s="196">
        <v>43.284899999999993</v>
      </c>
      <c r="G3336" s="196">
        <v>42.269299999999994</v>
      </c>
      <c r="H3336" s="197" t="s">
        <v>4784</v>
      </c>
      <c r="I3336" s="197"/>
      <c r="J3336" s="201" t="s">
        <v>3547</v>
      </c>
      <c r="K3336" s="197"/>
      <c r="L3336" s="192"/>
      <c r="M3336" s="197"/>
      <c r="N3336" s="192" t="s">
        <v>4785</v>
      </c>
      <c r="O3336" s="194" t="s">
        <v>3398</v>
      </c>
      <c r="P3336" s="192" t="s">
        <v>11397</v>
      </c>
      <c r="Q3336" s="197" t="s">
        <v>3547</v>
      </c>
    </row>
    <row r="3337" spans="1:17">
      <c r="A3337" s="192" t="s">
        <v>7845</v>
      </c>
      <c r="B3337" s="196">
        <v>1.1654</v>
      </c>
      <c r="C3337" s="196">
        <v>1.0312999999999999</v>
      </c>
      <c r="D3337" s="196">
        <v>40.8857</v>
      </c>
      <c r="E3337" s="196">
        <v>41.406099999999995</v>
      </c>
      <c r="F3337" s="196">
        <v>44.520499999999998</v>
      </c>
      <c r="G3337" s="196">
        <v>42.262699999999995</v>
      </c>
      <c r="H3337" s="197" t="s">
        <v>4784</v>
      </c>
      <c r="I3337" s="197"/>
      <c r="J3337" s="201" t="s">
        <v>3547</v>
      </c>
      <c r="K3337" s="197"/>
      <c r="L3337" s="192"/>
      <c r="M3337" s="197"/>
      <c r="N3337" s="192" t="s">
        <v>4785</v>
      </c>
      <c r="O3337" s="194" t="s">
        <v>3398</v>
      </c>
      <c r="P3337" s="192" t="s">
        <v>11397</v>
      </c>
      <c r="Q3337" s="197" t="s">
        <v>3547</v>
      </c>
    </row>
    <row r="3338" spans="1:17">
      <c r="A3338" s="192" t="s">
        <v>7846</v>
      </c>
      <c r="B3338" s="196">
        <v>1.8343999999999998</v>
      </c>
      <c r="C3338" s="196">
        <v>1.1728999999999998</v>
      </c>
      <c r="D3338" s="196">
        <v>46.077099999999994</v>
      </c>
      <c r="E3338" s="196">
        <v>47.507099999999994</v>
      </c>
      <c r="F3338" s="196">
        <v>47.723499999999994</v>
      </c>
      <c r="G3338" s="196">
        <v>47.142599999999995</v>
      </c>
      <c r="H3338" s="197" t="s">
        <v>1411</v>
      </c>
      <c r="I3338" s="197" t="s">
        <v>1753</v>
      </c>
      <c r="J3338" s="201" t="s">
        <v>3547</v>
      </c>
      <c r="K3338" s="197" t="s">
        <v>3550</v>
      </c>
      <c r="L3338" s="192"/>
      <c r="M3338" s="197">
        <v>8.2999999999999984E-3</v>
      </c>
      <c r="N3338" s="192" t="s">
        <v>4794</v>
      </c>
      <c r="O3338" s="194" t="s">
        <v>3407</v>
      </c>
      <c r="P3338" s="192" t="s">
        <v>11406</v>
      </c>
      <c r="Q3338" s="197" t="s">
        <v>3547</v>
      </c>
    </row>
    <row r="3339" spans="1:17">
      <c r="A3339" s="192" t="s">
        <v>7847</v>
      </c>
      <c r="B3339" s="196">
        <v>1.5300999999999998</v>
      </c>
      <c r="C3339" s="196">
        <v>1.1617</v>
      </c>
      <c r="D3339" s="196">
        <v>46.080099999999995</v>
      </c>
      <c r="E3339" s="196">
        <v>47.930499999999995</v>
      </c>
      <c r="F3339" s="196">
        <v>46.127199999999995</v>
      </c>
      <c r="G3339" s="196">
        <v>46.696499999999993</v>
      </c>
      <c r="H3339" s="197" t="s">
        <v>4795</v>
      </c>
      <c r="I3339" s="197" t="s">
        <v>1674</v>
      </c>
      <c r="J3339" s="201" t="s">
        <v>3547</v>
      </c>
      <c r="K3339" s="197" t="s">
        <v>3550</v>
      </c>
      <c r="L3339" s="192"/>
      <c r="M3339" s="197"/>
      <c r="N3339" s="192" t="s">
        <v>4796</v>
      </c>
      <c r="O3339" s="194" t="s">
        <v>3408</v>
      </c>
      <c r="P3339" s="192" t="s">
        <v>11407</v>
      </c>
      <c r="Q3339" s="197" t="s">
        <v>9817</v>
      </c>
    </row>
    <row r="3340" spans="1:17">
      <c r="A3340" s="192" t="s">
        <v>7848</v>
      </c>
      <c r="B3340" s="196">
        <v>1.8448</v>
      </c>
      <c r="C3340" s="196">
        <v>1.1158999999999999</v>
      </c>
      <c r="D3340" s="196">
        <v>45.835199999999993</v>
      </c>
      <c r="E3340" s="196">
        <v>46.916399999999996</v>
      </c>
      <c r="F3340" s="196">
        <v>50.909199999999998</v>
      </c>
      <c r="G3340" s="196">
        <v>47.743099999999998</v>
      </c>
      <c r="H3340" s="197" t="s">
        <v>1739</v>
      </c>
      <c r="I3340" s="197"/>
      <c r="J3340" s="201" t="s">
        <v>3547</v>
      </c>
      <c r="K3340" s="197"/>
      <c r="L3340" s="192"/>
      <c r="M3340" s="197"/>
      <c r="N3340" s="192" t="s">
        <v>4797</v>
      </c>
      <c r="O3340" s="194" t="s">
        <v>3409</v>
      </c>
      <c r="P3340" s="192" t="s">
        <v>11408</v>
      </c>
      <c r="Q3340" s="197" t="s">
        <v>3547</v>
      </c>
    </row>
    <row r="3341" spans="1:17">
      <c r="A3341" s="192" t="s">
        <v>7849</v>
      </c>
      <c r="B3341" s="196">
        <v>1.4047999999999998</v>
      </c>
      <c r="C3341" s="196">
        <v>1.0761999999999998</v>
      </c>
      <c r="D3341" s="196">
        <v>45.5764</v>
      </c>
      <c r="E3341" s="196">
        <v>44.026799999999994</v>
      </c>
      <c r="F3341" s="196">
        <v>47.510499999999993</v>
      </c>
      <c r="G3341" s="196">
        <v>45.667699999999996</v>
      </c>
      <c r="H3341" s="197" t="s">
        <v>4781</v>
      </c>
      <c r="I3341" s="197"/>
      <c r="J3341" s="201" t="s">
        <v>3547</v>
      </c>
      <c r="K3341" s="197"/>
      <c r="L3341" s="192"/>
      <c r="M3341" s="197"/>
      <c r="N3341" s="192" t="s">
        <v>4782</v>
      </c>
      <c r="O3341" s="194" t="s">
        <v>3396</v>
      </c>
      <c r="P3341" s="192" t="s">
        <v>11395</v>
      </c>
      <c r="Q3341" s="197" t="s">
        <v>3547</v>
      </c>
    </row>
    <row r="3342" spans="1:17">
      <c r="A3342" s="192" t="s">
        <v>7850</v>
      </c>
      <c r="B3342" s="196">
        <v>1.7971999999999999</v>
      </c>
      <c r="C3342" s="196">
        <v>1.1743999999999999</v>
      </c>
      <c r="D3342" s="196">
        <v>47.432199999999995</v>
      </c>
      <c r="E3342" s="196">
        <v>47.134899999999995</v>
      </c>
      <c r="F3342" s="196">
        <v>49.8645</v>
      </c>
      <c r="G3342" s="196">
        <v>48.062199999999997</v>
      </c>
      <c r="H3342" s="197" t="s">
        <v>1674</v>
      </c>
      <c r="I3342" s="197"/>
      <c r="J3342" s="201" t="s">
        <v>3547</v>
      </c>
      <c r="K3342" s="197"/>
      <c r="L3342" s="192"/>
      <c r="M3342" s="197"/>
      <c r="N3342" s="192" t="s">
        <v>3940</v>
      </c>
      <c r="O3342" s="194" t="s">
        <v>3410</v>
      </c>
      <c r="P3342" s="192" t="s">
        <v>11409</v>
      </c>
      <c r="Q3342" s="197" t="s">
        <v>3547</v>
      </c>
    </row>
    <row r="3343" spans="1:17">
      <c r="A3343" s="192" t="s">
        <v>7851</v>
      </c>
      <c r="B3343" s="196">
        <v>1.7196999999999998</v>
      </c>
      <c r="C3343" s="196">
        <v>1.1490999999999998</v>
      </c>
      <c r="D3343" s="196">
        <v>47.472099999999998</v>
      </c>
      <c r="E3343" s="196">
        <v>47.453399999999995</v>
      </c>
      <c r="F3343" s="196">
        <v>48.331499999999998</v>
      </c>
      <c r="G3343" s="196">
        <v>47.763199999999998</v>
      </c>
      <c r="H3343" s="197" t="s">
        <v>1729</v>
      </c>
      <c r="I3343" s="197"/>
      <c r="J3343" s="201" t="s">
        <v>3547</v>
      </c>
      <c r="K3343" s="197"/>
      <c r="L3343" s="192"/>
      <c r="M3343" s="197"/>
      <c r="N3343" s="192" t="s">
        <v>4780</v>
      </c>
      <c r="O3343" s="194" t="s">
        <v>3395</v>
      </c>
      <c r="P3343" s="192" t="s">
        <v>11394</v>
      </c>
      <c r="Q3343" s="197" t="s">
        <v>3547</v>
      </c>
    </row>
    <row r="3344" spans="1:17">
      <c r="A3344" s="192" t="s">
        <v>7852</v>
      </c>
      <c r="B3344" s="196"/>
      <c r="C3344" s="196">
        <v>1.1490999999999998</v>
      </c>
      <c r="D3344" s="196">
        <v>52.384499999999996</v>
      </c>
      <c r="E3344" s="196"/>
      <c r="F3344" s="196">
        <v>57.613499999999995</v>
      </c>
      <c r="G3344" s="196">
        <v>55.3889</v>
      </c>
      <c r="H3344" s="197" t="s">
        <v>1729</v>
      </c>
      <c r="I3344" s="197"/>
      <c r="J3344" s="201" t="s">
        <v>3547</v>
      </c>
      <c r="K3344" s="197"/>
      <c r="L3344" s="192"/>
      <c r="M3344" s="197"/>
      <c r="N3344" s="192" t="s">
        <v>4780</v>
      </c>
      <c r="O3344" s="194" t="s">
        <v>3395</v>
      </c>
      <c r="P3344" s="192" t="s">
        <v>11394</v>
      </c>
      <c r="Q3344" s="197" t="s">
        <v>3547</v>
      </c>
    </row>
    <row r="3345" spans="1:17">
      <c r="A3345" s="192" t="s">
        <v>7853</v>
      </c>
      <c r="B3345" s="196">
        <v>1.4543999999999999</v>
      </c>
      <c r="C3345" s="196">
        <v>1.0254999999999999</v>
      </c>
      <c r="D3345" s="196">
        <v>34.439599999999999</v>
      </c>
      <c r="E3345" s="196">
        <v>38.102499999999999</v>
      </c>
      <c r="F3345" s="196">
        <v>42.033699999999996</v>
      </c>
      <c r="G3345" s="196">
        <v>38.032999999999994</v>
      </c>
      <c r="H3345" s="197" t="s">
        <v>1552</v>
      </c>
      <c r="I3345" s="197"/>
      <c r="J3345" s="201" t="s">
        <v>3547</v>
      </c>
      <c r="K3345" s="197"/>
      <c r="L3345" s="192"/>
      <c r="M3345" s="197"/>
      <c r="N3345" s="192" t="s">
        <v>3637</v>
      </c>
      <c r="O3345" s="194" t="s">
        <v>3411</v>
      </c>
      <c r="P3345" s="192" t="s">
        <v>11410</v>
      </c>
      <c r="Q3345" s="197" t="s">
        <v>3547</v>
      </c>
    </row>
    <row r="3346" spans="1:17">
      <c r="A3346" s="192" t="s">
        <v>7854</v>
      </c>
      <c r="B3346" s="196">
        <v>2.2606999999999999</v>
      </c>
      <c r="C3346" s="196">
        <v>1.1158999999999999</v>
      </c>
      <c r="D3346" s="196">
        <v>48.628099999999996</v>
      </c>
      <c r="E3346" s="196">
        <v>45.728199999999994</v>
      </c>
      <c r="F3346" s="196">
        <v>46.611399999999996</v>
      </c>
      <c r="G3346" s="196">
        <v>46.900199999999998</v>
      </c>
      <c r="H3346" s="197" t="s">
        <v>1739</v>
      </c>
      <c r="I3346" s="197"/>
      <c r="J3346" s="201" t="s">
        <v>3547</v>
      </c>
      <c r="K3346" s="197"/>
      <c r="L3346" s="192"/>
      <c r="M3346" s="197"/>
      <c r="N3346" s="192" t="s">
        <v>4797</v>
      </c>
      <c r="O3346" s="194" t="s">
        <v>3409</v>
      </c>
      <c r="P3346" s="192" t="s">
        <v>11408</v>
      </c>
      <c r="Q3346" s="197" t="s">
        <v>3547</v>
      </c>
    </row>
    <row r="3347" spans="1:17">
      <c r="A3347" s="192" t="s">
        <v>7855</v>
      </c>
      <c r="B3347" s="196">
        <v>1.8401999999999998</v>
      </c>
      <c r="C3347" s="196">
        <v>1.0254999999999999</v>
      </c>
      <c r="D3347" s="196">
        <v>42.036299999999997</v>
      </c>
      <c r="E3347" s="196">
        <v>39.170499999999997</v>
      </c>
      <c r="F3347" s="196">
        <v>40.657999999999994</v>
      </c>
      <c r="G3347" s="196">
        <v>40.548399999999994</v>
      </c>
      <c r="H3347" s="197" t="s">
        <v>1552</v>
      </c>
      <c r="I3347" s="197"/>
      <c r="J3347" s="201" t="s">
        <v>3547</v>
      </c>
      <c r="K3347" s="197"/>
      <c r="L3347" s="192"/>
      <c r="M3347" s="197"/>
      <c r="N3347" s="192" t="s">
        <v>3637</v>
      </c>
      <c r="O3347" s="194" t="s">
        <v>3411</v>
      </c>
      <c r="P3347" s="192" t="s">
        <v>11410</v>
      </c>
      <c r="Q3347" s="197" t="s">
        <v>3547</v>
      </c>
    </row>
    <row r="3348" spans="1:17">
      <c r="A3348" s="192" t="s">
        <v>7856</v>
      </c>
      <c r="B3348" s="196">
        <v>1.3355999999999999</v>
      </c>
      <c r="C3348" s="196">
        <v>1.1490999999999998</v>
      </c>
      <c r="D3348" s="196">
        <v>38.932299999999998</v>
      </c>
      <c r="E3348" s="196">
        <v>39.5625</v>
      </c>
      <c r="F3348" s="196">
        <v>39.504099999999994</v>
      </c>
      <c r="G3348" s="196">
        <v>39.330299999999994</v>
      </c>
      <c r="H3348" s="197" t="s">
        <v>1729</v>
      </c>
      <c r="I3348" s="197"/>
      <c r="J3348" s="201" t="s">
        <v>3547</v>
      </c>
      <c r="K3348" s="197"/>
      <c r="L3348" s="192"/>
      <c r="M3348" s="197"/>
      <c r="N3348" s="192" t="s">
        <v>4786</v>
      </c>
      <c r="O3348" s="194" t="s">
        <v>3399</v>
      </c>
      <c r="P3348" s="192" t="s">
        <v>11398</v>
      </c>
      <c r="Q3348" s="197" t="s">
        <v>3547</v>
      </c>
    </row>
    <row r="3349" spans="1:17">
      <c r="A3349" s="192" t="s">
        <v>7857</v>
      </c>
      <c r="B3349" s="196">
        <v>2.4567999999999999</v>
      </c>
      <c r="C3349" s="196">
        <v>1.1490999999999998</v>
      </c>
      <c r="D3349" s="196">
        <v>43.975599999999993</v>
      </c>
      <c r="E3349" s="196">
        <v>44.299899999999994</v>
      </c>
      <c r="F3349" s="196">
        <v>46.3232</v>
      </c>
      <c r="G3349" s="196">
        <v>44.863</v>
      </c>
      <c r="H3349" s="197" t="s">
        <v>1729</v>
      </c>
      <c r="I3349" s="197"/>
      <c r="J3349" s="201" t="s">
        <v>3547</v>
      </c>
      <c r="K3349" s="197"/>
      <c r="L3349" s="192"/>
      <c r="M3349" s="197"/>
      <c r="N3349" s="192" t="s">
        <v>4780</v>
      </c>
      <c r="O3349" s="194" t="s">
        <v>3395</v>
      </c>
      <c r="P3349" s="192" t="s">
        <v>11394</v>
      </c>
      <c r="Q3349" s="197" t="s">
        <v>3547</v>
      </c>
    </row>
    <row r="3350" spans="1:17">
      <c r="A3350" s="192" t="s">
        <v>7858</v>
      </c>
      <c r="B3350" s="196">
        <v>1.5013999999999998</v>
      </c>
      <c r="C3350" s="196">
        <v>1.0682999999999998</v>
      </c>
      <c r="D3350" s="196">
        <v>38.7303</v>
      </c>
      <c r="E3350" s="196">
        <v>39.592099999999995</v>
      </c>
      <c r="F3350" s="196">
        <v>39.124699999999997</v>
      </c>
      <c r="G3350" s="196">
        <v>39.160499999999999</v>
      </c>
      <c r="H3350" s="197" t="s">
        <v>4789</v>
      </c>
      <c r="I3350" s="197" t="s">
        <v>1411</v>
      </c>
      <c r="J3350" s="201" t="s">
        <v>3547</v>
      </c>
      <c r="K3350" s="197" t="s">
        <v>3550</v>
      </c>
      <c r="L3350" s="192"/>
      <c r="M3350" s="197"/>
      <c r="N3350" s="192" t="s">
        <v>4798</v>
      </c>
      <c r="O3350" s="194" t="s">
        <v>3412</v>
      </c>
      <c r="P3350" s="192" t="s">
        <v>11411</v>
      </c>
      <c r="Q3350" s="197" t="s">
        <v>3547</v>
      </c>
    </row>
    <row r="3351" spans="1:17">
      <c r="A3351" s="192" t="s">
        <v>7859</v>
      </c>
      <c r="B3351" s="196">
        <v>1.6901999999999999</v>
      </c>
      <c r="C3351" s="196">
        <v>1.1158999999999999</v>
      </c>
      <c r="D3351" s="196">
        <v>50.115099999999998</v>
      </c>
      <c r="E3351" s="196">
        <v>45.805099999999996</v>
      </c>
      <c r="F3351" s="196">
        <v>45.254899999999999</v>
      </c>
      <c r="G3351" s="196">
        <v>46.916899999999998</v>
      </c>
      <c r="H3351" s="197" t="s">
        <v>1739</v>
      </c>
      <c r="I3351" s="197"/>
      <c r="J3351" s="201" t="s">
        <v>3547</v>
      </c>
      <c r="K3351" s="197"/>
      <c r="L3351" s="192"/>
      <c r="M3351" s="197"/>
      <c r="N3351" s="192" t="s">
        <v>4797</v>
      </c>
      <c r="O3351" s="194" t="s">
        <v>3409</v>
      </c>
      <c r="P3351" s="192" t="s">
        <v>11408</v>
      </c>
      <c r="Q3351" s="197" t="s">
        <v>3547</v>
      </c>
    </row>
    <row r="3352" spans="1:17">
      <c r="A3352" s="192" t="s">
        <v>7860</v>
      </c>
      <c r="B3352" s="196">
        <v>1.5894999999999999</v>
      </c>
      <c r="C3352" s="196">
        <v>1.1891999999999998</v>
      </c>
      <c r="D3352" s="196">
        <v>47.656099999999995</v>
      </c>
      <c r="E3352" s="196">
        <v>47.920499999999997</v>
      </c>
      <c r="F3352" s="196">
        <v>49.432599999999994</v>
      </c>
      <c r="G3352" s="196">
        <v>48.347199999999994</v>
      </c>
      <c r="H3352" s="197" t="s">
        <v>1753</v>
      </c>
      <c r="I3352" s="197"/>
      <c r="J3352" s="201" t="s">
        <v>3547</v>
      </c>
      <c r="K3352" s="197"/>
      <c r="L3352" s="192"/>
      <c r="M3352" s="197"/>
      <c r="N3352" s="192" t="s">
        <v>4790</v>
      </c>
      <c r="O3352" s="194" t="s">
        <v>3402</v>
      </c>
      <c r="P3352" s="192" t="s">
        <v>11401</v>
      </c>
      <c r="Q3352" s="197" t="s">
        <v>3547</v>
      </c>
    </row>
    <row r="3353" spans="1:17">
      <c r="A3353" s="192" t="s">
        <v>7861</v>
      </c>
      <c r="B3353" s="196">
        <v>1.321</v>
      </c>
      <c r="C3353" s="196">
        <v>1.1490999999999998</v>
      </c>
      <c r="D3353" s="196">
        <v>43.504399999999997</v>
      </c>
      <c r="E3353" s="196">
        <v>42.515099999999997</v>
      </c>
      <c r="F3353" s="196">
        <v>42.534499999999994</v>
      </c>
      <c r="G3353" s="196">
        <v>42.875699999999995</v>
      </c>
      <c r="H3353" s="197" t="s">
        <v>1729</v>
      </c>
      <c r="I3353" s="197"/>
      <c r="J3353" s="201" t="s">
        <v>3547</v>
      </c>
      <c r="K3353" s="197"/>
      <c r="L3353" s="192"/>
      <c r="M3353" s="197"/>
      <c r="N3353" s="192" t="s">
        <v>4786</v>
      </c>
      <c r="O3353" s="194" t="s">
        <v>3399</v>
      </c>
      <c r="P3353" s="192" t="s">
        <v>11398</v>
      </c>
      <c r="Q3353" s="197" t="s">
        <v>3547</v>
      </c>
    </row>
    <row r="3354" spans="1:17">
      <c r="A3354" s="192" t="s">
        <v>7862</v>
      </c>
      <c r="B3354" s="196">
        <v>1.7791999999999999</v>
      </c>
      <c r="C3354" s="196">
        <v>1.1490999999999998</v>
      </c>
      <c r="D3354" s="196">
        <v>52.763599999999997</v>
      </c>
      <c r="E3354" s="196">
        <v>52.377099999999999</v>
      </c>
      <c r="F3354" s="196">
        <v>52.98</v>
      </c>
      <c r="G3354" s="196">
        <v>52.715199999999996</v>
      </c>
      <c r="H3354" s="197" t="s">
        <v>1729</v>
      </c>
      <c r="I3354" s="197"/>
      <c r="J3354" s="201" t="s">
        <v>3547</v>
      </c>
      <c r="K3354" s="197"/>
      <c r="L3354" s="192"/>
      <c r="M3354" s="197"/>
      <c r="N3354" s="192" t="s">
        <v>4780</v>
      </c>
      <c r="O3354" s="194" t="s">
        <v>3395</v>
      </c>
      <c r="P3354" s="192" t="s">
        <v>11394</v>
      </c>
      <c r="Q3354" s="197" t="s">
        <v>3547</v>
      </c>
    </row>
    <row r="3355" spans="1:17">
      <c r="A3355" s="192" t="s">
        <v>7863</v>
      </c>
      <c r="B3355" s="196">
        <v>2.0857999999999999</v>
      </c>
      <c r="C3355" s="196">
        <v>1.1891999999999998</v>
      </c>
      <c r="D3355" s="196">
        <v>46.087199999999996</v>
      </c>
      <c r="E3355" s="196">
        <v>50.709399999999995</v>
      </c>
      <c r="F3355" s="196">
        <v>48.927</v>
      </c>
      <c r="G3355" s="196">
        <v>48.577599999999997</v>
      </c>
      <c r="H3355" s="197" t="s">
        <v>1753</v>
      </c>
      <c r="I3355" s="197"/>
      <c r="J3355" s="201" t="s">
        <v>3547</v>
      </c>
      <c r="K3355" s="197"/>
      <c r="L3355" s="192"/>
      <c r="M3355" s="197"/>
      <c r="N3355" s="192" t="s">
        <v>4790</v>
      </c>
      <c r="O3355" s="194" t="s">
        <v>3402</v>
      </c>
      <c r="P3355" s="192" t="s">
        <v>11401</v>
      </c>
      <c r="Q3355" s="197" t="s">
        <v>3547</v>
      </c>
    </row>
    <row r="3356" spans="1:17">
      <c r="A3356" s="192" t="s">
        <v>7864</v>
      </c>
      <c r="B3356" s="196">
        <v>1.5928</v>
      </c>
      <c r="C3356" s="196">
        <v>1.1158999999999999</v>
      </c>
      <c r="D3356" s="196">
        <v>45.739299999999993</v>
      </c>
      <c r="E3356" s="196">
        <v>45.6312</v>
      </c>
      <c r="F3356" s="196">
        <v>46.812599999999996</v>
      </c>
      <c r="G3356" s="196">
        <v>46.055699999999995</v>
      </c>
      <c r="H3356" s="197" t="s">
        <v>1739</v>
      </c>
      <c r="I3356" s="197"/>
      <c r="J3356" s="201" t="s">
        <v>3547</v>
      </c>
      <c r="K3356" s="197"/>
      <c r="L3356" s="192"/>
      <c r="M3356" s="197"/>
      <c r="N3356" s="192" t="s">
        <v>4797</v>
      </c>
      <c r="O3356" s="194" t="s">
        <v>3409</v>
      </c>
      <c r="P3356" s="192" t="s">
        <v>11408</v>
      </c>
      <c r="Q3356" s="197" t="s">
        <v>3547</v>
      </c>
    </row>
    <row r="3357" spans="1:17">
      <c r="A3357" s="192" t="s">
        <v>7865</v>
      </c>
      <c r="B3357" s="196">
        <v>1.7025999999999999</v>
      </c>
      <c r="C3357" s="196">
        <v>1.1490999999999998</v>
      </c>
      <c r="D3357" s="196">
        <v>45.142499999999998</v>
      </c>
      <c r="E3357" s="196">
        <v>45.650999999999996</v>
      </c>
      <c r="F3357" s="196">
        <v>47.985299999999995</v>
      </c>
      <c r="G3357" s="196">
        <v>46.276599999999995</v>
      </c>
      <c r="H3357" s="197" t="s">
        <v>1729</v>
      </c>
      <c r="I3357" s="197"/>
      <c r="J3357" s="201" t="s">
        <v>3547</v>
      </c>
      <c r="K3357" s="197"/>
      <c r="L3357" s="192"/>
      <c r="M3357" s="197"/>
      <c r="N3357" s="192" t="s">
        <v>4780</v>
      </c>
      <c r="O3357" s="194" t="s">
        <v>3395</v>
      </c>
      <c r="P3357" s="192" t="s">
        <v>11394</v>
      </c>
      <c r="Q3357" s="197" t="s">
        <v>3547</v>
      </c>
    </row>
    <row r="3358" spans="1:17">
      <c r="A3358" s="192" t="s">
        <v>7866</v>
      </c>
      <c r="B3358" s="196">
        <v>1.9560999999999999</v>
      </c>
      <c r="C3358" s="196">
        <v>1.1891999999999998</v>
      </c>
      <c r="D3358" s="196">
        <v>51.604199999999999</v>
      </c>
      <c r="E3358" s="196">
        <v>52.135299999999994</v>
      </c>
      <c r="F3358" s="196">
        <v>53.180199999999999</v>
      </c>
      <c r="G3358" s="196">
        <v>52.325099999999999</v>
      </c>
      <c r="H3358" s="197" t="s">
        <v>1753</v>
      </c>
      <c r="I3358" s="197"/>
      <c r="J3358" s="201" t="s">
        <v>3547</v>
      </c>
      <c r="K3358" s="197"/>
      <c r="L3358" s="192"/>
      <c r="M3358" s="197"/>
      <c r="N3358" s="192" t="s">
        <v>4790</v>
      </c>
      <c r="O3358" s="194" t="s">
        <v>3402</v>
      </c>
      <c r="P3358" s="192" t="s">
        <v>11401</v>
      </c>
      <c r="Q3358" s="197" t="s">
        <v>3547</v>
      </c>
    </row>
    <row r="3359" spans="1:17">
      <c r="A3359" s="192" t="s">
        <v>7868</v>
      </c>
      <c r="B3359" s="196">
        <v>2.0614999999999997</v>
      </c>
      <c r="C3359" s="196">
        <v>1.1701999999999999</v>
      </c>
      <c r="D3359" s="196">
        <v>44.745299999999993</v>
      </c>
      <c r="E3359" s="196">
        <v>44.314799999999998</v>
      </c>
      <c r="F3359" s="196">
        <v>45.721199999999996</v>
      </c>
      <c r="G3359" s="196">
        <v>44.922799999999995</v>
      </c>
      <c r="H3359" s="197" t="s">
        <v>1648</v>
      </c>
      <c r="I3359" s="197"/>
      <c r="J3359" s="201" t="s">
        <v>3547</v>
      </c>
      <c r="K3359" s="197"/>
      <c r="L3359" s="192"/>
      <c r="M3359" s="197">
        <v>1.7599999999999998E-2</v>
      </c>
      <c r="N3359" s="192" t="s">
        <v>4258</v>
      </c>
      <c r="O3359" s="194" t="s">
        <v>3403</v>
      </c>
      <c r="P3359" s="192" t="s">
        <v>11402</v>
      </c>
      <c r="Q3359" s="197" t="s">
        <v>3547</v>
      </c>
    </row>
    <row r="3360" spans="1:17">
      <c r="A3360" s="192" t="s">
        <v>7869</v>
      </c>
      <c r="B3360" s="196">
        <v>1.6059999999999999</v>
      </c>
      <c r="C3360" s="196">
        <v>1.1490999999999998</v>
      </c>
      <c r="D3360" s="196">
        <v>45.348999999999997</v>
      </c>
      <c r="E3360" s="196">
        <v>48.063699999999997</v>
      </c>
      <c r="F3360" s="196">
        <v>46.5717</v>
      </c>
      <c r="G3360" s="196">
        <v>46.663899999999998</v>
      </c>
      <c r="H3360" s="197" t="s">
        <v>1729</v>
      </c>
      <c r="I3360" s="197"/>
      <c r="J3360" s="201" t="s">
        <v>3547</v>
      </c>
      <c r="K3360" s="197"/>
      <c r="L3360" s="192"/>
      <c r="M3360" s="197"/>
      <c r="N3360" s="192" t="s">
        <v>4780</v>
      </c>
      <c r="O3360" s="194" t="s">
        <v>3395</v>
      </c>
      <c r="P3360" s="192" t="s">
        <v>11394</v>
      </c>
      <c r="Q3360" s="197" t="s">
        <v>3547</v>
      </c>
    </row>
    <row r="3361" spans="1:17">
      <c r="A3361" s="192" t="s">
        <v>7870</v>
      </c>
      <c r="B3361" s="196">
        <v>1.4615999999999998</v>
      </c>
      <c r="C3361" s="196">
        <v>1.0254999999999999</v>
      </c>
      <c r="D3361" s="196">
        <v>33.715899999999998</v>
      </c>
      <c r="E3361" s="196">
        <v>36.9223</v>
      </c>
      <c r="F3361" s="196">
        <v>40.608699999999999</v>
      </c>
      <c r="G3361" s="196">
        <v>37.205099999999995</v>
      </c>
      <c r="H3361" s="197" t="s">
        <v>4787</v>
      </c>
      <c r="I3361" s="197" t="s">
        <v>4789</v>
      </c>
      <c r="J3361" s="201" t="s">
        <v>3547</v>
      </c>
      <c r="K3361" s="197"/>
      <c r="L3361" s="192" t="s">
        <v>3550</v>
      </c>
      <c r="M3361" s="197"/>
      <c r="N3361" s="192" t="s">
        <v>4788</v>
      </c>
      <c r="O3361" s="194" t="s">
        <v>3400</v>
      </c>
      <c r="P3361" s="192" t="s">
        <v>11399</v>
      </c>
      <c r="Q3361" s="197" t="s">
        <v>3547</v>
      </c>
    </row>
    <row r="3362" spans="1:17">
      <c r="A3362" s="192" t="s">
        <v>7871</v>
      </c>
      <c r="B3362" s="196">
        <v>1.5966999999999998</v>
      </c>
      <c r="C3362" s="196">
        <v>1.1743999999999999</v>
      </c>
      <c r="D3362" s="196">
        <v>46.971699999999998</v>
      </c>
      <c r="E3362" s="196">
        <v>48.755599999999994</v>
      </c>
      <c r="F3362" s="196">
        <v>49.296799999999998</v>
      </c>
      <c r="G3362" s="196">
        <v>48.434599999999996</v>
      </c>
      <c r="H3362" s="197" t="s">
        <v>1674</v>
      </c>
      <c r="I3362" s="197"/>
      <c r="J3362" s="201" t="s">
        <v>3547</v>
      </c>
      <c r="K3362" s="197"/>
      <c r="L3362" s="192"/>
      <c r="M3362" s="197"/>
      <c r="N3362" s="192" t="s">
        <v>3940</v>
      </c>
      <c r="O3362" s="194" t="s">
        <v>3410</v>
      </c>
      <c r="P3362" s="192" t="s">
        <v>11409</v>
      </c>
      <c r="Q3362" s="197" t="s">
        <v>3547</v>
      </c>
    </row>
    <row r="3363" spans="1:17">
      <c r="A3363" s="192" t="s">
        <v>7872</v>
      </c>
      <c r="B3363" s="196">
        <v>1.5427999999999999</v>
      </c>
      <c r="C3363" s="196">
        <v>1.1891999999999998</v>
      </c>
      <c r="D3363" s="196">
        <v>46.046999999999997</v>
      </c>
      <c r="E3363" s="196">
        <v>47.4255</v>
      </c>
      <c r="F3363" s="196">
        <v>48.285499999999999</v>
      </c>
      <c r="G3363" s="196">
        <v>47.278899999999993</v>
      </c>
      <c r="H3363" s="197" t="s">
        <v>1753</v>
      </c>
      <c r="I3363" s="197"/>
      <c r="J3363" s="201" t="s">
        <v>3547</v>
      </c>
      <c r="K3363" s="197"/>
      <c r="L3363" s="192"/>
      <c r="M3363" s="197"/>
      <c r="N3363" s="192" t="s">
        <v>4790</v>
      </c>
      <c r="O3363" s="194" t="s">
        <v>3402</v>
      </c>
      <c r="P3363" s="192" t="s">
        <v>11401</v>
      </c>
      <c r="Q3363" s="197" t="s">
        <v>3547</v>
      </c>
    </row>
    <row r="3364" spans="1:17">
      <c r="A3364" s="192" t="s">
        <v>7873</v>
      </c>
      <c r="B3364" s="196">
        <v>1.6658999999999999</v>
      </c>
      <c r="C3364" s="196">
        <v>1.1490999999999998</v>
      </c>
      <c r="D3364" s="196">
        <v>56.686599999999999</v>
      </c>
      <c r="E3364" s="196">
        <v>51.1145</v>
      </c>
      <c r="F3364" s="196">
        <v>52.662599999999998</v>
      </c>
      <c r="G3364" s="196">
        <v>53.223899999999993</v>
      </c>
      <c r="H3364" s="197" t="s">
        <v>1729</v>
      </c>
      <c r="I3364" s="197"/>
      <c r="J3364" s="201" t="s">
        <v>3547</v>
      </c>
      <c r="K3364" s="197"/>
      <c r="L3364" s="192"/>
      <c r="M3364" s="197"/>
      <c r="N3364" s="192" t="s">
        <v>4780</v>
      </c>
      <c r="O3364" s="194" t="s">
        <v>3395</v>
      </c>
      <c r="P3364" s="192" t="s">
        <v>11394</v>
      </c>
      <c r="Q3364" s="197" t="s">
        <v>3547</v>
      </c>
    </row>
    <row r="3365" spans="1:17">
      <c r="A3365" s="192" t="s">
        <v>7874</v>
      </c>
      <c r="B3365" s="196">
        <v>1.8865999999999998</v>
      </c>
      <c r="C3365" s="196">
        <v>0.84519999999999995</v>
      </c>
      <c r="D3365" s="196">
        <v>31.1464</v>
      </c>
      <c r="E3365" s="196">
        <v>32.416599999999995</v>
      </c>
      <c r="F3365" s="196">
        <v>32.764599999999994</v>
      </c>
      <c r="G3365" s="196">
        <v>32.130799999999994</v>
      </c>
      <c r="H3365" s="197" t="s">
        <v>1622</v>
      </c>
      <c r="I3365" s="197" t="s">
        <v>1666</v>
      </c>
      <c r="J3365" s="201" t="s">
        <v>3547</v>
      </c>
      <c r="K3365" s="197" t="s">
        <v>3550</v>
      </c>
      <c r="L3365" s="192"/>
      <c r="M3365" s="197"/>
      <c r="N3365" s="192" t="s">
        <v>4799</v>
      </c>
      <c r="O3365" s="194" t="s">
        <v>3413</v>
      </c>
      <c r="P3365" s="192" t="s">
        <v>11412</v>
      </c>
      <c r="Q3365" s="197" t="s">
        <v>3547</v>
      </c>
    </row>
    <row r="3366" spans="1:17">
      <c r="A3366" s="192" t="s">
        <v>7875</v>
      </c>
      <c r="B3366" s="196">
        <v>1.3826999999999998</v>
      </c>
      <c r="C3366" s="196">
        <v>0.88249999999999995</v>
      </c>
      <c r="D3366" s="196">
        <v>31.355899999999998</v>
      </c>
      <c r="E3366" s="196">
        <v>30.9453</v>
      </c>
      <c r="F3366" s="196">
        <v>33.417399999999994</v>
      </c>
      <c r="G3366" s="196">
        <v>31.901999999999997</v>
      </c>
      <c r="H3366" s="197" t="s">
        <v>4800</v>
      </c>
      <c r="I3366" s="197" t="s">
        <v>1693</v>
      </c>
      <c r="J3366" s="201" t="s">
        <v>3547</v>
      </c>
      <c r="K3366" s="197" t="s">
        <v>3550</v>
      </c>
      <c r="L3366" s="192"/>
      <c r="M3366" s="197"/>
      <c r="N3366" s="192" t="s">
        <v>4801</v>
      </c>
      <c r="O3366" s="194" t="s">
        <v>3414</v>
      </c>
      <c r="P3366" s="192" t="s">
        <v>11413</v>
      </c>
      <c r="Q3366" s="197" t="s">
        <v>3547</v>
      </c>
    </row>
    <row r="3367" spans="1:17">
      <c r="A3367" s="192" t="s">
        <v>7876</v>
      </c>
      <c r="B3367" s="196">
        <v>1.5523999999999998</v>
      </c>
      <c r="C3367" s="196">
        <v>0.78799999999999992</v>
      </c>
      <c r="D3367" s="196">
        <v>30.792399999999997</v>
      </c>
      <c r="E3367" s="196">
        <v>32.593599999999995</v>
      </c>
      <c r="F3367" s="196">
        <v>33.9848</v>
      </c>
      <c r="G3367" s="196">
        <v>32.475899999999996</v>
      </c>
      <c r="H3367" s="197" t="s">
        <v>4800</v>
      </c>
      <c r="I3367" s="197" t="s">
        <v>1622</v>
      </c>
      <c r="J3367" s="201" t="s">
        <v>3547</v>
      </c>
      <c r="K3367" s="197" t="s">
        <v>3550</v>
      </c>
      <c r="L3367" s="192"/>
      <c r="M3367" s="197"/>
      <c r="N3367" s="192" t="s">
        <v>4037</v>
      </c>
      <c r="O3367" s="194" t="s">
        <v>3415</v>
      </c>
      <c r="P3367" s="192" t="s">
        <v>11414</v>
      </c>
      <c r="Q3367" s="197" t="s">
        <v>3547</v>
      </c>
    </row>
    <row r="3368" spans="1:17">
      <c r="A3368" s="192" t="s">
        <v>7877</v>
      </c>
      <c r="B3368" s="196">
        <v>1.7725</v>
      </c>
      <c r="C3368" s="196">
        <v>0.84609999999999996</v>
      </c>
      <c r="D3368" s="196">
        <v>36.080199999999998</v>
      </c>
      <c r="E3368" s="196">
        <v>36.238699999999994</v>
      </c>
      <c r="F3368" s="196">
        <v>36.106699999999996</v>
      </c>
      <c r="G3368" s="196">
        <v>36.142499999999998</v>
      </c>
      <c r="H3368" s="197" t="s">
        <v>1526</v>
      </c>
      <c r="I3368" s="197"/>
      <c r="J3368" s="201" t="s">
        <v>3547</v>
      </c>
      <c r="K3368" s="197"/>
      <c r="L3368" s="192"/>
      <c r="M3368" s="197"/>
      <c r="N3368" s="192" t="s">
        <v>4802</v>
      </c>
      <c r="O3368" s="194" t="s">
        <v>3416</v>
      </c>
      <c r="P3368" s="192" t="s">
        <v>11415</v>
      </c>
      <c r="Q3368" s="197" t="s">
        <v>3547</v>
      </c>
    </row>
    <row r="3369" spans="1:17">
      <c r="A3369" s="192" t="s">
        <v>7878</v>
      </c>
      <c r="B3369" s="196">
        <v>1.5254999999999999</v>
      </c>
      <c r="C3369" s="196">
        <v>0.88019999999999998</v>
      </c>
      <c r="D3369" s="196">
        <v>34.643099999999997</v>
      </c>
      <c r="E3369" s="196">
        <v>36.112799999999993</v>
      </c>
      <c r="F3369" s="196">
        <v>37.013699999999993</v>
      </c>
      <c r="G3369" s="196">
        <v>35.942599999999999</v>
      </c>
      <c r="H3369" s="197" t="s">
        <v>4091</v>
      </c>
      <c r="I3369" s="197"/>
      <c r="J3369" s="201" t="s">
        <v>3547</v>
      </c>
      <c r="K3369" s="197"/>
      <c r="L3369" s="192"/>
      <c r="M3369" s="197"/>
      <c r="N3369" s="192" t="s">
        <v>4803</v>
      </c>
      <c r="O3369" s="194" t="s">
        <v>3417</v>
      </c>
      <c r="P3369" s="192" t="s">
        <v>11416</v>
      </c>
      <c r="Q3369" s="197" t="s">
        <v>3547</v>
      </c>
    </row>
    <row r="3370" spans="1:17">
      <c r="A3370" s="192" t="s">
        <v>7879</v>
      </c>
      <c r="B3370" s="196">
        <v>1.1141999999999999</v>
      </c>
      <c r="C3370" s="196">
        <v>0.76469999999999994</v>
      </c>
      <c r="D3370" s="196">
        <v>25.368199999999998</v>
      </c>
      <c r="E3370" s="196">
        <v>26.630299999999998</v>
      </c>
      <c r="F3370" s="196">
        <v>26.279899999999998</v>
      </c>
      <c r="G3370" s="196">
        <v>26.075699999999998</v>
      </c>
      <c r="H3370" s="197" t="s">
        <v>4800</v>
      </c>
      <c r="I3370" s="197"/>
      <c r="J3370" s="201" t="s">
        <v>3547</v>
      </c>
      <c r="K3370" s="197"/>
      <c r="L3370" s="192"/>
      <c r="M3370" s="197">
        <v>3.1499999999999993E-2</v>
      </c>
      <c r="N3370" s="192" t="s">
        <v>4023</v>
      </c>
      <c r="O3370" s="194" t="s">
        <v>3418</v>
      </c>
      <c r="P3370" s="192" t="s">
        <v>11417</v>
      </c>
      <c r="Q3370" s="197" t="s">
        <v>3547</v>
      </c>
    </row>
    <row r="3371" spans="1:17">
      <c r="A3371" s="192" t="s">
        <v>7880</v>
      </c>
      <c r="B3371" s="196">
        <v>1.2234999999999998</v>
      </c>
      <c r="C3371" s="196">
        <v>0.73319999999999996</v>
      </c>
      <c r="D3371" s="196">
        <v>23.505299999999998</v>
      </c>
      <c r="E3371" s="196">
        <v>24.648999999999997</v>
      </c>
      <c r="F3371" s="196">
        <v>25.534999999999997</v>
      </c>
      <c r="G3371" s="196">
        <v>24.527799999999999</v>
      </c>
      <c r="H3371" s="197" t="s">
        <v>4415</v>
      </c>
      <c r="I3371" s="197"/>
      <c r="J3371" s="201" t="s">
        <v>3547</v>
      </c>
      <c r="K3371" s="197"/>
      <c r="L3371" s="192"/>
      <c r="M3371" s="197"/>
      <c r="N3371" s="192" t="s">
        <v>3551</v>
      </c>
      <c r="O3371" s="194" t="s">
        <v>3419</v>
      </c>
      <c r="P3371" s="192" t="s">
        <v>11418</v>
      </c>
      <c r="Q3371" s="197" t="s">
        <v>3547</v>
      </c>
    </row>
    <row r="3372" spans="1:17">
      <c r="A3372" s="192" t="s">
        <v>7882</v>
      </c>
      <c r="B3372" s="196">
        <v>1.8681999999999999</v>
      </c>
      <c r="C3372" s="196">
        <v>0.83509999999999995</v>
      </c>
      <c r="D3372" s="196">
        <v>33.311099999999996</v>
      </c>
      <c r="E3372" s="196">
        <v>35.0229</v>
      </c>
      <c r="F3372" s="196">
        <v>36.486199999999997</v>
      </c>
      <c r="G3372" s="196">
        <v>34.9788</v>
      </c>
      <c r="H3372" s="197" t="s">
        <v>4804</v>
      </c>
      <c r="I3372" s="197"/>
      <c r="J3372" s="201" t="s">
        <v>3547</v>
      </c>
      <c r="K3372" s="197"/>
      <c r="L3372" s="192"/>
      <c r="M3372" s="197"/>
      <c r="N3372" s="192" t="s">
        <v>4805</v>
      </c>
      <c r="O3372" s="194" t="s">
        <v>3420</v>
      </c>
      <c r="P3372" s="192" t="s">
        <v>11419</v>
      </c>
      <c r="Q3372" s="197" t="s">
        <v>3547</v>
      </c>
    </row>
    <row r="3373" spans="1:17">
      <c r="A3373" s="192" t="s">
        <v>7883</v>
      </c>
      <c r="B3373" s="196">
        <v>1.5438999999999998</v>
      </c>
      <c r="C3373" s="196">
        <v>0.77469999999999994</v>
      </c>
      <c r="D3373" s="196">
        <v>29.729499999999998</v>
      </c>
      <c r="E3373" s="196">
        <v>29.752599999999997</v>
      </c>
      <c r="F3373" s="196">
        <v>32.684299999999993</v>
      </c>
      <c r="G3373" s="196">
        <v>30.801699999999997</v>
      </c>
      <c r="H3373" s="197" t="s">
        <v>4432</v>
      </c>
      <c r="I3373" s="197"/>
      <c r="J3373" s="201" t="s">
        <v>3547</v>
      </c>
      <c r="K3373" s="197"/>
      <c r="L3373" s="192"/>
      <c r="M3373" s="197"/>
      <c r="N3373" s="192" t="s">
        <v>3949</v>
      </c>
      <c r="O3373" s="194" t="s">
        <v>3421</v>
      </c>
      <c r="P3373" s="192" t="s">
        <v>11420</v>
      </c>
      <c r="Q3373" s="197" t="s">
        <v>3547</v>
      </c>
    </row>
    <row r="3374" spans="1:17">
      <c r="A3374" s="192" t="s">
        <v>7884</v>
      </c>
      <c r="B3374" s="196">
        <v>1.8222999999999998</v>
      </c>
      <c r="C3374" s="196">
        <v>0.84519999999999995</v>
      </c>
      <c r="D3374" s="196">
        <v>36.372599999999998</v>
      </c>
      <c r="E3374" s="196">
        <v>36.092899999999993</v>
      </c>
      <c r="F3374" s="196">
        <v>35.3705</v>
      </c>
      <c r="G3374" s="196">
        <v>35.938399999999994</v>
      </c>
      <c r="H3374" s="197" t="s">
        <v>1622</v>
      </c>
      <c r="I3374" s="197" t="s">
        <v>1666</v>
      </c>
      <c r="J3374" s="201" t="s">
        <v>3547</v>
      </c>
      <c r="K3374" s="197" t="s">
        <v>3550</v>
      </c>
      <c r="L3374" s="192"/>
      <c r="M3374" s="197"/>
      <c r="N3374" s="192" t="s">
        <v>4799</v>
      </c>
      <c r="O3374" s="194" t="s">
        <v>3413</v>
      </c>
      <c r="P3374" s="192" t="s">
        <v>11412</v>
      </c>
      <c r="Q3374" s="197" t="s">
        <v>3547</v>
      </c>
    </row>
    <row r="3375" spans="1:17">
      <c r="A3375" s="192" t="s">
        <v>7885</v>
      </c>
      <c r="B3375" s="196">
        <v>1.6386999999999998</v>
      </c>
      <c r="C3375" s="196">
        <v>0.83509999999999995</v>
      </c>
      <c r="D3375" s="196">
        <v>31.332999999999998</v>
      </c>
      <c r="E3375" s="196">
        <v>32.3812</v>
      </c>
      <c r="F3375" s="196">
        <v>32.593799999999995</v>
      </c>
      <c r="G3375" s="196">
        <v>32.109099999999998</v>
      </c>
      <c r="H3375" s="197" t="s">
        <v>4804</v>
      </c>
      <c r="I3375" s="197"/>
      <c r="J3375" s="201" t="s">
        <v>3547</v>
      </c>
      <c r="K3375" s="197"/>
      <c r="L3375" s="192"/>
      <c r="M3375" s="197"/>
      <c r="N3375" s="192" t="s">
        <v>4805</v>
      </c>
      <c r="O3375" s="194" t="s">
        <v>3420</v>
      </c>
      <c r="P3375" s="192" t="s">
        <v>11419</v>
      </c>
      <c r="Q3375" s="197" t="s">
        <v>3547</v>
      </c>
    </row>
    <row r="3376" spans="1:17">
      <c r="A3376" s="192" t="s">
        <v>7886</v>
      </c>
      <c r="B3376" s="196">
        <v>1.4352999999999998</v>
      </c>
      <c r="C3376" s="196">
        <v>0.78799999999999992</v>
      </c>
      <c r="D3376" s="196">
        <v>30.7136</v>
      </c>
      <c r="E3376" s="196">
        <v>31.523799999999998</v>
      </c>
      <c r="F3376" s="196">
        <v>30.633199999999999</v>
      </c>
      <c r="G3376" s="196">
        <v>30.951099999999997</v>
      </c>
      <c r="H3376" s="197" t="s">
        <v>4800</v>
      </c>
      <c r="I3376" s="197" t="s">
        <v>1622</v>
      </c>
      <c r="J3376" s="201" t="s">
        <v>3547</v>
      </c>
      <c r="K3376" s="197" t="s">
        <v>3550</v>
      </c>
      <c r="L3376" s="192"/>
      <c r="M3376" s="197"/>
      <c r="N3376" s="192" t="s">
        <v>3570</v>
      </c>
      <c r="O3376" s="194" t="s">
        <v>3422</v>
      </c>
      <c r="P3376" s="192" t="s">
        <v>11421</v>
      </c>
      <c r="Q3376" s="197" t="s">
        <v>3547</v>
      </c>
    </row>
    <row r="3377" spans="1:17">
      <c r="A3377" s="192" t="s">
        <v>7887</v>
      </c>
      <c r="B3377" s="196">
        <v>1.8665999999999998</v>
      </c>
      <c r="C3377" s="196">
        <v>0.83509999999999995</v>
      </c>
      <c r="D3377" s="196">
        <v>30.305499999999999</v>
      </c>
      <c r="E3377" s="196">
        <v>31.2988</v>
      </c>
      <c r="F3377" s="196">
        <v>31.576199999999996</v>
      </c>
      <c r="G3377" s="196">
        <v>31.058999999999997</v>
      </c>
      <c r="H3377" s="197" t="s">
        <v>4804</v>
      </c>
      <c r="I3377" s="197"/>
      <c r="J3377" s="201" t="s">
        <v>3547</v>
      </c>
      <c r="K3377" s="197"/>
      <c r="L3377" s="192"/>
      <c r="M3377" s="197"/>
      <c r="N3377" s="192" t="s">
        <v>4805</v>
      </c>
      <c r="O3377" s="194" t="s">
        <v>3420</v>
      </c>
      <c r="P3377" s="192" t="s">
        <v>11419</v>
      </c>
      <c r="Q3377" s="197" t="s">
        <v>3547</v>
      </c>
    </row>
    <row r="3378" spans="1:17">
      <c r="A3378" s="192" t="s">
        <v>7888</v>
      </c>
      <c r="B3378" s="196">
        <v>1.3915</v>
      </c>
      <c r="C3378" s="196">
        <v>0.73319999999999996</v>
      </c>
      <c r="D3378" s="196">
        <v>26.135499999999997</v>
      </c>
      <c r="E3378" s="196">
        <v>26.064999999999998</v>
      </c>
      <c r="F3378" s="196">
        <v>27.769699999999997</v>
      </c>
      <c r="G3378" s="196">
        <v>26.634999999999998</v>
      </c>
      <c r="H3378" s="197" t="s">
        <v>4800</v>
      </c>
      <c r="I3378" s="197"/>
      <c r="J3378" s="201" t="s">
        <v>3547</v>
      </c>
      <c r="K3378" s="197"/>
      <c r="L3378" s="192"/>
      <c r="M3378" s="197"/>
      <c r="N3378" s="192" t="s">
        <v>4337</v>
      </c>
      <c r="O3378" s="194" t="s">
        <v>3423</v>
      </c>
      <c r="P3378" s="192" t="s">
        <v>11422</v>
      </c>
      <c r="Q3378" s="197" t="s">
        <v>3547</v>
      </c>
    </row>
    <row r="3379" spans="1:17">
      <c r="A3379" s="192" t="s">
        <v>7889</v>
      </c>
      <c r="B3379" s="196">
        <v>1.5598999999999998</v>
      </c>
      <c r="C3379" s="196">
        <v>0.73319999999999996</v>
      </c>
      <c r="D3379" s="196">
        <v>25.4057</v>
      </c>
      <c r="E3379" s="196">
        <v>26.888099999999998</v>
      </c>
      <c r="F3379" s="196">
        <v>26.403499999999998</v>
      </c>
      <c r="G3379" s="196">
        <v>26.232599999999998</v>
      </c>
      <c r="H3379" s="197" t="s">
        <v>4415</v>
      </c>
      <c r="I3379" s="197"/>
      <c r="J3379" s="201" t="s">
        <v>3547</v>
      </c>
      <c r="K3379" s="197"/>
      <c r="L3379" s="192"/>
      <c r="M3379" s="197"/>
      <c r="N3379" s="192" t="s">
        <v>1324</v>
      </c>
      <c r="O3379" s="194" t="s">
        <v>3424</v>
      </c>
      <c r="P3379" s="192" t="s">
        <v>11423</v>
      </c>
      <c r="Q3379" s="197" t="s">
        <v>3547</v>
      </c>
    </row>
    <row r="3380" spans="1:17">
      <c r="A3380" s="192" t="s">
        <v>7890</v>
      </c>
      <c r="B3380" s="196">
        <v>1.5220999999999998</v>
      </c>
      <c r="C3380" s="196">
        <v>0.74239999999999995</v>
      </c>
      <c r="D3380" s="196">
        <v>28.657499999999999</v>
      </c>
      <c r="E3380" s="196">
        <v>29.206199999999999</v>
      </c>
      <c r="F3380" s="196">
        <v>30.617999999999999</v>
      </c>
      <c r="G3380" s="196">
        <v>29.497999999999998</v>
      </c>
      <c r="H3380" s="197" t="s">
        <v>4800</v>
      </c>
      <c r="I3380" s="197" t="s">
        <v>4014</v>
      </c>
      <c r="J3380" s="201" t="s">
        <v>3547</v>
      </c>
      <c r="K3380" s="197" t="s">
        <v>3550</v>
      </c>
      <c r="L3380" s="192"/>
      <c r="M3380" s="197"/>
      <c r="N3380" s="192" t="s">
        <v>4281</v>
      </c>
      <c r="O3380" s="194" t="s">
        <v>3425</v>
      </c>
      <c r="P3380" s="192" t="s">
        <v>11424</v>
      </c>
      <c r="Q3380" s="197" t="s">
        <v>3547</v>
      </c>
    </row>
    <row r="3381" spans="1:17">
      <c r="A3381" s="192" t="s">
        <v>7891</v>
      </c>
      <c r="B3381" s="196">
        <v>1.3558999999999999</v>
      </c>
      <c r="C3381" s="196">
        <v>0.84519999999999995</v>
      </c>
      <c r="D3381" s="196">
        <v>37.014699999999998</v>
      </c>
      <c r="E3381" s="196">
        <v>34.353899999999996</v>
      </c>
      <c r="F3381" s="196">
        <v>36.261299999999999</v>
      </c>
      <c r="G3381" s="196">
        <v>35.835199999999993</v>
      </c>
      <c r="H3381" s="197" t="s">
        <v>4800</v>
      </c>
      <c r="I3381" s="197" t="s">
        <v>1666</v>
      </c>
      <c r="J3381" s="201" t="s">
        <v>3547</v>
      </c>
      <c r="K3381" s="197" t="s">
        <v>3550</v>
      </c>
      <c r="L3381" s="192"/>
      <c r="M3381" s="197">
        <v>2.87E-2</v>
      </c>
      <c r="N3381" s="192" t="s">
        <v>3576</v>
      </c>
      <c r="O3381" s="194" t="s">
        <v>3426</v>
      </c>
      <c r="P3381" s="192" t="s">
        <v>11425</v>
      </c>
      <c r="Q3381" s="197" t="s">
        <v>3547</v>
      </c>
    </row>
    <row r="3382" spans="1:17">
      <c r="A3382" s="192" t="s">
        <v>7892</v>
      </c>
      <c r="B3382" s="196">
        <v>1.3400999999999998</v>
      </c>
      <c r="C3382" s="196">
        <v>0.74509999999999998</v>
      </c>
      <c r="D3382" s="196">
        <v>29.845399999999998</v>
      </c>
      <c r="E3382" s="196">
        <v>28.4255</v>
      </c>
      <c r="F3382" s="196">
        <v>29.347399999999997</v>
      </c>
      <c r="G3382" s="196">
        <v>29.218299999999999</v>
      </c>
      <c r="H3382" s="197" t="s">
        <v>4800</v>
      </c>
      <c r="I3382" s="197"/>
      <c r="J3382" s="201" t="s">
        <v>3547</v>
      </c>
      <c r="K3382" s="197"/>
      <c r="L3382" s="192"/>
      <c r="M3382" s="197">
        <v>1.1899999999999999E-2</v>
      </c>
      <c r="N3382" s="192" t="s">
        <v>3749</v>
      </c>
      <c r="O3382" s="194" t="s">
        <v>3427</v>
      </c>
      <c r="P3382" s="192" t="s">
        <v>11426</v>
      </c>
      <c r="Q3382" s="197" t="s">
        <v>3547</v>
      </c>
    </row>
    <row r="3383" spans="1:17">
      <c r="A3383" s="192" t="s">
        <v>7893</v>
      </c>
      <c r="B3383" s="196">
        <v>1.5367</v>
      </c>
      <c r="C3383" s="196">
        <v>0.84519999999999995</v>
      </c>
      <c r="D3383" s="196">
        <v>29.140499999999999</v>
      </c>
      <c r="E3383" s="196">
        <v>29.966299999999997</v>
      </c>
      <c r="F3383" s="196">
        <v>31.302999999999997</v>
      </c>
      <c r="G3383" s="196">
        <v>30.142999999999997</v>
      </c>
      <c r="H3383" s="197" t="s">
        <v>4415</v>
      </c>
      <c r="I3383" s="197" t="s">
        <v>1666</v>
      </c>
      <c r="J3383" s="201" t="s">
        <v>3547</v>
      </c>
      <c r="K3383" s="197" t="s">
        <v>3550</v>
      </c>
      <c r="L3383" s="192"/>
      <c r="M3383" s="197"/>
      <c r="N3383" s="192" t="s">
        <v>1324</v>
      </c>
      <c r="O3383" s="194" t="s">
        <v>3424</v>
      </c>
      <c r="P3383" s="192" t="s">
        <v>11423</v>
      </c>
      <c r="Q3383" s="197" t="s">
        <v>3547</v>
      </c>
    </row>
    <row r="3384" spans="1:17">
      <c r="A3384" s="192" t="s">
        <v>7894</v>
      </c>
      <c r="B3384" s="196">
        <v>1.8361999999999998</v>
      </c>
      <c r="C3384" s="196">
        <v>0.84609999999999996</v>
      </c>
      <c r="D3384" s="196">
        <v>35.836199999999998</v>
      </c>
      <c r="E3384" s="196">
        <v>36.9848</v>
      </c>
      <c r="F3384" s="196">
        <v>36.174699999999994</v>
      </c>
      <c r="G3384" s="196">
        <v>36.338499999999996</v>
      </c>
      <c r="H3384" s="197" t="s">
        <v>1526</v>
      </c>
      <c r="I3384" s="197"/>
      <c r="J3384" s="201" t="s">
        <v>3547</v>
      </c>
      <c r="K3384" s="197"/>
      <c r="L3384" s="192"/>
      <c r="M3384" s="197"/>
      <c r="N3384" s="192" t="s">
        <v>4802</v>
      </c>
      <c r="O3384" s="194" t="s">
        <v>3416</v>
      </c>
      <c r="P3384" s="192" t="s">
        <v>11415</v>
      </c>
      <c r="Q3384" s="197" t="s">
        <v>3547</v>
      </c>
    </row>
    <row r="3385" spans="1:17">
      <c r="A3385" s="192" t="s">
        <v>7895</v>
      </c>
      <c r="B3385" s="196">
        <v>1.5420999999999998</v>
      </c>
      <c r="C3385" s="196">
        <v>0.75029999999999997</v>
      </c>
      <c r="D3385" s="196">
        <v>26.889199999999999</v>
      </c>
      <c r="E3385" s="196">
        <v>29.038899999999998</v>
      </c>
      <c r="F3385" s="196">
        <v>28.945599999999999</v>
      </c>
      <c r="G3385" s="196">
        <v>28.259999999999998</v>
      </c>
      <c r="H3385" s="197" t="s">
        <v>1954</v>
      </c>
      <c r="I3385" s="197"/>
      <c r="J3385" s="201" t="s">
        <v>3547</v>
      </c>
      <c r="K3385" s="197"/>
      <c r="L3385" s="192"/>
      <c r="M3385" s="197">
        <v>1.7099999999999997E-2</v>
      </c>
      <c r="N3385" s="192" t="s">
        <v>4403</v>
      </c>
      <c r="O3385" s="194" t="s">
        <v>3428</v>
      </c>
      <c r="P3385" s="192" t="s">
        <v>11427</v>
      </c>
      <c r="Q3385" s="197" t="s">
        <v>3547</v>
      </c>
    </row>
    <row r="3386" spans="1:17">
      <c r="A3386" s="192" t="s">
        <v>11428</v>
      </c>
      <c r="B3386" s="196"/>
      <c r="C3386" s="196">
        <v>0.83509999999999995</v>
      </c>
      <c r="D3386" s="196">
        <v>25.392999999999997</v>
      </c>
      <c r="E3386" s="196">
        <v>25.440999999999999</v>
      </c>
      <c r="F3386" s="196">
        <v>25.835799999999999</v>
      </c>
      <c r="G3386" s="196">
        <v>25.557299999999998</v>
      </c>
      <c r="H3386" s="197" t="s">
        <v>4804</v>
      </c>
      <c r="I3386" s="197"/>
      <c r="J3386" s="201" t="s">
        <v>3547</v>
      </c>
      <c r="K3386" s="197"/>
      <c r="L3386" s="192"/>
      <c r="M3386" s="197"/>
      <c r="N3386" s="192" t="s">
        <v>4805</v>
      </c>
      <c r="O3386" s="194" t="s">
        <v>3420</v>
      </c>
      <c r="P3386" s="192" t="s">
        <v>11419</v>
      </c>
      <c r="Q3386" s="197" t="s">
        <v>3547</v>
      </c>
    </row>
    <row r="3387" spans="1:17">
      <c r="A3387" s="192" t="s">
        <v>7896</v>
      </c>
      <c r="B3387" s="196">
        <v>1.6624999999999999</v>
      </c>
      <c r="C3387" s="196">
        <v>0.7984</v>
      </c>
      <c r="D3387" s="196">
        <v>35.202099999999994</v>
      </c>
      <c r="E3387" s="196">
        <v>35.483799999999995</v>
      </c>
      <c r="F3387" s="196">
        <v>36.801599999999993</v>
      </c>
      <c r="G3387" s="196">
        <v>35.880599999999994</v>
      </c>
      <c r="H3387" s="197" t="s">
        <v>4806</v>
      </c>
      <c r="I3387" s="197"/>
      <c r="J3387" s="201" t="s">
        <v>3547</v>
      </c>
      <c r="K3387" s="197"/>
      <c r="L3387" s="192"/>
      <c r="M3387" s="197"/>
      <c r="N3387" s="192" t="s">
        <v>4807</v>
      </c>
      <c r="O3387" s="194" t="s">
        <v>3429</v>
      </c>
      <c r="P3387" s="192" t="s">
        <v>11429</v>
      </c>
      <c r="Q3387" s="197" t="s">
        <v>3547</v>
      </c>
    </row>
    <row r="3388" spans="1:17">
      <c r="A3388" s="192" t="s">
        <v>7897</v>
      </c>
      <c r="B3388" s="196">
        <v>1.5270999999999999</v>
      </c>
      <c r="C3388" s="196">
        <v>0.83509999999999995</v>
      </c>
      <c r="D3388" s="196">
        <v>31.603199999999998</v>
      </c>
      <c r="E3388" s="196">
        <v>30.536199999999997</v>
      </c>
      <c r="F3388" s="196">
        <v>31.890499999999999</v>
      </c>
      <c r="G3388" s="196">
        <v>31.339599999999997</v>
      </c>
      <c r="H3388" s="197" t="s">
        <v>4806</v>
      </c>
      <c r="I3388" s="197" t="s">
        <v>4804</v>
      </c>
      <c r="J3388" s="201" t="s">
        <v>3547</v>
      </c>
      <c r="K3388" s="197" t="s">
        <v>3550</v>
      </c>
      <c r="L3388" s="192"/>
      <c r="M3388" s="197"/>
      <c r="N3388" s="192" t="s">
        <v>4807</v>
      </c>
      <c r="O3388" s="194" t="s">
        <v>3429</v>
      </c>
      <c r="P3388" s="192" t="s">
        <v>11429</v>
      </c>
      <c r="Q3388" s="197" t="s">
        <v>3547</v>
      </c>
    </row>
    <row r="3389" spans="1:17">
      <c r="A3389" s="192" t="s">
        <v>7898</v>
      </c>
      <c r="B3389" s="196">
        <v>1.5973999999999999</v>
      </c>
      <c r="C3389" s="196">
        <v>0.80039999999999989</v>
      </c>
      <c r="D3389" s="196">
        <v>31.217399999999998</v>
      </c>
      <c r="E3389" s="196">
        <v>32.407499999999999</v>
      </c>
      <c r="F3389" s="196">
        <v>31.389499999999998</v>
      </c>
      <c r="G3389" s="196">
        <v>31.6769</v>
      </c>
      <c r="H3389" s="197" t="s">
        <v>4800</v>
      </c>
      <c r="I3389" s="197" t="s">
        <v>1396</v>
      </c>
      <c r="J3389" s="201" t="s">
        <v>3547</v>
      </c>
      <c r="K3389" s="197" t="s">
        <v>3550</v>
      </c>
      <c r="L3389" s="192"/>
      <c r="M3389" s="197"/>
      <c r="N3389" s="192" t="s">
        <v>4281</v>
      </c>
      <c r="O3389" s="194" t="s">
        <v>3425</v>
      </c>
      <c r="P3389" s="192" t="s">
        <v>11424</v>
      </c>
      <c r="Q3389" s="197" t="s">
        <v>3547</v>
      </c>
    </row>
    <row r="3390" spans="1:17">
      <c r="A3390" s="192" t="s">
        <v>7899</v>
      </c>
      <c r="B3390" s="196">
        <v>1.214</v>
      </c>
      <c r="C3390" s="196">
        <v>0.74469999999999992</v>
      </c>
      <c r="D3390" s="196">
        <v>24.826699999999999</v>
      </c>
      <c r="E3390" s="196">
        <v>25.310399999999998</v>
      </c>
      <c r="F3390" s="196">
        <v>25.805899999999998</v>
      </c>
      <c r="G3390" s="196">
        <v>25.277999999999999</v>
      </c>
      <c r="H3390" s="197" t="s">
        <v>4800</v>
      </c>
      <c r="I3390" s="197"/>
      <c r="J3390" s="201" t="s">
        <v>3547</v>
      </c>
      <c r="K3390" s="197"/>
      <c r="L3390" s="192"/>
      <c r="M3390" s="197">
        <v>1.15E-2</v>
      </c>
      <c r="N3390" s="192" t="s">
        <v>4808</v>
      </c>
      <c r="O3390" s="194" t="s">
        <v>3430</v>
      </c>
      <c r="P3390" s="192" t="s">
        <v>11430</v>
      </c>
      <c r="Q3390" s="197" t="s">
        <v>3547</v>
      </c>
    </row>
    <row r="3391" spans="1:17">
      <c r="A3391" s="192" t="s">
        <v>7900</v>
      </c>
      <c r="B3391" s="196">
        <v>1.1375</v>
      </c>
      <c r="C3391" s="196">
        <v>0.80589999999999995</v>
      </c>
      <c r="D3391" s="196">
        <v>30.761699999999998</v>
      </c>
      <c r="E3391" s="196">
        <v>30.2806</v>
      </c>
      <c r="F3391" s="196">
        <v>29.638199999999998</v>
      </c>
      <c r="G3391" s="196">
        <v>30.248999999999999</v>
      </c>
      <c r="H3391" s="197" t="s">
        <v>4800</v>
      </c>
      <c r="I3391" s="197" t="s">
        <v>1526</v>
      </c>
      <c r="J3391" s="201" t="s">
        <v>3547</v>
      </c>
      <c r="K3391" s="197" t="s">
        <v>3550</v>
      </c>
      <c r="L3391" s="192"/>
      <c r="M3391" s="197"/>
      <c r="N3391" s="192" t="s">
        <v>4809</v>
      </c>
      <c r="O3391" s="194" t="s">
        <v>3431</v>
      </c>
      <c r="P3391" s="192" t="s">
        <v>11431</v>
      </c>
      <c r="Q3391" s="197" t="s">
        <v>3547</v>
      </c>
    </row>
    <row r="3392" spans="1:17">
      <c r="A3392" s="192" t="s">
        <v>7901</v>
      </c>
      <c r="B3392" s="196">
        <v>1.2673999999999999</v>
      </c>
      <c r="C3392" s="196">
        <v>0.74469999999999992</v>
      </c>
      <c r="D3392" s="196">
        <v>26.976499999999998</v>
      </c>
      <c r="E3392" s="196">
        <v>28.315499999999997</v>
      </c>
      <c r="F3392" s="196">
        <v>29.238999999999997</v>
      </c>
      <c r="G3392" s="196">
        <v>28.201199999999996</v>
      </c>
      <c r="H3392" s="197" t="s">
        <v>4800</v>
      </c>
      <c r="I3392" s="197"/>
      <c r="J3392" s="201" t="s">
        <v>3547</v>
      </c>
      <c r="K3392" s="197"/>
      <c r="L3392" s="192"/>
      <c r="M3392" s="197">
        <v>1.15E-2</v>
      </c>
      <c r="N3392" s="192" t="s">
        <v>4810</v>
      </c>
      <c r="O3392" s="194" t="s">
        <v>3432</v>
      </c>
      <c r="P3392" s="192" t="s">
        <v>11432</v>
      </c>
      <c r="Q3392" s="197" t="s">
        <v>3547</v>
      </c>
    </row>
    <row r="3393" spans="1:17">
      <c r="A3393" s="192" t="s">
        <v>9770</v>
      </c>
      <c r="B3393" s="196"/>
      <c r="C3393" s="196">
        <v>0.84609999999999996</v>
      </c>
      <c r="D3393" s="196">
        <v>31.343299999999999</v>
      </c>
      <c r="E3393" s="196">
        <v>31.735999999999997</v>
      </c>
      <c r="F3393" s="196">
        <v>33.448099999999997</v>
      </c>
      <c r="G3393" s="196">
        <v>32.164299999999997</v>
      </c>
      <c r="H3393" s="197" t="s">
        <v>1526</v>
      </c>
      <c r="I3393" s="197"/>
      <c r="J3393" s="201" t="s">
        <v>3547</v>
      </c>
      <c r="K3393" s="197"/>
      <c r="L3393" s="192"/>
      <c r="M3393" s="197"/>
      <c r="N3393" s="192" t="s">
        <v>3812</v>
      </c>
      <c r="O3393" s="194" t="s">
        <v>3433</v>
      </c>
      <c r="P3393" s="192" t="s">
        <v>11433</v>
      </c>
      <c r="Q3393" s="197" t="s">
        <v>3547</v>
      </c>
    </row>
    <row r="3394" spans="1:17">
      <c r="A3394" s="192" t="s">
        <v>7902</v>
      </c>
      <c r="B3394" s="196">
        <v>0.98319999999999996</v>
      </c>
      <c r="C3394" s="196">
        <v>0.73319999999999996</v>
      </c>
      <c r="D3394" s="196">
        <v>25.315099999999997</v>
      </c>
      <c r="E3394" s="196">
        <v>21.941399999999998</v>
      </c>
      <c r="F3394" s="196">
        <v>24.586399999999998</v>
      </c>
      <c r="G3394" s="196">
        <v>23.9376</v>
      </c>
      <c r="H3394" s="197" t="s">
        <v>4800</v>
      </c>
      <c r="I3394" s="197"/>
      <c r="J3394" s="201" t="s">
        <v>3547</v>
      </c>
      <c r="K3394" s="197"/>
      <c r="L3394" s="192"/>
      <c r="M3394" s="197"/>
      <c r="N3394" s="192" t="s">
        <v>4370</v>
      </c>
      <c r="O3394" s="194" t="s">
        <v>3434</v>
      </c>
      <c r="P3394" s="192" t="s">
        <v>11434</v>
      </c>
      <c r="Q3394" s="197" t="s">
        <v>3547</v>
      </c>
    </row>
    <row r="3395" spans="1:17">
      <c r="A3395" s="192" t="s">
        <v>7903</v>
      </c>
      <c r="B3395" s="196">
        <v>2.0962999999999998</v>
      </c>
      <c r="C3395" s="196">
        <v>0.83509999999999995</v>
      </c>
      <c r="D3395" s="196"/>
      <c r="E3395" s="196"/>
      <c r="F3395" s="196"/>
      <c r="G3395" s="196"/>
      <c r="H3395" s="197" t="s">
        <v>4804</v>
      </c>
      <c r="I3395" s="197"/>
      <c r="J3395" s="201" t="s">
        <v>3547</v>
      </c>
      <c r="K3395" s="197"/>
      <c r="L3395" s="192"/>
      <c r="M3395" s="197"/>
      <c r="N3395" s="192" t="s">
        <v>4805</v>
      </c>
      <c r="O3395" s="194" t="s">
        <v>3420</v>
      </c>
      <c r="P3395" s="192" t="s">
        <v>11419</v>
      </c>
      <c r="Q3395" s="197" t="s">
        <v>3547</v>
      </c>
    </row>
    <row r="3396" spans="1:17">
      <c r="A3396" s="192" t="s">
        <v>7904</v>
      </c>
      <c r="B3396" s="196">
        <v>1.4471999999999998</v>
      </c>
      <c r="C3396" s="196">
        <v>0.92959999999999998</v>
      </c>
      <c r="D3396" s="196">
        <v>31.297799999999999</v>
      </c>
      <c r="E3396" s="196">
        <v>37.816199999999995</v>
      </c>
      <c r="F3396" s="196">
        <v>38.224899999999998</v>
      </c>
      <c r="G3396" s="196">
        <v>35.671599999999998</v>
      </c>
      <c r="H3396" s="197" t="s">
        <v>4811</v>
      </c>
      <c r="I3396" s="197" t="s">
        <v>4821</v>
      </c>
      <c r="J3396" s="201" t="s">
        <v>3547</v>
      </c>
      <c r="K3396" s="197" t="s">
        <v>3550</v>
      </c>
      <c r="L3396" s="192"/>
      <c r="M3396" s="197"/>
      <c r="N3396" s="192" t="s">
        <v>4414</v>
      </c>
      <c r="O3396" s="194" t="s">
        <v>3435</v>
      </c>
      <c r="P3396" s="192" t="s">
        <v>11435</v>
      </c>
      <c r="Q3396" s="197" t="s">
        <v>3547</v>
      </c>
    </row>
    <row r="3397" spans="1:17">
      <c r="A3397" s="192" t="s">
        <v>7905</v>
      </c>
      <c r="B3397" s="196">
        <v>1.6562999999999999</v>
      </c>
      <c r="C3397" s="196">
        <v>1.1166999999999998</v>
      </c>
      <c r="D3397" s="196">
        <v>39.182499999999997</v>
      </c>
      <c r="E3397" s="196">
        <v>38.241199999999999</v>
      </c>
      <c r="F3397" s="196">
        <v>43.6083</v>
      </c>
      <c r="G3397" s="196">
        <v>40.998599999999996</v>
      </c>
      <c r="H3397" s="197" t="s">
        <v>4812</v>
      </c>
      <c r="I3397" s="197" t="s">
        <v>1695</v>
      </c>
      <c r="J3397" s="201" t="s">
        <v>3547</v>
      </c>
      <c r="K3397" s="197" t="s">
        <v>3550</v>
      </c>
      <c r="L3397" s="192"/>
      <c r="M3397" s="197"/>
      <c r="N3397" s="192" t="s">
        <v>4813</v>
      </c>
      <c r="O3397" s="194" t="s">
        <v>3436</v>
      </c>
      <c r="P3397" s="192" t="s">
        <v>11436</v>
      </c>
      <c r="Q3397" s="197" t="s">
        <v>9817</v>
      </c>
    </row>
    <row r="3398" spans="1:17">
      <c r="A3398" s="192" t="s">
        <v>7906</v>
      </c>
      <c r="B3398" s="196">
        <v>1.7106999999999999</v>
      </c>
      <c r="C3398" s="196">
        <v>0.98409999999999997</v>
      </c>
      <c r="D3398" s="196">
        <v>39.2654</v>
      </c>
      <c r="E3398" s="196">
        <v>41.261699999999998</v>
      </c>
      <c r="F3398" s="196">
        <v>43.008899999999997</v>
      </c>
      <c r="G3398" s="196">
        <v>41.095799999999997</v>
      </c>
      <c r="H3398" s="197" t="s">
        <v>1606</v>
      </c>
      <c r="I3398" s="197"/>
      <c r="J3398" s="201" t="s">
        <v>3547</v>
      </c>
      <c r="K3398" s="197"/>
      <c r="L3398" s="192"/>
      <c r="M3398" s="197"/>
      <c r="N3398" s="192" t="s">
        <v>4814</v>
      </c>
      <c r="O3398" s="194" t="s">
        <v>3437</v>
      </c>
      <c r="P3398" s="192" t="s">
        <v>11437</v>
      </c>
      <c r="Q3398" s="197" t="s">
        <v>3547</v>
      </c>
    </row>
    <row r="3399" spans="1:17">
      <c r="A3399" s="192" t="s">
        <v>7907</v>
      </c>
      <c r="B3399" s="196">
        <v>1.7319</v>
      </c>
      <c r="C3399" s="196">
        <v>0.94349999999999989</v>
      </c>
      <c r="D3399" s="196">
        <v>36.839399999999998</v>
      </c>
      <c r="E3399" s="196">
        <v>37.123899999999999</v>
      </c>
      <c r="F3399" s="196">
        <v>39.261899999999997</v>
      </c>
      <c r="G3399" s="196">
        <v>37.771199999999993</v>
      </c>
      <c r="H3399" s="197" t="s">
        <v>1798</v>
      </c>
      <c r="I3399" s="197"/>
      <c r="J3399" s="201" t="s">
        <v>3547</v>
      </c>
      <c r="K3399" s="197"/>
      <c r="L3399" s="192"/>
      <c r="M3399" s="197">
        <v>9.9999999999999991E-5</v>
      </c>
      <c r="N3399" s="192" t="s">
        <v>4815</v>
      </c>
      <c r="O3399" s="194" t="s">
        <v>3438</v>
      </c>
      <c r="P3399" s="192" t="s">
        <v>11438</v>
      </c>
      <c r="Q3399" s="197" t="s">
        <v>3547</v>
      </c>
    </row>
    <row r="3400" spans="1:17">
      <c r="A3400" s="192" t="s">
        <v>7908</v>
      </c>
      <c r="B3400" s="196">
        <v>1.4018999999999999</v>
      </c>
      <c r="C3400" s="196">
        <v>0.98889999999999989</v>
      </c>
      <c r="D3400" s="196">
        <v>39.037199999999999</v>
      </c>
      <c r="E3400" s="196">
        <v>38.616199999999999</v>
      </c>
      <c r="F3400" s="196">
        <v>37.665999999999997</v>
      </c>
      <c r="G3400" s="196">
        <v>38.447799999999994</v>
      </c>
      <c r="H3400" s="197" t="s">
        <v>4811</v>
      </c>
      <c r="I3400" s="197" t="s">
        <v>1477</v>
      </c>
      <c r="J3400" s="201" t="s">
        <v>3547</v>
      </c>
      <c r="K3400" s="197" t="s">
        <v>3550</v>
      </c>
      <c r="L3400" s="192"/>
      <c r="M3400" s="197"/>
      <c r="N3400" s="192" t="s">
        <v>4816</v>
      </c>
      <c r="O3400" s="194" t="s">
        <v>3439</v>
      </c>
      <c r="P3400" s="192" t="s">
        <v>11439</v>
      </c>
      <c r="Q3400" s="197" t="s">
        <v>3547</v>
      </c>
    </row>
    <row r="3401" spans="1:17">
      <c r="A3401" s="192" t="s">
        <v>7909</v>
      </c>
      <c r="B3401" s="196">
        <v>1.8425999999999998</v>
      </c>
      <c r="C3401" s="196">
        <v>1.0862999999999998</v>
      </c>
      <c r="D3401" s="196">
        <v>39.740099999999998</v>
      </c>
      <c r="E3401" s="196">
        <v>40.659399999999998</v>
      </c>
      <c r="F3401" s="196">
        <v>41.373899999999999</v>
      </c>
      <c r="G3401" s="196">
        <v>40.578199999999995</v>
      </c>
      <c r="H3401" s="197" t="s">
        <v>1477</v>
      </c>
      <c r="I3401" s="197" t="s">
        <v>1608</v>
      </c>
      <c r="J3401" s="201" t="s">
        <v>3547</v>
      </c>
      <c r="K3401" s="197" t="s">
        <v>3550</v>
      </c>
      <c r="L3401" s="192"/>
      <c r="M3401" s="197"/>
      <c r="N3401" s="192" t="s">
        <v>4817</v>
      </c>
      <c r="O3401" s="194" t="s">
        <v>3440</v>
      </c>
      <c r="P3401" s="192" t="s">
        <v>11440</v>
      </c>
      <c r="Q3401" s="197" t="s">
        <v>3547</v>
      </c>
    </row>
    <row r="3402" spans="1:17">
      <c r="A3402" s="192" t="s">
        <v>7910</v>
      </c>
      <c r="B3402" s="196">
        <v>1.2259</v>
      </c>
      <c r="C3402" s="196">
        <v>0.98889999999999989</v>
      </c>
      <c r="D3402" s="196">
        <v>39.923499999999997</v>
      </c>
      <c r="E3402" s="196">
        <v>41.053999999999995</v>
      </c>
      <c r="F3402" s="196">
        <v>43.8232</v>
      </c>
      <c r="G3402" s="196">
        <v>41.534699999999994</v>
      </c>
      <c r="H3402" s="197" t="s">
        <v>1477</v>
      </c>
      <c r="I3402" s="197"/>
      <c r="J3402" s="201" t="s">
        <v>3547</v>
      </c>
      <c r="K3402" s="197"/>
      <c r="L3402" s="192"/>
      <c r="M3402" s="197"/>
      <c r="N3402" s="192" t="s">
        <v>4166</v>
      </c>
      <c r="O3402" s="194" t="s">
        <v>3441</v>
      </c>
      <c r="P3402" s="192" t="s">
        <v>11441</v>
      </c>
      <c r="Q3402" s="197" t="s">
        <v>3547</v>
      </c>
    </row>
    <row r="3403" spans="1:17">
      <c r="A3403" s="192" t="s">
        <v>7911</v>
      </c>
      <c r="B3403" s="196">
        <v>1.5396999999999998</v>
      </c>
      <c r="C3403" s="196">
        <v>0.92959999999999998</v>
      </c>
      <c r="D3403" s="196">
        <v>32.950099999999999</v>
      </c>
      <c r="E3403" s="196">
        <v>40.856999999999999</v>
      </c>
      <c r="F3403" s="196">
        <v>39.693499999999993</v>
      </c>
      <c r="G3403" s="196">
        <v>37.778499999999994</v>
      </c>
      <c r="H3403" s="197" t="s">
        <v>4811</v>
      </c>
      <c r="I3403" s="197"/>
      <c r="J3403" s="201" t="s">
        <v>3547</v>
      </c>
      <c r="K3403" s="197"/>
      <c r="L3403" s="192"/>
      <c r="M3403" s="197"/>
      <c r="N3403" s="192" t="s">
        <v>4321</v>
      </c>
      <c r="O3403" s="194" t="s">
        <v>3442</v>
      </c>
      <c r="P3403" s="192" t="s">
        <v>11442</v>
      </c>
      <c r="Q3403" s="197" t="s">
        <v>3547</v>
      </c>
    </row>
    <row r="3404" spans="1:17">
      <c r="A3404" s="192" t="s">
        <v>7912</v>
      </c>
      <c r="B3404" s="196">
        <v>1.5175999999999998</v>
      </c>
      <c r="C3404" s="196">
        <v>1.0526</v>
      </c>
      <c r="D3404" s="196">
        <v>35.181999999999995</v>
      </c>
      <c r="E3404" s="196">
        <v>36.390899999999995</v>
      </c>
      <c r="F3404" s="196">
        <v>37.717499999999994</v>
      </c>
      <c r="G3404" s="196">
        <v>36.444099999999999</v>
      </c>
      <c r="H3404" s="197" t="s">
        <v>1564</v>
      </c>
      <c r="I3404" s="197"/>
      <c r="J3404" s="201" t="s">
        <v>3547</v>
      </c>
      <c r="K3404" s="197"/>
      <c r="L3404" s="192"/>
      <c r="M3404" s="197"/>
      <c r="N3404" s="192" t="s">
        <v>4818</v>
      </c>
      <c r="O3404" s="194" t="s">
        <v>3443</v>
      </c>
      <c r="P3404" s="192" t="s">
        <v>11443</v>
      </c>
      <c r="Q3404" s="197" t="s">
        <v>3547</v>
      </c>
    </row>
    <row r="3405" spans="1:17">
      <c r="A3405" s="192" t="s">
        <v>7913</v>
      </c>
      <c r="B3405" s="196">
        <v>1.5498999999999998</v>
      </c>
      <c r="C3405" s="196">
        <v>0.98409999999999997</v>
      </c>
      <c r="D3405" s="196">
        <v>35.643299999999996</v>
      </c>
      <c r="E3405" s="196">
        <v>39.252399999999994</v>
      </c>
      <c r="F3405" s="196">
        <v>39.225699999999996</v>
      </c>
      <c r="G3405" s="196">
        <v>38.025199999999998</v>
      </c>
      <c r="H3405" s="197" t="s">
        <v>1606</v>
      </c>
      <c r="I3405" s="197"/>
      <c r="J3405" s="201" t="s">
        <v>3547</v>
      </c>
      <c r="K3405" s="197"/>
      <c r="L3405" s="192"/>
      <c r="M3405" s="197"/>
      <c r="N3405" s="192" t="s">
        <v>4819</v>
      </c>
      <c r="O3405" s="194" t="s">
        <v>3444</v>
      </c>
      <c r="P3405" s="192" t="s">
        <v>11444</v>
      </c>
      <c r="Q3405" s="197" t="s">
        <v>3547</v>
      </c>
    </row>
    <row r="3406" spans="1:17">
      <c r="A3406" s="192" t="s">
        <v>7914</v>
      </c>
      <c r="B3406" s="196">
        <v>1.6052</v>
      </c>
      <c r="C3406" s="196">
        <v>1.1059999999999999</v>
      </c>
      <c r="D3406" s="196">
        <v>33.849999999999994</v>
      </c>
      <c r="E3406" s="196">
        <v>35.281999999999996</v>
      </c>
      <c r="F3406" s="196">
        <v>35.136499999999998</v>
      </c>
      <c r="G3406" s="196">
        <v>34.761399999999995</v>
      </c>
      <c r="H3406" s="197" t="s">
        <v>1594</v>
      </c>
      <c r="I3406" s="197"/>
      <c r="J3406" s="201" t="s">
        <v>3547</v>
      </c>
      <c r="K3406" s="197"/>
      <c r="L3406" s="192"/>
      <c r="M3406" s="197"/>
      <c r="N3406" s="192" t="s">
        <v>4820</v>
      </c>
      <c r="O3406" s="194" t="s">
        <v>3445</v>
      </c>
      <c r="P3406" s="192" t="s">
        <v>11445</v>
      </c>
      <c r="Q3406" s="197" t="s">
        <v>3547</v>
      </c>
    </row>
    <row r="3407" spans="1:17">
      <c r="A3407" s="192" t="s">
        <v>7915</v>
      </c>
      <c r="B3407" s="196">
        <v>2.0039999999999996</v>
      </c>
      <c r="C3407" s="196">
        <v>0.92959999999999998</v>
      </c>
      <c r="D3407" s="196">
        <v>36.745199999999997</v>
      </c>
      <c r="E3407" s="196">
        <v>35.203499999999998</v>
      </c>
      <c r="F3407" s="196">
        <v>37.464699999999993</v>
      </c>
      <c r="G3407" s="196">
        <v>36.470299999999995</v>
      </c>
      <c r="H3407" s="197" t="s">
        <v>4821</v>
      </c>
      <c r="I3407" s="197"/>
      <c r="J3407" s="201" t="s">
        <v>3547</v>
      </c>
      <c r="K3407" s="197"/>
      <c r="L3407" s="192"/>
      <c r="M3407" s="197"/>
      <c r="N3407" s="192" t="s">
        <v>4822</v>
      </c>
      <c r="O3407" s="194" t="s">
        <v>3446</v>
      </c>
      <c r="P3407" s="192" t="s">
        <v>11446</v>
      </c>
      <c r="Q3407" s="197" t="s">
        <v>3547</v>
      </c>
    </row>
    <row r="3408" spans="1:17">
      <c r="A3408" s="192" t="s">
        <v>7916</v>
      </c>
      <c r="B3408" s="196">
        <v>1.5820999999999998</v>
      </c>
      <c r="C3408" s="196">
        <v>0.92959999999999998</v>
      </c>
      <c r="D3408" s="196">
        <v>35.307299999999998</v>
      </c>
      <c r="E3408" s="196">
        <v>36.808199999999999</v>
      </c>
      <c r="F3408" s="196">
        <v>38.582099999999997</v>
      </c>
      <c r="G3408" s="196">
        <v>36.8675</v>
      </c>
      <c r="H3408" s="197" t="s">
        <v>4811</v>
      </c>
      <c r="I3408" s="197"/>
      <c r="J3408" s="201" t="s">
        <v>3547</v>
      </c>
      <c r="K3408" s="197"/>
      <c r="L3408" s="192"/>
      <c r="M3408" s="197"/>
      <c r="N3408" s="192" t="s">
        <v>4403</v>
      </c>
      <c r="O3408" s="194" t="s">
        <v>3447</v>
      </c>
      <c r="P3408" s="192" t="s">
        <v>11447</v>
      </c>
      <c r="Q3408" s="197" t="s">
        <v>3547</v>
      </c>
    </row>
    <row r="3409" spans="1:17">
      <c r="A3409" s="192" t="s">
        <v>7917</v>
      </c>
      <c r="B3409" s="196">
        <v>1.4602999999999999</v>
      </c>
      <c r="C3409" s="196">
        <v>0.93620000000000003</v>
      </c>
      <c r="D3409" s="196">
        <v>36.716399999999993</v>
      </c>
      <c r="E3409" s="196">
        <v>40.412299999999995</v>
      </c>
      <c r="F3409" s="196">
        <v>38.950999999999993</v>
      </c>
      <c r="G3409" s="196">
        <v>38.665199999999999</v>
      </c>
      <c r="H3409" s="197" t="s">
        <v>4811</v>
      </c>
      <c r="I3409" s="197"/>
      <c r="J3409" s="201" t="s">
        <v>3547</v>
      </c>
      <c r="K3409" s="197"/>
      <c r="L3409" s="192"/>
      <c r="M3409" s="197">
        <v>6.6E-3</v>
      </c>
      <c r="N3409" s="192" t="s">
        <v>4823</v>
      </c>
      <c r="O3409" s="194" t="s">
        <v>3448</v>
      </c>
      <c r="P3409" s="192" t="s">
        <v>11448</v>
      </c>
      <c r="Q3409" s="197" t="s">
        <v>3547</v>
      </c>
    </row>
    <row r="3410" spans="1:17">
      <c r="A3410" s="192" t="s">
        <v>7918</v>
      </c>
      <c r="B3410" s="196">
        <v>1.6623999999999999</v>
      </c>
      <c r="C3410" s="196">
        <v>0.9385</v>
      </c>
      <c r="D3410" s="196">
        <v>37.563899999999997</v>
      </c>
      <c r="E3410" s="196">
        <v>39.772699999999993</v>
      </c>
      <c r="F3410" s="196">
        <v>40.246499999999997</v>
      </c>
      <c r="G3410" s="196">
        <v>39.197199999999995</v>
      </c>
      <c r="H3410" s="197" t="s">
        <v>4824</v>
      </c>
      <c r="I3410" s="197"/>
      <c r="J3410" s="201" t="s">
        <v>3547</v>
      </c>
      <c r="K3410" s="197"/>
      <c r="L3410" s="192"/>
      <c r="M3410" s="197">
        <v>8.8999999999999999E-3</v>
      </c>
      <c r="N3410" s="192" t="s">
        <v>4825</v>
      </c>
      <c r="O3410" s="194" t="s">
        <v>3449</v>
      </c>
      <c r="P3410" s="192" t="s">
        <v>11449</v>
      </c>
      <c r="Q3410" s="197" t="s">
        <v>3547</v>
      </c>
    </row>
    <row r="3411" spans="1:17">
      <c r="A3411" s="192" t="s">
        <v>7919</v>
      </c>
      <c r="B3411" s="196">
        <v>2.0145</v>
      </c>
      <c r="C3411" s="196">
        <v>0.92959999999999998</v>
      </c>
      <c r="D3411" s="196">
        <v>35.762699999999995</v>
      </c>
      <c r="E3411" s="196">
        <v>39.364399999999996</v>
      </c>
      <c r="F3411" s="196">
        <v>38.440099999999994</v>
      </c>
      <c r="G3411" s="196">
        <v>37.894199999999998</v>
      </c>
      <c r="H3411" s="197" t="s">
        <v>4811</v>
      </c>
      <c r="I3411" s="197" t="s">
        <v>4821</v>
      </c>
      <c r="J3411" s="201" t="s">
        <v>3547</v>
      </c>
      <c r="K3411" s="197" t="s">
        <v>3550</v>
      </c>
      <c r="L3411" s="192"/>
      <c r="M3411" s="197"/>
      <c r="N3411" s="192" t="s">
        <v>4403</v>
      </c>
      <c r="O3411" s="194" t="s">
        <v>3447</v>
      </c>
      <c r="P3411" s="192" t="s">
        <v>11447</v>
      </c>
      <c r="Q3411" s="197" t="s">
        <v>3547</v>
      </c>
    </row>
    <row r="3412" spans="1:17">
      <c r="A3412" s="192" t="s">
        <v>7920</v>
      </c>
      <c r="B3412" s="196">
        <v>1.361</v>
      </c>
      <c r="C3412" s="196">
        <v>0.98409999999999997</v>
      </c>
      <c r="D3412" s="196">
        <v>41.306399999999996</v>
      </c>
      <c r="E3412" s="196">
        <v>43.531999999999996</v>
      </c>
      <c r="F3412" s="196">
        <v>44.146799999999999</v>
      </c>
      <c r="G3412" s="196">
        <v>42.970399999999998</v>
      </c>
      <c r="H3412" s="197" t="s">
        <v>1606</v>
      </c>
      <c r="I3412" s="197"/>
      <c r="J3412" s="201" t="s">
        <v>3547</v>
      </c>
      <c r="K3412" s="197"/>
      <c r="L3412" s="192"/>
      <c r="M3412" s="197"/>
      <c r="N3412" s="192" t="s">
        <v>1341</v>
      </c>
      <c r="O3412" s="194" t="s">
        <v>3450</v>
      </c>
      <c r="P3412" s="192" t="s">
        <v>11450</v>
      </c>
      <c r="Q3412" s="197" t="s">
        <v>3547</v>
      </c>
    </row>
    <row r="3413" spans="1:17">
      <c r="A3413" s="192" t="s">
        <v>7921</v>
      </c>
      <c r="B3413" s="196">
        <v>1.3887999999999998</v>
      </c>
      <c r="C3413" s="196">
        <v>1.1059999999999999</v>
      </c>
      <c r="D3413" s="196">
        <v>33.099299999999999</v>
      </c>
      <c r="E3413" s="196">
        <v>33.635299999999994</v>
      </c>
      <c r="F3413" s="196">
        <v>35.662699999999994</v>
      </c>
      <c r="G3413" s="196">
        <v>34.107499999999995</v>
      </c>
      <c r="H3413" s="197" t="s">
        <v>1594</v>
      </c>
      <c r="I3413" s="197"/>
      <c r="J3413" s="201" t="s">
        <v>3547</v>
      </c>
      <c r="K3413" s="197"/>
      <c r="L3413" s="192"/>
      <c r="M3413" s="197"/>
      <c r="N3413" s="192" t="s">
        <v>3658</v>
      </c>
      <c r="O3413" s="194" t="s">
        <v>3451</v>
      </c>
      <c r="P3413" s="192" t="s">
        <v>11451</v>
      </c>
      <c r="Q3413" s="197" t="s">
        <v>3547</v>
      </c>
    </row>
    <row r="3414" spans="1:17">
      <c r="A3414" s="192" t="s">
        <v>7922</v>
      </c>
      <c r="B3414" s="196">
        <v>1.5775999999999999</v>
      </c>
      <c r="C3414" s="196">
        <v>0.9385</v>
      </c>
      <c r="D3414" s="196">
        <v>36.572399999999995</v>
      </c>
      <c r="E3414" s="196">
        <v>38.189299999999996</v>
      </c>
      <c r="F3414" s="196">
        <v>37.401399999999995</v>
      </c>
      <c r="G3414" s="196">
        <v>37.408499999999997</v>
      </c>
      <c r="H3414" s="197" t="s">
        <v>4824</v>
      </c>
      <c r="I3414" s="197"/>
      <c r="J3414" s="201" t="s">
        <v>3547</v>
      </c>
      <c r="K3414" s="197"/>
      <c r="L3414" s="192"/>
      <c r="M3414" s="197">
        <v>8.8999999999999999E-3</v>
      </c>
      <c r="N3414" s="192" t="s">
        <v>4825</v>
      </c>
      <c r="O3414" s="194" t="s">
        <v>3449</v>
      </c>
      <c r="P3414" s="192" t="s">
        <v>11449</v>
      </c>
      <c r="Q3414" s="197" t="s">
        <v>3547</v>
      </c>
    </row>
    <row r="3415" spans="1:17">
      <c r="A3415" s="192" t="s">
        <v>7923</v>
      </c>
      <c r="B3415" s="196">
        <v>1.8395999999999999</v>
      </c>
      <c r="C3415" s="196">
        <v>0.93329999999999991</v>
      </c>
      <c r="D3415" s="196">
        <v>38.527699999999996</v>
      </c>
      <c r="E3415" s="196">
        <v>38.9696</v>
      </c>
      <c r="F3415" s="196">
        <v>40.098999999999997</v>
      </c>
      <c r="G3415" s="196">
        <v>39.198399999999999</v>
      </c>
      <c r="H3415" s="197" t="s">
        <v>1950</v>
      </c>
      <c r="I3415" s="197"/>
      <c r="J3415" s="201" t="s">
        <v>3547</v>
      </c>
      <c r="K3415" s="197"/>
      <c r="L3415" s="192"/>
      <c r="M3415" s="197">
        <v>9.999999999999998E-4</v>
      </c>
      <c r="N3415" s="192" t="s">
        <v>3931</v>
      </c>
      <c r="O3415" s="194" t="s">
        <v>3452</v>
      </c>
      <c r="P3415" s="192" t="s">
        <v>11452</v>
      </c>
      <c r="Q3415" s="197" t="s">
        <v>3547</v>
      </c>
    </row>
    <row r="3416" spans="1:17">
      <c r="A3416" s="192" t="s">
        <v>7924</v>
      </c>
      <c r="B3416" s="196">
        <v>1.6696</v>
      </c>
      <c r="C3416" s="196">
        <v>0.93329999999999991</v>
      </c>
      <c r="D3416" s="196">
        <v>36.816899999999997</v>
      </c>
      <c r="E3416" s="196">
        <v>36.059299999999993</v>
      </c>
      <c r="F3416" s="196">
        <v>37.165899999999993</v>
      </c>
      <c r="G3416" s="196">
        <v>36.677399999999999</v>
      </c>
      <c r="H3416" s="197" t="s">
        <v>1950</v>
      </c>
      <c r="I3416" s="197"/>
      <c r="J3416" s="201" t="s">
        <v>3547</v>
      </c>
      <c r="K3416" s="197"/>
      <c r="L3416" s="192"/>
      <c r="M3416" s="197">
        <v>9.999999999999998E-4</v>
      </c>
      <c r="N3416" s="192" t="s">
        <v>3931</v>
      </c>
      <c r="O3416" s="194" t="s">
        <v>3452</v>
      </c>
      <c r="P3416" s="192" t="s">
        <v>11452</v>
      </c>
      <c r="Q3416" s="197" t="s">
        <v>3547</v>
      </c>
    </row>
    <row r="3417" spans="1:17">
      <c r="A3417" s="192" t="s">
        <v>7925</v>
      </c>
      <c r="B3417" s="196">
        <v>2.1571999999999996</v>
      </c>
      <c r="C3417" s="196">
        <v>0.92959999999999998</v>
      </c>
      <c r="D3417" s="196">
        <v>33.483099999999993</v>
      </c>
      <c r="E3417" s="196">
        <v>33.927299999999995</v>
      </c>
      <c r="F3417" s="196">
        <v>34.107699999999994</v>
      </c>
      <c r="G3417" s="196">
        <v>33.833199999999998</v>
      </c>
      <c r="H3417" s="197" t="s">
        <v>1511</v>
      </c>
      <c r="I3417" s="197"/>
      <c r="J3417" s="201" t="s">
        <v>3547</v>
      </c>
      <c r="K3417" s="197"/>
      <c r="L3417" s="192"/>
      <c r="M3417" s="197"/>
      <c r="N3417" s="192" t="s">
        <v>4422</v>
      </c>
      <c r="O3417" s="194" t="s">
        <v>3453</v>
      </c>
      <c r="P3417" s="192" t="s">
        <v>11453</v>
      </c>
      <c r="Q3417" s="197" t="s">
        <v>3547</v>
      </c>
    </row>
    <row r="3418" spans="1:17">
      <c r="A3418" s="192" t="s">
        <v>7926</v>
      </c>
      <c r="B3418" s="196">
        <v>1.6921999999999999</v>
      </c>
      <c r="C3418" s="196">
        <v>0.98409999999999997</v>
      </c>
      <c r="D3418" s="196">
        <v>38.455199999999998</v>
      </c>
      <c r="E3418" s="196">
        <v>41.039199999999994</v>
      </c>
      <c r="F3418" s="196">
        <v>42.223299999999995</v>
      </c>
      <c r="G3418" s="196">
        <v>40.542599999999993</v>
      </c>
      <c r="H3418" s="197" t="s">
        <v>1606</v>
      </c>
      <c r="I3418" s="197"/>
      <c r="J3418" s="201" t="s">
        <v>3547</v>
      </c>
      <c r="K3418" s="197"/>
      <c r="L3418" s="192"/>
      <c r="M3418" s="197"/>
      <c r="N3418" s="192" t="s">
        <v>4826</v>
      </c>
      <c r="O3418" s="194" t="s">
        <v>3454</v>
      </c>
      <c r="P3418" s="192" t="s">
        <v>11454</v>
      </c>
      <c r="Q3418" s="197" t="s">
        <v>3547</v>
      </c>
    </row>
    <row r="3419" spans="1:17">
      <c r="A3419" s="192" t="s">
        <v>7927</v>
      </c>
      <c r="B3419" s="196">
        <v>1.1957</v>
      </c>
      <c r="C3419" s="196">
        <v>0.95150000000000001</v>
      </c>
      <c r="D3419" s="196">
        <v>40.115199999999994</v>
      </c>
      <c r="E3419" s="196">
        <v>38.6892</v>
      </c>
      <c r="F3419" s="196">
        <v>41.720599999999997</v>
      </c>
      <c r="G3419" s="196">
        <v>40.136799999999994</v>
      </c>
      <c r="H3419" s="197" t="s">
        <v>4811</v>
      </c>
      <c r="I3419" s="197"/>
      <c r="J3419" s="201" t="s">
        <v>3547</v>
      </c>
      <c r="K3419" s="197"/>
      <c r="L3419" s="192"/>
      <c r="M3419" s="197">
        <v>2.1899999999999999E-2</v>
      </c>
      <c r="N3419" s="192" t="s">
        <v>4827</v>
      </c>
      <c r="O3419" s="194" t="s">
        <v>3455</v>
      </c>
      <c r="P3419" s="192" t="s">
        <v>11455</v>
      </c>
      <c r="Q3419" s="197" t="s">
        <v>3547</v>
      </c>
    </row>
    <row r="3420" spans="1:17">
      <c r="A3420" s="192" t="s">
        <v>7928</v>
      </c>
      <c r="B3420" s="196">
        <v>1.4563999999999999</v>
      </c>
      <c r="C3420" s="196">
        <v>0.96079999999999999</v>
      </c>
      <c r="D3420" s="196">
        <v>39.174199999999999</v>
      </c>
      <c r="E3420" s="196">
        <v>42.065399999999997</v>
      </c>
      <c r="F3420" s="196">
        <v>42.505199999999995</v>
      </c>
      <c r="G3420" s="196">
        <v>41.204899999999995</v>
      </c>
      <c r="H3420" s="197" t="s">
        <v>1963</v>
      </c>
      <c r="I3420" s="197"/>
      <c r="J3420" s="201" t="s">
        <v>3547</v>
      </c>
      <c r="K3420" s="197"/>
      <c r="L3420" s="192"/>
      <c r="M3420" s="197">
        <v>3.1199999999999999E-2</v>
      </c>
      <c r="N3420" s="192" t="s">
        <v>4828</v>
      </c>
      <c r="O3420" s="194" t="s">
        <v>3456</v>
      </c>
      <c r="P3420" s="192" t="s">
        <v>11456</v>
      </c>
      <c r="Q3420" s="197" t="s">
        <v>3547</v>
      </c>
    </row>
    <row r="3421" spans="1:17">
      <c r="A3421" s="192" t="s">
        <v>7929</v>
      </c>
      <c r="B3421" s="196">
        <v>1.6583999999999999</v>
      </c>
      <c r="C3421" s="196">
        <v>0.98409999999999997</v>
      </c>
      <c r="D3421" s="196">
        <v>37.997799999999998</v>
      </c>
      <c r="E3421" s="196">
        <v>39.449299999999994</v>
      </c>
      <c r="F3421" s="196">
        <v>42.721399999999996</v>
      </c>
      <c r="G3421" s="196">
        <v>39.941499999999998</v>
      </c>
      <c r="H3421" s="197" t="s">
        <v>1606</v>
      </c>
      <c r="I3421" s="197"/>
      <c r="J3421" s="201" t="s">
        <v>3547</v>
      </c>
      <c r="K3421" s="197"/>
      <c r="L3421" s="192"/>
      <c r="M3421" s="197"/>
      <c r="N3421" s="192" t="s">
        <v>4814</v>
      </c>
      <c r="O3421" s="194" t="s">
        <v>3437</v>
      </c>
      <c r="P3421" s="192" t="s">
        <v>11437</v>
      </c>
      <c r="Q3421" s="197" t="s">
        <v>3547</v>
      </c>
    </row>
    <row r="3422" spans="1:17">
      <c r="A3422" s="192" t="s">
        <v>7930</v>
      </c>
      <c r="B3422" s="196">
        <v>1.462</v>
      </c>
      <c r="C3422" s="196">
        <v>0.98409999999999997</v>
      </c>
      <c r="D3422" s="196">
        <v>39.494</v>
      </c>
      <c r="E3422" s="196">
        <v>40.642399999999995</v>
      </c>
      <c r="F3422" s="196">
        <v>43.175999999999995</v>
      </c>
      <c r="G3422" s="196">
        <v>41.159299999999995</v>
      </c>
      <c r="H3422" s="197" t="s">
        <v>1606</v>
      </c>
      <c r="I3422" s="197"/>
      <c r="J3422" s="201" t="s">
        <v>3547</v>
      </c>
      <c r="K3422" s="197"/>
      <c r="L3422" s="192"/>
      <c r="M3422" s="197"/>
      <c r="N3422" s="192" t="s">
        <v>1341</v>
      </c>
      <c r="O3422" s="194" t="s">
        <v>3450</v>
      </c>
      <c r="P3422" s="192" t="s">
        <v>11450</v>
      </c>
      <c r="Q3422" s="197" t="s">
        <v>3547</v>
      </c>
    </row>
    <row r="3423" spans="1:17">
      <c r="A3423" s="192" t="s">
        <v>7931</v>
      </c>
      <c r="B3423" s="196">
        <v>1.6776</v>
      </c>
      <c r="C3423" s="196">
        <v>1.0671999999999999</v>
      </c>
      <c r="D3423" s="196">
        <v>34.901399999999995</v>
      </c>
      <c r="E3423" s="196">
        <v>32.848099999999995</v>
      </c>
      <c r="F3423" s="196">
        <v>35.861799999999995</v>
      </c>
      <c r="G3423" s="196">
        <v>34.527799999999999</v>
      </c>
      <c r="H3423" s="197" t="s">
        <v>4829</v>
      </c>
      <c r="I3423" s="197" t="s">
        <v>1594</v>
      </c>
      <c r="J3423" s="201" t="s">
        <v>3547</v>
      </c>
      <c r="K3423" s="197" t="s">
        <v>3550</v>
      </c>
      <c r="L3423" s="192"/>
      <c r="M3423" s="197">
        <v>3.9399999999999998E-2</v>
      </c>
      <c r="N3423" s="192" t="s">
        <v>4830</v>
      </c>
      <c r="O3423" s="194" t="s">
        <v>3457</v>
      </c>
      <c r="P3423" s="192" t="s">
        <v>11457</v>
      </c>
      <c r="Q3423" s="197" t="s">
        <v>3547</v>
      </c>
    </row>
    <row r="3424" spans="1:17">
      <c r="A3424" s="192" t="s">
        <v>7932</v>
      </c>
      <c r="B3424" s="196">
        <v>1.7866</v>
      </c>
      <c r="C3424" s="196">
        <v>1.0862999999999998</v>
      </c>
      <c r="D3424" s="196">
        <v>38.353999999999999</v>
      </c>
      <c r="E3424" s="196">
        <v>39.517699999999998</v>
      </c>
      <c r="F3424" s="196">
        <v>41.871799999999993</v>
      </c>
      <c r="G3424" s="196">
        <v>39.877099999999999</v>
      </c>
      <c r="H3424" s="197" t="s">
        <v>1477</v>
      </c>
      <c r="I3424" s="197" t="s">
        <v>1608</v>
      </c>
      <c r="J3424" s="201" t="s">
        <v>3547</v>
      </c>
      <c r="K3424" s="197" t="s">
        <v>3550</v>
      </c>
      <c r="L3424" s="192"/>
      <c r="M3424" s="197"/>
      <c r="N3424" s="192" t="s">
        <v>4817</v>
      </c>
      <c r="O3424" s="194" t="s">
        <v>3440</v>
      </c>
      <c r="P3424" s="192" t="s">
        <v>11440</v>
      </c>
      <c r="Q3424" s="197" t="s">
        <v>9817</v>
      </c>
    </row>
    <row r="3425" spans="1:17">
      <c r="A3425" s="192" t="s">
        <v>7933</v>
      </c>
      <c r="B3425" s="196">
        <v>1.5286999999999999</v>
      </c>
      <c r="C3425" s="196">
        <v>0.98409999999999997</v>
      </c>
      <c r="D3425" s="196">
        <v>35.334799999999994</v>
      </c>
      <c r="E3425" s="196">
        <v>36.512099999999997</v>
      </c>
      <c r="F3425" s="196">
        <v>37.030999999999999</v>
      </c>
      <c r="G3425" s="196">
        <v>36.260099999999994</v>
      </c>
      <c r="H3425" s="197" t="s">
        <v>4811</v>
      </c>
      <c r="I3425" s="197" t="s">
        <v>1606</v>
      </c>
      <c r="J3425" s="201" t="s">
        <v>3610</v>
      </c>
      <c r="K3425" s="197"/>
      <c r="L3425" s="192"/>
      <c r="M3425" s="197">
        <v>4.4499999999999998E-2</v>
      </c>
      <c r="N3425" s="192" t="s">
        <v>3558</v>
      </c>
      <c r="O3425" s="194" t="s">
        <v>3458</v>
      </c>
      <c r="P3425" s="192" t="s">
        <v>11458</v>
      </c>
      <c r="Q3425" s="197" t="s">
        <v>3547</v>
      </c>
    </row>
    <row r="3426" spans="1:17">
      <c r="A3426" s="192" t="s">
        <v>7934</v>
      </c>
      <c r="B3426" s="196">
        <v>2.0432999999999999</v>
      </c>
      <c r="C3426" s="196">
        <v>0.93019999999999992</v>
      </c>
      <c r="D3426" s="196">
        <v>40.190799999999996</v>
      </c>
      <c r="E3426" s="196">
        <v>41.941399999999994</v>
      </c>
      <c r="F3426" s="196">
        <v>40.742999999999995</v>
      </c>
      <c r="G3426" s="196">
        <v>40.961399999999998</v>
      </c>
      <c r="H3426" s="197" t="s">
        <v>1511</v>
      </c>
      <c r="I3426" s="197" t="s">
        <v>1798</v>
      </c>
      <c r="J3426" s="201" t="s">
        <v>3547</v>
      </c>
      <c r="K3426" s="197" t="s">
        <v>3550</v>
      </c>
      <c r="L3426" s="192"/>
      <c r="M3426" s="197"/>
      <c r="N3426" s="192" t="s">
        <v>4422</v>
      </c>
      <c r="O3426" s="194" t="s">
        <v>3453</v>
      </c>
      <c r="P3426" s="192" t="s">
        <v>11453</v>
      </c>
      <c r="Q3426" s="197" t="s">
        <v>3547</v>
      </c>
    </row>
    <row r="3427" spans="1:17">
      <c r="A3427" s="192" t="s">
        <v>7935</v>
      </c>
      <c r="B3427" s="196">
        <v>1.3915999999999999</v>
      </c>
      <c r="C3427" s="196">
        <v>0.96009999999999995</v>
      </c>
      <c r="D3427" s="196">
        <v>36.754099999999994</v>
      </c>
      <c r="E3427" s="196">
        <v>37.714699999999993</v>
      </c>
      <c r="F3427" s="196">
        <v>36.974299999999999</v>
      </c>
      <c r="G3427" s="196">
        <v>37.141199999999998</v>
      </c>
      <c r="H3427" s="197" t="s">
        <v>4811</v>
      </c>
      <c r="I3427" s="197"/>
      <c r="J3427" s="201" t="s">
        <v>3547</v>
      </c>
      <c r="K3427" s="197"/>
      <c r="L3427" s="192"/>
      <c r="M3427" s="197">
        <v>3.0499999999999999E-2</v>
      </c>
      <c r="N3427" s="192" t="s">
        <v>3855</v>
      </c>
      <c r="O3427" s="194" t="s">
        <v>3459</v>
      </c>
      <c r="P3427" s="192" t="s">
        <v>11459</v>
      </c>
      <c r="Q3427" s="197" t="s">
        <v>3547</v>
      </c>
    </row>
    <row r="3428" spans="1:17">
      <c r="A3428" s="192" t="s">
        <v>7936</v>
      </c>
      <c r="B3428" s="196">
        <v>1.6756</v>
      </c>
      <c r="C3428" s="196">
        <v>0.98409999999999997</v>
      </c>
      <c r="D3428" s="196">
        <v>39.972799999999999</v>
      </c>
      <c r="E3428" s="196">
        <v>40.301399999999994</v>
      </c>
      <c r="F3428" s="196">
        <v>40.8279</v>
      </c>
      <c r="G3428" s="196">
        <v>40.375099999999996</v>
      </c>
      <c r="H3428" s="197" t="s">
        <v>1606</v>
      </c>
      <c r="I3428" s="197"/>
      <c r="J3428" s="201" t="s">
        <v>3547</v>
      </c>
      <c r="K3428" s="197"/>
      <c r="L3428" s="192"/>
      <c r="M3428" s="197"/>
      <c r="N3428" s="192" t="s">
        <v>4826</v>
      </c>
      <c r="O3428" s="194" t="s">
        <v>3454</v>
      </c>
      <c r="P3428" s="192" t="s">
        <v>11454</v>
      </c>
      <c r="Q3428" s="197" t="s">
        <v>3547</v>
      </c>
    </row>
    <row r="3429" spans="1:17">
      <c r="A3429" s="192" t="s">
        <v>7937</v>
      </c>
      <c r="B3429" s="196">
        <v>1.8817999999999999</v>
      </c>
      <c r="C3429" s="196">
        <v>1.1059999999999999</v>
      </c>
      <c r="D3429" s="196">
        <v>45.823399999999999</v>
      </c>
      <c r="E3429" s="196">
        <v>45.371899999999997</v>
      </c>
      <c r="F3429" s="196">
        <v>47.807099999999998</v>
      </c>
      <c r="G3429" s="196">
        <v>46.295199999999994</v>
      </c>
      <c r="H3429" s="197" t="s">
        <v>1594</v>
      </c>
      <c r="I3429" s="197"/>
      <c r="J3429" s="201" t="s">
        <v>3547</v>
      </c>
      <c r="K3429" s="197"/>
      <c r="L3429" s="192"/>
      <c r="M3429" s="197"/>
      <c r="N3429" s="192" t="s">
        <v>4831</v>
      </c>
      <c r="O3429" s="194" t="s">
        <v>3460</v>
      </c>
      <c r="P3429" s="192" t="s">
        <v>11460</v>
      </c>
      <c r="Q3429" s="197" t="s">
        <v>3547</v>
      </c>
    </row>
    <row r="3430" spans="1:17">
      <c r="A3430" s="192" t="s">
        <v>7938</v>
      </c>
      <c r="B3430" s="196">
        <v>1.9528999999999999</v>
      </c>
      <c r="C3430" s="196">
        <v>0.97239999999999993</v>
      </c>
      <c r="D3430" s="196">
        <v>40.584499999999998</v>
      </c>
      <c r="E3430" s="196">
        <v>39.644499999999994</v>
      </c>
      <c r="F3430" s="196">
        <v>39.968499999999999</v>
      </c>
      <c r="G3430" s="196">
        <v>40.000999999999998</v>
      </c>
      <c r="H3430" s="197" t="s">
        <v>4812</v>
      </c>
      <c r="I3430" s="197"/>
      <c r="J3430" s="201" t="s">
        <v>3547</v>
      </c>
      <c r="K3430" s="197"/>
      <c r="L3430" s="192"/>
      <c r="M3430" s="197"/>
      <c r="N3430" s="192" t="s">
        <v>4813</v>
      </c>
      <c r="O3430" s="194" t="s">
        <v>3436</v>
      </c>
      <c r="P3430" s="192" t="s">
        <v>11436</v>
      </c>
      <c r="Q3430" s="197" t="s">
        <v>3547</v>
      </c>
    </row>
    <row r="3431" spans="1:17">
      <c r="A3431" s="192" t="s">
        <v>7939</v>
      </c>
      <c r="B3431" s="196">
        <v>1.6363999999999999</v>
      </c>
      <c r="C3431" s="196">
        <v>0.98409999999999997</v>
      </c>
      <c r="D3431" s="196">
        <v>36.1571</v>
      </c>
      <c r="E3431" s="196">
        <v>36.757799999999996</v>
      </c>
      <c r="F3431" s="196">
        <v>38.197899999999997</v>
      </c>
      <c r="G3431" s="196">
        <v>37.032399999999996</v>
      </c>
      <c r="H3431" s="197" t="s">
        <v>4832</v>
      </c>
      <c r="I3431" s="197" t="s">
        <v>1606</v>
      </c>
      <c r="J3431" s="201" t="s">
        <v>3547</v>
      </c>
      <c r="K3431" s="197" t="s">
        <v>3550</v>
      </c>
      <c r="L3431" s="192"/>
      <c r="M3431" s="197">
        <v>7.2999999999999992E-3</v>
      </c>
      <c r="N3431" s="192" t="s">
        <v>4833</v>
      </c>
      <c r="O3431" s="194" t="s">
        <v>3461</v>
      </c>
      <c r="P3431" s="192" t="s">
        <v>11461</v>
      </c>
      <c r="Q3431" s="197" t="s">
        <v>9817</v>
      </c>
    </row>
    <row r="3432" spans="1:17">
      <c r="A3432" s="192" t="s">
        <v>7940</v>
      </c>
      <c r="B3432" s="196">
        <v>1.8009999999999999</v>
      </c>
      <c r="C3432" s="196">
        <v>1.1059999999999999</v>
      </c>
      <c r="D3432" s="196">
        <v>41.827399999999997</v>
      </c>
      <c r="E3432" s="196">
        <v>43.552599999999998</v>
      </c>
      <c r="F3432" s="196">
        <v>45.619099999999996</v>
      </c>
      <c r="G3432" s="196">
        <v>43.645799999999994</v>
      </c>
      <c r="H3432" s="197" t="s">
        <v>1594</v>
      </c>
      <c r="I3432" s="197"/>
      <c r="J3432" s="201" t="s">
        <v>3547</v>
      </c>
      <c r="K3432" s="197"/>
      <c r="L3432" s="192"/>
      <c r="M3432" s="197"/>
      <c r="N3432" s="192" t="s">
        <v>4831</v>
      </c>
      <c r="O3432" s="194" t="s">
        <v>3460</v>
      </c>
      <c r="P3432" s="192" t="s">
        <v>11460</v>
      </c>
      <c r="Q3432" s="197" t="s">
        <v>3547</v>
      </c>
    </row>
    <row r="3433" spans="1:17">
      <c r="A3433" s="192" t="s">
        <v>7941</v>
      </c>
      <c r="B3433" s="196">
        <v>1.4585999999999999</v>
      </c>
      <c r="C3433" s="196">
        <v>0.92959999999999998</v>
      </c>
      <c r="D3433" s="196">
        <v>41.4238</v>
      </c>
      <c r="E3433" s="196">
        <v>43.145099999999999</v>
      </c>
      <c r="F3433" s="196">
        <v>39.726199999999999</v>
      </c>
      <c r="G3433" s="196">
        <v>41.393299999999996</v>
      </c>
      <c r="H3433" s="197" t="s">
        <v>4811</v>
      </c>
      <c r="I3433" s="197"/>
      <c r="J3433" s="201" t="s">
        <v>3547</v>
      </c>
      <c r="K3433" s="197"/>
      <c r="L3433" s="192"/>
      <c r="M3433" s="197"/>
      <c r="N3433" s="192" t="s">
        <v>4321</v>
      </c>
      <c r="O3433" s="194" t="s">
        <v>3442</v>
      </c>
      <c r="P3433" s="192" t="s">
        <v>11442</v>
      </c>
      <c r="Q3433" s="197" t="s">
        <v>3547</v>
      </c>
    </row>
    <row r="3434" spans="1:17">
      <c r="A3434" s="192" t="s">
        <v>7942</v>
      </c>
      <c r="B3434" s="196">
        <v>1.8127</v>
      </c>
      <c r="C3434" s="196">
        <v>1.0671999999999999</v>
      </c>
      <c r="D3434" s="196">
        <v>42.830199999999998</v>
      </c>
      <c r="E3434" s="196">
        <v>43.965399999999995</v>
      </c>
      <c r="F3434" s="196">
        <v>44.237699999999997</v>
      </c>
      <c r="G3434" s="196">
        <v>43.6708</v>
      </c>
      <c r="H3434" s="197" t="s">
        <v>4811</v>
      </c>
      <c r="I3434" s="197" t="s">
        <v>1594</v>
      </c>
      <c r="J3434" s="201" t="s">
        <v>3547</v>
      </c>
      <c r="K3434" s="197" t="s">
        <v>3550</v>
      </c>
      <c r="L3434" s="192"/>
      <c r="M3434" s="197">
        <v>2.1899999999999999E-2</v>
      </c>
      <c r="N3434" s="192" t="s">
        <v>4827</v>
      </c>
      <c r="O3434" s="194" t="s">
        <v>3455</v>
      </c>
      <c r="P3434" s="192" t="s">
        <v>11455</v>
      </c>
      <c r="Q3434" s="197" t="s">
        <v>3547</v>
      </c>
    </row>
    <row r="3435" spans="1:17">
      <c r="A3435" s="192" t="s">
        <v>7943</v>
      </c>
      <c r="B3435" s="196">
        <v>1.6457999999999999</v>
      </c>
      <c r="C3435" s="196">
        <v>0.96079999999999999</v>
      </c>
      <c r="D3435" s="196">
        <v>44.395999999999994</v>
      </c>
      <c r="E3435" s="196">
        <v>36.726699999999994</v>
      </c>
      <c r="F3435" s="196">
        <v>36.865499999999997</v>
      </c>
      <c r="G3435" s="196">
        <v>39.021099999999997</v>
      </c>
      <c r="H3435" s="197" t="s">
        <v>1963</v>
      </c>
      <c r="I3435" s="197"/>
      <c r="J3435" s="201" t="s">
        <v>3547</v>
      </c>
      <c r="K3435" s="197"/>
      <c r="L3435" s="192"/>
      <c r="M3435" s="197">
        <v>3.1199999999999999E-2</v>
      </c>
      <c r="N3435" s="192" t="s">
        <v>4828</v>
      </c>
      <c r="O3435" s="194" t="s">
        <v>3456</v>
      </c>
      <c r="P3435" s="192" t="s">
        <v>11456</v>
      </c>
      <c r="Q3435" s="197" t="s">
        <v>3547</v>
      </c>
    </row>
    <row r="3436" spans="1:17">
      <c r="A3436" s="192" t="s">
        <v>7944</v>
      </c>
      <c r="B3436" s="196">
        <v>1.6347999999999998</v>
      </c>
      <c r="C3436" s="196">
        <v>0.92959999999999998</v>
      </c>
      <c r="D3436" s="196">
        <v>39.399899999999995</v>
      </c>
      <c r="E3436" s="196">
        <v>40.712799999999994</v>
      </c>
      <c r="F3436" s="196">
        <v>40.387299999999996</v>
      </c>
      <c r="G3436" s="196">
        <v>40.167099999999998</v>
      </c>
      <c r="H3436" s="197" t="s">
        <v>1511</v>
      </c>
      <c r="I3436" s="197"/>
      <c r="J3436" s="201" t="s">
        <v>3547</v>
      </c>
      <c r="K3436" s="197"/>
      <c r="L3436" s="192"/>
      <c r="M3436" s="197"/>
      <c r="N3436" s="192" t="s">
        <v>4422</v>
      </c>
      <c r="O3436" s="194" t="s">
        <v>3453</v>
      </c>
      <c r="P3436" s="192" t="s">
        <v>11453</v>
      </c>
      <c r="Q3436" s="197" t="s">
        <v>3547</v>
      </c>
    </row>
    <row r="3437" spans="1:17">
      <c r="A3437" s="192" t="s">
        <v>7945</v>
      </c>
      <c r="B3437" s="196">
        <v>2.1319999999999997</v>
      </c>
      <c r="C3437" s="196">
        <v>1.1059999999999999</v>
      </c>
      <c r="D3437" s="196">
        <v>46.729099999999995</v>
      </c>
      <c r="E3437" s="196">
        <v>47.249599999999994</v>
      </c>
      <c r="F3437" s="196">
        <v>49.014899999999997</v>
      </c>
      <c r="G3437" s="196">
        <v>47.696099999999994</v>
      </c>
      <c r="H3437" s="197" t="s">
        <v>1594</v>
      </c>
      <c r="I3437" s="197"/>
      <c r="J3437" s="201" t="s">
        <v>3547</v>
      </c>
      <c r="K3437" s="197"/>
      <c r="L3437" s="192"/>
      <c r="M3437" s="197"/>
      <c r="N3437" s="192" t="s">
        <v>4831</v>
      </c>
      <c r="O3437" s="194" t="s">
        <v>3460</v>
      </c>
      <c r="P3437" s="192" t="s">
        <v>11460</v>
      </c>
      <c r="Q3437" s="197" t="s">
        <v>3547</v>
      </c>
    </row>
    <row r="3438" spans="1:17">
      <c r="A3438" s="192" t="s">
        <v>7946</v>
      </c>
      <c r="B3438" s="196">
        <v>1.4443999999999999</v>
      </c>
      <c r="C3438" s="196">
        <v>1.0671999999999999</v>
      </c>
      <c r="D3438" s="196">
        <v>39.754599999999996</v>
      </c>
      <c r="E3438" s="196">
        <v>40.531299999999995</v>
      </c>
      <c r="F3438" s="196">
        <v>42.999199999999995</v>
      </c>
      <c r="G3438" s="196">
        <v>41.110399999999998</v>
      </c>
      <c r="H3438" s="197" t="s">
        <v>4829</v>
      </c>
      <c r="I3438" s="197" t="s">
        <v>1594</v>
      </c>
      <c r="J3438" s="201" t="s">
        <v>3547</v>
      </c>
      <c r="K3438" s="197" t="s">
        <v>3550</v>
      </c>
      <c r="L3438" s="192"/>
      <c r="M3438" s="197">
        <v>3.9399999999999998E-2</v>
      </c>
      <c r="N3438" s="192" t="s">
        <v>4830</v>
      </c>
      <c r="O3438" s="194" t="s">
        <v>3457</v>
      </c>
      <c r="P3438" s="192" t="s">
        <v>11457</v>
      </c>
      <c r="Q3438" s="197" t="s">
        <v>3547</v>
      </c>
    </row>
    <row r="3439" spans="1:17">
      <c r="A3439" s="192" t="s">
        <v>7947</v>
      </c>
      <c r="B3439" s="196">
        <v>1.3876999999999999</v>
      </c>
      <c r="C3439" s="196">
        <v>0.95919999999999994</v>
      </c>
      <c r="D3439" s="196">
        <v>38.377199999999995</v>
      </c>
      <c r="E3439" s="196">
        <v>42.704899999999995</v>
      </c>
      <c r="F3439" s="196">
        <v>42.953199999999995</v>
      </c>
      <c r="G3439" s="196">
        <v>41.255499999999998</v>
      </c>
      <c r="H3439" s="197" t="s">
        <v>4811</v>
      </c>
      <c r="I3439" s="197"/>
      <c r="J3439" s="201" t="s">
        <v>3547</v>
      </c>
      <c r="K3439" s="197"/>
      <c r="L3439" s="192"/>
      <c r="M3439" s="197">
        <v>2.9599999999999998E-2</v>
      </c>
      <c r="N3439" s="192" t="s">
        <v>4834</v>
      </c>
      <c r="O3439" s="194" t="s">
        <v>3462</v>
      </c>
      <c r="P3439" s="192" t="s">
        <v>11462</v>
      </c>
      <c r="Q3439" s="197" t="s">
        <v>3547</v>
      </c>
    </row>
    <row r="3440" spans="1:17">
      <c r="A3440" s="192" t="s">
        <v>7948</v>
      </c>
      <c r="B3440" s="196">
        <v>1.6541999999999999</v>
      </c>
      <c r="C3440" s="196">
        <v>0.98409999999999997</v>
      </c>
      <c r="D3440" s="196">
        <v>43.162699999999994</v>
      </c>
      <c r="E3440" s="196">
        <v>43.298899999999996</v>
      </c>
      <c r="F3440" s="196">
        <v>46.164499999999997</v>
      </c>
      <c r="G3440" s="196">
        <v>44.209999999999994</v>
      </c>
      <c r="H3440" s="197" t="s">
        <v>1606</v>
      </c>
      <c r="I3440" s="197"/>
      <c r="J3440" s="201" t="s">
        <v>3547</v>
      </c>
      <c r="K3440" s="197"/>
      <c r="L3440" s="192"/>
      <c r="M3440" s="197"/>
      <c r="N3440" s="192" t="s">
        <v>4814</v>
      </c>
      <c r="O3440" s="194" t="s">
        <v>3437</v>
      </c>
      <c r="P3440" s="192" t="s">
        <v>11437</v>
      </c>
      <c r="Q3440" s="197" t="s">
        <v>3547</v>
      </c>
    </row>
    <row r="3441" spans="1:17">
      <c r="A3441" s="192" t="s">
        <v>7949</v>
      </c>
      <c r="B3441" s="196">
        <v>1.7212999999999998</v>
      </c>
      <c r="C3441" s="196">
        <v>0.93019999999999992</v>
      </c>
      <c r="D3441" s="196">
        <v>33.375699999999995</v>
      </c>
      <c r="E3441" s="196">
        <v>35.121599999999994</v>
      </c>
      <c r="F3441" s="196">
        <v>35.399199999999993</v>
      </c>
      <c r="G3441" s="196">
        <v>34.616</v>
      </c>
      <c r="H3441" s="197" t="s">
        <v>4811</v>
      </c>
      <c r="I3441" s="197" t="s">
        <v>1798</v>
      </c>
      <c r="J3441" s="201" t="s">
        <v>3547</v>
      </c>
      <c r="K3441" s="197" t="s">
        <v>3550</v>
      </c>
      <c r="L3441" s="192"/>
      <c r="M3441" s="197">
        <v>6.6E-3</v>
      </c>
      <c r="N3441" s="192" t="s">
        <v>4823</v>
      </c>
      <c r="O3441" s="194" t="s">
        <v>3448</v>
      </c>
      <c r="P3441" s="192" t="s">
        <v>11448</v>
      </c>
      <c r="Q3441" s="197" t="s">
        <v>3547</v>
      </c>
    </row>
    <row r="3442" spans="1:17">
      <c r="A3442" s="192" t="s">
        <v>7950</v>
      </c>
      <c r="B3442" s="196">
        <v>1.1887999999999999</v>
      </c>
      <c r="C3442" s="196">
        <v>0.92959999999999998</v>
      </c>
      <c r="D3442" s="196">
        <v>35.421499999999995</v>
      </c>
      <c r="E3442" s="196">
        <v>35.276199999999996</v>
      </c>
      <c r="F3442" s="196">
        <v>35.572999999999993</v>
      </c>
      <c r="G3442" s="196">
        <v>35.426799999999993</v>
      </c>
      <c r="H3442" s="197" t="s">
        <v>4811</v>
      </c>
      <c r="I3442" s="197"/>
      <c r="J3442" s="201" t="s">
        <v>3547</v>
      </c>
      <c r="K3442" s="197"/>
      <c r="L3442" s="192"/>
      <c r="M3442" s="197"/>
      <c r="N3442" s="192" t="s">
        <v>3615</v>
      </c>
      <c r="O3442" s="194" t="s">
        <v>3463</v>
      </c>
      <c r="P3442" s="192" t="s">
        <v>11463</v>
      </c>
      <c r="Q3442" s="197" t="s">
        <v>3547</v>
      </c>
    </row>
    <row r="3443" spans="1:17">
      <c r="A3443" s="192" t="s">
        <v>7951</v>
      </c>
      <c r="B3443" s="196">
        <v>1.4030999999999998</v>
      </c>
      <c r="C3443" s="196">
        <v>0.93340000000000001</v>
      </c>
      <c r="D3443" s="196">
        <v>42.589099999999995</v>
      </c>
      <c r="E3443" s="196">
        <v>42.1616</v>
      </c>
      <c r="F3443" s="196">
        <v>39.057099999999998</v>
      </c>
      <c r="G3443" s="196">
        <v>41.326899999999995</v>
      </c>
      <c r="H3443" s="197" t="s">
        <v>4811</v>
      </c>
      <c r="I3443" s="197"/>
      <c r="J3443" s="201" t="s">
        <v>3547</v>
      </c>
      <c r="K3443" s="197"/>
      <c r="L3443" s="192"/>
      <c r="M3443" s="197">
        <v>3.8E-3</v>
      </c>
      <c r="N3443" s="192" t="s">
        <v>4835</v>
      </c>
      <c r="O3443" s="194" t="s">
        <v>3464</v>
      </c>
      <c r="P3443" s="192" t="s">
        <v>11464</v>
      </c>
      <c r="Q3443" s="197" t="s">
        <v>3547</v>
      </c>
    </row>
    <row r="3444" spans="1:17">
      <c r="A3444" s="192" t="s">
        <v>7952</v>
      </c>
      <c r="B3444" s="196">
        <v>1.3975</v>
      </c>
      <c r="C3444" s="196">
        <v>0.98409999999999997</v>
      </c>
      <c r="D3444" s="196">
        <v>36.171499999999995</v>
      </c>
      <c r="E3444" s="196">
        <v>33.530199999999994</v>
      </c>
      <c r="F3444" s="196">
        <v>36.418999999999997</v>
      </c>
      <c r="G3444" s="196">
        <v>35.3797</v>
      </c>
      <c r="H3444" s="197" t="s">
        <v>4811</v>
      </c>
      <c r="I3444" s="197" t="s">
        <v>1606</v>
      </c>
      <c r="J3444" s="201" t="s">
        <v>3610</v>
      </c>
      <c r="K3444" s="197"/>
      <c r="L3444" s="192"/>
      <c r="M3444" s="197">
        <v>4.4499999999999998E-2</v>
      </c>
      <c r="N3444" s="192" t="s">
        <v>3558</v>
      </c>
      <c r="O3444" s="194" t="s">
        <v>3458</v>
      </c>
      <c r="P3444" s="192" t="s">
        <v>11458</v>
      </c>
      <c r="Q3444" s="197" t="s">
        <v>3547</v>
      </c>
    </row>
    <row r="3445" spans="1:17">
      <c r="A3445" s="192" t="s">
        <v>7953</v>
      </c>
      <c r="B3445" s="196">
        <v>1.7911999999999999</v>
      </c>
      <c r="C3445" s="196">
        <v>0.98409999999999997</v>
      </c>
      <c r="D3445" s="196">
        <v>40.1877</v>
      </c>
      <c r="E3445" s="196">
        <v>40.107899999999994</v>
      </c>
      <c r="F3445" s="196">
        <v>40.226199999999999</v>
      </c>
      <c r="G3445" s="196">
        <v>40.173999999999999</v>
      </c>
      <c r="H3445" s="197" t="s">
        <v>1606</v>
      </c>
      <c r="I3445" s="197"/>
      <c r="J3445" s="201" t="s">
        <v>3547</v>
      </c>
      <c r="K3445" s="197"/>
      <c r="L3445" s="192"/>
      <c r="M3445" s="197"/>
      <c r="N3445" s="192" t="s">
        <v>4826</v>
      </c>
      <c r="O3445" s="194" t="s">
        <v>3454</v>
      </c>
      <c r="P3445" s="192" t="s">
        <v>11454</v>
      </c>
      <c r="Q3445" s="197" t="s">
        <v>3547</v>
      </c>
    </row>
    <row r="3446" spans="1:17">
      <c r="A3446" s="192" t="s">
        <v>7954</v>
      </c>
      <c r="B3446" s="196">
        <v>1.9810999999999999</v>
      </c>
      <c r="C3446" s="196">
        <v>0.98409999999999997</v>
      </c>
      <c r="D3446" s="196">
        <v>40.9</v>
      </c>
      <c r="E3446" s="196">
        <v>43.145499999999998</v>
      </c>
      <c r="F3446" s="196">
        <v>41.157799999999995</v>
      </c>
      <c r="G3446" s="196">
        <v>41.708999999999996</v>
      </c>
      <c r="H3446" s="197" t="s">
        <v>1606</v>
      </c>
      <c r="I3446" s="197"/>
      <c r="J3446" s="201" t="s">
        <v>3547</v>
      </c>
      <c r="K3446" s="197"/>
      <c r="L3446" s="192"/>
      <c r="M3446" s="197"/>
      <c r="N3446" s="192" t="s">
        <v>4826</v>
      </c>
      <c r="O3446" s="194" t="s">
        <v>3454</v>
      </c>
      <c r="P3446" s="192" t="s">
        <v>11454</v>
      </c>
      <c r="Q3446" s="197" t="s">
        <v>3547</v>
      </c>
    </row>
    <row r="3447" spans="1:17">
      <c r="A3447" s="192" t="s">
        <v>7955</v>
      </c>
      <c r="B3447" s="196">
        <v>1.4080999999999999</v>
      </c>
      <c r="C3447" s="196">
        <v>0.98409999999999997</v>
      </c>
      <c r="D3447" s="196">
        <v>38.002699999999997</v>
      </c>
      <c r="E3447" s="196">
        <v>40.445899999999995</v>
      </c>
      <c r="F3447" s="196">
        <v>40.179199999999994</v>
      </c>
      <c r="G3447" s="196">
        <v>39.519999999999996</v>
      </c>
      <c r="H3447" s="197" t="s">
        <v>1606</v>
      </c>
      <c r="I3447" s="197"/>
      <c r="J3447" s="201" t="s">
        <v>3547</v>
      </c>
      <c r="K3447" s="197"/>
      <c r="L3447" s="192"/>
      <c r="M3447" s="197"/>
      <c r="N3447" s="192" t="s">
        <v>4826</v>
      </c>
      <c r="O3447" s="194" t="s">
        <v>3454</v>
      </c>
      <c r="P3447" s="192" t="s">
        <v>11454</v>
      </c>
      <c r="Q3447" s="197" t="s">
        <v>3547</v>
      </c>
    </row>
    <row r="3448" spans="1:17">
      <c r="A3448" s="192" t="s">
        <v>7956</v>
      </c>
      <c r="B3448" s="196">
        <v>1.9719</v>
      </c>
      <c r="C3448" s="196">
        <v>0.94349999999999989</v>
      </c>
      <c r="D3448" s="196">
        <v>38.870399999999997</v>
      </c>
      <c r="E3448" s="196">
        <v>39.616699999999994</v>
      </c>
      <c r="F3448" s="196">
        <v>40.537299999999995</v>
      </c>
      <c r="G3448" s="196">
        <v>39.6877</v>
      </c>
      <c r="H3448" s="197" t="s">
        <v>1798</v>
      </c>
      <c r="I3448" s="197"/>
      <c r="J3448" s="201" t="s">
        <v>3547</v>
      </c>
      <c r="K3448" s="197"/>
      <c r="L3448" s="192"/>
      <c r="M3448" s="197">
        <v>9.9999999999999991E-5</v>
      </c>
      <c r="N3448" s="192" t="s">
        <v>4815</v>
      </c>
      <c r="O3448" s="194" t="s">
        <v>3438</v>
      </c>
      <c r="P3448" s="192" t="s">
        <v>11438</v>
      </c>
      <c r="Q3448" s="197" t="s">
        <v>3547</v>
      </c>
    </row>
    <row r="3449" spans="1:17">
      <c r="A3449" s="192" t="s">
        <v>7957</v>
      </c>
      <c r="B3449" s="196">
        <v>2.0106999999999999</v>
      </c>
      <c r="C3449" s="196">
        <v>0.98409999999999997</v>
      </c>
      <c r="D3449" s="196">
        <v>39.442699999999995</v>
      </c>
      <c r="E3449" s="196">
        <v>39.594199999999994</v>
      </c>
      <c r="F3449" s="196">
        <v>42.264499999999998</v>
      </c>
      <c r="G3449" s="196">
        <v>40.459399999999995</v>
      </c>
      <c r="H3449" s="197" t="s">
        <v>1606</v>
      </c>
      <c r="I3449" s="197"/>
      <c r="J3449" s="201" t="s">
        <v>3547</v>
      </c>
      <c r="K3449" s="197"/>
      <c r="L3449" s="192"/>
      <c r="M3449" s="197"/>
      <c r="N3449" s="192" t="s">
        <v>4826</v>
      </c>
      <c r="O3449" s="194" t="s">
        <v>3454</v>
      </c>
      <c r="P3449" s="192" t="s">
        <v>11454</v>
      </c>
      <c r="Q3449" s="197" t="s">
        <v>3547</v>
      </c>
    </row>
    <row r="3450" spans="1:17">
      <c r="A3450" s="192" t="s">
        <v>7958</v>
      </c>
      <c r="B3450" s="196">
        <v>1.4909999999999999</v>
      </c>
      <c r="C3450" s="196">
        <v>1.0526</v>
      </c>
      <c r="D3450" s="196">
        <v>38.844999999999999</v>
      </c>
      <c r="E3450" s="196">
        <v>40.561999999999998</v>
      </c>
      <c r="F3450" s="196">
        <v>41.145599999999995</v>
      </c>
      <c r="G3450" s="196">
        <v>40.1937</v>
      </c>
      <c r="H3450" s="197" t="s">
        <v>1564</v>
      </c>
      <c r="I3450" s="197"/>
      <c r="J3450" s="201" t="s">
        <v>3547</v>
      </c>
      <c r="K3450" s="197"/>
      <c r="L3450" s="192"/>
      <c r="M3450" s="197"/>
      <c r="N3450" s="192" t="s">
        <v>4818</v>
      </c>
      <c r="O3450" s="194" t="s">
        <v>3443</v>
      </c>
      <c r="P3450" s="192" t="s">
        <v>11443</v>
      </c>
      <c r="Q3450" s="197" t="s">
        <v>3547</v>
      </c>
    </row>
    <row r="3451" spans="1:17">
      <c r="A3451" s="192" t="s">
        <v>7959</v>
      </c>
      <c r="B3451" s="196">
        <v>1.9713999999999998</v>
      </c>
      <c r="C3451" s="196">
        <v>0.92959999999999998</v>
      </c>
      <c r="D3451" s="196">
        <v>38.3964</v>
      </c>
      <c r="E3451" s="196">
        <v>40.127699999999997</v>
      </c>
      <c r="F3451" s="196">
        <v>40.500799999999998</v>
      </c>
      <c r="G3451" s="196">
        <v>39.682499999999997</v>
      </c>
      <c r="H3451" s="197" t="s">
        <v>1511</v>
      </c>
      <c r="I3451" s="197"/>
      <c r="J3451" s="201" t="s">
        <v>3547</v>
      </c>
      <c r="K3451" s="197"/>
      <c r="L3451" s="192"/>
      <c r="M3451" s="197"/>
      <c r="N3451" s="192" t="s">
        <v>4422</v>
      </c>
      <c r="O3451" s="194" t="s">
        <v>3453</v>
      </c>
      <c r="P3451" s="192" t="s">
        <v>11453</v>
      </c>
      <c r="Q3451" s="197" t="s">
        <v>3547</v>
      </c>
    </row>
    <row r="3452" spans="1:17">
      <c r="A3452" s="192" t="s">
        <v>7960</v>
      </c>
      <c r="B3452" s="196">
        <v>2.3237999999999999</v>
      </c>
      <c r="C3452" s="196">
        <v>0.98409999999999997</v>
      </c>
      <c r="D3452" s="196">
        <v>39.576599999999999</v>
      </c>
      <c r="E3452" s="196">
        <v>39.955399999999997</v>
      </c>
      <c r="F3452" s="196">
        <v>35.784899999999993</v>
      </c>
      <c r="G3452" s="196">
        <v>38.406899999999993</v>
      </c>
      <c r="H3452" s="197" t="s">
        <v>1606</v>
      </c>
      <c r="I3452" s="197"/>
      <c r="J3452" s="201" t="s">
        <v>3547</v>
      </c>
      <c r="K3452" s="197"/>
      <c r="L3452" s="192"/>
      <c r="M3452" s="197"/>
      <c r="N3452" s="192" t="s">
        <v>4826</v>
      </c>
      <c r="O3452" s="194" t="s">
        <v>3454</v>
      </c>
      <c r="P3452" s="192" t="s">
        <v>11454</v>
      </c>
      <c r="Q3452" s="197" t="s">
        <v>3547</v>
      </c>
    </row>
    <row r="3453" spans="1:17">
      <c r="A3453" s="192" t="s">
        <v>7961</v>
      </c>
      <c r="B3453" s="196">
        <v>0.58649999999999991</v>
      </c>
      <c r="C3453" s="196">
        <v>0.98409999999999997</v>
      </c>
      <c r="D3453" s="196"/>
      <c r="E3453" s="196"/>
      <c r="F3453" s="196"/>
      <c r="G3453" s="196"/>
      <c r="H3453" s="197" t="s">
        <v>1606</v>
      </c>
      <c r="I3453" s="197"/>
      <c r="J3453" s="201" t="s">
        <v>3547</v>
      </c>
      <c r="K3453" s="197"/>
      <c r="L3453" s="192"/>
      <c r="M3453" s="197"/>
      <c r="N3453" s="192" t="s">
        <v>4826</v>
      </c>
      <c r="O3453" s="194" t="s">
        <v>3454</v>
      </c>
      <c r="P3453" s="192" t="s">
        <v>11454</v>
      </c>
      <c r="Q3453" s="197" t="s">
        <v>3547</v>
      </c>
    </row>
    <row r="3454" spans="1:17">
      <c r="A3454" s="192" t="s">
        <v>7962</v>
      </c>
      <c r="B3454" s="196">
        <v>2.2098999999999998</v>
      </c>
      <c r="C3454" s="196">
        <v>0.98889999999999989</v>
      </c>
      <c r="D3454" s="196">
        <v>38.895599999999995</v>
      </c>
      <c r="E3454" s="196">
        <v>38.83</v>
      </c>
      <c r="F3454" s="196">
        <v>40.587999999999994</v>
      </c>
      <c r="G3454" s="196">
        <v>39.4955</v>
      </c>
      <c r="H3454" s="197" t="s">
        <v>1477</v>
      </c>
      <c r="I3454" s="197"/>
      <c r="J3454" s="201" t="s">
        <v>3547</v>
      </c>
      <c r="K3454" s="197"/>
      <c r="L3454" s="192"/>
      <c r="M3454" s="197"/>
      <c r="N3454" s="192" t="s">
        <v>4817</v>
      </c>
      <c r="O3454" s="194" t="s">
        <v>3440</v>
      </c>
      <c r="P3454" s="192" t="s">
        <v>11440</v>
      </c>
      <c r="Q3454" s="197" t="s">
        <v>3547</v>
      </c>
    </row>
    <row r="3455" spans="1:17">
      <c r="A3455" s="192" t="s">
        <v>7963</v>
      </c>
      <c r="B3455" s="196">
        <v>1.6641999999999999</v>
      </c>
      <c r="C3455" s="196">
        <v>0.93329999999999991</v>
      </c>
      <c r="D3455" s="196">
        <v>38.236199999999997</v>
      </c>
      <c r="E3455" s="196">
        <v>40.186499999999995</v>
      </c>
      <c r="F3455" s="196">
        <v>41.214999999999996</v>
      </c>
      <c r="G3455" s="196">
        <v>39.884999999999998</v>
      </c>
      <c r="H3455" s="197" t="s">
        <v>1950</v>
      </c>
      <c r="I3455" s="197"/>
      <c r="J3455" s="201" t="s">
        <v>3547</v>
      </c>
      <c r="K3455" s="197"/>
      <c r="L3455" s="192"/>
      <c r="M3455" s="197">
        <v>9.999999999999998E-4</v>
      </c>
      <c r="N3455" s="192" t="s">
        <v>3931</v>
      </c>
      <c r="O3455" s="194" t="s">
        <v>3452</v>
      </c>
      <c r="P3455" s="192" t="s">
        <v>11452</v>
      </c>
      <c r="Q3455" s="197" t="s">
        <v>3547</v>
      </c>
    </row>
    <row r="3456" spans="1:17">
      <c r="A3456" s="192" t="s">
        <v>7964</v>
      </c>
      <c r="B3456" s="196">
        <v>1.8167</v>
      </c>
      <c r="C3456" s="196">
        <v>0.93019999999999992</v>
      </c>
      <c r="D3456" s="196">
        <v>36.206599999999995</v>
      </c>
      <c r="E3456" s="196">
        <v>39.385999999999996</v>
      </c>
      <c r="F3456" s="196">
        <v>38.606899999999996</v>
      </c>
      <c r="G3456" s="196">
        <v>38.170999999999999</v>
      </c>
      <c r="H3456" s="197" t="s">
        <v>4821</v>
      </c>
      <c r="I3456" s="197" t="s">
        <v>1798</v>
      </c>
      <c r="J3456" s="201" t="s">
        <v>3547</v>
      </c>
      <c r="K3456" s="197" t="s">
        <v>3550</v>
      </c>
      <c r="L3456" s="192"/>
      <c r="M3456" s="197"/>
      <c r="N3456" s="192" t="s">
        <v>4822</v>
      </c>
      <c r="O3456" s="194" t="s">
        <v>3446</v>
      </c>
      <c r="P3456" s="192" t="s">
        <v>11446</v>
      </c>
      <c r="Q3456" s="197" t="s">
        <v>3547</v>
      </c>
    </row>
    <row r="3457" spans="1:17">
      <c r="A3457" s="192" t="s">
        <v>7965</v>
      </c>
      <c r="B3457" s="196">
        <v>1.5005999999999999</v>
      </c>
      <c r="C3457" s="196">
        <v>0.98409999999999997</v>
      </c>
      <c r="D3457" s="196">
        <v>37.238399999999999</v>
      </c>
      <c r="E3457" s="196">
        <v>37.577699999999993</v>
      </c>
      <c r="F3457" s="196">
        <v>38.243499999999997</v>
      </c>
      <c r="G3457" s="196">
        <v>37.708699999999993</v>
      </c>
      <c r="H3457" s="197" t="s">
        <v>1606</v>
      </c>
      <c r="I3457" s="197"/>
      <c r="J3457" s="201" t="s">
        <v>3547</v>
      </c>
      <c r="K3457" s="197"/>
      <c r="L3457" s="192"/>
      <c r="M3457" s="197"/>
      <c r="N3457" s="192" t="s">
        <v>4826</v>
      </c>
      <c r="O3457" s="194" t="s">
        <v>3454</v>
      </c>
      <c r="P3457" s="192" t="s">
        <v>11454</v>
      </c>
      <c r="Q3457" s="197" t="s">
        <v>3547</v>
      </c>
    </row>
    <row r="3458" spans="1:17">
      <c r="A3458" s="192" t="s">
        <v>7966</v>
      </c>
      <c r="B3458" s="196">
        <v>2.2041999999999997</v>
      </c>
      <c r="C3458" s="196">
        <v>0.98409999999999997</v>
      </c>
      <c r="D3458" s="196">
        <v>44.557199999999995</v>
      </c>
      <c r="E3458" s="196">
        <v>40.856099999999998</v>
      </c>
      <c r="F3458" s="196">
        <v>46.718799999999995</v>
      </c>
      <c r="G3458" s="196">
        <v>44.188099999999999</v>
      </c>
      <c r="H3458" s="197" t="s">
        <v>1606</v>
      </c>
      <c r="I3458" s="197"/>
      <c r="J3458" s="201" t="s">
        <v>3547</v>
      </c>
      <c r="K3458" s="197"/>
      <c r="L3458" s="192"/>
      <c r="M3458" s="197"/>
      <c r="N3458" s="192" t="s">
        <v>4826</v>
      </c>
      <c r="O3458" s="194" t="s">
        <v>3454</v>
      </c>
      <c r="P3458" s="192" t="s">
        <v>11454</v>
      </c>
      <c r="Q3458" s="197" t="s">
        <v>3547</v>
      </c>
    </row>
    <row r="3459" spans="1:17">
      <c r="A3459" s="192" t="s">
        <v>7967</v>
      </c>
      <c r="B3459" s="196">
        <v>1.7704</v>
      </c>
      <c r="C3459" s="196">
        <v>0.98409999999999997</v>
      </c>
      <c r="D3459" s="196">
        <v>38.441099999999999</v>
      </c>
      <c r="E3459" s="196">
        <v>42.235999999999997</v>
      </c>
      <c r="F3459" s="196">
        <v>43.039399999999993</v>
      </c>
      <c r="G3459" s="196">
        <v>41.1389</v>
      </c>
      <c r="H3459" s="197" t="s">
        <v>1606</v>
      </c>
      <c r="I3459" s="197"/>
      <c r="J3459" s="201" t="s">
        <v>3547</v>
      </c>
      <c r="K3459" s="197"/>
      <c r="L3459" s="192"/>
      <c r="M3459" s="197"/>
      <c r="N3459" s="192" t="s">
        <v>4814</v>
      </c>
      <c r="O3459" s="194" t="s">
        <v>3437</v>
      </c>
      <c r="P3459" s="192" t="s">
        <v>11437</v>
      </c>
      <c r="Q3459" s="197" t="s">
        <v>3547</v>
      </c>
    </row>
    <row r="3460" spans="1:17">
      <c r="A3460" s="192" t="s">
        <v>7968</v>
      </c>
      <c r="B3460" s="196">
        <v>1.7764</v>
      </c>
      <c r="C3460" s="196">
        <v>0.98409999999999997</v>
      </c>
      <c r="D3460" s="196">
        <v>38.9193</v>
      </c>
      <c r="E3460" s="196">
        <v>40.745999999999995</v>
      </c>
      <c r="F3460" s="196">
        <v>41.307499999999997</v>
      </c>
      <c r="G3460" s="196">
        <v>40.342099999999995</v>
      </c>
      <c r="H3460" s="197" t="s">
        <v>1606</v>
      </c>
      <c r="I3460" s="197"/>
      <c r="J3460" s="201" t="s">
        <v>3547</v>
      </c>
      <c r="K3460" s="197"/>
      <c r="L3460" s="192"/>
      <c r="M3460" s="197"/>
      <c r="N3460" s="192" t="s">
        <v>4819</v>
      </c>
      <c r="O3460" s="194" t="s">
        <v>3444</v>
      </c>
      <c r="P3460" s="192" t="s">
        <v>11444</v>
      </c>
      <c r="Q3460" s="197" t="s">
        <v>3547</v>
      </c>
    </row>
    <row r="3461" spans="1:17">
      <c r="A3461" s="192" t="s">
        <v>7969</v>
      </c>
      <c r="B3461" s="196">
        <v>1.3258999999999999</v>
      </c>
      <c r="C3461" s="196">
        <v>1.0671999999999999</v>
      </c>
      <c r="D3461" s="196">
        <v>38.771999999999998</v>
      </c>
      <c r="E3461" s="196">
        <v>40.133399999999995</v>
      </c>
      <c r="F3461" s="196">
        <v>40.677399999999999</v>
      </c>
      <c r="G3461" s="196">
        <v>39.833499999999994</v>
      </c>
      <c r="H3461" s="197" t="s">
        <v>4829</v>
      </c>
      <c r="I3461" s="197" t="s">
        <v>1594</v>
      </c>
      <c r="J3461" s="201" t="s">
        <v>3547</v>
      </c>
      <c r="K3461" s="197" t="s">
        <v>3550</v>
      </c>
      <c r="L3461" s="192"/>
      <c r="M3461" s="197">
        <v>3.9399999999999998E-2</v>
      </c>
      <c r="N3461" s="192" t="s">
        <v>4830</v>
      </c>
      <c r="O3461" s="194" t="s">
        <v>3457</v>
      </c>
      <c r="P3461" s="192" t="s">
        <v>11457</v>
      </c>
      <c r="Q3461" s="197" t="s">
        <v>3547</v>
      </c>
    </row>
    <row r="3462" spans="1:17">
      <c r="A3462" s="192" t="s">
        <v>7970</v>
      </c>
      <c r="B3462" s="196">
        <v>1.5081</v>
      </c>
      <c r="C3462" s="196">
        <v>1</v>
      </c>
      <c r="D3462" s="196">
        <v>36.827799999999996</v>
      </c>
      <c r="E3462" s="196">
        <v>36.043399999999998</v>
      </c>
      <c r="F3462" s="196">
        <v>37.484999999999999</v>
      </c>
      <c r="G3462" s="196">
        <v>36.792899999999996</v>
      </c>
      <c r="H3462" s="197" t="s">
        <v>4254</v>
      </c>
      <c r="I3462" s="197"/>
      <c r="J3462" s="201" t="s">
        <v>3547</v>
      </c>
      <c r="K3462" s="197"/>
      <c r="L3462" s="192"/>
      <c r="M3462" s="197"/>
      <c r="N3462" s="192" t="s">
        <v>4012</v>
      </c>
      <c r="O3462" s="194" t="s">
        <v>3465</v>
      </c>
      <c r="P3462" s="192" t="s">
        <v>11465</v>
      </c>
      <c r="Q3462" s="197" t="s">
        <v>3547</v>
      </c>
    </row>
    <row r="3463" spans="1:17">
      <c r="A3463" s="192" t="s">
        <v>7971</v>
      </c>
      <c r="B3463" s="196">
        <v>1.4944999999999999</v>
      </c>
      <c r="C3463" s="196">
        <v>1</v>
      </c>
      <c r="D3463" s="196">
        <v>32.790099999999995</v>
      </c>
      <c r="E3463" s="196">
        <v>36.265099999999997</v>
      </c>
      <c r="F3463" s="196">
        <v>38.210599999999999</v>
      </c>
      <c r="G3463" s="196">
        <v>35.692899999999995</v>
      </c>
      <c r="H3463" s="197" t="s">
        <v>4254</v>
      </c>
      <c r="I3463" s="197"/>
      <c r="J3463" s="201" t="s">
        <v>3547</v>
      </c>
      <c r="K3463" s="197"/>
      <c r="L3463" s="192"/>
      <c r="M3463" s="197"/>
      <c r="N3463" s="192" t="s">
        <v>4836</v>
      </c>
      <c r="O3463" s="194" t="s">
        <v>3466</v>
      </c>
      <c r="P3463" s="192" t="s">
        <v>11466</v>
      </c>
      <c r="Q3463" s="197" t="s">
        <v>3547</v>
      </c>
    </row>
    <row r="3464" spans="1:17">
      <c r="A3464" s="192" t="s">
        <v>7972</v>
      </c>
      <c r="B3464" s="196">
        <v>1.3259999999999998</v>
      </c>
      <c r="C3464" s="196">
        <v>1</v>
      </c>
      <c r="D3464" s="196">
        <v>37.2089</v>
      </c>
      <c r="E3464" s="196">
        <v>36.0169</v>
      </c>
      <c r="F3464" s="196">
        <v>37.648099999999999</v>
      </c>
      <c r="G3464" s="196">
        <v>37.091899999999995</v>
      </c>
      <c r="H3464" s="197" t="s">
        <v>4254</v>
      </c>
      <c r="I3464" s="197"/>
      <c r="J3464" s="201" t="s">
        <v>3547</v>
      </c>
      <c r="K3464" s="197"/>
      <c r="L3464" s="192"/>
      <c r="M3464" s="197"/>
      <c r="N3464" s="192" t="s">
        <v>3739</v>
      </c>
      <c r="O3464" s="194" t="s">
        <v>3467</v>
      </c>
      <c r="P3464" s="192" t="s">
        <v>11467</v>
      </c>
      <c r="Q3464" s="197" t="s">
        <v>3547</v>
      </c>
    </row>
    <row r="3465" spans="1:17">
      <c r="A3465" s="192" t="s">
        <v>9771</v>
      </c>
      <c r="B3465" s="196"/>
      <c r="C3465" s="196">
        <v>0.99999999999999989</v>
      </c>
      <c r="D3465" s="196">
        <v>36.099699999999999</v>
      </c>
      <c r="E3465" s="196">
        <v>35.851899999999993</v>
      </c>
      <c r="F3465" s="196">
        <v>36.272099999999995</v>
      </c>
      <c r="G3465" s="196">
        <v>36.070999999999998</v>
      </c>
      <c r="H3465" s="197" t="s">
        <v>4254</v>
      </c>
      <c r="I3465" s="197"/>
      <c r="J3465" s="201" t="s">
        <v>3547</v>
      </c>
      <c r="K3465" s="197"/>
      <c r="L3465" s="192"/>
      <c r="M3465" s="197"/>
      <c r="N3465" s="192" t="s">
        <v>3739</v>
      </c>
      <c r="O3465" s="194" t="s">
        <v>3467</v>
      </c>
      <c r="P3465" s="192" t="s">
        <v>11467</v>
      </c>
      <c r="Q3465" s="197" t="s">
        <v>3547</v>
      </c>
    </row>
    <row r="3466" spans="1:17">
      <c r="A3466" s="192" t="s">
        <v>7973</v>
      </c>
      <c r="B3466" s="196">
        <v>1.4573999999999998</v>
      </c>
      <c r="C3466" s="196">
        <v>1</v>
      </c>
      <c r="D3466" s="196">
        <v>33.786199999999994</v>
      </c>
      <c r="E3466" s="196">
        <v>35.551299999999998</v>
      </c>
      <c r="F3466" s="196">
        <v>37.118699999999997</v>
      </c>
      <c r="G3466" s="196">
        <v>35.526799999999994</v>
      </c>
      <c r="H3466" s="197" t="s">
        <v>4254</v>
      </c>
      <c r="I3466" s="197"/>
      <c r="J3466" s="201" t="s">
        <v>3547</v>
      </c>
      <c r="K3466" s="197"/>
      <c r="L3466" s="192"/>
      <c r="M3466" s="197"/>
      <c r="N3466" s="192" t="s">
        <v>4837</v>
      </c>
      <c r="O3466" s="194" t="s">
        <v>3468</v>
      </c>
      <c r="P3466" s="192" t="s">
        <v>11468</v>
      </c>
      <c r="Q3466" s="197" t="s">
        <v>3547</v>
      </c>
    </row>
    <row r="3467" spans="1:17">
      <c r="A3467" s="192" t="s">
        <v>7974</v>
      </c>
      <c r="B3467" s="196">
        <v>1.8889999999999998</v>
      </c>
      <c r="C3467" s="196">
        <v>1.0280999999999998</v>
      </c>
      <c r="D3467" s="196">
        <v>41.059799999999996</v>
      </c>
      <c r="E3467" s="196">
        <v>42.924299999999995</v>
      </c>
      <c r="F3467" s="196">
        <v>43.917599999999993</v>
      </c>
      <c r="G3467" s="196">
        <v>42.569799999999994</v>
      </c>
      <c r="H3467" s="197" t="s">
        <v>1428</v>
      </c>
      <c r="I3467" s="197"/>
      <c r="J3467" s="201" t="s">
        <v>3547</v>
      </c>
      <c r="K3467" s="197"/>
      <c r="L3467" s="192"/>
      <c r="M3467" s="197"/>
      <c r="N3467" s="192" t="s">
        <v>4838</v>
      </c>
      <c r="O3467" s="194" t="s">
        <v>3469</v>
      </c>
      <c r="P3467" s="192" t="s">
        <v>11469</v>
      </c>
      <c r="Q3467" s="197" t="s">
        <v>3547</v>
      </c>
    </row>
    <row r="3468" spans="1:17">
      <c r="A3468" s="192" t="s">
        <v>7975</v>
      </c>
      <c r="B3468" s="196">
        <v>1.6780999999999999</v>
      </c>
      <c r="C3468" s="196">
        <v>1</v>
      </c>
      <c r="D3468" s="196">
        <v>39.206399999999995</v>
      </c>
      <c r="E3468" s="196">
        <v>39.391999999999996</v>
      </c>
      <c r="F3468" s="196">
        <v>40.802</v>
      </c>
      <c r="G3468" s="196">
        <v>39.793699999999994</v>
      </c>
      <c r="H3468" s="197" t="s">
        <v>4839</v>
      </c>
      <c r="I3468" s="197"/>
      <c r="J3468" s="201" t="s">
        <v>3547</v>
      </c>
      <c r="K3468" s="197"/>
      <c r="L3468" s="192"/>
      <c r="M3468" s="197"/>
      <c r="N3468" s="192" t="s">
        <v>4840</v>
      </c>
      <c r="O3468" s="194" t="s">
        <v>3470</v>
      </c>
      <c r="P3468" s="192" t="s">
        <v>11470</v>
      </c>
      <c r="Q3468" s="197" t="s">
        <v>3547</v>
      </c>
    </row>
    <row r="3469" spans="1:17">
      <c r="A3469" s="192" t="s">
        <v>7976</v>
      </c>
      <c r="B3469" s="196">
        <v>1.5447</v>
      </c>
      <c r="C3469" s="196">
        <v>1</v>
      </c>
      <c r="D3469" s="196">
        <v>41.750799999999998</v>
      </c>
      <c r="E3469" s="196">
        <v>41.665499999999994</v>
      </c>
      <c r="F3469" s="196">
        <v>42.960099999999997</v>
      </c>
      <c r="G3469" s="196">
        <v>42.144699999999993</v>
      </c>
      <c r="H3469" s="197" t="s">
        <v>4254</v>
      </c>
      <c r="I3469" s="197"/>
      <c r="J3469" s="201" t="s">
        <v>3547</v>
      </c>
      <c r="K3469" s="197"/>
      <c r="L3469" s="192"/>
      <c r="M3469" s="197"/>
      <c r="N3469" s="192" t="s">
        <v>4841</v>
      </c>
      <c r="O3469" s="194" t="s">
        <v>3471</v>
      </c>
      <c r="P3469" s="192" t="s">
        <v>11471</v>
      </c>
      <c r="Q3469" s="197" t="s">
        <v>3547</v>
      </c>
    </row>
    <row r="3470" spans="1:17">
      <c r="A3470" s="192" t="s">
        <v>7977</v>
      </c>
      <c r="B3470" s="196">
        <v>1.5499999999999998</v>
      </c>
      <c r="C3470" s="196">
        <v>1</v>
      </c>
      <c r="D3470" s="196">
        <v>34.998299999999993</v>
      </c>
      <c r="E3470" s="196">
        <v>36.707299999999996</v>
      </c>
      <c r="F3470" s="196">
        <v>40.810599999999994</v>
      </c>
      <c r="G3470" s="196">
        <v>37.507199999999997</v>
      </c>
      <c r="H3470" s="197" t="s">
        <v>4254</v>
      </c>
      <c r="I3470" s="197"/>
      <c r="J3470" s="201" t="s">
        <v>3547</v>
      </c>
      <c r="K3470" s="197"/>
      <c r="L3470" s="192"/>
      <c r="M3470" s="197"/>
      <c r="N3470" s="192" t="s">
        <v>4310</v>
      </c>
      <c r="O3470" s="194" t="s">
        <v>3472</v>
      </c>
      <c r="P3470" s="192" t="s">
        <v>11472</v>
      </c>
      <c r="Q3470" s="197" t="s">
        <v>3547</v>
      </c>
    </row>
    <row r="3471" spans="1:17">
      <c r="A3471" s="192" t="s">
        <v>7978</v>
      </c>
      <c r="B3471" s="196">
        <v>1.2374999999999998</v>
      </c>
      <c r="C3471" s="196">
        <v>1</v>
      </c>
      <c r="D3471" s="196">
        <v>34.730999999999995</v>
      </c>
      <c r="E3471" s="196">
        <v>36.948899999999995</v>
      </c>
      <c r="F3471" s="196">
        <v>37.802099999999996</v>
      </c>
      <c r="G3471" s="196">
        <v>36.470699999999994</v>
      </c>
      <c r="H3471" s="197" t="s">
        <v>4254</v>
      </c>
      <c r="I3471" s="197"/>
      <c r="J3471" s="201" t="s">
        <v>3547</v>
      </c>
      <c r="K3471" s="197"/>
      <c r="L3471" s="192"/>
      <c r="M3471" s="197"/>
      <c r="N3471" s="192" t="s">
        <v>4842</v>
      </c>
      <c r="O3471" s="194" t="s">
        <v>3473</v>
      </c>
      <c r="P3471" s="192" t="s">
        <v>11473</v>
      </c>
      <c r="Q3471" s="197" t="s">
        <v>3547</v>
      </c>
    </row>
    <row r="3472" spans="1:17">
      <c r="A3472" s="192" t="s">
        <v>7979</v>
      </c>
      <c r="B3472" s="196">
        <v>2.3446999999999996</v>
      </c>
      <c r="C3472" s="196">
        <v>1.0280999999999998</v>
      </c>
      <c r="D3472" s="196">
        <v>37.132999999999996</v>
      </c>
      <c r="E3472" s="196">
        <v>37.195299999999996</v>
      </c>
      <c r="F3472" s="196">
        <v>41.529299999999999</v>
      </c>
      <c r="G3472" s="196">
        <v>38.735799999999998</v>
      </c>
      <c r="H3472" s="197" t="s">
        <v>1428</v>
      </c>
      <c r="I3472" s="197"/>
      <c r="J3472" s="201" t="s">
        <v>3547</v>
      </c>
      <c r="K3472" s="197"/>
      <c r="L3472" s="192"/>
      <c r="M3472" s="197"/>
      <c r="N3472" s="192" t="s">
        <v>4838</v>
      </c>
      <c r="O3472" s="194" t="s">
        <v>3469</v>
      </c>
      <c r="P3472" s="192" t="s">
        <v>11469</v>
      </c>
      <c r="Q3472" s="197" t="s">
        <v>3547</v>
      </c>
    </row>
    <row r="3473" spans="1:17">
      <c r="A3473" s="192" t="s">
        <v>5086</v>
      </c>
      <c r="B3473" s="196"/>
      <c r="C3473" s="196">
        <v>0.94369999999999987</v>
      </c>
      <c r="D3473" s="196"/>
      <c r="E3473" s="196">
        <v>36.490399999999994</v>
      </c>
      <c r="F3473" s="196">
        <v>40.879999999999995</v>
      </c>
      <c r="G3473" s="196">
        <v>39.763999999999996</v>
      </c>
      <c r="H3473" s="197" t="s">
        <v>1499</v>
      </c>
      <c r="I3473" s="197"/>
      <c r="J3473" s="201" t="s">
        <v>3547</v>
      </c>
      <c r="K3473" s="197"/>
      <c r="L3473" s="192"/>
      <c r="M3473" s="197"/>
      <c r="N3473" s="192" t="s">
        <v>4634</v>
      </c>
      <c r="O3473" s="194" t="s">
        <v>3214</v>
      </c>
      <c r="P3473" s="192" t="s">
        <v>11204</v>
      </c>
      <c r="Q3473" s="197" t="s">
        <v>3547</v>
      </c>
    </row>
    <row r="3474" spans="1:17">
      <c r="A3474" s="192" t="s">
        <v>9772</v>
      </c>
      <c r="B3474" s="196"/>
      <c r="C3474" s="196">
        <v>0.97559999999999991</v>
      </c>
      <c r="D3474" s="196">
        <v>32.429899999999996</v>
      </c>
      <c r="E3474" s="196">
        <v>35.265699999999995</v>
      </c>
      <c r="F3474" s="196">
        <v>32.314999999999998</v>
      </c>
      <c r="G3474" s="196">
        <v>33.261799999999994</v>
      </c>
      <c r="H3474" s="197" t="s">
        <v>1460</v>
      </c>
      <c r="I3474" s="197"/>
      <c r="J3474" s="201" t="s">
        <v>3547</v>
      </c>
      <c r="K3474" s="197"/>
      <c r="L3474" s="192"/>
      <c r="M3474" s="197"/>
      <c r="N3474" s="192" t="s">
        <v>3601</v>
      </c>
      <c r="O3474" s="194" t="s">
        <v>3205</v>
      </c>
      <c r="P3474" s="192" t="s">
        <v>11195</v>
      </c>
      <c r="Q3474" s="197" t="s">
        <v>3547</v>
      </c>
    </row>
    <row r="3475" spans="1:17">
      <c r="A3475" s="192" t="s">
        <v>7986</v>
      </c>
      <c r="B3475" s="196">
        <v>1.4585999999999999</v>
      </c>
      <c r="C3475" s="196">
        <v>0.78699999999999992</v>
      </c>
      <c r="D3475" s="196">
        <v>31.687899999999999</v>
      </c>
      <c r="E3475" s="196">
        <v>30.198499999999999</v>
      </c>
      <c r="F3475" s="196">
        <v>31.311699999999998</v>
      </c>
      <c r="G3475" s="196">
        <v>31.0764</v>
      </c>
      <c r="H3475" s="197" t="s">
        <v>4443</v>
      </c>
      <c r="I3475" s="197"/>
      <c r="J3475" s="201" t="s">
        <v>3547</v>
      </c>
      <c r="K3475" s="197"/>
      <c r="L3475" s="192"/>
      <c r="M3475" s="197"/>
      <c r="N3475" s="192" t="s">
        <v>3577</v>
      </c>
      <c r="O3475" s="194" t="s">
        <v>3474</v>
      </c>
      <c r="P3475" s="192" t="s">
        <v>11474</v>
      </c>
      <c r="Q3475" s="197" t="s">
        <v>3547</v>
      </c>
    </row>
    <row r="3476" spans="1:17">
      <c r="A3476" s="192" t="s">
        <v>7987</v>
      </c>
      <c r="B3476" s="196">
        <v>2.0962999999999998</v>
      </c>
      <c r="C3476" s="196">
        <v>0.97199999999999998</v>
      </c>
      <c r="D3476" s="196">
        <v>34.018899999999995</v>
      </c>
      <c r="E3476" s="196">
        <v>35.033199999999994</v>
      </c>
      <c r="F3476" s="196">
        <v>34.728999999999999</v>
      </c>
      <c r="G3476" s="196">
        <v>34.604699999999994</v>
      </c>
      <c r="H3476" s="197" t="s">
        <v>1524</v>
      </c>
      <c r="I3476" s="197"/>
      <c r="J3476" s="201" t="s">
        <v>3547</v>
      </c>
      <c r="K3476" s="197"/>
      <c r="L3476" s="192"/>
      <c r="M3476" s="197"/>
      <c r="N3476" s="192" t="s">
        <v>4632</v>
      </c>
      <c r="O3476" s="194" t="s">
        <v>3212</v>
      </c>
      <c r="P3476" s="192" t="s">
        <v>11202</v>
      </c>
      <c r="Q3476" s="197" t="s">
        <v>3547</v>
      </c>
    </row>
    <row r="3477" spans="1:17">
      <c r="A3477" s="192" t="s">
        <v>7988</v>
      </c>
      <c r="B3477" s="196">
        <v>2.1517999999999997</v>
      </c>
      <c r="C3477" s="196">
        <v>0.97639999999999993</v>
      </c>
      <c r="D3477" s="196">
        <v>32.436199999999999</v>
      </c>
      <c r="E3477" s="196">
        <v>32.694499999999998</v>
      </c>
      <c r="F3477" s="196">
        <v>32.825099999999999</v>
      </c>
      <c r="G3477" s="196">
        <v>32.652699999999996</v>
      </c>
      <c r="H3477" s="197" t="s">
        <v>1379</v>
      </c>
      <c r="I3477" s="197"/>
      <c r="J3477" s="201" t="s">
        <v>3547</v>
      </c>
      <c r="K3477" s="197"/>
      <c r="L3477" s="192"/>
      <c r="M3477" s="197"/>
      <c r="N3477" s="192" t="s">
        <v>4640</v>
      </c>
      <c r="O3477" s="194" t="s">
        <v>1999</v>
      </c>
      <c r="P3477" s="192" t="s">
        <v>11210</v>
      </c>
      <c r="Q3477" s="197" t="s">
        <v>3547</v>
      </c>
    </row>
    <row r="3478" spans="1:17">
      <c r="A3478" s="192" t="s">
        <v>11475</v>
      </c>
      <c r="B3478" s="196"/>
      <c r="C3478" s="196">
        <v>0.83409999999999995</v>
      </c>
      <c r="D3478" s="196">
        <v>33.734699999999997</v>
      </c>
      <c r="E3478" s="196">
        <v>36.822999999999993</v>
      </c>
      <c r="F3478" s="196"/>
      <c r="G3478" s="196">
        <v>35.308099999999996</v>
      </c>
      <c r="H3478" s="197" t="s">
        <v>1390</v>
      </c>
      <c r="I3478" s="197"/>
      <c r="J3478" s="201" t="s">
        <v>3547</v>
      </c>
      <c r="K3478" s="197"/>
      <c r="L3478" s="192"/>
      <c r="M3478" s="197"/>
      <c r="N3478" s="192" t="s">
        <v>3558</v>
      </c>
      <c r="O3478" s="194" t="s">
        <v>3211</v>
      </c>
      <c r="P3478" s="192" t="s">
        <v>11201</v>
      </c>
      <c r="Q3478" s="197" t="s">
        <v>3547</v>
      </c>
    </row>
    <row r="3479" spans="1:17">
      <c r="A3479" s="192" t="s">
        <v>7989</v>
      </c>
      <c r="B3479" s="196">
        <v>2.3706999999999998</v>
      </c>
      <c r="C3479" s="196">
        <v>0.97199999999999998</v>
      </c>
      <c r="D3479" s="196">
        <v>34.898799999999994</v>
      </c>
      <c r="E3479" s="196">
        <v>40.959699999999998</v>
      </c>
      <c r="F3479" s="196">
        <v>42.180099999999996</v>
      </c>
      <c r="G3479" s="196">
        <v>39.1083</v>
      </c>
      <c r="H3479" s="197" t="s">
        <v>1524</v>
      </c>
      <c r="I3479" s="197"/>
      <c r="J3479" s="201" t="s">
        <v>3547</v>
      </c>
      <c r="K3479" s="197"/>
      <c r="L3479" s="192"/>
      <c r="M3479" s="197"/>
      <c r="N3479" s="192" t="s">
        <v>4632</v>
      </c>
      <c r="O3479" s="194" t="s">
        <v>3212</v>
      </c>
      <c r="P3479" s="192" t="s">
        <v>11202</v>
      </c>
      <c r="Q3479" s="197" t="s">
        <v>3547</v>
      </c>
    </row>
    <row r="3480" spans="1:17">
      <c r="A3480" s="192" t="s">
        <v>7991</v>
      </c>
      <c r="B3480" s="196"/>
      <c r="C3480" s="196">
        <v>0.97199999999999998</v>
      </c>
      <c r="D3480" s="196">
        <v>32.86</v>
      </c>
      <c r="E3480" s="196">
        <v>37.489599999999996</v>
      </c>
      <c r="F3480" s="196">
        <v>36.898199999999996</v>
      </c>
      <c r="G3480" s="196">
        <v>35.852799999999995</v>
      </c>
      <c r="H3480" s="197" t="s">
        <v>1524</v>
      </c>
      <c r="I3480" s="197"/>
      <c r="J3480" s="201" t="s">
        <v>3547</v>
      </c>
      <c r="K3480" s="197"/>
      <c r="L3480" s="192"/>
      <c r="M3480" s="197"/>
      <c r="N3480" s="192" t="s">
        <v>4632</v>
      </c>
      <c r="O3480" s="194" t="s">
        <v>3212</v>
      </c>
      <c r="P3480" s="192" t="s">
        <v>11202</v>
      </c>
      <c r="Q3480" s="197" t="s">
        <v>3547</v>
      </c>
    </row>
    <row r="3481" spans="1:17">
      <c r="A3481" s="192" t="s">
        <v>9773</v>
      </c>
      <c r="B3481" s="196"/>
      <c r="C3481" s="196">
        <v>0.97199999999999998</v>
      </c>
      <c r="D3481" s="196"/>
      <c r="E3481" s="196">
        <v>30.484599999999997</v>
      </c>
      <c r="F3481" s="196"/>
      <c r="G3481" s="196">
        <v>30.484599999999997</v>
      </c>
      <c r="H3481" s="197" t="s">
        <v>1524</v>
      </c>
      <c r="I3481" s="197"/>
      <c r="J3481" s="201" t="s">
        <v>3547</v>
      </c>
      <c r="K3481" s="197"/>
      <c r="L3481" s="192"/>
      <c r="M3481" s="197"/>
      <c r="N3481" s="192" t="s">
        <v>4675</v>
      </c>
      <c r="O3481" s="194" t="s">
        <v>3264</v>
      </c>
      <c r="P3481" s="192" t="s">
        <v>11257</v>
      </c>
      <c r="Q3481" s="197" t="s">
        <v>3547</v>
      </c>
    </row>
    <row r="3482" spans="1:17">
      <c r="A3482" s="192" t="s">
        <v>9774</v>
      </c>
      <c r="B3482" s="196">
        <v>1.851</v>
      </c>
      <c r="C3482" s="196">
        <v>0.97199999999999998</v>
      </c>
      <c r="D3482" s="196">
        <v>40.535199999999996</v>
      </c>
      <c r="E3482" s="196">
        <v>39.503799999999998</v>
      </c>
      <c r="F3482" s="196">
        <v>36.635299999999994</v>
      </c>
      <c r="G3482" s="196">
        <v>38.717899999999993</v>
      </c>
      <c r="H3482" s="197" t="s">
        <v>1524</v>
      </c>
      <c r="I3482" s="197"/>
      <c r="J3482" s="201" t="s">
        <v>3547</v>
      </c>
      <c r="K3482" s="197"/>
      <c r="L3482" s="192"/>
      <c r="M3482" s="197"/>
      <c r="N3482" s="192" t="s">
        <v>4632</v>
      </c>
      <c r="O3482" s="194" t="s">
        <v>3212</v>
      </c>
      <c r="P3482" s="192" t="s">
        <v>11202</v>
      </c>
      <c r="Q3482" s="197" t="s">
        <v>3547</v>
      </c>
    </row>
    <row r="3483" spans="1:17">
      <c r="A3483" s="192" t="s">
        <v>7992</v>
      </c>
      <c r="B3483" s="196">
        <v>1.6722999999999999</v>
      </c>
      <c r="C3483" s="196">
        <v>0.9635999999999999</v>
      </c>
      <c r="D3483" s="196">
        <v>38.914399999999993</v>
      </c>
      <c r="E3483" s="196">
        <v>40.152299999999997</v>
      </c>
      <c r="F3483" s="196">
        <v>40.605399999999996</v>
      </c>
      <c r="G3483" s="196">
        <v>39.927399999999999</v>
      </c>
      <c r="H3483" s="197" t="s">
        <v>1499</v>
      </c>
      <c r="I3483" s="197" t="s">
        <v>1460</v>
      </c>
      <c r="J3483" s="201" t="s">
        <v>3547</v>
      </c>
      <c r="K3483" s="197" t="s">
        <v>3550</v>
      </c>
      <c r="L3483" s="192"/>
      <c r="M3483" s="197">
        <v>8.8999999999999999E-3</v>
      </c>
      <c r="N3483" s="192" t="s">
        <v>4634</v>
      </c>
      <c r="O3483" s="194" t="s">
        <v>3214</v>
      </c>
      <c r="P3483" s="192" t="s">
        <v>11204</v>
      </c>
      <c r="Q3483" s="197" t="s">
        <v>3547</v>
      </c>
    </row>
    <row r="3484" spans="1:17">
      <c r="A3484" s="192" t="s">
        <v>7993</v>
      </c>
      <c r="B3484" s="196">
        <v>1.8046</v>
      </c>
      <c r="C3484" s="196">
        <v>0.97199999999999998</v>
      </c>
      <c r="D3484" s="196">
        <v>35.481999999999999</v>
      </c>
      <c r="E3484" s="196">
        <v>31.990499999999997</v>
      </c>
      <c r="F3484" s="196">
        <v>35.226199999999999</v>
      </c>
      <c r="G3484" s="196">
        <v>34.246799999999993</v>
      </c>
      <c r="H3484" s="197" t="s">
        <v>1524</v>
      </c>
      <c r="I3484" s="197"/>
      <c r="J3484" s="201" t="s">
        <v>3547</v>
      </c>
      <c r="K3484" s="197"/>
      <c r="L3484" s="192"/>
      <c r="M3484" s="197"/>
      <c r="N3484" s="192" t="s">
        <v>4632</v>
      </c>
      <c r="O3484" s="194" t="s">
        <v>3212</v>
      </c>
      <c r="P3484" s="192" t="s">
        <v>11202</v>
      </c>
      <c r="Q3484" s="197" t="s">
        <v>3547</v>
      </c>
    </row>
    <row r="3485" spans="1:17">
      <c r="A3485" s="192" t="s">
        <v>7994</v>
      </c>
      <c r="B3485" s="196">
        <v>3.5454999999999997</v>
      </c>
      <c r="C3485" s="196">
        <v>0.97559999999999991</v>
      </c>
      <c r="D3485" s="196">
        <v>43.647299999999994</v>
      </c>
      <c r="E3485" s="196">
        <v>44.389099999999999</v>
      </c>
      <c r="F3485" s="196">
        <v>45.276399999999995</v>
      </c>
      <c r="G3485" s="196">
        <v>44.482799999999997</v>
      </c>
      <c r="H3485" s="197" t="s">
        <v>1460</v>
      </c>
      <c r="I3485" s="197"/>
      <c r="J3485" s="201" t="s">
        <v>3547</v>
      </c>
      <c r="K3485" s="197"/>
      <c r="L3485" s="192"/>
      <c r="M3485" s="197"/>
      <c r="N3485" s="192" t="s">
        <v>4684</v>
      </c>
      <c r="O3485" s="194" t="s">
        <v>3279</v>
      </c>
      <c r="P3485" s="192" t="s">
        <v>11273</v>
      </c>
      <c r="Q3485" s="197" t="s">
        <v>3547</v>
      </c>
    </row>
    <row r="3486" spans="1:17">
      <c r="A3486" s="192" t="s">
        <v>9775</v>
      </c>
      <c r="B3486" s="196"/>
      <c r="C3486" s="196">
        <v>0.97199999999999998</v>
      </c>
      <c r="D3486" s="196">
        <v>42.676899999999996</v>
      </c>
      <c r="E3486" s="196">
        <v>39.712199999999996</v>
      </c>
      <c r="F3486" s="196">
        <v>39.907899999999998</v>
      </c>
      <c r="G3486" s="196">
        <v>40.818299999999994</v>
      </c>
      <c r="H3486" s="197" t="s">
        <v>1524</v>
      </c>
      <c r="I3486" s="197"/>
      <c r="J3486" s="201" t="s">
        <v>3547</v>
      </c>
      <c r="K3486" s="197"/>
      <c r="L3486" s="192"/>
      <c r="M3486" s="197"/>
      <c r="N3486" s="192" t="s">
        <v>4632</v>
      </c>
      <c r="O3486" s="194" t="s">
        <v>3212</v>
      </c>
      <c r="P3486" s="192" t="s">
        <v>11202</v>
      </c>
      <c r="Q3486" s="197" t="s">
        <v>3547</v>
      </c>
    </row>
    <row r="3487" spans="1:17">
      <c r="A3487" s="192" t="s">
        <v>7995</v>
      </c>
      <c r="B3487" s="196">
        <v>1.5931999999999999</v>
      </c>
      <c r="C3487" s="196">
        <v>0.97199999999999998</v>
      </c>
      <c r="D3487" s="196">
        <v>34.422499999999999</v>
      </c>
      <c r="E3487" s="196">
        <v>35.723599999999998</v>
      </c>
      <c r="F3487" s="196">
        <v>38.603599999999993</v>
      </c>
      <c r="G3487" s="196">
        <v>36.3583</v>
      </c>
      <c r="H3487" s="197" t="s">
        <v>1524</v>
      </c>
      <c r="I3487" s="197"/>
      <c r="J3487" s="201" t="s">
        <v>3547</v>
      </c>
      <c r="K3487" s="197"/>
      <c r="L3487" s="192"/>
      <c r="M3487" s="197"/>
      <c r="N3487" s="192" t="s">
        <v>4632</v>
      </c>
      <c r="O3487" s="194" t="s">
        <v>3212</v>
      </c>
      <c r="P3487" s="192" t="s">
        <v>11202</v>
      </c>
      <c r="Q3487" s="197" t="s">
        <v>3547</v>
      </c>
    </row>
    <row r="3488" spans="1:17">
      <c r="A3488" s="192" t="s">
        <v>7996</v>
      </c>
      <c r="B3488" s="196">
        <v>1.8050999999999999</v>
      </c>
      <c r="C3488" s="196">
        <v>0.97639999999999993</v>
      </c>
      <c r="D3488" s="196">
        <v>38.067699999999995</v>
      </c>
      <c r="E3488" s="196">
        <v>31.305599999999998</v>
      </c>
      <c r="F3488" s="196">
        <v>37.1252</v>
      </c>
      <c r="G3488" s="196">
        <v>35.347299999999997</v>
      </c>
      <c r="H3488" s="197" t="s">
        <v>1379</v>
      </c>
      <c r="I3488" s="197"/>
      <c r="J3488" s="201" t="s">
        <v>3547</v>
      </c>
      <c r="K3488" s="197"/>
      <c r="L3488" s="192"/>
      <c r="M3488" s="197"/>
      <c r="N3488" s="192" t="s">
        <v>3902</v>
      </c>
      <c r="O3488" s="194" t="s">
        <v>3306</v>
      </c>
      <c r="P3488" s="192" t="s">
        <v>11303</v>
      </c>
      <c r="Q3488" s="197" t="s">
        <v>3547</v>
      </c>
    </row>
    <row r="3489" spans="1:17">
      <c r="A3489" s="192" t="s">
        <v>7997</v>
      </c>
      <c r="B3489" s="196">
        <v>1.7754999999999999</v>
      </c>
      <c r="C3489" s="196">
        <v>0.97639999999999993</v>
      </c>
      <c r="D3489" s="196">
        <v>40.382199999999997</v>
      </c>
      <c r="E3489" s="196">
        <v>48.794799999999995</v>
      </c>
      <c r="F3489" s="196">
        <v>49.9285</v>
      </c>
      <c r="G3489" s="196">
        <v>46.225099999999998</v>
      </c>
      <c r="H3489" s="197" t="s">
        <v>1379</v>
      </c>
      <c r="I3489" s="197"/>
      <c r="J3489" s="201" t="s">
        <v>3547</v>
      </c>
      <c r="K3489" s="197"/>
      <c r="L3489" s="192"/>
      <c r="M3489" s="197"/>
      <c r="N3489" s="192" t="s">
        <v>3902</v>
      </c>
      <c r="O3489" s="194" t="s">
        <v>3306</v>
      </c>
      <c r="P3489" s="192" t="s">
        <v>11303</v>
      </c>
      <c r="Q3489" s="197" t="s">
        <v>3547</v>
      </c>
    </row>
    <row r="3490" spans="1:17">
      <c r="A3490" s="192" t="s">
        <v>7998</v>
      </c>
      <c r="B3490" s="196">
        <v>1.5151999999999999</v>
      </c>
      <c r="C3490" s="196">
        <v>0.97639999999999993</v>
      </c>
      <c r="D3490" s="196">
        <v>39.166899999999998</v>
      </c>
      <c r="E3490" s="196">
        <v>38.531899999999993</v>
      </c>
      <c r="F3490" s="196">
        <v>38.746699999999997</v>
      </c>
      <c r="G3490" s="196">
        <v>38.798599999999993</v>
      </c>
      <c r="H3490" s="197" t="s">
        <v>1379</v>
      </c>
      <c r="I3490" s="197"/>
      <c r="J3490" s="201" t="s">
        <v>3547</v>
      </c>
      <c r="K3490" s="197"/>
      <c r="L3490" s="192"/>
      <c r="M3490" s="197"/>
      <c r="N3490" s="192" t="s">
        <v>3902</v>
      </c>
      <c r="O3490" s="194" t="s">
        <v>3306</v>
      </c>
      <c r="P3490" s="192" t="s">
        <v>11303</v>
      </c>
      <c r="Q3490" s="197" t="s">
        <v>3547</v>
      </c>
    </row>
    <row r="3491" spans="1:17">
      <c r="A3491" s="192" t="s">
        <v>7999</v>
      </c>
      <c r="B3491" s="196">
        <v>1.4155</v>
      </c>
      <c r="C3491" s="196">
        <v>0.97559999999999991</v>
      </c>
      <c r="D3491" s="196">
        <v>39.023499999999999</v>
      </c>
      <c r="E3491" s="196">
        <v>39.341499999999996</v>
      </c>
      <c r="F3491" s="196">
        <v>40.573399999999999</v>
      </c>
      <c r="G3491" s="196">
        <v>39.698699999999995</v>
      </c>
      <c r="H3491" s="197" t="s">
        <v>1460</v>
      </c>
      <c r="I3491" s="197"/>
      <c r="J3491" s="201" t="s">
        <v>3547</v>
      </c>
      <c r="K3491" s="197"/>
      <c r="L3491" s="192"/>
      <c r="M3491" s="197"/>
      <c r="N3491" s="192" t="s">
        <v>4707</v>
      </c>
      <c r="O3491" s="194" t="s">
        <v>3307</v>
      </c>
      <c r="P3491" s="192" t="s">
        <v>11304</v>
      </c>
      <c r="Q3491" s="197" t="s">
        <v>3547</v>
      </c>
    </row>
    <row r="3492" spans="1:17">
      <c r="A3492" s="192" t="s">
        <v>8000</v>
      </c>
      <c r="B3492" s="196"/>
      <c r="C3492" s="196">
        <v>0.9635999999999999</v>
      </c>
      <c r="D3492" s="196">
        <v>38.546899999999994</v>
      </c>
      <c r="E3492" s="196">
        <v>39.577599999999997</v>
      </c>
      <c r="F3492" s="196">
        <v>40.537499999999994</v>
      </c>
      <c r="G3492" s="196">
        <v>39.567499999999995</v>
      </c>
      <c r="H3492" s="197" t="s">
        <v>1499</v>
      </c>
      <c r="I3492" s="197" t="s">
        <v>1460</v>
      </c>
      <c r="J3492" s="201" t="s">
        <v>3547</v>
      </c>
      <c r="K3492" s="197" t="s">
        <v>3550</v>
      </c>
      <c r="L3492" s="192"/>
      <c r="M3492" s="197">
        <v>8.8999999999999999E-3</v>
      </c>
      <c r="N3492" s="192" t="s">
        <v>4634</v>
      </c>
      <c r="O3492" s="194" t="s">
        <v>3214</v>
      </c>
      <c r="P3492" s="192" t="s">
        <v>11204</v>
      </c>
      <c r="Q3492" s="197" t="s">
        <v>3547</v>
      </c>
    </row>
    <row r="3493" spans="1:17">
      <c r="A3493" s="192" t="s">
        <v>8001</v>
      </c>
      <c r="B3493" s="196">
        <v>2.1673999999999998</v>
      </c>
      <c r="C3493" s="196">
        <v>0.9635999999999999</v>
      </c>
      <c r="D3493" s="196">
        <v>38.423499999999997</v>
      </c>
      <c r="E3493" s="196">
        <v>37.8979</v>
      </c>
      <c r="F3493" s="196">
        <v>38.469399999999993</v>
      </c>
      <c r="G3493" s="196">
        <v>38.248099999999994</v>
      </c>
      <c r="H3493" s="197" t="s">
        <v>1499</v>
      </c>
      <c r="I3493" s="197" t="s">
        <v>1460</v>
      </c>
      <c r="J3493" s="201" t="s">
        <v>3547</v>
      </c>
      <c r="K3493" s="197" t="s">
        <v>3550</v>
      </c>
      <c r="L3493" s="192"/>
      <c r="M3493" s="197">
        <v>8.8999999999999999E-3</v>
      </c>
      <c r="N3493" s="192" t="s">
        <v>4634</v>
      </c>
      <c r="O3493" s="194" t="s">
        <v>3214</v>
      </c>
      <c r="P3493" s="192" t="s">
        <v>11204</v>
      </c>
      <c r="Q3493" s="197" t="s">
        <v>3547</v>
      </c>
    </row>
    <row r="3494" spans="1:17">
      <c r="A3494" s="192" t="s">
        <v>8002</v>
      </c>
      <c r="B3494" s="196">
        <v>1.5587</v>
      </c>
      <c r="C3494" s="196">
        <v>0.7994</v>
      </c>
      <c r="D3494" s="196">
        <v>33.794999999999995</v>
      </c>
      <c r="E3494" s="196">
        <v>33.640499999999996</v>
      </c>
      <c r="F3494" s="196">
        <v>34.166199999999996</v>
      </c>
      <c r="G3494" s="196">
        <v>33.883299999999998</v>
      </c>
      <c r="H3494" s="197" t="s">
        <v>4622</v>
      </c>
      <c r="I3494" s="197" t="s">
        <v>4298</v>
      </c>
      <c r="J3494" s="201" t="s">
        <v>3547</v>
      </c>
      <c r="K3494" s="197" t="s">
        <v>3550</v>
      </c>
      <c r="L3494" s="192"/>
      <c r="M3494" s="197"/>
      <c r="N3494" s="192" t="s">
        <v>3741</v>
      </c>
      <c r="O3494" s="194" t="s">
        <v>3200</v>
      </c>
      <c r="P3494" s="192" t="s">
        <v>11190</v>
      </c>
      <c r="Q3494" s="197" t="s">
        <v>3547</v>
      </c>
    </row>
    <row r="3495" spans="1:17">
      <c r="A3495" s="192" t="s">
        <v>8003</v>
      </c>
      <c r="B3495" s="196">
        <v>2.3990999999999998</v>
      </c>
      <c r="C3495" s="196">
        <v>0.97559999999999991</v>
      </c>
      <c r="D3495" s="196">
        <v>35.930499999999995</v>
      </c>
      <c r="E3495" s="196">
        <v>35.208099999999995</v>
      </c>
      <c r="F3495" s="196">
        <v>36.752999999999993</v>
      </c>
      <c r="G3495" s="196">
        <v>35.958599999999997</v>
      </c>
      <c r="H3495" s="197" t="s">
        <v>1460</v>
      </c>
      <c r="I3495" s="197"/>
      <c r="J3495" s="201" t="s">
        <v>3547</v>
      </c>
      <c r="K3495" s="197"/>
      <c r="L3495" s="192"/>
      <c r="M3495" s="197"/>
      <c r="N3495" s="192" t="s">
        <v>3601</v>
      </c>
      <c r="O3495" s="194" t="s">
        <v>3205</v>
      </c>
      <c r="P3495" s="192" t="s">
        <v>11195</v>
      </c>
      <c r="Q3495" s="197" t="s">
        <v>3547</v>
      </c>
    </row>
    <row r="3496" spans="1:17">
      <c r="A3496" s="192" t="s">
        <v>9776</v>
      </c>
      <c r="B3496" s="196"/>
      <c r="C3496" s="196">
        <v>0.86759999999999993</v>
      </c>
      <c r="D3496" s="196">
        <v>28.881499999999999</v>
      </c>
      <c r="E3496" s="196">
        <v>32.0886</v>
      </c>
      <c r="F3496" s="196">
        <v>33.630199999999995</v>
      </c>
      <c r="G3496" s="196">
        <v>31.534299999999998</v>
      </c>
      <c r="H3496" s="197" t="s">
        <v>1920</v>
      </c>
      <c r="I3496" s="197"/>
      <c r="J3496" s="201" t="s">
        <v>3547</v>
      </c>
      <c r="K3496" s="197"/>
      <c r="L3496" s="192"/>
      <c r="M3496" s="197"/>
      <c r="N3496" s="192" t="s">
        <v>4635</v>
      </c>
      <c r="O3496" s="194" t="s">
        <v>3215</v>
      </c>
      <c r="P3496" s="192" t="s">
        <v>11205</v>
      </c>
      <c r="Q3496" s="197" t="s">
        <v>3547</v>
      </c>
    </row>
    <row r="3497" spans="1:17">
      <c r="A3497" s="192" t="s">
        <v>11476</v>
      </c>
      <c r="B3497" s="196"/>
      <c r="C3497" s="196">
        <v>0.94369999999999987</v>
      </c>
      <c r="D3497" s="196">
        <v>36.521799999999999</v>
      </c>
      <c r="E3497" s="196">
        <v>31.681799999999999</v>
      </c>
      <c r="F3497" s="196"/>
      <c r="G3497" s="196">
        <v>34.195299999999996</v>
      </c>
      <c r="H3497" s="197" t="s">
        <v>1499</v>
      </c>
      <c r="I3497" s="197"/>
      <c r="J3497" s="201" t="s">
        <v>3547</v>
      </c>
      <c r="K3497" s="197"/>
      <c r="L3497" s="192"/>
      <c r="M3497" s="197"/>
      <c r="N3497" s="192" t="s">
        <v>4670</v>
      </c>
      <c r="O3497" s="194" t="s">
        <v>3259</v>
      </c>
      <c r="P3497" s="192" t="s">
        <v>11252</v>
      </c>
      <c r="Q3497" s="197" t="s">
        <v>3547</v>
      </c>
    </row>
    <row r="3498" spans="1:17">
      <c r="A3498" s="192" t="s">
        <v>8004</v>
      </c>
      <c r="B3498" s="196">
        <v>1.6470999999999998</v>
      </c>
      <c r="C3498" s="196">
        <v>0.97199999999999998</v>
      </c>
      <c r="D3498" s="196">
        <v>37.444699999999997</v>
      </c>
      <c r="E3498" s="196">
        <v>40.0869</v>
      </c>
      <c r="F3498" s="196">
        <v>42.001399999999997</v>
      </c>
      <c r="G3498" s="196">
        <v>39.930499999999995</v>
      </c>
      <c r="H3498" s="197" t="s">
        <v>1524</v>
      </c>
      <c r="I3498" s="197"/>
      <c r="J3498" s="201" t="s">
        <v>3547</v>
      </c>
      <c r="K3498" s="197"/>
      <c r="L3498" s="192"/>
      <c r="M3498" s="197"/>
      <c r="N3498" s="192" t="s">
        <v>4676</v>
      </c>
      <c r="O3498" s="194" t="s">
        <v>3266</v>
      </c>
      <c r="P3498" s="192" t="s">
        <v>11259</v>
      </c>
      <c r="Q3498" s="197" t="s">
        <v>3547</v>
      </c>
    </row>
    <row r="3499" spans="1:17">
      <c r="A3499" s="192" t="s">
        <v>8005</v>
      </c>
      <c r="B3499" s="196">
        <v>2.1827999999999999</v>
      </c>
      <c r="C3499" s="196">
        <v>0.85699999999999998</v>
      </c>
      <c r="D3499" s="196"/>
      <c r="E3499" s="196">
        <v>39.844299999999997</v>
      </c>
      <c r="F3499" s="196">
        <v>31.469099999999997</v>
      </c>
      <c r="G3499" s="196">
        <v>35.453499999999998</v>
      </c>
      <c r="H3499" s="197" t="s">
        <v>1715</v>
      </c>
      <c r="I3499" s="197"/>
      <c r="J3499" s="201" t="s">
        <v>3547</v>
      </c>
      <c r="K3499" s="197"/>
      <c r="L3499" s="192"/>
      <c r="M3499" s="197"/>
      <c r="N3499" s="192" t="s">
        <v>4641</v>
      </c>
      <c r="O3499" s="194" t="s">
        <v>3219</v>
      </c>
      <c r="P3499" s="192" t="s">
        <v>11211</v>
      </c>
      <c r="Q3499" s="197" t="s">
        <v>3547</v>
      </c>
    </row>
    <row r="3500" spans="1:17">
      <c r="A3500" s="192" t="s">
        <v>8006</v>
      </c>
      <c r="B3500" s="196">
        <v>1.7509999999999999</v>
      </c>
      <c r="C3500" s="196">
        <v>0.85699999999999998</v>
      </c>
      <c r="D3500" s="196">
        <v>36.618499999999997</v>
      </c>
      <c r="E3500" s="196">
        <v>36.633399999999995</v>
      </c>
      <c r="F3500" s="196">
        <v>36.692299999999996</v>
      </c>
      <c r="G3500" s="196">
        <v>36.650599999999997</v>
      </c>
      <c r="H3500" s="197" t="s">
        <v>1715</v>
      </c>
      <c r="I3500" s="197"/>
      <c r="J3500" s="201" t="s">
        <v>3547</v>
      </c>
      <c r="K3500" s="197"/>
      <c r="L3500" s="192"/>
      <c r="M3500" s="197"/>
      <c r="N3500" s="192" t="s">
        <v>4641</v>
      </c>
      <c r="O3500" s="194" t="s">
        <v>3219</v>
      </c>
      <c r="P3500" s="192" t="s">
        <v>11211</v>
      </c>
      <c r="Q3500" s="197" t="s">
        <v>3547</v>
      </c>
    </row>
    <row r="3501" spans="1:17">
      <c r="A3501" s="192" t="s">
        <v>8007</v>
      </c>
      <c r="B3501" s="196">
        <v>1.7015999999999998</v>
      </c>
      <c r="C3501" s="196">
        <v>0.97639999999999993</v>
      </c>
      <c r="D3501" s="196">
        <v>39.158499999999997</v>
      </c>
      <c r="E3501" s="196">
        <v>41.679799999999993</v>
      </c>
      <c r="F3501" s="196">
        <v>43.304899999999996</v>
      </c>
      <c r="G3501" s="196">
        <v>41.449599999999997</v>
      </c>
      <c r="H3501" s="197" t="s">
        <v>1379</v>
      </c>
      <c r="I3501" s="197"/>
      <c r="J3501" s="201" t="s">
        <v>3547</v>
      </c>
      <c r="K3501" s="197"/>
      <c r="L3501" s="192"/>
      <c r="M3501" s="197"/>
      <c r="N3501" s="192" t="s">
        <v>4671</v>
      </c>
      <c r="O3501" s="194" t="s">
        <v>3260</v>
      </c>
      <c r="P3501" s="192" t="s">
        <v>11253</v>
      </c>
      <c r="Q3501" s="197" t="s">
        <v>3547</v>
      </c>
    </row>
    <row r="3502" spans="1:17">
      <c r="A3502" s="192" t="s">
        <v>8008</v>
      </c>
      <c r="B3502" s="196">
        <v>0.74769999999999992</v>
      </c>
      <c r="C3502" s="196">
        <v>0.97199999999999998</v>
      </c>
      <c r="D3502" s="196">
        <v>34.735299999999995</v>
      </c>
      <c r="E3502" s="196">
        <v>35.767899999999997</v>
      </c>
      <c r="F3502" s="196"/>
      <c r="G3502" s="196">
        <v>35.287899999999993</v>
      </c>
      <c r="H3502" s="197" t="s">
        <v>1524</v>
      </c>
      <c r="I3502" s="197"/>
      <c r="J3502" s="201" t="s">
        <v>3547</v>
      </c>
      <c r="K3502" s="197"/>
      <c r="L3502" s="192"/>
      <c r="M3502" s="197"/>
      <c r="N3502" s="192" t="s">
        <v>4676</v>
      </c>
      <c r="O3502" s="194" t="s">
        <v>3266</v>
      </c>
      <c r="P3502" s="192" t="s">
        <v>11259</v>
      </c>
      <c r="Q3502" s="197" t="s">
        <v>3547</v>
      </c>
    </row>
    <row r="3503" spans="1:17">
      <c r="A3503" s="192" t="s">
        <v>8009</v>
      </c>
      <c r="B3503" s="196">
        <v>2.2569999999999997</v>
      </c>
      <c r="C3503" s="196">
        <v>0.97199999999999998</v>
      </c>
      <c r="D3503" s="196">
        <v>37.614899999999999</v>
      </c>
      <c r="E3503" s="196">
        <v>39.397599999999997</v>
      </c>
      <c r="F3503" s="196">
        <v>41.086499999999994</v>
      </c>
      <c r="G3503" s="196">
        <v>39.352999999999994</v>
      </c>
      <c r="H3503" s="197" t="s">
        <v>1524</v>
      </c>
      <c r="I3503" s="197"/>
      <c r="J3503" s="201" t="s">
        <v>3547</v>
      </c>
      <c r="K3503" s="197"/>
      <c r="L3503" s="192"/>
      <c r="M3503" s="197"/>
      <c r="N3503" s="192" t="s">
        <v>3565</v>
      </c>
      <c r="O3503" s="194" t="s">
        <v>3253</v>
      </c>
      <c r="P3503" s="192" t="s">
        <v>11246</v>
      </c>
      <c r="Q3503" s="197" t="s">
        <v>3547</v>
      </c>
    </row>
    <row r="3504" spans="1:17">
      <c r="A3504" s="192" t="s">
        <v>8010</v>
      </c>
      <c r="B3504" s="196">
        <v>1.494</v>
      </c>
      <c r="C3504" s="196">
        <v>0.97559999999999991</v>
      </c>
      <c r="D3504" s="196">
        <v>30.883599999999998</v>
      </c>
      <c r="E3504" s="196">
        <v>36.337499999999999</v>
      </c>
      <c r="F3504" s="196">
        <v>41.244599999999998</v>
      </c>
      <c r="G3504" s="196">
        <v>35.8401</v>
      </c>
      <c r="H3504" s="197" t="s">
        <v>1460</v>
      </c>
      <c r="I3504" s="197"/>
      <c r="J3504" s="201" t="s">
        <v>3547</v>
      </c>
      <c r="K3504" s="197"/>
      <c r="L3504" s="192"/>
      <c r="M3504" s="197"/>
      <c r="N3504" s="192" t="s">
        <v>3601</v>
      </c>
      <c r="O3504" s="194" t="s">
        <v>3205</v>
      </c>
      <c r="P3504" s="192" t="s">
        <v>11195</v>
      </c>
      <c r="Q3504" s="197" t="s">
        <v>3547</v>
      </c>
    </row>
    <row r="3505" spans="1:17">
      <c r="A3505" s="192" t="s">
        <v>8011</v>
      </c>
      <c r="B3505" s="196">
        <v>2.1262999999999996</v>
      </c>
      <c r="C3505" s="196">
        <v>0.90379999999999994</v>
      </c>
      <c r="D3505" s="196">
        <v>32.168099999999995</v>
      </c>
      <c r="E3505" s="196">
        <v>31.588399999999996</v>
      </c>
      <c r="F3505" s="196">
        <v>33.747</v>
      </c>
      <c r="G3505" s="196">
        <v>32.513099999999994</v>
      </c>
      <c r="H3505" s="197" t="s">
        <v>1458</v>
      </c>
      <c r="I3505" s="197"/>
      <c r="J3505" s="201" t="s">
        <v>3547</v>
      </c>
      <c r="K3505" s="197"/>
      <c r="L3505" s="192"/>
      <c r="M3505" s="197"/>
      <c r="N3505" s="192" t="s">
        <v>4638</v>
      </c>
      <c r="O3505" s="194" t="s">
        <v>3216</v>
      </c>
      <c r="P3505" s="192" t="s">
        <v>11207</v>
      </c>
      <c r="Q3505" s="197" t="s">
        <v>3547</v>
      </c>
    </row>
    <row r="3506" spans="1:17">
      <c r="A3506" s="192" t="s">
        <v>8012</v>
      </c>
      <c r="B3506" s="196">
        <v>0.8597999999999999</v>
      </c>
      <c r="C3506" s="196">
        <v>0.97559999999999991</v>
      </c>
      <c r="D3506" s="196">
        <v>33.779799999999994</v>
      </c>
      <c r="E3506" s="196">
        <v>36.748799999999996</v>
      </c>
      <c r="F3506" s="196">
        <v>41.169599999999996</v>
      </c>
      <c r="G3506" s="196">
        <v>37.087399999999995</v>
      </c>
      <c r="H3506" s="197" t="s">
        <v>1460</v>
      </c>
      <c r="I3506" s="197"/>
      <c r="J3506" s="201" t="s">
        <v>3547</v>
      </c>
      <c r="K3506" s="197"/>
      <c r="L3506" s="192"/>
      <c r="M3506" s="197"/>
      <c r="N3506" s="192" t="s">
        <v>4703</v>
      </c>
      <c r="O3506" s="194" t="s">
        <v>3302</v>
      </c>
      <c r="P3506" s="192" t="s">
        <v>11298</v>
      </c>
      <c r="Q3506" s="197" t="s">
        <v>3547</v>
      </c>
    </row>
    <row r="3507" spans="1:17">
      <c r="A3507" s="192" t="s">
        <v>8013</v>
      </c>
      <c r="B3507" s="196"/>
      <c r="C3507" s="196">
        <v>0.90979999999999994</v>
      </c>
      <c r="D3507" s="196"/>
      <c r="E3507" s="196">
        <v>29.028199999999998</v>
      </c>
      <c r="F3507" s="196">
        <v>30.481399999999997</v>
      </c>
      <c r="G3507" s="196">
        <v>29.761599999999998</v>
      </c>
      <c r="H3507" s="197" t="s">
        <v>1644</v>
      </c>
      <c r="I3507" s="197"/>
      <c r="J3507" s="201" t="s">
        <v>3547</v>
      </c>
      <c r="K3507" s="197"/>
      <c r="L3507" s="192"/>
      <c r="M3507" s="197"/>
      <c r="N3507" s="192" t="s">
        <v>4652</v>
      </c>
      <c r="O3507" s="194" t="s">
        <v>3232</v>
      </c>
      <c r="P3507" s="192" t="s">
        <v>11224</v>
      </c>
      <c r="Q3507" s="197" t="s">
        <v>3547</v>
      </c>
    </row>
    <row r="3508" spans="1:17">
      <c r="A3508" s="192" t="s">
        <v>8014</v>
      </c>
      <c r="B3508" s="196">
        <v>2.5223</v>
      </c>
      <c r="C3508" s="196">
        <v>0.9635999999999999</v>
      </c>
      <c r="D3508" s="196">
        <v>36.909899999999993</v>
      </c>
      <c r="E3508" s="196">
        <v>35.765799999999999</v>
      </c>
      <c r="F3508" s="196">
        <v>37.579499999999996</v>
      </c>
      <c r="G3508" s="196">
        <v>36.752099999999999</v>
      </c>
      <c r="H3508" s="197" t="s">
        <v>1499</v>
      </c>
      <c r="I3508" s="197" t="s">
        <v>1460</v>
      </c>
      <c r="J3508" s="201" t="s">
        <v>3547</v>
      </c>
      <c r="K3508" s="197" t="s">
        <v>3550</v>
      </c>
      <c r="L3508" s="192"/>
      <c r="M3508" s="197">
        <v>8.8999999999999999E-3</v>
      </c>
      <c r="N3508" s="192" t="s">
        <v>4634</v>
      </c>
      <c r="O3508" s="194" t="s">
        <v>3214</v>
      </c>
      <c r="P3508" s="192" t="s">
        <v>11204</v>
      </c>
      <c r="Q3508" s="197" t="s">
        <v>3547</v>
      </c>
    </row>
    <row r="3509" spans="1:17">
      <c r="A3509" s="192" t="s">
        <v>8015</v>
      </c>
      <c r="B3509" s="196">
        <v>1.6896</v>
      </c>
      <c r="C3509" s="196">
        <v>0.97559999999999991</v>
      </c>
      <c r="D3509" s="196">
        <v>37.889099999999999</v>
      </c>
      <c r="E3509" s="196">
        <v>41.344499999999996</v>
      </c>
      <c r="F3509" s="196">
        <v>40.694199999999995</v>
      </c>
      <c r="G3509" s="196">
        <v>40.071799999999996</v>
      </c>
      <c r="H3509" s="197" t="s">
        <v>1460</v>
      </c>
      <c r="I3509" s="197"/>
      <c r="J3509" s="201" t="s">
        <v>3547</v>
      </c>
      <c r="K3509" s="197"/>
      <c r="L3509" s="192"/>
      <c r="M3509" s="197"/>
      <c r="N3509" s="192" t="s">
        <v>4703</v>
      </c>
      <c r="O3509" s="194" t="s">
        <v>3302</v>
      </c>
      <c r="P3509" s="192" t="s">
        <v>11298</v>
      </c>
      <c r="Q3509" s="197" t="s">
        <v>3547</v>
      </c>
    </row>
    <row r="3510" spans="1:17">
      <c r="A3510" s="192" t="s">
        <v>8016</v>
      </c>
      <c r="B3510" s="196">
        <v>2.3442999999999996</v>
      </c>
      <c r="C3510" s="196">
        <v>0.97559999999999991</v>
      </c>
      <c r="D3510" s="196">
        <v>37.961399999999998</v>
      </c>
      <c r="E3510" s="196">
        <v>38.256999999999998</v>
      </c>
      <c r="F3510" s="196">
        <v>36.181999999999995</v>
      </c>
      <c r="G3510" s="196">
        <v>37.379799999999996</v>
      </c>
      <c r="H3510" s="197" t="s">
        <v>1460</v>
      </c>
      <c r="I3510" s="197"/>
      <c r="J3510" s="201" t="s">
        <v>3547</v>
      </c>
      <c r="K3510" s="197"/>
      <c r="L3510" s="192"/>
      <c r="M3510" s="197"/>
      <c r="N3510" s="192" t="s">
        <v>4684</v>
      </c>
      <c r="O3510" s="194" t="s">
        <v>3279</v>
      </c>
      <c r="P3510" s="192" t="s">
        <v>11273</v>
      </c>
      <c r="Q3510" s="197" t="s">
        <v>3547</v>
      </c>
    </row>
    <row r="3511" spans="1:17">
      <c r="A3511" s="192" t="s">
        <v>8017</v>
      </c>
      <c r="B3511" s="196">
        <v>2.1043999999999996</v>
      </c>
      <c r="C3511" s="196">
        <v>0.9635999999999999</v>
      </c>
      <c r="D3511" s="196">
        <v>35.845599999999997</v>
      </c>
      <c r="E3511" s="196">
        <v>40.373299999999993</v>
      </c>
      <c r="F3511" s="196">
        <v>42.095499999999994</v>
      </c>
      <c r="G3511" s="196">
        <v>39.386099999999999</v>
      </c>
      <c r="H3511" s="197" t="s">
        <v>1499</v>
      </c>
      <c r="I3511" s="197" t="s">
        <v>1460</v>
      </c>
      <c r="J3511" s="201" t="s">
        <v>3547</v>
      </c>
      <c r="K3511" s="197" t="s">
        <v>3550</v>
      </c>
      <c r="L3511" s="192"/>
      <c r="M3511" s="197">
        <v>8.8999999999999999E-3</v>
      </c>
      <c r="N3511" s="192" t="s">
        <v>4634</v>
      </c>
      <c r="O3511" s="194" t="s">
        <v>3214</v>
      </c>
      <c r="P3511" s="192" t="s">
        <v>11204</v>
      </c>
      <c r="Q3511" s="197" t="s">
        <v>3547</v>
      </c>
    </row>
    <row r="3512" spans="1:17">
      <c r="A3512" s="192" t="s">
        <v>8018</v>
      </c>
      <c r="B3512" s="196"/>
      <c r="C3512" s="196">
        <v>0.97199999999999998</v>
      </c>
      <c r="D3512" s="196"/>
      <c r="E3512" s="196">
        <v>28.726399999999998</v>
      </c>
      <c r="F3512" s="196">
        <v>29.176199999999998</v>
      </c>
      <c r="G3512" s="196">
        <v>28.950699999999998</v>
      </c>
      <c r="H3512" s="197" t="s">
        <v>1524</v>
      </c>
      <c r="I3512" s="197"/>
      <c r="J3512" s="201" t="s">
        <v>3547</v>
      </c>
      <c r="K3512" s="197"/>
      <c r="L3512" s="192"/>
      <c r="M3512" s="197"/>
      <c r="N3512" s="192" t="s">
        <v>4632</v>
      </c>
      <c r="O3512" s="194" t="s">
        <v>3212</v>
      </c>
      <c r="P3512" s="192" t="s">
        <v>11202</v>
      </c>
      <c r="Q3512" s="197" t="s">
        <v>3547</v>
      </c>
    </row>
    <row r="3513" spans="1:17">
      <c r="A3513" s="192" t="s">
        <v>8019</v>
      </c>
      <c r="B3513" s="196">
        <v>2.7918999999999996</v>
      </c>
      <c r="C3513" s="196">
        <v>0.97559999999999991</v>
      </c>
      <c r="D3513" s="196">
        <v>39.22</v>
      </c>
      <c r="E3513" s="196">
        <v>41.4773</v>
      </c>
      <c r="F3513" s="196">
        <v>39.851999999999997</v>
      </c>
      <c r="G3513" s="196">
        <v>40.212899999999998</v>
      </c>
      <c r="H3513" s="197" t="s">
        <v>1460</v>
      </c>
      <c r="I3513" s="197"/>
      <c r="J3513" s="201" t="s">
        <v>3547</v>
      </c>
      <c r="K3513" s="197"/>
      <c r="L3513" s="192"/>
      <c r="M3513" s="197"/>
      <c r="N3513" s="192" t="s">
        <v>3601</v>
      </c>
      <c r="O3513" s="194" t="s">
        <v>3205</v>
      </c>
      <c r="P3513" s="192" t="s">
        <v>11195</v>
      </c>
      <c r="Q3513" s="197" t="s">
        <v>3547</v>
      </c>
    </row>
    <row r="3514" spans="1:17">
      <c r="A3514" s="192" t="s">
        <v>8020</v>
      </c>
      <c r="B3514" s="196">
        <v>1.6493</v>
      </c>
      <c r="C3514" s="196">
        <v>0.97199999999999998</v>
      </c>
      <c r="D3514" s="196">
        <v>36.614799999999995</v>
      </c>
      <c r="E3514" s="196">
        <v>37.954899999999995</v>
      </c>
      <c r="F3514" s="196">
        <v>40.301599999999993</v>
      </c>
      <c r="G3514" s="196">
        <v>38.309099999999994</v>
      </c>
      <c r="H3514" s="197" t="s">
        <v>1524</v>
      </c>
      <c r="I3514" s="197"/>
      <c r="J3514" s="201" t="s">
        <v>3547</v>
      </c>
      <c r="K3514" s="197"/>
      <c r="L3514" s="192"/>
      <c r="M3514" s="197"/>
      <c r="N3514" s="192" t="s">
        <v>4632</v>
      </c>
      <c r="O3514" s="194" t="s">
        <v>3212</v>
      </c>
      <c r="P3514" s="192" t="s">
        <v>11202</v>
      </c>
      <c r="Q3514" s="197" t="s">
        <v>3547</v>
      </c>
    </row>
    <row r="3515" spans="1:17">
      <c r="A3515" s="192" t="s">
        <v>8021</v>
      </c>
      <c r="B3515" s="196">
        <v>2.3622999999999998</v>
      </c>
      <c r="C3515" s="196">
        <v>0.9635999999999999</v>
      </c>
      <c r="D3515" s="196"/>
      <c r="E3515" s="196">
        <v>31.051399999999997</v>
      </c>
      <c r="F3515" s="196">
        <v>27.202399999999997</v>
      </c>
      <c r="G3515" s="196">
        <v>29.061599999999999</v>
      </c>
      <c r="H3515" s="197" t="s">
        <v>1731</v>
      </c>
      <c r="I3515" s="197" t="s">
        <v>1460</v>
      </c>
      <c r="J3515" s="201" t="s">
        <v>3547</v>
      </c>
      <c r="K3515" s="197" t="s">
        <v>3550</v>
      </c>
      <c r="L3515" s="192"/>
      <c r="M3515" s="197">
        <v>2.2199999999999998E-2</v>
      </c>
      <c r="N3515" s="192" t="s">
        <v>4036</v>
      </c>
      <c r="O3515" s="194" t="s">
        <v>3265</v>
      </c>
      <c r="P3515" s="192" t="s">
        <v>11258</v>
      </c>
      <c r="Q3515" s="197" t="s">
        <v>3547</v>
      </c>
    </row>
    <row r="3516" spans="1:17">
      <c r="A3516" s="192" t="s">
        <v>8022</v>
      </c>
      <c r="B3516" s="196">
        <v>1.7397999999999998</v>
      </c>
      <c r="C3516" s="196">
        <v>0.97199999999999998</v>
      </c>
      <c r="D3516" s="196">
        <v>40.415599999999998</v>
      </c>
      <c r="E3516" s="196">
        <v>40.671199999999999</v>
      </c>
      <c r="F3516" s="196">
        <v>42.052</v>
      </c>
      <c r="G3516" s="196">
        <v>41.181699999999999</v>
      </c>
      <c r="H3516" s="197" t="s">
        <v>1524</v>
      </c>
      <c r="I3516" s="197"/>
      <c r="J3516" s="201" t="s">
        <v>3547</v>
      </c>
      <c r="K3516" s="197"/>
      <c r="L3516" s="192"/>
      <c r="M3516" s="197"/>
      <c r="N3516" s="192" t="s">
        <v>4632</v>
      </c>
      <c r="O3516" s="194" t="s">
        <v>3212</v>
      </c>
      <c r="P3516" s="192" t="s">
        <v>11202</v>
      </c>
      <c r="Q3516" s="197" t="s">
        <v>3547</v>
      </c>
    </row>
    <row r="3517" spans="1:17">
      <c r="A3517" s="192" t="s">
        <v>8023</v>
      </c>
      <c r="B3517" s="196">
        <v>0.8498</v>
      </c>
      <c r="C3517" s="196">
        <v>0.85699999999999998</v>
      </c>
      <c r="D3517" s="196">
        <v>47.169099999999993</v>
      </c>
      <c r="E3517" s="196">
        <v>37.934599999999996</v>
      </c>
      <c r="F3517" s="196">
        <v>36.396499999999996</v>
      </c>
      <c r="G3517" s="196">
        <v>37.991399999999999</v>
      </c>
      <c r="H3517" s="197" t="s">
        <v>1715</v>
      </c>
      <c r="I3517" s="197"/>
      <c r="J3517" s="201" t="s">
        <v>3547</v>
      </c>
      <c r="K3517" s="197"/>
      <c r="L3517" s="192"/>
      <c r="M3517" s="197"/>
      <c r="N3517" s="192" t="s">
        <v>4641</v>
      </c>
      <c r="O3517" s="194" t="s">
        <v>3219</v>
      </c>
      <c r="P3517" s="192" t="s">
        <v>11211</v>
      </c>
      <c r="Q3517" s="197" t="s">
        <v>3547</v>
      </c>
    </row>
    <row r="3518" spans="1:17">
      <c r="A3518" s="192" t="s">
        <v>9777</v>
      </c>
      <c r="B3518" s="196">
        <v>2.4661999999999997</v>
      </c>
      <c r="C3518" s="196">
        <v>0.97639999999999993</v>
      </c>
      <c r="D3518" s="196">
        <v>36.035699999999999</v>
      </c>
      <c r="E3518" s="196">
        <v>28.2227</v>
      </c>
      <c r="F3518" s="196">
        <v>30.330699999999997</v>
      </c>
      <c r="G3518" s="196">
        <v>31.256999999999998</v>
      </c>
      <c r="H3518" s="197" t="s">
        <v>1379</v>
      </c>
      <c r="I3518" s="197"/>
      <c r="J3518" s="201" t="s">
        <v>3547</v>
      </c>
      <c r="K3518" s="197"/>
      <c r="L3518" s="192"/>
      <c r="M3518" s="197"/>
      <c r="N3518" s="192" t="s">
        <v>4640</v>
      </c>
      <c r="O3518" s="194" t="s">
        <v>1999</v>
      </c>
      <c r="P3518" s="192" t="s">
        <v>11210</v>
      </c>
      <c r="Q3518" s="197" t="s">
        <v>3547</v>
      </c>
    </row>
    <row r="3519" spans="1:17">
      <c r="A3519" s="192" t="s">
        <v>8024</v>
      </c>
      <c r="B3519" s="196">
        <v>1.5164</v>
      </c>
      <c r="C3519" s="196">
        <v>0.92779999999999996</v>
      </c>
      <c r="D3519" s="196">
        <v>37.5488</v>
      </c>
      <c r="E3519" s="196">
        <v>34.186599999999999</v>
      </c>
      <c r="F3519" s="196">
        <v>36.993399999999994</v>
      </c>
      <c r="G3519" s="196">
        <v>36.291599999999995</v>
      </c>
      <c r="H3519" s="197" t="s">
        <v>1554</v>
      </c>
      <c r="I3519" s="197"/>
      <c r="J3519" s="201" t="s">
        <v>3547</v>
      </c>
      <c r="K3519" s="197"/>
      <c r="L3519" s="192"/>
      <c r="M3519" s="197"/>
      <c r="N3519" s="192" t="s">
        <v>4024</v>
      </c>
      <c r="O3519" s="194" t="s">
        <v>3217</v>
      </c>
      <c r="P3519" s="192" t="s">
        <v>11208</v>
      </c>
      <c r="Q3519" s="197" t="s">
        <v>3547</v>
      </c>
    </row>
    <row r="3520" spans="1:17">
      <c r="A3520" s="192" t="s">
        <v>8025</v>
      </c>
      <c r="B3520" s="196">
        <v>1.5343</v>
      </c>
      <c r="C3520" s="196">
        <v>0.97559999999999991</v>
      </c>
      <c r="D3520" s="196">
        <v>38.519599999999997</v>
      </c>
      <c r="E3520" s="196">
        <v>40.214699999999993</v>
      </c>
      <c r="F3520" s="196">
        <v>40.559199999999997</v>
      </c>
      <c r="G3520" s="196">
        <v>39.8279</v>
      </c>
      <c r="H3520" s="197" t="s">
        <v>1460</v>
      </c>
      <c r="I3520" s="197"/>
      <c r="J3520" s="201" t="s">
        <v>3547</v>
      </c>
      <c r="K3520" s="197"/>
      <c r="L3520" s="192"/>
      <c r="M3520" s="197"/>
      <c r="N3520" s="192" t="s">
        <v>4684</v>
      </c>
      <c r="O3520" s="194" t="s">
        <v>3279</v>
      </c>
      <c r="P3520" s="192" t="s">
        <v>11273</v>
      </c>
      <c r="Q3520" s="197" t="s">
        <v>3547</v>
      </c>
    </row>
    <row r="3521" spans="1:17">
      <c r="A3521" s="192" t="s">
        <v>8026</v>
      </c>
      <c r="B3521" s="196">
        <v>1.8244999999999998</v>
      </c>
      <c r="C3521" s="196">
        <v>0.97559999999999991</v>
      </c>
      <c r="D3521" s="196">
        <v>44.076299999999996</v>
      </c>
      <c r="E3521" s="196">
        <v>33.184099999999994</v>
      </c>
      <c r="F3521" s="196">
        <v>30.610099999999999</v>
      </c>
      <c r="G3521" s="196">
        <v>34.214799999999997</v>
      </c>
      <c r="H3521" s="197" t="s">
        <v>1460</v>
      </c>
      <c r="I3521" s="197"/>
      <c r="J3521" s="201" t="s">
        <v>3547</v>
      </c>
      <c r="K3521" s="197"/>
      <c r="L3521" s="192"/>
      <c r="M3521" s="197"/>
      <c r="N3521" s="192" t="s">
        <v>3601</v>
      </c>
      <c r="O3521" s="194" t="s">
        <v>3205</v>
      </c>
      <c r="P3521" s="192" t="s">
        <v>11195</v>
      </c>
      <c r="Q3521" s="197" t="s">
        <v>3547</v>
      </c>
    </row>
    <row r="3522" spans="1:17">
      <c r="A3522" s="192" t="s">
        <v>8027</v>
      </c>
      <c r="B3522" s="196">
        <v>1.3628999999999998</v>
      </c>
      <c r="C3522" s="196">
        <v>0.9635999999999999</v>
      </c>
      <c r="D3522" s="196"/>
      <c r="E3522" s="196">
        <v>39.302599999999998</v>
      </c>
      <c r="F3522" s="196">
        <v>42.625399999999999</v>
      </c>
      <c r="G3522" s="196">
        <v>41.077099999999994</v>
      </c>
      <c r="H3522" s="197" t="s">
        <v>1499</v>
      </c>
      <c r="I3522" s="197" t="s">
        <v>1460</v>
      </c>
      <c r="J3522" s="201" t="s">
        <v>3547</v>
      </c>
      <c r="K3522" s="197" t="s">
        <v>3550</v>
      </c>
      <c r="L3522" s="192"/>
      <c r="M3522" s="197">
        <v>8.8999999999999999E-3</v>
      </c>
      <c r="N3522" s="192" t="s">
        <v>4634</v>
      </c>
      <c r="O3522" s="194" t="s">
        <v>3214</v>
      </c>
      <c r="P3522" s="192" t="s">
        <v>11204</v>
      </c>
      <c r="Q3522" s="197" t="s">
        <v>3547</v>
      </c>
    </row>
    <row r="3523" spans="1:17">
      <c r="A3523" s="192" t="s">
        <v>8028</v>
      </c>
      <c r="B3523" s="196">
        <v>0.85249999999999992</v>
      </c>
      <c r="C3523" s="196">
        <v>0.97639999999999993</v>
      </c>
      <c r="D3523" s="196"/>
      <c r="E3523" s="196">
        <v>37.179699999999997</v>
      </c>
      <c r="F3523" s="196">
        <v>35.622899999999994</v>
      </c>
      <c r="G3523" s="196">
        <v>36.404599999999995</v>
      </c>
      <c r="H3523" s="197" t="s">
        <v>1379</v>
      </c>
      <c r="I3523" s="197"/>
      <c r="J3523" s="201" t="s">
        <v>3547</v>
      </c>
      <c r="K3523" s="197"/>
      <c r="L3523" s="192"/>
      <c r="M3523" s="197"/>
      <c r="N3523" s="192" t="s">
        <v>3902</v>
      </c>
      <c r="O3523" s="194" t="s">
        <v>3306</v>
      </c>
      <c r="P3523" s="192" t="s">
        <v>11303</v>
      </c>
      <c r="Q3523" s="197" t="s">
        <v>3547</v>
      </c>
    </row>
    <row r="3524" spans="1:17">
      <c r="A3524" s="192" t="s">
        <v>8029</v>
      </c>
      <c r="B3524" s="196">
        <v>1.8221999999999998</v>
      </c>
      <c r="C3524" s="196">
        <v>0.87959999999999994</v>
      </c>
      <c r="D3524" s="196"/>
      <c r="E3524" s="196">
        <v>32.856399999999994</v>
      </c>
      <c r="F3524" s="196">
        <v>33.437099999999994</v>
      </c>
      <c r="G3524" s="196">
        <v>33.116899999999994</v>
      </c>
      <c r="H3524" s="197" t="s">
        <v>1450</v>
      </c>
      <c r="I3524" s="197"/>
      <c r="J3524" s="201" t="s">
        <v>3547</v>
      </c>
      <c r="K3524" s="197"/>
      <c r="L3524" s="192"/>
      <c r="M3524" s="197"/>
      <c r="N3524" s="192" t="s">
        <v>4626</v>
      </c>
      <c r="O3524" s="194" t="s">
        <v>3204</v>
      </c>
      <c r="P3524" s="192" t="s">
        <v>11194</v>
      </c>
      <c r="Q3524" s="197" t="s">
        <v>3547</v>
      </c>
    </row>
    <row r="3525" spans="1:17">
      <c r="A3525" s="192" t="s">
        <v>9778</v>
      </c>
      <c r="B3525" s="196">
        <v>0.97</v>
      </c>
      <c r="C3525" s="196">
        <v>0.78699999999999992</v>
      </c>
      <c r="D3525" s="196"/>
      <c r="E3525" s="196">
        <v>24.640999999999998</v>
      </c>
      <c r="F3525" s="196">
        <v>25.7364</v>
      </c>
      <c r="G3525" s="196">
        <v>25.0306</v>
      </c>
      <c r="H3525" s="197" t="s">
        <v>4443</v>
      </c>
      <c r="I3525" s="197"/>
      <c r="J3525" s="201" t="s">
        <v>3547</v>
      </c>
      <c r="K3525" s="197"/>
      <c r="L3525" s="192"/>
      <c r="M3525" s="197"/>
      <c r="N3525" s="192" t="s">
        <v>4674</v>
      </c>
      <c r="O3525" s="194" t="s">
        <v>3263</v>
      </c>
      <c r="P3525" s="192" t="s">
        <v>11256</v>
      </c>
      <c r="Q3525" s="197" t="s">
        <v>3547</v>
      </c>
    </row>
    <row r="3526" spans="1:17">
      <c r="A3526" s="192" t="s">
        <v>8030</v>
      </c>
      <c r="B3526" s="196">
        <v>1.7437999999999998</v>
      </c>
      <c r="C3526" s="196">
        <v>0.97559999999999991</v>
      </c>
      <c r="D3526" s="196"/>
      <c r="E3526" s="196"/>
      <c r="F3526" s="196">
        <v>27.518099999999997</v>
      </c>
      <c r="G3526" s="196">
        <v>27.518099999999997</v>
      </c>
      <c r="H3526" s="197" t="s">
        <v>1460</v>
      </c>
      <c r="I3526" s="197"/>
      <c r="J3526" s="201" t="s">
        <v>3547</v>
      </c>
      <c r="K3526" s="197"/>
      <c r="L3526" s="192"/>
      <c r="M3526" s="197"/>
      <c r="N3526" s="192" t="s">
        <v>3601</v>
      </c>
      <c r="O3526" s="194" t="s">
        <v>3205</v>
      </c>
      <c r="P3526" s="192" t="s">
        <v>11195</v>
      </c>
      <c r="Q3526" s="197" t="s">
        <v>3547</v>
      </c>
    </row>
    <row r="3527" spans="1:17">
      <c r="A3527" s="192" t="s">
        <v>8031</v>
      </c>
      <c r="B3527" s="196"/>
      <c r="C3527" s="196">
        <v>0.89679999999999993</v>
      </c>
      <c r="D3527" s="196"/>
      <c r="E3527" s="196"/>
      <c r="F3527" s="196">
        <v>25.575799999999997</v>
      </c>
      <c r="G3527" s="196">
        <v>25.575799999999997</v>
      </c>
      <c r="H3527" s="197" t="s">
        <v>1604</v>
      </c>
      <c r="I3527" s="197"/>
      <c r="J3527" s="201" t="s">
        <v>3547</v>
      </c>
      <c r="K3527" s="197"/>
      <c r="L3527" s="192"/>
      <c r="M3527" s="197">
        <v>5.2999999999999992E-3</v>
      </c>
      <c r="N3527" s="192" t="s">
        <v>4165</v>
      </c>
      <c r="O3527" s="194" t="s">
        <v>3233</v>
      </c>
      <c r="P3527" s="192" t="s">
        <v>11225</v>
      </c>
      <c r="Q3527" s="197" t="s">
        <v>3547</v>
      </c>
    </row>
    <row r="3528" spans="1:17">
      <c r="A3528" s="192" t="s">
        <v>8032</v>
      </c>
      <c r="B3528" s="196">
        <v>1.9070999999999998</v>
      </c>
      <c r="C3528" s="196">
        <v>0.97559999999999991</v>
      </c>
      <c r="D3528" s="196"/>
      <c r="E3528" s="196"/>
      <c r="F3528" s="196">
        <v>40.996099999999998</v>
      </c>
      <c r="G3528" s="196">
        <v>40.996099999999998</v>
      </c>
      <c r="H3528" s="197" t="s">
        <v>1460</v>
      </c>
      <c r="I3528" s="197"/>
      <c r="J3528" s="201" t="s">
        <v>3547</v>
      </c>
      <c r="K3528" s="197"/>
      <c r="L3528" s="192"/>
      <c r="M3528" s="197"/>
      <c r="N3528" s="192" t="s">
        <v>3601</v>
      </c>
      <c r="O3528" s="194" t="s">
        <v>3205</v>
      </c>
      <c r="P3528" s="192" t="s">
        <v>11195</v>
      </c>
      <c r="Q3528" s="197" t="s">
        <v>3547</v>
      </c>
    </row>
    <row r="3529" spans="1:17">
      <c r="A3529" s="192" t="s">
        <v>8033</v>
      </c>
      <c r="B3529" s="196">
        <v>0.81479999999999997</v>
      </c>
      <c r="C3529" s="196">
        <v>0.97199999999999998</v>
      </c>
      <c r="D3529" s="196"/>
      <c r="E3529" s="196"/>
      <c r="F3529" s="196">
        <v>42.703099999999999</v>
      </c>
      <c r="G3529" s="196">
        <v>42.703099999999999</v>
      </c>
      <c r="H3529" s="197" t="s">
        <v>1524</v>
      </c>
      <c r="I3529" s="197"/>
      <c r="J3529" s="201" t="s">
        <v>3547</v>
      </c>
      <c r="K3529" s="197"/>
      <c r="L3529" s="192"/>
      <c r="M3529" s="197"/>
      <c r="N3529" s="192" t="s">
        <v>3565</v>
      </c>
      <c r="O3529" s="194" t="s">
        <v>3253</v>
      </c>
      <c r="P3529" s="192" t="s">
        <v>11246</v>
      </c>
      <c r="Q3529" s="197" t="s">
        <v>3547</v>
      </c>
    </row>
    <row r="3530" spans="1:17">
      <c r="A3530" s="192" t="s">
        <v>8034</v>
      </c>
      <c r="B3530" s="196">
        <v>0.95799999999999996</v>
      </c>
      <c r="C3530" s="196">
        <v>0.97639999999999993</v>
      </c>
      <c r="D3530" s="196"/>
      <c r="E3530" s="196"/>
      <c r="F3530" s="196">
        <v>28.342399999999998</v>
      </c>
      <c r="G3530" s="196">
        <v>28.342399999999998</v>
      </c>
      <c r="H3530" s="197" t="s">
        <v>4443</v>
      </c>
      <c r="I3530" s="197" t="s">
        <v>1379</v>
      </c>
      <c r="J3530" s="201" t="s">
        <v>3610</v>
      </c>
      <c r="K3530" s="197"/>
      <c r="L3530" s="192"/>
      <c r="M3530" s="197">
        <v>4.4499999999999998E-2</v>
      </c>
      <c r="N3530" s="192" t="s">
        <v>4710</v>
      </c>
      <c r="O3530" s="194" t="s">
        <v>3313</v>
      </c>
      <c r="P3530" s="192" t="s">
        <v>11310</v>
      </c>
      <c r="Q3530" s="197" t="s">
        <v>3547</v>
      </c>
    </row>
    <row r="3531" spans="1:17">
      <c r="A3531" s="192" t="s">
        <v>8035</v>
      </c>
      <c r="B3531" s="196">
        <v>0.8488</v>
      </c>
      <c r="C3531" s="196">
        <v>0.97199999999999998</v>
      </c>
      <c r="D3531" s="196"/>
      <c r="E3531" s="196"/>
      <c r="F3531" s="196"/>
      <c r="G3531" s="196"/>
      <c r="H3531" s="197" t="s">
        <v>1524</v>
      </c>
      <c r="I3531" s="197"/>
      <c r="J3531" s="201" t="s">
        <v>3547</v>
      </c>
      <c r="K3531" s="197"/>
      <c r="L3531" s="192"/>
      <c r="M3531" s="197"/>
      <c r="N3531" s="192" t="s">
        <v>4632</v>
      </c>
      <c r="O3531" s="194" t="s">
        <v>3212</v>
      </c>
      <c r="P3531" s="192" t="s">
        <v>11202</v>
      </c>
      <c r="Q3531" s="197" t="s">
        <v>3547</v>
      </c>
    </row>
    <row r="3532" spans="1:17">
      <c r="A3532" s="192" t="s">
        <v>8036</v>
      </c>
      <c r="B3532" s="196">
        <v>1.6234999999999999</v>
      </c>
      <c r="C3532" s="196">
        <v>0.97199999999999998</v>
      </c>
      <c r="D3532" s="196"/>
      <c r="E3532" s="196"/>
      <c r="F3532" s="196">
        <v>39.789699999999996</v>
      </c>
      <c r="G3532" s="196">
        <v>39.789699999999996</v>
      </c>
      <c r="H3532" s="197" t="s">
        <v>1524</v>
      </c>
      <c r="I3532" s="197"/>
      <c r="J3532" s="201" t="s">
        <v>3547</v>
      </c>
      <c r="K3532" s="197"/>
      <c r="L3532" s="192"/>
      <c r="M3532" s="197"/>
      <c r="N3532" s="192" t="s">
        <v>4632</v>
      </c>
      <c r="O3532" s="194" t="s">
        <v>3212</v>
      </c>
      <c r="P3532" s="192" t="s">
        <v>11202</v>
      </c>
      <c r="Q3532" s="197" t="s">
        <v>3547</v>
      </c>
    </row>
    <row r="3533" spans="1:17">
      <c r="A3533" s="192" t="s">
        <v>8037</v>
      </c>
      <c r="B3533" s="196">
        <v>0.77959999999999996</v>
      </c>
      <c r="C3533" s="196">
        <v>0.97559999999999991</v>
      </c>
      <c r="D3533" s="196"/>
      <c r="E3533" s="196"/>
      <c r="F3533" s="196"/>
      <c r="G3533" s="196"/>
      <c r="H3533" s="197" t="s">
        <v>1460</v>
      </c>
      <c r="I3533" s="197"/>
      <c r="J3533" s="201" t="s">
        <v>3547</v>
      </c>
      <c r="K3533" s="197"/>
      <c r="L3533" s="192"/>
      <c r="M3533" s="197"/>
      <c r="N3533" s="192" t="s">
        <v>4707</v>
      </c>
      <c r="O3533" s="194" t="s">
        <v>3307</v>
      </c>
      <c r="P3533" s="192" t="s">
        <v>11304</v>
      </c>
      <c r="Q3533" s="197" t="s">
        <v>3547</v>
      </c>
    </row>
    <row r="3534" spans="1:17">
      <c r="A3534" s="192" t="s">
        <v>8038</v>
      </c>
      <c r="B3534" s="196">
        <v>1.3483999999999998</v>
      </c>
      <c r="C3534" s="196">
        <v>0.85699999999999998</v>
      </c>
      <c r="D3534" s="196"/>
      <c r="E3534" s="196"/>
      <c r="F3534" s="196">
        <v>35.654599999999995</v>
      </c>
      <c r="G3534" s="196">
        <v>35.654599999999995</v>
      </c>
      <c r="H3534" s="197" t="s">
        <v>1715</v>
      </c>
      <c r="I3534" s="197"/>
      <c r="J3534" s="201" t="s">
        <v>3547</v>
      </c>
      <c r="K3534" s="197"/>
      <c r="L3534" s="192"/>
      <c r="M3534" s="197"/>
      <c r="N3534" s="192" t="s">
        <v>5087</v>
      </c>
      <c r="O3534" s="194" t="s">
        <v>5078</v>
      </c>
      <c r="P3534" s="192" t="s">
        <v>11477</v>
      </c>
      <c r="Q3534" s="197" t="s">
        <v>3547</v>
      </c>
    </row>
    <row r="3535" spans="1:17">
      <c r="A3535" s="192" t="s">
        <v>8039</v>
      </c>
      <c r="B3535" s="196">
        <v>1.4610999999999998</v>
      </c>
      <c r="C3535" s="196">
        <v>0.97199999999999998</v>
      </c>
      <c r="D3535" s="196"/>
      <c r="E3535" s="196"/>
      <c r="F3535" s="196"/>
      <c r="G3535" s="196"/>
      <c r="H3535" s="197" t="s">
        <v>1524</v>
      </c>
      <c r="I3535" s="197"/>
      <c r="J3535" s="201" t="s">
        <v>3547</v>
      </c>
      <c r="K3535" s="197"/>
      <c r="L3535" s="192"/>
      <c r="M3535" s="197"/>
      <c r="N3535" s="192" t="s">
        <v>3565</v>
      </c>
      <c r="O3535" s="194" t="s">
        <v>3253</v>
      </c>
      <c r="P3535" s="192" t="s">
        <v>11246</v>
      </c>
      <c r="Q3535" s="197" t="s">
        <v>3547</v>
      </c>
    </row>
    <row r="3536" spans="1:17">
      <c r="A3536" s="192" t="s">
        <v>8042</v>
      </c>
      <c r="B3536" s="196">
        <v>1.2636999999999998</v>
      </c>
      <c r="C3536" s="196">
        <v>0.97199999999999998</v>
      </c>
      <c r="D3536" s="196"/>
      <c r="E3536" s="196"/>
      <c r="F3536" s="196"/>
      <c r="G3536" s="196"/>
      <c r="H3536" s="197" t="s">
        <v>1524</v>
      </c>
      <c r="I3536" s="197"/>
      <c r="J3536" s="201" t="s">
        <v>3547</v>
      </c>
      <c r="K3536" s="197"/>
      <c r="L3536" s="192"/>
      <c r="M3536" s="197"/>
      <c r="N3536" s="192" t="s">
        <v>4632</v>
      </c>
      <c r="O3536" s="194" t="s">
        <v>3212</v>
      </c>
      <c r="P3536" s="192" t="s">
        <v>11202</v>
      </c>
      <c r="Q3536" s="197" t="s">
        <v>3547</v>
      </c>
    </row>
    <row r="3537" spans="1:17">
      <c r="A3537" s="192" t="s">
        <v>8043</v>
      </c>
      <c r="B3537" s="196">
        <v>1.4181999999999999</v>
      </c>
      <c r="C3537" s="196">
        <v>0.9635999999999999</v>
      </c>
      <c r="D3537" s="196"/>
      <c r="E3537" s="196"/>
      <c r="F3537" s="196"/>
      <c r="G3537" s="196"/>
      <c r="H3537" s="197" t="s">
        <v>1499</v>
      </c>
      <c r="I3537" s="197" t="s">
        <v>1460</v>
      </c>
      <c r="J3537" s="201" t="s">
        <v>3547</v>
      </c>
      <c r="K3537" s="197" t="s">
        <v>3550</v>
      </c>
      <c r="L3537" s="192"/>
      <c r="M3537" s="197">
        <v>8.8999999999999999E-3</v>
      </c>
      <c r="N3537" s="192" t="s">
        <v>4634</v>
      </c>
      <c r="O3537" s="194" t="s">
        <v>3214</v>
      </c>
      <c r="P3537" s="192" t="s">
        <v>11204</v>
      </c>
      <c r="Q3537" s="197" t="s">
        <v>3547</v>
      </c>
    </row>
    <row r="3538" spans="1:17">
      <c r="A3538" s="192" t="s">
        <v>8044</v>
      </c>
      <c r="B3538" s="196">
        <v>1.4146999999999998</v>
      </c>
      <c r="C3538" s="196">
        <v>0.97199999999999998</v>
      </c>
      <c r="D3538" s="196"/>
      <c r="E3538" s="196"/>
      <c r="F3538" s="196"/>
      <c r="G3538" s="196"/>
      <c r="H3538" s="197" t="s">
        <v>1524</v>
      </c>
      <c r="I3538" s="197"/>
      <c r="J3538" s="201" t="s">
        <v>3547</v>
      </c>
      <c r="K3538" s="197"/>
      <c r="L3538" s="192"/>
      <c r="M3538" s="197"/>
      <c r="N3538" s="192" t="s">
        <v>4642</v>
      </c>
      <c r="O3538" s="194" t="s">
        <v>3220</v>
      </c>
      <c r="P3538" s="192" t="s">
        <v>11212</v>
      </c>
      <c r="Q3538" s="197" t="s">
        <v>3547</v>
      </c>
    </row>
    <row r="3539" spans="1:17">
      <c r="A3539" s="192" t="s">
        <v>8045</v>
      </c>
      <c r="B3539" s="196">
        <v>0.77449999999999997</v>
      </c>
      <c r="C3539" s="196">
        <v>0.9635999999999999</v>
      </c>
      <c r="D3539" s="196"/>
      <c r="E3539" s="196"/>
      <c r="F3539" s="196"/>
      <c r="G3539" s="196"/>
      <c r="H3539" s="197" t="s">
        <v>1499</v>
      </c>
      <c r="I3539" s="197" t="s">
        <v>1460</v>
      </c>
      <c r="J3539" s="201" t="s">
        <v>3547</v>
      </c>
      <c r="K3539" s="197" t="s">
        <v>3550</v>
      </c>
      <c r="L3539" s="192"/>
      <c r="M3539" s="197"/>
      <c r="N3539" s="192" t="s">
        <v>3639</v>
      </c>
      <c r="O3539" s="194" t="s">
        <v>3236</v>
      </c>
      <c r="P3539" s="192" t="s">
        <v>11228</v>
      </c>
      <c r="Q3539" s="197" t="s">
        <v>3547</v>
      </c>
    </row>
    <row r="3540" spans="1:17">
      <c r="A3540" s="192" t="s">
        <v>8046</v>
      </c>
      <c r="B3540" s="196">
        <v>1.2957999999999998</v>
      </c>
      <c r="C3540" s="196">
        <v>0.78699999999999992</v>
      </c>
      <c r="D3540" s="196"/>
      <c r="E3540" s="196"/>
      <c r="F3540" s="196"/>
      <c r="G3540" s="196"/>
      <c r="H3540" s="197" t="s">
        <v>4443</v>
      </c>
      <c r="I3540" s="197"/>
      <c r="J3540" s="201" t="s">
        <v>3547</v>
      </c>
      <c r="K3540" s="197"/>
      <c r="L3540" s="192"/>
      <c r="M3540" s="197"/>
      <c r="N3540" s="192" t="s">
        <v>5088</v>
      </c>
      <c r="O3540" s="194" t="s">
        <v>5079</v>
      </c>
      <c r="P3540" s="192" t="s">
        <v>11478</v>
      </c>
      <c r="Q3540" s="197" t="s">
        <v>3547</v>
      </c>
    </row>
    <row r="3541" spans="1:17">
      <c r="A3541" s="192" t="s">
        <v>8048</v>
      </c>
      <c r="B3541" s="196">
        <v>1.1343999999999999</v>
      </c>
      <c r="C3541" s="196">
        <v>0.97559999999999991</v>
      </c>
      <c r="D3541" s="196"/>
      <c r="E3541" s="196"/>
      <c r="F3541" s="196"/>
      <c r="G3541" s="196"/>
      <c r="H3541" s="197" t="s">
        <v>1460</v>
      </c>
      <c r="I3541" s="197"/>
      <c r="J3541" s="201" t="s">
        <v>3547</v>
      </c>
      <c r="K3541" s="197"/>
      <c r="L3541" s="192"/>
      <c r="M3541" s="197"/>
      <c r="N3541" s="192" t="s">
        <v>3601</v>
      </c>
      <c r="O3541" s="194" t="s">
        <v>3205</v>
      </c>
      <c r="P3541" s="192" t="s">
        <v>11195</v>
      </c>
      <c r="Q3541" s="197" t="s">
        <v>3547</v>
      </c>
    </row>
    <row r="3542" spans="1:17">
      <c r="A3542" s="192" t="s">
        <v>8049</v>
      </c>
      <c r="B3542" s="196">
        <v>2.2746999999999997</v>
      </c>
      <c r="C3542" s="196">
        <v>0.90979999999999994</v>
      </c>
      <c r="D3542" s="196"/>
      <c r="E3542" s="196"/>
      <c r="F3542" s="196"/>
      <c r="G3542" s="196"/>
      <c r="H3542" s="197" t="s">
        <v>1644</v>
      </c>
      <c r="I3542" s="197"/>
      <c r="J3542" s="201" t="s">
        <v>3547</v>
      </c>
      <c r="K3542" s="197"/>
      <c r="L3542" s="192"/>
      <c r="M3542" s="197"/>
      <c r="N3542" s="192" t="s">
        <v>4652</v>
      </c>
      <c r="O3542" s="194" t="s">
        <v>3232</v>
      </c>
      <c r="P3542" s="192" t="s">
        <v>11224</v>
      </c>
      <c r="Q3542" s="197" t="s">
        <v>3547</v>
      </c>
    </row>
    <row r="3543" spans="1:17">
      <c r="A3543" s="192" t="s">
        <v>8050</v>
      </c>
      <c r="B3543" s="196">
        <v>2.3083999999999998</v>
      </c>
      <c r="C3543" s="196">
        <v>0.85699999999999998</v>
      </c>
      <c r="D3543" s="196"/>
      <c r="E3543" s="196"/>
      <c r="F3543" s="196"/>
      <c r="G3543" s="196"/>
      <c r="H3543" s="197" t="s">
        <v>1715</v>
      </c>
      <c r="I3543" s="197"/>
      <c r="J3543" s="201" t="s">
        <v>3547</v>
      </c>
      <c r="K3543" s="197"/>
      <c r="L3543" s="192"/>
      <c r="M3543" s="197"/>
      <c r="N3543" s="192" t="s">
        <v>4641</v>
      </c>
      <c r="O3543" s="194" t="s">
        <v>3219</v>
      </c>
      <c r="P3543" s="192" t="s">
        <v>11211</v>
      </c>
      <c r="Q3543" s="197" t="s">
        <v>3547</v>
      </c>
    </row>
    <row r="3544" spans="1:17">
      <c r="A3544" s="192" t="s">
        <v>8052</v>
      </c>
      <c r="B3544" s="196">
        <v>0.93049999999999999</v>
      </c>
      <c r="C3544" s="196">
        <v>0.78699999999999992</v>
      </c>
      <c r="D3544" s="196"/>
      <c r="E3544" s="196"/>
      <c r="F3544" s="196"/>
      <c r="G3544" s="196"/>
      <c r="H3544" s="197" t="s">
        <v>4443</v>
      </c>
      <c r="I3544" s="197"/>
      <c r="J3544" s="201" t="s">
        <v>3547</v>
      </c>
      <c r="K3544" s="197"/>
      <c r="L3544" s="192"/>
      <c r="M3544" s="197"/>
      <c r="N3544" s="192" t="s">
        <v>1286</v>
      </c>
      <c r="O3544" s="194" t="s">
        <v>3272</v>
      </c>
      <c r="P3544" s="192" t="s">
        <v>11266</v>
      </c>
      <c r="Q3544" s="197" t="s">
        <v>3547</v>
      </c>
    </row>
    <row r="3545" spans="1:17">
      <c r="A3545" s="192" t="s">
        <v>8054</v>
      </c>
      <c r="B3545" s="196">
        <v>2.3022999999999998</v>
      </c>
      <c r="C3545" s="196">
        <v>0.9526</v>
      </c>
      <c r="D3545" s="196"/>
      <c r="E3545" s="196"/>
      <c r="F3545" s="196"/>
      <c r="G3545" s="196"/>
      <c r="H3545" s="197" t="s">
        <v>1499</v>
      </c>
      <c r="I3545" s="197"/>
      <c r="J3545" s="201" t="s">
        <v>3547</v>
      </c>
      <c r="K3545" s="197"/>
      <c r="L3545" s="192"/>
      <c r="M3545" s="197">
        <v>8.8999999999999999E-3</v>
      </c>
      <c r="N3545" s="192" t="s">
        <v>4634</v>
      </c>
      <c r="O3545" s="194" t="s">
        <v>3214</v>
      </c>
      <c r="P3545" s="192" t="s">
        <v>11204</v>
      </c>
      <c r="Q3545" s="197" t="s">
        <v>3547</v>
      </c>
    </row>
    <row r="3546" spans="1:17">
      <c r="A3546" s="117"/>
      <c r="B3546" s="203"/>
      <c r="C3546" s="203"/>
      <c r="D3546" s="203"/>
      <c r="E3546" s="203"/>
      <c r="F3546" s="203"/>
      <c r="G3546" s="203"/>
      <c r="H3546" s="118"/>
      <c r="I3546" s="118"/>
      <c r="J3546" s="191"/>
      <c r="K3546" s="118"/>
      <c r="L3546" s="118"/>
      <c r="M3546" s="118"/>
      <c r="N3546" s="117"/>
      <c r="O3546" s="119"/>
    </row>
    <row r="3547" spans="1:17" s="121" customFormat="1" ht="17">
      <c r="A3547" s="120" t="s">
        <v>4843</v>
      </c>
    </row>
    <row r="3548" spans="1:17" s="121" customFormat="1">
      <c r="A3548" s="120" t="s">
        <v>4844</v>
      </c>
    </row>
    <row r="3549" spans="1:17" s="121" customFormat="1" ht="17">
      <c r="A3549" s="122" t="s">
        <v>11479</v>
      </c>
    </row>
    <row r="3550" spans="1:17" s="121" customFormat="1" ht="17">
      <c r="A3550" s="120" t="s">
        <v>11480</v>
      </c>
    </row>
    <row r="3551" spans="1:17" s="121" customFormat="1" ht="17">
      <c r="A3551" s="122" t="s">
        <v>4845</v>
      </c>
    </row>
    <row r="3552" spans="1:17" ht="17">
      <c r="A3552" s="120" t="s">
        <v>4846</v>
      </c>
      <c r="B3552" s="121"/>
      <c r="C3552" s="121"/>
      <c r="D3552" s="121"/>
      <c r="E3552" s="121"/>
      <c r="F3552" s="121"/>
      <c r="G3552" s="121"/>
      <c r="H3552" s="121"/>
      <c r="I3552" s="121"/>
      <c r="J3552" s="121"/>
      <c r="K3552" s="121"/>
      <c r="L3552" s="121"/>
      <c r="M3552" s="121"/>
      <c r="N3552" s="121"/>
      <c r="O3552" s="121"/>
    </row>
  </sheetData>
  <mergeCells count="1">
    <mergeCell ref="A1:Q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587"/>
  <sheetViews>
    <sheetView workbookViewId="0">
      <selection activeCell="H2" sqref="H1:H1048576"/>
    </sheetView>
  </sheetViews>
  <sheetFormatPr baseColWidth="10" defaultColWidth="9.1640625" defaultRowHeight="15"/>
  <cols>
    <col min="1" max="1" width="6.5" style="117" bestFit="1" customWidth="1"/>
    <col min="2" max="2" width="37.6640625" style="117" customWidth="1"/>
    <col min="3" max="3" width="5.6640625" style="117" bestFit="1" customWidth="1"/>
    <col min="4" max="4" width="8.5" style="117" customWidth="1"/>
    <col min="5" max="5" width="9.33203125" style="117" customWidth="1"/>
    <col min="6" max="6" width="12" style="117" customWidth="1"/>
    <col min="7" max="7" width="8.33203125" style="117" customWidth="1"/>
    <col min="8" max="8" width="7.6640625" style="117" bestFit="1" customWidth="1"/>
    <col min="9" max="9" width="10.6640625" style="117" customWidth="1"/>
    <col min="10" max="10" width="12.1640625" style="117" customWidth="1"/>
    <col min="11" max="11" width="14" style="117" customWidth="1"/>
    <col min="12" max="12" width="11.5" style="117" customWidth="1"/>
    <col min="13" max="13" width="13.33203125" style="117" customWidth="1"/>
    <col min="14" max="14" width="15" style="117" customWidth="1"/>
    <col min="15" max="15" width="16.5" style="117" customWidth="1"/>
    <col min="16" max="16" width="17.1640625" style="117" customWidth="1"/>
    <col min="17" max="17" width="11.5" style="117" customWidth="1"/>
    <col min="18" max="16384" width="9.1640625" style="117"/>
  </cols>
  <sheetData>
    <row r="1" spans="1:16" ht="49.5" customHeight="1">
      <c r="A1" s="242" t="s">
        <v>9780</v>
      </c>
      <c r="B1" s="242"/>
      <c r="C1" s="242"/>
      <c r="D1" s="242"/>
      <c r="E1" s="242"/>
      <c r="F1" s="242"/>
      <c r="G1" s="242"/>
      <c r="H1" s="242"/>
      <c r="I1" s="242"/>
      <c r="J1" s="242"/>
      <c r="K1" s="242"/>
      <c r="L1" s="242"/>
      <c r="M1" s="242"/>
      <c r="N1" s="242"/>
      <c r="O1" s="242"/>
      <c r="P1" s="242"/>
    </row>
    <row r="2" spans="1:16" ht="102.75" customHeight="1">
      <c r="A2" s="123" t="s">
        <v>4850</v>
      </c>
      <c r="B2" s="123" t="s">
        <v>4851</v>
      </c>
      <c r="C2" s="123" t="s">
        <v>1281</v>
      </c>
      <c r="D2" s="123" t="s">
        <v>4852</v>
      </c>
      <c r="E2" s="123" t="s">
        <v>9781</v>
      </c>
      <c r="F2" s="114" t="s">
        <v>9782</v>
      </c>
      <c r="G2" s="123" t="s">
        <v>1282</v>
      </c>
      <c r="H2" s="123" t="s">
        <v>1283</v>
      </c>
      <c r="I2" s="123" t="s">
        <v>4853</v>
      </c>
      <c r="J2" s="123" t="s">
        <v>4854</v>
      </c>
      <c r="K2" s="123" t="s">
        <v>4855</v>
      </c>
      <c r="L2" s="123" t="s">
        <v>9783</v>
      </c>
      <c r="M2" s="123" t="s">
        <v>9784</v>
      </c>
      <c r="N2" s="123" t="s">
        <v>9785</v>
      </c>
      <c r="O2" s="123" t="s">
        <v>9786</v>
      </c>
      <c r="P2" s="123" t="s">
        <v>9787</v>
      </c>
    </row>
    <row r="3" spans="1:16">
      <c r="A3" s="192" t="s">
        <v>3549</v>
      </c>
      <c r="B3" s="192" t="s">
        <v>4856</v>
      </c>
      <c r="C3" s="192" t="s">
        <v>1311</v>
      </c>
      <c r="D3" s="192" t="s">
        <v>564</v>
      </c>
      <c r="E3" s="192">
        <v>28.950799999999997</v>
      </c>
      <c r="F3" s="192">
        <v>28.427599999999998</v>
      </c>
      <c r="G3" s="193">
        <v>0.68479999999999996</v>
      </c>
      <c r="H3" s="193">
        <v>0.77159999999999995</v>
      </c>
      <c r="I3" s="193">
        <v>0.68479999999999996</v>
      </c>
      <c r="J3" s="193">
        <v>0.77159999999999995</v>
      </c>
      <c r="K3" s="192"/>
      <c r="L3" s="192"/>
      <c r="M3" s="192"/>
      <c r="N3" s="192"/>
      <c r="O3" s="192"/>
      <c r="P3" s="192"/>
    </row>
    <row r="4" spans="1:16">
      <c r="A4" s="192" t="s">
        <v>3614</v>
      </c>
      <c r="B4" s="192" t="s">
        <v>4857</v>
      </c>
      <c r="C4" s="192" t="s">
        <v>1785</v>
      </c>
      <c r="D4" s="192" t="s">
        <v>636</v>
      </c>
      <c r="E4" s="192">
        <v>56.2973</v>
      </c>
      <c r="F4" s="192">
        <v>55.954099999999997</v>
      </c>
      <c r="G4" s="193">
        <v>1.3304999999999998</v>
      </c>
      <c r="H4" s="193">
        <v>1.216</v>
      </c>
      <c r="I4" s="193"/>
      <c r="J4" s="193"/>
      <c r="K4" s="192"/>
      <c r="L4" s="192"/>
      <c r="M4" s="192"/>
      <c r="N4" s="192"/>
      <c r="O4" s="192"/>
      <c r="P4" s="192"/>
    </row>
    <row r="5" spans="1:16">
      <c r="A5" s="192" t="s">
        <v>3622</v>
      </c>
      <c r="B5" s="192" t="s">
        <v>4858</v>
      </c>
      <c r="C5" s="192" t="s">
        <v>1574</v>
      </c>
      <c r="D5" s="192" t="s">
        <v>647</v>
      </c>
      <c r="E5" s="192">
        <v>36.940899999999999</v>
      </c>
      <c r="F5" s="192">
        <v>36.329699999999995</v>
      </c>
      <c r="G5" s="193">
        <v>1.0234999999999999</v>
      </c>
      <c r="H5" s="193">
        <v>1.0159999999999998</v>
      </c>
      <c r="I5" s="193">
        <v>1.0234999999999999</v>
      </c>
      <c r="J5" s="193">
        <v>1.0159999999999998</v>
      </c>
      <c r="K5" s="192"/>
      <c r="L5" s="192"/>
      <c r="M5" s="192"/>
      <c r="N5" s="192"/>
      <c r="O5" s="192"/>
      <c r="P5" s="192"/>
    </row>
    <row r="6" spans="1:16">
      <c r="A6" s="192" t="s">
        <v>3638</v>
      </c>
      <c r="B6" s="192" t="s">
        <v>3660</v>
      </c>
      <c r="C6" s="192" t="s">
        <v>1313</v>
      </c>
      <c r="D6" s="192" t="s">
        <v>673</v>
      </c>
      <c r="E6" s="192">
        <v>30.422199999999997</v>
      </c>
      <c r="F6" s="192">
        <v>30.216699999999999</v>
      </c>
      <c r="G6" s="193">
        <v>0.71949999999999992</v>
      </c>
      <c r="H6" s="193">
        <v>0.79819999999999991</v>
      </c>
      <c r="I6" s="193"/>
      <c r="J6" s="193"/>
      <c r="K6" s="192"/>
      <c r="L6" s="192"/>
      <c r="M6" s="192"/>
      <c r="N6" s="192"/>
      <c r="O6" s="192"/>
      <c r="P6" s="192"/>
    </row>
    <row r="7" spans="1:16">
      <c r="A7" s="192" t="s">
        <v>3638</v>
      </c>
      <c r="B7" s="192" t="s">
        <v>3660</v>
      </c>
      <c r="C7" s="192" t="s">
        <v>1303</v>
      </c>
      <c r="D7" s="192" t="s">
        <v>5089</v>
      </c>
      <c r="E7" s="192">
        <v>30.422199999999997</v>
      </c>
      <c r="F7" s="192">
        <v>30.216699999999999</v>
      </c>
      <c r="G7" s="193"/>
      <c r="H7" s="193"/>
      <c r="I7" s="193">
        <v>0.71949999999999992</v>
      </c>
      <c r="J7" s="193">
        <v>0.79819999999999991</v>
      </c>
      <c r="K7" s="192"/>
      <c r="L7" s="192"/>
      <c r="M7" s="192"/>
      <c r="N7" s="192"/>
      <c r="O7" s="192"/>
      <c r="P7" s="192"/>
    </row>
    <row r="8" spans="1:16">
      <c r="A8" s="192" t="s">
        <v>3671</v>
      </c>
      <c r="B8" s="192" t="s">
        <v>1284</v>
      </c>
      <c r="C8" s="192" t="s">
        <v>1285</v>
      </c>
      <c r="D8" s="192" t="s">
        <v>712</v>
      </c>
      <c r="E8" s="192">
        <v>54.072199999999995</v>
      </c>
      <c r="F8" s="192">
        <v>53.3279</v>
      </c>
      <c r="G8" s="193">
        <v>1.2777999999999998</v>
      </c>
      <c r="H8" s="193">
        <v>1.1827999999999999</v>
      </c>
      <c r="I8" s="193">
        <v>1.2777999999999998</v>
      </c>
      <c r="J8" s="193">
        <v>1.1827999999999999</v>
      </c>
      <c r="K8" s="192"/>
      <c r="L8" s="192"/>
      <c r="M8" s="192"/>
      <c r="N8" s="192"/>
      <c r="O8" s="192"/>
      <c r="P8" s="192"/>
    </row>
    <row r="9" spans="1:16">
      <c r="A9" s="192" t="s">
        <v>3671</v>
      </c>
      <c r="B9" s="192" t="s">
        <v>1284</v>
      </c>
      <c r="C9" s="192" t="s">
        <v>1316</v>
      </c>
      <c r="D9" s="192" t="s">
        <v>5109</v>
      </c>
      <c r="E9" s="192">
        <v>54.072199999999995</v>
      </c>
      <c r="F9" s="192">
        <v>53.3279</v>
      </c>
      <c r="G9" s="193"/>
      <c r="H9" s="193"/>
      <c r="I9" s="193">
        <v>1.2025999999999999</v>
      </c>
      <c r="J9" s="193">
        <v>1.1346999999999998</v>
      </c>
      <c r="K9" s="192"/>
      <c r="L9" s="192"/>
      <c r="M9" s="192"/>
      <c r="N9" s="192"/>
      <c r="O9" s="192"/>
      <c r="P9" s="192"/>
    </row>
    <row r="10" spans="1:16">
      <c r="A10" s="192" t="s">
        <v>3671</v>
      </c>
      <c r="B10" s="192" t="s">
        <v>1284</v>
      </c>
      <c r="C10" s="192" t="s">
        <v>1330</v>
      </c>
      <c r="D10" s="192" t="s">
        <v>5120</v>
      </c>
      <c r="E10" s="192">
        <v>54.072199999999995</v>
      </c>
      <c r="F10" s="192">
        <v>53.3279</v>
      </c>
      <c r="G10" s="193"/>
      <c r="H10" s="193"/>
      <c r="I10" s="193">
        <v>1.2025999999999999</v>
      </c>
      <c r="J10" s="193">
        <v>1.1346999999999998</v>
      </c>
      <c r="K10" s="192"/>
      <c r="L10" s="192"/>
      <c r="M10" s="192"/>
      <c r="N10" s="192"/>
      <c r="O10" s="192"/>
      <c r="P10" s="192"/>
    </row>
    <row r="11" spans="1:16">
      <c r="A11" s="192" t="s">
        <v>3731</v>
      </c>
      <c r="B11" s="192" t="s">
        <v>1286</v>
      </c>
      <c r="C11" s="192" t="s">
        <v>1287</v>
      </c>
      <c r="D11" s="192" t="s">
        <v>797</v>
      </c>
      <c r="E11" s="192">
        <v>41.949999999999996</v>
      </c>
      <c r="F11" s="192">
        <v>40.405199999999994</v>
      </c>
      <c r="G11" s="193">
        <v>0.99129999999999996</v>
      </c>
      <c r="H11" s="193">
        <v>0.99399999999999999</v>
      </c>
      <c r="I11" s="193"/>
      <c r="J11" s="193"/>
      <c r="K11" s="192"/>
      <c r="L11" s="192"/>
      <c r="M11" s="192"/>
      <c r="N11" s="192"/>
      <c r="O11" s="192"/>
      <c r="P11" s="192"/>
    </row>
    <row r="12" spans="1:16">
      <c r="A12" s="192" t="s">
        <v>3731</v>
      </c>
      <c r="B12" s="192" t="s">
        <v>1286</v>
      </c>
      <c r="C12" s="192" t="s">
        <v>1345</v>
      </c>
      <c r="D12" s="192" t="s">
        <v>5090</v>
      </c>
      <c r="E12" s="192">
        <v>41.949999999999996</v>
      </c>
      <c r="F12" s="192">
        <v>40.405199999999994</v>
      </c>
      <c r="G12" s="193"/>
      <c r="H12" s="193"/>
      <c r="I12" s="193">
        <v>0.97879999999999989</v>
      </c>
      <c r="J12" s="193">
        <v>0.98539999999999994</v>
      </c>
      <c r="K12" s="192"/>
      <c r="L12" s="192"/>
      <c r="M12" s="192"/>
      <c r="N12" s="192"/>
      <c r="O12" s="192"/>
      <c r="P12" s="192"/>
    </row>
    <row r="13" spans="1:16">
      <c r="A13" s="192" t="s">
        <v>3758</v>
      </c>
      <c r="B13" s="192" t="s">
        <v>1288</v>
      </c>
      <c r="C13" s="192" t="s">
        <v>1289</v>
      </c>
      <c r="D13" s="192" t="s">
        <v>859</v>
      </c>
      <c r="E13" s="192">
        <v>47.178699999999999</v>
      </c>
      <c r="F13" s="192">
        <v>46.648799999999994</v>
      </c>
      <c r="G13" s="193">
        <v>1.1562999999999999</v>
      </c>
      <c r="H13" s="193">
        <v>1.1045999999999998</v>
      </c>
      <c r="I13" s="193">
        <v>1.1562999999999999</v>
      </c>
      <c r="J13" s="193">
        <v>1.1045999999999998</v>
      </c>
      <c r="K13" s="192"/>
      <c r="L13" s="192"/>
      <c r="M13" s="192"/>
      <c r="N13" s="192"/>
      <c r="O13" s="192"/>
      <c r="P13" s="192"/>
    </row>
    <row r="14" spans="1:16">
      <c r="A14" s="192" t="s">
        <v>9788</v>
      </c>
      <c r="B14" s="192" t="s">
        <v>3957</v>
      </c>
      <c r="C14" s="192" t="s">
        <v>1472</v>
      </c>
      <c r="D14" s="192" t="s">
        <v>896</v>
      </c>
      <c r="E14" s="192"/>
      <c r="F14" s="192"/>
      <c r="G14" s="193">
        <v>1.1205999999999998</v>
      </c>
      <c r="H14" s="193">
        <v>1.0810999999999999</v>
      </c>
      <c r="I14" s="193"/>
      <c r="J14" s="193"/>
      <c r="K14" s="192"/>
      <c r="L14" s="192"/>
      <c r="M14" s="192"/>
      <c r="N14" s="192"/>
      <c r="O14" s="192"/>
      <c r="P14" s="192"/>
    </row>
    <row r="15" spans="1:16">
      <c r="A15" s="192" t="s">
        <v>3788</v>
      </c>
      <c r="B15" s="192" t="s">
        <v>1291</v>
      </c>
      <c r="C15" s="192" t="s">
        <v>1311</v>
      </c>
      <c r="D15" s="192" t="s">
        <v>564</v>
      </c>
      <c r="E15" s="192">
        <v>35.126899999999999</v>
      </c>
      <c r="F15" s="192">
        <v>34.324399999999997</v>
      </c>
      <c r="G15" s="193"/>
      <c r="H15" s="193"/>
      <c r="I15" s="193">
        <v>0.7760999999999999</v>
      </c>
      <c r="J15" s="193">
        <v>0.84069999999999989</v>
      </c>
      <c r="K15" s="192"/>
      <c r="L15" s="192"/>
      <c r="M15" s="192"/>
      <c r="N15" s="192"/>
      <c r="O15" s="192"/>
      <c r="P15" s="192"/>
    </row>
    <row r="16" spans="1:16">
      <c r="A16" s="192" t="s">
        <v>3788</v>
      </c>
      <c r="B16" s="192" t="s">
        <v>1291</v>
      </c>
      <c r="C16" s="192" t="s">
        <v>1292</v>
      </c>
      <c r="D16" s="192" t="s">
        <v>5091</v>
      </c>
      <c r="E16" s="192">
        <v>35.126899999999999</v>
      </c>
      <c r="F16" s="192">
        <v>34.324399999999997</v>
      </c>
      <c r="G16" s="193">
        <v>0.83009999999999995</v>
      </c>
      <c r="H16" s="193">
        <v>0.88029999999999997</v>
      </c>
      <c r="I16" s="193">
        <v>0.83009999999999995</v>
      </c>
      <c r="J16" s="193">
        <v>0.88029999999999997</v>
      </c>
      <c r="K16" s="192"/>
      <c r="L16" s="192"/>
      <c r="M16" s="192"/>
      <c r="N16" s="192"/>
      <c r="O16" s="192"/>
      <c r="P16" s="192"/>
    </row>
    <row r="17" spans="1:16">
      <c r="A17" s="192" t="s">
        <v>3818</v>
      </c>
      <c r="B17" s="192" t="s">
        <v>4859</v>
      </c>
      <c r="C17" s="192" t="s">
        <v>1350</v>
      </c>
      <c r="D17" s="192" t="s">
        <v>5092</v>
      </c>
      <c r="E17" s="192">
        <v>31.130399999999998</v>
      </c>
      <c r="F17" s="192">
        <v>30.675599999999999</v>
      </c>
      <c r="G17" s="193">
        <v>0.73569999999999991</v>
      </c>
      <c r="H17" s="193">
        <v>0.8103999999999999</v>
      </c>
      <c r="I17" s="193"/>
      <c r="J17" s="193"/>
      <c r="K17" s="192"/>
      <c r="L17" s="192"/>
      <c r="M17" s="192"/>
      <c r="N17" s="192"/>
      <c r="O17" s="192"/>
      <c r="P17" s="192"/>
    </row>
    <row r="18" spans="1:16">
      <c r="A18" s="192" t="s">
        <v>3885</v>
      </c>
      <c r="B18" s="192" t="s">
        <v>3886</v>
      </c>
      <c r="C18" s="192" t="s">
        <v>1786</v>
      </c>
      <c r="D18" s="192" t="s">
        <v>5093</v>
      </c>
      <c r="E18" s="192">
        <v>48.994299999999996</v>
      </c>
      <c r="F18" s="192">
        <v>46.8934</v>
      </c>
      <c r="G18" s="193">
        <v>1.1577999999999999</v>
      </c>
      <c r="H18" s="193">
        <v>1.1054999999999999</v>
      </c>
      <c r="I18" s="193"/>
      <c r="J18" s="193"/>
      <c r="K18" s="192"/>
      <c r="L18" s="192"/>
      <c r="M18" s="192"/>
      <c r="N18" s="192"/>
      <c r="O18" s="192"/>
      <c r="P18" s="192"/>
    </row>
    <row r="19" spans="1:16">
      <c r="A19" s="192" t="s">
        <v>3888</v>
      </c>
      <c r="B19" s="192" t="s">
        <v>4860</v>
      </c>
      <c r="C19" s="192" t="s">
        <v>1405</v>
      </c>
      <c r="D19" s="192" t="s">
        <v>5094</v>
      </c>
      <c r="E19" s="192">
        <v>32.803899999999999</v>
      </c>
      <c r="F19" s="192">
        <v>30.7226</v>
      </c>
      <c r="G19" s="193">
        <v>0.77519999999999989</v>
      </c>
      <c r="H19" s="193">
        <v>0.84</v>
      </c>
      <c r="I19" s="193"/>
      <c r="J19" s="193"/>
      <c r="K19" s="192"/>
      <c r="L19" s="192"/>
      <c r="M19" s="192"/>
      <c r="N19" s="192"/>
      <c r="O19" s="192"/>
      <c r="P19" s="192"/>
    </row>
    <row r="20" spans="1:16">
      <c r="A20" s="192" t="s">
        <v>3900</v>
      </c>
      <c r="B20" s="192" t="s">
        <v>1293</v>
      </c>
      <c r="C20" s="192" t="s">
        <v>1294</v>
      </c>
      <c r="D20" s="192" t="s">
        <v>5095</v>
      </c>
      <c r="E20" s="192">
        <v>35.723999999999997</v>
      </c>
      <c r="F20" s="192">
        <v>34.970199999999998</v>
      </c>
      <c r="G20" s="193">
        <v>0.84419999999999995</v>
      </c>
      <c r="H20" s="193">
        <v>0.89049999999999996</v>
      </c>
      <c r="I20" s="193">
        <v>0.84419999999999995</v>
      </c>
      <c r="J20" s="193">
        <v>0.89049999999999996</v>
      </c>
      <c r="K20" s="192"/>
      <c r="L20" s="192"/>
      <c r="M20" s="192"/>
      <c r="N20" s="192"/>
      <c r="O20" s="192"/>
      <c r="P20" s="192"/>
    </row>
    <row r="21" spans="1:16">
      <c r="A21" s="192" t="s">
        <v>3900</v>
      </c>
      <c r="B21" s="192" t="s">
        <v>1293</v>
      </c>
      <c r="C21" s="192" t="s">
        <v>1295</v>
      </c>
      <c r="D21" s="192" t="s">
        <v>5097</v>
      </c>
      <c r="E21" s="192">
        <v>35.723999999999997</v>
      </c>
      <c r="F21" s="192">
        <v>34.970199999999998</v>
      </c>
      <c r="G21" s="193"/>
      <c r="H21" s="193"/>
      <c r="I21" s="193">
        <v>0.82909999999999995</v>
      </c>
      <c r="J21" s="193">
        <v>0.87959999999999994</v>
      </c>
      <c r="K21" s="192"/>
      <c r="L21" s="192"/>
      <c r="M21" s="192"/>
      <c r="N21" s="192"/>
      <c r="O21" s="192"/>
      <c r="P21" s="192"/>
    </row>
    <row r="22" spans="1:16">
      <c r="A22" s="192" t="s">
        <v>3941</v>
      </c>
      <c r="B22" s="192" t="s">
        <v>4524</v>
      </c>
      <c r="C22" s="192" t="s">
        <v>1402</v>
      </c>
      <c r="D22" s="192" t="s">
        <v>5098</v>
      </c>
      <c r="E22" s="192">
        <v>33.871699999999997</v>
      </c>
      <c r="F22" s="192">
        <v>33.549099999999996</v>
      </c>
      <c r="G22" s="193">
        <v>0.80039999999999989</v>
      </c>
      <c r="H22" s="193">
        <v>0.85859999999999992</v>
      </c>
      <c r="I22" s="193"/>
      <c r="J22" s="193"/>
      <c r="K22" s="192"/>
      <c r="L22" s="192"/>
      <c r="M22" s="192"/>
      <c r="N22" s="192"/>
      <c r="O22" s="192"/>
      <c r="P22" s="192"/>
    </row>
    <row r="23" spans="1:16">
      <c r="A23" s="192" t="s">
        <v>3966</v>
      </c>
      <c r="B23" s="192" t="s">
        <v>1296</v>
      </c>
      <c r="C23" s="192" t="s">
        <v>1309</v>
      </c>
      <c r="D23" s="192" t="s">
        <v>5099</v>
      </c>
      <c r="E23" s="192">
        <v>34.9133</v>
      </c>
      <c r="F23" s="192">
        <v>34.097699999999996</v>
      </c>
      <c r="G23" s="193">
        <v>0.82509999999999994</v>
      </c>
      <c r="H23" s="193">
        <v>0.87659999999999993</v>
      </c>
      <c r="I23" s="193"/>
      <c r="J23" s="193"/>
      <c r="K23" s="192"/>
      <c r="L23" s="192"/>
      <c r="M23" s="192"/>
      <c r="N23" s="192"/>
      <c r="O23" s="192"/>
      <c r="P23" s="192"/>
    </row>
    <row r="24" spans="1:16">
      <c r="A24" s="192" t="s">
        <v>3966</v>
      </c>
      <c r="B24" s="192" t="s">
        <v>1296</v>
      </c>
      <c r="C24" s="192" t="s">
        <v>1295</v>
      </c>
      <c r="D24" s="192" t="s">
        <v>5097</v>
      </c>
      <c r="E24" s="192">
        <v>34.9133</v>
      </c>
      <c r="F24" s="192">
        <v>34.097699999999996</v>
      </c>
      <c r="G24" s="193"/>
      <c r="H24" s="193"/>
      <c r="I24" s="193">
        <v>0.82509999999999994</v>
      </c>
      <c r="J24" s="193">
        <v>0.87659999999999993</v>
      </c>
      <c r="K24" s="192"/>
      <c r="L24" s="192"/>
      <c r="M24" s="192"/>
      <c r="N24" s="192"/>
      <c r="O24" s="192"/>
      <c r="P24" s="192"/>
    </row>
    <row r="25" spans="1:16">
      <c r="A25" s="192" t="s">
        <v>3985</v>
      </c>
      <c r="B25" s="192" t="s">
        <v>1297</v>
      </c>
      <c r="C25" s="192" t="s">
        <v>1298</v>
      </c>
      <c r="D25" s="192" t="s">
        <v>5100</v>
      </c>
      <c r="E25" s="192">
        <v>32.315099999999994</v>
      </c>
      <c r="F25" s="192">
        <v>31.529799999999998</v>
      </c>
      <c r="G25" s="193">
        <v>0.76369999999999993</v>
      </c>
      <c r="H25" s="193">
        <v>0.83139999999999992</v>
      </c>
      <c r="I25" s="193">
        <v>0.76369999999999993</v>
      </c>
      <c r="J25" s="193">
        <v>0.83139999999999992</v>
      </c>
      <c r="K25" s="192"/>
      <c r="L25" s="192"/>
      <c r="M25" s="192"/>
      <c r="N25" s="192"/>
      <c r="O25" s="192"/>
      <c r="P25" s="192"/>
    </row>
    <row r="26" spans="1:16">
      <c r="A26" s="192" t="s">
        <v>4013</v>
      </c>
      <c r="B26" s="192" t="s">
        <v>1299</v>
      </c>
      <c r="C26" s="192" t="s">
        <v>1300</v>
      </c>
      <c r="D26" s="192" t="s">
        <v>5096</v>
      </c>
      <c r="E26" s="192">
        <v>32.984099999999998</v>
      </c>
      <c r="F26" s="192">
        <v>32.287299999999995</v>
      </c>
      <c r="G26" s="193">
        <v>0.78139999999999998</v>
      </c>
      <c r="H26" s="193">
        <v>0.84459999999999991</v>
      </c>
      <c r="I26" s="193">
        <v>0.78139999999999998</v>
      </c>
      <c r="J26" s="193">
        <v>0.84459999999999991</v>
      </c>
      <c r="K26" s="192"/>
      <c r="L26" s="192"/>
      <c r="M26" s="192"/>
      <c r="N26" s="192"/>
      <c r="O26" s="192"/>
      <c r="P26" s="192"/>
    </row>
    <row r="27" spans="1:16">
      <c r="A27" s="192" t="s">
        <v>4013</v>
      </c>
      <c r="B27" s="192" t="s">
        <v>1299</v>
      </c>
      <c r="C27" s="192" t="s">
        <v>1301</v>
      </c>
      <c r="D27" s="192" t="s">
        <v>5101</v>
      </c>
      <c r="E27" s="192">
        <v>32.984099999999998</v>
      </c>
      <c r="F27" s="192">
        <v>32.287299999999995</v>
      </c>
      <c r="G27" s="193"/>
      <c r="H27" s="193"/>
      <c r="I27" s="193">
        <v>0.78139999999999998</v>
      </c>
      <c r="J27" s="193">
        <v>0.84459999999999991</v>
      </c>
      <c r="K27" s="192"/>
      <c r="L27" s="192"/>
      <c r="M27" s="192"/>
      <c r="N27" s="192"/>
      <c r="O27" s="192"/>
      <c r="P27" s="192"/>
    </row>
    <row r="28" spans="1:16">
      <c r="A28" s="192" t="s">
        <v>4045</v>
      </c>
      <c r="B28" s="192" t="s">
        <v>1302</v>
      </c>
      <c r="C28" s="192" t="s">
        <v>1303</v>
      </c>
      <c r="D28" s="192" t="s">
        <v>5089</v>
      </c>
      <c r="E28" s="192">
        <v>30.003899999999998</v>
      </c>
      <c r="F28" s="192">
        <v>29.439699999999998</v>
      </c>
      <c r="G28" s="193">
        <v>0.70899999999999996</v>
      </c>
      <c r="H28" s="193">
        <v>0.7901999999999999</v>
      </c>
      <c r="I28" s="193">
        <v>0.70899999999999996</v>
      </c>
      <c r="J28" s="193">
        <v>0.7901999999999999</v>
      </c>
      <c r="K28" s="192"/>
      <c r="L28" s="192"/>
      <c r="M28" s="192"/>
      <c r="N28" s="192"/>
      <c r="O28" s="192"/>
      <c r="P28" s="192"/>
    </row>
    <row r="29" spans="1:16">
      <c r="A29" s="192" t="s">
        <v>4084</v>
      </c>
      <c r="B29" s="192" t="s">
        <v>4861</v>
      </c>
      <c r="C29" s="192" t="s">
        <v>1383</v>
      </c>
      <c r="D29" s="192" t="s">
        <v>5102</v>
      </c>
      <c r="E29" s="192">
        <v>36.360199999999999</v>
      </c>
      <c r="F29" s="192">
        <v>35.506699999999995</v>
      </c>
      <c r="G29" s="193">
        <v>0.85999999999999988</v>
      </c>
      <c r="H29" s="193">
        <v>0.90189999999999992</v>
      </c>
      <c r="I29" s="193"/>
      <c r="J29" s="193"/>
      <c r="K29" s="192"/>
      <c r="L29" s="192"/>
      <c r="M29" s="192"/>
      <c r="N29" s="192"/>
      <c r="O29" s="192"/>
      <c r="P29" s="192"/>
    </row>
    <row r="30" spans="1:16">
      <c r="A30" s="192" t="s">
        <v>4098</v>
      </c>
      <c r="B30" s="192" t="s">
        <v>4862</v>
      </c>
      <c r="C30" s="192" t="s">
        <v>1787</v>
      </c>
      <c r="D30" s="192" t="s">
        <v>5103</v>
      </c>
      <c r="E30" s="192">
        <v>37.4011</v>
      </c>
      <c r="F30" s="192">
        <v>36.098299999999995</v>
      </c>
      <c r="G30" s="193">
        <v>0.88389999999999991</v>
      </c>
      <c r="H30" s="193">
        <v>0.91899999999999993</v>
      </c>
      <c r="I30" s="193"/>
      <c r="J30" s="193"/>
      <c r="K30" s="192"/>
      <c r="L30" s="192"/>
      <c r="M30" s="192"/>
      <c r="N30" s="192"/>
      <c r="O30" s="192"/>
      <c r="P30" s="192"/>
    </row>
    <row r="31" spans="1:16">
      <c r="A31" s="192" t="s">
        <v>4120</v>
      </c>
      <c r="B31" s="192" t="s">
        <v>1304</v>
      </c>
      <c r="C31" s="192" t="s">
        <v>1305</v>
      </c>
      <c r="D31" s="192" t="s">
        <v>5104</v>
      </c>
      <c r="E31" s="192">
        <v>46.262899999999995</v>
      </c>
      <c r="F31" s="192">
        <v>45.212499999999999</v>
      </c>
      <c r="G31" s="193">
        <v>1.2429999999999999</v>
      </c>
      <c r="H31" s="193">
        <v>1.1605999999999999</v>
      </c>
      <c r="I31" s="193"/>
      <c r="J31" s="193"/>
      <c r="K31" s="192"/>
      <c r="L31" s="192"/>
      <c r="M31" s="192"/>
      <c r="N31" s="192"/>
      <c r="O31" s="192"/>
      <c r="P31" s="192"/>
    </row>
    <row r="32" spans="1:16">
      <c r="A32" s="192" t="s">
        <v>4132</v>
      </c>
      <c r="B32" s="192" t="s">
        <v>1306</v>
      </c>
      <c r="C32" s="192" t="s">
        <v>1307</v>
      </c>
      <c r="D32" s="192" t="s">
        <v>5105</v>
      </c>
      <c r="E32" s="192">
        <v>35.3127</v>
      </c>
      <c r="F32" s="192">
        <v>34.465199999999996</v>
      </c>
      <c r="G32" s="193">
        <v>0.83449999999999991</v>
      </c>
      <c r="H32" s="193">
        <v>0.88349999999999995</v>
      </c>
      <c r="I32" s="193">
        <v>0.83449999999999991</v>
      </c>
      <c r="J32" s="193">
        <v>0.88349999999999995</v>
      </c>
      <c r="K32" s="192"/>
      <c r="L32" s="192"/>
      <c r="M32" s="192"/>
      <c r="N32" s="192"/>
      <c r="O32" s="192"/>
      <c r="P32" s="192"/>
    </row>
    <row r="33" spans="1:16">
      <c r="A33" s="192" t="s">
        <v>3977</v>
      </c>
      <c r="B33" s="192" t="s">
        <v>1308</v>
      </c>
      <c r="C33" s="192" t="s">
        <v>1309</v>
      </c>
      <c r="D33" s="192" t="s">
        <v>5099</v>
      </c>
      <c r="E33" s="192">
        <v>38.133399999999995</v>
      </c>
      <c r="F33" s="192">
        <v>37.440799999999996</v>
      </c>
      <c r="G33" s="193"/>
      <c r="H33" s="193"/>
      <c r="I33" s="193">
        <v>0.9010999999999999</v>
      </c>
      <c r="J33" s="193">
        <v>0.93119999999999992</v>
      </c>
      <c r="K33" s="192"/>
      <c r="L33" s="192"/>
      <c r="M33" s="192"/>
      <c r="N33" s="192"/>
      <c r="O33" s="192"/>
      <c r="P33" s="192"/>
    </row>
    <row r="34" spans="1:16">
      <c r="A34" s="192" t="s">
        <v>3977</v>
      </c>
      <c r="B34" s="192" t="s">
        <v>1308</v>
      </c>
      <c r="C34" s="192" t="s">
        <v>1610</v>
      </c>
      <c r="D34" s="192" t="s">
        <v>5106</v>
      </c>
      <c r="E34" s="192">
        <v>38.133399999999995</v>
      </c>
      <c r="F34" s="192">
        <v>37.440799999999996</v>
      </c>
      <c r="G34" s="193">
        <v>0.9010999999999999</v>
      </c>
      <c r="H34" s="193">
        <v>0.93119999999999992</v>
      </c>
      <c r="I34" s="193"/>
      <c r="J34" s="193"/>
      <c r="K34" s="192"/>
      <c r="L34" s="192"/>
      <c r="M34" s="192"/>
      <c r="N34" s="192"/>
      <c r="O34" s="192"/>
      <c r="P34" s="192"/>
    </row>
    <row r="35" spans="1:16">
      <c r="A35" s="192" t="s">
        <v>3608</v>
      </c>
      <c r="B35" s="192" t="s">
        <v>1310</v>
      </c>
      <c r="C35" s="192" t="s">
        <v>1311</v>
      </c>
      <c r="D35" s="192" t="s">
        <v>564</v>
      </c>
      <c r="E35" s="192">
        <v>31.2639</v>
      </c>
      <c r="F35" s="192">
        <v>30.548999999999999</v>
      </c>
      <c r="G35" s="193"/>
      <c r="H35" s="193"/>
      <c r="I35" s="193">
        <v>0.73909999999999998</v>
      </c>
      <c r="J35" s="193">
        <v>0.81299999999999994</v>
      </c>
      <c r="K35" s="192"/>
      <c r="L35" s="192"/>
      <c r="M35" s="192"/>
      <c r="N35" s="192"/>
      <c r="O35" s="192"/>
      <c r="P35" s="192"/>
    </row>
    <row r="36" spans="1:16">
      <c r="A36" s="192" t="s">
        <v>3608</v>
      </c>
      <c r="B36" s="192" t="s">
        <v>1310</v>
      </c>
      <c r="C36" s="192" t="s">
        <v>1335</v>
      </c>
      <c r="D36" s="192" t="s">
        <v>5107</v>
      </c>
      <c r="E36" s="192">
        <v>31.2639</v>
      </c>
      <c r="F36" s="192">
        <v>30.548999999999999</v>
      </c>
      <c r="G36" s="193">
        <v>0.73909999999999998</v>
      </c>
      <c r="H36" s="193">
        <v>0.81299999999999994</v>
      </c>
      <c r="I36" s="193"/>
      <c r="J36" s="193"/>
      <c r="K36" s="192"/>
      <c r="L36" s="192"/>
      <c r="M36" s="192"/>
      <c r="N36" s="192"/>
      <c r="O36" s="192"/>
      <c r="P36" s="192"/>
    </row>
    <row r="37" spans="1:16">
      <c r="A37" s="192" t="s">
        <v>3659</v>
      </c>
      <c r="B37" s="192" t="s">
        <v>1312</v>
      </c>
      <c r="C37" s="192" t="s">
        <v>1313</v>
      </c>
      <c r="D37" s="192" t="s">
        <v>673</v>
      </c>
      <c r="E37" s="192">
        <v>32.666399999999996</v>
      </c>
      <c r="F37" s="192">
        <v>31.971699999999998</v>
      </c>
      <c r="G37" s="193"/>
      <c r="H37" s="193"/>
      <c r="I37" s="193">
        <v>0.7569999999999999</v>
      </c>
      <c r="J37" s="193">
        <v>0.82639999999999991</v>
      </c>
      <c r="K37" s="192"/>
      <c r="L37" s="192"/>
      <c r="M37" s="192"/>
      <c r="N37" s="192"/>
      <c r="O37" s="192"/>
      <c r="P37" s="192"/>
    </row>
    <row r="38" spans="1:16">
      <c r="A38" s="192" t="s">
        <v>3659</v>
      </c>
      <c r="B38" s="192" t="s">
        <v>1312</v>
      </c>
      <c r="C38" s="192" t="s">
        <v>1295</v>
      </c>
      <c r="D38" s="192" t="s">
        <v>5097</v>
      </c>
      <c r="E38" s="192">
        <v>32.666399999999996</v>
      </c>
      <c r="F38" s="192">
        <v>31.971699999999998</v>
      </c>
      <c r="G38" s="193">
        <v>0.77199999999999991</v>
      </c>
      <c r="H38" s="193">
        <v>0.8375999999999999</v>
      </c>
      <c r="I38" s="193">
        <v>0.77199999999999991</v>
      </c>
      <c r="J38" s="193">
        <v>0.8375999999999999</v>
      </c>
      <c r="K38" s="192"/>
      <c r="L38" s="192"/>
      <c r="M38" s="192"/>
      <c r="N38" s="192"/>
      <c r="O38" s="192"/>
      <c r="P38" s="192"/>
    </row>
    <row r="39" spans="1:16">
      <c r="A39" s="192" t="s">
        <v>4240</v>
      </c>
      <c r="B39" s="192" t="s">
        <v>4863</v>
      </c>
      <c r="C39" s="192" t="s">
        <v>1613</v>
      </c>
      <c r="D39" s="192" t="s">
        <v>5108</v>
      </c>
      <c r="E39" s="192">
        <v>37.283399999999993</v>
      </c>
      <c r="F39" s="192">
        <v>37.305999999999997</v>
      </c>
      <c r="G39" s="193">
        <v>0.99999999999999989</v>
      </c>
      <c r="H39" s="193">
        <v>1</v>
      </c>
      <c r="I39" s="193">
        <v>0.99999999999999989</v>
      </c>
      <c r="J39" s="193">
        <v>1</v>
      </c>
      <c r="K39" s="192" t="s">
        <v>3550</v>
      </c>
      <c r="L39" s="192"/>
      <c r="M39" s="192">
        <v>0.8869999999999999</v>
      </c>
      <c r="N39" s="192"/>
      <c r="O39" s="192"/>
      <c r="P39" s="192"/>
    </row>
    <row r="40" spans="1:16">
      <c r="A40" s="192" t="s">
        <v>3988</v>
      </c>
      <c r="B40" s="192" t="s">
        <v>1314</v>
      </c>
      <c r="C40" s="192" t="s">
        <v>1298</v>
      </c>
      <c r="D40" s="192" t="s">
        <v>5100</v>
      </c>
      <c r="E40" s="192">
        <v>36.596999999999994</v>
      </c>
      <c r="F40" s="192">
        <v>35.347399999999993</v>
      </c>
      <c r="G40" s="193"/>
      <c r="H40" s="193"/>
      <c r="I40" s="193">
        <v>0.85139999999999993</v>
      </c>
      <c r="J40" s="193">
        <v>0.89569999999999994</v>
      </c>
      <c r="K40" s="192"/>
      <c r="L40" s="192"/>
      <c r="M40" s="192"/>
      <c r="N40" s="192"/>
      <c r="O40" s="192"/>
      <c r="P40" s="192"/>
    </row>
    <row r="41" spans="1:16">
      <c r="A41" s="192" t="s">
        <v>3988</v>
      </c>
      <c r="B41" s="192" t="s">
        <v>1314</v>
      </c>
      <c r="C41" s="192" t="s">
        <v>1345</v>
      </c>
      <c r="D41" s="192" t="s">
        <v>5090</v>
      </c>
      <c r="E41" s="192">
        <v>36.596999999999994</v>
      </c>
      <c r="F41" s="192">
        <v>35.347399999999993</v>
      </c>
      <c r="G41" s="193">
        <v>0.86489999999999989</v>
      </c>
      <c r="H41" s="193">
        <v>0.90539999999999998</v>
      </c>
      <c r="I41" s="193"/>
      <c r="J41" s="193"/>
      <c r="K41" s="192"/>
      <c r="L41" s="192"/>
      <c r="M41" s="192"/>
      <c r="N41" s="192"/>
      <c r="O41" s="192"/>
      <c r="P41" s="192"/>
    </row>
    <row r="42" spans="1:16">
      <c r="A42" s="192" t="s">
        <v>4261</v>
      </c>
      <c r="B42" s="192" t="s">
        <v>1315</v>
      </c>
      <c r="C42" s="192" t="s">
        <v>1316</v>
      </c>
      <c r="D42" s="192" t="s">
        <v>5109</v>
      </c>
      <c r="E42" s="192">
        <v>32.387599999999999</v>
      </c>
      <c r="F42" s="192">
        <v>36.288099999999993</v>
      </c>
      <c r="G42" s="193">
        <v>0.99999999999999989</v>
      </c>
      <c r="H42" s="193">
        <v>1</v>
      </c>
      <c r="I42" s="193"/>
      <c r="J42" s="193"/>
      <c r="K42" s="192" t="s">
        <v>3550</v>
      </c>
      <c r="L42" s="192"/>
      <c r="M42" s="192">
        <v>0.83239999999999992</v>
      </c>
      <c r="N42" s="192"/>
      <c r="O42" s="192"/>
      <c r="P42" s="192"/>
    </row>
    <row r="43" spans="1:16">
      <c r="A43" s="192" t="s">
        <v>4266</v>
      </c>
      <c r="B43" s="192" t="s">
        <v>1317</v>
      </c>
      <c r="C43" s="192" t="s">
        <v>1421</v>
      </c>
      <c r="D43" s="192" t="s">
        <v>5110</v>
      </c>
      <c r="E43" s="192">
        <v>45.665999999999997</v>
      </c>
      <c r="F43" s="192">
        <v>43.465799999999994</v>
      </c>
      <c r="G43" s="193">
        <v>1.1487999999999998</v>
      </c>
      <c r="H43" s="193">
        <v>1.0996999999999999</v>
      </c>
      <c r="I43" s="193"/>
      <c r="J43" s="193"/>
      <c r="K43" s="192"/>
      <c r="L43" s="192"/>
      <c r="M43" s="192"/>
      <c r="N43" s="192"/>
      <c r="O43" s="192"/>
      <c r="P43" s="192"/>
    </row>
    <row r="44" spans="1:16">
      <c r="A44" s="192" t="s">
        <v>4266</v>
      </c>
      <c r="B44" s="192" t="s">
        <v>1317</v>
      </c>
      <c r="C44" s="192" t="s">
        <v>1318</v>
      </c>
      <c r="D44" s="192" t="s">
        <v>5111</v>
      </c>
      <c r="E44" s="192">
        <v>45.665999999999997</v>
      </c>
      <c r="F44" s="192">
        <v>43.465799999999994</v>
      </c>
      <c r="G44" s="193"/>
      <c r="H44" s="193"/>
      <c r="I44" s="193">
        <v>1.0790999999999999</v>
      </c>
      <c r="J44" s="193">
        <v>1.0534999999999999</v>
      </c>
      <c r="K44" s="192"/>
      <c r="L44" s="192"/>
      <c r="M44" s="192"/>
      <c r="N44" s="192"/>
      <c r="O44" s="192"/>
      <c r="P44" s="192"/>
    </row>
    <row r="45" spans="1:16">
      <c r="A45" s="192" t="s">
        <v>9789</v>
      </c>
      <c r="B45" s="192" t="s">
        <v>4864</v>
      </c>
      <c r="C45" s="192" t="s">
        <v>1376</v>
      </c>
      <c r="D45" s="192" t="s">
        <v>5112</v>
      </c>
      <c r="E45" s="192"/>
      <c r="F45" s="192"/>
      <c r="G45" s="193">
        <v>1.1141999999999999</v>
      </c>
      <c r="H45" s="193">
        <v>1.0769</v>
      </c>
      <c r="I45" s="193"/>
      <c r="J45" s="193"/>
      <c r="K45" s="192"/>
      <c r="L45" s="192"/>
      <c r="M45" s="192"/>
      <c r="N45" s="192"/>
      <c r="O45" s="192"/>
      <c r="P45" s="192"/>
    </row>
    <row r="46" spans="1:16">
      <c r="A46" s="192" t="s">
        <v>4291</v>
      </c>
      <c r="B46" s="192" t="s">
        <v>4865</v>
      </c>
      <c r="C46" s="192" t="s">
        <v>1353</v>
      </c>
      <c r="D46" s="192" t="s">
        <v>5113</v>
      </c>
      <c r="E46" s="192">
        <v>35.186699999999995</v>
      </c>
      <c r="F46" s="192">
        <v>34.507499999999993</v>
      </c>
      <c r="G46" s="193">
        <v>0.83149999999999991</v>
      </c>
      <c r="H46" s="193">
        <v>0.88129999999999997</v>
      </c>
      <c r="I46" s="193"/>
      <c r="J46" s="193"/>
      <c r="K46" s="192"/>
      <c r="L46" s="192"/>
      <c r="M46" s="192"/>
      <c r="N46" s="192"/>
      <c r="O46" s="192"/>
      <c r="P46" s="192"/>
    </row>
    <row r="47" spans="1:16">
      <c r="A47" s="192" t="s">
        <v>4315</v>
      </c>
      <c r="B47" s="192" t="s">
        <v>1319</v>
      </c>
      <c r="C47" s="192" t="s">
        <v>1290</v>
      </c>
      <c r="D47" s="192" t="s">
        <v>5114</v>
      </c>
      <c r="E47" s="192">
        <v>36.666499999999999</v>
      </c>
      <c r="F47" s="192">
        <v>35.409199999999998</v>
      </c>
      <c r="G47" s="193">
        <v>0.86879999999999991</v>
      </c>
      <c r="H47" s="193">
        <v>0.9081999999999999</v>
      </c>
      <c r="I47" s="193">
        <v>0.86879999999999991</v>
      </c>
      <c r="J47" s="193">
        <v>0.9081999999999999</v>
      </c>
      <c r="K47" s="192"/>
      <c r="L47" s="192"/>
      <c r="M47" s="192"/>
      <c r="N47" s="192"/>
      <c r="O47" s="192"/>
      <c r="P47" s="192"/>
    </row>
    <row r="48" spans="1:16">
      <c r="A48" s="192" t="s">
        <v>5009</v>
      </c>
      <c r="B48" s="192" t="s">
        <v>1320</v>
      </c>
      <c r="C48" s="192" t="s">
        <v>1321</v>
      </c>
      <c r="D48" s="192" t="s">
        <v>5115</v>
      </c>
      <c r="E48" s="192">
        <v>32.864599999999996</v>
      </c>
      <c r="F48" s="192">
        <v>32.608699999999999</v>
      </c>
      <c r="G48" s="193">
        <v>0.77669999999999995</v>
      </c>
      <c r="H48" s="193">
        <v>0.84109999999999996</v>
      </c>
      <c r="I48" s="193"/>
      <c r="J48" s="193"/>
      <c r="K48" s="192"/>
      <c r="L48" s="192"/>
      <c r="M48" s="192"/>
      <c r="N48" s="192"/>
      <c r="O48" s="192"/>
      <c r="P48" s="192"/>
    </row>
    <row r="49" spans="1:16">
      <c r="A49" s="192" t="s">
        <v>5009</v>
      </c>
      <c r="B49" s="192" t="s">
        <v>1320</v>
      </c>
      <c r="C49" s="192" t="s">
        <v>1301</v>
      </c>
      <c r="D49" s="192" t="s">
        <v>5101</v>
      </c>
      <c r="E49" s="192">
        <v>32.864599999999996</v>
      </c>
      <c r="F49" s="192">
        <v>32.608699999999999</v>
      </c>
      <c r="G49" s="193"/>
      <c r="H49" s="193"/>
      <c r="I49" s="193">
        <v>0.77669999999999995</v>
      </c>
      <c r="J49" s="193">
        <v>0.84109999999999996</v>
      </c>
      <c r="K49" s="192"/>
      <c r="L49" s="192"/>
      <c r="M49" s="192"/>
      <c r="N49" s="192"/>
      <c r="O49" s="192"/>
      <c r="P49" s="192"/>
    </row>
    <row r="50" spans="1:16">
      <c r="A50" s="192" t="s">
        <v>4393</v>
      </c>
      <c r="B50" s="192" t="s">
        <v>1322</v>
      </c>
      <c r="C50" s="192" t="s">
        <v>1323</v>
      </c>
      <c r="D50" s="192" t="s">
        <v>5116</v>
      </c>
      <c r="E50" s="192">
        <v>33.121599999999994</v>
      </c>
      <c r="F50" s="192">
        <v>31.402699999999999</v>
      </c>
      <c r="G50" s="193">
        <v>0.99999999999999989</v>
      </c>
      <c r="H50" s="193">
        <v>1</v>
      </c>
      <c r="I50" s="193">
        <v>0.99999999999999989</v>
      </c>
      <c r="J50" s="193">
        <v>1</v>
      </c>
      <c r="K50" s="192" t="s">
        <v>3550</v>
      </c>
      <c r="L50" s="192"/>
      <c r="M50" s="192">
        <v>0.8012999999999999</v>
      </c>
      <c r="N50" s="192"/>
      <c r="O50" s="192"/>
      <c r="P50" s="192"/>
    </row>
    <row r="51" spans="1:16">
      <c r="A51" s="192" t="s">
        <v>4398</v>
      </c>
      <c r="B51" s="192" t="s">
        <v>1324</v>
      </c>
      <c r="C51" s="192" t="s">
        <v>1325</v>
      </c>
      <c r="D51" s="192" t="s">
        <v>5117</v>
      </c>
      <c r="E51" s="192">
        <v>33.807199999999995</v>
      </c>
      <c r="F51" s="192">
        <v>33.729499999999994</v>
      </c>
      <c r="G51" s="193">
        <v>0.8012999999999999</v>
      </c>
      <c r="H51" s="193">
        <v>0.85919999999999996</v>
      </c>
      <c r="I51" s="193"/>
      <c r="J51" s="193"/>
      <c r="K51" s="192"/>
      <c r="L51" s="192"/>
      <c r="M51" s="192"/>
      <c r="N51" s="192"/>
      <c r="O51" s="192"/>
      <c r="P51" s="192"/>
    </row>
    <row r="52" spans="1:16">
      <c r="A52" s="192" t="s">
        <v>4398</v>
      </c>
      <c r="B52" s="192" t="s">
        <v>1324</v>
      </c>
      <c r="C52" s="192" t="s">
        <v>1326</v>
      </c>
      <c r="D52" s="192" t="s">
        <v>5118</v>
      </c>
      <c r="E52" s="192">
        <v>33.807199999999995</v>
      </c>
      <c r="F52" s="192">
        <v>33.729499999999994</v>
      </c>
      <c r="G52" s="193"/>
      <c r="H52" s="193"/>
      <c r="I52" s="193">
        <v>0.8012999999999999</v>
      </c>
      <c r="J52" s="193">
        <v>0.85919999999999996</v>
      </c>
      <c r="K52" s="192"/>
      <c r="L52" s="192"/>
      <c r="M52" s="192"/>
      <c r="N52" s="192"/>
      <c r="O52" s="192"/>
      <c r="P52" s="192"/>
    </row>
    <row r="53" spans="1:16">
      <c r="A53" s="192" t="s">
        <v>4437</v>
      </c>
      <c r="B53" s="192" t="s">
        <v>1327</v>
      </c>
      <c r="C53" s="192" t="s">
        <v>1313</v>
      </c>
      <c r="D53" s="192" t="s">
        <v>673</v>
      </c>
      <c r="E53" s="192">
        <v>32.686099999999996</v>
      </c>
      <c r="F53" s="192">
        <v>31.880399999999998</v>
      </c>
      <c r="G53" s="193"/>
      <c r="H53" s="193"/>
      <c r="I53" s="193">
        <v>0.75139999999999996</v>
      </c>
      <c r="J53" s="193">
        <v>0.82219999999999993</v>
      </c>
      <c r="K53" s="192"/>
      <c r="L53" s="192"/>
      <c r="M53" s="192"/>
      <c r="N53" s="192"/>
      <c r="O53" s="192"/>
      <c r="P53" s="192"/>
    </row>
    <row r="54" spans="1:16">
      <c r="A54" s="192" t="s">
        <v>4437</v>
      </c>
      <c r="B54" s="192" t="s">
        <v>1327</v>
      </c>
      <c r="C54" s="192" t="s">
        <v>1328</v>
      </c>
      <c r="D54" s="192" t="s">
        <v>5119</v>
      </c>
      <c r="E54" s="192">
        <v>32.686099999999996</v>
      </c>
      <c r="F54" s="192">
        <v>31.880399999999998</v>
      </c>
      <c r="G54" s="193">
        <v>0.77239999999999998</v>
      </c>
      <c r="H54" s="193">
        <v>0.83789999999999998</v>
      </c>
      <c r="I54" s="193">
        <v>0.77239999999999998</v>
      </c>
      <c r="J54" s="193">
        <v>0.83789999999999998</v>
      </c>
      <c r="K54" s="192"/>
      <c r="L54" s="192"/>
      <c r="M54" s="192"/>
      <c r="N54" s="192"/>
      <c r="O54" s="192"/>
      <c r="P54" s="192"/>
    </row>
    <row r="55" spans="1:16">
      <c r="A55" s="192" t="s">
        <v>4471</v>
      </c>
      <c r="B55" s="192" t="s">
        <v>1329</v>
      </c>
      <c r="C55" s="192" t="s">
        <v>1330</v>
      </c>
      <c r="D55" s="192" t="s">
        <v>5120</v>
      </c>
      <c r="E55" s="192">
        <v>44.748099999999994</v>
      </c>
      <c r="F55" s="192">
        <v>43.148699999999998</v>
      </c>
      <c r="G55" s="193">
        <v>1.0721999999999998</v>
      </c>
      <c r="H55" s="193">
        <v>1.0488999999999999</v>
      </c>
      <c r="I55" s="193">
        <v>1.0721999999999998</v>
      </c>
      <c r="J55" s="193">
        <v>1.0488999999999999</v>
      </c>
      <c r="K55" s="192"/>
      <c r="L55" s="192"/>
      <c r="M55" s="192"/>
      <c r="N55" s="192"/>
      <c r="O55" s="192"/>
      <c r="P55" s="192"/>
    </row>
    <row r="56" spans="1:16">
      <c r="A56" s="192" t="s">
        <v>4326</v>
      </c>
      <c r="B56" s="192" t="s">
        <v>1331</v>
      </c>
      <c r="C56" s="192" t="s">
        <v>1326</v>
      </c>
      <c r="D56" s="192" t="s">
        <v>5118</v>
      </c>
      <c r="E56" s="192">
        <v>33.5443</v>
      </c>
      <c r="F56" s="192">
        <v>33.171399999999998</v>
      </c>
      <c r="G56" s="193">
        <v>0.79269999999999996</v>
      </c>
      <c r="H56" s="193">
        <v>0.85289999999999999</v>
      </c>
      <c r="I56" s="193">
        <v>0.79269999999999996</v>
      </c>
      <c r="J56" s="193">
        <v>0.85289999999999999</v>
      </c>
      <c r="K56" s="192"/>
      <c r="L56" s="192"/>
      <c r="M56" s="192"/>
      <c r="N56" s="192"/>
      <c r="O56" s="192"/>
      <c r="P56" s="192"/>
    </row>
    <row r="57" spans="1:16">
      <c r="A57" s="192" t="s">
        <v>9790</v>
      </c>
      <c r="B57" s="192" t="s">
        <v>4866</v>
      </c>
      <c r="C57" s="192" t="s">
        <v>1788</v>
      </c>
      <c r="D57" s="192" t="s">
        <v>5121</v>
      </c>
      <c r="E57" s="192"/>
      <c r="F57" s="192"/>
      <c r="G57" s="193">
        <v>0.38449999999999995</v>
      </c>
      <c r="H57" s="193">
        <v>0.51969999999999994</v>
      </c>
      <c r="I57" s="193"/>
      <c r="J57" s="193"/>
      <c r="K57" s="192"/>
      <c r="L57" s="192"/>
      <c r="M57" s="192"/>
      <c r="N57" s="192"/>
      <c r="O57" s="192"/>
      <c r="P57" s="192"/>
    </row>
    <row r="58" spans="1:16">
      <c r="A58" s="192" t="s">
        <v>9791</v>
      </c>
      <c r="B58" s="192" t="s">
        <v>4867</v>
      </c>
      <c r="C58" s="192" t="s">
        <v>1408</v>
      </c>
      <c r="D58" s="192" t="s">
        <v>5122</v>
      </c>
      <c r="E58" s="192"/>
      <c r="F58" s="192"/>
      <c r="G58" s="193">
        <v>1.1444999999999999</v>
      </c>
      <c r="H58" s="193">
        <v>1.0968</v>
      </c>
      <c r="I58" s="193"/>
      <c r="J58" s="193"/>
      <c r="K58" s="192"/>
      <c r="L58" s="192"/>
      <c r="M58" s="192"/>
      <c r="N58" s="192"/>
      <c r="O58" s="192"/>
      <c r="P58" s="192"/>
    </row>
    <row r="59" spans="1:16">
      <c r="A59" s="192" t="s">
        <v>4557</v>
      </c>
      <c r="B59" s="192" t="s">
        <v>1332</v>
      </c>
      <c r="C59" s="192" t="s">
        <v>1333</v>
      </c>
      <c r="D59" s="192" t="s">
        <v>5123</v>
      </c>
      <c r="E59" s="192">
        <v>33.997899999999994</v>
      </c>
      <c r="F59" s="192">
        <v>33.587999999999994</v>
      </c>
      <c r="G59" s="193">
        <v>0.80339999999999989</v>
      </c>
      <c r="H59" s="193">
        <v>0.8607999999999999</v>
      </c>
      <c r="I59" s="193">
        <v>0.80339999999999989</v>
      </c>
      <c r="J59" s="193">
        <v>0.8607999999999999</v>
      </c>
      <c r="K59" s="192"/>
      <c r="L59" s="192"/>
      <c r="M59" s="192"/>
      <c r="N59" s="192"/>
      <c r="O59" s="192"/>
      <c r="P59" s="192"/>
    </row>
    <row r="60" spans="1:16">
      <c r="A60" s="192" t="s">
        <v>4583</v>
      </c>
      <c r="B60" s="192" t="s">
        <v>4868</v>
      </c>
      <c r="C60" s="192" t="s">
        <v>1430</v>
      </c>
      <c r="D60" s="192" t="s">
        <v>5124</v>
      </c>
      <c r="E60" s="192">
        <v>32.562599999999996</v>
      </c>
      <c r="F60" s="192">
        <v>32.726699999999994</v>
      </c>
      <c r="G60" s="193">
        <v>0.99999999999999989</v>
      </c>
      <c r="H60" s="193">
        <v>1</v>
      </c>
      <c r="I60" s="193"/>
      <c r="J60" s="193"/>
      <c r="K60" s="192" t="s">
        <v>3550</v>
      </c>
      <c r="L60" s="192"/>
      <c r="M60" s="192">
        <v>0.77469999999999994</v>
      </c>
      <c r="N60" s="192"/>
      <c r="O60" s="192"/>
      <c r="P60" s="192"/>
    </row>
    <row r="61" spans="1:16">
      <c r="A61" s="192" t="s">
        <v>4598</v>
      </c>
      <c r="B61" s="192" t="s">
        <v>1334</v>
      </c>
      <c r="C61" s="192" t="s">
        <v>1301</v>
      </c>
      <c r="D61" s="192" t="s">
        <v>5101</v>
      </c>
      <c r="E61" s="192">
        <v>30.463199999999997</v>
      </c>
      <c r="F61" s="192">
        <v>30.049299999999999</v>
      </c>
      <c r="G61" s="193">
        <v>0.7236999999999999</v>
      </c>
      <c r="H61" s="193">
        <v>0.80139999999999989</v>
      </c>
      <c r="I61" s="193">
        <v>0.7236999999999999</v>
      </c>
      <c r="J61" s="193">
        <v>0.80139999999999989</v>
      </c>
      <c r="K61" s="192"/>
      <c r="L61" s="192"/>
      <c r="M61" s="192"/>
      <c r="N61" s="192"/>
      <c r="O61" s="192"/>
      <c r="P61" s="192"/>
    </row>
    <row r="62" spans="1:16">
      <c r="A62" s="192" t="s">
        <v>4443</v>
      </c>
      <c r="B62" s="192" t="s">
        <v>1336</v>
      </c>
      <c r="C62" s="192" t="s">
        <v>1337</v>
      </c>
      <c r="D62" s="192" t="s">
        <v>5125</v>
      </c>
      <c r="E62" s="192">
        <v>33.302499999999995</v>
      </c>
      <c r="F62" s="192">
        <v>32.292599999999993</v>
      </c>
      <c r="G62" s="193">
        <v>0.78699999999999992</v>
      </c>
      <c r="H62" s="193">
        <v>0.8486999999999999</v>
      </c>
      <c r="I62" s="193">
        <v>0.78699999999999992</v>
      </c>
      <c r="J62" s="193">
        <v>0.8486999999999999</v>
      </c>
      <c r="K62" s="192"/>
      <c r="L62" s="192"/>
      <c r="M62" s="192"/>
      <c r="N62" s="192"/>
      <c r="O62" s="192"/>
      <c r="P62" s="192"/>
    </row>
    <row r="63" spans="1:16">
      <c r="A63" s="192" t="s">
        <v>4718</v>
      </c>
      <c r="B63" s="192" t="s">
        <v>4714</v>
      </c>
      <c r="C63" s="192" t="s">
        <v>1682</v>
      </c>
      <c r="D63" s="192" t="s">
        <v>5126</v>
      </c>
      <c r="E63" s="192">
        <v>37.885199999999998</v>
      </c>
      <c r="F63" s="192">
        <v>37.574199999999998</v>
      </c>
      <c r="G63" s="193">
        <v>0.89529999999999987</v>
      </c>
      <c r="H63" s="193">
        <v>0.92709999999999992</v>
      </c>
      <c r="I63" s="193"/>
      <c r="J63" s="193"/>
      <c r="K63" s="192"/>
      <c r="L63" s="192"/>
      <c r="M63" s="192"/>
      <c r="N63" s="192"/>
      <c r="O63" s="192"/>
      <c r="P63" s="192"/>
    </row>
    <row r="64" spans="1:16">
      <c r="A64" s="192" t="s">
        <v>4728</v>
      </c>
      <c r="B64" s="192" t="s">
        <v>4869</v>
      </c>
      <c r="C64" s="192" t="s">
        <v>1290</v>
      </c>
      <c r="D64" s="192" t="s">
        <v>5114</v>
      </c>
      <c r="E64" s="192">
        <v>41.294699999999999</v>
      </c>
      <c r="F64" s="192">
        <v>39.810199999999995</v>
      </c>
      <c r="G64" s="193"/>
      <c r="H64" s="193"/>
      <c r="I64" s="193">
        <v>0.91579999999999995</v>
      </c>
      <c r="J64" s="193">
        <v>0.94149999999999989</v>
      </c>
      <c r="K64" s="192"/>
      <c r="L64" s="192"/>
      <c r="M64" s="192"/>
      <c r="N64" s="192"/>
      <c r="O64" s="192"/>
      <c r="P64" s="192"/>
    </row>
    <row r="65" spans="1:16">
      <c r="A65" s="192" t="s">
        <v>4728</v>
      </c>
      <c r="B65" s="192" t="s">
        <v>4869</v>
      </c>
      <c r="C65" s="192" t="s">
        <v>1318</v>
      </c>
      <c r="D65" s="192" t="s">
        <v>5111</v>
      </c>
      <c r="E65" s="192">
        <v>41.294699999999999</v>
      </c>
      <c r="F65" s="192">
        <v>39.810199999999995</v>
      </c>
      <c r="G65" s="193">
        <v>0.98229999999999995</v>
      </c>
      <c r="H65" s="193">
        <v>0.9877999999999999</v>
      </c>
      <c r="I65" s="193"/>
      <c r="J65" s="193"/>
      <c r="K65" s="192"/>
      <c r="L65" s="192"/>
      <c r="M65" s="192"/>
      <c r="N65" s="192"/>
      <c r="O65" s="192"/>
      <c r="P65" s="192"/>
    </row>
    <row r="66" spans="1:16">
      <c r="A66" s="192" t="s">
        <v>4014</v>
      </c>
      <c r="B66" s="192" t="s">
        <v>1338</v>
      </c>
      <c r="C66" s="192" t="s">
        <v>1301</v>
      </c>
      <c r="D66" s="192" t="s">
        <v>5101</v>
      </c>
      <c r="E66" s="192">
        <v>32.270199999999996</v>
      </c>
      <c r="F66" s="192">
        <v>31.3096</v>
      </c>
      <c r="G66" s="193"/>
      <c r="H66" s="193"/>
      <c r="I66" s="193">
        <v>0.74239999999999995</v>
      </c>
      <c r="J66" s="193">
        <v>0.81549999999999989</v>
      </c>
      <c r="K66" s="192"/>
      <c r="L66" s="192"/>
      <c r="M66" s="192"/>
      <c r="N66" s="192"/>
      <c r="O66" s="192"/>
      <c r="P66" s="192"/>
    </row>
    <row r="67" spans="1:16">
      <c r="A67" s="192" t="s">
        <v>4014</v>
      </c>
      <c r="B67" s="192" t="s">
        <v>1338</v>
      </c>
      <c r="C67" s="192" t="s">
        <v>1339</v>
      </c>
      <c r="D67" s="192" t="s">
        <v>5127</v>
      </c>
      <c r="E67" s="192">
        <v>32.270199999999996</v>
      </c>
      <c r="F67" s="192">
        <v>31.3096</v>
      </c>
      <c r="G67" s="193">
        <v>0.76259999999999994</v>
      </c>
      <c r="H67" s="193">
        <v>0.83059999999999989</v>
      </c>
      <c r="I67" s="193">
        <v>0.76259999999999994</v>
      </c>
      <c r="J67" s="193">
        <v>0.83059999999999989</v>
      </c>
      <c r="K67" s="192"/>
      <c r="L67" s="192"/>
      <c r="M67" s="192"/>
      <c r="N67" s="192"/>
      <c r="O67" s="192"/>
      <c r="P67" s="192"/>
    </row>
    <row r="68" spans="1:16">
      <c r="A68" s="192" t="s">
        <v>4014</v>
      </c>
      <c r="B68" s="192" t="s">
        <v>1338</v>
      </c>
      <c r="C68" s="192" t="s">
        <v>1340</v>
      </c>
      <c r="D68" s="192" t="s">
        <v>5128</v>
      </c>
      <c r="E68" s="192">
        <v>32.270199999999996</v>
      </c>
      <c r="F68" s="192">
        <v>31.3096</v>
      </c>
      <c r="G68" s="193"/>
      <c r="H68" s="193"/>
      <c r="I68" s="193">
        <v>0.74239999999999995</v>
      </c>
      <c r="J68" s="193">
        <v>0.81549999999999989</v>
      </c>
      <c r="K68" s="192"/>
      <c r="L68" s="192"/>
      <c r="M68" s="192"/>
      <c r="N68" s="192"/>
      <c r="O68" s="192"/>
      <c r="P68" s="192"/>
    </row>
    <row r="69" spans="1:16">
      <c r="A69" s="192" t="s">
        <v>4789</v>
      </c>
      <c r="B69" s="192" t="s">
        <v>1341</v>
      </c>
      <c r="C69" s="192" t="s">
        <v>1342</v>
      </c>
      <c r="D69" s="192" t="s">
        <v>5129</v>
      </c>
      <c r="E69" s="192">
        <v>43.395099999999999</v>
      </c>
      <c r="F69" s="192">
        <v>43.161999999999999</v>
      </c>
      <c r="G69" s="193">
        <v>1.0254999999999999</v>
      </c>
      <c r="H69" s="193">
        <v>1.0173999999999999</v>
      </c>
      <c r="I69" s="193">
        <v>1.0254999999999999</v>
      </c>
      <c r="J69" s="193">
        <v>1.0173999999999999</v>
      </c>
      <c r="K69" s="192"/>
      <c r="L69" s="192"/>
      <c r="M69" s="192"/>
      <c r="N69" s="192"/>
      <c r="O69" s="192"/>
      <c r="P69" s="192"/>
    </row>
    <row r="70" spans="1:16">
      <c r="A70" s="192" t="s">
        <v>4800</v>
      </c>
      <c r="B70" s="192" t="s">
        <v>1343</v>
      </c>
      <c r="C70" s="192" t="s">
        <v>1340</v>
      </c>
      <c r="D70" s="192" t="s">
        <v>5128</v>
      </c>
      <c r="E70" s="192">
        <v>31.025599999999997</v>
      </c>
      <c r="F70" s="192">
        <v>30.3049</v>
      </c>
      <c r="G70" s="193">
        <v>0.73319999999999996</v>
      </c>
      <c r="H70" s="193">
        <v>0.8085</v>
      </c>
      <c r="I70" s="193"/>
      <c r="J70" s="193"/>
      <c r="K70" s="192"/>
      <c r="L70" s="192"/>
      <c r="M70" s="192"/>
      <c r="N70" s="192"/>
      <c r="O70" s="192"/>
      <c r="P70" s="192"/>
    </row>
    <row r="71" spans="1:16">
      <c r="A71" s="192" t="s">
        <v>4811</v>
      </c>
      <c r="B71" s="192" t="s">
        <v>4870</v>
      </c>
      <c r="C71" s="192" t="s">
        <v>1307</v>
      </c>
      <c r="D71" s="192" t="s">
        <v>5105</v>
      </c>
      <c r="E71" s="192">
        <v>38.5077</v>
      </c>
      <c r="F71" s="192">
        <v>37.746599999999994</v>
      </c>
      <c r="G71" s="193"/>
      <c r="H71" s="193"/>
      <c r="I71" s="193">
        <v>0.90999999999999992</v>
      </c>
      <c r="J71" s="193">
        <v>0.9375</v>
      </c>
      <c r="K71" s="192"/>
      <c r="L71" s="192"/>
      <c r="M71" s="192"/>
      <c r="N71" s="192"/>
      <c r="O71" s="192"/>
      <c r="P71" s="192"/>
    </row>
    <row r="72" spans="1:16">
      <c r="A72" s="192" t="s">
        <v>4811</v>
      </c>
      <c r="B72" s="192" t="s">
        <v>4870</v>
      </c>
      <c r="C72" s="192" t="s">
        <v>1479</v>
      </c>
      <c r="D72" s="192" t="s">
        <v>5130</v>
      </c>
      <c r="E72" s="192">
        <v>38.5077</v>
      </c>
      <c r="F72" s="192">
        <v>37.746599999999994</v>
      </c>
      <c r="G72" s="193">
        <v>0.92959999999999987</v>
      </c>
      <c r="H72" s="193">
        <v>0.95119999999999993</v>
      </c>
      <c r="I72" s="193"/>
      <c r="J72" s="193"/>
      <c r="K72" s="192"/>
      <c r="L72" s="192"/>
      <c r="M72" s="192"/>
      <c r="N72" s="192"/>
      <c r="O72" s="192"/>
      <c r="P72" s="192"/>
    </row>
    <row r="73" spans="1:16">
      <c r="A73" s="192" t="s">
        <v>4254</v>
      </c>
      <c r="B73" s="192" t="s">
        <v>1344</v>
      </c>
      <c r="C73" s="192" t="s">
        <v>1431</v>
      </c>
      <c r="D73" s="192" t="s">
        <v>5131</v>
      </c>
      <c r="E73" s="192">
        <v>38.710599999999999</v>
      </c>
      <c r="F73" s="192">
        <v>37.262999999999998</v>
      </c>
      <c r="G73" s="193">
        <v>0.99999999999999989</v>
      </c>
      <c r="H73" s="193">
        <v>1</v>
      </c>
      <c r="I73" s="193"/>
      <c r="J73" s="193"/>
      <c r="K73" s="192" t="s">
        <v>3550</v>
      </c>
      <c r="L73" s="192"/>
      <c r="M73" s="192">
        <v>0.92099999999999993</v>
      </c>
      <c r="N73" s="192"/>
      <c r="O73" s="192"/>
      <c r="P73" s="192"/>
    </row>
    <row r="74" spans="1:16">
      <c r="A74" s="192" t="s">
        <v>4643</v>
      </c>
      <c r="B74" s="192" t="s">
        <v>1789</v>
      </c>
      <c r="C74" s="192" t="s">
        <v>1337</v>
      </c>
      <c r="D74" s="192" t="s">
        <v>5125</v>
      </c>
      <c r="E74" s="192">
        <v>36.080999999999996</v>
      </c>
      <c r="F74" s="192">
        <v>34.864399999999996</v>
      </c>
      <c r="G74" s="193">
        <v>0.8526999999999999</v>
      </c>
      <c r="H74" s="193">
        <v>0.89659999999999995</v>
      </c>
      <c r="I74" s="193"/>
      <c r="J74" s="193"/>
      <c r="K74" s="192"/>
      <c r="L74" s="192"/>
      <c r="M74" s="192"/>
      <c r="N74" s="192" t="s">
        <v>3547</v>
      </c>
      <c r="O74" s="192" t="s">
        <v>3547</v>
      </c>
      <c r="P74" s="192"/>
    </row>
    <row r="75" spans="1:16">
      <c r="A75" s="192" t="s">
        <v>4532</v>
      </c>
      <c r="B75" s="192" t="s">
        <v>1790</v>
      </c>
      <c r="C75" s="192" t="s">
        <v>1788</v>
      </c>
      <c r="D75" s="192" t="s">
        <v>5121</v>
      </c>
      <c r="E75" s="192">
        <v>13.946099999999999</v>
      </c>
      <c r="F75" s="192">
        <v>13.999799999999999</v>
      </c>
      <c r="G75" s="193">
        <v>0.38449999999999995</v>
      </c>
      <c r="H75" s="193">
        <v>0.51969999999999994</v>
      </c>
      <c r="I75" s="193"/>
      <c r="J75" s="193"/>
      <c r="K75" s="192"/>
      <c r="L75" s="192" t="s">
        <v>3550</v>
      </c>
      <c r="M75" s="192">
        <v>0.33179999999999998</v>
      </c>
      <c r="N75" s="192" t="s">
        <v>3547</v>
      </c>
      <c r="O75" s="192" t="s">
        <v>3547</v>
      </c>
      <c r="P75" s="192"/>
    </row>
    <row r="76" spans="1:16">
      <c r="A76" s="192" t="s">
        <v>1346</v>
      </c>
      <c r="B76" s="192" t="s">
        <v>1347</v>
      </c>
      <c r="C76" s="192" t="s">
        <v>1325</v>
      </c>
      <c r="D76" s="192" t="s">
        <v>5117</v>
      </c>
      <c r="E76" s="192">
        <v>34.190899999999999</v>
      </c>
      <c r="F76" s="192">
        <v>33.871599999999994</v>
      </c>
      <c r="G76" s="193">
        <v>0.80799999999999994</v>
      </c>
      <c r="H76" s="193">
        <v>0.86419999999999997</v>
      </c>
      <c r="I76" s="193"/>
      <c r="J76" s="193"/>
      <c r="K76" s="192"/>
      <c r="L76" s="192"/>
      <c r="M76" s="192"/>
      <c r="N76" s="192" t="s">
        <v>3547</v>
      </c>
      <c r="O76" s="192" t="s">
        <v>3547</v>
      </c>
      <c r="P76" s="192"/>
    </row>
    <row r="77" spans="1:16">
      <c r="A77" s="192" t="s">
        <v>1348</v>
      </c>
      <c r="B77" s="192" t="s">
        <v>1349</v>
      </c>
      <c r="C77" s="192" t="s">
        <v>1350</v>
      </c>
      <c r="D77" s="192" t="s">
        <v>5092</v>
      </c>
      <c r="E77" s="192">
        <v>36.846399999999996</v>
      </c>
      <c r="F77" s="192">
        <v>37.026799999999994</v>
      </c>
      <c r="G77" s="193">
        <v>0.87069999999999992</v>
      </c>
      <c r="H77" s="193">
        <v>0.90949999999999998</v>
      </c>
      <c r="I77" s="193">
        <v>0.87069999999999992</v>
      </c>
      <c r="J77" s="193">
        <v>0.90949999999999998</v>
      </c>
      <c r="K77" s="192"/>
      <c r="L77" s="192"/>
      <c r="M77" s="192"/>
      <c r="N77" s="192" t="s">
        <v>3547</v>
      </c>
      <c r="O77" s="192" t="s">
        <v>3547</v>
      </c>
      <c r="P77" s="192"/>
    </row>
    <row r="78" spans="1:16">
      <c r="A78" s="192" t="s">
        <v>1791</v>
      </c>
      <c r="B78" s="192" t="s">
        <v>1792</v>
      </c>
      <c r="C78" s="192" t="s">
        <v>1330</v>
      </c>
      <c r="D78" s="192" t="s">
        <v>5120</v>
      </c>
      <c r="E78" s="192">
        <v>45.108899999999998</v>
      </c>
      <c r="F78" s="192">
        <v>43.901299999999999</v>
      </c>
      <c r="G78" s="193">
        <v>1.0721999999999998</v>
      </c>
      <c r="H78" s="193">
        <v>1.0488999999999999</v>
      </c>
      <c r="I78" s="193"/>
      <c r="J78" s="193"/>
      <c r="K78" s="192"/>
      <c r="L78" s="192" t="s">
        <v>3550</v>
      </c>
      <c r="M78" s="192">
        <v>1.0731999999999999</v>
      </c>
      <c r="N78" s="192" t="s">
        <v>3547</v>
      </c>
      <c r="O78" s="192" t="s">
        <v>3547</v>
      </c>
      <c r="P78" s="192"/>
    </row>
    <row r="79" spans="1:16">
      <c r="A79" s="192" t="s">
        <v>1793</v>
      </c>
      <c r="B79" s="192" t="s">
        <v>1794</v>
      </c>
      <c r="C79" s="192" t="s">
        <v>1290</v>
      </c>
      <c r="D79" s="192" t="s">
        <v>5114</v>
      </c>
      <c r="E79" s="192">
        <v>34.736199999999997</v>
      </c>
      <c r="F79" s="192">
        <v>34.404499999999999</v>
      </c>
      <c r="G79" s="193">
        <v>0.86879999999999991</v>
      </c>
      <c r="H79" s="193">
        <v>0.9081999999999999</v>
      </c>
      <c r="I79" s="193">
        <v>0.86879999999999991</v>
      </c>
      <c r="J79" s="193">
        <v>0.9081999999999999</v>
      </c>
      <c r="K79" s="192"/>
      <c r="L79" s="192" t="s">
        <v>3550</v>
      </c>
      <c r="M79" s="192">
        <v>0.82639999999999991</v>
      </c>
      <c r="N79" s="192" t="s">
        <v>3547</v>
      </c>
      <c r="O79" s="192" t="s">
        <v>3550</v>
      </c>
      <c r="P79" s="192">
        <v>0.82639999999999991</v>
      </c>
    </row>
    <row r="80" spans="1:16">
      <c r="A80" s="192" t="s">
        <v>1351</v>
      </c>
      <c r="B80" s="192" t="s">
        <v>1352</v>
      </c>
      <c r="C80" s="192" t="s">
        <v>1353</v>
      </c>
      <c r="D80" s="192" t="s">
        <v>5113</v>
      </c>
      <c r="E80" s="192">
        <v>38.576199999999993</v>
      </c>
      <c r="F80" s="192">
        <v>38.103999999999999</v>
      </c>
      <c r="G80" s="193">
        <v>0.91169999999999995</v>
      </c>
      <c r="H80" s="193">
        <v>0.93869999999999998</v>
      </c>
      <c r="I80" s="193">
        <v>0.91169999999999995</v>
      </c>
      <c r="J80" s="193">
        <v>0.93869999999999998</v>
      </c>
      <c r="K80" s="192"/>
      <c r="L80" s="192"/>
      <c r="M80" s="192"/>
      <c r="N80" s="192" t="s">
        <v>3547</v>
      </c>
      <c r="O80" s="192" t="s">
        <v>3547</v>
      </c>
      <c r="P80" s="192"/>
    </row>
    <row r="81" spans="1:16">
      <c r="A81" s="192" t="s">
        <v>1354</v>
      </c>
      <c r="B81" s="192" t="s">
        <v>1355</v>
      </c>
      <c r="C81" s="192" t="s">
        <v>1303</v>
      </c>
      <c r="D81" s="192" t="s">
        <v>5089</v>
      </c>
      <c r="E81" s="192">
        <v>35.114399999999996</v>
      </c>
      <c r="F81" s="192">
        <v>33.368499999999997</v>
      </c>
      <c r="G81" s="193">
        <v>0.82979999999999998</v>
      </c>
      <c r="H81" s="193">
        <v>0.88009999999999999</v>
      </c>
      <c r="I81" s="193">
        <v>0.82979999999999998</v>
      </c>
      <c r="J81" s="193">
        <v>0.88009999999999999</v>
      </c>
      <c r="K81" s="192"/>
      <c r="L81" s="192"/>
      <c r="M81" s="192"/>
      <c r="N81" s="192" t="s">
        <v>3547</v>
      </c>
      <c r="O81" s="192" t="s">
        <v>3547</v>
      </c>
      <c r="P81" s="192"/>
    </row>
    <row r="82" spans="1:16">
      <c r="A82" s="192" t="s">
        <v>1356</v>
      </c>
      <c r="B82" s="192" t="s">
        <v>1357</v>
      </c>
      <c r="C82" s="192" t="s">
        <v>1376</v>
      </c>
      <c r="D82" s="192" t="s">
        <v>5112</v>
      </c>
      <c r="E82" s="192">
        <v>40.384999999999998</v>
      </c>
      <c r="F82" s="192">
        <v>39.124299999999998</v>
      </c>
      <c r="G82" s="193">
        <v>1.1141999999999999</v>
      </c>
      <c r="H82" s="193">
        <v>1.0769</v>
      </c>
      <c r="I82" s="193"/>
      <c r="J82" s="193"/>
      <c r="K82" s="192"/>
      <c r="L82" s="192" t="s">
        <v>3550</v>
      </c>
      <c r="M82" s="192">
        <v>0.96079999999999988</v>
      </c>
      <c r="N82" s="192" t="s">
        <v>3547</v>
      </c>
      <c r="O82" s="192" t="s">
        <v>3547</v>
      </c>
      <c r="P82" s="192"/>
    </row>
    <row r="83" spans="1:16">
      <c r="A83" s="192" t="s">
        <v>1356</v>
      </c>
      <c r="B83" s="192" t="s">
        <v>1357</v>
      </c>
      <c r="C83" s="192" t="s">
        <v>1326</v>
      </c>
      <c r="D83" s="192" t="s">
        <v>5118</v>
      </c>
      <c r="E83" s="192">
        <v>40.384999999999998</v>
      </c>
      <c r="F83" s="192">
        <v>39.124299999999998</v>
      </c>
      <c r="G83" s="193">
        <v>0.95439999999999992</v>
      </c>
      <c r="H83" s="193">
        <v>0.96849999999999992</v>
      </c>
      <c r="I83" s="193">
        <v>0.91229999999999989</v>
      </c>
      <c r="J83" s="193">
        <v>0.93909999999999993</v>
      </c>
      <c r="K83" s="192"/>
      <c r="L83" s="192"/>
      <c r="M83" s="192"/>
      <c r="N83" s="192" t="s">
        <v>3547</v>
      </c>
      <c r="O83" s="192" t="s">
        <v>3547</v>
      </c>
      <c r="P83" s="192"/>
    </row>
    <row r="84" spans="1:16">
      <c r="A84" s="192" t="s">
        <v>4505</v>
      </c>
      <c r="B84" s="192" t="s">
        <v>1795</v>
      </c>
      <c r="C84" s="192" t="s">
        <v>1326</v>
      </c>
      <c r="D84" s="192" t="s">
        <v>5118</v>
      </c>
      <c r="E84" s="192">
        <v>44.005799999999994</v>
      </c>
      <c r="F84" s="192">
        <v>42.708199999999998</v>
      </c>
      <c r="G84" s="193">
        <v>1.0398999999999998</v>
      </c>
      <c r="H84" s="193">
        <v>1.0271999999999999</v>
      </c>
      <c r="I84" s="193"/>
      <c r="J84" s="193"/>
      <c r="K84" s="192"/>
      <c r="L84" s="192"/>
      <c r="M84" s="192"/>
      <c r="N84" s="192" t="s">
        <v>3547</v>
      </c>
      <c r="O84" s="192" t="s">
        <v>3547</v>
      </c>
      <c r="P84" s="192"/>
    </row>
    <row r="85" spans="1:16">
      <c r="A85" s="192" t="s">
        <v>1358</v>
      </c>
      <c r="B85" s="192" t="s">
        <v>1359</v>
      </c>
      <c r="C85" s="192" t="s">
        <v>1298</v>
      </c>
      <c r="D85" s="192" t="s">
        <v>5100</v>
      </c>
      <c r="E85" s="192">
        <v>34.447099999999999</v>
      </c>
      <c r="F85" s="192">
        <v>33.189099999999996</v>
      </c>
      <c r="G85" s="193"/>
      <c r="H85" s="193"/>
      <c r="I85" s="193">
        <v>0.81399999999999995</v>
      </c>
      <c r="J85" s="193">
        <v>0.86859999999999993</v>
      </c>
      <c r="K85" s="192"/>
      <c r="L85" s="192"/>
      <c r="M85" s="192"/>
      <c r="N85" s="192" t="s">
        <v>3547</v>
      </c>
      <c r="O85" s="192" t="s">
        <v>3547</v>
      </c>
      <c r="P85" s="192"/>
    </row>
    <row r="86" spans="1:16">
      <c r="A86" s="192" t="s">
        <v>1358</v>
      </c>
      <c r="B86" s="192" t="s">
        <v>1359</v>
      </c>
      <c r="C86" s="192" t="s">
        <v>1337</v>
      </c>
      <c r="D86" s="192" t="s">
        <v>5125</v>
      </c>
      <c r="E86" s="192">
        <v>34.447099999999999</v>
      </c>
      <c r="F86" s="192">
        <v>33.189099999999996</v>
      </c>
      <c r="G86" s="193">
        <v>0.81399999999999995</v>
      </c>
      <c r="H86" s="193">
        <v>0.86859999999999993</v>
      </c>
      <c r="I86" s="193"/>
      <c r="J86" s="193"/>
      <c r="K86" s="192"/>
      <c r="L86" s="192"/>
      <c r="M86" s="192"/>
      <c r="N86" s="192" t="s">
        <v>3547</v>
      </c>
      <c r="O86" s="192" t="s">
        <v>3547</v>
      </c>
      <c r="P86" s="192"/>
    </row>
    <row r="87" spans="1:16">
      <c r="A87" s="192" t="s">
        <v>1360</v>
      </c>
      <c r="B87" s="192" t="s">
        <v>1361</v>
      </c>
      <c r="C87" s="192" t="s">
        <v>1309</v>
      </c>
      <c r="D87" s="192" t="s">
        <v>5099</v>
      </c>
      <c r="E87" s="192">
        <v>39.059099999999994</v>
      </c>
      <c r="F87" s="192">
        <v>38.4925</v>
      </c>
      <c r="G87" s="193">
        <v>0.92299999999999993</v>
      </c>
      <c r="H87" s="193">
        <v>0.9466</v>
      </c>
      <c r="I87" s="193">
        <v>0.8698999999999999</v>
      </c>
      <c r="J87" s="193">
        <v>0.90899999999999992</v>
      </c>
      <c r="K87" s="192"/>
      <c r="L87" s="192"/>
      <c r="M87" s="192"/>
      <c r="N87" s="192" t="s">
        <v>3547</v>
      </c>
      <c r="O87" s="192" t="s">
        <v>3547</v>
      </c>
      <c r="P87" s="192"/>
    </row>
    <row r="88" spans="1:16">
      <c r="A88" s="192" t="s">
        <v>1362</v>
      </c>
      <c r="B88" s="192" t="s">
        <v>1363</v>
      </c>
      <c r="C88" s="192" t="s">
        <v>1285</v>
      </c>
      <c r="D88" s="192" t="s">
        <v>712</v>
      </c>
      <c r="E88" s="192">
        <v>51.091099999999997</v>
      </c>
      <c r="F88" s="192">
        <v>48.999499999999998</v>
      </c>
      <c r="G88" s="193">
        <v>1.2777999999999998</v>
      </c>
      <c r="H88" s="193">
        <v>1.1827999999999999</v>
      </c>
      <c r="I88" s="193">
        <v>1.2777999999999998</v>
      </c>
      <c r="J88" s="193">
        <v>1.1827999999999999</v>
      </c>
      <c r="K88" s="192"/>
      <c r="L88" s="192" t="s">
        <v>3550</v>
      </c>
      <c r="M88" s="192">
        <v>1.2154999999999998</v>
      </c>
      <c r="N88" s="192" t="s">
        <v>3547</v>
      </c>
      <c r="O88" s="192" t="s">
        <v>3550</v>
      </c>
      <c r="P88" s="192">
        <v>1.1925999999999999</v>
      </c>
    </row>
    <row r="89" spans="1:16">
      <c r="A89" s="192" t="s">
        <v>1796</v>
      </c>
      <c r="B89" s="192" t="s">
        <v>1797</v>
      </c>
      <c r="C89" s="192" t="s">
        <v>1785</v>
      </c>
      <c r="D89" s="192" t="s">
        <v>636</v>
      </c>
      <c r="E89" s="192">
        <v>53.377199999999995</v>
      </c>
      <c r="F89" s="192">
        <v>54.162599999999998</v>
      </c>
      <c r="G89" s="193">
        <v>1.3304999999999998</v>
      </c>
      <c r="H89" s="193">
        <v>1.216</v>
      </c>
      <c r="I89" s="193"/>
      <c r="J89" s="193"/>
      <c r="K89" s="192"/>
      <c r="L89" s="192" t="s">
        <v>3550</v>
      </c>
      <c r="M89" s="192">
        <v>1.2698999999999998</v>
      </c>
      <c r="N89" s="192" t="s">
        <v>3547</v>
      </c>
      <c r="O89" s="192" t="s">
        <v>3547</v>
      </c>
      <c r="P89" s="192"/>
    </row>
    <row r="90" spans="1:16">
      <c r="A90" s="192" t="s">
        <v>1364</v>
      </c>
      <c r="B90" s="192" t="s">
        <v>1365</v>
      </c>
      <c r="C90" s="192" t="s">
        <v>1307</v>
      </c>
      <c r="D90" s="192" t="s">
        <v>5105</v>
      </c>
      <c r="E90" s="192">
        <v>42.008699999999997</v>
      </c>
      <c r="F90" s="192">
        <v>41.243799999999993</v>
      </c>
      <c r="G90" s="193">
        <v>0.99269999999999992</v>
      </c>
      <c r="H90" s="193">
        <v>0.995</v>
      </c>
      <c r="I90" s="193">
        <v>0.92669999999999997</v>
      </c>
      <c r="J90" s="193">
        <v>0.94919999999999993</v>
      </c>
      <c r="K90" s="192"/>
      <c r="L90" s="192"/>
      <c r="M90" s="192"/>
      <c r="N90" s="192" t="s">
        <v>3547</v>
      </c>
      <c r="O90" s="192" t="s">
        <v>3547</v>
      </c>
      <c r="P90" s="192"/>
    </row>
    <row r="91" spans="1:16">
      <c r="A91" s="192" t="s">
        <v>1364</v>
      </c>
      <c r="B91" s="192" t="s">
        <v>1365</v>
      </c>
      <c r="C91" s="192" t="s">
        <v>1325</v>
      </c>
      <c r="D91" s="192" t="s">
        <v>5117</v>
      </c>
      <c r="E91" s="192">
        <v>42.008699999999997</v>
      </c>
      <c r="F91" s="192">
        <v>41.243799999999993</v>
      </c>
      <c r="G91" s="193"/>
      <c r="H91" s="193"/>
      <c r="I91" s="193">
        <v>0.92669999999999997</v>
      </c>
      <c r="J91" s="193">
        <v>0.94919999999999993</v>
      </c>
      <c r="K91" s="192"/>
      <c r="L91" s="192"/>
      <c r="M91" s="192"/>
      <c r="N91" s="192" t="s">
        <v>3547</v>
      </c>
      <c r="O91" s="192" t="s">
        <v>3547</v>
      </c>
      <c r="P91" s="192"/>
    </row>
    <row r="92" spans="1:16">
      <c r="A92" s="192" t="s">
        <v>1366</v>
      </c>
      <c r="B92" s="192" t="s">
        <v>1367</v>
      </c>
      <c r="C92" s="192" t="s">
        <v>1311</v>
      </c>
      <c r="D92" s="192" t="s">
        <v>564</v>
      </c>
      <c r="E92" s="192">
        <v>29.448599999999999</v>
      </c>
      <c r="F92" s="192">
        <v>29.618599999999997</v>
      </c>
      <c r="G92" s="193">
        <v>0.69589999999999996</v>
      </c>
      <c r="H92" s="193">
        <v>0.7800999999999999</v>
      </c>
      <c r="I92" s="193"/>
      <c r="J92" s="193"/>
      <c r="K92" s="192"/>
      <c r="L92" s="192"/>
      <c r="M92" s="192"/>
      <c r="N92" s="192" t="s">
        <v>3547</v>
      </c>
      <c r="O92" s="192" t="s">
        <v>3547</v>
      </c>
      <c r="P92" s="192"/>
    </row>
    <row r="93" spans="1:16">
      <c r="A93" s="192" t="s">
        <v>1798</v>
      </c>
      <c r="B93" s="192" t="s">
        <v>1799</v>
      </c>
      <c r="C93" s="192" t="s">
        <v>1479</v>
      </c>
      <c r="D93" s="192" t="s">
        <v>5130</v>
      </c>
      <c r="E93" s="192">
        <v>39.918099999999995</v>
      </c>
      <c r="F93" s="192">
        <v>38.756999999999998</v>
      </c>
      <c r="G93" s="193">
        <v>0.94339999999999991</v>
      </c>
      <c r="H93" s="193">
        <v>0.96089999999999998</v>
      </c>
      <c r="I93" s="193">
        <v>0.93019999999999992</v>
      </c>
      <c r="J93" s="193">
        <v>0.95169999999999999</v>
      </c>
      <c r="K93" s="192"/>
      <c r="L93" s="192"/>
      <c r="M93" s="192"/>
      <c r="N93" s="192" t="s">
        <v>3547</v>
      </c>
      <c r="O93" s="192" t="s">
        <v>3547</v>
      </c>
      <c r="P93" s="192"/>
    </row>
    <row r="94" spans="1:16">
      <c r="A94" s="192" t="s">
        <v>4543</v>
      </c>
      <c r="B94" s="192" t="s">
        <v>1800</v>
      </c>
      <c r="C94" s="192" t="s">
        <v>1788</v>
      </c>
      <c r="D94" s="192" t="s">
        <v>5121</v>
      </c>
      <c r="E94" s="192">
        <v>17.625899999999998</v>
      </c>
      <c r="F94" s="192">
        <v>16.692699999999999</v>
      </c>
      <c r="G94" s="193">
        <v>0.41649999999999998</v>
      </c>
      <c r="H94" s="193">
        <v>0.54889999999999994</v>
      </c>
      <c r="I94" s="193"/>
      <c r="J94" s="193"/>
      <c r="K94" s="192"/>
      <c r="L94" s="192"/>
      <c r="M94" s="192"/>
      <c r="N94" s="192" t="s">
        <v>3547</v>
      </c>
      <c r="O94" s="192" t="s">
        <v>3547</v>
      </c>
      <c r="P94" s="192"/>
    </row>
    <row r="95" spans="1:16">
      <c r="A95" s="192" t="s">
        <v>1368</v>
      </c>
      <c r="B95" s="192" t="s">
        <v>1369</v>
      </c>
      <c r="C95" s="192" t="s">
        <v>1321</v>
      </c>
      <c r="D95" s="192" t="s">
        <v>5115</v>
      </c>
      <c r="E95" s="192">
        <v>36.589699999999993</v>
      </c>
      <c r="F95" s="192">
        <v>35.768499999999996</v>
      </c>
      <c r="G95" s="193">
        <v>0.86469999999999991</v>
      </c>
      <c r="H95" s="193">
        <v>0.90519999999999989</v>
      </c>
      <c r="I95" s="193"/>
      <c r="J95" s="193"/>
      <c r="K95" s="192"/>
      <c r="L95" s="192"/>
      <c r="M95" s="192"/>
      <c r="N95" s="192" t="s">
        <v>3547</v>
      </c>
      <c r="O95" s="192" t="s">
        <v>3547</v>
      </c>
      <c r="P95" s="192"/>
    </row>
    <row r="96" spans="1:16">
      <c r="A96" s="192" t="s">
        <v>1368</v>
      </c>
      <c r="B96" s="192" t="s">
        <v>1369</v>
      </c>
      <c r="C96" s="192" t="s">
        <v>1301</v>
      </c>
      <c r="D96" s="192" t="s">
        <v>5101</v>
      </c>
      <c r="E96" s="192">
        <v>36.589699999999993</v>
      </c>
      <c r="F96" s="192">
        <v>35.768499999999996</v>
      </c>
      <c r="G96" s="193"/>
      <c r="H96" s="193"/>
      <c r="I96" s="193">
        <v>0.82169999999999987</v>
      </c>
      <c r="J96" s="193">
        <v>0.87419999999999998</v>
      </c>
      <c r="K96" s="192"/>
      <c r="L96" s="192"/>
      <c r="M96" s="192"/>
      <c r="N96" s="192" t="s">
        <v>3547</v>
      </c>
      <c r="O96" s="192" t="s">
        <v>3547</v>
      </c>
      <c r="P96" s="192"/>
    </row>
    <row r="97" spans="1:16">
      <c r="A97" s="192" t="s">
        <v>1370</v>
      </c>
      <c r="B97" s="192" t="s">
        <v>1371</v>
      </c>
      <c r="C97" s="192" t="s">
        <v>1350</v>
      </c>
      <c r="D97" s="192" t="s">
        <v>5092</v>
      </c>
      <c r="E97" s="192">
        <v>35.699299999999994</v>
      </c>
      <c r="F97" s="192">
        <v>36.1297</v>
      </c>
      <c r="G97" s="193">
        <v>0.84359999999999991</v>
      </c>
      <c r="H97" s="193">
        <v>0.89009999999999989</v>
      </c>
      <c r="I97" s="193"/>
      <c r="J97" s="193"/>
      <c r="K97" s="192"/>
      <c r="L97" s="192"/>
      <c r="M97" s="192"/>
      <c r="N97" s="192" t="s">
        <v>3547</v>
      </c>
      <c r="O97" s="192" t="s">
        <v>3547</v>
      </c>
      <c r="P97" s="192"/>
    </row>
    <row r="98" spans="1:16">
      <c r="A98" s="192" t="s">
        <v>1372</v>
      </c>
      <c r="B98" s="192" t="s">
        <v>1373</v>
      </c>
      <c r="C98" s="192" t="s">
        <v>1311</v>
      </c>
      <c r="D98" s="192" t="s">
        <v>564</v>
      </c>
      <c r="E98" s="192">
        <v>39.244099999999996</v>
      </c>
      <c r="F98" s="192">
        <v>38.279299999999999</v>
      </c>
      <c r="G98" s="193"/>
      <c r="H98" s="193"/>
      <c r="I98" s="193">
        <v>0.9131999999999999</v>
      </c>
      <c r="J98" s="193">
        <v>0.93969999999999998</v>
      </c>
      <c r="K98" s="192"/>
      <c r="L98" s="192"/>
      <c r="M98" s="192"/>
      <c r="N98" s="192" t="s">
        <v>3547</v>
      </c>
      <c r="O98" s="192" t="s">
        <v>3547</v>
      </c>
      <c r="P98" s="192"/>
    </row>
    <row r="99" spans="1:16">
      <c r="A99" s="192" t="s">
        <v>1372</v>
      </c>
      <c r="B99" s="192" t="s">
        <v>1373</v>
      </c>
      <c r="C99" s="192" t="s">
        <v>1350</v>
      </c>
      <c r="D99" s="192" t="s">
        <v>5092</v>
      </c>
      <c r="E99" s="192">
        <v>39.244099999999996</v>
      </c>
      <c r="F99" s="192">
        <v>38.279299999999999</v>
      </c>
      <c r="G99" s="193">
        <v>0.92739999999999989</v>
      </c>
      <c r="H99" s="193">
        <v>0.94969999999999999</v>
      </c>
      <c r="I99" s="193">
        <v>0.9131999999999999</v>
      </c>
      <c r="J99" s="193">
        <v>0.93969999999999998</v>
      </c>
      <c r="K99" s="192"/>
      <c r="L99" s="192"/>
      <c r="M99" s="192"/>
      <c r="N99" s="192" t="s">
        <v>3547</v>
      </c>
      <c r="O99" s="192" t="s">
        <v>3547</v>
      </c>
      <c r="P99" s="192"/>
    </row>
    <row r="100" spans="1:16">
      <c r="A100" s="192" t="s">
        <v>1374</v>
      </c>
      <c r="B100" s="192" t="s">
        <v>1375</v>
      </c>
      <c r="C100" s="192" t="s">
        <v>1376</v>
      </c>
      <c r="D100" s="192" t="s">
        <v>5112</v>
      </c>
      <c r="E100" s="192">
        <v>50.047499999999999</v>
      </c>
      <c r="F100" s="192">
        <v>48.682799999999993</v>
      </c>
      <c r="G100" s="193">
        <v>1.1827999999999999</v>
      </c>
      <c r="H100" s="193">
        <v>1.1217999999999999</v>
      </c>
      <c r="I100" s="193">
        <v>1.1141999999999999</v>
      </c>
      <c r="J100" s="193">
        <v>1.0769</v>
      </c>
      <c r="K100" s="192"/>
      <c r="L100" s="192"/>
      <c r="M100" s="192"/>
      <c r="N100" s="192" t="s">
        <v>3547</v>
      </c>
      <c r="O100" s="192" t="s">
        <v>3550</v>
      </c>
      <c r="P100" s="192">
        <v>1.1208999999999998</v>
      </c>
    </row>
    <row r="101" spans="1:16">
      <c r="A101" s="192" t="s">
        <v>3568</v>
      </c>
      <c r="B101" s="192" t="s">
        <v>1801</v>
      </c>
      <c r="C101" s="192" t="s">
        <v>1311</v>
      </c>
      <c r="D101" s="192" t="s">
        <v>564</v>
      </c>
      <c r="E101" s="192">
        <v>31.589899999999997</v>
      </c>
      <c r="F101" s="192">
        <v>31.129099999999998</v>
      </c>
      <c r="G101" s="193">
        <v>0.74649999999999994</v>
      </c>
      <c r="H101" s="193">
        <v>0.81859999999999999</v>
      </c>
      <c r="I101" s="193">
        <v>0.74649999999999994</v>
      </c>
      <c r="J101" s="193">
        <v>0.81859999999999999</v>
      </c>
      <c r="K101" s="192"/>
      <c r="L101" s="192"/>
      <c r="M101" s="192"/>
      <c r="N101" s="192" t="s">
        <v>3547</v>
      </c>
      <c r="O101" s="192" t="s">
        <v>3547</v>
      </c>
      <c r="P101" s="192"/>
    </row>
    <row r="102" spans="1:16">
      <c r="A102" s="192" t="s">
        <v>1377</v>
      </c>
      <c r="B102" s="192" t="s">
        <v>1378</v>
      </c>
      <c r="C102" s="192" t="s">
        <v>1350</v>
      </c>
      <c r="D102" s="192" t="s">
        <v>5092</v>
      </c>
      <c r="E102" s="192">
        <v>37.601099999999995</v>
      </c>
      <c r="F102" s="192">
        <v>36.892099999999999</v>
      </c>
      <c r="G102" s="193">
        <v>0.88859999999999995</v>
      </c>
      <c r="H102" s="193">
        <v>0.9222999999999999</v>
      </c>
      <c r="I102" s="193"/>
      <c r="J102" s="193"/>
      <c r="K102" s="192"/>
      <c r="L102" s="192"/>
      <c r="M102" s="192"/>
      <c r="N102" s="192" t="s">
        <v>3547</v>
      </c>
      <c r="O102" s="192" t="s">
        <v>3547</v>
      </c>
      <c r="P102" s="192"/>
    </row>
    <row r="103" spans="1:16">
      <c r="A103" s="192" t="s">
        <v>1377</v>
      </c>
      <c r="B103" s="192" t="s">
        <v>1378</v>
      </c>
      <c r="C103" s="192" t="s">
        <v>1333</v>
      </c>
      <c r="D103" s="192" t="s">
        <v>5123</v>
      </c>
      <c r="E103" s="192">
        <v>37.601099999999995</v>
      </c>
      <c r="F103" s="192">
        <v>36.892099999999999</v>
      </c>
      <c r="G103" s="193">
        <v>0.88859999999999995</v>
      </c>
      <c r="H103" s="193">
        <v>0.9222999999999999</v>
      </c>
      <c r="I103" s="193">
        <v>0.86589999999999989</v>
      </c>
      <c r="J103" s="193">
        <v>0.90609999999999991</v>
      </c>
      <c r="K103" s="192"/>
      <c r="L103" s="192"/>
      <c r="M103" s="192"/>
      <c r="N103" s="192" t="s">
        <v>3547</v>
      </c>
      <c r="O103" s="192" t="s">
        <v>3547</v>
      </c>
      <c r="P103" s="192"/>
    </row>
    <row r="104" spans="1:16">
      <c r="A104" s="192" t="s">
        <v>1379</v>
      </c>
      <c r="B104" s="192" t="s">
        <v>1380</v>
      </c>
      <c r="C104" s="192" t="s">
        <v>1337</v>
      </c>
      <c r="D104" s="192" t="s">
        <v>5125</v>
      </c>
      <c r="E104" s="192">
        <v>41.318999999999996</v>
      </c>
      <c r="F104" s="192">
        <v>39.778599999999997</v>
      </c>
      <c r="G104" s="193">
        <v>0.97639999999999993</v>
      </c>
      <c r="H104" s="193">
        <v>0.9837999999999999</v>
      </c>
      <c r="I104" s="193">
        <v>0.97639999999999993</v>
      </c>
      <c r="J104" s="193">
        <v>0.9837999999999999</v>
      </c>
      <c r="K104" s="192"/>
      <c r="L104" s="192"/>
      <c r="M104" s="192"/>
      <c r="N104" s="192" t="s">
        <v>3547</v>
      </c>
      <c r="O104" s="192" t="s">
        <v>3547</v>
      </c>
      <c r="P104" s="192"/>
    </row>
    <row r="105" spans="1:16">
      <c r="A105" s="192" t="s">
        <v>3686</v>
      </c>
      <c r="B105" s="192" t="s">
        <v>1802</v>
      </c>
      <c r="C105" s="192" t="s">
        <v>1285</v>
      </c>
      <c r="D105" s="192" t="s">
        <v>712</v>
      </c>
      <c r="E105" s="192">
        <v>49.813199999999995</v>
      </c>
      <c r="F105" s="192">
        <v>48.939499999999995</v>
      </c>
      <c r="G105" s="193">
        <v>1.2777999999999998</v>
      </c>
      <c r="H105" s="193">
        <v>1.1827999999999999</v>
      </c>
      <c r="I105" s="193"/>
      <c r="J105" s="193"/>
      <c r="K105" s="192"/>
      <c r="L105" s="192" t="s">
        <v>3550</v>
      </c>
      <c r="M105" s="192">
        <v>1.1850999999999998</v>
      </c>
      <c r="N105" s="192" t="s">
        <v>3547</v>
      </c>
      <c r="O105" s="192" t="s">
        <v>3547</v>
      </c>
      <c r="P105" s="192"/>
    </row>
    <row r="106" spans="1:16">
      <c r="A106" s="192" t="s">
        <v>4092</v>
      </c>
      <c r="B106" s="192" t="s">
        <v>1803</v>
      </c>
      <c r="C106" s="192" t="s">
        <v>1787</v>
      </c>
      <c r="D106" s="192" t="s">
        <v>5103</v>
      </c>
      <c r="E106" s="192">
        <v>39.721699999999998</v>
      </c>
      <c r="F106" s="192">
        <v>39.297699999999999</v>
      </c>
      <c r="G106" s="193">
        <v>0.93869999999999998</v>
      </c>
      <c r="H106" s="193">
        <v>0.9575999999999999</v>
      </c>
      <c r="I106" s="193"/>
      <c r="J106" s="193"/>
      <c r="K106" s="192"/>
      <c r="L106" s="192"/>
      <c r="M106" s="192"/>
      <c r="N106" s="192" t="s">
        <v>3547</v>
      </c>
      <c r="O106" s="192" t="s">
        <v>3547</v>
      </c>
      <c r="P106" s="192"/>
    </row>
    <row r="107" spans="1:16">
      <c r="A107" s="192" t="s">
        <v>1381</v>
      </c>
      <c r="B107" s="192" t="s">
        <v>1382</v>
      </c>
      <c r="C107" s="192" t="s">
        <v>1383</v>
      </c>
      <c r="D107" s="192" t="s">
        <v>5102</v>
      </c>
      <c r="E107" s="192">
        <v>43.135999999999996</v>
      </c>
      <c r="F107" s="192">
        <v>42.053399999999996</v>
      </c>
      <c r="G107" s="193">
        <v>1.0192999999999999</v>
      </c>
      <c r="H107" s="193">
        <v>1.0131999999999999</v>
      </c>
      <c r="I107" s="193">
        <v>1.0192999999999999</v>
      </c>
      <c r="J107" s="193">
        <v>1.0131999999999999</v>
      </c>
      <c r="K107" s="192"/>
      <c r="L107" s="192"/>
      <c r="M107" s="192"/>
      <c r="N107" s="192" t="s">
        <v>3547</v>
      </c>
      <c r="O107" s="192" t="s">
        <v>3547</v>
      </c>
      <c r="P107" s="192"/>
    </row>
    <row r="108" spans="1:16">
      <c r="A108" s="192" t="s">
        <v>4117</v>
      </c>
      <c r="B108" s="192" t="s">
        <v>1804</v>
      </c>
      <c r="C108" s="192" t="s">
        <v>1305</v>
      </c>
      <c r="D108" s="192" t="s">
        <v>5104</v>
      </c>
      <c r="E108" s="192">
        <v>56.008999999999993</v>
      </c>
      <c r="F108" s="192">
        <v>54.305799999999998</v>
      </c>
      <c r="G108" s="193">
        <v>1.3235999999999999</v>
      </c>
      <c r="H108" s="193">
        <v>1.2117</v>
      </c>
      <c r="I108" s="193"/>
      <c r="J108" s="193"/>
      <c r="K108" s="192"/>
      <c r="L108" s="192"/>
      <c r="M108" s="192"/>
      <c r="N108" s="192" t="s">
        <v>3547</v>
      </c>
      <c r="O108" s="192" t="s">
        <v>3547</v>
      </c>
      <c r="P108" s="192"/>
    </row>
    <row r="109" spans="1:16">
      <c r="A109" s="192" t="s">
        <v>1384</v>
      </c>
      <c r="B109" s="192" t="s">
        <v>1385</v>
      </c>
      <c r="C109" s="192" t="s">
        <v>1303</v>
      </c>
      <c r="D109" s="192" t="s">
        <v>5089</v>
      </c>
      <c r="E109" s="192">
        <v>32.338899999999995</v>
      </c>
      <c r="F109" s="192">
        <v>32.486399999999996</v>
      </c>
      <c r="G109" s="193">
        <v>0.76429999999999998</v>
      </c>
      <c r="H109" s="193">
        <v>0.83189999999999997</v>
      </c>
      <c r="I109" s="193">
        <v>0.75259999999999994</v>
      </c>
      <c r="J109" s="193">
        <v>0.82309999999999994</v>
      </c>
      <c r="K109" s="192"/>
      <c r="L109" s="192"/>
      <c r="M109" s="192"/>
      <c r="N109" s="192" t="s">
        <v>3547</v>
      </c>
      <c r="O109" s="192" t="s">
        <v>3547</v>
      </c>
      <c r="P109" s="192"/>
    </row>
    <row r="110" spans="1:16">
      <c r="A110" s="192" t="s">
        <v>1384</v>
      </c>
      <c r="B110" s="192" t="s">
        <v>1385</v>
      </c>
      <c r="C110" s="192" t="s">
        <v>1335</v>
      </c>
      <c r="D110" s="192" t="s">
        <v>5107</v>
      </c>
      <c r="E110" s="192">
        <v>32.338899999999995</v>
      </c>
      <c r="F110" s="192">
        <v>32.486399999999996</v>
      </c>
      <c r="G110" s="193"/>
      <c r="H110" s="193"/>
      <c r="I110" s="193">
        <v>0.75259999999999994</v>
      </c>
      <c r="J110" s="193">
        <v>0.82309999999999994</v>
      </c>
      <c r="K110" s="192"/>
      <c r="L110" s="192"/>
      <c r="M110" s="192"/>
      <c r="N110" s="192" t="s">
        <v>3547</v>
      </c>
      <c r="O110" s="192" t="s">
        <v>3547</v>
      </c>
      <c r="P110" s="192"/>
    </row>
    <row r="111" spans="1:16">
      <c r="A111" s="192" t="s">
        <v>1386</v>
      </c>
      <c r="B111" s="192" t="s">
        <v>1387</v>
      </c>
      <c r="C111" s="192" t="s">
        <v>1307</v>
      </c>
      <c r="D111" s="192" t="s">
        <v>5105</v>
      </c>
      <c r="E111" s="192">
        <v>37.438999999999993</v>
      </c>
      <c r="F111" s="192">
        <v>40.1053</v>
      </c>
      <c r="G111" s="193">
        <v>0.88479999999999992</v>
      </c>
      <c r="H111" s="193">
        <v>0.91959999999999997</v>
      </c>
      <c r="I111" s="193"/>
      <c r="J111" s="193"/>
      <c r="K111" s="192"/>
      <c r="L111" s="192"/>
      <c r="M111" s="192"/>
      <c r="N111" s="192" t="s">
        <v>3547</v>
      </c>
      <c r="O111" s="192" t="s">
        <v>3547</v>
      </c>
      <c r="P111" s="192"/>
    </row>
    <row r="112" spans="1:16">
      <c r="A112" s="192" t="s">
        <v>1388</v>
      </c>
      <c r="B112" s="192" t="s">
        <v>1389</v>
      </c>
      <c r="C112" s="192" t="s">
        <v>1307</v>
      </c>
      <c r="D112" s="192" t="s">
        <v>5105</v>
      </c>
      <c r="E112" s="192">
        <v>43.111899999999999</v>
      </c>
      <c r="F112" s="192">
        <v>41.996599999999994</v>
      </c>
      <c r="G112" s="193">
        <v>1.0188999999999999</v>
      </c>
      <c r="H112" s="193">
        <v>1.0128999999999999</v>
      </c>
      <c r="I112" s="193">
        <v>0.91899999999999993</v>
      </c>
      <c r="J112" s="193">
        <v>0.94379999999999997</v>
      </c>
      <c r="K112" s="192"/>
      <c r="L112" s="192"/>
      <c r="M112" s="192"/>
      <c r="N112" s="192" t="s">
        <v>3547</v>
      </c>
      <c r="O112" s="192" t="s">
        <v>3547</v>
      </c>
      <c r="P112" s="192"/>
    </row>
    <row r="113" spans="1:16">
      <c r="A113" s="192" t="s">
        <v>1390</v>
      </c>
      <c r="B113" s="192" t="s">
        <v>1391</v>
      </c>
      <c r="C113" s="192" t="s">
        <v>1303</v>
      </c>
      <c r="D113" s="192" t="s">
        <v>5089</v>
      </c>
      <c r="E113" s="192">
        <v>35.293199999999999</v>
      </c>
      <c r="F113" s="192">
        <v>33.688899999999997</v>
      </c>
      <c r="G113" s="193"/>
      <c r="H113" s="193"/>
      <c r="I113" s="193">
        <v>0.80749999999999988</v>
      </c>
      <c r="J113" s="193">
        <v>0.8637999999999999</v>
      </c>
      <c r="K113" s="192"/>
      <c r="L113" s="192"/>
      <c r="M113" s="192"/>
      <c r="N113" s="192" t="s">
        <v>3547</v>
      </c>
      <c r="O113" s="192" t="s">
        <v>3547</v>
      </c>
      <c r="P113" s="192"/>
    </row>
    <row r="114" spans="1:16">
      <c r="A114" s="192" t="s">
        <v>1390</v>
      </c>
      <c r="B114" s="192" t="s">
        <v>1391</v>
      </c>
      <c r="C114" s="192" t="s">
        <v>1337</v>
      </c>
      <c r="D114" s="192" t="s">
        <v>5125</v>
      </c>
      <c r="E114" s="192">
        <v>35.293199999999999</v>
      </c>
      <c r="F114" s="192">
        <v>33.688899999999997</v>
      </c>
      <c r="G114" s="193">
        <v>0.83409999999999995</v>
      </c>
      <c r="H114" s="193">
        <v>0.88319999999999999</v>
      </c>
      <c r="I114" s="193">
        <v>0.80749999999999988</v>
      </c>
      <c r="J114" s="193">
        <v>0.8637999999999999</v>
      </c>
      <c r="K114" s="192"/>
      <c r="L114" s="192"/>
      <c r="M114" s="192"/>
      <c r="N114" s="192" t="s">
        <v>3547</v>
      </c>
      <c r="O114" s="192" t="s">
        <v>3547</v>
      </c>
      <c r="P114" s="192"/>
    </row>
    <row r="115" spans="1:16">
      <c r="A115" s="192" t="s">
        <v>4806</v>
      </c>
      <c r="B115" s="192" t="s">
        <v>1805</v>
      </c>
      <c r="C115" s="192" t="s">
        <v>1340</v>
      </c>
      <c r="D115" s="192" t="s">
        <v>5128</v>
      </c>
      <c r="E115" s="192">
        <v>33.785499999999999</v>
      </c>
      <c r="F115" s="192">
        <v>32.948399999999999</v>
      </c>
      <c r="G115" s="193">
        <v>0.79839999999999989</v>
      </c>
      <c r="H115" s="193">
        <v>0.85709999999999997</v>
      </c>
      <c r="I115" s="193"/>
      <c r="J115" s="193"/>
      <c r="K115" s="192"/>
      <c r="L115" s="192"/>
      <c r="M115" s="192"/>
      <c r="N115" s="192" t="s">
        <v>3547</v>
      </c>
      <c r="O115" s="192" t="s">
        <v>3547</v>
      </c>
      <c r="P115" s="192"/>
    </row>
    <row r="116" spans="1:16">
      <c r="A116" s="192" t="s">
        <v>4791</v>
      </c>
      <c r="B116" s="192" t="s">
        <v>1806</v>
      </c>
      <c r="C116" s="192" t="s">
        <v>1342</v>
      </c>
      <c r="D116" s="192" t="s">
        <v>5129</v>
      </c>
      <c r="E116" s="192">
        <v>50.801099999999998</v>
      </c>
      <c r="F116" s="192">
        <v>51.812799999999996</v>
      </c>
      <c r="G116" s="193">
        <v>1.2004999999999999</v>
      </c>
      <c r="H116" s="193">
        <v>1.1333</v>
      </c>
      <c r="I116" s="193"/>
      <c r="J116" s="193"/>
      <c r="K116" s="192"/>
      <c r="L116" s="192"/>
      <c r="M116" s="192"/>
      <c r="N116" s="192" t="s">
        <v>3547</v>
      </c>
      <c r="O116" s="192" t="s">
        <v>3547</v>
      </c>
      <c r="P116" s="192"/>
    </row>
    <row r="117" spans="1:16">
      <c r="A117" s="192" t="s">
        <v>4479</v>
      </c>
      <c r="B117" s="192" t="s">
        <v>1807</v>
      </c>
      <c r="C117" s="192" t="s">
        <v>1330</v>
      </c>
      <c r="D117" s="192" t="s">
        <v>5120</v>
      </c>
      <c r="E117" s="192">
        <v>48.771199999999993</v>
      </c>
      <c r="F117" s="192">
        <v>47.878499999999995</v>
      </c>
      <c r="G117" s="193">
        <v>1.1525999999999998</v>
      </c>
      <c r="H117" s="193">
        <v>1.1020999999999999</v>
      </c>
      <c r="I117" s="193"/>
      <c r="J117" s="193"/>
      <c r="K117" s="192"/>
      <c r="L117" s="192"/>
      <c r="M117" s="192"/>
      <c r="N117" s="192" t="s">
        <v>3547</v>
      </c>
      <c r="O117" s="192" t="s">
        <v>3547</v>
      </c>
      <c r="P117" s="192"/>
    </row>
    <row r="118" spans="1:16">
      <c r="A118" s="192" t="s">
        <v>4242</v>
      </c>
      <c r="B118" s="192" t="s">
        <v>1808</v>
      </c>
      <c r="C118" s="192" t="s">
        <v>1613</v>
      </c>
      <c r="D118" s="192" t="s">
        <v>5108</v>
      </c>
      <c r="E118" s="192">
        <v>37.273199999999996</v>
      </c>
      <c r="F118" s="192">
        <v>36.539499999999997</v>
      </c>
      <c r="G118" s="193">
        <v>0.99999999999999989</v>
      </c>
      <c r="H118" s="193">
        <v>1</v>
      </c>
      <c r="I118" s="193"/>
      <c r="J118" s="193"/>
      <c r="K118" s="192" t="s">
        <v>3550</v>
      </c>
      <c r="L118" s="192"/>
      <c r="M118" s="192">
        <v>0.88679999999999992</v>
      </c>
      <c r="N118" s="192" t="s">
        <v>3547</v>
      </c>
      <c r="O118" s="192" t="s">
        <v>3547</v>
      </c>
      <c r="P118" s="192"/>
    </row>
    <row r="119" spans="1:16">
      <c r="A119" s="192" t="s">
        <v>1392</v>
      </c>
      <c r="B119" s="192" t="s">
        <v>1393</v>
      </c>
      <c r="C119" s="192" t="s">
        <v>1290</v>
      </c>
      <c r="D119" s="192" t="s">
        <v>5114</v>
      </c>
      <c r="E119" s="192">
        <v>36.522499999999994</v>
      </c>
      <c r="F119" s="192">
        <v>34.973499999999994</v>
      </c>
      <c r="G119" s="193">
        <v>0.86879999999999991</v>
      </c>
      <c r="H119" s="193">
        <v>0.9081999999999999</v>
      </c>
      <c r="I119" s="193"/>
      <c r="J119" s="193"/>
      <c r="K119" s="192"/>
      <c r="L119" s="192" t="s">
        <v>3550</v>
      </c>
      <c r="M119" s="192">
        <v>0.86889999999999989</v>
      </c>
      <c r="N119" s="192" t="s">
        <v>3547</v>
      </c>
      <c r="O119" s="192" t="s">
        <v>3547</v>
      </c>
      <c r="P119" s="192"/>
    </row>
    <row r="120" spans="1:16">
      <c r="A120" s="192" t="s">
        <v>1392</v>
      </c>
      <c r="B120" s="192" t="s">
        <v>1393</v>
      </c>
      <c r="C120" s="192" t="s">
        <v>1326</v>
      </c>
      <c r="D120" s="192" t="s">
        <v>5118</v>
      </c>
      <c r="E120" s="192">
        <v>36.522499999999994</v>
      </c>
      <c r="F120" s="192">
        <v>34.973499999999994</v>
      </c>
      <c r="G120" s="193"/>
      <c r="H120" s="193"/>
      <c r="I120" s="193">
        <v>0.86309999999999998</v>
      </c>
      <c r="J120" s="193">
        <v>0.9040999999999999</v>
      </c>
      <c r="K120" s="192"/>
      <c r="L120" s="192"/>
      <c r="M120" s="192"/>
      <c r="N120" s="192" t="s">
        <v>3547</v>
      </c>
      <c r="O120" s="192" t="s">
        <v>3547</v>
      </c>
      <c r="P120" s="192"/>
    </row>
    <row r="121" spans="1:16">
      <c r="A121" s="192" t="s">
        <v>1394</v>
      </c>
      <c r="B121" s="192" t="s">
        <v>1395</v>
      </c>
      <c r="C121" s="192" t="s">
        <v>1311</v>
      </c>
      <c r="D121" s="192" t="s">
        <v>564</v>
      </c>
      <c r="E121" s="192">
        <v>34.405699999999996</v>
      </c>
      <c r="F121" s="192">
        <v>33.726499999999994</v>
      </c>
      <c r="G121" s="193">
        <v>0.81299999999999994</v>
      </c>
      <c r="H121" s="193">
        <v>0.8677999999999999</v>
      </c>
      <c r="I121" s="193">
        <v>0.78729999999999989</v>
      </c>
      <c r="J121" s="193">
        <v>0.84889999999999999</v>
      </c>
      <c r="K121" s="192"/>
      <c r="L121" s="192"/>
      <c r="M121" s="192"/>
      <c r="N121" s="192" t="s">
        <v>3547</v>
      </c>
      <c r="O121" s="192" t="s">
        <v>3547</v>
      </c>
      <c r="P121" s="192"/>
    </row>
    <row r="122" spans="1:16">
      <c r="A122" s="192" t="s">
        <v>4391</v>
      </c>
      <c r="B122" s="192" t="s">
        <v>1809</v>
      </c>
      <c r="C122" s="192" t="s">
        <v>1323</v>
      </c>
      <c r="D122" s="192" t="s">
        <v>5116</v>
      </c>
      <c r="E122" s="192">
        <v>34.646999999999998</v>
      </c>
      <c r="F122" s="192">
        <v>32.759399999999999</v>
      </c>
      <c r="G122" s="193">
        <v>0.99999999999999989</v>
      </c>
      <c r="H122" s="193">
        <v>1</v>
      </c>
      <c r="I122" s="193"/>
      <c r="J122" s="193"/>
      <c r="K122" s="192" t="s">
        <v>3550</v>
      </c>
      <c r="L122" s="192"/>
      <c r="M122" s="192">
        <v>0.82429999999999992</v>
      </c>
      <c r="N122" s="192" t="s">
        <v>3547</v>
      </c>
      <c r="O122" s="192" t="s">
        <v>3547</v>
      </c>
      <c r="P122" s="192"/>
    </row>
    <row r="123" spans="1:16">
      <c r="A123" s="192" t="s">
        <v>1396</v>
      </c>
      <c r="B123" s="192" t="s">
        <v>1397</v>
      </c>
      <c r="C123" s="192" t="s">
        <v>1339</v>
      </c>
      <c r="D123" s="192" t="s">
        <v>5127</v>
      </c>
      <c r="E123" s="192">
        <v>34.676599999999993</v>
      </c>
      <c r="F123" s="192">
        <v>33.827099999999994</v>
      </c>
      <c r="G123" s="193">
        <v>0.8194999999999999</v>
      </c>
      <c r="H123" s="193">
        <v>0.87259999999999993</v>
      </c>
      <c r="I123" s="193"/>
      <c r="J123" s="193"/>
      <c r="K123" s="192"/>
      <c r="L123" s="192"/>
      <c r="M123" s="192"/>
      <c r="N123" s="192" t="s">
        <v>3547</v>
      </c>
      <c r="O123" s="192" t="s">
        <v>3547</v>
      </c>
      <c r="P123" s="192"/>
    </row>
    <row r="124" spans="1:16">
      <c r="A124" s="192" t="s">
        <v>1396</v>
      </c>
      <c r="B124" s="192" t="s">
        <v>1397</v>
      </c>
      <c r="C124" s="192" t="s">
        <v>1340</v>
      </c>
      <c r="D124" s="192" t="s">
        <v>5128</v>
      </c>
      <c r="E124" s="192">
        <v>34.676599999999993</v>
      </c>
      <c r="F124" s="192">
        <v>33.827099999999994</v>
      </c>
      <c r="G124" s="193"/>
      <c r="H124" s="193"/>
      <c r="I124" s="193">
        <v>0.80039999999999989</v>
      </c>
      <c r="J124" s="193">
        <v>0.85859999999999992</v>
      </c>
      <c r="K124" s="192"/>
      <c r="L124" s="192"/>
      <c r="M124" s="192"/>
      <c r="N124" s="192" t="s">
        <v>3547</v>
      </c>
      <c r="O124" s="192" t="s">
        <v>3547</v>
      </c>
      <c r="P124" s="192"/>
    </row>
    <row r="125" spans="1:16">
      <c r="A125" s="192" t="s">
        <v>1398</v>
      </c>
      <c r="B125" s="192" t="s">
        <v>1399</v>
      </c>
      <c r="C125" s="192" t="s">
        <v>1294</v>
      </c>
      <c r="D125" s="192" t="s">
        <v>5095</v>
      </c>
      <c r="E125" s="192">
        <v>38.736099999999993</v>
      </c>
      <c r="F125" s="192">
        <v>37.664899999999996</v>
      </c>
      <c r="G125" s="193">
        <v>0.92749999999999988</v>
      </c>
      <c r="H125" s="193">
        <v>0.94979999999999998</v>
      </c>
      <c r="I125" s="193">
        <v>0.92749999999999988</v>
      </c>
      <c r="J125" s="193">
        <v>0.94979999999999998</v>
      </c>
      <c r="K125" s="192"/>
      <c r="L125" s="192"/>
      <c r="M125" s="192"/>
      <c r="N125" s="192" t="s">
        <v>3547</v>
      </c>
      <c r="O125" s="192" t="s">
        <v>3547</v>
      </c>
      <c r="P125" s="192"/>
    </row>
    <row r="126" spans="1:16">
      <c r="A126" s="192" t="s">
        <v>1400</v>
      </c>
      <c r="B126" s="192" t="s">
        <v>1401</v>
      </c>
      <c r="C126" s="192" t="s">
        <v>1402</v>
      </c>
      <c r="D126" s="192" t="s">
        <v>5098</v>
      </c>
      <c r="E126" s="192">
        <v>36.3874</v>
      </c>
      <c r="F126" s="192">
        <v>36.914999999999999</v>
      </c>
      <c r="G126" s="193">
        <v>0.85989999999999989</v>
      </c>
      <c r="H126" s="193">
        <v>0.90179999999999993</v>
      </c>
      <c r="I126" s="193"/>
      <c r="J126" s="193"/>
      <c r="K126" s="192"/>
      <c r="L126" s="192"/>
      <c r="M126" s="192"/>
      <c r="N126" s="192" t="s">
        <v>3547</v>
      </c>
      <c r="O126" s="192" t="s">
        <v>3547</v>
      </c>
      <c r="P126" s="192"/>
    </row>
    <row r="127" spans="1:16">
      <c r="A127" s="192" t="s">
        <v>4489</v>
      </c>
      <c r="B127" s="192" t="s">
        <v>1810</v>
      </c>
      <c r="C127" s="192" t="s">
        <v>1326</v>
      </c>
      <c r="D127" s="192" t="s">
        <v>5118</v>
      </c>
      <c r="E127" s="192">
        <v>36.971199999999996</v>
      </c>
      <c r="F127" s="192">
        <v>37.4116</v>
      </c>
      <c r="G127" s="193">
        <v>0.87369999999999992</v>
      </c>
      <c r="H127" s="193">
        <v>0.91169999999999995</v>
      </c>
      <c r="I127" s="193">
        <v>0.87369999999999992</v>
      </c>
      <c r="J127" s="193">
        <v>0.91169999999999995</v>
      </c>
      <c r="K127" s="192"/>
      <c r="L127" s="192"/>
      <c r="M127" s="192"/>
      <c r="N127" s="192" t="s">
        <v>3547</v>
      </c>
      <c r="O127" s="192" t="s">
        <v>3547</v>
      </c>
      <c r="P127" s="192"/>
    </row>
    <row r="128" spans="1:16">
      <c r="A128" s="192" t="s">
        <v>1403</v>
      </c>
      <c r="B128" s="192" t="s">
        <v>1404</v>
      </c>
      <c r="C128" s="192" t="s">
        <v>1405</v>
      </c>
      <c r="D128" s="192" t="s">
        <v>5094</v>
      </c>
      <c r="E128" s="192">
        <v>38.036899999999996</v>
      </c>
      <c r="F128" s="192">
        <v>38.034199999999998</v>
      </c>
      <c r="G128" s="193">
        <v>0.89889999999999992</v>
      </c>
      <c r="H128" s="193">
        <v>0.92959999999999998</v>
      </c>
      <c r="I128" s="193"/>
      <c r="J128" s="193"/>
      <c r="K128" s="192"/>
      <c r="L128" s="192"/>
      <c r="M128" s="192"/>
      <c r="N128" s="192" t="s">
        <v>3547</v>
      </c>
      <c r="O128" s="192" t="s">
        <v>3547</v>
      </c>
      <c r="P128" s="192"/>
    </row>
    <row r="129" spans="1:16">
      <c r="A129" s="192" t="s">
        <v>1406</v>
      </c>
      <c r="B129" s="192" t="s">
        <v>1407</v>
      </c>
      <c r="C129" s="192" t="s">
        <v>1305</v>
      </c>
      <c r="D129" s="192" t="s">
        <v>5104</v>
      </c>
      <c r="E129" s="192">
        <v>55.213699999999996</v>
      </c>
      <c r="F129" s="192">
        <v>54.508199999999995</v>
      </c>
      <c r="G129" s="193">
        <v>1.3048</v>
      </c>
      <c r="H129" s="193">
        <v>1.1998</v>
      </c>
      <c r="I129" s="193">
        <v>1.2429999999999999</v>
      </c>
      <c r="J129" s="193">
        <v>1.1605999999999999</v>
      </c>
      <c r="K129" s="192"/>
      <c r="L129" s="192"/>
      <c r="M129" s="192"/>
      <c r="N129" s="192" t="s">
        <v>3547</v>
      </c>
      <c r="O129" s="192" t="s">
        <v>3550</v>
      </c>
      <c r="P129" s="192">
        <v>1.2326999999999999</v>
      </c>
    </row>
    <row r="130" spans="1:16">
      <c r="A130" s="192" t="s">
        <v>1406</v>
      </c>
      <c r="B130" s="192" t="s">
        <v>1407</v>
      </c>
      <c r="C130" s="192" t="s">
        <v>1408</v>
      </c>
      <c r="D130" s="192" t="s">
        <v>5122</v>
      </c>
      <c r="E130" s="192">
        <v>55.213699999999996</v>
      </c>
      <c r="F130" s="192">
        <v>54.508199999999995</v>
      </c>
      <c r="G130" s="193"/>
      <c r="H130" s="193"/>
      <c r="I130" s="193">
        <v>1.2244999999999999</v>
      </c>
      <c r="J130" s="193">
        <v>1.1487999999999998</v>
      </c>
      <c r="K130" s="192"/>
      <c r="L130" s="192"/>
      <c r="M130" s="192"/>
      <c r="N130" s="192" t="s">
        <v>3547</v>
      </c>
      <c r="O130" s="192" t="s">
        <v>3547</v>
      </c>
      <c r="P130" s="192"/>
    </row>
    <row r="131" spans="1:16">
      <c r="A131" s="192" t="s">
        <v>1811</v>
      </c>
      <c r="B131" s="192" t="s">
        <v>1812</v>
      </c>
      <c r="C131" s="192" t="s">
        <v>1287</v>
      </c>
      <c r="D131" s="192" t="s">
        <v>797</v>
      </c>
      <c r="E131" s="192">
        <v>42.062299999999993</v>
      </c>
      <c r="F131" s="192">
        <v>40.7241</v>
      </c>
      <c r="G131" s="193">
        <v>0.99399999999999988</v>
      </c>
      <c r="H131" s="193">
        <v>0.9958999999999999</v>
      </c>
      <c r="I131" s="193"/>
      <c r="J131" s="193"/>
      <c r="K131" s="192"/>
      <c r="L131" s="192"/>
      <c r="M131" s="192"/>
      <c r="N131" s="192" t="s">
        <v>3547</v>
      </c>
      <c r="O131" s="192" t="s">
        <v>3547</v>
      </c>
      <c r="P131" s="192"/>
    </row>
    <row r="132" spans="1:16">
      <c r="A132" s="192" t="s">
        <v>1409</v>
      </c>
      <c r="B132" s="192" t="s">
        <v>1410</v>
      </c>
      <c r="C132" s="192" t="s">
        <v>1300</v>
      </c>
      <c r="D132" s="192" t="s">
        <v>5096</v>
      </c>
      <c r="E132" s="192">
        <v>34.787199999999999</v>
      </c>
      <c r="F132" s="192">
        <v>34.175699999999999</v>
      </c>
      <c r="G132" s="193">
        <v>0.82409999999999994</v>
      </c>
      <c r="H132" s="193">
        <v>0.8758999999999999</v>
      </c>
      <c r="I132" s="193">
        <v>0.82409999999999994</v>
      </c>
      <c r="J132" s="193">
        <v>0.8758999999999999</v>
      </c>
      <c r="K132" s="192"/>
      <c r="L132" s="192"/>
      <c r="M132" s="192"/>
      <c r="N132" s="192" t="s">
        <v>3547</v>
      </c>
      <c r="O132" s="192" t="s">
        <v>3547</v>
      </c>
      <c r="P132" s="192"/>
    </row>
    <row r="133" spans="1:16">
      <c r="A133" s="192" t="s">
        <v>1411</v>
      </c>
      <c r="B133" s="192" t="s">
        <v>1412</v>
      </c>
      <c r="C133" s="192" t="s">
        <v>1342</v>
      </c>
      <c r="D133" s="192" t="s">
        <v>5129</v>
      </c>
      <c r="E133" s="192">
        <v>47.723499999999994</v>
      </c>
      <c r="F133" s="192">
        <v>47.142599999999995</v>
      </c>
      <c r="G133" s="193">
        <v>1.1277999999999999</v>
      </c>
      <c r="H133" s="193">
        <v>1.0857999999999999</v>
      </c>
      <c r="I133" s="193">
        <v>1.0682999999999998</v>
      </c>
      <c r="J133" s="193">
        <v>1.0462999999999998</v>
      </c>
      <c r="K133" s="192"/>
      <c r="L133" s="192"/>
      <c r="M133" s="192"/>
      <c r="N133" s="192" t="s">
        <v>3547</v>
      </c>
      <c r="O133" s="192" t="s">
        <v>3547</v>
      </c>
      <c r="P133" s="192"/>
    </row>
    <row r="134" spans="1:16">
      <c r="A134" s="192" t="s">
        <v>1413</v>
      </c>
      <c r="B134" s="192" t="s">
        <v>1414</v>
      </c>
      <c r="C134" s="192" t="s">
        <v>1289</v>
      </c>
      <c r="D134" s="192" t="s">
        <v>859</v>
      </c>
      <c r="E134" s="192">
        <v>54.953199999999995</v>
      </c>
      <c r="F134" s="192">
        <v>54.806299999999993</v>
      </c>
      <c r="G134" s="193">
        <v>1.2987</v>
      </c>
      <c r="H134" s="193">
        <v>1.196</v>
      </c>
      <c r="I134" s="193">
        <v>1.2792999999999999</v>
      </c>
      <c r="J134" s="193">
        <v>1.1837</v>
      </c>
      <c r="K134" s="192"/>
      <c r="L134" s="192"/>
      <c r="M134" s="192"/>
      <c r="N134" s="192" t="s">
        <v>3547</v>
      </c>
      <c r="O134" s="192" t="s">
        <v>3547</v>
      </c>
      <c r="P134" s="192"/>
    </row>
    <row r="135" spans="1:16">
      <c r="A135" s="192" t="s">
        <v>1413</v>
      </c>
      <c r="B135" s="192" t="s">
        <v>1414</v>
      </c>
      <c r="C135" s="192" t="s">
        <v>1290</v>
      </c>
      <c r="D135" s="192" t="s">
        <v>5114</v>
      </c>
      <c r="E135" s="192">
        <v>54.953199999999995</v>
      </c>
      <c r="F135" s="192">
        <v>54.806299999999993</v>
      </c>
      <c r="G135" s="193"/>
      <c r="H135" s="193"/>
      <c r="I135" s="193">
        <v>1.2792999999999999</v>
      </c>
      <c r="J135" s="193">
        <v>1.1837</v>
      </c>
      <c r="K135" s="192"/>
      <c r="L135" s="192"/>
      <c r="M135" s="192"/>
      <c r="N135" s="192" t="s">
        <v>3547</v>
      </c>
      <c r="O135" s="192" t="s">
        <v>3547</v>
      </c>
      <c r="P135" s="192"/>
    </row>
    <row r="136" spans="1:16">
      <c r="A136" s="192" t="s">
        <v>1813</v>
      </c>
      <c r="B136" s="192" t="s">
        <v>1814</v>
      </c>
      <c r="C136" s="192" t="s">
        <v>1337</v>
      </c>
      <c r="D136" s="192" t="s">
        <v>5125</v>
      </c>
      <c r="E136" s="192">
        <v>36.0488</v>
      </c>
      <c r="F136" s="192">
        <v>34.893099999999997</v>
      </c>
      <c r="G136" s="193">
        <v>0.87429999999999997</v>
      </c>
      <c r="H136" s="193">
        <v>0.91209999999999991</v>
      </c>
      <c r="I136" s="193">
        <v>0.87429999999999997</v>
      </c>
      <c r="J136" s="193">
        <v>0.91209999999999991</v>
      </c>
      <c r="K136" s="192"/>
      <c r="L136" s="192"/>
      <c r="M136" s="192"/>
      <c r="N136" s="192" t="s">
        <v>3547</v>
      </c>
      <c r="O136" s="192" t="s">
        <v>3547</v>
      </c>
      <c r="P136" s="192"/>
    </row>
    <row r="137" spans="1:16">
      <c r="A137" s="192" t="s">
        <v>1815</v>
      </c>
      <c r="B137" s="192" t="s">
        <v>1816</v>
      </c>
      <c r="C137" s="192" t="s">
        <v>1350</v>
      </c>
      <c r="D137" s="192" t="s">
        <v>5092</v>
      </c>
      <c r="E137" s="192">
        <v>33.616299999999995</v>
      </c>
      <c r="F137" s="192">
        <v>33.983999999999995</v>
      </c>
      <c r="G137" s="193">
        <v>0.79449999999999998</v>
      </c>
      <c r="H137" s="193">
        <v>0.85419999999999996</v>
      </c>
      <c r="I137" s="193">
        <v>0.76569999999999994</v>
      </c>
      <c r="J137" s="193">
        <v>0.83289999999999997</v>
      </c>
      <c r="K137" s="192"/>
      <c r="L137" s="192"/>
      <c r="M137" s="192"/>
      <c r="N137" s="192" t="s">
        <v>3547</v>
      </c>
      <c r="O137" s="192" t="s">
        <v>3547</v>
      </c>
      <c r="P137" s="192"/>
    </row>
    <row r="138" spans="1:16">
      <c r="A138" s="192" t="s">
        <v>1415</v>
      </c>
      <c r="B138" s="192" t="s">
        <v>1416</v>
      </c>
      <c r="C138" s="192" t="s">
        <v>1290</v>
      </c>
      <c r="D138" s="192" t="s">
        <v>5114</v>
      </c>
      <c r="E138" s="192">
        <v>44.249099999999999</v>
      </c>
      <c r="F138" s="192">
        <v>42.985699999999994</v>
      </c>
      <c r="G138" s="193">
        <v>1.0456999999999999</v>
      </c>
      <c r="H138" s="193">
        <v>1.0310999999999999</v>
      </c>
      <c r="I138" s="193">
        <v>1.0099999999999998</v>
      </c>
      <c r="J138" s="193">
        <v>1.0067999999999999</v>
      </c>
      <c r="K138" s="192"/>
      <c r="L138" s="192"/>
      <c r="M138" s="192"/>
      <c r="N138" s="192" t="s">
        <v>3547</v>
      </c>
      <c r="O138" s="192" t="s">
        <v>3547</v>
      </c>
      <c r="P138" s="192"/>
    </row>
    <row r="139" spans="1:16">
      <c r="A139" s="192" t="s">
        <v>5016</v>
      </c>
      <c r="B139" s="192" t="s">
        <v>1817</v>
      </c>
      <c r="C139" s="192" t="s">
        <v>1321</v>
      </c>
      <c r="D139" s="192" t="s">
        <v>5115</v>
      </c>
      <c r="E139" s="192">
        <v>35.391399999999997</v>
      </c>
      <c r="F139" s="192">
        <v>34.733799999999995</v>
      </c>
      <c r="G139" s="193">
        <v>0.83639999999999992</v>
      </c>
      <c r="H139" s="193">
        <v>0.88479999999999992</v>
      </c>
      <c r="I139" s="193"/>
      <c r="J139" s="193"/>
      <c r="K139" s="192"/>
      <c r="L139" s="192"/>
      <c r="M139" s="192"/>
      <c r="N139" s="192" t="s">
        <v>3547</v>
      </c>
      <c r="O139" s="192" t="s">
        <v>3547</v>
      </c>
      <c r="P139" s="192"/>
    </row>
    <row r="140" spans="1:16">
      <c r="A140" s="192" t="s">
        <v>1417</v>
      </c>
      <c r="B140" s="192" t="s">
        <v>1418</v>
      </c>
      <c r="C140" s="192" t="s">
        <v>1290</v>
      </c>
      <c r="D140" s="192" t="s">
        <v>5114</v>
      </c>
      <c r="E140" s="192">
        <v>43.333099999999995</v>
      </c>
      <c r="F140" s="192">
        <v>42.896999999999998</v>
      </c>
      <c r="G140" s="193"/>
      <c r="H140" s="193"/>
      <c r="I140" s="193">
        <v>1.0070999999999999</v>
      </c>
      <c r="J140" s="193">
        <v>1.0048999999999999</v>
      </c>
      <c r="K140" s="192"/>
      <c r="L140" s="192"/>
      <c r="M140" s="192"/>
      <c r="N140" s="192" t="s">
        <v>3547</v>
      </c>
      <c r="O140" s="192" t="s">
        <v>3547</v>
      </c>
      <c r="P140" s="192"/>
    </row>
    <row r="141" spans="1:16">
      <c r="A141" s="192" t="s">
        <v>1417</v>
      </c>
      <c r="B141" s="192" t="s">
        <v>1418</v>
      </c>
      <c r="C141" s="192" t="s">
        <v>1318</v>
      </c>
      <c r="D141" s="192" t="s">
        <v>5111</v>
      </c>
      <c r="E141" s="192">
        <v>43.333099999999995</v>
      </c>
      <c r="F141" s="192">
        <v>42.896999999999998</v>
      </c>
      <c r="G141" s="193">
        <v>1.0239999999999998</v>
      </c>
      <c r="H141" s="193">
        <v>1.0164</v>
      </c>
      <c r="I141" s="193"/>
      <c r="J141" s="193"/>
      <c r="K141" s="192"/>
      <c r="L141" s="192"/>
      <c r="M141" s="192"/>
      <c r="N141" s="192" t="s">
        <v>3547</v>
      </c>
      <c r="O141" s="192" t="s">
        <v>3547</v>
      </c>
      <c r="P141" s="192"/>
    </row>
    <row r="142" spans="1:16">
      <c r="A142" s="192" t="s">
        <v>4104</v>
      </c>
      <c r="B142" s="192" t="s">
        <v>1818</v>
      </c>
      <c r="C142" s="192" t="s">
        <v>1787</v>
      </c>
      <c r="D142" s="192" t="s">
        <v>5103</v>
      </c>
      <c r="E142" s="192">
        <v>39.083999999999996</v>
      </c>
      <c r="F142" s="192">
        <v>38.338299999999997</v>
      </c>
      <c r="G142" s="193">
        <v>0.92359999999999998</v>
      </c>
      <c r="H142" s="193">
        <v>0.94699999999999995</v>
      </c>
      <c r="I142" s="193"/>
      <c r="J142" s="193"/>
      <c r="K142" s="192"/>
      <c r="L142" s="192"/>
      <c r="M142" s="192"/>
      <c r="N142" s="192" t="s">
        <v>3547</v>
      </c>
      <c r="O142" s="192" t="s">
        <v>3547</v>
      </c>
      <c r="P142" s="192"/>
    </row>
    <row r="143" spans="1:16">
      <c r="A143" s="192" t="s">
        <v>1419</v>
      </c>
      <c r="B143" s="192" t="s">
        <v>1420</v>
      </c>
      <c r="C143" s="192" t="s">
        <v>1305</v>
      </c>
      <c r="D143" s="192" t="s">
        <v>5104</v>
      </c>
      <c r="E143" s="192">
        <v>46.457999999999998</v>
      </c>
      <c r="F143" s="192">
        <v>45.842599999999997</v>
      </c>
      <c r="G143" s="193">
        <v>1.2429999999999999</v>
      </c>
      <c r="H143" s="193">
        <v>1.1605999999999999</v>
      </c>
      <c r="I143" s="193"/>
      <c r="J143" s="193"/>
      <c r="K143" s="192"/>
      <c r="L143" s="192" t="s">
        <v>3550</v>
      </c>
      <c r="M143" s="192">
        <v>1.1052999999999999</v>
      </c>
      <c r="N143" s="192" t="s">
        <v>3547</v>
      </c>
      <c r="O143" s="192" t="s">
        <v>3547</v>
      </c>
      <c r="P143" s="192"/>
    </row>
    <row r="144" spans="1:16">
      <c r="A144" s="192" t="s">
        <v>1419</v>
      </c>
      <c r="B144" s="192" t="s">
        <v>1420</v>
      </c>
      <c r="C144" s="192" t="s">
        <v>1421</v>
      </c>
      <c r="D144" s="192" t="s">
        <v>5110</v>
      </c>
      <c r="E144" s="192">
        <v>46.457999999999998</v>
      </c>
      <c r="F144" s="192">
        <v>45.842599999999997</v>
      </c>
      <c r="G144" s="193"/>
      <c r="H144" s="193"/>
      <c r="I144" s="193">
        <v>1.1487999999999998</v>
      </c>
      <c r="J144" s="193">
        <v>1.0996999999999999</v>
      </c>
      <c r="K144" s="192"/>
      <c r="L144" s="192"/>
      <c r="M144" s="192"/>
      <c r="N144" s="192" t="s">
        <v>3547</v>
      </c>
      <c r="O144" s="192" t="s">
        <v>3550</v>
      </c>
      <c r="P144" s="192">
        <v>1.1052999999999999</v>
      </c>
    </row>
    <row r="145" spans="1:16">
      <c r="A145" s="192" t="s">
        <v>4279</v>
      </c>
      <c r="B145" s="192" t="s">
        <v>1819</v>
      </c>
      <c r="C145" s="192" t="s">
        <v>1376</v>
      </c>
      <c r="D145" s="192" t="s">
        <v>5112</v>
      </c>
      <c r="E145" s="192">
        <v>45.374899999999997</v>
      </c>
      <c r="F145" s="192">
        <v>43.734399999999994</v>
      </c>
      <c r="G145" s="193">
        <v>1.1141999999999999</v>
      </c>
      <c r="H145" s="193">
        <v>1.0769</v>
      </c>
      <c r="I145" s="193"/>
      <c r="J145" s="193"/>
      <c r="K145" s="192"/>
      <c r="L145" s="192" t="s">
        <v>3550</v>
      </c>
      <c r="M145" s="192">
        <v>1.0794999999999999</v>
      </c>
      <c r="N145" s="192" t="s">
        <v>3547</v>
      </c>
      <c r="O145" s="192" t="s">
        <v>3547</v>
      </c>
      <c r="P145" s="192"/>
    </row>
    <row r="146" spans="1:16">
      <c r="A146" s="192" t="s">
        <v>1422</v>
      </c>
      <c r="B146" s="192" t="s">
        <v>1423</v>
      </c>
      <c r="C146" s="192" t="s">
        <v>1325</v>
      </c>
      <c r="D146" s="192" t="s">
        <v>5117</v>
      </c>
      <c r="E146" s="192">
        <v>34.5261</v>
      </c>
      <c r="F146" s="192">
        <v>34.188199999999995</v>
      </c>
      <c r="G146" s="193">
        <v>0.82069999999999987</v>
      </c>
      <c r="H146" s="193">
        <v>0.87339999999999995</v>
      </c>
      <c r="I146" s="193">
        <v>0.82069999999999987</v>
      </c>
      <c r="J146" s="193">
        <v>0.87339999999999995</v>
      </c>
      <c r="K146" s="192"/>
      <c r="L146" s="192"/>
      <c r="M146" s="192"/>
      <c r="N146" s="192" t="s">
        <v>3547</v>
      </c>
      <c r="O146" s="192" t="s">
        <v>3547</v>
      </c>
      <c r="P146" s="192"/>
    </row>
    <row r="147" spans="1:16">
      <c r="A147" s="192" t="s">
        <v>3775</v>
      </c>
      <c r="B147" s="192" t="s">
        <v>1820</v>
      </c>
      <c r="C147" s="192" t="s">
        <v>1292</v>
      </c>
      <c r="D147" s="192" t="s">
        <v>5091</v>
      </c>
      <c r="E147" s="192">
        <v>39.148699999999998</v>
      </c>
      <c r="F147" s="192">
        <v>39.223399999999998</v>
      </c>
      <c r="G147" s="193">
        <v>0.92519999999999991</v>
      </c>
      <c r="H147" s="193">
        <v>0.94819999999999993</v>
      </c>
      <c r="I147" s="193">
        <v>0.9101999999999999</v>
      </c>
      <c r="J147" s="193">
        <v>0.93759999999999999</v>
      </c>
      <c r="K147" s="192"/>
      <c r="L147" s="192"/>
      <c r="M147" s="192"/>
      <c r="N147" s="192" t="s">
        <v>3547</v>
      </c>
      <c r="O147" s="192" t="s">
        <v>3547</v>
      </c>
      <c r="P147" s="192"/>
    </row>
    <row r="148" spans="1:16">
      <c r="A148" s="192" t="s">
        <v>1424</v>
      </c>
      <c r="B148" s="192" t="s">
        <v>1425</v>
      </c>
      <c r="C148" s="192" t="s">
        <v>1294</v>
      </c>
      <c r="D148" s="192" t="s">
        <v>5095</v>
      </c>
      <c r="E148" s="192">
        <v>35.122399999999999</v>
      </c>
      <c r="F148" s="192">
        <v>34.444999999999993</v>
      </c>
      <c r="G148" s="193">
        <v>0.84419999999999995</v>
      </c>
      <c r="H148" s="193">
        <v>0.89049999999999996</v>
      </c>
      <c r="I148" s="193">
        <v>0.84419999999999995</v>
      </c>
      <c r="J148" s="193">
        <v>0.89049999999999996</v>
      </c>
      <c r="K148" s="192"/>
      <c r="L148" s="192" t="s">
        <v>3550</v>
      </c>
      <c r="M148" s="192">
        <v>0.8355999999999999</v>
      </c>
      <c r="N148" s="192" t="s">
        <v>3547</v>
      </c>
      <c r="O148" s="192" t="s">
        <v>3550</v>
      </c>
      <c r="P148" s="192">
        <v>0.8355999999999999</v>
      </c>
    </row>
    <row r="149" spans="1:16">
      <c r="A149" s="192" t="s">
        <v>1424</v>
      </c>
      <c r="B149" s="192" t="s">
        <v>1425</v>
      </c>
      <c r="C149" s="192" t="s">
        <v>1300</v>
      </c>
      <c r="D149" s="192" t="s">
        <v>5096</v>
      </c>
      <c r="E149" s="192">
        <v>35.122399999999999</v>
      </c>
      <c r="F149" s="192">
        <v>34.444999999999993</v>
      </c>
      <c r="G149" s="193"/>
      <c r="H149" s="193"/>
      <c r="I149" s="193">
        <v>0.83</v>
      </c>
      <c r="J149" s="193">
        <v>0.88019999999999998</v>
      </c>
      <c r="K149" s="192"/>
      <c r="L149" s="192"/>
      <c r="M149" s="192"/>
      <c r="N149" s="192" t="s">
        <v>3547</v>
      </c>
      <c r="O149" s="192" t="s">
        <v>3547</v>
      </c>
      <c r="P149" s="192"/>
    </row>
    <row r="150" spans="1:16">
      <c r="A150" s="192" t="s">
        <v>1424</v>
      </c>
      <c r="B150" s="192" t="s">
        <v>1425</v>
      </c>
      <c r="C150" s="192" t="s">
        <v>1295</v>
      </c>
      <c r="D150" s="192" t="s">
        <v>5097</v>
      </c>
      <c r="E150" s="192">
        <v>35.122399999999999</v>
      </c>
      <c r="F150" s="192">
        <v>34.444999999999993</v>
      </c>
      <c r="G150" s="193">
        <v>0.83</v>
      </c>
      <c r="H150" s="193">
        <v>0.88019999999999998</v>
      </c>
      <c r="I150" s="193">
        <v>0.83</v>
      </c>
      <c r="J150" s="193">
        <v>0.88019999999999998</v>
      </c>
      <c r="K150" s="192"/>
      <c r="L150" s="192"/>
      <c r="M150" s="192"/>
      <c r="N150" s="192" t="s">
        <v>3547</v>
      </c>
      <c r="O150" s="192" t="s">
        <v>3547</v>
      </c>
      <c r="P150" s="192"/>
    </row>
    <row r="151" spans="1:16">
      <c r="A151" s="192" t="s">
        <v>1821</v>
      </c>
      <c r="B151" s="192" t="s">
        <v>1822</v>
      </c>
      <c r="C151" s="192" t="s">
        <v>1294</v>
      </c>
      <c r="D151" s="192" t="s">
        <v>5095</v>
      </c>
      <c r="E151" s="192">
        <v>35.196899999999999</v>
      </c>
      <c r="F151" s="192">
        <v>34.479899999999994</v>
      </c>
      <c r="G151" s="193">
        <v>0.84419999999999995</v>
      </c>
      <c r="H151" s="193">
        <v>0.89049999999999996</v>
      </c>
      <c r="I151" s="193"/>
      <c r="J151" s="193"/>
      <c r="K151" s="192"/>
      <c r="L151" s="192" t="s">
        <v>3550</v>
      </c>
      <c r="M151" s="192">
        <v>0.83739999999999992</v>
      </c>
      <c r="N151" s="192" t="s">
        <v>3547</v>
      </c>
      <c r="O151" s="192" t="s">
        <v>3547</v>
      </c>
      <c r="P151" s="192"/>
    </row>
    <row r="152" spans="1:16">
      <c r="A152" s="192" t="s">
        <v>1426</v>
      </c>
      <c r="B152" s="192" t="s">
        <v>1427</v>
      </c>
      <c r="C152" s="192" t="s">
        <v>1316</v>
      </c>
      <c r="D152" s="192" t="s">
        <v>5109</v>
      </c>
      <c r="E152" s="192">
        <v>44.902899999999995</v>
      </c>
      <c r="F152" s="192">
        <v>43.676699999999997</v>
      </c>
      <c r="G152" s="193">
        <v>1.0611999999999999</v>
      </c>
      <c r="H152" s="193">
        <v>1.0414999999999999</v>
      </c>
      <c r="I152" s="193">
        <v>1.0252999999999999</v>
      </c>
      <c r="J152" s="193">
        <v>1.0172999999999999</v>
      </c>
      <c r="K152" s="192"/>
      <c r="L152" s="192"/>
      <c r="M152" s="192"/>
      <c r="N152" s="192" t="s">
        <v>3547</v>
      </c>
      <c r="O152" s="192" t="s">
        <v>3547</v>
      </c>
      <c r="P152" s="192"/>
    </row>
    <row r="153" spans="1:16">
      <c r="A153" s="192" t="s">
        <v>1428</v>
      </c>
      <c r="B153" s="192" t="s">
        <v>1429</v>
      </c>
      <c r="C153" s="192" t="s">
        <v>1431</v>
      </c>
      <c r="D153" s="192" t="s">
        <v>5131</v>
      </c>
      <c r="E153" s="192">
        <v>43.502299999999998</v>
      </c>
      <c r="F153" s="192">
        <v>41.970199999999998</v>
      </c>
      <c r="G153" s="193">
        <v>1.0280999999999998</v>
      </c>
      <c r="H153" s="193">
        <v>1.0191999999999999</v>
      </c>
      <c r="I153" s="193"/>
      <c r="J153" s="193"/>
      <c r="K153" s="192"/>
      <c r="L153" s="192"/>
      <c r="M153" s="192"/>
      <c r="N153" s="192" t="s">
        <v>3547</v>
      </c>
      <c r="O153" s="192" t="s">
        <v>3547</v>
      </c>
      <c r="P153" s="192"/>
    </row>
    <row r="154" spans="1:16">
      <c r="A154" s="192" t="s">
        <v>1823</v>
      </c>
      <c r="B154" s="192" t="s">
        <v>1824</v>
      </c>
      <c r="C154" s="192" t="s">
        <v>1309</v>
      </c>
      <c r="D154" s="192" t="s">
        <v>5099</v>
      </c>
      <c r="E154" s="192">
        <v>36.277299999999997</v>
      </c>
      <c r="F154" s="192">
        <v>35.330999999999996</v>
      </c>
      <c r="G154" s="193">
        <v>0.85729999999999995</v>
      </c>
      <c r="H154" s="193">
        <v>0.89989999999999992</v>
      </c>
      <c r="I154" s="193"/>
      <c r="J154" s="193"/>
      <c r="K154" s="192"/>
      <c r="L154" s="192"/>
      <c r="M154" s="192"/>
      <c r="N154" s="192" t="s">
        <v>3547</v>
      </c>
      <c r="O154" s="192" t="s">
        <v>3547</v>
      </c>
      <c r="P154" s="192"/>
    </row>
    <row r="155" spans="1:16">
      <c r="A155" s="192" t="s">
        <v>4520</v>
      </c>
      <c r="B155" s="192" t="s">
        <v>1825</v>
      </c>
      <c r="C155" s="192" t="s">
        <v>1326</v>
      </c>
      <c r="D155" s="192" t="s">
        <v>5118</v>
      </c>
      <c r="E155" s="192">
        <v>46.122599999999998</v>
      </c>
      <c r="F155" s="192">
        <v>44.890699999999995</v>
      </c>
      <c r="G155" s="193">
        <v>1.0899999999999999</v>
      </c>
      <c r="H155" s="193">
        <v>1.0608</v>
      </c>
      <c r="I155" s="193">
        <v>1.0736999999999999</v>
      </c>
      <c r="J155" s="193">
        <v>1.0498999999999998</v>
      </c>
      <c r="K155" s="192"/>
      <c r="L155" s="192"/>
      <c r="M155" s="192"/>
      <c r="N155" s="192" t="s">
        <v>3547</v>
      </c>
      <c r="O155" s="192" t="s">
        <v>3547</v>
      </c>
      <c r="P155" s="192"/>
    </row>
    <row r="156" spans="1:16">
      <c r="A156" s="192" t="s">
        <v>1432</v>
      </c>
      <c r="B156" s="192" t="s">
        <v>1433</v>
      </c>
      <c r="C156" s="192" t="s">
        <v>1294</v>
      </c>
      <c r="D156" s="192" t="s">
        <v>5095</v>
      </c>
      <c r="E156" s="192">
        <v>37.371599999999994</v>
      </c>
      <c r="F156" s="192">
        <v>38.488399999999999</v>
      </c>
      <c r="G156" s="193">
        <v>0.88669999999999993</v>
      </c>
      <c r="H156" s="193">
        <v>0.92099999999999993</v>
      </c>
      <c r="I156" s="193">
        <v>0.88669999999999993</v>
      </c>
      <c r="J156" s="193">
        <v>0.92099999999999993</v>
      </c>
      <c r="K156" s="192"/>
      <c r="L156" s="192"/>
      <c r="M156" s="192"/>
      <c r="N156" s="192" t="s">
        <v>3547</v>
      </c>
      <c r="O156" s="192" t="s">
        <v>3547</v>
      </c>
      <c r="P156" s="192"/>
    </row>
    <row r="157" spans="1:16">
      <c r="A157" s="192" t="s">
        <v>4804</v>
      </c>
      <c r="B157" s="192" t="s">
        <v>1826</v>
      </c>
      <c r="C157" s="192" t="s">
        <v>1340</v>
      </c>
      <c r="D157" s="192" t="s">
        <v>5128</v>
      </c>
      <c r="E157" s="192">
        <v>35.338299999999997</v>
      </c>
      <c r="F157" s="192">
        <v>34.061599999999999</v>
      </c>
      <c r="G157" s="193">
        <v>0.83509999999999995</v>
      </c>
      <c r="H157" s="193">
        <v>0.88389999999999991</v>
      </c>
      <c r="I157" s="193">
        <v>0.83509999999999995</v>
      </c>
      <c r="J157" s="193">
        <v>0.88389999999999991</v>
      </c>
      <c r="K157" s="192"/>
      <c r="L157" s="192"/>
      <c r="M157" s="192"/>
      <c r="N157" s="192" t="s">
        <v>3547</v>
      </c>
      <c r="O157" s="192" t="s">
        <v>3547</v>
      </c>
      <c r="P157" s="192"/>
    </row>
    <row r="158" spans="1:16">
      <c r="A158" s="192" t="s">
        <v>1434</v>
      </c>
      <c r="B158" s="192" t="s">
        <v>1435</v>
      </c>
      <c r="C158" s="192" t="s">
        <v>1333</v>
      </c>
      <c r="D158" s="192" t="s">
        <v>5123</v>
      </c>
      <c r="E158" s="192">
        <v>37.465699999999998</v>
      </c>
      <c r="F158" s="192">
        <v>36.416499999999999</v>
      </c>
      <c r="G158" s="193">
        <v>0.88529999999999998</v>
      </c>
      <c r="H158" s="193">
        <v>0.91999999999999993</v>
      </c>
      <c r="I158" s="193">
        <v>0.88529999999999998</v>
      </c>
      <c r="J158" s="193">
        <v>0.91999999999999993</v>
      </c>
      <c r="K158" s="192"/>
      <c r="L158" s="192"/>
      <c r="M158" s="192"/>
      <c r="N158" s="192" t="s">
        <v>3547</v>
      </c>
      <c r="O158" s="192" t="s">
        <v>3547</v>
      </c>
      <c r="P158" s="192"/>
    </row>
    <row r="159" spans="1:16">
      <c r="A159" s="192" t="s">
        <v>1436</v>
      </c>
      <c r="B159" s="192" t="s">
        <v>1437</v>
      </c>
      <c r="C159" s="192" t="s">
        <v>1321</v>
      </c>
      <c r="D159" s="192" t="s">
        <v>5115</v>
      </c>
      <c r="E159" s="192">
        <v>38.984099999999998</v>
      </c>
      <c r="F159" s="192">
        <v>37.700199999999995</v>
      </c>
      <c r="G159" s="193">
        <v>0.9212999999999999</v>
      </c>
      <c r="H159" s="193">
        <v>0.94539999999999991</v>
      </c>
      <c r="I159" s="193">
        <v>0.9212999999999999</v>
      </c>
      <c r="J159" s="193">
        <v>0.94539999999999991</v>
      </c>
      <c r="K159" s="192"/>
      <c r="L159" s="192"/>
      <c r="M159" s="192"/>
      <c r="N159" s="192" t="s">
        <v>3547</v>
      </c>
      <c r="O159" s="192" t="s">
        <v>3547</v>
      </c>
      <c r="P159" s="192"/>
    </row>
    <row r="160" spans="1:16">
      <c r="A160" s="192" t="s">
        <v>1436</v>
      </c>
      <c r="B160" s="192" t="s">
        <v>1437</v>
      </c>
      <c r="C160" s="192" t="s">
        <v>1333</v>
      </c>
      <c r="D160" s="192" t="s">
        <v>5123</v>
      </c>
      <c r="E160" s="192">
        <v>38.984099999999998</v>
      </c>
      <c r="F160" s="192">
        <v>37.700199999999995</v>
      </c>
      <c r="G160" s="193">
        <v>0.9212999999999999</v>
      </c>
      <c r="H160" s="193">
        <v>0.94539999999999991</v>
      </c>
      <c r="I160" s="193">
        <v>0.9212999999999999</v>
      </c>
      <c r="J160" s="193">
        <v>0.94539999999999991</v>
      </c>
      <c r="K160" s="192"/>
      <c r="L160" s="192"/>
      <c r="M160" s="192"/>
      <c r="N160" s="192" t="s">
        <v>3547</v>
      </c>
      <c r="O160" s="192" t="s">
        <v>3547</v>
      </c>
      <c r="P160" s="192"/>
    </row>
    <row r="161" spans="1:16">
      <c r="A161" s="192" t="s">
        <v>1438</v>
      </c>
      <c r="B161" s="192" t="s">
        <v>1439</v>
      </c>
      <c r="C161" s="192" t="s">
        <v>1339</v>
      </c>
      <c r="D161" s="192" t="s">
        <v>5127</v>
      </c>
      <c r="E161" s="192">
        <v>40.718999999999994</v>
      </c>
      <c r="F161" s="192">
        <v>38.980199999999996</v>
      </c>
      <c r="G161" s="193">
        <v>0.96219999999999994</v>
      </c>
      <c r="H161" s="193">
        <v>0.97399999999999998</v>
      </c>
      <c r="I161" s="193">
        <v>0.9242999999999999</v>
      </c>
      <c r="J161" s="193">
        <v>0.9474999999999999</v>
      </c>
      <c r="K161" s="192"/>
      <c r="L161" s="192"/>
      <c r="M161" s="192"/>
      <c r="N161" s="192" t="s">
        <v>3547</v>
      </c>
      <c r="O161" s="192" t="s">
        <v>3547</v>
      </c>
      <c r="P161" s="192"/>
    </row>
    <row r="162" spans="1:16">
      <c r="A162" s="192" t="s">
        <v>1440</v>
      </c>
      <c r="B162" s="192" t="s">
        <v>1441</v>
      </c>
      <c r="C162" s="192" t="s">
        <v>1311</v>
      </c>
      <c r="D162" s="192" t="s">
        <v>564</v>
      </c>
      <c r="E162" s="192">
        <v>36.593599999999995</v>
      </c>
      <c r="F162" s="192">
        <v>36.231399999999994</v>
      </c>
      <c r="G162" s="193"/>
      <c r="H162" s="193"/>
      <c r="I162" s="193">
        <v>0.84849999999999992</v>
      </c>
      <c r="J162" s="193">
        <v>0.89359999999999995</v>
      </c>
      <c r="K162" s="192"/>
      <c r="L162" s="192"/>
      <c r="M162" s="192"/>
      <c r="N162" s="192" t="s">
        <v>3547</v>
      </c>
      <c r="O162" s="192" t="s">
        <v>3547</v>
      </c>
      <c r="P162" s="192"/>
    </row>
    <row r="163" spans="1:16">
      <c r="A163" s="192" t="s">
        <v>1440</v>
      </c>
      <c r="B163" s="192" t="s">
        <v>1441</v>
      </c>
      <c r="C163" s="192" t="s">
        <v>1350</v>
      </c>
      <c r="D163" s="192" t="s">
        <v>5092</v>
      </c>
      <c r="E163" s="192">
        <v>36.593599999999995</v>
      </c>
      <c r="F163" s="192">
        <v>36.231399999999994</v>
      </c>
      <c r="G163" s="193">
        <v>0.8647999999999999</v>
      </c>
      <c r="H163" s="193">
        <v>0.90529999999999999</v>
      </c>
      <c r="I163" s="193"/>
      <c r="J163" s="193"/>
      <c r="K163" s="192"/>
      <c r="L163" s="192"/>
      <c r="M163" s="192"/>
      <c r="N163" s="192" t="s">
        <v>3547</v>
      </c>
      <c r="O163" s="192" t="s">
        <v>3547</v>
      </c>
      <c r="P163" s="192"/>
    </row>
    <row r="164" spans="1:16">
      <c r="A164" s="192" t="s">
        <v>1440</v>
      </c>
      <c r="B164" s="192" t="s">
        <v>1441</v>
      </c>
      <c r="C164" s="192" t="s">
        <v>1301</v>
      </c>
      <c r="D164" s="192" t="s">
        <v>5101</v>
      </c>
      <c r="E164" s="192">
        <v>36.593599999999995</v>
      </c>
      <c r="F164" s="192">
        <v>36.231399999999994</v>
      </c>
      <c r="G164" s="193">
        <v>0.8647999999999999</v>
      </c>
      <c r="H164" s="193">
        <v>0.90529999999999999</v>
      </c>
      <c r="I164" s="193">
        <v>0.84849999999999992</v>
      </c>
      <c r="J164" s="193">
        <v>0.89359999999999995</v>
      </c>
      <c r="K164" s="192"/>
      <c r="L164" s="192"/>
      <c r="M164" s="192"/>
      <c r="N164" s="192" t="s">
        <v>3547</v>
      </c>
      <c r="O164" s="192" t="s">
        <v>3547</v>
      </c>
      <c r="P164" s="192"/>
    </row>
    <row r="165" spans="1:16">
      <c r="A165" s="192" t="s">
        <v>4839</v>
      </c>
      <c r="B165" s="192" t="s">
        <v>1827</v>
      </c>
      <c r="C165" s="192" t="s">
        <v>1345</v>
      </c>
      <c r="D165" s="192" t="s">
        <v>5090</v>
      </c>
      <c r="E165" s="192">
        <v>40.802</v>
      </c>
      <c r="F165" s="192">
        <v>39.793699999999994</v>
      </c>
      <c r="G165" s="193"/>
      <c r="H165" s="193"/>
      <c r="I165" s="193">
        <v>0.90809999999999991</v>
      </c>
      <c r="J165" s="193">
        <v>0.93609999999999993</v>
      </c>
      <c r="K165" s="192"/>
      <c r="L165" s="192"/>
      <c r="M165" s="192"/>
      <c r="N165" s="192" t="s">
        <v>3547</v>
      </c>
      <c r="O165" s="192" t="s">
        <v>3547</v>
      </c>
      <c r="P165" s="192"/>
    </row>
    <row r="166" spans="1:16">
      <c r="A166" s="192" t="s">
        <v>4839</v>
      </c>
      <c r="B166" s="192" t="s">
        <v>1827</v>
      </c>
      <c r="C166" s="192" t="s">
        <v>1431</v>
      </c>
      <c r="D166" s="192" t="s">
        <v>5131</v>
      </c>
      <c r="E166" s="192">
        <v>40.802</v>
      </c>
      <c r="F166" s="192">
        <v>39.793699999999994</v>
      </c>
      <c r="G166" s="193">
        <v>0.99999999999999989</v>
      </c>
      <c r="H166" s="193">
        <v>1</v>
      </c>
      <c r="I166" s="193"/>
      <c r="J166" s="193"/>
      <c r="K166" s="192" t="s">
        <v>3550</v>
      </c>
      <c r="L166" s="192"/>
      <c r="M166" s="192">
        <v>0.9706999999999999</v>
      </c>
      <c r="N166" s="192" t="s">
        <v>3547</v>
      </c>
      <c r="O166" s="192" t="s">
        <v>3547</v>
      </c>
      <c r="P166" s="192"/>
    </row>
    <row r="167" spans="1:16">
      <c r="A167" s="192" t="s">
        <v>1442</v>
      </c>
      <c r="B167" s="192" t="s">
        <v>1443</v>
      </c>
      <c r="C167" s="192" t="s">
        <v>1294</v>
      </c>
      <c r="D167" s="192" t="s">
        <v>5095</v>
      </c>
      <c r="E167" s="192">
        <v>44.266299999999994</v>
      </c>
      <c r="F167" s="192">
        <v>43.019499999999994</v>
      </c>
      <c r="G167" s="193">
        <v>1.0460999999999998</v>
      </c>
      <c r="H167" s="193">
        <v>1.0312999999999999</v>
      </c>
      <c r="I167" s="193">
        <v>1.0342999999999998</v>
      </c>
      <c r="J167" s="193">
        <v>1.0233999999999999</v>
      </c>
      <c r="K167" s="192"/>
      <c r="L167" s="192"/>
      <c r="M167" s="192"/>
      <c r="N167" s="192" t="s">
        <v>3547</v>
      </c>
      <c r="O167" s="192" t="s">
        <v>3547</v>
      </c>
      <c r="P167" s="192"/>
    </row>
    <row r="168" spans="1:16">
      <c r="A168" s="192" t="s">
        <v>1442</v>
      </c>
      <c r="B168" s="192" t="s">
        <v>1443</v>
      </c>
      <c r="C168" s="192" t="s">
        <v>1402</v>
      </c>
      <c r="D168" s="192" t="s">
        <v>5098</v>
      </c>
      <c r="E168" s="192">
        <v>44.266299999999994</v>
      </c>
      <c r="F168" s="192">
        <v>43.019499999999994</v>
      </c>
      <c r="G168" s="193"/>
      <c r="H168" s="193"/>
      <c r="I168" s="193">
        <v>1.0342999999999998</v>
      </c>
      <c r="J168" s="193">
        <v>1.0233999999999999</v>
      </c>
      <c r="K168" s="192"/>
      <c r="L168" s="192"/>
      <c r="M168" s="192"/>
      <c r="N168" s="192" t="s">
        <v>3547</v>
      </c>
      <c r="O168" s="192" t="s">
        <v>3547</v>
      </c>
      <c r="P168" s="192"/>
    </row>
    <row r="169" spans="1:16">
      <c r="A169" s="192" t="s">
        <v>3684</v>
      </c>
      <c r="B169" s="192" t="s">
        <v>1828</v>
      </c>
      <c r="C169" s="192" t="s">
        <v>1285</v>
      </c>
      <c r="D169" s="192" t="s">
        <v>712</v>
      </c>
      <c r="E169" s="192">
        <v>46.920099999999998</v>
      </c>
      <c r="F169" s="192">
        <v>46.690099999999994</v>
      </c>
      <c r="G169" s="193">
        <v>1.2777999999999998</v>
      </c>
      <c r="H169" s="193">
        <v>1.1827999999999999</v>
      </c>
      <c r="I169" s="193"/>
      <c r="J169" s="193"/>
      <c r="K169" s="192"/>
      <c r="L169" s="192" t="s">
        <v>3550</v>
      </c>
      <c r="M169" s="192">
        <v>1.1162999999999998</v>
      </c>
      <c r="N169" s="192" t="s">
        <v>3547</v>
      </c>
      <c r="O169" s="192" t="s">
        <v>3547</v>
      </c>
      <c r="P169" s="192"/>
    </row>
    <row r="170" spans="1:16">
      <c r="A170" s="192" t="s">
        <v>1444</v>
      </c>
      <c r="B170" s="192" t="s">
        <v>1445</v>
      </c>
      <c r="C170" s="192" t="s">
        <v>1402</v>
      </c>
      <c r="D170" s="192" t="s">
        <v>5098</v>
      </c>
      <c r="E170" s="192">
        <v>39.670399999999994</v>
      </c>
      <c r="F170" s="192">
        <v>38.539899999999996</v>
      </c>
      <c r="G170" s="193">
        <v>0.93749999999999989</v>
      </c>
      <c r="H170" s="193">
        <v>0.95679999999999998</v>
      </c>
      <c r="I170" s="193">
        <v>0.93749999999999989</v>
      </c>
      <c r="J170" s="193">
        <v>0.95679999999999998</v>
      </c>
      <c r="K170" s="192"/>
      <c r="L170" s="192"/>
      <c r="M170" s="192"/>
      <c r="N170" s="192" t="s">
        <v>3547</v>
      </c>
      <c r="O170" s="192" t="s">
        <v>3547</v>
      </c>
      <c r="P170" s="192"/>
    </row>
    <row r="171" spans="1:16">
      <c r="A171" s="192" t="s">
        <v>1444</v>
      </c>
      <c r="B171" s="192" t="s">
        <v>1445</v>
      </c>
      <c r="C171" s="192" t="s">
        <v>1300</v>
      </c>
      <c r="D171" s="192" t="s">
        <v>5096</v>
      </c>
      <c r="E171" s="192">
        <v>39.670399999999994</v>
      </c>
      <c r="F171" s="192">
        <v>38.539899999999996</v>
      </c>
      <c r="G171" s="193">
        <v>0.93749999999999989</v>
      </c>
      <c r="H171" s="193">
        <v>0.95679999999999998</v>
      </c>
      <c r="I171" s="193">
        <v>0.93749999999999989</v>
      </c>
      <c r="J171" s="193">
        <v>0.95679999999999998</v>
      </c>
      <c r="K171" s="192"/>
      <c r="L171" s="192"/>
      <c r="M171" s="192"/>
      <c r="N171" s="192" t="s">
        <v>3547</v>
      </c>
      <c r="O171" s="192" t="s">
        <v>3547</v>
      </c>
      <c r="P171" s="192"/>
    </row>
    <row r="172" spans="1:16">
      <c r="A172" s="192" t="s">
        <v>1444</v>
      </c>
      <c r="B172" s="192" t="s">
        <v>1445</v>
      </c>
      <c r="C172" s="192" t="s">
        <v>1325</v>
      </c>
      <c r="D172" s="192" t="s">
        <v>5117</v>
      </c>
      <c r="E172" s="192">
        <v>39.670399999999994</v>
      </c>
      <c r="F172" s="192">
        <v>38.539899999999996</v>
      </c>
      <c r="G172" s="193">
        <v>0.93749999999999989</v>
      </c>
      <c r="H172" s="193">
        <v>0.95679999999999998</v>
      </c>
      <c r="I172" s="193">
        <v>0.93749999999999989</v>
      </c>
      <c r="J172" s="193">
        <v>0.95679999999999998</v>
      </c>
      <c r="K172" s="192"/>
      <c r="L172" s="192"/>
      <c r="M172" s="192"/>
      <c r="N172" s="192" t="s">
        <v>3547</v>
      </c>
      <c r="O172" s="192" t="s">
        <v>3547</v>
      </c>
      <c r="P172" s="192"/>
    </row>
    <row r="173" spans="1:16">
      <c r="A173" s="192" t="s">
        <v>1446</v>
      </c>
      <c r="B173" s="192" t="s">
        <v>1447</v>
      </c>
      <c r="C173" s="192" t="s">
        <v>1300</v>
      </c>
      <c r="D173" s="192" t="s">
        <v>5096</v>
      </c>
      <c r="E173" s="192">
        <v>32.366499999999995</v>
      </c>
      <c r="F173" s="192">
        <v>30.6007</v>
      </c>
      <c r="G173" s="193">
        <v>0.78139999999999998</v>
      </c>
      <c r="H173" s="193">
        <v>0.84459999999999991</v>
      </c>
      <c r="I173" s="193"/>
      <c r="J173" s="193"/>
      <c r="K173" s="192"/>
      <c r="L173" s="192" t="s">
        <v>3550</v>
      </c>
      <c r="M173" s="192">
        <v>0.76999999999999991</v>
      </c>
      <c r="N173" s="192" t="s">
        <v>3547</v>
      </c>
      <c r="O173" s="192" t="s">
        <v>3547</v>
      </c>
      <c r="P173" s="192"/>
    </row>
    <row r="174" spans="1:16">
      <c r="A174" s="192" t="s">
        <v>1446</v>
      </c>
      <c r="B174" s="192" t="s">
        <v>1447</v>
      </c>
      <c r="C174" s="192" t="s">
        <v>1301</v>
      </c>
      <c r="D174" s="192" t="s">
        <v>5101</v>
      </c>
      <c r="E174" s="192">
        <v>32.366499999999995</v>
      </c>
      <c r="F174" s="192">
        <v>30.6007</v>
      </c>
      <c r="G174" s="193">
        <v>0.76489999999999991</v>
      </c>
      <c r="H174" s="193">
        <v>0.83229999999999993</v>
      </c>
      <c r="I174" s="193"/>
      <c r="J174" s="193"/>
      <c r="K174" s="192"/>
      <c r="L174" s="192"/>
      <c r="M174" s="192"/>
      <c r="N174" s="192" t="s">
        <v>3547</v>
      </c>
      <c r="O174" s="192" t="s">
        <v>3547</v>
      </c>
      <c r="P174" s="192"/>
    </row>
    <row r="175" spans="1:16">
      <c r="A175" s="192" t="s">
        <v>4618</v>
      </c>
      <c r="B175" s="192" t="s">
        <v>1829</v>
      </c>
      <c r="C175" s="192" t="s">
        <v>1301</v>
      </c>
      <c r="D175" s="192" t="s">
        <v>5101</v>
      </c>
      <c r="E175" s="192">
        <v>33.455699999999993</v>
      </c>
      <c r="F175" s="192">
        <v>33.214599999999997</v>
      </c>
      <c r="G175" s="193">
        <v>0.79059999999999997</v>
      </c>
      <c r="H175" s="193">
        <v>0.85139999999999993</v>
      </c>
      <c r="I175" s="193"/>
      <c r="J175" s="193"/>
      <c r="K175" s="192"/>
      <c r="L175" s="192"/>
      <c r="M175" s="192"/>
      <c r="N175" s="192" t="s">
        <v>3547</v>
      </c>
      <c r="O175" s="192" t="s">
        <v>3547</v>
      </c>
      <c r="P175" s="192"/>
    </row>
    <row r="176" spans="1:16">
      <c r="A176" s="192" t="s">
        <v>1448</v>
      </c>
      <c r="B176" s="192" t="s">
        <v>1449</v>
      </c>
      <c r="C176" s="192" t="s">
        <v>1325</v>
      </c>
      <c r="D176" s="192" t="s">
        <v>5117</v>
      </c>
      <c r="E176" s="192">
        <v>38.026299999999999</v>
      </c>
      <c r="F176" s="192">
        <v>37.859299999999998</v>
      </c>
      <c r="G176" s="193">
        <v>0.89869999999999994</v>
      </c>
      <c r="H176" s="193">
        <v>0.92949999999999999</v>
      </c>
      <c r="I176" s="193">
        <v>0.87409999999999988</v>
      </c>
      <c r="J176" s="193">
        <v>0.91199999999999992</v>
      </c>
      <c r="K176" s="192"/>
      <c r="L176" s="192"/>
      <c r="M176" s="192"/>
      <c r="N176" s="192" t="s">
        <v>3547</v>
      </c>
      <c r="O176" s="192" t="s">
        <v>3547</v>
      </c>
      <c r="P176" s="192"/>
    </row>
    <row r="177" spans="1:16">
      <c r="A177" s="192" t="s">
        <v>3896</v>
      </c>
      <c r="B177" s="192" t="s">
        <v>1830</v>
      </c>
      <c r="C177" s="192" t="s">
        <v>1405</v>
      </c>
      <c r="D177" s="192" t="s">
        <v>5094</v>
      </c>
      <c r="E177" s="192">
        <v>38.107799999999997</v>
      </c>
      <c r="F177" s="192">
        <v>38.103599999999993</v>
      </c>
      <c r="G177" s="193">
        <v>0.90049999999999997</v>
      </c>
      <c r="H177" s="193">
        <v>0.93069999999999997</v>
      </c>
      <c r="I177" s="193"/>
      <c r="J177" s="193"/>
      <c r="K177" s="192"/>
      <c r="L177" s="192"/>
      <c r="M177" s="192"/>
      <c r="N177" s="192" t="s">
        <v>3547</v>
      </c>
      <c r="O177" s="192" t="s">
        <v>3547</v>
      </c>
      <c r="P177" s="192"/>
    </row>
    <row r="178" spans="1:16">
      <c r="A178" s="192" t="s">
        <v>1450</v>
      </c>
      <c r="B178" s="192" t="s">
        <v>1451</v>
      </c>
      <c r="C178" s="192" t="s">
        <v>1337</v>
      </c>
      <c r="D178" s="192" t="s">
        <v>5125</v>
      </c>
      <c r="E178" s="192">
        <v>37.187599999999996</v>
      </c>
      <c r="F178" s="192">
        <v>36.995999999999995</v>
      </c>
      <c r="G178" s="193">
        <v>0.87959999999999994</v>
      </c>
      <c r="H178" s="193">
        <v>0.91589999999999994</v>
      </c>
      <c r="I178" s="193">
        <v>0.87959999999999994</v>
      </c>
      <c r="J178" s="193">
        <v>0.91589999999999994</v>
      </c>
      <c r="K178" s="192"/>
      <c r="L178" s="192"/>
      <c r="M178" s="192"/>
      <c r="N178" s="192" t="s">
        <v>3547</v>
      </c>
      <c r="O178" s="192" t="s">
        <v>3547</v>
      </c>
      <c r="P178" s="192"/>
    </row>
    <row r="179" spans="1:16">
      <c r="A179" s="192" t="s">
        <v>3740</v>
      </c>
      <c r="B179" s="192" t="s">
        <v>1831</v>
      </c>
      <c r="C179" s="192" t="s">
        <v>1287</v>
      </c>
      <c r="D179" s="192" t="s">
        <v>797</v>
      </c>
      <c r="E179" s="192">
        <v>40.0505</v>
      </c>
      <c r="F179" s="192">
        <v>39.293899999999994</v>
      </c>
      <c r="G179" s="193">
        <v>0.99129999999999996</v>
      </c>
      <c r="H179" s="193">
        <v>0.99399999999999999</v>
      </c>
      <c r="I179" s="193"/>
      <c r="J179" s="193"/>
      <c r="K179" s="192"/>
      <c r="L179" s="192" t="s">
        <v>3550</v>
      </c>
      <c r="M179" s="192">
        <v>0.95279999999999998</v>
      </c>
      <c r="N179" s="192" t="s">
        <v>3547</v>
      </c>
      <c r="O179" s="192" t="s">
        <v>3547</v>
      </c>
      <c r="P179" s="192"/>
    </row>
    <row r="180" spans="1:16">
      <c r="A180" s="192" t="s">
        <v>1832</v>
      </c>
      <c r="B180" s="192" t="s">
        <v>1833</v>
      </c>
      <c r="C180" s="192" t="s">
        <v>1295</v>
      </c>
      <c r="D180" s="192" t="s">
        <v>5097</v>
      </c>
      <c r="E180" s="192">
        <v>35.034599999999998</v>
      </c>
      <c r="F180" s="192">
        <v>34.341999999999999</v>
      </c>
      <c r="G180" s="193">
        <v>0.82789999999999997</v>
      </c>
      <c r="H180" s="193">
        <v>0.87869999999999993</v>
      </c>
      <c r="I180" s="193">
        <v>0.82789999999999997</v>
      </c>
      <c r="J180" s="193">
        <v>0.87869999999999993</v>
      </c>
      <c r="K180" s="192"/>
      <c r="L180" s="192"/>
      <c r="M180" s="192"/>
      <c r="N180" s="192" t="s">
        <v>3547</v>
      </c>
      <c r="O180" s="192" t="s">
        <v>3547</v>
      </c>
      <c r="P180" s="192"/>
    </row>
    <row r="181" spans="1:16">
      <c r="A181" s="192" t="s">
        <v>1452</v>
      </c>
      <c r="B181" s="192" t="s">
        <v>1453</v>
      </c>
      <c r="C181" s="192" t="s">
        <v>1333</v>
      </c>
      <c r="D181" s="192" t="s">
        <v>5123</v>
      </c>
      <c r="E181" s="192">
        <v>35.221599999999995</v>
      </c>
      <c r="F181" s="192">
        <v>34.591899999999995</v>
      </c>
      <c r="G181" s="193">
        <v>0.83229999999999993</v>
      </c>
      <c r="H181" s="193">
        <v>0.88189999999999991</v>
      </c>
      <c r="I181" s="193">
        <v>0.81469999999999998</v>
      </c>
      <c r="J181" s="193">
        <v>0.86909999999999998</v>
      </c>
      <c r="K181" s="192"/>
      <c r="L181" s="192"/>
      <c r="M181" s="192"/>
      <c r="N181" s="192" t="s">
        <v>3547</v>
      </c>
      <c r="O181" s="192" t="s">
        <v>3547</v>
      </c>
      <c r="P181" s="192"/>
    </row>
    <row r="182" spans="1:16">
      <c r="A182" s="192" t="s">
        <v>1454</v>
      </c>
      <c r="B182" s="192" t="s">
        <v>1455</v>
      </c>
      <c r="C182" s="192" t="s">
        <v>1311</v>
      </c>
      <c r="D182" s="192" t="s">
        <v>564</v>
      </c>
      <c r="E182" s="192">
        <v>34.154999999999994</v>
      </c>
      <c r="F182" s="192">
        <v>34.092399999999998</v>
      </c>
      <c r="G182" s="193">
        <v>0.80719999999999992</v>
      </c>
      <c r="H182" s="193">
        <v>0.86359999999999992</v>
      </c>
      <c r="I182" s="193">
        <v>0.79129999999999989</v>
      </c>
      <c r="J182" s="193">
        <v>0.85189999999999999</v>
      </c>
      <c r="K182" s="192"/>
      <c r="L182" s="192"/>
      <c r="M182" s="192"/>
      <c r="N182" s="192" t="s">
        <v>3547</v>
      </c>
      <c r="O182" s="192" t="s">
        <v>3547</v>
      </c>
      <c r="P182" s="192"/>
    </row>
    <row r="183" spans="1:16">
      <c r="A183" s="192" t="s">
        <v>1454</v>
      </c>
      <c r="B183" s="192" t="s">
        <v>1455</v>
      </c>
      <c r="C183" s="192" t="s">
        <v>1350</v>
      </c>
      <c r="D183" s="192" t="s">
        <v>5092</v>
      </c>
      <c r="E183" s="192">
        <v>34.154999999999994</v>
      </c>
      <c r="F183" s="192">
        <v>34.092399999999998</v>
      </c>
      <c r="G183" s="193">
        <v>0.80719999999999992</v>
      </c>
      <c r="H183" s="193">
        <v>0.86359999999999992</v>
      </c>
      <c r="I183" s="193"/>
      <c r="J183" s="193"/>
      <c r="K183" s="192"/>
      <c r="L183" s="192"/>
      <c r="M183" s="192"/>
      <c r="N183" s="192" t="s">
        <v>3547</v>
      </c>
      <c r="O183" s="192" t="s">
        <v>3547</v>
      </c>
      <c r="P183" s="192"/>
    </row>
    <row r="184" spans="1:16">
      <c r="A184" s="192" t="s">
        <v>3952</v>
      </c>
      <c r="B184" s="192" t="s">
        <v>1834</v>
      </c>
      <c r="C184" s="192" t="s">
        <v>1402</v>
      </c>
      <c r="D184" s="192" t="s">
        <v>5098</v>
      </c>
      <c r="E184" s="192">
        <v>43.900799999999997</v>
      </c>
      <c r="F184" s="192">
        <v>42.410599999999995</v>
      </c>
      <c r="G184" s="193">
        <v>1.0373999999999999</v>
      </c>
      <c r="H184" s="193">
        <v>1.0254999999999999</v>
      </c>
      <c r="I184" s="193">
        <v>0.96629999999999994</v>
      </c>
      <c r="J184" s="193">
        <v>0.97679999999999989</v>
      </c>
      <c r="K184" s="192"/>
      <c r="L184" s="192"/>
      <c r="M184" s="192"/>
      <c r="N184" s="192" t="s">
        <v>3547</v>
      </c>
      <c r="O184" s="192" t="s">
        <v>3547</v>
      </c>
      <c r="P184" s="192"/>
    </row>
    <row r="185" spans="1:16">
      <c r="A185" s="192" t="s">
        <v>1456</v>
      </c>
      <c r="B185" s="192" t="s">
        <v>1457</v>
      </c>
      <c r="C185" s="192" t="s">
        <v>1325</v>
      </c>
      <c r="D185" s="192" t="s">
        <v>5117</v>
      </c>
      <c r="E185" s="192">
        <v>41.111799999999995</v>
      </c>
      <c r="F185" s="192">
        <v>39.795999999999999</v>
      </c>
      <c r="G185" s="193">
        <v>0.97159999999999991</v>
      </c>
      <c r="H185" s="193">
        <v>0.98049999999999993</v>
      </c>
      <c r="I185" s="193">
        <v>0.93709999999999993</v>
      </c>
      <c r="J185" s="193">
        <v>0.95649999999999991</v>
      </c>
      <c r="K185" s="192"/>
      <c r="L185" s="192"/>
      <c r="M185" s="192"/>
      <c r="N185" s="192" t="s">
        <v>3547</v>
      </c>
      <c r="O185" s="192" t="s">
        <v>3547</v>
      </c>
      <c r="P185" s="192"/>
    </row>
    <row r="186" spans="1:16">
      <c r="A186" s="192" t="s">
        <v>1458</v>
      </c>
      <c r="B186" s="192" t="s">
        <v>1459</v>
      </c>
      <c r="C186" s="192" t="s">
        <v>1337</v>
      </c>
      <c r="D186" s="192" t="s">
        <v>5125</v>
      </c>
      <c r="E186" s="192">
        <v>38.246199999999995</v>
      </c>
      <c r="F186" s="192">
        <v>35.556599999999996</v>
      </c>
      <c r="G186" s="193">
        <v>0.90379999999999994</v>
      </c>
      <c r="H186" s="193">
        <v>0.93309999999999993</v>
      </c>
      <c r="I186" s="193">
        <v>0.8768999999999999</v>
      </c>
      <c r="J186" s="193">
        <v>0.91399999999999992</v>
      </c>
      <c r="K186" s="192"/>
      <c r="L186" s="192"/>
      <c r="M186" s="192"/>
      <c r="N186" s="192" t="s">
        <v>3547</v>
      </c>
      <c r="O186" s="192" t="s">
        <v>3547</v>
      </c>
      <c r="P186" s="192"/>
    </row>
    <row r="187" spans="1:16">
      <c r="A187" s="192" t="s">
        <v>1835</v>
      </c>
      <c r="B187" s="192" t="s">
        <v>1836</v>
      </c>
      <c r="C187" s="192" t="s">
        <v>1330</v>
      </c>
      <c r="D187" s="192" t="s">
        <v>5120</v>
      </c>
      <c r="E187" s="192">
        <v>46.016099999999994</v>
      </c>
      <c r="F187" s="192">
        <v>45.920399999999994</v>
      </c>
      <c r="G187" s="193">
        <v>1.0874999999999999</v>
      </c>
      <c r="H187" s="193">
        <v>1.0590999999999999</v>
      </c>
      <c r="I187" s="193">
        <v>1.0874999999999999</v>
      </c>
      <c r="J187" s="193">
        <v>1.0590999999999999</v>
      </c>
      <c r="K187" s="192"/>
      <c r="L187" s="192"/>
      <c r="M187" s="192"/>
      <c r="N187" s="192" t="s">
        <v>3547</v>
      </c>
      <c r="O187" s="192" t="s">
        <v>3547</v>
      </c>
      <c r="P187" s="192"/>
    </row>
    <row r="188" spans="1:16">
      <c r="A188" s="192" t="s">
        <v>1837</v>
      </c>
      <c r="B188" s="192" t="s">
        <v>1838</v>
      </c>
      <c r="C188" s="192" t="s">
        <v>1311</v>
      </c>
      <c r="D188" s="192" t="s">
        <v>564</v>
      </c>
      <c r="E188" s="192">
        <v>36.483799999999995</v>
      </c>
      <c r="F188" s="192">
        <v>35.509799999999998</v>
      </c>
      <c r="G188" s="193"/>
      <c r="H188" s="193"/>
      <c r="I188" s="193">
        <v>0.77499999999999991</v>
      </c>
      <c r="J188" s="193">
        <v>0.83979999999999999</v>
      </c>
      <c r="K188" s="192"/>
      <c r="L188" s="192"/>
      <c r="M188" s="192"/>
      <c r="N188" s="192" t="s">
        <v>3547</v>
      </c>
      <c r="O188" s="192" t="s">
        <v>3547</v>
      </c>
      <c r="P188" s="192"/>
    </row>
    <row r="189" spans="1:16">
      <c r="A189" s="192" t="s">
        <v>1837</v>
      </c>
      <c r="B189" s="192" t="s">
        <v>1838</v>
      </c>
      <c r="C189" s="192" t="s">
        <v>1292</v>
      </c>
      <c r="D189" s="192" t="s">
        <v>5091</v>
      </c>
      <c r="E189" s="192">
        <v>36.483799999999995</v>
      </c>
      <c r="F189" s="192">
        <v>35.509799999999998</v>
      </c>
      <c r="G189" s="193">
        <v>0.86219999999999997</v>
      </c>
      <c r="H189" s="193">
        <v>0.90349999999999997</v>
      </c>
      <c r="I189" s="193"/>
      <c r="J189" s="193"/>
      <c r="K189" s="192"/>
      <c r="L189" s="192"/>
      <c r="M189" s="192"/>
      <c r="N189" s="192" t="s">
        <v>3547</v>
      </c>
      <c r="O189" s="192" t="s">
        <v>3547</v>
      </c>
      <c r="P189" s="192"/>
    </row>
    <row r="190" spans="1:16">
      <c r="A190" s="192" t="s">
        <v>4102</v>
      </c>
      <c r="B190" s="192" t="s">
        <v>1839</v>
      </c>
      <c r="C190" s="192" t="s">
        <v>1787</v>
      </c>
      <c r="D190" s="192" t="s">
        <v>5103</v>
      </c>
      <c r="E190" s="192">
        <v>35.441299999999998</v>
      </c>
      <c r="F190" s="192">
        <v>33.983599999999996</v>
      </c>
      <c r="G190" s="193">
        <v>0.88389999999999991</v>
      </c>
      <c r="H190" s="193">
        <v>0.91899999999999993</v>
      </c>
      <c r="I190" s="193"/>
      <c r="J190" s="193"/>
      <c r="K190" s="192"/>
      <c r="L190" s="192" t="s">
        <v>3550</v>
      </c>
      <c r="M190" s="192">
        <v>0.84319999999999995</v>
      </c>
      <c r="N190" s="192" t="s">
        <v>3547</v>
      </c>
      <c r="O190" s="192" t="s">
        <v>3547</v>
      </c>
      <c r="P190" s="192"/>
    </row>
    <row r="191" spans="1:16">
      <c r="A191" s="192" t="s">
        <v>4102</v>
      </c>
      <c r="B191" s="192" t="s">
        <v>1839</v>
      </c>
      <c r="C191" s="192" t="s">
        <v>1340</v>
      </c>
      <c r="D191" s="192" t="s">
        <v>5128</v>
      </c>
      <c r="E191" s="192">
        <v>35.441299999999998</v>
      </c>
      <c r="F191" s="192">
        <v>33.983599999999996</v>
      </c>
      <c r="G191" s="193">
        <v>0.8375999999999999</v>
      </c>
      <c r="H191" s="193">
        <v>0.88569999999999993</v>
      </c>
      <c r="I191" s="193"/>
      <c r="J191" s="193"/>
      <c r="K191" s="192"/>
      <c r="L191" s="192"/>
      <c r="M191" s="192"/>
      <c r="N191" s="192" t="s">
        <v>3547</v>
      </c>
      <c r="O191" s="192" t="s">
        <v>3547</v>
      </c>
      <c r="P191" s="192"/>
    </row>
    <row r="192" spans="1:16">
      <c r="A192" s="192" t="s">
        <v>1460</v>
      </c>
      <c r="B192" s="192" t="s">
        <v>1461</v>
      </c>
      <c r="C192" s="192" t="s">
        <v>1337</v>
      </c>
      <c r="D192" s="192" t="s">
        <v>5125</v>
      </c>
      <c r="E192" s="192">
        <v>41.283099999999997</v>
      </c>
      <c r="F192" s="192">
        <v>40.517999999999994</v>
      </c>
      <c r="G192" s="193">
        <v>0.97559999999999991</v>
      </c>
      <c r="H192" s="193">
        <v>0.98319999999999996</v>
      </c>
      <c r="I192" s="193">
        <v>0.9635999999999999</v>
      </c>
      <c r="J192" s="193">
        <v>0.97489999999999999</v>
      </c>
      <c r="K192" s="192"/>
      <c r="L192" s="192"/>
      <c r="M192" s="192"/>
      <c r="N192" s="192" t="s">
        <v>3547</v>
      </c>
      <c r="O192" s="192" t="s">
        <v>3547</v>
      </c>
      <c r="P192" s="192"/>
    </row>
    <row r="193" spans="1:16">
      <c r="A193" s="192" t="s">
        <v>3816</v>
      </c>
      <c r="B193" s="192" t="s">
        <v>1840</v>
      </c>
      <c r="C193" s="192" t="s">
        <v>1350</v>
      </c>
      <c r="D193" s="192" t="s">
        <v>5092</v>
      </c>
      <c r="E193" s="192">
        <v>34.2226</v>
      </c>
      <c r="F193" s="192">
        <v>33.414499999999997</v>
      </c>
      <c r="G193" s="193">
        <v>0.80879999999999996</v>
      </c>
      <c r="H193" s="193">
        <v>0.86469999999999991</v>
      </c>
      <c r="I193" s="193"/>
      <c r="J193" s="193"/>
      <c r="K193" s="192"/>
      <c r="L193" s="192"/>
      <c r="M193" s="192"/>
      <c r="N193" s="192" t="s">
        <v>3547</v>
      </c>
      <c r="O193" s="192" t="s">
        <v>3547</v>
      </c>
      <c r="P193" s="192"/>
    </row>
    <row r="194" spans="1:16">
      <c r="A194" s="192" t="s">
        <v>1841</v>
      </c>
      <c r="B194" s="192" t="s">
        <v>1842</v>
      </c>
      <c r="C194" s="192" t="s">
        <v>1294</v>
      </c>
      <c r="D194" s="192" t="s">
        <v>5095</v>
      </c>
      <c r="E194" s="192">
        <v>37.737499999999997</v>
      </c>
      <c r="F194" s="192">
        <v>38.508399999999995</v>
      </c>
      <c r="G194" s="193">
        <v>0.89179999999999993</v>
      </c>
      <c r="H194" s="193">
        <v>0.92459999999999998</v>
      </c>
      <c r="I194" s="193"/>
      <c r="J194" s="193"/>
      <c r="K194" s="192"/>
      <c r="L194" s="192"/>
      <c r="M194" s="192"/>
      <c r="N194" s="192" t="s">
        <v>3547</v>
      </c>
      <c r="O194" s="192" t="s">
        <v>3547</v>
      </c>
      <c r="P194" s="192"/>
    </row>
    <row r="195" spans="1:16">
      <c r="A195" s="192" t="s">
        <v>1843</v>
      </c>
      <c r="B195" s="192" t="s">
        <v>1844</v>
      </c>
      <c r="C195" s="192" t="s">
        <v>1311</v>
      </c>
      <c r="D195" s="192" t="s">
        <v>564</v>
      </c>
      <c r="E195" s="192">
        <v>32.444299999999998</v>
      </c>
      <c r="F195" s="192">
        <v>30.904399999999999</v>
      </c>
      <c r="G195" s="193">
        <v>0.76669999999999994</v>
      </c>
      <c r="H195" s="193">
        <v>0.8337</v>
      </c>
      <c r="I195" s="193"/>
      <c r="J195" s="193"/>
      <c r="K195" s="192"/>
      <c r="L195" s="192"/>
      <c r="M195" s="192"/>
      <c r="N195" s="192" t="s">
        <v>3547</v>
      </c>
      <c r="O195" s="192" t="s">
        <v>3547</v>
      </c>
      <c r="P195" s="192"/>
    </row>
    <row r="196" spans="1:16">
      <c r="A196" s="192" t="s">
        <v>1462</v>
      </c>
      <c r="B196" s="192" t="s">
        <v>1463</v>
      </c>
      <c r="C196" s="192" t="s">
        <v>1294</v>
      </c>
      <c r="D196" s="192" t="s">
        <v>5095</v>
      </c>
      <c r="E196" s="192">
        <v>39.730099999999993</v>
      </c>
      <c r="F196" s="192">
        <v>39.332499999999996</v>
      </c>
      <c r="G196" s="193">
        <v>0.93889999999999996</v>
      </c>
      <c r="H196" s="193">
        <v>0.9577</v>
      </c>
      <c r="I196" s="193">
        <v>0.92309999999999992</v>
      </c>
      <c r="J196" s="193">
        <v>0.94669999999999999</v>
      </c>
      <c r="K196" s="192"/>
      <c r="L196" s="192"/>
      <c r="M196" s="192"/>
      <c r="N196" s="192" t="s">
        <v>3547</v>
      </c>
      <c r="O196" s="192" t="s">
        <v>3547</v>
      </c>
      <c r="P196" s="192"/>
    </row>
    <row r="197" spans="1:16">
      <c r="A197" s="192" t="s">
        <v>1462</v>
      </c>
      <c r="B197" s="192" t="s">
        <v>1463</v>
      </c>
      <c r="C197" s="192" t="s">
        <v>1309</v>
      </c>
      <c r="D197" s="192" t="s">
        <v>5099</v>
      </c>
      <c r="E197" s="192">
        <v>39.730099999999993</v>
      </c>
      <c r="F197" s="192">
        <v>39.332499999999996</v>
      </c>
      <c r="G197" s="193">
        <v>0.93889999999999996</v>
      </c>
      <c r="H197" s="193">
        <v>0.9577</v>
      </c>
      <c r="I197" s="193">
        <v>0.92309999999999992</v>
      </c>
      <c r="J197" s="193">
        <v>0.94669999999999999</v>
      </c>
      <c r="K197" s="192"/>
      <c r="L197" s="192"/>
      <c r="M197" s="192"/>
      <c r="N197" s="192" t="s">
        <v>3547</v>
      </c>
      <c r="O197" s="192" t="s">
        <v>3547</v>
      </c>
      <c r="P197" s="192"/>
    </row>
    <row r="198" spans="1:16">
      <c r="A198" s="192" t="s">
        <v>1464</v>
      </c>
      <c r="B198" s="192" t="s">
        <v>1465</v>
      </c>
      <c r="C198" s="192" t="s">
        <v>1325</v>
      </c>
      <c r="D198" s="192" t="s">
        <v>5117</v>
      </c>
      <c r="E198" s="192">
        <v>37.095799999999997</v>
      </c>
      <c r="F198" s="192">
        <v>36.764099999999999</v>
      </c>
      <c r="G198" s="193">
        <v>0.87659999999999993</v>
      </c>
      <c r="H198" s="193">
        <v>0.91379999999999995</v>
      </c>
      <c r="I198" s="193"/>
      <c r="J198" s="193"/>
      <c r="K198" s="192"/>
      <c r="L198" s="192"/>
      <c r="M198" s="192"/>
      <c r="N198" s="192" t="s">
        <v>3547</v>
      </c>
      <c r="O198" s="192" t="s">
        <v>3547</v>
      </c>
      <c r="P198" s="192"/>
    </row>
    <row r="199" spans="1:16">
      <c r="A199" s="192" t="s">
        <v>3556</v>
      </c>
      <c r="B199" s="192" t="s">
        <v>1845</v>
      </c>
      <c r="C199" s="192" t="s">
        <v>1311</v>
      </c>
      <c r="D199" s="192" t="s">
        <v>564</v>
      </c>
      <c r="E199" s="192">
        <v>29.025699999999997</v>
      </c>
      <c r="F199" s="192">
        <v>28.648599999999998</v>
      </c>
      <c r="G199" s="193">
        <v>0.68589999999999995</v>
      </c>
      <c r="H199" s="193">
        <v>0.77249999999999996</v>
      </c>
      <c r="I199" s="193"/>
      <c r="J199" s="193"/>
      <c r="K199" s="192"/>
      <c r="L199" s="192"/>
      <c r="M199" s="192"/>
      <c r="N199" s="192" t="s">
        <v>3547</v>
      </c>
      <c r="O199" s="192" t="s">
        <v>3547</v>
      </c>
      <c r="P199" s="192"/>
    </row>
    <row r="200" spans="1:16">
      <c r="A200" s="192" t="s">
        <v>1846</v>
      </c>
      <c r="B200" s="192" t="s">
        <v>1847</v>
      </c>
      <c r="C200" s="192" t="s">
        <v>1294</v>
      </c>
      <c r="D200" s="192" t="s">
        <v>5095</v>
      </c>
      <c r="E200" s="192">
        <v>34.673899999999996</v>
      </c>
      <c r="F200" s="192">
        <v>33.867899999999999</v>
      </c>
      <c r="G200" s="193">
        <v>0.84419999999999995</v>
      </c>
      <c r="H200" s="193">
        <v>0.89049999999999996</v>
      </c>
      <c r="I200" s="193"/>
      <c r="J200" s="193"/>
      <c r="K200" s="192"/>
      <c r="L200" s="192" t="s">
        <v>3550</v>
      </c>
      <c r="M200" s="192">
        <v>0.82489999999999997</v>
      </c>
      <c r="N200" s="192" t="s">
        <v>3547</v>
      </c>
      <c r="O200" s="192" t="s">
        <v>3547</v>
      </c>
      <c r="P200" s="192"/>
    </row>
    <row r="201" spans="1:16">
      <c r="A201" s="192" t="s">
        <v>3776</v>
      </c>
      <c r="B201" s="192" t="s">
        <v>1848</v>
      </c>
      <c r="C201" s="192" t="s">
        <v>1292</v>
      </c>
      <c r="D201" s="192" t="s">
        <v>5091</v>
      </c>
      <c r="E201" s="192">
        <v>34.555399999999999</v>
      </c>
      <c r="F201" s="192">
        <v>34.055699999999995</v>
      </c>
      <c r="G201" s="193">
        <v>0.83009999999999995</v>
      </c>
      <c r="H201" s="193">
        <v>0.88029999999999997</v>
      </c>
      <c r="I201" s="193"/>
      <c r="J201" s="193"/>
      <c r="K201" s="192"/>
      <c r="L201" s="192" t="s">
        <v>3550</v>
      </c>
      <c r="M201" s="192">
        <v>0.82209999999999994</v>
      </c>
      <c r="N201" s="192" t="s">
        <v>3547</v>
      </c>
      <c r="O201" s="192" t="s">
        <v>3547</v>
      </c>
      <c r="P201" s="192"/>
    </row>
    <row r="202" spans="1:16">
      <c r="A202" s="192" t="s">
        <v>1466</v>
      </c>
      <c r="B202" s="192" t="s">
        <v>1467</v>
      </c>
      <c r="C202" s="192" t="s">
        <v>1287</v>
      </c>
      <c r="D202" s="192" t="s">
        <v>797</v>
      </c>
      <c r="E202" s="192">
        <v>43.163699999999999</v>
      </c>
      <c r="F202" s="192">
        <v>42.040899999999993</v>
      </c>
      <c r="G202" s="193">
        <v>1.0199999999999998</v>
      </c>
      <c r="H202" s="193">
        <v>1.0136999999999998</v>
      </c>
      <c r="I202" s="193">
        <v>1.0099999999999998</v>
      </c>
      <c r="J202" s="193">
        <v>1.0067999999999999</v>
      </c>
      <c r="K202" s="192"/>
      <c r="L202" s="192"/>
      <c r="M202" s="192"/>
      <c r="N202" s="192" t="s">
        <v>3547</v>
      </c>
      <c r="O202" s="192" t="s">
        <v>3547</v>
      </c>
      <c r="P202" s="192"/>
    </row>
    <row r="203" spans="1:16">
      <c r="A203" s="192" t="s">
        <v>1468</v>
      </c>
      <c r="B203" s="192" t="s">
        <v>1469</v>
      </c>
      <c r="C203" s="192" t="s">
        <v>1309</v>
      </c>
      <c r="D203" s="192" t="s">
        <v>5099</v>
      </c>
      <c r="E203" s="192">
        <v>38.978099999999998</v>
      </c>
      <c r="F203" s="192">
        <v>38.298099999999998</v>
      </c>
      <c r="G203" s="193">
        <v>0.92109999999999992</v>
      </c>
      <c r="H203" s="193">
        <v>0.94529999999999992</v>
      </c>
      <c r="I203" s="193">
        <v>0.92109999999999992</v>
      </c>
      <c r="J203" s="193">
        <v>0.94529999999999992</v>
      </c>
      <c r="K203" s="192"/>
      <c r="L203" s="192"/>
      <c r="M203" s="192"/>
      <c r="N203" s="192" t="s">
        <v>3547</v>
      </c>
      <c r="O203" s="192" t="s">
        <v>3547</v>
      </c>
      <c r="P203" s="192"/>
    </row>
    <row r="204" spans="1:16">
      <c r="A204" s="192" t="s">
        <v>4129</v>
      </c>
      <c r="B204" s="192" t="s">
        <v>1849</v>
      </c>
      <c r="C204" s="192" t="s">
        <v>1307</v>
      </c>
      <c r="D204" s="192" t="s">
        <v>5105</v>
      </c>
      <c r="E204" s="192">
        <v>38.08</v>
      </c>
      <c r="F204" s="192">
        <v>37.5732</v>
      </c>
      <c r="G204" s="193">
        <v>0.89999999999999991</v>
      </c>
      <c r="H204" s="193">
        <v>0.93039999999999989</v>
      </c>
      <c r="I204" s="193"/>
      <c r="J204" s="193"/>
      <c r="K204" s="192"/>
      <c r="L204" s="192"/>
      <c r="M204" s="192"/>
      <c r="N204" s="192" t="s">
        <v>3547</v>
      </c>
      <c r="O204" s="192" t="s">
        <v>3547</v>
      </c>
      <c r="P204" s="192"/>
    </row>
    <row r="205" spans="1:16">
      <c r="A205" s="192" t="s">
        <v>1850</v>
      </c>
      <c r="B205" s="192" t="s">
        <v>1851</v>
      </c>
      <c r="C205" s="192" t="s">
        <v>1311</v>
      </c>
      <c r="D205" s="192" t="s">
        <v>564</v>
      </c>
      <c r="E205" s="192">
        <v>28.2822</v>
      </c>
      <c r="F205" s="192">
        <v>28.265199999999997</v>
      </c>
      <c r="G205" s="193">
        <v>0.68479999999999996</v>
      </c>
      <c r="H205" s="193">
        <v>0.77159999999999995</v>
      </c>
      <c r="I205" s="193"/>
      <c r="J205" s="193"/>
      <c r="K205" s="192"/>
      <c r="L205" s="192" t="s">
        <v>3550</v>
      </c>
      <c r="M205" s="192">
        <v>0.67289999999999994</v>
      </c>
      <c r="N205" s="192" t="s">
        <v>3547</v>
      </c>
      <c r="O205" s="192" t="s">
        <v>3547</v>
      </c>
      <c r="P205" s="192"/>
    </row>
    <row r="206" spans="1:16">
      <c r="A206" s="192" t="s">
        <v>1470</v>
      </c>
      <c r="B206" s="192" t="s">
        <v>1471</v>
      </c>
      <c r="C206" s="192" t="s">
        <v>1472</v>
      </c>
      <c r="D206" s="192" t="s">
        <v>896</v>
      </c>
      <c r="E206" s="192">
        <v>45.357899999999994</v>
      </c>
      <c r="F206" s="192">
        <v>43.034299999999995</v>
      </c>
      <c r="G206" s="193">
        <v>1.1205999999999998</v>
      </c>
      <c r="H206" s="193">
        <v>1.0810999999999999</v>
      </c>
      <c r="I206" s="193">
        <v>1.1205999999999998</v>
      </c>
      <c r="J206" s="193">
        <v>1.0810999999999999</v>
      </c>
      <c r="K206" s="192"/>
      <c r="L206" s="192" t="s">
        <v>3550</v>
      </c>
      <c r="M206" s="192">
        <v>1.0790999999999999</v>
      </c>
      <c r="N206" s="192" t="s">
        <v>3547</v>
      </c>
      <c r="O206" s="192" t="s">
        <v>3550</v>
      </c>
      <c r="P206" s="192">
        <v>1.0461999999999998</v>
      </c>
    </row>
    <row r="207" spans="1:16">
      <c r="A207" s="192" t="s">
        <v>3979</v>
      </c>
      <c r="B207" s="192" t="s">
        <v>1852</v>
      </c>
      <c r="C207" s="192" t="s">
        <v>1309</v>
      </c>
      <c r="D207" s="192" t="s">
        <v>5099</v>
      </c>
      <c r="E207" s="192">
        <v>37.276299999999999</v>
      </c>
      <c r="F207" s="192">
        <v>35.747399999999999</v>
      </c>
      <c r="G207" s="193">
        <v>0.88089999999999991</v>
      </c>
      <c r="H207" s="193">
        <v>0.91679999999999995</v>
      </c>
      <c r="I207" s="193"/>
      <c r="J207" s="193"/>
      <c r="K207" s="192"/>
      <c r="L207" s="192"/>
      <c r="M207" s="192"/>
      <c r="N207" s="192" t="s">
        <v>3547</v>
      </c>
      <c r="O207" s="192" t="s">
        <v>3547</v>
      </c>
      <c r="P207" s="192"/>
    </row>
    <row r="208" spans="1:16">
      <c r="A208" s="192" t="s">
        <v>4170</v>
      </c>
      <c r="B208" s="192" t="s">
        <v>1853</v>
      </c>
      <c r="C208" s="192" t="s">
        <v>1610</v>
      </c>
      <c r="D208" s="192" t="s">
        <v>5106</v>
      </c>
      <c r="E208" s="192">
        <v>43.091799999999999</v>
      </c>
      <c r="F208" s="192">
        <v>42.262599999999999</v>
      </c>
      <c r="G208" s="193">
        <v>1.0184</v>
      </c>
      <c r="H208" s="193">
        <v>1.0125999999999999</v>
      </c>
      <c r="I208" s="193"/>
      <c r="J208" s="193"/>
      <c r="K208" s="192"/>
      <c r="L208" s="192"/>
      <c r="M208" s="192"/>
      <c r="N208" s="192" t="s">
        <v>3547</v>
      </c>
      <c r="O208" s="192" t="s">
        <v>3547</v>
      </c>
      <c r="P208" s="192"/>
    </row>
    <row r="209" spans="1:16">
      <c r="A209" s="192" t="s">
        <v>4170</v>
      </c>
      <c r="B209" s="192" t="s">
        <v>1853</v>
      </c>
      <c r="C209" s="192" t="s">
        <v>1479</v>
      </c>
      <c r="D209" s="192" t="s">
        <v>5130</v>
      </c>
      <c r="E209" s="192">
        <v>43.091799999999999</v>
      </c>
      <c r="F209" s="192">
        <v>42.262599999999999</v>
      </c>
      <c r="G209" s="193">
        <v>1.0184</v>
      </c>
      <c r="H209" s="193">
        <v>1.0125999999999999</v>
      </c>
      <c r="I209" s="193"/>
      <c r="J209" s="193"/>
      <c r="K209" s="192"/>
      <c r="L209" s="192"/>
      <c r="M209" s="192"/>
      <c r="N209" s="192" t="s">
        <v>3547</v>
      </c>
      <c r="O209" s="192" t="s">
        <v>3547</v>
      </c>
      <c r="P209" s="192"/>
    </row>
    <row r="210" spans="1:16">
      <c r="A210" s="192" t="s">
        <v>1473</v>
      </c>
      <c r="B210" s="192" t="s">
        <v>1474</v>
      </c>
      <c r="C210" s="192" t="s">
        <v>1321</v>
      </c>
      <c r="D210" s="192" t="s">
        <v>5115</v>
      </c>
      <c r="E210" s="192">
        <v>41.244099999999996</v>
      </c>
      <c r="F210" s="192">
        <v>40.282199999999996</v>
      </c>
      <c r="G210" s="193">
        <v>0.97459999999999991</v>
      </c>
      <c r="H210" s="193">
        <v>0.98249999999999993</v>
      </c>
      <c r="I210" s="193">
        <v>0.92489999999999994</v>
      </c>
      <c r="J210" s="193">
        <v>0.94789999999999996</v>
      </c>
      <c r="K210" s="192"/>
      <c r="L210" s="192"/>
      <c r="M210" s="192"/>
      <c r="N210" s="192" t="s">
        <v>3547</v>
      </c>
      <c r="O210" s="192" t="s">
        <v>3547</v>
      </c>
      <c r="P210" s="192"/>
    </row>
    <row r="211" spans="1:16">
      <c r="A211" s="192" t="s">
        <v>1473</v>
      </c>
      <c r="B211" s="192" t="s">
        <v>1474</v>
      </c>
      <c r="C211" s="192" t="s">
        <v>1339</v>
      </c>
      <c r="D211" s="192" t="s">
        <v>5127</v>
      </c>
      <c r="E211" s="192">
        <v>41.244099999999996</v>
      </c>
      <c r="F211" s="192">
        <v>40.282199999999996</v>
      </c>
      <c r="G211" s="193"/>
      <c r="H211" s="193"/>
      <c r="I211" s="193">
        <v>0.92489999999999994</v>
      </c>
      <c r="J211" s="193">
        <v>0.94789999999999996</v>
      </c>
      <c r="K211" s="192"/>
      <c r="L211" s="192"/>
      <c r="M211" s="192"/>
      <c r="N211" s="192" t="s">
        <v>3547</v>
      </c>
      <c r="O211" s="192" t="s">
        <v>3547</v>
      </c>
      <c r="P211" s="192"/>
    </row>
    <row r="212" spans="1:16">
      <c r="A212" s="192" t="s">
        <v>1475</v>
      </c>
      <c r="B212" s="192" t="s">
        <v>1476</v>
      </c>
      <c r="C212" s="192" t="s">
        <v>1290</v>
      </c>
      <c r="D212" s="192" t="s">
        <v>5114</v>
      </c>
      <c r="E212" s="192">
        <v>47.796999999999997</v>
      </c>
      <c r="F212" s="192">
        <v>47.348399999999998</v>
      </c>
      <c r="G212" s="193">
        <v>1.1294999999999999</v>
      </c>
      <c r="H212" s="193">
        <v>1.087</v>
      </c>
      <c r="I212" s="193">
        <v>1.1294999999999999</v>
      </c>
      <c r="J212" s="193">
        <v>1.087</v>
      </c>
      <c r="K212" s="192"/>
      <c r="L212" s="192"/>
      <c r="M212" s="192"/>
      <c r="N212" s="192" t="s">
        <v>3547</v>
      </c>
      <c r="O212" s="192" t="s">
        <v>3547</v>
      </c>
      <c r="P212" s="192"/>
    </row>
    <row r="213" spans="1:16">
      <c r="A213" s="192" t="s">
        <v>4486</v>
      </c>
      <c r="B213" s="192" t="s">
        <v>1854</v>
      </c>
      <c r="C213" s="192" t="s">
        <v>1326</v>
      </c>
      <c r="D213" s="192" t="s">
        <v>5118</v>
      </c>
      <c r="E213" s="192">
        <v>37.478599999999993</v>
      </c>
      <c r="F213" s="192">
        <v>37.037599999999998</v>
      </c>
      <c r="G213" s="193">
        <v>0.88559999999999994</v>
      </c>
      <c r="H213" s="193">
        <v>0.92019999999999991</v>
      </c>
      <c r="I213" s="193"/>
      <c r="J213" s="193"/>
      <c r="K213" s="192"/>
      <c r="L213" s="192"/>
      <c r="M213" s="192"/>
      <c r="N213" s="192" t="s">
        <v>3547</v>
      </c>
      <c r="O213" s="192" t="s">
        <v>3547</v>
      </c>
      <c r="P213" s="192"/>
    </row>
    <row r="214" spans="1:16">
      <c r="A214" s="192" t="s">
        <v>1477</v>
      </c>
      <c r="B214" s="192" t="s">
        <v>1478</v>
      </c>
      <c r="C214" s="192" t="s">
        <v>1479</v>
      </c>
      <c r="D214" s="192" t="s">
        <v>5130</v>
      </c>
      <c r="E214" s="192">
        <v>41.8446</v>
      </c>
      <c r="F214" s="192">
        <v>40.257899999999999</v>
      </c>
      <c r="G214" s="193">
        <v>0.98889999999999989</v>
      </c>
      <c r="H214" s="193">
        <v>0.99239999999999995</v>
      </c>
      <c r="I214" s="193">
        <v>0.98889999999999989</v>
      </c>
      <c r="J214" s="193">
        <v>0.99239999999999995</v>
      </c>
      <c r="K214" s="192"/>
      <c r="L214" s="192"/>
      <c r="M214" s="192"/>
      <c r="N214" s="192" t="s">
        <v>3547</v>
      </c>
      <c r="O214" s="192" t="s">
        <v>3547</v>
      </c>
      <c r="P214" s="192"/>
    </row>
    <row r="215" spans="1:16">
      <c r="A215" s="192" t="s">
        <v>3691</v>
      </c>
      <c r="B215" s="192" t="s">
        <v>1855</v>
      </c>
      <c r="C215" s="192" t="s">
        <v>1285</v>
      </c>
      <c r="D215" s="192" t="s">
        <v>712</v>
      </c>
      <c r="E215" s="192">
        <v>36.929399999999994</v>
      </c>
      <c r="F215" s="192">
        <v>35.425699999999999</v>
      </c>
      <c r="G215" s="193">
        <v>1.2777999999999998</v>
      </c>
      <c r="H215" s="193">
        <v>1.1827999999999999</v>
      </c>
      <c r="I215" s="193"/>
      <c r="J215" s="193"/>
      <c r="K215" s="192"/>
      <c r="L215" s="192" t="s">
        <v>3550</v>
      </c>
      <c r="M215" s="192">
        <v>0.87859999999999994</v>
      </c>
      <c r="N215" s="192" t="s">
        <v>3547</v>
      </c>
      <c r="O215" s="192" t="s">
        <v>3547</v>
      </c>
      <c r="P215" s="192"/>
    </row>
    <row r="216" spans="1:16">
      <c r="A216" s="192" t="s">
        <v>1480</v>
      </c>
      <c r="B216" s="192" t="s">
        <v>1481</v>
      </c>
      <c r="C216" s="192" t="s">
        <v>1294</v>
      </c>
      <c r="D216" s="192" t="s">
        <v>5095</v>
      </c>
      <c r="E216" s="192">
        <v>42.652999999999999</v>
      </c>
      <c r="F216" s="192">
        <v>42.368599999999994</v>
      </c>
      <c r="G216" s="193">
        <v>1.0078999999999998</v>
      </c>
      <c r="H216" s="193">
        <v>1.0053999999999998</v>
      </c>
      <c r="I216" s="193">
        <v>0.99249999999999994</v>
      </c>
      <c r="J216" s="193">
        <v>0.9948999999999999</v>
      </c>
      <c r="K216" s="192"/>
      <c r="L216" s="192"/>
      <c r="M216" s="192"/>
      <c r="N216" s="192" t="s">
        <v>3547</v>
      </c>
      <c r="O216" s="192" t="s">
        <v>3547</v>
      </c>
      <c r="P216" s="192"/>
    </row>
    <row r="217" spans="1:16">
      <c r="A217" s="192" t="s">
        <v>1856</v>
      </c>
      <c r="B217" s="192" t="s">
        <v>1857</v>
      </c>
      <c r="C217" s="192" t="s">
        <v>1300</v>
      </c>
      <c r="D217" s="192" t="s">
        <v>5096</v>
      </c>
      <c r="E217" s="192">
        <v>28.9086</v>
      </c>
      <c r="F217" s="192">
        <v>28.986999999999998</v>
      </c>
      <c r="G217" s="193">
        <v>0.78139999999999998</v>
      </c>
      <c r="H217" s="193">
        <v>0.84459999999999991</v>
      </c>
      <c r="I217" s="193"/>
      <c r="J217" s="193"/>
      <c r="K217" s="192"/>
      <c r="L217" s="192" t="s">
        <v>3550</v>
      </c>
      <c r="M217" s="192">
        <v>0.68779999999999997</v>
      </c>
      <c r="N217" s="192" t="s">
        <v>3547</v>
      </c>
      <c r="O217" s="192" t="s">
        <v>3547</v>
      </c>
      <c r="P217" s="192"/>
    </row>
    <row r="218" spans="1:16">
      <c r="A218" s="192" t="s">
        <v>1858</v>
      </c>
      <c r="B218" s="192" t="s">
        <v>1859</v>
      </c>
      <c r="C218" s="192" t="s">
        <v>1402</v>
      </c>
      <c r="D218" s="192" t="s">
        <v>5098</v>
      </c>
      <c r="E218" s="192">
        <v>37.337899999999998</v>
      </c>
      <c r="F218" s="192">
        <v>37.186999999999998</v>
      </c>
      <c r="G218" s="193">
        <v>0.88459999999999994</v>
      </c>
      <c r="H218" s="193">
        <v>0.91949999999999998</v>
      </c>
      <c r="I218" s="193">
        <v>0.88459999999999994</v>
      </c>
      <c r="J218" s="193">
        <v>0.91949999999999998</v>
      </c>
      <c r="K218" s="192"/>
      <c r="L218" s="192"/>
      <c r="M218" s="192"/>
      <c r="N218" s="192" t="s">
        <v>3547</v>
      </c>
      <c r="O218" s="192" t="s">
        <v>3547</v>
      </c>
      <c r="P218" s="192"/>
    </row>
    <row r="219" spans="1:16">
      <c r="A219" s="192" t="s">
        <v>4324</v>
      </c>
      <c r="B219" s="192" t="s">
        <v>1860</v>
      </c>
      <c r="C219" s="192" t="s">
        <v>1290</v>
      </c>
      <c r="D219" s="192" t="s">
        <v>5114</v>
      </c>
      <c r="E219" s="192">
        <v>36.137599999999999</v>
      </c>
      <c r="F219" s="192">
        <v>35.947499999999998</v>
      </c>
      <c r="G219" s="193">
        <v>0.86879999999999991</v>
      </c>
      <c r="H219" s="193">
        <v>0.9081999999999999</v>
      </c>
      <c r="I219" s="193"/>
      <c r="J219" s="193"/>
      <c r="K219" s="192"/>
      <c r="L219" s="192" t="s">
        <v>3550</v>
      </c>
      <c r="M219" s="192">
        <v>0.85969999999999991</v>
      </c>
      <c r="N219" s="192" t="s">
        <v>3547</v>
      </c>
      <c r="O219" s="192" t="s">
        <v>3547</v>
      </c>
      <c r="P219" s="192"/>
    </row>
    <row r="220" spans="1:16">
      <c r="A220" s="192" t="s">
        <v>4622</v>
      </c>
      <c r="B220" s="192" t="s">
        <v>1861</v>
      </c>
      <c r="C220" s="192" t="s">
        <v>1337</v>
      </c>
      <c r="D220" s="192" t="s">
        <v>5125</v>
      </c>
      <c r="E220" s="192">
        <v>33.260399999999997</v>
      </c>
      <c r="F220" s="192">
        <v>32.830599999999997</v>
      </c>
      <c r="G220" s="193">
        <v>0.78699999999999992</v>
      </c>
      <c r="H220" s="193">
        <v>0.8486999999999999</v>
      </c>
      <c r="I220" s="193"/>
      <c r="J220" s="193"/>
      <c r="K220" s="192"/>
      <c r="L220" s="192" t="s">
        <v>3550</v>
      </c>
      <c r="M220" s="192">
        <v>0.79129999999999989</v>
      </c>
      <c r="N220" s="192" t="s">
        <v>3547</v>
      </c>
      <c r="O220" s="192" t="s">
        <v>3547</v>
      </c>
      <c r="P220" s="192"/>
    </row>
    <row r="221" spans="1:16">
      <c r="A221" s="192" t="s">
        <v>5019</v>
      </c>
      <c r="B221" s="192" t="s">
        <v>5132</v>
      </c>
      <c r="C221" s="192" t="s">
        <v>1328</v>
      </c>
      <c r="D221" s="192" t="s">
        <v>5119</v>
      </c>
      <c r="E221" s="192">
        <v>38.290199999999999</v>
      </c>
      <c r="F221" s="192">
        <v>35.923499999999997</v>
      </c>
      <c r="G221" s="193">
        <v>0.90489999999999993</v>
      </c>
      <c r="H221" s="193">
        <v>0.93389999999999995</v>
      </c>
      <c r="I221" s="193"/>
      <c r="J221" s="193"/>
      <c r="K221" s="192"/>
      <c r="L221" s="192"/>
      <c r="M221" s="192"/>
      <c r="N221" s="192" t="s">
        <v>3547</v>
      </c>
      <c r="O221" s="192" t="s">
        <v>3547</v>
      </c>
      <c r="P221" s="192"/>
    </row>
    <row r="222" spans="1:16">
      <c r="A222" s="192" t="s">
        <v>4492</v>
      </c>
      <c r="B222" s="192" t="s">
        <v>1862</v>
      </c>
      <c r="C222" s="192" t="s">
        <v>1326</v>
      </c>
      <c r="D222" s="192" t="s">
        <v>5118</v>
      </c>
      <c r="E222" s="192">
        <v>33.211699999999993</v>
      </c>
      <c r="F222" s="192">
        <v>32.528899999999993</v>
      </c>
      <c r="G222" s="193">
        <v>0.79269999999999996</v>
      </c>
      <c r="H222" s="193">
        <v>0.85289999999999999</v>
      </c>
      <c r="I222" s="193"/>
      <c r="J222" s="193"/>
      <c r="K222" s="192"/>
      <c r="L222" s="192" t="s">
        <v>3550</v>
      </c>
      <c r="M222" s="192">
        <v>0.79009999999999991</v>
      </c>
      <c r="N222" s="192" t="s">
        <v>3547</v>
      </c>
      <c r="O222" s="192" t="s">
        <v>3547</v>
      </c>
      <c r="P222" s="192"/>
    </row>
    <row r="223" spans="1:16">
      <c r="A223" s="192" t="s">
        <v>1482</v>
      </c>
      <c r="B223" s="192" t="s">
        <v>1483</v>
      </c>
      <c r="C223" s="192" t="s">
        <v>1330</v>
      </c>
      <c r="D223" s="192" t="s">
        <v>5120</v>
      </c>
      <c r="E223" s="192">
        <v>48.537699999999994</v>
      </c>
      <c r="F223" s="192">
        <v>48.213799999999999</v>
      </c>
      <c r="G223" s="193">
        <v>1.1469999999999998</v>
      </c>
      <c r="H223" s="193">
        <v>1.0984999999999998</v>
      </c>
      <c r="I223" s="193">
        <v>1.1295999999999999</v>
      </c>
      <c r="J223" s="193">
        <v>1.087</v>
      </c>
      <c r="K223" s="192"/>
      <c r="L223" s="192"/>
      <c r="M223" s="192"/>
      <c r="N223" s="192" t="s">
        <v>3547</v>
      </c>
      <c r="O223" s="192" t="s">
        <v>3547</v>
      </c>
      <c r="P223" s="192"/>
    </row>
    <row r="224" spans="1:16">
      <c r="A224" s="192" t="s">
        <v>1484</v>
      </c>
      <c r="B224" s="192" t="s">
        <v>1485</v>
      </c>
      <c r="C224" s="192" t="s">
        <v>1402</v>
      </c>
      <c r="D224" s="192" t="s">
        <v>5098</v>
      </c>
      <c r="E224" s="192">
        <v>38.226899999999993</v>
      </c>
      <c r="F224" s="192">
        <v>37.273799999999994</v>
      </c>
      <c r="G224" s="193">
        <v>0.90329999999999988</v>
      </c>
      <c r="H224" s="193">
        <v>0.93269999999999997</v>
      </c>
      <c r="I224" s="193">
        <v>0.87199999999999989</v>
      </c>
      <c r="J224" s="193">
        <v>0.91049999999999998</v>
      </c>
      <c r="K224" s="192"/>
      <c r="L224" s="192"/>
      <c r="M224" s="192"/>
      <c r="N224" s="192" t="s">
        <v>3547</v>
      </c>
      <c r="O224" s="192" t="s">
        <v>3547</v>
      </c>
      <c r="P224" s="192"/>
    </row>
    <row r="225" spans="1:16">
      <c r="A225" s="192" t="s">
        <v>1484</v>
      </c>
      <c r="B225" s="192" t="s">
        <v>1485</v>
      </c>
      <c r="C225" s="192" t="s">
        <v>1300</v>
      </c>
      <c r="D225" s="192" t="s">
        <v>5096</v>
      </c>
      <c r="E225" s="192">
        <v>38.226899999999993</v>
      </c>
      <c r="F225" s="192">
        <v>37.273799999999994</v>
      </c>
      <c r="G225" s="193">
        <v>0.90329999999999988</v>
      </c>
      <c r="H225" s="193">
        <v>0.93269999999999997</v>
      </c>
      <c r="I225" s="193">
        <v>0.87199999999999989</v>
      </c>
      <c r="J225" s="193">
        <v>0.91049999999999998</v>
      </c>
      <c r="K225" s="192"/>
      <c r="L225" s="192"/>
      <c r="M225" s="192"/>
      <c r="N225" s="192" t="s">
        <v>3547</v>
      </c>
      <c r="O225" s="192" t="s">
        <v>3547</v>
      </c>
      <c r="P225" s="192"/>
    </row>
    <row r="226" spans="1:16">
      <c r="A226" s="192" t="s">
        <v>3616</v>
      </c>
      <c r="B226" s="192" t="s">
        <v>1863</v>
      </c>
      <c r="C226" s="192" t="s">
        <v>1785</v>
      </c>
      <c r="D226" s="192" t="s">
        <v>636</v>
      </c>
      <c r="E226" s="192">
        <v>46.551799999999993</v>
      </c>
      <c r="F226" s="192">
        <v>45.203999999999994</v>
      </c>
      <c r="G226" s="193">
        <v>1.3304999999999998</v>
      </c>
      <c r="H226" s="193">
        <v>1.216</v>
      </c>
      <c r="I226" s="193"/>
      <c r="J226" s="193"/>
      <c r="K226" s="192"/>
      <c r="L226" s="192" t="s">
        <v>3550</v>
      </c>
      <c r="M226" s="192">
        <v>1.1074999999999999</v>
      </c>
      <c r="N226" s="192" t="s">
        <v>3547</v>
      </c>
      <c r="O226" s="192" t="s">
        <v>3547</v>
      </c>
      <c r="P226" s="192"/>
    </row>
    <row r="227" spans="1:16">
      <c r="A227" s="192" t="s">
        <v>1486</v>
      </c>
      <c r="B227" s="192" t="s">
        <v>1487</v>
      </c>
      <c r="C227" s="192" t="s">
        <v>1610</v>
      </c>
      <c r="D227" s="192" t="s">
        <v>5106</v>
      </c>
      <c r="E227" s="192">
        <v>34.021099999999997</v>
      </c>
      <c r="F227" s="192">
        <v>32.953899999999997</v>
      </c>
      <c r="G227" s="193">
        <v>0.9010999999999999</v>
      </c>
      <c r="H227" s="193">
        <v>0.93119999999999992</v>
      </c>
      <c r="I227" s="193"/>
      <c r="J227" s="193"/>
      <c r="K227" s="192"/>
      <c r="L227" s="192" t="s">
        <v>3550</v>
      </c>
      <c r="M227" s="192">
        <v>0.8093999999999999</v>
      </c>
      <c r="N227" s="192" t="s">
        <v>3547</v>
      </c>
      <c r="O227" s="192" t="s">
        <v>3547</v>
      </c>
      <c r="P227" s="192"/>
    </row>
    <row r="228" spans="1:16">
      <c r="A228" s="192" t="s">
        <v>1486</v>
      </c>
      <c r="B228" s="192" t="s">
        <v>1487</v>
      </c>
      <c r="C228" s="192" t="s">
        <v>1323</v>
      </c>
      <c r="D228" s="192" t="s">
        <v>5116</v>
      </c>
      <c r="E228" s="192">
        <v>34.021099999999997</v>
      </c>
      <c r="F228" s="192">
        <v>32.953899999999997</v>
      </c>
      <c r="G228" s="193">
        <v>0.99999999999999989</v>
      </c>
      <c r="H228" s="193">
        <v>1</v>
      </c>
      <c r="I228" s="193"/>
      <c r="J228" s="193"/>
      <c r="K228" s="192" t="s">
        <v>3550</v>
      </c>
      <c r="L228" s="192"/>
      <c r="M228" s="192">
        <v>0.8093999999999999</v>
      </c>
      <c r="N228" s="192" t="s">
        <v>3547</v>
      </c>
      <c r="O228" s="192" t="s">
        <v>3547</v>
      </c>
      <c r="P228" s="192"/>
    </row>
    <row r="229" spans="1:16">
      <c r="A229" s="192" t="s">
        <v>4293</v>
      </c>
      <c r="B229" s="192" t="s">
        <v>1864</v>
      </c>
      <c r="C229" s="192" t="s">
        <v>1353</v>
      </c>
      <c r="D229" s="192" t="s">
        <v>5113</v>
      </c>
      <c r="E229" s="192">
        <v>37.764599999999994</v>
      </c>
      <c r="F229" s="192">
        <v>37.931699999999999</v>
      </c>
      <c r="G229" s="193">
        <v>0.89239999999999997</v>
      </c>
      <c r="H229" s="193">
        <v>0.92499999999999993</v>
      </c>
      <c r="I229" s="193"/>
      <c r="J229" s="193"/>
      <c r="K229" s="192"/>
      <c r="L229" s="192"/>
      <c r="M229" s="192"/>
      <c r="N229" s="192" t="s">
        <v>3547</v>
      </c>
      <c r="O229" s="192" t="s">
        <v>3547</v>
      </c>
      <c r="P229" s="192"/>
    </row>
    <row r="230" spans="1:16">
      <c r="A230" s="192" t="s">
        <v>5012</v>
      </c>
      <c r="B230" s="192" t="s">
        <v>1488</v>
      </c>
      <c r="C230" s="192" t="s">
        <v>1321</v>
      </c>
      <c r="D230" s="192" t="s">
        <v>5115</v>
      </c>
      <c r="E230" s="192">
        <v>34.595499999999994</v>
      </c>
      <c r="F230" s="192">
        <v>35.384099999999997</v>
      </c>
      <c r="G230" s="193">
        <v>0.81759999999999988</v>
      </c>
      <c r="H230" s="193">
        <v>0.87119999999999997</v>
      </c>
      <c r="I230" s="193">
        <v>0.81759999999999988</v>
      </c>
      <c r="J230" s="193">
        <v>0.87119999999999997</v>
      </c>
      <c r="K230" s="192"/>
      <c r="L230" s="192"/>
      <c r="M230" s="192"/>
      <c r="N230" s="192" t="s">
        <v>3547</v>
      </c>
      <c r="O230" s="192" t="s">
        <v>3547</v>
      </c>
      <c r="P230" s="192"/>
    </row>
    <row r="231" spans="1:16">
      <c r="A231" s="192" t="s">
        <v>1489</v>
      </c>
      <c r="B231" s="192" t="s">
        <v>1490</v>
      </c>
      <c r="C231" s="192" t="s">
        <v>1313</v>
      </c>
      <c r="D231" s="192" t="s">
        <v>673</v>
      </c>
      <c r="E231" s="192">
        <v>36.470899999999993</v>
      </c>
      <c r="F231" s="192">
        <v>35.848199999999999</v>
      </c>
      <c r="G231" s="193">
        <v>0.86189999999999989</v>
      </c>
      <c r="H231" s="193">
        <v>0.90319999999999989</v>
      </c>
      <c r="I231" s="193">
        <v>0.86189999999999989</v>
      </c>
      <c r="J231" s="193">
        <v>0.90319999999999989</v>
      </c>
      <c r="K231" s="192"/>
      <c r="L231" s="192"/>
      <c r="M231" s="192"/>
      <c r="N231" s="192" t="s">
        <v>3547</v>
      </c>
      <c r="O231" s="192" t="s">
        <v>3547</v>
      </c>
      <c r="P231" s="192"/>
    </row>
    <row r="232" spans="1:16">
      <c r="A232" s="192" t="s">
        <v>1489</v>
      </c>
      <c r="B232" s="192" t="s">
        <v>1490</v>
      </c>
      <c r="C232" s="192" t="s">
        <v>1298</v>
      </c>
      <c r="D232" s="192" t="s">
        <v>5100</v>
      </c>
      <c r="E232" s="192">
        <v>36.470899999999993</v>
      </c>
      <c r="F232" s="192">
        <v>35.848199999999999</v>
      </c>
      <c r="G232" s="193"/>
      <c r="H232" s="193"/>
      <c r="I232" s="193">
        <v>0.86189999999999989</v>
      </c>
      <c r="J232" s="193">
        <v>0.90319999999999989</v>
      </c>
      <c r="K232" s="192"/>
      <c r="L232" s="192"/>
      <c r="M232" s="192"/>
      <c r="N232" s="192" t="s">
        <v>3547</v>
      </c>
      <c r="O232" s="192" t="s">
        <v>3547</v>
      </c>
      <c r="P232" s="192"/>
    </row>
    <row r="233" spans="1:16">
      <c r="A233" s="192" t="s">
        <v>1489</v>
      </c>
      <c r="B233" s="192" t="s">
        <v>1490</v>
      </c>
      <c r="C233" s="192" t="s">
        <v>1295</v>
      </c>
      <c r="D233" s="192" t="s">
        <v>5097</v>
      </c>
      <c r="E233" s="192">
        <v>36.470899999999993</v>
      </c>
      <c r="F233" s="192">
        <v>35.848199999999999</v>
      </c>
      <c r="G233" s="193">
        <v>0.86189999999999989</v>
      </c>
      <c r="H233" s="193">
        <v>0.90319999999999989</v>
      </c>
      <c r="I233" s="193">
        <v>0.86189999999999989</v>
      </c>
      <c r="J233" s="193">
        <v>0.90319999999999989</v>
      </c>
      <c r="K233" s="192"/>
      <c r="L233" s="192"/>
      <c r="M233" s="192"/>
      <c r="N233" s="192" t="s">
        <v>3547</v>
      </c>
      <c r="O233" s="192" t="s">
        <v>3547</v>
      </c>
      <c r="P233" s="192"/>
    </row>
    <row r="234" spans="1:16">
      <c r="A234" s="192" t="s">
        <v>1489</v>
      </c>
      <c r="B234" s="192" t="s">
        <v>1490</v>
      </c>
      <c r="C234" s="192" t="s">
        <v>1328</v>
      </c>
      <c r="D234" s="192" t="s">
        <v>5119</v>
      </c>
      <c r="E234" s="192">
        <v>36.470899999999993</v>
      </c>
      <c r="F234" s="192">
        <v>35.848199999999999</v>
      </c>
      <c r="G234" s="193"/>
      <c r="H234" s="193"/>
      <c r="I234" s="193">
        <v>0.86189999999999989</v>
      </c>
      <c r="J234" s="193">
        <v>0.90319999999999989</v>
      </c>
      <c r="K234" s="192"/>
      <c r="L234" s="192"/>
      <c r="M234" s="192"/>
      <c r="N234" s="192" t="s">
        <v>3547</v>
      </c>
      <c r="O234" s="192" t="s">
        <v>3547</v>
      </c>
      <c r="P234" s="192"/>
    </row>
    <row r="235" spans="1:16">
      <c r="A235" s="192" t="s">
        <v>3627</v>
      </c>
      <c r="B235" s="192" t="s">
        <v>1865</v>
      </c>
      <c r="C235" s="192" t="s">
        <v>1574</v>
      </c>
      <c r="D235" s="192" t="s">
        <v>647</v>
      </c>
      <c r="E235" s="192">
        <v>48.270499999999998</v>
      </c>
      <c r="F235" s="192">
        <v>47.682799999999993</v>
      </c>
      <c r="G235" s="193">
        <v>1.1406999999999998</v>
      </c>
      <c r="H235" s="193">
        <v>1.0942999999999998</v>
      </c>
      <c r="I235" s="193"/>
      <c r="J235" s="193"/>
      <c r="K235" s="192"/>
      <c r="L235" s="192"/>
      <c r="M235" s="192"/>
      <c r="N235" s="192" t="s">
        <v>3547</v>
      </c>
      <c r="O235" s="192" t="s">
        <v>3547</v>
      </c>
      <c r="P235" s="192"/>
    </row>
    <row r="236" spans="1:16">
      <c r="A236" s="192" t="s">
        <v>1491</v>
      </c>
      <c r="B236" s="192" t="s">
        <v>1492</v>
      </c>
      <c r="C236" s="192" t="s">
        <v>1307</v>
      </c>
      <c r="D236" s="192" t="s">
        <v>5105</v>
      </c>
      <c r="E236" s="192">
        <v>46.924599999999998</v>
      </c>
      <c r="F236" s="192">
        <v>46.674899999999994</v>
      </c>
      <c r="G236" s="193">
        <v>1.1088999999999998</v>
      </c>
      <c r="H236" s="193">
        <v>1.0733999999999999</v>
      </c>
      <c r="I236" s="193">
        <v>1.0056999999999998</v>
      </c>
      <c r="J236" s="193">
        <v>1.0038999999999998</v>
      </c>
      <c r="K236" s="192"/>
      <c r="L236" s="192"/>
      <c r="M236" s="192"/>
      <c r="N236" s="192" t="s">
        <v>3547</v>
      </c>
      <c r="O236" s="192" t="s">
        <v>3547</v>
      </c>
      <c r="P236" s="192"/>
    </row>
    <row r="237" spans="1:16">
      <c r="A237" s="192" t="s">
        <v>1493</v>
      </c>
      <c r="B237" s="192" t="s">
        <v>1494</v>
      </c>
      <c r="C237" s="192" t="s">
        <v>1333</v>
      </c>
      <c r="D237" s="192" t="s">
        <v>5123</v>
      </c>
      <c r="E237" s="192">
        <v>34.311799999999998</v>
      </c>
      <c r="F237" s="192">
        <v>32.638599999999997</v>
      </c>
      <c r="G237" s="193">
        <v>0.81089999999999995</v>
      </c>
      <c r="H237" s="193">
        <v>0.86629999999999996</v>
      </c>
      <c r="I237" s="193">
        <v>0.81089999999999995</v>
      </c>
      <c r="J237" s="193">
        <v>0.86629999999999996</v>
      </c>
      <c r="K237" s="192"/>
      <c r="L237" s="192"/>
      <c r="M237" s="192"/>
      <c r="N237" s="192" t="s">
        <v>3547</v>
      </c>
      <c r="O237" s="192" t="s">
        <v>3547</v>
      </c>
      <c r="P237" s="192"/>
    </row>
    <row r="238" spans="1:16">
      <c r="A238" s="192" t="s">
        <v>3552</v>
      </c>
      <c r="B238" s="192" t="s">
        <v>1866</v>
      </c>
      <c r="C238" s="192" t="s">
        <v>1311</v>
      </c>
      <c r="D238" s="192" t="s">
        <v>564</v>
      </c>
      <c r="E238" s="192">
        <v>28.726799999999997</v>
      </c>
      <c r="F238" s="192">
        <v>27.962899999999998</v>
      </c>
      <c r="G238" s="193">
        <v>0.68479999999999996</v>
      </c>
      <c r="H238" s="193">
        <v>0.77159999999999995</v>
      </c>
      <c r="I238" s="193"/>
      <c r="J238" s="193"/>
      <c r="K238" s="192"/>
      <c r="L238" s="192" t="s">
        <v>3550</v>
      </c>
      <c r="M238" s="192">
        <v>0.6833999999999999</v>
      </c>
      <c r="N238" s="192" t="s">
        <v>3547</v>
      </c>
      <c r="O238" s="192" t="s">
        <v>3547</v>
      </c>
      <c r="P238" s="192"/>
    </row>
    <row r="239" spans="1:16">
      <c r="A239" s="192" t="s">
        <v>4832</v>
      </c>
      <c r="B239" s="192" t="s">
        <v>1867</v>
      </c>
      <c r="C239" s="192" t="s">
        <v>1479</v>
      </c>
      <c r="D239" s="192" t="s">
        <v>5130</v>
      </c>
      <c r="E239" s="192">
        <v>38.197899999999997</v>
      </c>
      <c r="F239" s="192">
        <v>37.032399999999996</v>
      </c>
      <c r="G239" s="193">
        <v>0.92959999999999987</v>
      </c>
      <c r="H239" s="193">
        <v>0.95119999999999993</v>
      </c>
      <c r="I239" s="193"/>
      <c r="J239" s="193"/>
      <c r="K239" s="192"/>
      <c r="L239" s="192" t="s">
        <v>3550</v>
      </c>
      <c r="M239" s="192">
        <v>0.90879999999999994</v>
      </c>
      <c r="N239" s="192" t="s">
        <v>3547</v>
      </c>
      <c r="O239" s="192" t="s">
        <v>3547</v>
      </c>
      <c r="P239" s="192"/>
    </row>
    <row r="240" spans="1:16">
      <c r="A240" s="192" t="s">
        <v>3734</v>
      </c>
      <c r="B240" s="192" t="s">
        <v>1868</v>
      </c>
      <c r="C240" s="192" t="s">
        <v>1287</v>
      </c>
      <c r="D240" s="192" t="s">
        <v>797</v>
      </c>
      <c r="E240" s="192">
        <v>42.107099999999996</v>
      </c>
      <c r="F240" s="192">
        <v>41.670899999999996</v>
      </c>
      <c r="G240" s="193">
        <v>0.99509999999999987</v>
      </c>
      <c r="H240" s="193">
        <v>0.99659999999999993</v>
      </c>
      <c r="I240" s="193"/>
      <c r="J240" s="193"/>
      <c r="K240" s="192"/>
      <c r="L240" s="192"/>
      <c r="M240" s="192"/>
      <c r="N240" s="192" t="s">
        <v>3547</v>
      </c>
      <c r="O240" s="192" t="s">
        <v>3547</v>
      </c>
      <c r="P240" s="192"/>
    </row>
    <row r="241" spans="1:16">
      <c r="A241" s="192" t="s">
        <v>1495</v>
      </c>
      <c r="B241" s="192" t="s">
        <v>1496</v>
      </c>
      <c r="C241" s="192" t="s">
        <v>1292</v>
      </c>
      <c r="D241" s="192" t="s">
        <v>5091</v>
      </c>
      <c r="E241" s="192">
        <v>40.341399999999993</v>
      </c>
      <c r="F241" s="192">
        <v>39.846699999999998</v>
      </c>
      <c r="G241" s="193">
        <v>0.95339999999999991</v>
      </c>
      <c r="H241" s="193">
        <v>0.96779999999999999</v>
      </c>
      <c r="I241" s="193">
        <v>0.95339999999999991</v>
      </c>
      <c r="J241" s="193">
        <v>0.96779999999999999</v>
      </c>
      <c r="K241" s="192"/>
      <c r="L241" s="192"/>
      <c r="M241" s="192"/>
      <c r="N241" s="192" t="s">
        <v>3547</v>
      </c>
      <c r="O241" s="192" t="s">
        <v>3547</v>
      </c>
      <c r="P241" s="192"/>
    </row>
    <row r="242" spans="1:16">
      <c r="A242" s="192" t="s">
        <v>3645</v>
      </c>
      <c r="B242" s="192" t="s">
        <v>1869</v>
      </c>
      <c r="C242" s="192" t="s">
        <v>1313</v>
      </c>
      <c r="D242" s="192" t="s">
        <v>673</v>
      </c>
      <c r="E242" s="192">
        <v>30.155299999999997</v>
      </c>
      <c r="F242" s="192">
        <v>30.462199999999999</v>
      </c>
      <c r="G242" s="193">
        <v>0.71949999999999992</v>
      </c>
      <c r="H242" s="193">
        <v>0.79819999999999991</v>
      </c>
      <c r="I242" s="193"/>
      <c r="J242" s="193"/>
      <c r="K242" s="192"/>
      <c r="L242" s="192" t="s">
        <v>3550</v>
      </c>
      <c r="M242" s="192">
        <v>0.71739999999999993</v>
      </c>
      <c r="N242" s="192" t="s">
        <v>3547</v>
      </c>
      <c r="O242" s="192" t="s">
        <v>3547</v>
      </c>
      <c r="P242" s="192"/>
    </row>
    <row r="243" spans="1:16">
      <c r="A243" s="192" t="s">
        <v>3645</v>
      </c>
      <c r="B243" s="192" t="s">
        <v>1869</v>
      </c>
      <c r="C243" s="192" t="s">
        <v>1328</v>
      </c>
      <c r="D243" s="192" t="s">
        <v>5119</v>
      </c>
      <c r="E243" s="192">
        <v>30.155299999999997</v>
      </c>
      <c r="F243" s="192">
        <v>30.462199999999999</v>
      </c>
      <c r="G243" s="193">
        <v>0.77239999999999998</v>
      </c>
      <c r="H243" s="193">
        <v>0.83789999999999998</v>
      </c>
      <c r="I243" s="193"/>
      <c r="J243" s="193"/>
      <c r="K243" s="192"/>
      <c r="L243" s="192" t="s">
        <v>3550</v>
      </c>
      <c r="M243" s="192">
        <v>0.71739999999999993</v>
      </c>
      <c r="N243" s="192" t="s">
        <v>3547</v>
      </c>
      <c r="O243" s="192" t="s">
        <v>3547</v>
      </c>
      <c r="P243" s="192"/>
    </row>
    <row r="244" spans="1:16">
      <c r="A244" s="192" t="s">
        <v>1497</v>
      </c>
      <c r="B244" s="192" t="s">
        <v>1498</v>
      </c>
      <c r="C244" s="192" t="s">
        <v>1402</v>
      </c>
      <c r="D244" s="192" t="s">
        <v>5098</v>
      </c>
      <c r="E244" s="192">
        <v>36.022499999999994</v>
      </c>
      <c r="F244" s="192">
        <v>36.1526</v>
      </c>
      <c r="G244" s="193">
        <v>0.85129999999999995</v>
      </c>
      <c r="H244" s="193">
        <v>0.89559999999999995</v>
      </c>
      <c r="I244" s="193">
        <v>0.85129999999999995</v>
      </c>
      <c r="J244" s="193">
        <v>0.89559999999999995</v>
      </c>
      <c r="K244" s="192"/>
      <c r="L244" s="192"/>
      <c r="M244" s="192"/>
      <c r="N244" s="192" t="s">
        <v>3547</v>
      </c>
      <c r="O244" s="192" t="s">
        <v>3547</v>
      </c>
      <c r="P244" s="192"/>
    </row>
    <row r="245" spans="1:16">
      <c r="A245" s="192" t="s">
        <v>1499</v>
      </c>
      <c r="B245" s="192" t="s">
        <v>1500</v>
      </c>
      <c r="C245" s="192" t="s">
        <v>1337</v>
      </c>
      <c r="D245" s="192" t="s">
        <v>5125</v>
      </c>
      <c r="E245" s="192">
        <v>39.930099999999996</v>
      </c>
      <c r="F245" s="192">
        <v>38.871399999999994</v>
      </c>
      <c r="G245" s="193">
        <v>0.94369999999999987</v>
      </c>
      <c r="H245" s="193">
        <v>0.96109999999999995</v>
      </c>
      <c r="I245" s="193">
        <v>0.94369999999999987</v>
      </c>
      <c r="J245" s="193">
        <v>0.96109999999999995</v>
      </c>
      <c r="K245" s="192"/>
      <c r="L245" s="192"/>
      <c r="M245" s="192"/>
      <c r="N245" s="192" t="s">
        <v>3547</v>
      </c>
      <c r="O245" s="192" t="s">
        <v>3547</v>
      </c>
      <c r="P245" s="192"/>
    </row>
    <row r="246" spans="1:16">
      <c r="A246" s="192" t="s">
        <v>3668</v>
      </c>
      <c r="B246" s="192" t="s">
        <v>1870</v>
      </c>
      <c r="C246" s="192" t="s">
        <v>1285</v>
      </c>
      <c r="D246" s="192" t="s">
        <v>712</v>
      </c>
      <c r="E246" s="192">
        <v>45.092999999999996</v>
      </c>
      <c r="F246" s="192">
        <v>44.577399999999997</v>
      </c>
      <c r="G246" s="193">
        <v>1.2777999999999998</v>
      </c>
      <c r="H246" s="193">
        <v>1.1827999999999999</v>
      </c>
      <c r="I246" s="193"/>
      <c r="J246" s="193"/>
      <c r="K246" s="192"/>
      <c r="L246" s="192" t="s">
        <v>3550</v>
      </c>
      <c r="M246" s="192">
        <v>1.0728</v>
      </c>
      <c r="N246" s="192" t="s">
        <v>3547</v>
      </c>
      <c r="O246" s="192" t="s">
        <v>3547</v>
      </c>
      <c r="P246" s="192"/>
    </row>
    <row r="247" spans="1:16">
      <c r="A247" s="192" t="s">
        <v>1871</v>
      </c>
      <c r="B247" s="192" t="s">
        <v>1872</v>
      </c>
      <c r="C247" s="192" t="s">
        <v>1311</v>
      </c>
      <c r="D247" s="192" t="s">
        <v>564</v>
      </c>
      <c r="E247" s="192">
        <v>29.1831</v>
      </c>
      <c r="F247" s="192">
        <v>29.4</v>
      </c>
      <c r="G247" s="193">
        <v>0.68969999999999998</v>
      </c>
      <c r="H247" s="193">
        <v>0.77539999999999998</v>
      </c>
      <c r="I247" s="193"/>
      <c r="J247" s="193"/>
      <c r="K247" s="192"/>
      <c r="L247" s="192"/>
      <c r="M247" s="192"/>
      <c r="N247" s="192" t="s">
        <v>3547</v>
      </c>
      <c r="O247" s="192" t="s">
        <v>3547</v>
      </c>
      <c r="P247" s="192"/>
    </row>
    <row r="248" spans="1:16">
      <c r="A248" s="192" t="s">
        <v>1501</v>
      </c>
      <c r="B248" s="192" t="s">
        <v>1502</v>
      </c>
      <c r="C248" s="192" t="s">
        <v>1292</v>
      </c>
      <c r="D248" s="192" t="s">
        <v>5091</v>
      </c>
      <c r="E248" s="192">
        <v>38.743299999999998</v>
      </c>
      <c r="F248" s="192">
        <v>40.267299999999999</v>
      </c>
      <c r="G248" s="193">
        <v>0.91549999999999998</v>
      </c>
      <c r="H248" s="193">
        <v>0.94129999999999991</v>
      </c>
      <c r="I248" s="193">
        <v>0.88529999999999998</v>
      </c>
      <c r="J248" s="193">
        <v>0.91999999999999993</v>
      </c>
      <c r="K248" s="192"/>
      <c r="L248" s="192"/>
      <c r="M248" s="192"/>
      <c r="N248" s="192" t="s">
        <v>3547</v>
      </c>
      <c r="O248" s="192" t="s">
        <v>3547</v>
      </c>
      <c r="P248" s="192"/>
    </row>
    <row r="249" spans="1:16">
      <c r="A249" s="192" t="s">
        <v>1873</v>
      </c>
      <c r="B249" s="192" t="s">
        <v>1874</v>
      </c>
      <c r="C249" s="192" t="s">
        <v>1350</v>
      </c>
      <c r="D249" s="192" t="s">
        <v>5092</v>
      </c>
      <c r="E249" s="192">
        <v>39.022099999999995</v>
      </c>
      <c r="F249" s="192">
        <v>38.375999999999998</v>
      </c>
      <c r="G249" s="193">
        <v>0.92219999999999991</v>
      </c>
      <c r="H249" s="193">
        <v>0.94599999999999995</v>
      </c>
      <c r="I249" s="193"/>
      <c r="J249" s="193"/>
      <c r="K249" s="192"/>
      <c r="L249" s="192"/>
      <c r="M249" s="192"/>
      <c r="N249" s="192" t="s">
        <v>3547</v>
      </c>
      <c r="O249" s="192" t="s">
        <v>3547</v>
      </c>
      <c r="P249" s="192"/>
    </row>
    <row r="250" spans="1:16">
      <c r="A250" s="192" t="s">
        <v>1503</v>
      </c>
      <c r="B250" s="192" t="s">
        <v>1504</v>
      </c>
      <c r="C250" s="192" t="s">
        <v>1402</v>
      </c>
      <c r="D250" s="192" t="s">
        <v>5098</v>
      </c>
      <c r="E250" s="192">
        <v>40.851699999999994</v>
      </c>
      <c r="F250" s="192">
        <v>39.475099999999998</v>
      </c>
      <c r="G250" s="193">
        <v>0.96539999999999992</v>
      </c>
      <c r="H250" s="193">
        <v>0.97619999999999996</v>
      </c>
      <c r="I250" s="193">
        <v>0.96539999999999992</v>
      </c>
      <c r="J250" s="193">
        <v>0.97619999999999996</v>
      </c>
      <c r="K250" s="192"/>
      <c r="L250" s="192"/>
      <c r="M250" s="192"/>
      <c r="N250" s="192" t="s">
        <v>3547</v>
      </c>
      <c r="O250" s="192" t="s">
        <v>3547</v>
      </c>
      <c r="P250" s="192"/>
    </row>
    <row r="251" spans="1:16">
      <c r="A251" s="192" t="s">
        <v>4500</v>
      </c>
      <c r="B251" s="192" t="s">
        <v>1875</v>
      </c>
      <c r="C251" s="192" t="s">
        <v>1326</v>
      </c>
      <c r="D251" s="192" t="s">
        <v>5118</v>
      </c>
      <c r="E251" s="192">
        <v>43.637699999999995</v>
      </c>
      <c r="F251" s="192">
        <v>42.051899999999996</v>
      </c>
      <c r="G251" s="193">
        <v>1.0312999999999999</v>
      </c>
      <c r="H251" s="193">
        <v>1.0212999999999999</v>
      </c>
      <c r="I251" s="193"/>
      <c r="J251" s="193"/>
      <c r="K251" s="192"/>
      <c r="L251" s="192"/>
      <c r="M251" s="192"/>
      <c r="N251" s="192" t="s">
        <v>3547</v>
      </c>
      <c r="O251" s="192" t="s">
        <v>3547</v>
      </c>
      <c r="P251" s="192"/>
    </row>
    <row r="252" spans="1:16">
      <c r="A252" s="192" t="s">
        <v>1505</v>
      </c>
      <c r="B252" s="192" t="s">
        <v>1506</v>
      </c>
      <c r="C252" s="192" t="s">
        <v>1290</v>
      </c>
      <c r="D252" s="192" t="s">
        <v>5114</v>
      </c>
      <c r="E252" s="192">
        <v>35.911699999999996</v>
      </c>
      <c r="F252" s="192">
        <v>34.384299999999996</v>
      </c>
      <c r="G252" s="193">
        <v>0.86879999999999991</v>
      </c>
      <c r="H252" s="193">
        <v>0.9081999999999999</v>
      </c>
      <c r="I252" s="193"/>
      <c r="J252" s="193"/>
      <c r="K252" s="192"/>
      <c r="L252" s="192" t="s">
        <v>3550</v>
      </c>
      <c r="M252" s="192">
        <v>0.85439999999999994</v>
      </c>
      <c r="N252" s="192" t="s">
        <v>3547</v>
      </c>
      <c r="O252" s="192" t="s">
        <v>3547</v>
      </c>
      <c r="P252" s="192"/>
    </row>
    <row r="253" spans="1:16">
      <c r="A253" s="192" t="s">
        <v>5011</v>
      </c>
      <c r="B253" s="192" t="s">
        <v>1876</v>
      </c>
      <c r="C253" s="192" t="s">
        <v>1321</v>
      </c>
      <c r="D253" s="192" t="s">
        <v>5115</v>
      </c>
      <c r="E253" s="192">
        <v>36.230099999999993</v>
      </c>
      <c r="F253" s="192">
        <v>35.649699999999996</v>
      </c>
      <c r="G253" s="193">
        <v>0.85609999999999997</v>
      </c>
      <c r="H253" s="193">
        <v>0.8990999999999999</v>
      </c>
      <c r="I253" s="193"/>
      <c r="J253" s="193"/>
      <c r="K253" s="192"/>
      <c r="L253" s="192"/>
      <c r="M253" s="192"/>
      <c r="N253" s="192" t="s">
        <v>3547</v>
      </c>
      <c r="O253" s="192" t="s">
        <v>3547</v>
      </c>
      <c r="P253" s="192"/>
    </row>
    <row r="254" spans="1:16">
      <c r="A254" s="192" t="s">
        <v>4395</v>
      </c>
      <c r="B254" s="192" t="s">
        <v>1877</v>
      </c>
      <c r="C254" s="192" t="s">
        <v>1610</v>
      </c>
      <c r="D254" s="192" t="s">
        <v>5106</v>
      </c>
      <c r="E254" s="192">
        <v>34.160699999999999</v>
      </c>
      <c r="F254" s="192">
        <v>31.754099999999998</v>
      </c>
      <c r="G254" s="193">
        <v>0.9010999999999999</v>
      </c>
      <c r="H254" s="193">
        <v>0.93119999999999992</v>
      </c>
      <c r="I254" s="193"/>
      <c r="J254" s="193"/>
      <c r="K254" s="192"/>
      <c r="L254" s="192" t="s">
        <v>3550</v>
      </c>
      <c r="M254" s="192">
        <v>0.81269999999999998</v>
      </c>
      <c r="N254" s="192" t="s">
        <v>3547</v>
      </c>
      <c r="O254" s="192" t="s">
        <v>3547</v>
      </c>
      <c r="P254" s="192"/>
    </row>
    <row r="255" spans="1:16">
      <c r="A255" s="192" t="s">
        <v>4395</v>
      </c>
      <c r="B255" s="192" t="s">
        <v>1877</v>
      </c>
      <c r="C255" s="192" t="s">
        <v>1323</v>
      </c>
      <c r="D255" s="192" t="s">
        <v>5116</v>
      </c>
      <c r="E255" s="192">
        <v>34.160699999999999</v>
      </c>
      <c r="F255" s="192">
        <v>31.754099999999998</v>
      </c>
      <c r="G255" s="193">
        <v>0.99999999999999989</v>
      </c>
      <c r="H255" s="193">
        <v>1</v>
      </c>
      <c r="I255" s="193"/>
      <c r="J255" s="193"/>
      <c r="K255" s="192" t="s">
        <v>3550</v>
      </c>
      <c r="L255" s="192"/>
      <c r="M255" s="192">
        <v>0.81269999999999998</v>
      </c>
      <c r="N255" s="192" t="s">
        <v>3547</v>
      </c>
      <c r="O255" s="192" t="s">
        <v>3547</v>
      </c>
      <c r="P255" s="192"/>
    </row>
    <row r="256" spans="1:16">
      <c r="A256" s="192" t="s">
        <v>1878</v>
      </c>
      <c r="B256" s="192" t="s">
        <v>1879</v>
      </c>
      <c r="C256" s="192" t="s">
        <v>1345</v>
      </c>
      <c r="D256" s="192" t="s">
        <v>5090</v>
      </c>
      <c r="E256" s="192">
        <v>39.225699999999996</v>
      </c>
      <c r="F256" s="192">
        <v>36.798499999999997</v>
      </c>
      <c r="G256" s="193">
        <v>0.92699999999999994</v>
      </c>
      <c r="H256" s="193">
        <v>0.94939999999999991</v>
      </c>
      <c r="I256" s="193">
        <v>0.90589999999999993</v>
      </c>
      <c r="J256" s="193">
        <v>0.93459999999999999</v>
      </c>
      <c r="K256" s="192"/>
      <c r="L256" s="192"/>
      <c r="M256" s="192"/>
      <c r="N256" s="192" t="s">
        <v>3547</v>
      </c>
      <c r="O256" s="192" t="s">
        <v>3547</v>
      </c>
      <c r="P256" s="192"/>
    </row>
    <row r="257" spans="1:16">
      <c r="A257" s="192" t="s">
        <v>1880</v>
      </c>
      <c r="B257" s="192" t="s">
        <v>1881</v>
      </c>
      <c r="C257" s="192" t="s">
        <v>1287</v>
      </c>
      <c r="D257" s="192" t="s">
        <v>797</v>
      </c>
      <c r="E257" s="192">
        <v>40.013299999999994</v>
      </c>
      <c r="F257" s="192">
        <v>38.771499999999996</v>
      </c>
      <c r="G257" s="193">
        <v>0.99129999999999996</v>
      </c>
      <c r="H257" s="193">
        <v>0.99399999999999999</v>
      </c>
      <c r="I257" s="193"/>
      <c r="J257" s="193"/>
      <c r="K257" s="192"/>
      <c r="L257" s="192" t="s">
        <v>3550</v>
      </c>
      <c r="M257" s="192">
        <v>0.95189999999999997</v>
      </c>
      <c r="N257" s="192" t="s">
        <v>3547</v>
      </c>
      <c r="O257" s="192" t="s">
        <v>3547</v>
      </c>
      <c r="P257" s="192"/>
    </row>
    <row r="258" spans="1:16">
      <c r="A258" s="192" t="s">
        <v>1507</v>
      </c>
      <c r="B258" s="192" t="s">
        <v>1508</v>
      </c>
      <c r="C258" s="192" t="s">
        <v>1307</v>
      </c>
      <c r="D258" s="192" t="s">
        <v>5105</v>
      </c>
      <c r="E258" s="192">
        <v>37.617999999999995</v>
      </c>
      <c r="F258" s="192">
        <v>37.404299999999999</v>
      </c>
      <c r="G258" s="193">
        <v>0.8889999999999999</v>
      </c>
      <c r="H258" s="193">
        <v>0.92259999999999998</v>
      </c>
      <c r="I258" s="193">
        <v>0.8889999999999999</v>
      </c>
      <c r="J258" s="193">
        <v>0.92259999999999998</v>
      </c>
      <c r="K258" s="192"/>
      <c r="L258" s="192"/>
      <c r="M258" s="192"/>
      <c r="N258" s="192" t="s">
        <v>3547</v>
      </c>
      <c r="O258" s="192" t="s">
        <v>3547</v>
      </c>
      <c r="P258" s="192"/>
    </row>
    <row r="259" spans="1:16">
      <c r="A259" s="192" t="s">
        <v>1882</v>
      </c>
      <c r="B259" s="192" t="s">
        <v>1883</v>
      </c>
      <c r="C259" s="192" t="s">
        <v>1330</v>
      </c>
      <c r="D259" s="192" t="s">
        <v>5120</v>
      </c>
      <c r="E259" s="192">
        <v>41.653799999999997</v>
      </c>
      <c r="F259" s="192">
        <v>42.877499999999998</v>
      </c>
      <c r="G259" s="193">
        <v>1.0721999999999998</v>
      </c>
      <c r="H259" s="193">
        <v>1.0488999999999999</v>
      </c>
      <c r="I259" s="193"/>
      <c r="J259" s="193"/>
      <c r="K259" s="192"/>
      <c r="L259" s="192" t="s">
        <v>3550</v>
      </c>
      <c r="M259" s="192">
        <v>0.99099999999999988</v>
      </c>
      <c r="N259" s="192" t="s">
        <v>3547</v>
      </c>
      <c r="O259" s="192" t="s">
        <v>3547</v>
      </c>
      <c r="P259" s="192"/>
    </row>
    <row r="260" spans="1:16">
      <c r="A260" s="192" t="s">
        <v>4244</v>
      </c>
      <c r="B260" s="192" t="s">
        <v>1884</v>
      </c>
      <c r="C260" s="192" t="s">
        <v>1613</v>
      </c>
      <c r="D260" s="192" t="s">
        <v>5108</v>
      </c>
      <c r="E260" s="192">
        <v>32.7121</v>
      </c>
      <c r="F260" s="192">
        <v>34.438599999999994</v>
      </c>
      <c r="G260" s="193">
        <v>0.99999999999999989</v>
      </c>
      <c r="H260" s="193">
        <v>1</v>
      </c>
      <c r="I260" s="193"/>
      <c r="J260" s="193"/>
      <c r="K260" s="192" t="s">
        <v>3550</v>
      </c>
      <c r="L260" s="192"/>
      <c r="M260" s="192">
        <v>0.77819999999999989</v>
      </c>
      <c r="N260" s="192" t="s">
        <v>3547</v>
      </c>
      <c r="O260" s="192" t="s">
        <v>3547</v>
      </c>
      <c r="P260" s="192"/>
    </row>
    <row r="261" spans="1:16">
      <c r="A261" s="192" t="s">
        <v>1509</v>
      </c>
      <c r="B261" s="192" t="s">
        <v>1510</v>
      </c>
      <c r="C261" s="192" t="s">
        <v>1287</v>
      </c>
      <c r="D261" s="192" t="s">
        <v>797</v>
      </c>
      <c r="E261" s="192">
        <v>40.210799999999999</v>
      </c>
      <c r="F261" s="192">
        <v>39.288199999999996</v>
      </c>
      <c r="G261" s="193">
        <v>0.99129999999999996</v>
      </c>
      <c r="H261" s="193">
        <v>0.99399999999999999</v>
      </c>
      <c r="I261" s="193"/>
      <c r="J261" s="193"/>
      <c r="K261" s="192"/>
      <c r="L261" s="192" t="s">
        <v>3550</v>
      </c>
      <c r="M261" s="192">
        <v>0.95659999999999989</v>
      </c>
      <c r="N261" s="192" t="s">
        <v>3547</v>
      </c>
      <c r="O261" s="192" t="s">
        <v>3547</v>
      </c>
      <c r="P261" s="192"/>
    </row>
    <row r="262" spans="1:16">
      <c r="A262" s="192" t="s">
        <v>1511</v>
      </c>
      <c r="B262" s="192" t="s">
        <v>1512</v>
      </c>
      <c r="C262" s="192" t="s">
        <v>1479</v>
      </c>
      <c r="D262" s="192" t="s">
        <v>5130</v>
      </c>
      <c r="E262" s="192">
        <v>38.602899999999998</v>
      </c>
      <c r="F262" s="192">
        <v>38.293699999999994</v>
      </c>
      <c r="G262" s="193">
        <v>0.92959999999999987</v>
      </c>
      <c r="H262" s="193">
        <v>0.95119999999999993</v>
      </c>
      <c r="I262" s="193"/>
      <c r="J262" s="193"/>
      <c r="K262" s="192"/>
      <c r="L262" s="192" t="s">
        <v>3550</v>
      </c>
      <c r="M262" s="192">
        <v>0.91839999999999988</v>
      </c>
      <c r="N262" s="192" t="s">
        <v>3547</v>
      </c>
      <c r="O262" s="192" t="s">
        <v>3547</v>
      </c>
      <c r="P262" s="192"/>
    </row>
    <row r="263" spans="1:16">
      <c r="A263" s="192" t="s">
        <v>5010</v>
      </c>
      <c r="B263" s="192" t="s">
        <v>1513</v>
      </c>
      <c r="C263" s="192" t="s">
        <v>1321</v>
      </c>
      <c r="D263" s="192" t="s">
        <v>5115</v>
      </c>
      <c r="E263" s="192">
        <v>36.250999999999998</v>
      </c>
      <c r="F263" s="192">
        <v>35.356899999999996</v>
      </c>
      <c r="G263" s="193">
        <v>0.85659999999999992</v>
      </c>
      <c r="H263" s="193">
        <v>0.89939999999999998</v>
      </c>
      <c r="I263" s="193"/>
      <c r="J263" s="193"/>
      <c r="K263" s="192"/>
      <c r="L263" s="192"/>
      <c r="M263" s="192"/>
      <c r="N263" s="192" t="s">
        <v>3547</v>
      </c>
      <c r="O263" s="192" t="s">
        <v>3547</v>
      </c>
      <c r="P263" s="192"/>
    </row>
    <row r="264" spans="1:16">
      <c r="A264" s="192" t="s">
        <v>5013</v>
      </c>
      <c r="B264" s="192" t="s">
        <v>1514</v>
      </c>
      <c r="C264" s="192" t="s">
        <v>1321</v>
      </c>
      <c r="D264" s="192" t="s">
        <v>5115</v>
      </c>
      <c r="E264" s="192">
        <v>39.363499999999995</v>
      </c>
      <c r="F264" s="192">
        <v>38.964699999999993</v>
      </c>
      <c r="G264" s="193">
        <v>0.93019999999999992</v>
      </c>
      <c r="H264" s="193">
        <v>0.95169999999999999</v>
      </c>
      <c r="I264" s="193">
        <v>0.90909999999999991</v>
      </c>
      <c r="J264" s="193">
        <v>0.93679999999999997</v>
      </c>
      <c r="K264" s="192"/>
      <c r="L264" s="192"/>
      <c r="M264" s="192"/>
      <c r="N264" s="192" t="s">
        <v>3547</v>
      </c>
      <c r="O264" s="192" t="s">
        <v>3547</v>
      </c>
      <c r="P264" s="192"/>
    </row>
    <row r="265" spans="1:16">
      <c r="A265" s="192" t="s">
        <v>1515</v>
      </c>
      <c r="B265" s="192" t="s">
        <v>1516</v>
      </c>
      <c r="C265" s="192" t="s">
        <v>1321</v>
      </c>
      <c r="D265" s="192" t="s">
        <v>5115</v>
      </c>
      <c r="E265" s="192">
        <v>38.707799999999999</v>
      </c>
      <c r="F265" s="192">
        <v>37.629899999999999</v>
      </c>
      <c r="G265" s="193"/>
      <c r="H265" s="193"/>
      <c r="I265" s="193">
        <v>0.89109999999999989</v>
      </c>
      <c r="J265" s="193">
        <v>0.92409999999999992</v>
      </c>
      <c r="K265" s="192"/>
      <c r="L265" s="192"/>
      <c r="M265" s="192"/>
      <c r="N265" s="192" t="s">
        <v>3547</v>
      </c>
      <c r="O265" s="192" t="s">
        <v>3547</v>
      </c>
      <c r="P265" s="192"/>
    </row>
    <row r="266" spans="1:16">
      <c r="A266" s="192" t="s">
        <v>1515</v>
      </c>
      <c r="B266" s="192" t="s">
        <v>1516</v>
      </c>
      <c r="C266" s="192" t="s">
        <v>1333</v>
      </c>
      <c r="D266" s="192" t="s">
        <v>5123</v>
      </c>
      <c r="E266" s="192">
        <v>38.707799999999999</v>
      </c>
      <c r="F266" s="192">
        <v>37.629899999999999</v>
      </c>
      <c r="G266" s="193">
        <v>0.91479999999999995</v>
      </c>
      <c r="H266" s="193">
        <v>0.94079999999999997</v>
      </c>
      <c r="I266" s="193">
        <v>0.89109999999999989</v>
      </c>
      <c r="J266" s="193">
        <v>0.92409999999999992</v>
      </c>
      <c r="K266" s="192"/>
      <c r="L266" s="192"/>
      <c r="M266" s="192"/>
      <c r="N266" s="192" t="s">
        <v>3547</v>
      </c>
      <c r="O266" s="192" t="s">
        <v>3547</v>
      </c>
      <c r="P266" s="192"/>
    </row>
    <row r="267" spans="1:16">
      <c r="A267" s="192" t="s">
        <v>4530</v>
      </c>
      <c r="B267" s="192" t="s">
        <v>1885</v>
      </c>
      <c r="C267" s="192" t="s">
        <v>1788</v>
      </c>
      <c r="D267" s="192" t="s">
        <v>5121</v>
      </c>
      <c r="E267" s="192">
        <v>14.832099999999999</v>
      </c>
      <c r="F267" s="192">
        <v>14.2105</v>
      </c>
      <c r="G267" s="193">
        <v>0.38449999999999995</v>
      </c>
      <c r="H267" s="193">
        <v>0.51969999999999994</v>
      </c>
      <c r="I267" s="193"/>
      <c r="J267" s="193"/>
      <c r="K267" s="192"/>
      <c r="L267" s="192" t="s">
        <v>3550</v>
      </c>
      <c r="M267" s="192">
        <v>0.35289999999999999</v>
      </c>
      <c r="N267" s="192" t="s">
        <v>3547</v>
      </c>
      <c r="O267" s="192" t="s">
        <v>3547</v>
      </c>
      <c r="P267" s="192"/>
    </row>
    <row r="268" spans="1:16">
      <c r="A268" s="192" t="s">
        <v>4199</v>
      </c>
      <c r="B268" s="192" t="s">
        <v>1886</v>
      </c>
      <c r="C268" s="192" t="s">
        <v>1335</v>
      </c>
      <c r="D268" s="192" t="s">
        <v>5107</v>
      </c>
      <c r="E268" s="192">
        <v>34.630399999999995</v>
      </c>
      <c r="F268" s="192">
        <v>32.434199999999997</v>
      </c>
      <c r="G268" s="193">
        <v>0.81839999999999991</v>
      </c>
      <c r="H268" s="193">
        <v>0.87179999999999991</v>
      </c>
      <c r="I268" s="193"/>
      <c r="J268" s="193"/>
      <c r="K268" s="192"/>
      <c r="L268" s="192"/>
      <c r="M268" s="192"/>
      <c r="N268" s="192" t="s">
        <v>3547</v>
      </c>
      <c r="O268" s="192" t="s">
        <v>3547</v>
      </c>
      <c r="P268" s="192"/>
    </row>
    <row r="269" spans="1:16">
      <c r="A269" s="192" t="s">
        <v>4091</v>
      </c>
      <c r="B269" s="192" t="s">
        <v>1887</v>
      </c>
      <c r="C269" s="192" t="s">
        <v>1787</v>
      </c>
      <c r="D269" s="192" t="s">
        <v>5103</v>
      </c>
      <c r="E269" s="192">
        <v>37.244299999999996</v>
      </c>
      <c r="F269" s="192">
        <v>36.730199999999996</v>
      </c>
      <c r="G269" s="193">
        <v>0.88389999999999991</v>
      </c>
      <c r="H269" s="193">
        <v>0.91899999999999993</v>
      </c>
      <c r="I269" s="193"/>
      <c r="J269" s="193"/>
      <c r="K269" s="192"/>
      <c r="L269" s="192" t="s">
        <v>3550</v>
      </c>
      <c r="M269" s="192">
        <v>0.88609999999999989</v>
      </c>
      <c r="N269" s="192" t="s">
        <v>3547</v>
      </c>
      <c r="O269" s="192" t="s">
        <v>3547</v>
      </c>
      <c r="P269" s="192"/>
    </row>
    <row r="270" spans="1:16">
      <c r="A270" s="192" t="s">
        <v>4091</v>
      </c>
      <c r="B270" s="192" t="s">
        <v>1887</v>
      </c>
      <c r="C270" s="192" t="s">
        <v>1340</v>
      </c>
      <c r="D270" s="192" t="s">
        <v>5128</v>
      </c>
      <c r="E270" s="192">
        <v>37.244299999999996</v>
      </c>
      <c r="F270" s="192">
        <v>36.730199999999996</v>
      </c>
      <c r="G270" s="193">
        <v>0.88019999999999998</v>
      </c>
      <c r="H270" s="193">
        <v>0.91629999999999989</v>
      </c>
      <c r="I270" s="193"/>
      <c r="J270" s="193"/>
      <c r="K270" s="192"/>
      <c r="L270" s="192"/>
      <c r="M270" s="192"/>
      <c r="N270" s="192" t="s">
        <v>3547</v>
      </c>
      <c r="O270" s="192" t="s">
        <v>3547</v>
      </c>
      <c r="P270" s="192"/>
    </row>
    <row r="271" spans="1:16">
      <c r="A271" s="192" t="s">
        <v>1888</v>
      </c>
      <c r="B271" s="192" t="s">
        <v>1889</v>
      </c>
      <c r="C271" s="192" t="s">
        <v>1303</v>
      </c>
      <c r="D271" s="192" t="s">
        <v>5089</v>
      </c>
      <c r="E271" s="192">
        <v>36.054499999999997</v>
      </c>
      <c r="F271" s="192">
        <v>34.550299999999993</v>
      </c>
      <c r="G271" s="193">
        <v>0.85209999999999997</v>
      </c>
      <c r="H271" s="193">
        <v>0.8962</v>
      </c>
      <c r="I271" s="193">
        <v>0.85209999999999997</v>
      </c>
      <c r="J271" s="193">
        <v>0.8962</v>
      </c>
      <c r="K271" s="192"/>
      <c r="L271" s="192"/>
      <c r="M271" s="192"/>
      <c r="N271" s="192" t="s">
        <v>3547</v>
      </c>
      <c r="O271" s="192" t="s">
        <v>3547</v>
      </c>
      <c r="P271" s="192"/>
    </row>
    <row r="272" spans="1:16">
      <c r="A272" s="192" t="s">
        <v>3706</v>
      </c>
      <c r="B272" s="192" t="s">
        <v>1890</v>
      </c>
      <c r="C272" s="192" t="s">
        <v>1285</v>
      </c>
      <c r="D272" s="192" t="s">
        <v>712</v>
      </c>
      <c r="E272" s="192">
        <v>45.092799999999997</v>
      </c>
      <c r="F272" s="192">
        <v>45.261899999999997</v>
      </c>
      <c r="G272" s="193">
        <v>1.2777999999999998</v>
      </c>
      <c r="H272" s="193">
        <v>1.1827999999999999</v>
      </c>
      <c r="I272" s="193"/>
      <c r="J272" s="193"/>
      <c r="K272" s="192"/>
      <c r="L272" s="192" t="s">
        <v>3550</v>
      </c>
      <c r="M272" s="192">
        <v>1.0728</v>
      </c>
      <c r="N272" s="192" t="s">
        <v>3547</v>
      </c>
      <c r="O272" s="192" t="s">
        <v>3547</v>
      </c>
      <c r="P272" s="192"/>
    </row>
    <row r="273" spans="1:16">
      <c r="A273" s="192" t="s">
        <v>1517</v>
      </c>
      <c r="B273" s="192" t="s">
        <v>1518</v>
      </c>
      <c r="C273" s="192" t="s">
        <v>1326</v>
      </c>
      <c r="D273" s="192" t="s">
        <v>5118</v>
      </c>
      <c r="E273" s="192">
        <v>39.615699999999997</v>
      </c>
      <c r="F273" s="192">
        <v>39.045299999999997</v>
      </c>
      <c r="G273" s="193">
        <v>0.93619999999999992</v>
      </c>
      <c r="H273" s="193">
        <v>0.95589999999999997</v>
      </c>
      <c r="I273" s="193">
        <v>0.93619999999999992</v>
      </c>
      <c r="J273" s="193">
        <v>0.95589999999999997</v>
      </c>
      <c r="K273" s="192"/>
      <c r="L273" s="192"/>
      <c r="M273" s="192"/>
      <c r="N273" s="192" t="s">
        <v>3547</v>
      </c>
      <c r="O273" s="192" t="s">
        <v>3547</v>
      </c>
      <c r="P273" s="192"/>
    </row>
    <row r="274" spans="1:16">
      <c r="A274" s="192" t="s">
        <v>4733</v>
      </c>
      <c r="B274" s="192" t="s">
        <v>1891</v>
      </c>
      <c r="C274" s="192" t="s">
        <v>1339</v>
      </c>
      <c r="D274" s="192" t="s">
        <v>5127</v>
      </c>
      <c r="E274" s="192">
        <v>37.755699999999997</v>
      </c>
      <c r="F274" s="192">
        <v>36.788199999999996</v>
      </c>
      <c r="G274" s="193">
        <v>0.89219999999999988</v>
      </c>
      <c r="H274" s="193">
        <v>0.92489999999999994</v>
      </c>
      <c r="I274" s="193"/>
      <c r="J274" s="193"/>
      <c r="K274" s="192"/>
      <c r="L274" s="192"/>
      <c r="M274" s="192"/>
      <c r="N274" s="192" t="s">
        <v>3547</v>
      </c>
      <c r="O274" s="192" t="s">
        <v>3547</v>
      </c>
      <c r="P274" s="192"/>
    </row>
    <row r="275" spans="1:16">
      <c r="A275" s="192" t="s">
        <v>1519</v>
      </c>
      <c r="B275" s="192" t="s">
        <v>1520</v>
      </c>
      <c r="C275" s="192" t="s">
        <v>1289</v>
      </c>
      <c r="D275" s="192" t="s">
        <v>859</v>
      </c>
      <c r="E275" s="192">
        <v>46.721399999999996</v>
      </c>
      <c r="F275" s="192">
        <v>45.961199999999998</v>
      </c>
      <c r="G275" s="193">
        <v>1.1562999999999999</v>
      </c>
      <c r="H275" s="193">
        <v>1.1045999999999998</v>
      </c>
      <c r="I275" s="193"/>
      <c r="J275" s="193"/>
      <c r="K275" s="192"/>
      <c r="L275" s="192" t="s">
        <v>3550</v>
      </c>
      <c r="M275" s="192">
        <v>1.1114999999999999</v>
      </c>
      <c r="N275" s="192" t="s">
        <v>3547</v>
      </c>
      <c r="O275" s="192" t="s">
        <v>3547</v>
      </c>
      <c r="P275" s="192"/>
    </row>
    <row r="276" spans="1:16">
      <c r="A276" s="194" t="s">
        <v>1892</v>
      </c>
      <c r="B276" s="195" t="s">
        <v>1893</v>
      </c>
      <c r="C276" s="192" t="s">
        <v>1335</v>
      </c>
      <c r="D276" s="192" t="s">
        <v>5107</v>
      </c>
      <c r="E276" s="196">
        <v>33.044399999999996</v>
      </c>
      <c r="F276" s="196">
        <v>32.157899999999998</v>
      </c>
      <c r="G276" s="196">
        <v>0.78089999999999993</v>
      </c>
      <c r="H276" s="196">
        <v>0.84419999999999995</v>
      </c>
      <c r="I276" s="196"/>
      <c r="J276" s="196"/>
      <c r="K276" s="197"/>
      <c r="L276" s="197"/>
      <c r="M276" s="196"/>
      <c r="N276" s="192" t="s">
        <v>3547</v>
      </c>
      <c r="O276" s="192" t="s">
        <v>3547</v>
      </c>
      <c r="P276" s="196"/>
    </row>
    <row r="277" spans="1:16">
      <c r="A277" s="192" t="s">
        <v>5014</v>
      </c>
      <c r="B277" s="192" t="s">
        <v>1521</v>
      </c>
      <c r="C277" s="192" t="s">
        <v>1321</v>
      </c>
      <c r="D277" s="192" t="s">
        <v>5115</v>
      </c>
      <c r="E277" s="192">
        <v>36.018199999999993</v>
      </c>
      <c r="F277" s="192">
        <v>35.127399999999994</v>
      </c>
      <c r="G277" s="193">
        <v>0.85119999999999996</v>
      </c>
      <c r="H277" s="193">
        <v>0.89549999999999996</v>
      </c>
      <c r="I277" s="193">
        <v>0.85119999999999996</v>
      </c>
      <c r="J277" s="193">
        <v>0.89549999999999996</v>
      </c>
      <c r="K277" s="192"/>
      <c r="L277" s="192"/>
      <c r="M277" s="192"/>
      <c r="N277" s="192" t="s">
        <v>3547</v>
      </c>
      <c r="O277" s="192" t="s">
        <v>3547</v>
      </c>
      <c r="P277" s="192"/>
    </row>
    <row r="278" spans="1:16">
      <c r="A278" s="192" t="s">
        <v>4576</v>
      </c>
      <c r="B278" s="192" t="s">
        <v>1894</v>
      </c>
      <c r="C278" s="192" t="s">
        <v>1333</v>
      </c>
      <c r="D278" s="192" t="s">
        <v>5123</v>
      </c>
      <c r="E278" s="192">
        <v>33.847399999999993</v>
      </c>
      <c r="F278" s="192">
        <v>34.506799999999998</v>
      </c>
      <c r="G278" s="193">
        <v>0.80339999999999989</v>
      </c>
      <c r="H278" s="193">
        <v>0.8607999999999999</v>
      </c>
      <c r="I278" s="193"/>
      <c r="J278" s="193"/>
      <c r="K278" s="192"/>
      <c r="L278" s="192" t="s">
        <v>3550</v>
      </c>
      <c r="M278" s="192">
        <v>0.8052999999999999</v>
      </c>
      <c r="N278" s="192" t="s">
        <v>3547</v>
      </c>
      <c r="O278" s="192" t="s">
        <v>3547</v>
      </c>
      <c r="P278" s="192"/>
    </row>
    <row r="279" spans="1:16" ht="17">
      <c r="A279" s="194">
        <v>25980</v>
      </c>
      <c r="B279" s="195" t="s">
        <v>9792</v>
      </c>
      <c r="C279" s="192" t="s">
        <v>1350</v>
      </c>
      <c r="D279" s="192" t="s">
        <v>5092</v>
      </c>
      <c r="E279" s="196"/>
      <c r="F279" s="196"/>
      <c r="G279" s="196"/>
      <c r="H279" s="196"/>
      <c r="I279" s="196"/>
      <c r="J279" s="196"/>
      <c r="K279" s="197"/>
      <c r="L279" s="197"/>
      <c r="M279" s="196"/>
      <c r="N279" s="192" t="s">
        <v>3547</v>
      </c>
      <c r="O279" s="192" t="s">
        <v>3547</v>
      </c>
      <c r="P279" s="196"/>
    </row>
    <row r="280" spans="1:16">
      <c r="A280" s="192" t="s">
        <v>1895</v>
      </c>
      <c r="B280" s="192" t="s">
        <v>1896</v>
      </c>
      <c r="C280" s="192" t="s">
        <v>1292</v>
      </c>
      <c r="D280" s="192" t="s">
        <v>5091</v>
      </c>
      <c r="E280" s="192">
        <v>32.477699999999999</v>
      </c>
      <c r="F280" s="192">
        <v>30.789599999999997</v>
      </c>
      <c r="G280" s="193">
        <v>0.83009999999999995</v>
      </c>
      <c r="H280" s="193">
        <v>0.88029999999999997</v>
      </c>
      <c r="I280" s="193"/>
      <c r="J280" s="193"/>
      <c r="K280" s="192"/>
      <c r="L280" s="192" t="s">
        <v>3550</v>
      </c>
      <c r="M280" s="192">
        <v>0.77269999999999994</v>
      </c>
      <c r="N280" s="192" t="s">
        <v>3547</v>
      </c>
      <c r="O280" s="192" t="s">
        <v>3547</v>
      </c>
      <c r="P280" s="192"/>
    </row>
    <row r="281" spans="1:16">
      <c r="A281" s="192" t="s">
        <v>1522</v>
      </c>
      <c r="B281" s="192" t="s">
        <v>1523</v>
      </c>
      <c r="C281" s="192" t="s">
        <v>1313</v>
      </c>
      <c r="D281" s="192" t="s">
        <v>673</v>
      </c>
      <c r="E281" s="192">
        <v>36.954199999999993</v>
      </c>
      <c r="F281" s="192">
        <v>35.779399999999995</v>
      </c>
      <c r="G281" s="193">
        <v>0.87329999999999997</v>
      </c>
      <c r="H281" s="193">
        <v>0.91139999999999999</v>
      </c>
      <c r="I281" s="193">
        <v>0.85209999999999997</v>
      </c>
      <c r="J281" s="193">
        <v>0.8962</v>
      </c>
      <c r="K281" s="192"/>
      <c r="L281" s="192"/>
      <c r="M281" s="192"/>
      <c r="N281" s="192" t="s">
        <v>3547</v>
      </c>
      <c r="O281" s="192" t="s">
        <v>3547</v>
      </c>
      <c r="P281" s="192"/>
    </row>
    <row r="282" spans="1:16">
      <c r="A282" s="192" t="s">
        <v>1897</v>
      </c>
      <c r="B282" s="192" t="s">
        <v>1898</v>
      </c>
      <c r="C282" s="192" t="s">
        <v>1303</v>
      </c>
      <c r="D282" s="192" t="s">
        <v>5089</v>
      </c>
      <c r="E282" s="192">
        <v>29.631399999999999</v>
      </c>
      <c r="F282" s="192">
        <v>29.256899999999998</v>
      </c>
      <c r="G282" s="193">
        <v>0.70899999999999996</v>
      </c>
      <c r="H282" s="193">
        <v>0.7901999999999999</v>
      </c>
      <c r="I282" s="193"/>
      <c r="J282" s="193"/>
      <c r="K282" s="192"/>
      <c r="L282" s="192" t="s">
        <v>3550</v>
      </c>
      <c r="M282" s="192">
        <v>0.70499999999999996</v>
      </c>
      <c r="N282" s="192" t="s">
        <v>3547</v>
      </c>
      <c r="O282" s="192" t="s">
        <v>3547</v>
      </c>
      <c r="P282" s="192"/>
    </row>
    <row r="283" spans="1:16">
      <c r="A283" s="192" t="s">
        <v>1524</v>
      </c>
      <c r="B283" s="192" t="s">
        <v>1525</v>
      </c>
      <c r="C283" s="192" t="s">
        <v>1337</v>
      </c>
      <c r="D283" s="192" t="s">
        <v>5125</v>
      </c>
      <c r="E283" s="192">
        <v>41.131299999999996</v>
      </c>
      <c r="F283" s="192">
        <v>40.119799999999998</v>
      </c>
      <c r="G283" s="193">
        <v>0.97199999999999998</v>
      </c>
      <c r="H283" s="193">
        <v>0.98069999999999991</v>
      </c>
      <c r="I283" s="193">
        <v>0.97199999999999998</v>
      </c>
      <c r="J283" s="193">
        <v>0.98069999999999991</v>
      </c>
      <c r="K283" s="192"/>
      <c r="L283" s="192"/>
      <c r="M283" s="192"/>
      <c r="N283" s="192" t="s">
        <v>3547</v>
      </c>
      <c r="O283" s="192" t="s">
        <v>3547</v>
      </c>
      <c r="P283" s="192"/>
    </row>
    <row r="284" spans="1:16">
      <c r="A284" s="192" t="s">
        <v>1526</v>
      </c>
      <c r="B284" s="192" t="s">
        <v>1527</v>
      </c>
      <c r="C284" s="192" t="s">
        <v>1300</v>
      </c>
      <c r="D284" s="192" t="s">
        <v>5096</v>
      </c>
      <c r="E284" s="192">
        <v>35.805099999999996</v>
      </c>
      <c r="F284" s="192">
        <v>35.299499999999995</v>
      </c>
      <c r="G284" s="193">
        <v>0.84609999999999996</v>
      </c>
      <c r="H284" s="193">
        <v>0.89189999999999992</v>
      </c>
      <c r="I284" s="193">
        <v>0.80589999999999995</v>
      </c>
      <c r="J284" s="193">
        <v>0.86259999999999992</v>
      </c>
      <c r="K284" s="192"/>
      <c r="L284" s="192"/>
      <c r="M284" s="192"/>
      <c r="N284" s="192" t="s">
        <v>3547</v>
      </c>
      <c r="O284" s="192" t="s">
        <v>3547</v>
      </c>
      <c r="P284" s="192"/>
    </row>
    <row r="285" spans="1:16">
      <c r="A285" s="192" t="s">
        <v>1526</v>
      </c>
      <c r="B285" s="192" t="s">
        <v>1527</v>
      </c>
      <c r="C285" s="192" t="s">
        <v>1325</v>
      </c>
      <c r="D285" s="192" t="s">
        <v>5117</v>
      </c>
      <c r="E285" s="192">
        <v>35.805099999999996</v>
      </c>
      <c r="F285" s="192">
        <v>35.299499999999995</v>
      </c>
      <c r="G285" s="193">
        <v>0.84609999999999996</v>
      </c>
      <c r="H285" s="193">
        <v>0.89189999999999992</v>
      </c>
      <c r="I285" s="193">
        <v>0.80589999999999995</v>
      </c>
      <c r="J285" s="193">
        <v>0.86259999999999992</v>
      </c>
      <c r="K285" s="192"/>
      <c r="L285" s="192"/>
      <c r="M285" s="192"/>
      <c r="N285" s="192" t="s">
        <v>3547</v>
      </c>
      <c r="O285" s="192" t="s">
        <v>3547</v>
      </c>
      <c r="P285" s="192"/>
    </row>
    <row r="286" spans="1:16">
      <c r="A286" s="192" t="s">
        <v>1526</v>
      </c>
      <c r="B286" s="192" t="s">
        <v>1527</v>
      </c>
      <c r="C286" s="192" t="s">
        <v>1340</v>
      </c>
      <c r="D286" s="192" t="s">
        <v>5128</v>
      </c>
      <c r="E286" s="192">
        <v>35.805099999999996</v>
      </c>
      <c r="F286" s="192">
        <v>35.299499999999995</v>
      </c>
      <c r="G286" s="193">
        <v>0.84609999999999996</v>
      </c>
      <c r="H286" s="193">
        <v>0.89189999999999992</v>
      </c>
      <c r="I286" s="193">
        <v>0.80589999999999995</v>
      </c>
      <c r="J286" s="193">
        <v>0.86259999999999992</v>
      </c>
      <c r="K286" s="192"/>
      <c r="L286" s="192"/>
      <c r="M286" s="192"/>
      <c r="N286" s="192" t="s">
        <v>3547</v>
      </c>
      <c r="O286" s="192" t="s">
        <v>3547</v>
      </c>
      <c r="P286" s="192"/>
    </row>
    <row r="287" spans="1:16">
      <c r="A287" s="192" t="s">
        <v>1528</v>
      </c>
      <c r="B287" s="192" t="s">
        <v>1529</v>
      </c>
      <c r="C287" s="192" t="s">
        <v>1311</v>
      </c>
      <c r="D287" s="192" t="s">
        <v>564</v>
      </c>
      <c r="E287" s="192">
        <v>33.645899999999997</v>
      </c>
      <c r="F287" s="192">
        <v>34.520399999999995</v>
      </c>
      <c r="G287" s="193">
        <v>0.79519999999999991</v>
      </c>
      <c r="H287" s="193">
        <v>0.85479999999999989</v>
      </c>
      <c r="I287" s="193"/>
      <c r="J287" s="193"/>
      <c r="K287" s="192"/>
      <c r="L287" s="192"/>
      <c r="M287" s="192"/>
      <c r="N287" s="192" t="s">
        <v>3547</v>
      </c>
      <c r="O287" s="192" t="s">
        <v>3547</v>
      </c>
      <c r="P287" s="192"/>
    </row>
    <row r="288" spans="1:16">
      <c r="A288" s="192" t="s">
        <v>1530</v>
      </c>
      <c r="B288" s="192" t="s">
        <v>1531</v>
      </c>
      <c r="C288" s="192" t="s">
        <v>1405</v>
      </c>
      <c r="D288" s="192" t="s">
        <v>5094</v>
      </c>
      <c r="E288" s="192">
        <v>37.556099999999994</v>
      </c>
      <c r="F288" s="192">
        <v>36.719899999999996</v>
      </c>
      <c r="G288" s="193">
        <v>0.88749999999999996</v>
      </c>
      <c r="H288" s="193">
        <v>0.92149999999999999</v>
      </c>
      <c r="I288" s="193"/>
      <c r="J288" s="193"/>
      <c r="K288" s="192"/>
      <c r="L288" s="192"/>
      <c r="M288" s="192"/>
      <c r="N288" s="192" t="s">
        <v>3547</v>
      </c>
      <c r="O288" s="192" t="s">
        <v>3547</v>
      </c>
      <c r="P288" s="192"/>
    </row>
    <row r="289" spans="1:16">
      <c r="A289" s="192" t="s">
        <v>1532</v>
      </c>
      <c r="B289" s="192" t="s">
        <v>1533</v>
      </c>
      <c r="C289" s="192" t="s">
        <v>1402</v>
      </c>
      <c r="D289" s="192" t="s">
        <v>5098</v>
      </c>
      <c r="E289" s="192">
        <v>42.622099999999996</v>
      </c>
      <c r="F289" s="192">
        <v>41.5428</v>
      </c>
      <c r="G289" s="193">
        <v>1.0071999999999999</v>
      </c>
      <c r="H289" s="193">
        <v>1.0048999999999999</v>
      </c>
      <c r="I289" s="193">
        <v>0.99479999999999991</v>
      </c>
      <c r="J289" s="193">
        <v>0.99639999999999995</v>
      </c>
      <c r="K289" s="192"/>
      <c r="L289" s="192"/>
      <c r="M289" s="192"/>
      <c r="N289" s="192" t="s">
        <v>3547</v>
      </c>
      <c r="O289" s="192" t="s">
        <v>3547</v>
      </c>
      <c r="P289" s="192"/>
    </row>
    <row r="290" spans="1:16">
      <c r="A290" s="192" t="s">
        <v>1534</v>
      </c>
      <c r="B290" s="192" t="s">
        <v>1535</v>
      </c>
      <c r="C290" s="192" t="s">
        <v>1309</v>
      </c>
      <c r="D290" s="192" t="s">
        <v>5099</v>
      </c>
      <c r="E290" s="192">
        <v>40.070999999999998</v>
      </c>
      <c r="F290" s="192">
        <v>39.567899999999995</v>
      </c>
      <c r="G290" s="193">
        <v>0.94689999999999996</v>
      </c>
      <c r="H290" s="193">
        <v>0.96329999999999993</v>
      </c>
      <c r="I290" s="193">
        <v>0.90659999999999996</v>
      </c>
      <c r="J290" s="193">
        <v>0.93509999999999993</v>
      </c>
      <c r="K290" s="192"/>
      <c r="L290" s="192"/>
      <c r="M290" s="192"/>
      <c r="N290" s="192" t="s">
        <v>3547</v>
      </c>
      <c r="O290" s="192" t="s">
        <v>3547</v>
      </c>
      <c r="P290" s="192"/>
    </row>
    <row r="291" spans="1:16">
      <c r="A291" s="192" t="s">
        <v>1536</v>
      </c>
      <c r="B291" s="192" t="s">
        <v>1537</v>
      </c>
      <c r="C291" s="192" t="s">
        <v>1290</v>
      </c>
      <c r="D291" s="192" t="s">
        <v>5114</v>
      </c>
      <c r="E291" s="192">
        <v>39.504599999999996</v>
      </c>
      <c r="F291" s="192">
        <v>38.530999999999999</v>
      </c>
      <c r="G291" s="193">
        <v>0.93349999999999989</v>
      </c>
      <c r="H291" s="193">
        <v>0.95399999999999996</v>
      </c>
      <c r="I291" s="193">
        <v>0.90559999999999996</v>
      </c>
      <c r="J291" s="193">
        <v>0.9343999999999999</v>
      </c>
      <c r="K291" s="192"/>
      <c r="L291" s="192"/>
      <c r="M291" s="192"/>
      <c r="N291" s="192" t="s">
        <v>3547</v>
      </c>
      <c r="O291" s="192" t="s">
        <v>3547</v>
      </c>
      <c r="P291" s="192"/>
    </row>
    <row r="292" spans="1:16">
      <c r="A292" s="192" t="s">
        <v>4150</v>
      </c>
      <c r="B292" s="192" t="s">
        <v>1899</v>
      </c>
      <c r="C292" s="192" t="s">
        <v>1307</v>
      </c>
      <c r="D292" s="192" t="s">
        <v>5105</v>
      </c>
      <c r="E292" s="192">
        <v>38.553799999999995</v>
      </c>
      <c r="F292" s="192">
        <v>37.591799999999999</v>
      </c>
      <c r="G292" s="193">
        <v>0.91109999999999991</v>
      </c>
      <c r="H292" s="193">
        <v>0.93819999999999992</v>
      </c>
      <c r="I292" s="193"/>
      <c r="J292" s="193"/>
      <c r="K292" s="192"/>
      <c r="L292" s="192"/>
      <c r="M292" s="192"/>
      <c r="N292" s="192" t="s">
        <v>3547</v>
      </c>
      <c r="O292" s="192" t="s">
        <v>3547</v>
      </c>
      <c r="P292" s="192"/>
    </row>
    <row r="293" spans="1:16">
      <c r="A293" s="192" t="s">
        <v>1538</v>
      </c>
      <c r="B293" s="192" t="s">
        <v>1539</v>
      </c>
      <c r="C293" s="192" t="s">
        <v>1335</v>
      </c>
      <c r="D293" s="192" t="s">
        <v>5107</v>
      </c>
      <c r="E293" s="192">
        <v>33.676499999999997</v>
      </c>
      <c r="F293" s="192">
        <v>32.411399999999993</v>
      </c>
      <c r="G293" s="193">
        <v>0.79589999999999994</v>
      </c>
      <c r="H293" s="193">
        <v>0.85529999999999995</v>
      </c>
      <c r="I293" s="193">
        <v>0.77159999999999995</v>
      </c>
      <c r="J293" s="193">
        <v>0.83729999999999993</v>
      </c>
      <c r="K293" s="192"/>
      <c r="L293" s="192"/>
      <c r="M293" s="192"/>
      <c r="N293" s="192" t="s">
        <v>3547</v>
      </c>
      <c r="O293" s="192" t="s">
        <v>3547</v>
      </c>
      <c r="P293" s="192"/>
    </row>
    <row r="294" spans="1:16">
      <c r="A294" s="192" t="s">
        <v>1540</v>
      </c>
      <c r="B294" s="192" t="s">
        <v>1541</v>
      </c>
      <c r="C294" s="192" t="s">
        <v>1301</v>
      </c>
      <c r="D294" s="192" t="s">
        <v>5101</v>
      </c>
      <c r="E294" s="192">
        <v>31.837999999999997</v>
      </c>
      <c r="F294" s="192">
        <v>30.5779</v>
      </c>
      <c r="G294" s="193">
        <v>0.75229999999999997</v>
      </c>
      <c r="H294" s="193">
        <v>0.82289999999999996</v>
      </c>
      <c r="I294" s="193"/>
      <c r="J294" s="193"/>
      <c r="K294" s="192"/>
      <c r="L294" s="192"/>
      <c r="M294" s="192"/>
      <c r="N294" s="192" t="s">
        <v>3547</v>
      </c>
      <c r="O294" s="192" t="s">
        <v>3547</v>
      </c>
      <c r="P294" s="192"/>
    </row>
    <row r="295" spans="1:16">
      <c r="A295" s="192" t="s">
        <v>1542</v>
      </c>
      <c r="B295" s="192" t="s">
        <v>1543</v>
      </c>
      <c r="C295" s="192" t="s">
        <v>1292</v>
      </c>
      <c r="D295" s="192" t="s">
        <v>5091</v>
      </c>
      <c r="E295" s="192">
        <v>37.890099999999997</v>
      </c>
      <c r="F295" s="192">
        <v>37.435399999999994</v>
      </c>
      <c r="G295" s="193">
        <v>0.89539999999999997</v>
      </c>
      <c r="H295" s="193">
        <v>0.92709999999999992</v>
      </c>
      <c r="I295" s="193"/>
      <c r="J295" s="193"/>
      <c r="K295" s="192"/>
      <c r="L295" s="192"/>
      <c r="M295" s="192"/>
      <c r="N295" s="192" t="s">
        <v>3547</v>
      </c>
      <c r="O295" s="192" t="s">
        <v>3547</v>
      </c>
      <c r="P295" s="192"/>
    </row>
    <row r="296" spans="1:16">
      <c r="A296" s="192" t="s">
        <v>5015</v>
      </c>
      <c r="B296" s="192" t="s">
        <v>1900</v>
      </c>
      <c r="C296" s="192" t="s">
        <v>1321</v>
      </c>
      <c r="D296" s="192" t="s">
        <v>5115</v>
      </c>
      <c r="E296" s="192">
        <v>34.518999999999998</v>
      </c>
      <c r="F296" s="192">
        <v>31.786799999999999</v>
      </c>
      <c r="G296" s="193">
        <v>0.81569999999999998</v>
      </c>
      <c r="H296" s="193">
        <v>0.86979999999999991</v>
      </c>
      <c r="I296" s="193"/>
      <c r="J296" s="193"/>
      <c r="K296" s="192"/>
      <c r="L296" s="192"/>
      <c r="M296" s="192"/>
      <c r="N296" s="192" t="s">
        <v>3547</v>
      </c>
      <c r="O296" s="192" t="s">
        <v>3547</v>
      </c>
      <c r="P296" s="192"/>
    </row>
    <row r="297" spans="1:16">
      <c r="A297" s="192" t="s">
        <v>4829</v>
      </c>
      <c r="B297" s="192" t="s">
        <v>1901</v>
      </c>
      <c r="C297" s="192" t="s">
        <v>1479</v>
      </c>
      <c r="D297" s="192" t="s">
        <v>5130</v>
      </c>
      <c r="E297" s="192">
        <v>39.030999999999999</v>
      </c>
      <c r="F297" s="192">
        <v>37.547799999999995</v>
      </c>
      <c r="G297" s="193">
        <v>0.92959999999999987</v>
      </c>
      <c r="H297" s="193">
        <v>0.95119999999999993</v>
      </c>
      <c r="I297" s="193"/>
      <c r="J297" s="193"/>
      <c r="K297" s="192"/>
      <c r="L297" s="192" t="s">
        <v>3550</v>
      </c>
      <c r="M297" s="192">
        <v>0.92859999999999998</v>
      </c>
      <c r="N297" s="192" t="s">
        <v>3547</v>
      </c>
      <c r="O297" s="192" t="s">
        <v>3547</v>
      </c>
      <c r="P297" s="192"/>
    </row>
    <row r="298" spans="1:16">
      <c r="A298" s="192" t="s">
        <v>1544</v>
      </c>
      <c r="B298" s="192" t="s">
        <v>1545</v>
      </c>
      <c r="C298" s="192" t="s">
        <v>1295</v>
      </c>
      <c r="D298" s="192" t="s">
        <v>5097</v>
      </c>
      <c r="E298" s="192">
        <v>35.964299999999994</v>
      </c>
      <c r="F298" s="192">
        <v>35.413199999999996</v>
      </c>
      <c r="G298" s="193">
        <v>0.84989999999999988</v>
      </c>
      <c r="H298" s="193">
        <v>0.89459999999999995</v>
      </c>
      <c r="I298" s="193">
        <v>0.84989999999999988</v>
      </c>
      <c r="J298" s="193">
        <v>0.89459999999999995</v>
      </c>
      <c r="K298" s="192"/>
      <c r="L298" s="192"/>
      <c r="M298" s="192"/>
      <c r="N298" s="192" t="s">
        <v>3547</v>
      </c>
      <c r="O298" s="192" t="s">
        <v>3547</v>
      </c>
      <c r="P298" s="192"/>
    </row>
    <row r="299" spans="1:16">
      <c r="A299" s="192" t="s">
        <v>4596</v>
      </c>
      <c r="B299" s="192" t="s">
        <v>1902</v>
      </c>
      <c r="C299" s="192" t="s">
        <v>1301</v>
      </c>
      <c r="D299" s="192" t="s">
        <v>5101</v>
      </c>
      <c r="E299" s="192">
        <v>30.637499999999999</v>
      </c>
      <c r="F299" s="192">
        <v>29.639599999999998</v>
      </c>
      <c r="G299" s="193">
        <v>0.72399999999999998</v>
      </c>
      <c r="H299" s="193">
        <v>0.80159999999999998</v>
      </c>
      <c r="I299" s="193"/>
      <c r="J299" s="193"/>
      <c r="K299" s="192"/>
      <c r="L299" s="192"/>
      <c r="M299" s="192"/>
      <c r="N299" s="192" t="s">
        <v>3547</v>
      </c>
      <c r="O299" s="192" t="s">
        <v>3547</v>
      </c>
      <c r="P299" s="192"/>
    </row>
    <row r="300" spans="1:16">
      <c r="A300" s="192" t="s">
        <v>4513</v>
      </c>
      <c r="B300" s="192" t="s">
        <v>1903</v>
      </c>
      <c r="C300" s="192" t="s">
        <v>1326</v>
      </c>
      <c r="D300" s="192" t="s">
        <v>5118</v>
      </c>
      <c r="E300" s="192">
        <v>35.802899999999994</v>
      </c>
      <c r="F300" s="192">
        <v>35.646699999999996</v>
      </c>
      <c r="G300" s="193">
        <v>0.85299999999999998</v>
      </c>
      <c r="H300" s="193">
        <v>0.89679999999999993</v>
      </c>
      <c r="I300" s="193">
        <v>0.85299999999999998</v>
      </c>
      <c r="J300" s="193">
        <v>0.89679999999999993</v>
      </c>
      <c r="K300" s="192"/>
      <c r="L300" s="192"/>
      <c r="M300" s="192"/>
      <c r="N300" s="192" t="s">
        <v>3547</v>
      </c>
      <c r="O300" s="192" t="s">
        <v>3547</v>
      </c>
      <c r="P300" s="192"/>
    </row>
    <row r="301" spans="1:16">
      <c r="A301" s="192" t="s">
        <v>3648</v>
      </c>
      <c r="B301" s="192" t="s">
        <v>1904</v>
      </c>
      <c r="C301" s="192" t="s">
        <v>1313</v>
      </c>
      <c r="D301" s="192" t="s">
        <v>673</v>
      </c>
      <c r="E301" s="192">
        <v>33.042299999999997</v>
      </c>
      <c r="F301" s="192">
        <v>32.351099999999995</v>
      </c>
      <c r="G301" s="193">
        <v>0.78089999999999993</v>
      </c>
      <c r="H301" s="193">
        <v>0.84419999999999995</v>
      </c>
      <c r="I301" s="193">
        <v>0.78089999999999993</v>
      </c>
      <c r="J301" s="193">
        <v>0.84419999999999995</v>
      </c>
      <c r="K301" s="192"/>
      <c r="L301" s="192"/>
      <c r="M301" s="192"/>
      <c r="N301" s="192" t="s">
        <v>3547</v>
      </c>
      <c r="O301" s="192" t="s">
        <v>3547</v>
      </c>
      <c r="P301" s="192"/>
    </row>
    <row r="302" spans="1:16">
      <c r="A302" s="192" t="s">
        <v>1546</v>
      </c>
      <c r="B302" s="192" t="s">
        <v>1547</v>
      </c>
      <c r="C302" s="192" t="s">
        <v>1298</v>
      </c>
      <c r="D302" s="192" t="s">
        <v>5100</v>
      </c>
      <c r="E302" s="192">
        <v>32.727899999999998</v>
      </c>
      <c r="F302" s="192">
        <v>32.703999999999994</v>
      </c>
      <c r="G302" s="193"/>
      <c r="H302" s="193"/>
      <c r="I302" s="193">
        <v>0.77719999999999989</v>
      </c>
      <c r="J302" s="193">
        <v>0.84149999999999991</v>
      </c>
      <c r="K302" s="192"/>
      <c r="L302" s="192"/>
      <c r="M302" s="192"/>
      <c r="N302" s="192" t="s">
        <v>3547</v>
      </c>
      <c r="O302" s="192" t="s">
        <v>3547</v>
      </c>
      <c r="P302" s="192"/>
    </row>
    <row r="303" spans="1:16">
      <c r="A303" s="192" t="s">
        <v>1546</v>
      </c>
      <c r="B303" s="192" t="s">
        <v>1547</v>
      </c>
      <c r="C303" s="192" t="s">
        <v>1295</v>
      </c>
      <c r="D303" s="192" t="s">
        <v>5097</v>
      </c>
      <c r="E303" s="192">
        <v>32.727899999999998</v>
      </c>
      <c r="F303" s="192">
        <v>32.703999999999994</v>
      </c>
      <c r="G303" s="193">
        <v>0.77719999999999989</v>
      </c>
      <c r="H303" s="193">
        <v>0.84149999999999991</v>
      </c>
      <c r="I303" s="193"/>
      <c r="J303" s="193"/>
      <c r="K303" s="192"/>
      <c r="L303" s="192"/>
      <c r="M303" s="192"/>
      <c r="N303" s="192" t="s">
        <v>3547</v>
      </c>
      <c r="O303" s="192" t="s">
        <v>3547</v>
      </c>
      <c r="P303" s="192"/>
    </row>
    <row r="304" spans="1:16">
      <c r="A304" s="192" t="s">
        <v>1546</v>
      </c>
      <c r="B304" s="192" t="s">
        <v>1547</v>
      </c>
      <c r="C304" s="192" t="s">
        <v>1328</v>
      </c>
      <c r="D304" s="192" t="s">
        <v>5119</v>
      </c>
      <c r="E304" s="192">
        <v>32.727899999999998</v>
      </c>
      <c r="F304" s="192">
        <v>32.703999999999994</v>
      </c>
      <c r="G304" s="193"/>
      <c r="H304" s="193"/>
      <c r="I304" s="193">
        <v>0.77719999999999989</v>
      </c>
      <c r="J304" s="193">
        <v>0.84149999999999991</v>
      </c>
      <c r="K304" s="192"/>
      <c r="L304" s="192"/>
      <c r="M304" s="192"/>
      <c r="N304" s="192" t="s">
        <v>3547</v>
      </c>
      <c r="O304" s="192" t="s">
        <v>3547</v>
      </c>
      <c r="P304" s="192"/>
    </row>
    <row r="305" spans="1:16">
      <c r="A305" s="192" t="s">
        <v>3883</v>
      </c>
      <c r="B305" s="192" t="s">
        <v>1905</v>
      </c>
      <c r="C305" s="192" t="s">
        <v>1786</v>
      </c>
      <c r="D305" s="192" t="s">
        <v>5093</v>
      </c>
      <c r="E305" s="192">
        <v>50.675899999999999</v>
      </c>
      <c r="F305" s="192">
        <v>47.714599999999997</v>
      </c>
      <c r="G305" s="193">
        <v>1.1975999999999998</v>
      </c>
      <c r="H305" s="193">
        <v>1.1314</v>
      </c>
      <c r="I305" s="193"/>
      <c r="J305" s="193"/>
      <c r="K305" s="192"/>
      <c r="L305" s="192"/>
      <c r="M305" s="192"/>
      <c r="N305" s="192" t="s">
        <v>3547</v>
      </c>
      <c r="O305" s="192" t="s">
        <v>3547</v>
      </c>
      <c r="P305" s="192"/>
    </row>
    <row r="306" spans="1:16">
      <c r="A306" s="192" t="s">
        <v>1548</v>
      </c>
      <c r="B306" s="192" t="s">
        <v>1549</v>
      </c>
      <c r="C306" s="192" t="s">
        <v>1307</v>
      </c>
      <c r="D306" s="192" t="s">
        <v>5105</v>
      </c>
      <c r="E306" s="192">
        <v>40.6389</v>
      </c>
      <c r="F306" s="192">
        <v>41.516099999999994</v>
      </c>
      <c r="G306" s="193">
        <v>0.96029999999999993</v>
      </c>
      <c r="H306" s="193">
        <v>0.97259999999999991</v>
      </c>
      <c r="I306" s="193">
        <v>0.92179999999999995</v>
      </c>
      <c r="J306" s="193">
        <v>0.94579999999999997</v>
      </c>
      <c r="K306" s="192"/>
      <c r="L306" s="192"/>
      <c r="M306" s="192"/>
      <c r="N306" s="192" t="s">
        <v>3547</v>
      </c>
      <c r="O306" s="192" t="s">
        <v>3547</v>
      </c>
      <c r="P306" s="192"/>
    </row>
    <row r="307" spans="1:16">
      <c r="A307" s="192" t="s">
        <v>3925</v>
      </c>
      <c r="B307" s="192" t="s">
        <v>1906</v>
      </c>
      <c r="C307" s="192" t="s">
        <v>1294</v>
      </c>
      <c r="D307" s="192" t="s">
        <v>5095</v>
      </c>
      <c r="E307" s="192">
        <v>37.377999999999993</v>
      </c>
      <c r="F307" s="192">
        <v>36.796499999999995</v>
      </c>
      <c r="G307" s="193">
        <v>0.88329999999999997</v>
      </c>
      <c r="H307" s="193">
        <v>0.91849999999999998</v>
      </c>
      <c r="I307" s="193">
        <v>0.88329999999999997</v>
      </c>
      <c r="J307" s="193">
        <v>0.91849999999999998</v>
      </c>
      <c r="K307" s="192"/>
      <c r="L307" s="192"/>
      <c r="M307" s="192"/>
      <c r="N307" s="192" t="s">
        <v>3547</v>
      </c>
      <c r="O307" s="192" t="s">
        <v>3547</v>
      </c>
      <c r="P307" s="192"/>
    </row>
    <row r="308" spans="1:16">
      <c r="A308" s="192" t="s">
        <v>1550</v>
      </c>
      <c r="B308" s="192" t="s">
        <v>1551</v>
      </c>
      <c r="C308" s="192" t="s">
        <v>1298</v>
      </c>
      <c r="D308" s="192" t="s">
        <v>5100</v>
      </c>
      <c r="E308" s="192">
        <v>38.663799999999995</v>
      </c>
      <c r="F308" s="192">
        <v>38.225599999999993</v>
      </c>
      <c r="G308" s="193">
        <v>0.91369999999999996</v>
      </c>
      <c r="H308" s="193">
        <v>0.94009999999999994</v>
      </c>
      <c r="I308" s="193">
        <v>0.91369999999999996</v>
      </c>
      <c r="J308" s="193">
        <v>0.94009999999999994</v>
      </c>
      <c r="K308" s="192"/>
      <c r="L308" s="192"/>
      <c r="M308" s="192"/>
      <c r="N308" s="192" t="s">
        <v>3547</v>
      </c>
      <c r="O308" s="192" t="s">
        <v>3547</v>
      </c>
      <c r="P308" s="192"/>
    </row>
    <row r="309" spans="1:16">
      <c r="A309" s="192" t="s">
        <v>1550</v>
      </c>
      <c r="B309" s="192" t="s">
        <v>1551</v>
      </c>
      <c r="C309" s="192" t="s">
        <v>1295</v>
      </c>
      <c r="D309" s="192" t="s">
        <v>5097</v>
      </c>
      <c r="E309" s="192">
        <v>38.663799999999995</v>
      </c>
      <c r="F309" s="192">
        <v>38.225599999999993</v>
      </c>
      <c r="G309" s="193">
        <v>0.91369999999999996</v>
      </c>
      <c r="H309" s="193">
        <v>0.94009999999999994</v>
      </c>
      <c r="I309" s="193">
        <v>0.91369999999999996</v>
      </c>
      <c r="J309" s="193">
        <v>0.94009999999999994</v>
      </c>
      <c r="K309" s="192"/>
      <c r="L309" s="192"/>
      <c r="M309" s="192"/>
      <c r="N309" s="192" t="s">
        <v>3547</v>
      </c>
      <c r="O309" s="192" t="s">
        <v>3547</v>
      </c>
      <c r="P309" s="192"/>
    </row>
    <row r="310" spans="1:16">
      <c r="A310" s="192" t="s">
        <v>1552</v>
      </c>
      <c r="B310" s="192" t="s">
        <v>1553</v>
      </c>
      <c r="C310" s="192" t="s">
        <v>1342</v>
      </c>
      <c r="D310" s="192" t="s">
        <v>5129</v>
      </c>
      <c r="E310" s="192">
        <v>41.030499999999996</v>
      </c>
      <c r="F310" s="192">
        <v>39.762599999999999</v>
      </c>
      <c r="G310" s="193">
        <v>1.0254999999999999</v>
      </c>
      <c r="H310" s="193">
        <v>1.0173999999999999</v>
      </c>
      <c r="I310" s="193"/>
      <c r="J310" s="193"/>
      <c r="K310" s="192"/>
      <c r="L310" s="192" t="s">
        <v>3550</v>
      </c>
      <c r="M310" s="192">
        <v>0.97609999999999997</v>
      </c>
      <c r="N310" s="192" t="s">
        <v>3547</v>
      </c>
      <c r="O310" s="192" t="s">
        <v>3547</v>
      </c>
      <c r="P310" s="192"/>
    </row>
    <row r="311" spans="1:16">
      <c r="A311" s="192" t="s">
        <v>1554</v>
      </c>
      <c r="B311" s="192" t="s">
        <v>1555</v>
      </c>
      <c r="C311" s="192" t="s">
        <v>1337</v>
      </c>
      <c r="D311" s="192" t="s">
        <v>5125</v>
      </c>
      <c r="E311" s="192">
        <v>39.259699999999995</v>
      </c>
      <c r="F311" s="192">
        <v>38.702999999999996</v>
      </c>
      <c r="G311" s="193">
        <v>0.92779999999999996</v>
      </c>
      <c r="H311" s="193">
        <v>0.95</v>
      </c>
      <c r="I311" s="193">
        <v>0.90539999999999987</v>
      </c>
      <c r="J311" s="193">
        <v>0.93419999999999992</v>
      </c>
      <c r="K311" s="192"/>
      <c r="L311" s="192"/>
      <c r="M311" s="192"/>
      <c r="N311" s="192" t="s">
        <v>3547</v>
      </c>
      <c r="O311" s="192" t="s">
        <v>3547</v>
      </c>
      <c r="P311" s="192"/>
    </row>
    <row r="312" spans="1:16">
      <c r="A312" s="192" t="s">
        <v>1556</v>
      </c>
      <c r="B312" s="192" t="s">
        <v>1557</v>
      </c>
      <c r="C312" s="192" t="s">
        <v>1301</v>
      </c>
      <c r="D312" s="192" t="s">
        <v>5101</v>
      </c>
      <c r="E312" s="192">
        <v>29.7669</v>
      </c>
      <c r="F312" s="192">
        <v>29.451799999999999</v>
      </c>
      <c r="G312" s="193">
        <v>0.7236999999999999</v>
      </c>
      <c r="H312" s="193">
        <v>0.80139999999999989</v>
      </c>
      <c r="I312" s="193"/>
      <c r="J312" s="193"/>
      <c r="K312" s="192"/>
      <c r="L312" s="192" t="s">
        <v>3550</v>
      </c>
      <c r="M312" s="192">
        <v>0.70819999999999994</v>
      </c>
      <c r="N312" s="192" t="s">
        <v>3547</v>
      </c>
      <c r="O312" s="192" t="s">
        <v>3547</v>
      </c>
      <c r="P312" s="192"/>
    </row>
    <row r="313" spans="1:16">
      <c r="A313" s="192" t="s">
        <v>1556</v>
      </c>
      <c r="B313" s="192" t="s">
        <v>1557</v>
      </c>
      <c r="C313" s="192" t="s">
        <v>1339</v>
      </c>
      <c r="D313" s="192" t="s">
        <v>5127</v>
      </c>
      <c r="E313" s="192">
        <v>29.7669</v>
      </c>
      <c r="F313" s="192">
        <v>29.451799999999999</v>
      </c>
      <c r="G313" s="193">
        <v>0.76259999999999994</v>
      </c>
      <c r="H313" s="193">
        <v>0.83059999999999989</v>
      </c>
      <c r="I313" s="193"/>
      <c r="J313" s="193"/>
      <c r="K313" s="192"/>
      <c r="L313" s="192" t="s">
        <v>3550</v>
      </c>
      <c r="M313" s="192">
        <v>0.70819999999999994</v>
      </c>
      <c r="N313" s="192" t="s">
        <v>3547</v>
      </c>
      <c r="O313" s="192" t="s">
        <v>3547</v>
      </c>
      <c r="P313" s="192"/>
    </row>
    <row r="314" spans="1:16">
      <c r="A314" s="192" t="s">
        <v>4311</v>
      </c>
      <c r="B314" s="192" t="s">
        <v>1907</v>
      </c>
      <c r="C314" s="192" t="s">
        <v>1290</v>
      </c>
      <c r="D314" s="192" t="s">
        <v>5114</v>
      </c>
      <c r="E314" s="192">
        <v>38.092599999999997</v>
      </c>
      <c r="F314" s="192">
        <v>37.6907</v>
      </c>
      <c r="G314" s="193">
        <v>0.90019999999999989</v>
      </c>
      <c r="H314" s="193">
        <v>0.93049999999999999</v>
      </c>
      <c r="I314" s="193"/>
      <c r="J314" s="193"/>
      <c r="K314" s="192"/>
      <c r="L314" s="192"/>
      <c r="M314" s="192"/>
      <c r="N314" s="192" t="s">
        <v>3547</v>
      </c>
      <c r="O314" s="192" t="s">
        <v>3547</v>
      </c>
      <c r="P314" s="192"/>
    </row>
    <row r="315" spans="1:16">
      <c r="A315" s="192" t="s">
        <v>1558</v>
      </c>
      <c r="B315" s="192" t="s">
        <v>1559</v>
      </c>
      <c r="C315" s="192" t="s">
        <v>1301</v>
      </c>
      <c r="D315" s="192" t="s">
        <v>5101</v>
      </c>
      <c r="E315" s="192">
        <v>30.936299999999999</v>
      </c>
      <c r="F315" s="192">
        <v>30.357699999999998</v>
      </c>
      <c r="G315" s="193">
        <v>0.73149999999999993</v>
      </c>
      <c r="H315" s="193">
        <v>0.80729999999999991</v>
      </c>
      <c r="I315" s="193">
        <v>0.73149999999999993</v>
      </c>
      <c r="J315" s="193">
        <v>0.80729999999999991</v>
      </c>
      <c r="K315" s="192"/>
      <c r="L315" s="192"/>
      <c r="M315" s="192"/>
      <c r="N315" s="192" t="s">
        <v>3547</v>
      </c>
      <c r="O315" s="192" t="s">
        <v>3547</v>
      </c>
      <c r="P315" s="192"/>
    </row>
    <row r="316" spans="1:16">
      <c r="A316" s="192" t="s">
        <v>3938</v>
      </c>
      <c r="B316" s="192" t="s">
        <v>1908</v>
      </c>
      <c r="C316" s="192" t="s">
        <v>1402</v>
      </c>
      <c r="D316" s="192" t="s">
        <v>5098</v>
      </c>
      <c r="E316" s="192">
        <v>39.482699999999994</v>
      </c>
      <c r="F316" s="192">
        <v>37.583599999999997</v>
      </c>
      <c r="G316" s="193">
        <v>0.93299999999999994</v>
      </c>
      <c r="H316" s="193">
        <v>0.95359999999999989</v>
      </c>
      <c r="I316" s="193"/>
      <c r="J316" s="193"/>
      <c r="K316" s="192"/>
      <c r="L316" s="192"/>
      <c r="M316" s="192"/>
      <c r="N316" s="192" t="s">
        <v>3547</v>
      </c>
      <c r="O316" s="192" t="s">
        <v>3547</v>
      </c>
      <c r="P316" s="192"/>
    </row>
    <row r="317" spans="1:16">
      <c r="A317" s="192" t="s">
        <v>4812</v>
      </c>
      <c r="B317" s="192" t="s">
        <v>1909</v>
      </c>
      <c r="C317" s="192" t="s">
        <v>1610</v>
      </c>
      <c r="D317" s="192" t="s">
        <v>5106</v>
      </c>
      <c r="E317" s="192">
        <v>41.146499999999996</v>
      </c>
      <c r="F317" s="192">
        <v>40.305899999999994</v>
      </c>
      <c r="G317" s="193">
        <v>0.97239999999999993</v>
      </c>
      <c r="H317" s="193">
        <v>0.98099999999999998</v>
      </c>
      <c r="I317" s="193"/>
      <c r="J317" s="193"/>
      <c r="K317" s="192"/>
      <c r="L317" s="192"/>
      <c r="M317" s="192"/>
      <c r="N317" s="192" t="s">
        <v>3547</v>
      </c>
      <c r="O317" s="192" t="s">
        <v>3547</v>
      </c>
      <c r="P317" s="192"/>
    </row>
    <row r="318" spans="1:16">
      <c r="A318" s="192" t="s">
        <v>4812</v>
      </c>
      <c r="B318" s="192" t="s">
        <v>1909</v>
      </c>
      <c r="C318" s="192" t="s">
        <v>1479</v>
      </c>
      <c r="D318" s="192" t="s">
        <v>5130</v>
      </c>
      <c r="E318" s="192">
        <v>41.146499999999996</v>
      </c>
      <c r="F318" s="192">
        <v>40.305899999999994</v>
      </c>
      <c r="G318" s="193">
        <v>0.97239999999999993</v>
      </c>
      <c r="H318" s="193">
        <v>0.98099999999999998</v>
      </c>
      <c r="I318" s="193"/>
      <c r="J318" s="193"/>
      <c r="K318" s="192"/>
      <c r="L318" s="192"/>
      <c r="M318" s="192"/>
      <c r="N318" s="192" t="s">
        <v>3547</v>
      </c>
      <c r="O318" s="192" t="s">
        <v>3547</v>
      </c>
      <c r="P318" s="192"/>
    </row>
    <row r="319" spans="1:16">
      <c r="A319" s="192" t="s">
        <v>1560</v>
      </c>
      <c r="B319" s="192" t="s">
        <v>1561</v>
      </c>
      <c r="C319" s="192" t="s">
        <v>1303</v>
      </c>
      <c r="D319" s="192" t="s">
        <v>5089</v>
      </c>
      <c r="E319" s="192">
        <v>32.411099999999998</v>
      </c>
      <c r="F319" s="192">
        <v>32.050199999999997</v>
      </c>
      <c r="G319" s="193">
        <v>0.76939999999999997</v>
      </c>
      <c r="H319" s="193">
        <v>0.8357</v>
      </c>
      <c r="I319" s="193">
        <v>0.76939999999999997</v>
      </c>
      <c r="J319" s="193">
        <v>0.8357</v>
      </c>
      <c r="K319" s="192"/>
      <c r="L319" s="192"/>
      <c r="M319" s="192"/>
      <c r="N319" s="192" t="s">
        <v>3547</v>
      </c>
      <c r="O319" s="192" t="s">
        <v>3547</v>
      </c>
      <c r="P319" s="192"/>
    </row>
    <row r="320" spans="1:16">
      <c r="A320" s="192" t="s">
        <v>3933</v>
      </c>
      <c r="B320" s="192" t="s">
        <v>1910</v>
      </c>
      <c r="C320" s="192" t="s">
        <v>1402</v>
      </c>
      <c r="D320" s="192" t="s">
        <v>5098</v>
      </c>
      <c r="E320" s="192">
        <v>41.616499999999995</v>
      </c>
      <c r="F320" s="192">
        <v>40.675299999999993</v>
      </c>
      <c r="G320" s="193">
        <v>0.98349999999999993</v>
      </c>
      <c r="H320" s="193">
        <v>0.98869999999999991</v>
      </c>
      <c r="I320" s="193"/>
      <c r="J320" s="193"/>
      <c r="K320" s="192"/>
      <c r="L320" s="192"/>
      <c r="M320" s="192"/>
      <c r="N320" s="192" t="s">
        <v>3547</v>
      </c>
      <c r="O320" s="192" t="s">
        <v>3547</v>
      </c>
      <c r="P320" s="192"/>
    </row>
    <row r="321" spans="1:16">
      <c r="A321" s="192" t="s">
        <v>1562</v>
      </c>
      <c r="B321" s="192" t="s">
        <v>1563</v>
      </c>
      <c r="C321" s="192" t="s">
        <v>1303</v>
      </c>
      <c r="D321" s="192" t="s">
        <v>5089</v>
      </c>
      <c r="E321" s="192">
        <v>31.934899999999999</v>
      </c>
      <c r="F321" s="192">
        <v>31.511599999999998</v>
      </c>
      <c r="G321" s="193">
        <v>0.75469999999999993</v>
      </c>
      <c r="H321" s="193">
        <v>0.82469999999999999</v>
      </c>
      <c r="I321" s="193">
        <v>0.73509999999999998</v>
      </c>
      <c r="J321" s="193">
        <v>0.80999999999999994</v>
      </c>
      <c r="K321" s="192"/>
      <c r="L321" s="192"/>
      <c r="M321" s="192"/>
      <c r="N321" s="192" t="s">
        <v>3547</v>
      </c>
      <c r="O321" s="192" t="s">
        <v>3547</v>
      </c>
      <c r="P321" s="192"/>
    </row>
    <row r="322" spans="1:16">
      <c r="A322" s="192" t="s">
        <v>1564</v>
      </c>
      <c r="B322" s="192" t="s">
        <v>1565</v>
      </c>
      <c r="C322" s="192" t="s">
        <v>1294</v>
      </c>
      <c r="D322" s="192" t="s">
        <v>5095</v>
      </c>
      <c r="E322" s="192">
        <v>44.271999999999998</v>
      </c>
      <c r="F322" s="192">
        <v>43.336999999999996</v>
      </c>
      <c r="G322" s="193">
        <v>1.0525999999999998</v>
      </c>
      <c r="H322" s="193">
        <v>1.0356999999999998</v>
      </c>
      <c r="I322" s="193">
        <v>1.0525999999999998</v>
      </c>
      <c r="J322" s="193">
        <v>1.0356999999999998</v>
      </c>
      <c r="K322" s="192"/>
      <c r="L322" s="192"/>
      <c r="M322" s="192"/>
      <c r="N322" s="192" t="s">
        <v>3547</v>
      </c>
      <c r="O322" s="192" t="s">
        <v>3547</v>
      </c>
      <c r="P322" s="192"/>
    </row>
    <row r="323" spans="1:16">
      <c r="A323" s="192" t="s">
        <v>1564</v>
      </c>
      <c r="B323" s="192" t="s">
        <v>1565</v>
      </c>
      <c r="C323" s="192" t="s">
        <v>1479</v>
      </c>
      <c r="D323" s="192" t="s">
        <v>5130</v>
      </c>
      <c r="E323" s="192">
        <v>44.271999999999998</v>
      </c>
      <c r="F323" s="192">
        <v>43.336999999999996</v>
      </c>
      <c r="G323" s="193">
        <v>1.0525999999999998</v>
      </c>
      <c r="H323" s="193">
        <v>1.0356999999999998</v>
      </c>
      <c r="I323" s="193"/>
      <c r="J323" s="193"/>
      <c r="K323" s="192"/>
      <c r="L323" s="192"/>
      <c r="M323" s="192"/>
      <c r="N323" s="192" t="s">
        <v>3547</v>
      </c>
      <c r="O323" s="192" t="s">
        <v>3547</v>
      </c>
      <c r="P323" s="192"/>
    </row>
    <row r="324" spans="1:16">
      <c r="A324" s="192" t="s">
        <v>3632</v>
      </c>
      <c r="B324" s="192" t="s">
        <v>1911</v>
      </c>
      <c r="C324" s="192" t="s">
        <v>1574</v>
      </c>
      <c r="D324" s="192" t="s">
        <v>647</v>
      </c>
      <c r="E324" s="192">
        <v>39.151299999999999</v>
      </c>
      <c r="F324" s="192">
        <v>37.874599999999994</v>
      </c>
      <c r="G324" s="193">
        <v>1.0234999999999999</v>
      </c>
      <c r="H324" s="193">
        <v>1.0159999999999998</v>
      </c>
      <c r="I324" s="193"/>
      <c r="J324" s="193"/>
      <c r="K324" s="192"/>
      <c r="L324" s="192" t="s">
        <v>3550</v>
      </c>
      <c r="M324" s="192">
        <v>0.93139999999999989</v>
      </c>
      <c r="N324" s="192" t="s">
        <v>3547</v>
      </c>
      <c r="O324" s="192" t="s">
        <v>3547</v>
      </c>
      <c r="P324" s="192"/>
    </row>
    <row r="325" spans="1:16">
      <c r="A325" s="192" t="s">
        <v>1566</v>
      </c>
      <c r="B325" s="192" t="s">
        <v>1567</v>
      </c>
      <c r="C325" s="192" t="s">
        <v>1292</v>
      </c>
      <c r="D325" s="192" t="s">
        <v>5091</v>
      </c>
      <c r="E325" s="192">
        <v>33.789899999999996</v>
      </c>
      <c r="F325" s="192">
        <v>33.110599999999998</v>
      </c>
      <c r="G325" s="193">
        <v>0.83009999999999995</v>
      </c>
      <c r="H325" s="193">
        <v>0.88029999999999997</v>
      </c>
      <c r="I325" s="193"/>
      <c r="J325" s="193"/>
      <c r="K325" s="192"/>
      <c r="L325" s="192" t="s">
        <v>3550</v>
      </c>
      <c r="M325" s="192">
        <v>0.80389999999999995</v>
      </c>
      <c r="N325" s="192" t="s">
        <v>3547</v>
      </c>
      <c r="O325" s="192" t="s">
        <v>3547</v>
      </c>
      <c r="P325" s="192"/>
    </row>
    <row r="326" spans="1:16">
      <c r="A326" s="192" t="s">
        <v>1568</v>
      </c>
      <c r="B326" s="192" t="s">
        <v>1569</v>
      </c>
      <c r="C326" s="192" t="s">
        <v>1326</v>
      </c>
      <c r="D326" s="192" t="s">
        <v>5118</v>
      </c>
      <c r="E326" s="192">
        <v>40.409299999999995</v>
      </c>
      <c r="F326" s="192">
        <v>39.241</v>
      </c>
      <c r="G326" s="193">
        <v>0.95499999999999996</v>
      </c>
      <c r="H326" s="193">
        <v>0.96899999999999997</v>
      </c>
      <c r="I326" s="193"/>
      <c r="J326" s="193"/>
      <c r="K326" s="192"/>
      <c r="L326" s="192"/>
      <c r="M326" s="192"/>
      <c r="N326" s="192" t="s">
        <v>3547</v>
      </c>
      <c r="O326" s="192" t="s">
        <v>3547</v>
      </c>
      <c r="P326" s="192"/>
    </row>
    <row r="327" spans="1:16">
      <c r="A327" s="192" t="s">
        <v>1570</v>
      </c>
      <c r="B327" s="192" t="s">
        <v>1571</v>
      </c>
      <c r="C327" s="192" t="s">
        <v>1307</v>
      </c>
      <c r="D327" s="192" t="s">
        <v>5105</v>
      </c>
      <c r="E327" s="192">
        <v>43.694199999999995</v>
      </c>
      <c r="F327" s="192">
        <v>43.457199999999993</v>
      </c>
      <c r="G327" s="193">
        <v>1.0326</v>
      </c>
      <c r="H327" s="193">
        <v>1.0222</v>
      </c>
      <c r="I327" s="193">
        <v>0.97959999999999992</v>
      </c>
      <c r="J327" s="193">
        <v>0.98599999999999999</v>
      </c>
      <c r="K327" s="192"/>
      <c r="L327" s="192"/>
      <c r="M327" s="192"/>
      <c r="N327" s="192" t="s">
        <v>3547</v>
      </c>
      <c r="O327" s="192" t="s">
        <v>3547</v>
      </c>
      <c r="P327" s="192"/>
    </row>
    <row r="328" spans="1:16">
      <c r="A328" s="192" t="s">
        <v>4630</v>
      </c>
      <c r="B328" s="192" t="s">
        <v>1912</v>
      </c>
      <c r="C328" s="192" t="s">
        <v>1337</v>
      </c>
      <c r="D328" s="192" t="s">
        <v>5125</v>
      </c>
      <c r="E328" s="192">
        <v>33.330399999999997</v>
      </c>
      <c r="F328" s="192">
        <v>32.250699999999995</v>
      </c>
      <c r="G328" s="193">
        <v>0.78769999999999996</v>
      </c>
      <c r="H328" s="193">
        <v>0.84919999999999995</v>
      </c>
      <c r="I328" s="193"/>
      <c r="J328" s="193"/>
      <c r="K328" s="192"/>
      <c r="L328" s="192"/>
      <c r="M328" s="192"/>
      <c r="N328" s="192" t="s">
        <v>3547</v>
      </c>
      <c r="O328" s="192" t="s">
        <v>3547</v>
      </c>
      <c r="P328" s="192"/>
    </row>
    <row r="329" spans="1:16">
      <c r="A329" s="192" t="s">
        <v>4298</v>
      </c>
      <c r="B329" s="192" t="s">
        <v>1913</v>
      </c>
      <c r="C329" s="192" t="s">
        <v>1353</v>
      </c>
      <c r="D329" s="192" t="s">
        <v>5113</v>
      </c>
      <c r="E329" s="192">
        <v>36.793599999999998</v>
      </c>
      <c r="F329" s="192">
        <v>35.760899999999999</v>
      </c>
      <c r="G329" s="193">
        <v>0.86949999999999994</v>
      </c>
      <c r="H329" s="193">
        <v>0.90869999999999995</v>
      </c>
      <c r="I329" s="193"/>
      <c r="J329" s="193"/>
      <c r="K329" s="192"/>
      <c r="L329" s="192"/>
      <c r="M329" s="192"/>
      <c r="N329" s="192" t="s">
        <v>3547</v>
      </c>
      <c r="O329" s="192" t="s">
        <v>3547</v>
      </c>
      <c r="P329" s="192"/>
    </row>
    <row r="330" spans="1:16">
      <c r="A330" s="192" t="s">
        <v>4298</v>
      </c>
      <c r="B330" s="192" t="s">
        <v>1913</v>
      </c>
      <c r="C330" s="192" t="s">
        <v>1337</v>
      </c>
      <c r="D330" s="192" t="s">
        <v>5125</v>
      </c>
      <c r="E330" s="192">
        <v>36.793599999999998</v>
      </c>
      <c r="F330" s="192">
        <v>35.760899999999999</v>
      </c>
      <c r="G330" s="193"/>
      <c r="H330" s="193"/>
      <c r="I330" s="193">
        <v>0.79939999999999989</v>
      </c>
      <c r="J330" s="193">
        <v>0.8579</v>
      </c>
      <c r="K330" s="192"/>
      <c r="L330" s="192"/>
      <c r="M330" s="192"/>
      <c r="N330" s="192" t="s">
        <v>3547</v>
      </c>
      <c r="O330" s="192" t="s">
        <v>3547</v>
      </c>
      <c r="P330" s="192"/>
    </row>
    <row r="331" spans="1:16">
      <c r="A331" s="192" t="s">
        <v>1572</v>
      </c>
      <c r="B331" s="192" t="s">
        <v>1573</v>
      </c>
      <c r="C331" s="192" t="s">
        <v>1316</v>
      </c>
      <c r="D331" s="192" t="s">
        <v>5109</v>
      </c>
      <c r="E331" s="192">
        <v>50.783699999999996</v>
      </c>
      <c r="F331" s="192">
        <v>49.273899999999998</v>
      </c>
      <c r="G331" s="193">
        <v>1.2000999999999999</v>
      </c>
      <c r="H331" s="193">
        <v>1.1329999999999998</v>
      </c>
      <c r="I331" s="193"/>
      <c r="J331" s="193"/>
      <c r="K331" s="192"/>
      <c r="L331" s="192"/>
      <c r="M331" s="192"/>
      <c r="N331" s="192" t="s">
        <v>3547</v>
      </c>
      <c r="O331" s="192" t="s">
        <v>3547</v>
      </c>
      <c r="P331" s="192"/>
    </row>
    <row r="332" spans="1:16">
      <c r="A332" s="192" t="s">
        <v>4006</v>
      </c>
      <c r="B332" s="192" t="s">
        <v>1914</v>
      </c>
      <c r="C332" s="192" t="s">
        <v>1298</v>
      </c>
      <c r="D332" s="192" t="s">
        <v>5100</v>
      </c>
      <c r="E332" s="192">
        <v>37.312199999999997</v>
      </c>
      <c r="F332" s="192">
        <v>36.582799999999999</v>
      </c>
      <c r="G332" s="193">
        <v>0.88179999999999992</v>
      </c>
      <c r="H332" s="193">
        <v>0.91749999999999998</v>
      </c>
      <c r="I332" s="193"/>
      <c r="J332" s="193"/>
      <c r="K332" s="192"/>
      <c r="L332" s="192"/>
      <c r="M332" s="192"/>
      <c r="N332" s="192" t="s">
        <v>3547</v>
      </c>
      <c r="O332" s="192" t="s">
        <v>3547</v>
      </c>
      <c r="P332" s="192"/>
    </row>
    <row r="333" spans="1:16">
      <c r="A333" s="192" t="s">
        <v>1575</v>
      </c>
      <c r="B333" s="192" t="s">
        <v>1576</v>
      </c>
      <c r="C333" s="192" t="s">
        <v>1328</v>
      </c>
      <c r="D333" s="192" t="s">
        <v>5119</v>
      </c>
      <c r="E333" s="192">
        <v>30.737399999999997</v>
      </c>
      <c r="F333" s="192">
        <v>31.257499999999997</v>
      </c>
      <c r="G333" s="193">
        <v>0.77239999999999998</v>
      </c>
      <c r="H333" s="193">
        <v>0.83789999999999998</v>
      </c>
      <c r="I333" s="193">
        <v>0.77239999999999998</v>
      </c>
      <c r="J333" s="193">
        <v>0.83789999999999998</v>
      </c>
      <c r="K333" s="192"/>
      <c r="L333" s="192" t="s">
        <v>3550</v>
      </c>
      <c r="M333" s="192">
        <v>0.73129999999999995</v>
      </c>
      <c r="N333" s="192" t="s">
        <v>3547</v>
      </c>
      <c r="O333" s="192" t="s">
        <v>3550</v>
      </c>
      <c r="P333" s="192">
        <v>0.71859999999999991</v>
      </c>
    </row>
    <row r="334" spans="1:16">
      <c r="A334" s="192" t="s">
        <v>4507</v>
      </c>
      <c r="B334" s="192" t="s">
        <v>1915</v>
      </c>
      <c r="C334" s="192" t="s">
        <v>1326</v>
      </c>
      <c r="D334" s="192" t="s">
        <v>5118</v>
      </c>
      <c r="E334" s="192">
        <v>42.256699999999995</v>
      </c>
      <c r="F334" s="192">
        <v>40.230899999999998</v>
      </c>
      <c r="G334" s="193">
        <v>0.99859999999999993</v>
      </c>
      <c r="H334" s="193">
        <v>0.999</v>
      </c>
      <c r="I334" s="193"/>
      <c r="J334" s="193"/>
      <c r="K334" s="192"/>
      <c r="L334" s="192"/>
      <c r="M334" s="192"/>
      <c r="N334" s="192" t="s">
        <v>3547</v>
      </c>
      <c r="O334" s="192" t="s">
        <v>3547</v>
      </c>
      <c r="P334" s="192"/>
    </row>
    <row r="335" spans="1:16">
      <c r="A335" s="192" t="s">
        <v>3890</v>
      </c>
      <c r="B335" s="192" t="s">
        <v>1916</v>
      </c>
      <c r="C335" s="192" t="s">
        <v>1405</v>
      </c>
      <c r="D335" s="192" t="s">
        <v>5094</v>
      </c>
      <c r="E335" s="192">
        <v>36.294799999999995</v>
      </c>
      <c r="F335" s="192">
        <v>37.430299999999995</v>
      </c>
      <c r="G335" s="193">
        <v>0.85769999999999991</v>
      </c>
      <c r="H335" s="193">
        <v>0.90019999999999989</v>
      </c>
      <c r="I335" s="193"/>
      <c r="J335" s="193"/>
      <c r="K335" s="192"/>
      <c r="L335" s="192"/>
      <c r="M335" s="192"/>
      <c r="N335" s="192" t="s">
        <v>3547</v>
      </c>
      <c r="O335" s="192" t="s">
        <v>3547</v>
      </c>
      <c r="P335" s="192"/>
    </row>
    <row r="336" spans="1:16">
      <c r="A336" s="192" t="s">
        <v>3890</v>
      </c>
      <c r="B336" s="192" t="s">
        <v>1916</v>
      </c>
      <c r="C336" s="192" t="s">
        <v>1342</v>
      </c>
      <c r="D336" s="192" t="s">
        <v>5129</v>
      </c>
      <c r="E336" s="192">
        <v>36.294799999999995</v>
      </c>
      <c r="F336" s="192">
        <v>37.430299999999995</v>
      </c>
      <c r="G336" s="193">
        <v>1.0254999999999999</v>
      </c>
      <c r="H336" s="193">
        <v>1.0173999999999999</v>
      </c>
      <c r="I336" s="193"/>
      <c r="J336" s="193"/>
      <c r="K336" s="192"/>
      <c r="L336" s="192" t="s">
        <v>3550</v>
      </c>
      <c r="M336" s="192">
        <v>0.86349999999999993</v>
      </c>
      <c r="N336" s="192" t="s">
        <v>3547</v>
      </c>
      <c r="O336" s="192" t="s">
        <v>3547</v>
      </c>
      <c r="P336" s="192"/>
    </row>
    <row r="337" spans="1:16">
      <c r="A337" s="192" t="s">
        <v>4088</v>
      </c>
      <c r="B337" s="192" t="s">
        <v>1917</v>
      </c>
      <c r="C337" s="192" t="s">
        <v>1383</v>
      </c>
      <c r="D337" s="192" t="s">
        <v>5102</v>
      </c>
      <c r="E337" s="192">
        <v>36.539599999999993</v>
      </c>
      <c r="F337" s="192">
        <v>35.6205</v>
      </c>
      <c r="G337" s="193">
        <v>0.86349999999999993</v>
      </c>
      <c r="H337" s="193">
        <v>0.90439999999999998</v>
      </c>
      <c r="I337" s="193"/>
      <c r="J337" s="193"/>
      <c r="K337" s="192"/>
      <c r="L337" s="192"/>
      <c r="M337" s="192"/>
      <c r="N337" s="192" t="s">
        <v>3547</v>
      </c>
      <c r="O337" s="192" t="s">
        <v>3547</v>
      </c>
      <c r="P337" s="192"/>
    </row>
    <row r="338" spans="1:16">
      <c r="A338" s="192" t="s">
        <v>1577</v>
      </c>
      <c r="B338" s="192" t="s">
        <v>1578</v>
      </c>
      <c r="C338" s="192" t="s">
        <v>1300</v>
      </c>
      <c r="D338" s="192" t="s">
        <v>5096</v>
      </c>
      <c r="E338" s="192">
        <v>37.4422</v>
      </c>
      <c r="F338" s="192">
        <v>37.029999999999994</v>
      </c>
      <c r="G338" s="193">
        <v>0.88489999999999991</v>
      </c>
      <c r="H338" s="193">
        <v>0.91969999999999996</v>
      </c>
      <c r="I338" s="193">
        <v>0.86659999999999993</v>
      </c>
      <c r="J338" s="193">
        <v>0.90659999999999996</v>
      </c>
      <c r="K338" s="192"/>
      <c r="L338" s="192"/>
      <c r="M338" s="192"/>
      <c r="N338" s="192" t="s">
        <v>3547</v>
      </c>
      <c r="O338" s="192" t="s">
        <v>3547</v>
      </c>
      <c r="P338" s="192"/>
    </row>
    <row r="339" spans="1:16">
      <c r="A339" s="192" t="s">
        <v>1579</v>
      </c>
      <c r="B339" s="192" t="s">
        <v>1580</v>
      </c>
      <c r="C339" s="192" t="s">
        <v>1325</v>
      </c>
      <c r="D339" s="192" t="s">
        <v>5117</v>
      </c>
      <c r="E339" s="192">
        <v>38.405999999999999</v>
      </c>
      <c r="F339" s="192">
        <v>37.186699999999995</v>
      </c>
      <c r="G339" s="193">
        <v>0.90879999999999994</v>
      </c>
      <c r="H339" s="193">
        <v>0.93659999999999999</v>
      </c>
      <c r="I339" s="193">
        <v>0.90879999999999994</v>
      </c>
      <c r="J339" s="193">
        <v>0.93659999999999999</v>
      </c>
      <c r="K339" s="192"/>
      <c r="L339" s="192"/>
      <c r="M339" s="192"/>
      <c r="N339" s="192" t="s">
        <v>3547</v>
      </c>
      <c r="O339" s="192" t="s">
        <v>3547</v>
      </c>
      <c r="P339" s="192"/>
    </row>
    <row r="340" spans="1:16">
      <c r="A340" s="192" t="s">
        <v>1581</v>
      </c>
      <c r="B340" s="192" t="s">
        <v>1582</v>
      </c>
      <c r="C340" s="192" t="s">
        <v>1345</v>
      </c>
      <c r="D340" s="192" t="s">
        <v>5090</v>
      </c>
      <c r="E340" s="192">
        <v>40.264299999999999</v>
      </c>
      <c r="F340" s="192">
        <v>38.985199999999999</v>
      </c>
      <c r="G340" s="193">
        <v>0.9514999999999999</v>
      </c>
      <c r="H340" s="193">
        <v>0.96649999999999991</v>
      </c>
      <c r="I340" s="193">
        <v>0.9514999999999999</v>
      </c>
      <c r="J340" s="193">
        <v>0.96649999999999991</v>
      </c>
      <c r="K340" s="192"/>
      <c r="L340" s="192"/>
      <c r="M340" s="192"/>
      <c r="N340" s="192" t="s">
        <v>3547</v>
      </c>
      <c r="O340" s="192" t="s">
        <v>3547</v>
      </c>
      <c r="P340" s="192"/>
    </row>
    <row r="341" spans="1:16">
      <c r="A341" s="192" t="s">
        <v>1583</v>
      </c>
      <c r="B341" s="192" t="s">
        <v>1584</v>
      </c>
      <c r="C341" s="192" t="s">
        <v>1313</v>
      </c>
      <c r="D341" s="192" t="s">
        <v>673</v>
      </c>
      <c r="E341" s="192">
        <v>35.106899999999996</v>
      </c>
      <c r="F341" s="192">
        <v>34.058299999999996</v>
      </c>
      <c r="G341" s="193">
        <v>0.82959999999999989</v>
      </c>
      <c r="H341" s="193">
        <v>0.8798999999999999</v>
      </c>
      <c r="I341" s="193">
        <v>0.81599999999999995</v>
      </c>
      <c r="J341" s="193">
        <v>0.87</v>
      </c>
      <c r="K341" s="192"/>
      <c r="L341" s="192"/>
      <c r="M341" s="192"/>
      <c r="N341" s="192" t="s">
        <v>3547</v>
      </c>
      <c r="O341" s="192" t="s">
        <v>3547</v>
      </c>
      <c r="P341" s="192"/>
    </row>
    <row r="342" spans="1:16">
      <c r="A342" s="192" t="s">
        <v>4722</v>
      </c>
      <c r="B342" s="192" t="s">
        <v>1918</v>
      </c>
      <c r="C342" s="192" t="s">
        <v>1405</v>
      </c>
      <c r="D342" s="192" t="s">
        <v>5094</v>
      </c>
      <c r="E342" s="192">
        <v>37.092699999999994</v>
      </c>
      <c r="F342" s="192">
        <v>36.672599999999996</v>
      </c>
      <c r="G342" s="193">
        <v>0.87659999999999993</v>
      </c>
      <c r="H342" s="193">
        <v>0.91379999999999995</v>
      </c>
      <c r="I342" s="193"/>
      <c r="J342" s="193"/>
      <c r="K342" s="192"/>
      <c r="L342" s="192"/>
      <c r="M342" s="192"/>
      <c r="N342" s="192" t="s">
        <v>3547</v>
      </c>
      <c r="O342" s="192" t="s">
        <v>3547</v>
      </c>
      <c r="P342" s="192"/>
    </row>
    <row r="343" spans="1:16">
      <c r="A343" s="192" t="s">
        <v>4722</v>
      </c>
      <c r="B343" s="192" t="s">
        <v>1918</v>
      </c>
      <c r="C343" s="192" t="s">
        <v>1682</v>
      </c>
      <c r="D343" s="192" t="s">
        <v>5126</v>
      </c>
      <c r="E343" s="192">
        <v>37.092699999999994</v>
      </c>
      <c r="F343" s="192">
        <v>36.672599999999996</v>
      </c>
      <c r="G343" s="193">
        <v>0.89529999999999987</v>
      </c>
      <c r="H343" s="193">
        <v>0.92709999999999992</v>
      </c>
      <c r="I343" s="193"/>
      <c r="J343" s="193"/>
      <c r="K343" s="192"/>
      <c r="L343" s="192" t="s">
        <v>3550</v>
      </c>
      <c r="M343" s="192">
        <v>0.88249999999999995</v>
      </c>
      <c r="N343" s="192" t="s">
        <v>3547</v>
      </c>
      <c r="O343" s="192" t="s">
        <v>3547</v>
      </c>
      <c r="P343" s="192"/>
    </row>
    <row r="344" spans="1:16">
      <c r="A344" s="192" t="s">
        <v>1585</v>
      </c>
      <c r="B344" s="192" t="s">
        <v>1586</v>
      </c>
      <c r="C344" s="192" t="s">
        <v>1337</v>
      </c>
      <c r="D344" s="192" t="s">
        <v>5125</v>
      </c>
      <c r="E344" s="192">
        <v>33.321799999999996</v>
      </c>
      <c r="F344" s="192">
        <v>33.349999999999994</v>
      </c>
      <c r="G344" s="193">
        <v>0.78889999999999993</v>
      </c>
      <c r="H344" s="193">
        <v>0.85009999999999997</v>
      </c>
      <c r="I344" s="193">
        <v>0.78889999999999993</v>
      </c>
      <c r="J344" s="193">
        <v>0.85009999999999997</v>
      </c>
      <c r="K344" s="192"/>
      <c r="L344" s="192"/>
      <c r="M344" s="192"/>
      <c r="N344" s="192" t="s">
        <v>3547</v>
      </c>
      <c r="O344" s="192" t="s">
        <v>3547</v>
      </c>
      <c r="P344" s="192"/>
    </row>
    <row r="345" spans="1:16">
      <c r="A345" s="192" t="s">
        <v>4795</v>
      </c>
      <c r="B345" s="192" t="s">
        <v>1919</v>
      </c>
      <c r="C345" s="192" t="s">
        <v>1342</v>
      </c>
      <c r="D345" s="192" t="s">
        <v>5129</v>
      </c>
      <c r="E345" s="192">
        <v>46.127199999999995</v>
      </c>
      <c r="F345" s="192">
        <v>46.696499999999993</v>
      </c>
      <c r="G345" s="193">
        <v>1.0900999999999998</v>
      </c>
      <c r="H345" s="193">
        <v>1.0609</v>
      </c>
      <c r="I345" s="193"/>
      <c r="J345" s="193"/>
      <c r="K345" s="192"/>
      <c r="L345" s="192"/>
      <c r="M345" s="192"/>
      <c r="N345" s="192" t="s">
        <v>3547</v>
      </c>
      <c r="O345" s="192" t="s">
        <v>3547</v>
      </c>
      <c r="P345" s="192"/>
    </row>
    <row r="346" spans="1:16">
      <c r="A346" s="192" t="s">
        <v>1587</v>
      </c>
      <c r="B346" s="192" t="s">
        <v>1588</v>
      </c>
      <c r="C346" s="192" t="s">
        <v>1285</v>
      </c>
      <c r="D346" s="192" t="s">
        <v>712</v>
      </c>
      <c r="E346" s="192">
        <v>53.125399999999999</v>
      </c>
      <c r="F346" s="192">
        <v>51.784899999999993</v>
      </c>
      <c r="G346" s="193">
        <v>1.2777999999999998</v>
      </c>
      <c r="H346" s="193">
        <v>1.1827999999999999</v>
      </c>
      <c r="I346" s="193">
        <v>1.2777999999999998</v>
      </c>
      <c r="J346" s="193">
        <v>1.1827999999999999</v>
      </c>
      <c r="K346" s="192"/>
      <c r="L346" s="192" t="s">
        <v>3550</v>
      </c>
      <c r="M346" s="192">
        <v>1.2638999999999998</v>
      </c>
      <c r="N346" s="192" t="s">
        <v>3547</v>
      </c>
      <c r="O346" s="192" t="s">
        <v>3550</v>
      </c>
      <c r="P346" s="192">
        <v>1.2422</v>
      </c>
    </row>
    <row r="347" spans="1:16">
      <c r="A347" s="192" t="s">
        <v>1589</v>
      </c>
      <c r="B347" s="192" t="s">
        <v>1590</v>
      </c>
      <c r="C347" s="192" t="s">
        <v>1402</v>
      </c>
      <c r="D347" s="192" t="s">
        <v>5098</v>
      </c>
      <c r="E347" s="192">
        <v>36.787199999999999</v>
      </c>
      <c r="F347" s="192">
        <v>36.347399999999993</v>
      </c>
      <c r="G347" s="193">
        <v>0.86939999999999995</v>
      </c>
      <c r="H347" s="193">
        <v>0.90859999999999996</v>
      </c>
      <c r="I347" s="193"/>
      <c r="J347" s="193"/>
      <c r="K347" s="192"/>
      <c r="L347" s="192"/>
      <c r="M347" s="192"/>
      <c r="N347" s="192" t="s">
        <v>3547</v>
      </c>
      <c r="O347" s="192" t="s">
        <v>3547</v>
      </c>
      <c r="P347" s="192"/>
    </row>
    <row r="348" spans="1:16">
      <c r="A348" s="192" t="s">
        <v>1589</v>
      </c>
      <c r="B348" s="192" t="s">
        <v>1590</v>
      </c>
      <c r="C348" s="192" t="s">
        <v>1300</v>
      </c>
      <c r="D348" s="192" t="s">
        <v>5096</v>
      </c>
      <c r="E348" s="192">
        <v>36.787199999999999</v>
      </c>
      <c r="F348" s="192">
        <v>36.347399999999993</v>
      </c>
      <c r="G348" s="193">
        <v>0.86939999999999995</v>
      </c>
      <c r="H348" s="193">
        <v>0.90859999999999996</v>
      </c>
      <c r="I348" s="193">
        <v>0.85789999999999988</v>
      </c>
      <c r="J348" s="193">
        <v>0.90039999999999998</v>
      </c>
      <c r="K348" s="192"/>
      <c r="L348" s="192"/>
      <c r="M348" s="192"/>
      <c r="N348" s="192" t="s">
        <v>3547</v>
      </c>
      <c r="O348" s="192" t="s">
        <v>3547</v>
      </c>
      <c r="P348" s="192"/>
    </row>
    <row r="349" spans="1:16">
      <c r="A349" s="192" t="s">
        <v>1920</v>
      </c>
      <c r="B349" s="192" t="s">
        <v>1921</v>
      </c>
      <c r="C349" s="192" t="s">
        <v>1337</v>
      </c>
      <c r="D349" s="192" t="s">
        <v>5125</v>
      </c>
      <c r="E349" s="192">
        <v>36.7104</v>
      </c>
      <c r="F349" s="192">
        <v>35.506699999999995</v>
      </c>
      <c r="G349" s="193">
        <v>0.86759999999999993</v>
      </c>
      <c r="H349" s="193">
        <v>0.9073</v>
      </c>
      <c r="I349" s="193">
        <v>0.86759999999999993</v>
      </c>
      <c r="J349" s="193">
        <v>0.9073</v>
      </c>
      <c r="K349" s="192"/>
      <c r="L349" s="192"/>
      <c r="M349" s="192"/>
      <c r="N349" s="192" t="s">
        <v>3547</v>
      </c>
      <c r="O349" s="192" t="s">
        <v>3547</v>
      </c>
      <c r="P349" s="192"/>
    </row>
    <row r="350" spans="1:16">
      <c r="A350" s="192" t="s">
        <v>1591</v>
      </c>
      <c r="B350" s="192" t="s">
        <v>1592</v>
      </c>
      <c r="C350" s="192" t="s">
        <v>1339</v>
      </c>
      <c r="D350" s="192" t="s">
        <v>5127</v>
      </c>
      <c r="E350" s="192">
        <v>36.735799999999998</v>
      </c>
      <c r="F350" s="192">
        <v>36.555</v>
      </c>
      <c r="G350" s="193">
        <v>0.86819999999999997</v>
      </c>
      <c r="H350" s="193">
        <v>0.90779999999999994</v>
      </c>
      <c r="I350" s="193">
        <v>0.85189999999999988</v>
      </c>
      <c r="J350" s="193">
        <v>0.89599999999999991</v>
      </c>
      <c r="K350" s="192"/>
      <c r="L350" s="192"/>
      <c r="M350" s="192"/>
      <c r="N350" s="192" t="s">
        <v>3547</v>
      </c>
      <c r="O350" s="192" t="s">
        <v>3547</v>
      </c>
      <c r="P350" s="192"/>
    </row>
    <row r="351" spans="1:16">
      <c r="A351" s="192" t="s">
        <v>1593</v>
      </c>
      <c r="B351" s="192" t="s">
        <v>5133</v>
      </c>
      <c r="C351" s="192" t="s">
        <v>1350</v>
      </c>
      <c r="D351" s="192" t="s">
        <v>5092</v>
      </c>
      <c r="E351" s="192">
        <v>39.823099999999997</v>
      </c>
      <c r="F351" s="192">
        <v>38.468899999999998</v>
      </c>
      <c r="G351" s="193">
        <v>0.94109999999999994</v>
      </c>
      <c r="H351" s="193">
        <v>0.95929999999999993</v>
      </c>
      <c r="I351" s="193">
        <v>0.89059999999999995</v>
      </c>
      <c r="J351" s="193">
        <v>0.92369999999999997</v>
      </c>
      <c r="K351" s="192"/>
      <c r="L351" s="192"/>
      <c r="M351" s="192"/>
      <c r="N351" s="192" t="s">
        <v>3547</v>
      </c>
      <c r="O351" s="192" t="s">
        <v>3547</v>
      </c>
      <c r="P351" s="192"/>
    </row>
    <row r="352" spans="1:16">
      <c r="A352" s="192" t="s">
        <v>3725</v>
      </c>
      <c r="B352" s="192" t="s">
        <v>1922</v>
      </c>
      <c r="C352" s="192" t="s">
        <v>1285</v>
      </c>
      <c r="D352" s="192" t="s">
        <v>712</v>
      </c>
      <c r="E352" s="192">
        <v>33.450699999999998</v>
      </c>
      <c r="F352" s="192">
        <v>33.0229</v>
      </c>
      <c r="G352" s="193">
        <v>1.2777999999999998</v>
      </c>
      <c r="H352" s="193">
        <v>1.1827999999999999</v>
      </c>
      <c r="I352" s="193"/>
      <c r="J352" s="193"/>
      <c r="K352" s="192"/>
      <c r="L352" s="192" t="s">
        <v>3550</v>
      </c>
      <c r="M352" s="192">
        <v>0.79579999999999995</v>
      </c>
      <c r="N352" s="192" t="s">
        <v>3547</v>
      </c>
      <c r="O352" s="192" t="s">
        <v>3547</v>
      </c>
      <c r="P352" s="192"/>
    </row>
    <row r="353" spans="1:16">
      <c r="A353" s="192" t="s">
        <v>1594</v>
      </c>
      <c r="B353" s="192" t="s">
        <v>1595</v>
      </c>
      <c r="C353" s="192" t="s">
        <v>1479</v>
      </c>
      <c r="D353" s="192" t="s">
        <v>5130</v>
      </c>
      <c r="E353" s="192">
        <v>46.799899999999994</v>
      </c>
      <c r="F353" s="192">
        <v>45.342499999999994</v>
      </c>
      <c r="G353" s="193">
        <v>1.1059999999999999</v>
      </c>
      <c r="H353" s="193">
        <v>1.0713999999999999</v>
      </c>
      <c r="I353" s="193">
        <v>1.0671999999999999</v>
      </c>
      <c r="J353" s="193">
        <v>1.0454999999999999</v>
      </c>
      <c r="K353" s="192"/>
      <c r="L353" s="192"/>
      <c r="M353" s="192"/>
      <c r="N353" s="192" t="s">
        <v>3547</v>
      </c>
      <c r="O353" s="192" t="s">
        <v>3547</v>
      </c>
      <c r="P353" s="192"/>
    </row>
    <row r="354" spans="1:16">
      <c r="A354" s="192" t="s">
        <v>1596</v>
      </c>
      <c r="B354" s="192" t="s">
        <v>1597</v>
      </c>
      <c r="C354" s="192" t="s">
        <v>1421</v>
      </c>
      <c r="D354" s="192" t="s">
        <v>5110</v>
      </c>
      <c r="E354" s="192">
        <v>42.148099999999999</v>
      </c>
      <c r="F354" s="192">
        <v>41.376599999999996</v>
      </c>
      <c r="G354" s="193">
        <v>1.1487999999999998</v>
      </c>
      <c r="H354" s="193">
        <v>1.0996999999999999</v>
      </c>
      <c r="I354" s="193">
        <v>1.1487999999999998</v>
      </c>
      <c r="J354" s="193">
        <v>1.0996999999999999</v>
      </c>
      <c r="K354" s="192"/>
      <c r="L354" s="192" t="s">
        <v>3550</v>
      </c>
      <c r="M354" s="192">
        <v>1.0026999999999999</v>
      </c>
      <c r="N354" s="192" t="s">
        <v>3547</v>
      </c>
      <c r="O354" s="192" t="s">
        <v>3550</v>
      </c>
      <c r="P354" s="192">
        <v>0.99109999999999987</v>
      </c>
    </row>
    <row r="355" spans="1:16">
      <c r="A355" s="192" t="s">
        <v>4007</v>
      </c>
      <c r="B355" s="192" t="s">
        <v>1923</v>
      </c>
      <c r="C355" s="192" t="s">
        <v>1298</v>
      </c>
      <c r="D355" s="192" t="s">
        <v>5100</v>
      </c>
      <c r="E355" s="192">
        <v>34.848199999999999</v>
      </c>
      <c r="F355" s="192">
        <v>33.829699999999995</v>
      </c>
      <c r="G355" s="193">
        <v>0.82359999999999989</v>
      </c>
      <c r="H355" s="193">
        <v>0.87559999999999993</v>
      </c>
      <c r="I355" s="193"/>
      <c r="J355" s="193"/>
      <c r="K355" s="192"/>
      <c r="L355" s="192"/>
      <c r="M355" s="192"/>
      <c r="N355" s="192" t="s">
        <v>3547</v>
      </c>
      <c r="O355" s="192" t="s">
        <v>3547</v>
      </c>
      <c r="P355" s="192"/>
    </row>
    <row r="356" spans="1:16">
      <c r="A356" s="192" t="s">
        <v>4189</v>
      </c>
      <c r="B356" s="192" t="s">
        <v>1924</v>
      </c>
      <c r="C356" s="192" t="s">
        <v>1610</v>
      </c>
      <c r="D356" s="192" t="s">
        <v>5106</v>
      </c>
      <c r="E356" s="192">
        <v>40.944299999999998</v>
      </c>
      <c r="F356" s="192">
        <v>38.7622</v>
      </c>
      <c r="G356" s="193">
        <v>0.9675999999999999</v>
      </c>
      <c r="H356" s="193">
        <v>0.9776999999999999</v>
      </c>
      <c r="I356" s="193"/>
      <c r="J356" s="193"/>
      <c r="K356" s="192"/>
      <c r="L356" s="192"/>
      <c r="M356" s="192"/>
      <c r="N356" s="192" t="s">
        <v>3547</v>
      </c>
      <c r="O356" s="192" t="s">
        <v>3547</v>
      </c>
      <c r="P356" s="192"/>
    </row>
    <row r="357" spans="1:16">
      <c r="A357" s="192" t="s">
        <v>4423</v>
      </c>
      <c r="B357" s="192" t="s">
        <v>1925</v>
      </c>
      <c r="C357" s="192" t="s">
        <v>1325</v>
      </c>
      <c r="D357" s="192" t="s">
        <v>5117</v>
      </c>
      <c r="E357" s="192">
        <v>33.617299999999993</v>
      </c>
      <c r="F357" s="192">
        <v>32.823099999999997</v>
      </c>
      <c r="G357" s="193">
        <v>0.8012999999999999</v>
      </c>
      <c r="H357" s="193">
        <v>0.85919999999999996</v>
      </c>
      <c r="I357" s="193"/>
      <c r="J357" s="193"/>
      <c r="K357" s="192"/>
      <c r="L357" s="192" t="s">
        <v>3550</v>
      </c>
      <c r="M357" s="192">
        <v>0.79979999999999996</v>
      </c>
      <c r="N357" s="192" t="s">
        <v>3547</v>
      </c>
      <c r="O357" s="192" t="s">
        <v>3547</v>
      </c>
      <c r="P357" s="192"/>
    </row>
    <row r="358" spans="1:16">
      <c r="A358" s="192" t="s">
        <v>4535</v>
      </c>
      <c r="B358" s="192" t="s">
        <v>4871</v>
      </c>
      <c r="C358" s="192" t="s">
        <v>1788</v>
      </c>
      <c r="D358" s="192" t="s">
        <v>5121</v>
      </c>
      <c r="E358" s="192">
        <v>14.720199999999998</v>
      </c>
      <c r="F358" s="192">
        <v>14.763199999999999</v>
      </c>
      <c r="G358" s="193">
        <v>0.38449999999999995</v>
      </c>
      <c r="H358" s="193">
        <v>0.51969999999999994</v>
      </c>
      <c r="I358" s="193"/>
      <c r="J358" s="193"/>
      <c r="K358" s="192"/>
      <c r="L358" s="192" t="s">
        <v>3550</v>
      </c>
      <c r="M358" s="192">
        <v>0.35019999999999996</v>
      </c>
      <c r="N358" s="192" t="s">
        <v>3547</v>
      </c>
      <c r="O358" s="192" t="s">
        <v>3547</v>
      </c>
      <c r="P358" s="192"/>
    </row>
    <row r="359" spans="1:16">
      <c r="A359" s="192" t="s">
        <v>4650</v>
      </c>
      <c r="B359" s="192" t="s">
        <v>1926</v>
      </c>
      <c r="C359" s="192" t="s">
        <v>1337</v>
      </c>
      <c r="D359" s="192" t="s">
        <v>5125</v>
      </c>
      <c r="E359" s="192">
        <v>35.074999999999996</v>
      </c>
      <c r="F359" s="192">
        <v>33.6372</v>
      </c>
      <c r="G359" s="193">
        <v>0.82889999999999997</v>
      </c>
      <c r="H359" s="193">
        <v>0.87939999999999996</v>
      </c>
      <c r="I359" s="193"/>
      <c r="J359" s="193"/>
      <c r="K359" s="192"/>
      <c r="L359" s="192"/>
      <c r="M359" s="192"/>
      <c r="N359" s="192" t="s">
        <v>3547</v>
      </c>
      <c r="O359" s="192" t="s">
        <v>3547</v>
      </c>
      <c r="P359" s="192"/>
    </row>
    <row r="360" spans="1:16">
      <c r="A360" s="192" t="s">
        <v>1598</v>
      </c>
      <c r="B360" s="192" t="s">
        <v>1599</v>
      </c>
      <c r="C360" s="192" t="s">
        <v>1330</v>
      </c>
      <c r="D360" s="192" t="s">
        <v>5120</v>
      </c>
      <c r="E360" s="192">
        <v>44.725699999999996</v>
      </c>
      <c r="F360" s="192">
        <v>45.289699999999996</v>
      </c>
      <c r="G360" s="193">
        <v>1.0721999999999998</v>
      </c>
      <c r="H360" s="193">
        <v>1.0488999999999999</v>
      </c>
      <c r="I360" s="193">
        <v>1.0721999999999998</v>
      </c>
      <c r="J360" s="193">
        <v>1.0488999999999999</v>
      </c>
      <c r="K360" s="192"/>
      <c r="L360" s="192" t="s">
        <v>3550</v>
      </c>
      <c r="M360" s="192">
        <v>1.0640999999999998</v>
      </c>
      <c r="N360" s="192" t="s">
        <v>3547</v>
      </c>
      <c r="O360" s="192" t="s">
        <v>3550</v>
      </c>
      <c r="P360" s="192">
        <v>1.0435999999999999</v>
      </c>
    </row>
    <row r="361" spans="1:16">
      <c r="A361" s="192" t="s">
        <v>1600</v>
      </c>
      <c r="B361" s="192" t="s">
        <v>1601</v>
      </c>
      <c r="C361" s="192" t="s">
        <v>1313</v>
      </c>
      <c r="D361" s="192" t="s">
        <v>673</v>
      </c>
      <c r="E361" s="192">
        <v>37.084799999999994</v>
      </c>
      <c r="F361" s="192">
        <v>36.154699999999998</v>
      </c>
      <c r="G361" s="193">
        <v>0.87639999999999996</v>
      </c>
      <c r="H361" s="193">
        <v>0.91359999999999997</v>
      </c>
      <c r="I361" s="193">
        <v>0.85209999999999997</v>
      </c>
      <c r="J361" s="193">
        <v>0.8962</v>
      </c>
      <c r="K361" s="192"/>
      <c r="L361" s="192"/>
      <c r="M361" s="192"/>
      <c r="N361" s="192" t="s">
        <v>3547</v>
      </c>
      <c r="O361" s="192" t="s">
        <v>3547</v>
      </c>
      <c r="P361" s="192"/>
    </row>
    <row r="362" spans="1:16">
      <c r="A362" s="192" t="s">
        <v>1600</v>
      </c>
      <c r="B362" s="192" t="s">
        <v>1601</v>
      </c>
      <c r="C362" s="192" t="s">
        <v>1335</v>
      </c>
      <c r="D362" s="192" t="s">
        <v>5107</v>
      </c>
      <c r="E362" s="192">
        <v>37.084799999999994</v>
      </c>
      <c r="F362" s="192">
        <v>36.154699999999998</v>
      </c>
      <c r="G362" s="193">
        <v>0.87639999999999996</v>
      </c>
      <c r="H362" s="193">
        <v>0.91359999999999997</v>
      </c>
      <c r="I362" s="193">
        <v>0.85209999999999997</v>
      </c>
      <c r="J362" s="193">
        <v>0.8962</v>
      </c>
      <c r="K362" s="192"/>
      <c r="L362" s="192"/>
      <c r="M362" s="192"/>
      <c r="N362" s="192" t="s">
        <v>3547</v>
      </c>
      <c r="O362" s="192" t="s">
        <v>3547</v>
      </c>
      <c r="P362" s="192"/>
    </row>
    <row r="363" spans="1:16">
      <c r="A363" s="192" t="s">
        <v>1600</v>
      </c>
      <c r="B363" s="192" t="s">
        <v>1601</v>
      </c>
      <c r="C363" s="192" t="s">
        <v>1301</v>
      </c>
      <c r="D363" s="192" t="s">
        <v>5101</v>
      </c>
      <c r="E363" s="192">
        <v>37.084799999999994</v>
      </c>
      <c r="F363" s="192">
        <v>36.154699999999998</v>
      </c>
      <c r="G363" s="193">
        <v>0.87639999999999996</v>
      </c>
      <c r="H363" s="193">
        <v>0.91359999999999997</v>
      </c>
      <c r="I363" s="193">
        <v>0.85209999999999997</v>
      </c>
      <c r="J363" s="193">
        <v>0.8962</v>
      </c>
      <c r="K363" s="192"/>
      <c r="L363" s="192"/>
      <c r="M363" s="192"/>
      <c r="N363" s="192" t="s">
        <v>3547</v>
      </c>
      <c r="O363" s="192" t="s">
        <v>3547</v>
      </c>
      <c r="P363" s="192"/>
    </row>
    <row r="364" spans="1:16">
      <c r="A364" s="192" t="s">
        <v>3723</v>
      </c>
      <c r="B364" s="192" t="s">
        <v>1927</v>
      </c>
      <c r="C364" s="192" t="s">
        <v>1285</v>
      </c>
      <c r="D364" s="192" t="s">
        <v>712</v>
      </c>
      <c r="E364" s="192">
        <v>54.817299999999996</v>
      </c>
      <c r="F364" s="192">
        <v>53.719699999999996</v>
      </c>
      <c r="G364" s="193">
        <v>1.2953999999999999</v>
      </c>
      <c r="H364" s="193">
        <v>1.1939</v>
      </c>
      <c r="I364" s="193"/>
      <c r="J364" s="193"/>
      <c r="K364" s="192"/>
      <c r="L364" s="192"/>
      <c r="M364" s="192"/>
      <c r="N364" s="192" t="s">
        <v>3547</v>
      </c>
      <c r="O364" s="192" t="s">
        <v>3547</v>
      </c>
      <c r="P364" s="192"/>
    </row>
    <row r="365" spans="1:16">
      <c r="A365" s="192" t="s">
        <v>1602</v>
      </c>
      <c r="B365" s="192" t="s">
        <v>1603</v>
      </c>
      <c r="C365" s="192" t="s">
        <v>1292</v>
      </c>
      <c r="D365" s="192" t="s">
        <v>5091</v>
      </c>
      <c r="E365" s="192">
        <v>39.547399999999996</v>
      </c>
      <c r="F365" s="192">
        <v>39.394199999999998</v>
      </c>
      <c r="G365" s="193">
        <v>0.93469999999999998</v>
      </c>
      <c r="H365" s="193">
        <v>0.95479999999999998</v>
      </c>
      <c r="I365" s="193">
        <v>0.93469999999999998</v>
      </c>
      <c r="J365" s="193">
        <v>0.95479999999999998</v>
      </c>
      <c r="K365" s="192"/>
      <c r="L365" s="192"/>
      <c r="M365" s="192"/>
      <c r="N365" s="192" t="s">
        <v>3547</v>
      </c>
      <c r="O365" s="192" t="s">
        <v>3547</v>
      </c>
      <c r="P365" s="192"/>
    </row>
    <row r="366" spans="1:16">
      <c r="A366" s="192" t="s">
        <v>3936</v>
      </c>
      <c r="B366" s="192" t="s">
        <v>1928</v>
      </c>
      <c r="C366" s="192" t="s">
        <v>1402</v>
      </c>
      <c r="D366" s="192" t="s">
        <v>5098</v>
      </c>
      <c r="E366" s="192">
        <v>39.7211</v>
      </c>
      <c r="F366" s="192">
        <v>39.197299999999998</v>
      </c>
      <c r="G366" s="193">
        <v>0.93869999999999998</v>
      </c>
      <c r="H366" s="193">
        <v>0.9575999999999999</v>
      </c>
      <c r="I366" s="193"/>
      <c r="J366" s="193"/>
      <c r="K366" s="192"/>
      <c r="L366" s="192"/>
      <c r="M366" s="192"/>
      <c r="N366" s="192" t="s">
        <v>3547</v>
      </c>
      <c r="O366" s="192" t="s">
        <v>3547</v>
      </c>
      <c r="P366" s="192"/>
    </row>
    <row r="367" spans="1:16">
      <c r="A367" s="192" t="s">
        <v>4164</v>
      </c>
      <c r="B367" s="192" t="s">
        <v>1929</v>
      </c>
      <c r="C367" s="192" t="s">
        <v>1307</v>
      </c>
      <c r="D367" s="192" t="s">
        <v>5105</v>
      </c>
      <c r="E367" s="192">
        <v>39.757299999999994</v>
      </c>
      <c r="F367" s="192">
        <v>37.197399999999995</v>
      </c>
      <c r="G367" s="193">
        <v>0.93959999999999988</v>
      </c>
      <c r="H367" s="193">
        <v>0.95819999999999994</v>
      </c>
      <c r="I367" s="193"/>
      <c r="J367" s="193"/>
      <c r="K367" s="192"/>
      <c r="L367" s="192"/>
      <c r="M367" s="192"/>
      <c r="N367" s="192" t="s">
        <v>3547</v>
      </c>
      <c r="O367" s="192" t="s">
        <v>3547</v>
      </c>
      <c r="P367" s="192"/>
    </row>
    <row r="368" spans="1:16">
      <c r="A368" s="192" t="s">
        <v>1604</v>
      </c>
      <c r="B368" s="192" t="s">
        <v>1605</v>
      </c>
      <c r="C368" s="192" t="s">
        <v>1337</v>
      </c>
      <c r="D368" s="192" t="s">
        <v>5125</v>
      </c>
      <c r="E368" s="192">
        <v>37.725199999999994</v>
      </c>
      <c r="F368" s="192">
        <v>37.095099999999995</v>
      </c>
      <c r="G368" s="193">
        <v>0.89149999999999996</v>
      </c>
      <c r="H368" s="193">
        <v>0.9244</v>
      </c>
      <c r="I368" s="193">
        <v>0.89149999999999996</v>
      </c>
      <c r="J368" s="193">
        <v>0.9244</v>
      </c>
      <c r="K368" s="192"/>
      <c r="L368" s="192"/>
      <c r="M368" s="192"/>
      <c r="N368" s="192" t="s">
        <v>3547</v>
      </c>
      <c r="O368" s="192" t="s">
        <v>3547</v>
      </c>
      <c r="P368" s="192"/>
    </row>
    <row r="369" spans="1:16">
      <c r="A369" s="192" t="s">
        <v>1606</v>
      </c>
      <c r="B369" s="192" t="s">
        <v>1607</v>
      </c>
      <c r="C369" s="192" t="s">
        <v>1479</v>
      </c>
      <c r="D369" s="192" t="s">
        <v>5130</v>
      </c>
      <c r="E369" s="192">
        <v>41.642499999999998</v>
      </c>
      <c r="F369" s="192">
        <v>40.7913</v>
      </c>
      <c r="G369" s="193">
        <v>0.98409999999999997</v>
      </c>
      <c r="H369" s="193">
        <v>0.98909999999999998</v>
      </c>
      <c r="I369" s="193">
        <v>0.98409999999999997</v>
      </c>
      <c r="J369" s="193">
        <v>0.98909999999999998</v>
      </c>
      <c r="K369" s="192"/>
      <c r="L369" s="192"/>
      <c r="M369" s="192"/>
      <c r="N369" s="192" t="s">
        <v>3547</v>
      </c>
      <c r="O369" s="192" t="s">
        <v>3547</v>
      </c>
      <c r="P369" s="192"/>
    </row>
    <row r="370" spans="1:16">
      <c r="A370" s="192" t="s">
        <v>1608</v>
      </c>
      <c r="B370" s="192" t="s">
        <v>1609</v>
      </c>
      <c r="C370" s="192" t="s">
        <v>1610</v>
      </c>
      <c r="D370" s="192" t="s">
        <v>5106</v>
      </c>
      <c r="E370" s="192">
        <v>46.913899999999998</v>
      </c>
      <c r="F370" s="192">
        <v>45.547999999999995</v>
      </c>
      <c r="G370" s="193">
        <v>1.1085999999999998</v>
      </c>
      <c r="H370" s="193">
        <v>1.0731999999999999</v>
      </c>
      <c r="I370" s="193">
        <v>1.0862999999999998</v>
      </c>
      <c r="J370" s="193">
        <v>1.0582999999999998</v>
      </c>
      <c r="K370" s="192"/>
      <c r="L370" s="192"/>
      <c r="M370" s="192"/>
      <c r="N370" s="192" t="s">
        <v>3547</v>
      </c>
      <c r="O370" s="192" t="s">
        <v>3547</v>
      </c>
      <c r="P370" s="192"/>
    </row>
    <row r="371" spans="1:16">
      <c r="A371" s="192" t="s">
        <v>1608</v>
      </c>
      <c r="B371" s="192" t="s">
        <v>1609</v>
      </c>
      <c r="C371" s="192" t="s">
        <v>1479</v>
      </c>
      <c r="D371" s="192" t="s">
        <v>5130</v>
      </c>
      <c r="E371" s="192">
        <v>46.913899999999998</v>
      </c>
      <c r="F371" s="192">
        <v>45.547999999999995</v>
      </c>
      <c r="G371" s="193">
        <v>1.1085999999999998</v>
      </c>
      <c r="H371" s="193">
        <v>1.0731999999999999</v>
      </c>
      <c r="I371" s="193">
        <v>1.0862999999999998</v>
      </c>
      <c r="J371" s="193">
        <v>1.0582999999999998</v>
      </c>
      <c r="K371" s="192"/>
      <c r="L371" s="192"/>
      <c r="M371" s="192"/>
      <c r="N371" s="192" t="s">
        <v>3547</v>
      </c>
      <c r="O371" s="192" t="s">
        <v>3547</v>
      </c>
      <c r="P371" s="192"/>
    </row>
    <row r="372" spans="1:16">
      <c r="A372" s="192" t="s">
        <v>1611</v>
      </c>
      <c r="B372" s="192" t="s">
        <v>1612</v>
      </c>
      <c r="C372" s="192" t="s">
        <v>1613</v>
      </c>
      <c r="D372" s="192" t="s">
        <v>5108</v>
      </c>
      <c r="E372" s="192">
        <v>39.799399999999999</v>
      </c>
      <c r="F372" s="192">
        <v>38.605999999999995</v>
      </c>
      <c r="G372" s="193">
        <v>0.99999999999999989</v>
      </c>
      <c r="H372" s="193">
        <v>1</v>
      </c>
      <c r="I372" s="193">
        <v>0.99999999999999989</v>
      </c>
      <c r="J372" s="193">
        <v>1</v>
      </c>
      <c r="K372" s="192" t="s">
        <v>3550</v>
      </c>
      <c r="L372" s="192"/>
      <c r="M372" s="192">
        <v>0.95259999999999989</v>
      </c>
      <c r="N372" s="192" t="s">
        <v>3550</v>
      </c>
      <c r="O372" s="192" t="s">
        <v>3547</v>
      </c>
      <c r="P372" s="192">
        <v>0.95259999999999989</v>
      </c>
    </row>
    <row r="373" spans="1:16">
      <c r="A373" s="192" t="s">
        <v>1930</v>
      </c>
      <c r="B373" s="192" t="s">
        <v>1931</v>
      </c>
      <c r="C373" s="192" t="s">
        <v>1311</v>
      </c>
      <c r="D373" s="192" t="s">
        <v>564</v>
      </c>
      <c r="E373" s="192">
        <v>31.303999999999998</v>
      </c>
      <c r="F373" s="192">
        <v>31.0459</v>
      </c>
      <c r="G373" s="193">
        <v>0.73969999999999991</v>
      </c>
      <c r="H373" s="193">
        <v>0.8133999999999999</v>
      </c>
      <c r="I373" s="193">
        <v>0.73969999999999991</v>
      </c>
      <c r="J373" s="193">
        <v>0.8133999999999999</v>
      </c>
      <c r="K373" s="192"/>
      <c r="L373" s="192"/>
      <c r="M373" s="192"/>
      <c r="N373" s="192" t="s">
        <v>3547</v>
      </c>
      <c r="O373" s="192" t="s">
        <v>3547</v>
      </c>
      <c r="P373" s="192"/>
    </row>
    <row r="374" spans="1:16">
      <c r="A374" s="192" t="s">
        <v>1614</v>
      </c>
      <c r="B374" s="192" t="s">
        <v>1615</v>
      </c>
      <c r="C374" s="192" t="s">
        <v>1285</v>
      </c>
      <c r="D374" s="192" t="s">
        <v>712</v>
      </c>
      <c r="E374" s="192">
        <v>51.846799999999995</v>
      </c>
      <c r="F374" s="192">
        <v>51.816799999999994</v>
      </c>
      <c r="G374" s="193">
        <v>1.2777999999999998</v>
      </c>
      <c r="H374" s="193">
        <v>1.1827999999999999</v>
      </c>
      <c r="I374" s="193"/>
      <c r="J374" s="193"/>
      <c r="K374" s="192"/>
      <c r="L374" s="192" t="s">
        <v>3550</v>
      </c>
      <c r="M374" s="192">
        <v>1.2334999999999998</v>
      </c>
      <c r="N374" s="192" t="s">
        <v>3547</v>
      </c>
      <c r="O374" s="192" t="s">
        <v>3547</v>
      </c>
      <c r="P374" s="192"/>
    </row>
    <row r="375" spans="1:16">
      <c r="A375" s="192" t="s">
        <v>1616</v>
      </c>
      <c r="B375" s="192" t="s">
        <v>1617</v>
      </c>
      <c r="C375" s="192" t="s">
        <v>1313</v>
      </c>
      <c r="D375" s="192" t="s">
        <v>673</v>
      </c>
      <c r="E375" s="192">
        <v>34.621799999999993</v>
      </c>
      <c r="F375" s="192">
        <v>32.404399999999995</v>
      </c>
      <c r="G375" s="193"/>
      <c r="H375" s="193"/>
      <c r="I375" s="193">
        <v>0.79959999999999998</v>
      </c>
      <c r="J375" s="193">
        <v>0.85799999999999998</v>
      </c>
      <c r="K375" s="192"/>
      <c r="L375" s="192"/>
      <c r="M375" s="192"/>
      <c r="N375" s="192" t="s">
        <v>3547</v>
      </c>
      <c r="O375" s="192" t="s">
        <v>3547</v>
      </c>
      <c r="P375" s="192"/>
    </row>
    <row r="376" spans="1:16">
      <c r="A376" s="192" t="s">
        <v>1616</v>
      </c>
      <c r="B376" s="192" t="s">
        <v>1617</v>
      </c>
      <c r="C376" s="192" t="s">
        <v>1303</v>
      </c>
      <c r="D376" s="192" t="s">
        <v>5089</v>
      </c>
      <c r="E376" s="192">
        <v>34.621799999999993</v>
      </c>
      <c r="F376" s="192">
        <v>32.404399999999995</v>
      </c>
      <c r="G376" s="193">
        <v>0.81819999999999993</v>
      </c>
      <c r="H376" s="193">
        <v>0.87159999999999993</v>
      </c>
      <c r="I376" s="193">
        <v>0.79959999999999998</v>
      </c>
      <c r="J376" s="193">
        <v>0.85799999999999998</v>
      </c>
      <c r="K376" s="192"/>
      <c r="L376" s="192"/>
      <c r="M376" s="192"/>
      <c r="N376" s="192" t="s">
        <v>3547</v>
      </c>
      <c r="O376" s="192" t="s">
        <v>3547</v>
      </c>
      <c r="P376" s="192"/>
    </row>
    <row r="377" spans="1:16">
      <c r="A377" s="192" t="s">
        <v>4154</v>
      </c>
      <c r="B377" s="192" t="s">
        <v>1932</v>
      </c>
      <c r="C377" s="192" t="s">
        <v>1307</v>
      </c>
      <c r="D377" s="192" t="s">
        <v>5105</v>
      </c>
      <c r="E377" s="192">
        <v>34.582199999999993</v>
      </c>
      <c r="F377" s="192">
        <v>34.455299999999994</v>
      </c>
      <c r="G377" s="193">
        <v>0.83449999999999991</v>
      </c>
      <c r="H377" s="193">
        <v>0.88349999999999995</v>
      </c>
      <c r="I377" s="193"/>
      <c r="J377" s="193"/>
      <c r="K377" s="192"/>
      <c r="L377" s="192" t="s">
        <v>3550</v>
      </c>
      <c r="M377" s="192">
        <v>0.82269999999999988</v>
      </c>
      <c r="N377" s="192" t="s">
        <v>3547</v>
      </c>
      <c r="O377" s="192" t="s">
        <v>3547</v>
      </c>
      <c r="P377" s="192"/>
    </row>
    <row r="378" spans="1:16">
      <c r="A378" s="192" t="s">
        <v>1618</v>
      </c>
      <c r="B378" s="192" t="s">
        <v>1619</v>
      </c>
      <c r="C378" s="192" t="s">
        <v>1311</v>
      </c>
      <c r="D378" s="192" t="s">
        <v>564</v>
      </c>
      <c r="E378" s="192">
        <v>30.657999999999998</v>
      </c>
      <c r="F378" s="192">
        <v>30.586399999999998</v>
      </c>
      <c r="G378" s="193">
        <v>0.72489999999999988</v>
      </c>
      <c r="H378" s="193">
        <v>0.8022999999999999</v>
      </c>
      <c r="I378" s="193">
        <v>0.72489999999999988</v>
      </c>
      <c r="J378" s="193">
        <v>0.8022999999999999</v>
      </c>
      <c r="K378" s="192"/>
      <c r="L378" s="192"/>
      <c r="M378" s="192"/>
      <c r="N378" s="192" t="s">
        <v>3547</v>
      </c>
      <c r="O378" s="192" t="s">
        <v>3547</v>
      </c>
      <c r="P378" s="192"/>
    </row>
    <row r="379" spans="1:16">
      <c r="A379" s="192" t="s">
        <v>1620</v>
      </c>
      <c r="B379" s="192" t="s">
        <v>1621</v>
      </c>
      <c r="C379" s="192" t="s">
        <v>1326</v>
      </c>
      <c r="D379" s="192" t="s">
        <v>5118</v>
      </c>
      <c r="E379" s="192">
        <v>41.952499999999993</v>
      </c>
      <c r="F379" s="192">
        <v>41.409899999999993</v>
      </c>
      <c r="G379" s="193">
        <v>0.99139999999999995</v>
      </c>
      <c r="H379" s="193">
        <v>0.99409999999999998</v>
      </c>
      <c r="I379" s="193">
        <v>0.99139999999999995</v>
      </c>
      <c r="J379" s="193">
        <v>0.99409999999999998</v>
      </c>
      <c r="K379" s="192"/>
      <c r="L379" s="192"/>
      <c r="M379" s="192"/>
      <c r="N379" s="192" t="s">
        <v>3547</v>
      </c>
      <c r="O379" s="192" t="s">
        <v>3547</v>
      </c>
      <c r="P379" s="192"/>
    </row>
    <row r="380" spans="1:16">
      <c r="A380" s="192" t="s">
        <v>1622</v>
      </c>
      <c r="B380" s="192" t="s">
        <v>1623</v>
      </c>
      <c r="C380" s="192" t="s">
        <v>1340</v>
      </c>
      <c r="D380" s="192" t="s">
        <v>5128</v>
      </c>
      <c r="E380" s="192">
        <v>33.346299999999999</v>
      </c>
      <c r="F380" s="192">
        <v>32.983199999999997</v>
      </c>
      <c r="G380" s="193">
        <v>0.78799999999999992</v>
      </c>
      <c r="H380" s="193">
        <v>0.84949999999999992</v>
      </c>
      <c r="I380" s="193">
        <v>0.78799999999999992</v>
      </c>
      <c r="J380" s="193">
        <v>0.84949999999999992</v>
      </c>
      <c r="K380" s="192"/>
      <c r="L380" s="192"/>
      <c r="M380" s="192"/>
      <c r="N380" s="192" t="s">
        <v>3547</v>
      </c>
      <c r="O380" s="192" t="s">
        <v>3547</v>
      </c>
      <c r="P380" s="192"/>
    </row>
    <row r="381" spans="1:16">
      <c r="A381" s="192" t="s">
        <v>1933</v>
      </c>
      <c r="B381" s="192" t="s">
        <v>1934</v>
      </c>
      <c r="C381" s="192" t="s">
        <v>1301</v>
      </c>
      <c r="D381" s="192" t="s">
        <v>5101</v>
      </c>
      <c r="E381" s="192">
        <v>29.456799999999998</v>
      </c>
      <c r="F381" s="192">
        <v>29.4177</v>
      </c>
      <c r="G381" s="193">
        <v>0.7236999999999999</v>
      </c>
      <c r="H381" s="193">
        <v>0.80139999999999989</v>
      </c>
      <c r="I381" s="193"/>
      <c r="J381" s="193"/>
      <c r="K381" s="192"/>
      <c r="L381" s="192" t="s">
        <v>3550</v>
      </c>
      <c r="M381" s="192">
        <v>0.70079999999999998</v>
      </c>
      <c r="N381" s="192" t="s">
        <v>3547</v>
      </c>
      <c r="O381" s="192" t="s">
        <v>3547</v>
      </c>
      <c r="P381" s="192"/>
    </row>
    <row r="382" spans="1:16">
      <c r="A382" s="192" t="s">
        <v>1935</v>
      </c>
      <c r="B382" s="192" t="s">
        <v>1936</v>
      </c>
      <c r="C382" s="192" t="s">
        <v>1342</v>
      </c>
      <c r="D382" s="192" t="s">
        <v>5129</v>
      </c>
      <c r="E382" s="192">
        <v>42.515499999999996</v>
      </c>
      <c r="F382" s="192">
        <v>41.184299999999993</v>
      </c>
      <c r="G382" s="193">
        <v>1.0254999999999999</v>
      </c>
      <c r="H382" s="193">
        <v>1.0173999999999999</v>
      </c>
      <c r="I382" s="193"/>
      <c r="J382" s="193"/>
      <c r="K382" s="192"/>
      <c r="L382" s="192" t="s">
        <v>3550</v>
      </c>
      <c r="M382" s="192">
        <v>1.0114999999999998</v>
      </c>
      <c r="N382" s="192" t="s">
        <v>3547</v>
      </c>
      <c r="O382" s="192" t="s">
        <v>3547</v>
      </c>
      <c r="P382" s="192"/>
    </row>
    <row r="383" spans="1:16">
      <c r="A383" s="192" t="s">
        <v>1937</v>
      </c>
      <c r="B383" s="192" t="s">
        <v>1938</v>
      </c>
      <c r="C383" s="192" t="s">
        <v>1402</v>
      </c>
      <c r="D383" s="192" t="s">
        <v>5098</v>
      </c>
      <c r="E383" s="192">
        <v>43.516699999999993</v>
      </c>
      <c r="F383" s="192">
        <v>40.653299999999994</v>
      </c>
      <c r="G383" s="193">
        <v>1.0283999999999998</v>
      </c>
      <c r="H383" s="193">
        <v>1.0193999999999999</v>
      </c>
      <c r="I383" s="193">
        <v>1.0040999999999998</v>
      </c>
      <c r="J383" s="193">
        <v>1.0027999999999999</v>
      </c>
      <c r="K383" s="192"/>
      <c r="L383" s="192"/>
      <c r="M383" s="192"/>
      <c r="N383" s="192" t="s">
        <v>3547</v>
      </c>
      <c r="O383" s="192" t="s">
        <v>3547</v>
      </c>
      <c r="P383" s="192"/>
    </row>
    <row r="384" spans="1:16">
      <c r="A384" s="192" t="s">
        <v>1624</v>
      </c>
      <c r="B384" s="192" t="s">
        <v>1625</v>
      </c>
      <c r="C384" s="192" t="s">
        <v>1307</v>
      </c>
      <c r="D384" s="192" t="s">
        <v>5105</v>
      </c>
      <c r="E384" s="192">
        <v>40.185599999999994</v>
      </c>
      <c r="F384" s="192">
        <v>38.851099999999995</v>
      </c>
      <c r="G384" s="193">
        <v>0.94959999999999989</v>
      </c>
      <c r="H384" s="193">
        <v>0.96519999999999995</v>
      </c>
      <c r="I384" s="193">
        <v>0.90829999999999989</v>
      </c>
      <c r="J384" s="193">
        <v>0.93629999999999991</v>
      </c>
      <c r="K384" s="192"/>
      <c r="L384" s="192"/>
      <c r="M384" s="192"/>
      <c r="N384" s="192" t="s">
        <v>3547</v>
      </c>
      <c r="O384" s="192" t="s">
        <v>3547</v>
      </c>
      <c r="P384" s="192"/>
    </row>
    <row r="385" spans="1:16">
      <c r="A385" s="192" t="s">
        <v>1939</v>
      </c>
      <c r="B385" s="192" t="s">
        <v>1940</v>
      </c>
      <c r="C385" s="192" t="s">
        <v>1321</v>
      </c>
      <c r="D385" s="192" t="s">
        <v>5115</v>
      </c>
      <c r="E385" s="192">
        <v>34.831199999999995</v>
      </c>
      <c r="F385" s="192">
        <v>34.2136</v>
      </c>
      <c r="G385" s="193">
        <v>0.82319999999999993</v>
      </c>
      <c r="H385" s="193">
        <v>0.87529999999999997</v>
      </c>
      <c r="I385" s="193"/>
      <c r="J385" s="193"/>
      <c r="K385" s="192"/>
      <c r="L385" s="192"/>
      <c r="M385" s="192"/>
      <c r="N385" s="192" t="s">
        <v>3547</v>
      </c>
      <c r="O385" s="192" t="s">
        <v>3547</v>
      </c>
      <c r="P385" s="192"/>
    </row>
    <row r="386" spans="1:16">
      <c r="A386" s="192" t="s">
        <v>1939</v>
      </c>
      <c r="B386" s="192" t="s">
        <v>1940</v>
      </c>
      <c r="C386" s="192" t="s">
        <v>1333</v>
      </c>
      <c r="D386" s="192" t="s">
        <v>5123</v>
      </c>
      <c r="E386" s="192">
        <v>34.831199999999995</v>
      </c>
      <c r="F386" s="192">
        <v>34.2136</v>
      </c>
      <c r="G386" s="193">
        <v>0.82319999999999993</v>
      </c>
      <c r="H386" s="193">
        <v>0.87529999999999997</v>
      </c>
      <c r="I386" s="193"/>
      <c r="J386" s="193"/>
      <c r="K386" s="192"/>
      <c r="L386" s="192"/>
      <c r="M386" s="192"/>
      <c r="N386" s="192" t="s">
        <v>3547</v>
      </c>
      <c r="O386" s="192" t="s">
        <v>3547</v>
      </c>
      <c r="P386" s="192"/>
    </row>
    <row r="387" spans="1:16">
      <c r="A387" s="192" t="s">
        <v>1941</v>
      </c>
      <c r="B387" s="192" t="s">
        <v>1942</v>
      </c>
      <c r="C387" s="192" t="s">
        <v>1285</v>
      </c>
      <c r="D387" s="192" t="s">
        <v>712</v>
      </c>
      <c r="E387" s="192">
        <v>62.263299999999994</v>
      </c>
      <c r="F387" s="192">
        <v>62.715899999999998</v>
      </c>
      <c r="G387" s="193">
        <v>1.4713999999999998</v>
      </c>
      <c r="H387" s="193">
        <v>1.3028</v>
      </c>
      <c r="I387" s="193"/>
      <c r="J387" s="193"/>
      <c r="K387" s="192"/>
      <c r="L387" s="192"/>
      <c r="M387" s="192"/>
      <c r="N387" s="192" t="s">
        <v>3547</v>
      </c>
      <c r="O387" s="192" t="s">
        <v>3547</v>
      </c>
      <c r="P387" s="192"/>
    </row>
    <row r="388" spans="1:16">
      <c r="A388" s="192" t="s">
        <v>1943</v>
      </c>
      <c r="B388" s="192" t="s">
        <v>1944</v>
      </c>
      <c r="C388" s="192" t="s">
        <v>1292</v>
      </c>
      <c r="D388" s="192" t="s">
        <v>5091</v>
      </c>
      <c r="E388" s="192">
        <v>37.159699999999994</v>
      </c>
      <c r="F388" s="192">
        <v>36.196199999999997</v>
      </c>
      <c r="G388" s="193">
        <v>0.87819999999999998</v>
      </c>
      <c r="H388" s="193">
        <v>0.91489999999999994</v>
      </c>
      <c r="I388" s="193"/>
      <c r="J388" s="193"/>
      <c r="K388" s="192"/>
      <c r="L388" s="192"/>
      <c r="M388" s="192"/>
      <c r="N388" s="192" t="s">
        <v>3547</v>
      </c>
      <c r="O388" s="192" t="s">
        <v>3547</v>
      </c>
      <c r="P388" s="192"/>
    </row>
    <row r="389" spans="1:16">
      <c r="A389" s="192" t="s">
        <v>1626</v>
      </c>
      <c r="B389" s="192" t="s">
        <v>1627</v>
      </c>
      <c r="C389" s="192" t="s">
        <v>1300</v>
      </c>
      <c r="D389" s="192" t="s">
        <v>5096</v>
      </c>
      <c r="E389" s="192">
        <v>37.308099999999996</v>
      </c>
      <c r="F389" s="192">
        <v>37.071599999999997</v>
      </c>
      <c r="G389" s="193"/>
      <c r="H389" s="193"/>
      <c r="I389" s="193">
        <v>0.86289999999999989</v>
      </c>
      <c r="J389" s="193">
        <v>0.90399999999999991</v>
      </c>
      <c r="K389" s="192"/>
      <c r="L389" s="192"/>
      <c r="M389" s="192"/>
      <c r="N389" s="192" t="s">
        <v>3547</v>
      </c>
      <c r="O389" s="192" t="s">
        <v>3547</v>
      </c>
      <c r="P389" s="192"/>
    </row>
    <row r="390" spans="1:16">
      <c r="A390" s="192" t="s">
        <v>1626</v>
      </c>
      <c r="B390" s="192" t="s">
        <v>1627</v>
      </c>
      <c r="C390" s="192" t="s">
        <v>1301</v>
      </c>
      <c r="D390" s="192" t="s">
        <v>5101</v>
      </c>
      <c r="E390" s="192">
        <v>37.308099999999996</v>
      </c>
      <c r="F390" s="192">
        <v>37.071599999999997</v>
      </c>
      <c r="G390" s="193">
        <v>0.88169999999999993</v>
      </c>
      <c r="H390" s="193">
        <v>0.91739999999999999</v>
      </c>
      <c r="I390" s="193">
        <v>0.86289999999999989</v>
      </c>
      <c r="J390" s="193">
        <v>0.90399999999999991</v>
      </c>
      <c r="K390" s="192"/>
      <c r="L390" s="192"/>
      <c r="M390" s="192"/>
      <c r="N390" s="192" t="s">
        <v>3547</v>
      </c>
      <c r="O390" s="192" t="s">
        <v>3547</v>
      </c>
      <c r="P390" s="192"/>
    </row>
    <row r="391" spans="1:16">
      <c r="A391" s="192" t="s">
        <v>1628</v>
      </c>
      <c r="B391" s="192" t="s">
        <v>1629</v>
      </c>
      <c r="C391" s="192" t="s">
        <v>1289</v>
      </c>
      <c r="D391" s="192" t="s">
        <v>859</v>
      </c>
      <c r="E391" s="192">
        <v>54.679299999999998</v>
      </c>
      <c r="F391" s="192">
        <v>53.698499999999996</v>
      </c>
      <c r="G391" s="193"/>
      <c r="H391" s="193"/>
      <c r="I391" s="193">
        <v>1.3367999999999998</v>
      </c>
      <c r="J391" s="193">
        <v>1.2199</v>
      </c>
      <c r="K391" s="192"/>
      <c r="L391" s="192"/>
      <c r="M391" s="192"/>
      <c r="N391" s="192" t="s">
        <v>3547</v>
      </c>
      <c r="O391" s="192" t="s">
        <v>3547</v>
      </c>
      <c r="P391" s="192"/>
    </row>
    <row r="392" spans="1:16">
      <c r="A392" s="192" t="s">
        <v>1628</v>
      </c>
      <c r="B392" s="192" t="s">
        <v>1629</v>
      </c>
      <c r="C392" s="192" t="s">
        <v>1290</v>
      </c>
      <c r="D392" s="192" t="s">
        <v>5114</v>
      </c>
      <c r="E392" s="192">
        <v>54.679299999999998</v>
      </c>
      <c r="F392" s="192">
        <v>53.698499999999996</v>
      </c>
      <c r="G392" s="193">
        <v>1.3367999999999998</v>
      </c>
      <c r="H392" s="193">
        <v>1.2199</v>
      </c>
      <c r="I392" s="193">
        <v>1.3367999999999998</v>
      </c>
      <c r="J392" s="193">
        <v>1.2199</v>
      </c>
      <c r="K392" s="192"/>
      <c r="L392" s="192"/>
      <c r="M392" s="192"/>
      <c r="N392" s="192" t="s">
        <v>3547</v>
      </c>
      <c r="O392" s="192" t="s">
        <v>3547</v>
      </c>
      <c r="P392" s="192"/>
    </row>
    <row r="393" spans="1:16">
      <c r="A393" s="192" t="s">
        <v>1630</v>
      </c>
      <c r="B393" s="192" t="s">
        <v>1631</v>
      </c>
      <c r="C393" s="192" t="s">
        <v>1376</v>
      </c>
      <c r="D393" s="192" t="s">
        <v>5112</v>
      </c>
      <c r="E393" s="192">
        <v>48.331099999999999</v>
      </c>
      <c r="F393" s="192">
        <v>46.440799999999996</v>
      </c>
      <c r="G393" s="193">
        <v>1.1420999999999999</v>
      </c>
      <c r="H393" s="193">
        <v>1.0952999999999999</v>
      </c>
      <c r="I393" s="193"/>
      <c r="J393" s="193"/>
      <c r="K393" s="192"/>
      <c r="L393" s="192"/>
      <c r="M393" s="192"/>
      <c r="N393" s="192" t="s">
        <v>3547</v>
      </c>
      <c r="O393" s="192" t="s">
        <v>3547</v>
      </c>
      <c r="P393" s="192"/>
    </row>
    <row r="394" spans="1:16">
      <c r="A394" s="192" t="s">
        <v>1630</v>
      </c>
      <c r="B394" s="192" t="s">
        <v>1631</v>
      </c>
      <c r="C394" s="192" t="s">
        <v>1290</v>
      </c>
      <c r="D394" s="192" t="s">
        <v>5114</v>
      </c>
      <c r="E394" s="192">
        <v>48.331099999999999</v>
      </c>
      <c r="F394" s="192">
        <v>46.440799999999996</v>
      </c>
      <c r="G394" s="193"/>
      <c r="H394" s="193"/>
      <c r="I394" s="193">
        <v>1.1291999999999998</v>
      </c>
      <c r="J394" s="193">
        <v>1.0868</v>
      </c>
      <c r="K394" s="192"/>
      <c r="L394" s="192"/>
      <c r="M394" s="192"/>
      <c r="N394" s="192" t="s">
        <v>3547</v>
      </c>
      <c r="O394" s="192" t="s">
        <v>3547</v>
      </c>
      <c r="P394" s="192"/>
    </row>
    <row r="395" spans="1:16">
      <c r="A395" s="192" t="s">
        <v>1630</v>
      </c>
      <c r="B395" s="192" t="s">
        <v>1631</v>
      </c>
      <c r="C395" s="192" t="s">
        <v>1326</v>
      </c>
      <c r="D395" s="192" t="s">
        <v>5118</v>
      </c>
      <c r="E395" s="192">
        <v>48.331099999999999</v>
      </c>
      <c r="F395" s="192">
        <v>46.440799999999996</v>
      </c>
      <c r="G395" s="193">
        <v>1.1420999999999999</v>
      </c>
      <c r="H395" s="193">
        <v>1.0952999999999999</v>
      </c>
      <c r="I395" s="193">
        <v>1.1291999999999998</v>
      </c>
      <c r="J395" s="193">
        <v>1.0868</v>
      </c>
      <c r="K395" s="192"/>
      <c r="L395" s="192"/>
      <c r="M395" s="192"/>
      <c r="N395" s="192" t="s">
        <v>3547</v>
      </c>
      <c r="O395" s="192" t="s">
        <v>3547</v>
      </c>
      <c r="P395" s="192"/>
    </row>
    <row r="396" spans="1:16">
      <c r="A396" s="192" t="s">
        <v>5018</v>
      </c>
      <c r="B396" s="192" t="s">
        <v>1945</v>
      </c>
      <c r="C396" s="192" t="s">
        <v>1321</v>
      </c>
      <c r="D396" s="192" t="s">
        <v>5115</v>
      </c>
      <c r="E396" s="192">
        <v>34.558699999999995</v>
      </c>
      <c r="F396" s="192">
        <v>34.874899999999997</v>
      </c>
      <c r="G396" s="193">
        <v>0.81669999999999998</v>
      </c>
      <c r="H396" s="193">
        <v>0.87049999999999994</v>
      </c>
      <c r="I396" s="193">
        <v>0.81669999999999998</v>
      </c>
      <c r="J396" s="193">
        <v>0.87049999999999994</v>
      </c>
      <c r="K396" s="192"/>
      <c r="L396" s="192"/>
      <c r="M396" s="192"/>
      <c r="N396" s="192" t="s">
        <v>3547</v>
      </c>
      <c r="O396" s="192" t="s">
        <v>3547</v>
      </c>
      <c r="P396" s="192"/>
    </row>
    <row r="397" spans="1:16">
      <c r="A397" s="192" t="s">
        <v>1632</v>
      </c>
      <c r="B397" s="192" t="s">
        <v>1633</v>
      </c>
      <c r="C397" s="192" t="s">
        <v>1289</v>
      </c>
      <c r="D397" s="192" t="s">
        <v>859</v>
      </c>
      <c r="E397" s="192">
        <v>50.295999999999999</v>
      </c>
      <c r="F397" s="192">
        <v>50.548699999999997</v>
      </c>
      <c r="G397" s="193">
        <v>1.1885999999999999</v>
      </c>
      <c r="H397" s="193">
        <v>1.1255999999999999</v>
      </c>
      <c r="I397" s="193">
        <v>1.1713999999999998</v>
      </c>
      <c r="J397" s="193">
        <v>1.1143999999999998</v>
      </c>
      <c r="K397" s="192"/>
      <c r="L397" s="192"/>
      <c r="M397" s="192"/>
      <c r="N397" s="192" t="s">
        <v>3547</v>
      </c>
      <c r="O397" s="192" t="s">
        <v>3547</v>
      </c>
      <c r="P397" s="192"/>
    </row>
    <row r="398" spans="1:16">
      <c r="A398" s="192" t="s">
        <v>1634</v>
      </c>
      <c r="B398" s="192" t="s">
        <v>1635</v>
      </c>
      <c r="C398" s="192" t="s">
        <v>1303</v>
      </c>
      <c r="D398" s="192" t="s">
        <v>5089</v>
      </c>
      <c r="E398" s="192">
        <v>35.067399999999999</v>
      </c>
      <c r="F398" s="192">
        <v>34.678799999999995</v>
      </c>
      <c r="G398" s="193">
        <v>0.82869999999999988</v>
      </c>
      <c r="H398" s="193">
        <v>0.87929999999999997</v>
      </c>
      <c r="I398" s="193">
        <v>0.82869999999999988</v>
      </c>
      <c r="J398" s="193">
        <v>0.87929999999999997</v>
      </c>
      <c r="K398" s="192"/>
      <c r="L398" s="192"/>
      <c r="M398" s="192"/>
      <c r="N398" s="192" t="s">
        <v>3547</v>
      </c>
      <c r="O398" s="192" t="s">
        <v>3547</v>
      </c>
      <c r="P398" s="192"/>
    </row>
    <row r="399" spans="1:16">
      <c r="A399" s="192" t="s">
        <v>1636</v>
      </c>
      <c r="B399" s="192" t="s">
        <v>1637</v>
      </c>
      <c r="C399" s="192" t="s">
        <v>1376</v>
      </c>
      <c r="D399" s="192" t="s">
        <v>5112</v>
      </c>
      <c r="E399" s="192">
        <v>54.487399999999994</v>
      </c>
      <c r="F399" s="192">
        <v>53.668899999999994</v>
      </c>
      <c r="G399" s="193">
        <v>1.2875999999999999</v>
      </c>
      <c r="H399" s="193">
        <v>1.1889999999999998</v>
      </c>
      <c r="I399" s="193">
        <v>1.2732999999999999</v>
      </c>
      <c r="J399" s="193">
        <v>1.1798999999999999</v>
      </c>
      <c r="K399" s="192"/>
      <c r="L399" s="192"/>
      <c r="M399" s="192"/>
      <c r="N399" s="192" t="s">
        <v>3547</v>
      </c>
      <c r="O399" s="192" t="s">
        <v>3547</v>
      </c>
      <c r="P399" s="192"/>
    </row>
    <row r="400" spans="1:16">
      <c r="A400" s="192" t="s">
        <v>1636</v>
      </c>
      <c r="B400" s="192" t="s">
        <v>1637</v>
      </c>
      <c r="C400" s="192" t="s">
        <v>1290</v>
      </c>
      <c r="D400" s="192" t="s">
        <v>5114</v>
      </c>
      <c r="E400" s="192">
        <v>54.487399999999994</v>
      </c>
      <c r="F400" s="192">
        <v>53.668899999999994</v>
      </c>
      <c r="G400" s="193">
        <v>1.2875999999999999</v>
      </c>
      <c r="H400" s="193">
        <v>1.1889999999999998</v>
      </c>
      <c r="I400" s="193"/>
      <c r="J400" s="193"/>
      <c r="K400" s="192"/>
      <c r="L400" s="192"/>
      <c r="M400" s="192"/>
      <c r="N400" s="192" t="s">
        <v>3547</v>
      </c>
      <c r="O400" s="192" t="s">
        <v>3547</v>
      </c>
      <c r="P400" s="192"/>
    </row>
    <row r="401" spans="1:16">
      <c r="A401" s="192" t="s">
        <v>4136</v>
      </c>
      <c r="B401" s="192" t="s">
        <v>1946</v>
      </c>
      <c r="C401" s="192" t="s">
        <v>1307</v>
      </c>
      <c r="D401" s="192" t="s">
        <v>5105</v>
      </c>
      <c r="E401" s="192">
        <v>34.768599999999999</v>
      </c>
      <c r="F401" s="192">
        <v>33.678099999999993</v>
      </c>
      <c r="G401" s="193">
        <v>0.83449999999999991</v>
      </c>
      <c r="H401" s="193">
        <v>0.88349999999999995</v>
      </c>
      <c r="I401" s="193"/>
      <c r="J401" s="193"/>
      <c r="K401" s="192"/>
      <c r="L401" s="192" t="s">
        <v>3550</v>
      </c>
      <c r="M401" s="192">
        <v>0.82719999999999994</v>
      </c>
      <c r="N401" s="192" t="s">
        <v>3547</v>
      </c>
      <c r="O401" s="192" t="s">
        <v>3547</v>
      </c>
      <c r="P401" s="192"/>
    </row>
    <row r="402" spans="1:16">
      <c r="A402" s="192" t="s">
        <v>1638</v>
      </c>
      <c r="B402" s="192" t="s">
        <v>1639</v>
      </c>
      <c r="C402" s="192" t="s">
        <v>1292</v>
      </c>
      <c r="D402" s="192" t="s">
        <v>5091</v>
      </c>
      <c r="E402" s="192">
        <v>41.261999999999993</v>
      </c>
      <c r="F402" s="192">
        <v>39.907399999999996</v>
      </c>
      <c r="G402" s="193">
        <v>0.97509999999999997</v>
      </c>
      <c r="H402" s="193">
        <v>0.9829</v>
      </c>
      <c r="I402" s="193">
        <v>0.9554999999999999</v>
      </c>
      <c r="J402" s="193">
        <v>0.96929999999999994</v>
      </c>
      <c r="K402" s="192"/>
      <c r="L402" s="192"/>
      <c r="M402" s="192"/>
      <c r="N402" s="192" t="s">
        <v>3547</v>
      </c>
      <c r="O402" s="192" t="s">
        <v>3547</v>
      </c>
      <c r="P402" s="192"/>
    </row>
    <row r="403" spans="1:16">
      <c r="A403" s="192" t="s">
        <v>3760</v>
      </c>
      <c r="B403" s="192" t="s">
        <v>1947</v>
      </c>
      <c r="C403" s="192" t="s">
        <v>1289</v>
      </c>
      <c r="D403" s="192" t="s">
        <v>859</v>
      </c>
      <c r="E403" s="192">
        <v>51.262999999999998</v>
      </c>
      <c r="F403" s="192">
        <v>49.409499999999994</v>
      </c>
      <c r="G403" s="193">
        <v>1.2114999999999998</v>
      </c>
      <c r="H403" s="193">
        <v>1.1403999999999999</v>
      </c>
      <c r="I403" s="193"/>
      <c r="J403" s="193"/>
      <c r="K403" s="192"/>
      <c r="L403" s="192"/>
      <c r="M403" s="192"/>
      <c r="N403" s="192" t="s">
        <v>3547</v>
      </c>
      <c r="O403" s="192" t="s">
        <v>3547</v>
      </c>
      <c r="P403" s="192"/>
    </row>
    <row r="404" spans="1:16">
      <c r="A404" s="192" t="s">
        <v>1640</v>
      </c>
      <c r="B404" s="192" t="s">
        <v>1641</v>
      </c>
      <c r="C404" s="192" t="s">
        <v>1285</v>
      </c>
      <c r="D404" s="192" t="s">
        <v>712</v>
      </c>
      <c r="E404" s="192">
        <v>70.328299999999999</v>
      </c>
      <c r="F404" s="192">
        <v>70.138299999999987</v>
      </c>
      <c r="G404" s="193">
        <v>1.6619999999999999</v>
      </c>
      <c r="H404" s="193">
        <v>1.4160999999999999</v>
      </c>
      <c r="I404" s="193">
        <v>1.6504999999999999</v>
      </c>
      <c r="J404" s="193">
        <v>1.4094</v>
      </c>
      <c r="K404" s="192"/>
      <c r="L404" s="192"/>
      <c r="M404" s="192"/>
      <c r="N404" s="192" t="s">
        <v>3547</v>
      </c>
      <c r="O404" s="192" t="s">
        <v>3547</v>
      </c>
      <c r="P404" s="192"/>
    </row>
    <row r="405" spans="1:16">
      <c r="A405" s="192" t="s">
        <v>3794</v>
      </c>
      <c r="B405" s="192" t="s">
        <v>1948</v>
      </c>
      <c r="C405" s="192" t="s">
        <v>1292</v>
      </c>
      <c r="D405" s="192" t="s">
        <v>5091</v>
      </c>
      <c r="E405" s="192">
        <v>35.072099999999999</v>
      </c>
      <c r="F405" s="192">
        <v>34.244799999999998</v>
      </c>
      <c r="G405" s="193">
        <v>0.83009999999999995</v>
      </c>
      <c r="H405" s="193">
        <v>0.88029999999999997</v>
      </c>
      <c r="I405" s="193"/>
      <c r="J405" s="193"/>
      <c r="K405" s="192"/>
      <c r="L405" s="192" t="s">
        <v>3550</v>
      </c>
      <c r="M405" s="192">
        <v>0.83439999999999992</v>
      </c>
      <c r="N405" s="192" t="s">
        <v>3547</v>
      </c>
      <c r="O405" s="192" t="s">
        <v>3547</v>
      </c>
      <c r="P405" s="192"/>
    </row>
    <row r="406" spans="1:16">
      <c r="A406" s="192" t="s">
        <v>1642</v>
      </c>
      <c r="B406" s="192" t="s">
        <v>1643</v>
      </c>
      <c r="C406" s="192" t="s">
        <v>1472</v>
      </c>
      <c r="D406" s="192" t="s">
        <v>896</v>
      </c>
      <c r="E406" s="192">
        <v>46.677</v>
      </c>
      <c r="F406" s="192">
        <v>44.923599999999993</v>
      </c>
      <c r="G406" s="193"/>
      <c r="H406" s="193"/>
      <c r="I406" s="193">
        <v>1.1205999999999998</v>
      </c>
      <c r="J406" s="193">
        <v>1.0810999999999999</v>
      </c>
      <c r="K406" s="192"/>
      <c r="L406" s="192"/>
      <c r="M406" s="192"/>
      <c r="N406" s="192" t="s">
        <v>3547</v>
      </c>
      <c r="O406" s="192" t="s">
        <v>3550</v>
      </c>
      <c r="P406" s="192">
        <v>1.0790999999999999</v>
      </c>
    </row>
    <row r="407" spans="1:16">
      <c r="A407" s="192" t="s">
        <v>1642</v>
      </c>
      <c r="B407" s="192" t="s">
        <v>1643</v>
      </c>
      <c r="C407" s="192" t="s">
        <v>1376</v>
      </c>
      <c r="D407" s="192" t="s">
        <v>5112</v>
      </c>
      <c r="E407" s="192">
        <v>46.677</v>
      </c>
      <c r="F407" s="192">
        <v>44.923599999999993</v>
      </c>
      <c r="G407" s="193">
        <v>1.1141999999999999</v>
      </c>
      <c r="H407" s="193">
        <v>1.0769</v>
      </c>
      <c r="I407" s="193"/>
      <c r="J407" s="193"/>
      <c r="K407" s="192"/>
      <c r="L407" s="192" t="s">
        <v>3550</v>
      </c>
      <c r="M407" s="192">
        <v>1.1104999999999998</v>
      </c>
      <c r="N407" s="192" t="s">
        <v>3547</v>
      </c>
      <c r="O407" s="192" t="s">
        <v>3547</v>
      </c>
      <c r="P407" s="192"/>
    </row>
    <row r="408" spans="1:16">
      <c r="A408" s="192" t="s">
        <v>1644</v>
      </c>
      <c r="B408" s="192" t="s">
        <v>1645</v>
      </c>
      <c r="C408" s="192" t="s">
        <v>1353</v>
      </c>
      <c r="D408" s="192" t="s">
        <v>5113</v>
      </c>
      <c r="E408" s="192">
        <v>38.333999999999996</v>
      </c>
      <c r="F408" s="192">
        <v>37.7074</v>
      </c>
      <c r="G408" s="193"/>
      <c r="H408" s="193"/>
      <c r="I408" s="193">
        <v>0.90979999999999994</v>
      </c>
      <c r="J408" s="193">
        <v>0.93729999999999991</v>
      </c>
      <c r="K408" s="192"/>
      <c r="L408" s="192"/>
      <c r="M408" s="192"/>
      <c r="N408" s="192" t="s">
        <v>3547</v>
      </c>
      <c r="O408" s="192" t="s">
        <v>3547</v>
      </c>
      <c r="P408" s="192"/>
    </row>
    <row r="409" spans="1:16">
      <c r="A409" s="192" t="s">
        <v>1644</v>
      </c>
      <c r="B409" s="192" t="s">
        <v>1645</v>
      </c>
      <c r="C409" s="192" t="s">
        <v>1337</v>
      </c>
      <c r="D409" s="192" t="s">
        <v>5125</v>
      </c>
      <c r="E409" s="192">
        <v>38.333999999999996</v>
      </c>
      <c r="F409" s="192">
        <v>37.7074</v>
      </c>
      <c r="G409" s="193">
        <v>0.90979999999999994</v>
      </c>
      <c r="H409" s="193">
        <v>0.93729999999999991</v>
      </c>
      <c r="I409" s="193">
        <v>0.90979999999999994</v>
      </c>
      <c r="J409" s="193">
        <v>0.93729999999999991</v>
      </c>
      <c r="K409" s="192"/>
      <c r="L409" s="192"/>
      <c r="M409" s="192"/>
      <c r="N409" s="192" t="s">
        <v>3547</v>
      </c>
      <c r="O409" s="192" t="s">
        <v>3547</v>
      </c>
      <c r="P409" s="192"/>
    </row>
    <row r="410" spans="1:16">
      <c r="A410" s="192" t="s">
        <v>4716</v>
      </c>
      <c r="B410" s="192" t="s">
        <v>1949</v>
      </c>
      <c r="C410" s="192" t="s">
        <v>1682</v>
      </c>
      <c r="D410" s="192" t="s">
        <v>5126</v>
      </c>
      <c r="E410" s="192">
        <v>38.585099999999997</v>
      </c>
      <c r="F410" s="192">
        <v>37.780199999999994</v>
      </c>
      <c r="G410" s="193">
        <v>0.91189999999999993</v>
      </c>
      <c r="H410" s="193">
        <v>0.93879999999999997</v>
      </c>
      <c r="I410" s="193">
        <v>0.91189999999999993</v>
      </c>
      <c r="J410" s="193">
        <v>0.93879999999999997</v>
      </c>
      <c r="K410" s="192"/>
      <c r="L410" s="192"/>
      <c r="M410" s="192"/>
      <c r="N410" s="192" t="s">
        <v>3547</v>
      </c>
      <c r="O410" s="192" t="s">
        <v>3547</v>
      </c>
      <c r="P410" s="192"/>
    </row>
    <row r="411" spans="1:16">
      <c r="A411" s="192" t="s">
        <v>1646</v>
      </c>
      <c r="B411" s="192" t="s">
        <v>1647</v>
      </c>
      <c r="C411" s="192" t="s">
        <v>1328</v>
      </c>
      <c r="D411" s="192" t="s">
        <v>5119</v>
      </c>
      <c r="E411" s="192">
        <v>38.007199999999997</v>
      </c>
      <c r="F411" s="192">
        <v>36.796999999999997</v>
      </c>
      <c r="G411" s="193">
        <v>0.89819999999999989</v>
      </c>
      <c r="H411" s="193">
        <v>0.92909999999999993</v>
      </c>
      <c r="I411" s="193">
        <v>0.8849999999999999</v>
      </c>
      <c r="J411" s="193">
        <v>0.91969999999999996</v>
      </c>
      <c r="K411" s="192"/>
      <c r="L411" s="192"/>
      <c r="M411" s="192"/>
      <c r="N411" s="192" t="s">
        <v>3547</v>
      </c>
      <c r="O411" s="192" t="s">
        <v>3547</v>
      </c>
      <c r="P411" s="192"/>
    </row>
    <row r="412" spans="1:16">
      <c r="A412" s="192" t="s">
        <v>1648</v>
      </c>
      <c r="B412" s="192" t="s">
        <v>1649</v>
      </c>
      <c r="C412" s="192" t="s">
        <v>1342</v>
      </c>
      <c r="D412" s="192" t="s">
        <v>5129</v>
      </c>
      <c r="E412" s="192">
        <v>48.769799999999996</v>
      </c>
      <c r="F412" s="192">
        <v>48.541199999999996</v>
      </c>
      <c r="G412" s="193">
        <v>1.1525999999999998</v>
      </c>
      <c r="H412" s="193">
        <v>1.1020999999999999</v>
      </c>
      <c r="I412" s="193">
        <v>1.1525999999999998</v>
      </c>
      <c r="J412" s="193">
        <v>1.1020999999999999</v>
      </c>
      <c r="K412" s="192"/>
      <c r="L412" s="192"/>
      <c r="M412" s="192"/>
      <c r="N412" s="192" t="s">
        <v>3547</v>
      </c>
      <c r="O412" s="192" t="s">
        <v>3547</v>
      </c>
      <c r="P412" s="192"/>
    </row>
    <row r="413" spans="1:16">
      <c r="A413" s="192" t="s">
        <v>1650</v>
      </c>
      <c r="B413" s="192" t="s">
        <v>1651</v>
      </c>
      <c r="C413" s="192" t="s">
        <v>1309</v>
      </c>
      <c r="D413" s="192" t="s">
        <v>5099</v>
      </c>
      <c r="E413" s="192">
        <v>39.395399999999995</v>
      </c>
      <c r="F413" s="192">
        <v>38.9467</v>
      </c>
      <c r="G413" s="193">
        <v>0.93089999999999995</v>
      </c>
      <c r="H413" s="193">
        <v>0.95209999999999995</v>
      </c>
      <c r="I413" s="193">
        <v>0.93089999999999995</v>
      </c>
      <c r="J413" s="193">
        <v>0.95209999999999995</v>
      </c>
      <c r="K413" s="192"/>
      <c r="L413" s="192"/>
      <c r="M413" s="192"/>
      <c r="N413" s="192" t="s">
        <v>3547</v>
      </c>
      <c r="O413" s="192" t="s">
        <v>3547</v>
      </c>
      <c r="P413" s="192"/>
    </row>
    <row r="414" spans="1:16">
      <c r="A414" s="192" t="s">
        <v>1650</v>
      </c>
      <c r="B414" s="192" t="s">
        <v>1651</v>
      </c>
      <c r="C414" s="192" t="s">
        <v>1345</v>
      </c>
      <c r="D414" s="192" t="s">
        <v>5090</v>
      </c>
      <c r="E414" s="192">
        <v>39.395399999999995</v>
      </c>
      <c r="F414" s="192">
        <v>38.9467</v>
      </c>
      <c r="G414" s="193">
        <v>0.93089999999999995</v>
      </c>
      <c r="H414" s="193">
        <v>0.95209999999999995</v>
      </c>
      <c r="I414" s="193">
        <v>0.93089999999999995</v>
      </c>
      <c r="J414" s="193">
        <v>0.95209999999999995</v>
      </c>
      <c r="K414" s="192"/>
      <c r="L414" s="192"/>
      <c r="M414" s="192"/>
      <c r="N414" s="192" t="s">
        <v>3547</v>
      </c>
      <c r="O414" s="192" t="s">
        <v>3547</v>
      </c>
      <c r="P414" s="192"/>
    </row>
    <row r="415" spans="1:16">
      <c r="A415" s="192" t="s">
        <v>1652</v>
      </c>
      <c r="B415" s="192" t="s">
        <v>1653</v>
      </c>
      <c r="C415" s="192" t="s">
        <v>1292</v>
      </c>
      <c r="D415" s="192" t="s">
        <v>5091</v>
      </c>
      <c r="E415" s="192">
        <v>37.886399999999995</v>
      </c>
      <c r="F415" s="192">
        <v>37.047399999999996</v>
      </c>
      <c r="G415" s="193">
        <v>0.89529999999999987</v>
      </c>
      <c r="H415" s="193">
        <v>0.92709999999999992</v>
      </c>
      <c r="I415" s="193">
        <v>0.87239999999999995</v>
      </c>
      <c r="J415" s="193">
        <v>0.91079999999999994</v>
      </c>
      <c r="K415" s="192"/>
      <c r="L415" s="192"/>
      <c r="M415" s="192"/>
      <c r="N415" s="192" t="s">
        <v>3547</v>
      </c>
      <c r="O415" s="192" t="s">
        <v>3547</v>
      </c>
      <c r="P415" s="192"/>
    </row>
    <row r="416" spans="1:16">
      <c r="A416" s="192" t="s">
        <v>1950</v>
      </c>
      <c r="B416" s="192" t="s">
        <v>1951</v>
      </c>
      <c r="C416" s="192" t="s">
        <v>1479</v>
      </c>
      <c r="D416" s="192" t="s">
        <v>5130</v>
      </c>
      <c r="E416" s="192">
        <v>39.453199999999995</v>
      </c>
      <c r="F416" s="192">
        <v>38.568499999999993</v>
      </c>
      <c r="G416" s="193">
        <v>0.93229999999999991</v>
      </c>
      <c r="H416" s="193">
        <v>0.95309999999999995</v>
      </c>
      <c r="I416" s="193"/>
      <c r="J416" s="193"/>
      <c r="K416" s="192"/>
      <c r="L416" s="192"/>
      <c r="M416" s="192"/>
      <c r="N416" s="192" t="s">
        <v>3547</v>
      </c>
      <c r="O416" s="192" t="s">
        <v>3547</v>
      </c>
      <c r="P416" s="192"/>
    </row>
    <row r="417" spans="1:16">
      <c r="A417" s="192" t="s">
        <v>4030</v>
      </c>
      <c r="B417" s="192" t="s">
        <v>1952</v>
      </c>
      <c r="C417" s="192" t="s">
        <v>1300</v>
      </c>
      <c r="D417" s="192" t="s">
        <v>5096</v>
      </c>
      <c r="E417" s="192">
        <v>34.141999999999996</v>
      </c>
      <c r="F417" s="192">
        <v>32.858699999999999</v>
      </c>
      <c r="G417" s="193">
        <v>0.80689999999999995</v>
      </c>
      <c r="H417" s="193">
        <v>0.86339999999999995</v>
      </c>
      <c r="I417" s="193"/>
      <c r="J417" s="193"/>
      <c r="K417" s="192"/>
      <c r="L417" s="192"/>
      <c r="M417" s="192"/>
      <c r="N417" s="192" t="s">
        <v>3547</v>
      </c>
      <c r="O417" s="192" t="s">
        <v>3547</v>
      </c>
      <c r="P417" s="192"/>
    </row>
    <row r="418" spans="1:16">
      <c r="A418" s="192" t="s">
        <v>1654</v>
      </c>
      <c r="B418" s="192" t="s">
        <v>1655</v>
      </c>
      <c r="C418" s="192" t="s">
        <v>1285</v>
      </c>
      <c r="D418" s="192" t="s">
        <v>712</v>
      </c>
      <c r="E418" s="192">
        <v>54.1556</v>
      </c>
      <c r="F418" s="192">
        <v>52.495799999999996</v>
      </c>
      <c r="G418" s="193">
        <v>1.3850999999999998</v>
      </c>
      <c r="H418" s="193">
        <v>1.2498999999999998</v>
      </c>
      <c r="I418" s="193">
        <v>1.3850999999999998</v>
      </c>
      <c r="J418" s="193">
        <v>1.2498999999999998</v>
      </c>
      <c r="K418" s="192"/>
      <c r="L418" s="192"/>
      <c r="M418" s="192"/>
      <c r="N418" s="192" t="s">
        <v>3547</v>
      </c>
      <c r="O418" s="192" t="s">
        <v>3547</v>
      </c>
      <c r="P418" s="192"/>
    </row>
    <row r="419" spans="1:16">
      <c r="A419" s="192" t="s">
        <v>3779</v>
      </c>
      <c r="B419" s="192" t="s">
        <v>1953</v>
      </c>
      <c r="C419" s="192" t="s">
        <v>1292</v>
      </c>
      <c r="D419" s="192" t="s">
        <v>5091</v>
      </c>
      <c r="E419" s="192">
        <v>38.067099999999996</v>
      </c>
      <c r="F419" s="192">
        <v>36.923699999999997</v>
      </c>
      <c r="G419" s="193">
        <v>0.89959999999999996</v>
      </c>
      <c r="H419" s="193">
        <v>0.93009999999999993</v>
      </c>
      <c r="I419" s="193"/>
      <c r="J419" s="193"/>
      <c r="K419" s="192"/>
      <c r="L419" s="192"/>
      <c r="M419" s="192"/>
      <c r="N419" s="192" t="s">
        <v>3547</v>
      </c>
      <c r="O419" s="192" t="s">
        <v>3547</v>
      </c>
      <c r="P419" s="192"/>
    </row>
    <row r="420" spans="1:16">
      <c r="A420" s="192" t="s">
        <v>1656</v>
      </c>
      <c r="B420" s="192" t="s">
        <v>1657</v>
      </c>
      <c r="C420" s="192" t="s">
        <v>1292</v>
      </c>
      <c r="D420" s="192" t="s">
        <v>5091</v>
      </c>
      <c r="E420" s="192">
        <v>33.010599999999997</v>
      </c>
      <c r="F420" s="192">
        <v>33.408499999999997</v>
      </c>
      <c r="G420" s="193">
        <v>0.83009999999999995</v>
      </c>
      <c r="H420" s="193">
        <v>0.88029999999999997</v>
      </c>
      <c r="I420" s="193"/>
      <c r="J420" s="193"/>
      <c r="K420" s="192"/>
      <c r="L420" s="192" t="s">
        <v>3550</v>
      </c>
      <c r="M420" s="192">
        <v>0.78529999999999989</v>
      </c>
      <c r="N420" s="192" t="s">
        <v>3547</v>
      </c>
      <c r="O420" s="192" t="s">
        <v>3547</v>
      </c>
      <c r="P420" s="192"/>
    </row>
    <row r="421" spans="1:16">
      <c r="A421" s="192" t="s">
        <v>1954</v>
      </c>
      <c r="B421" s="192" t="s">
        <v>1955</v>
      </c>
      <c r="C421" s="192" t="s">
        <v>1340</v>
      </c>
      <c r="D421" s="192" t="s">
        <v>5128</v>
      </c>
      <c r="E421" s="192">
        <v>28.945599999999999</v>
      </c>
      <c r="F421" s="192">
        <v>28.259999999999998</v>
      </c>
      <c r="G421" s="193">
        <v>0.73319999999999996</v>
      </c>
      <c r="H421" s="193">
        <v>0.8085</v>
      </c>
      <c r="I421" s="193"/>
      <c r="J421" s="193"/>
      <c r="K421" s="192"/>
      <c r="L421" s="192" t="s">
        <v>3550</v>
      </c>
      <c r="M421" s="192">
        <v>0.68859999999999988</v>
      </c>
      <c r="N421" s="192" t="s">
        <v>3547</v>
      </c>
      <c r="O421" s="192" t="s">
        <v>3547</v>
      </c>
      <c r="P421" s="192"/>
    </row>
    <row r="422" spans="1:16">
      <c r="A422" s="192" t="s">
        <v>1658</v>
      </c>
      <c r="B422" s="192" t="s">
        <v>1659</v>
      </c>
      <c r="C422" s="192" t="s">
        <v>1311</v>
      </c>
      <c r="D422" s="192" t="s">
        <v>564</v>
      </c>
      <c r="E422" s="192">
        <v>34.632499999999993</v>
      </c>
      <c r="F422" s="192">
        <v>32.225499999999997</v>
      </c>
      <c r="G422" s="193"/>
      <c r="H422" s="193"/>
      <c r="I422" s="193">
        <v>0.81839999999999991</v>
      </c>
      <c r="J422" s="193">
        <v>0.87179999999999991</v>
      </c>
      <c r="K422" s="192"/>
      <c r="L422" s="192"/>
      <c r="M422" s="192"/>
      <c r="N422" s="192" t="s">
        <v>3547</v>
      </c>
      <c r="O422" s="192" t="s">
        <v>3547</v>
      </c>
      <c r="P422" s="192"/>
    </row>
    <row r="423" spans="1:16">
      <c r="A423" s="192" t="s">
        <v>1658</v>
      </c>
      <c r="B423" s="192" t="s">
        <v>1659</v>
      </c>
      <c r="C423" s="192" t="s">
        <v>1292</v>
      </c>
      <c r="D423" s="192" t="s">
        <v>5091</v>
      </c>
      <c r="E423" s="192">
        <v>34.632499999999993</v>
      </c>
      <c r="F423" s="192">
        <v>32.225499999999997</v>
      </c>
      <c r="G423" s="193">
        <v>0.83009999999999995</v>
      </c>
      <c r="H423" s="193">
        <v>0.88029999999999997</v>
      </c>
      <c r="I423" s="193"/>
      <c r="J423" s="193"/>
      <c r="K423" s="192"/>
      <c r="L423" s="192" t="s">
        <v>3550</v>
      </c>
      <c r="M423" s="192">
        <v>0.82389999999999997</v>
      </c>
      <c r="N423" s="192" t="s">
        <v>3547</v>
      </c>
      <c r="O423" s="192" t="s">
        <v>3547</v>
      </c>
      <c r="P423" s="192"/>
    </row>
    <row r="424" spans="1:16">
      <c r="A424" s="192" t="s">
        <v>3903</v>
      </c>
      <c r="B424" s="192" t="s">
        <v>1956</v>
      </c>
      <c r="C424" s="192" t="s">
        <v>1294</v>
      </c>
      <c r="D424" s="192" t="s">
        <v>5095</v>
      </c>
      <c r="E424" s="192">
        <v>38.169599999999996</v>
      </c>
      <c r="F424" s="192">
        <v>36.720699999999994</v>
      </c>
      <c r="G424" s="193">
        <v>0.90199999999999991</v>
      </c>
      <c r="H424" s="193">
        <v>0.93179999999999996</v>
      </c>
      <c r="I424" s="193">
        <v>0.90199999999999991</v>
      </c>
      <c r="J424" s="193">
        <v>0.93179999999999996</v>
      </c>
      <c r="K424" s="192"/>
      <c r="L424" s="192"/>
      <c r="M424" s="192"/>
      <c r="N424" s="192" t="s">
        <v>3547</v>
      </c>
      <c r="O424" s="192" t="s">
        <v>3547</v>
      </c>
      <c r="P424" s="192"/>
    </row>
    <row r="425" spans="1:16">
      <c r="A425" s="192" t="s">
        <v>1660</v>
      </c>
      <c r="B425" s="192" t="s">
        <v>1661</v>
      </c>
      <c r="C425" s="192" t="s">
        <v>1376</v>
      </c>
      <c r="D425" s="192" t="s">
        <v>5112</v>
      </c>
      <c r="E425" s="192">
        <v>45.791099999999993</v>
      </c>
      <c r="F425" s="192">
        <v>45.365799999999993</v>
      </c>
      <c r="G425" s="193"/>
      <c r="H425" s="193"/>
      <c r="I425" s="193">
        <v>1.1141999999999999</v>
      </c>
      <c r="J425" s="193">
        <v>1.0769</v>
      </c>
      <c r="K425" s="192"/>
      <c r="L425" s="192"/>
      <c r="M425" s="192"/>
      <c r="N425" s="192" t="s">
        <v>3547</v>
      </c>
      <c r="O425" s="192" t="s">
        <v>3550</v>
      </c>
      <c r="P425" s="192">
        <v>1.0782999999999998</v>
      </c>
    </row>
    <row r="426" spans="1:16">
      <c r="A426" s="192" t="s">
        <v>1660</v>
      </c>
      <c r="B426" s="192" t="s">
        <v>1661</v>
      </c>
      <c r="C426" s="192" t="s">
        <v>1326</v>
      </c>
      <c r="D426" s="192" t="s">
        <v>5118</v>
      </c>
      <c r="E426" s="192">
        <v>45.791099999999993</v>
      </c>
      <c r="F426" s="192">
        <v>45.365799999999993</v>
      </c>
      <c r="G426" s="193">
        <v>1.0820999999999998</v>
      </c>
      <c r="H426" s="193">
        <v>1.0554999999999999</v>
      </c>
      <c r="I426" s="193">
        <v>1.0710999999999999</v>
      </c>
      <c r="J426" s="193">
        <v>1.0481999999999998</v>
      </c>
      <c r="K426" s="192"/>
      <c r="L426" s="192"/>
      <c r="M426" s="192"/>
      <c r="N426" s="192" t="s">
        <v>3547</v>
      </c>
      <c r="O426" s="192" t="s">
        <v>3547</v>
      </c>
      <c r="P426" s="192"/>
    </row>
    <row r="427" spans="1:16">
      <c r="A427" s="192" t="s">
        <v>1662</v>
      </c>
      <c r="B427" s="192" t="s">
        <v>1663</v>
      </c>
      <c r="C427" s="192" t="s">
        <v>1574</v>
      </c>
      <c r="D427" s="192" t="s">
        <v>647</v>
      </c>
      <c r="E427" s="192">
        <v>42.9499</v>
      </c>
      <c r="F427" s="192">
        <v>42.351999999999997</v>
      </c>
      <c r="G427" s="193">
        <v>1.0234999999999999</v>
      </c>
      <c r="H427" s="193">
        <v>1.0159999999999998</v>
      </c>
      <c r="I427" s="193">
        <v>1.0234999999999999</v>
      </c>
      <c r="J427" s="193">
        <v>1.0159999999999998</v>
      </c>
      <c r="K427" s="192"/>
      <c r="L427" s="192" t="s">
        <v>3550</v>
      </c>
      <c r="M427" s="192">
        <v>1.0217999999999998</v>
      </c>
      <c r="N427" s="192" t="s">
        <v>3547</v>
      </c>
      <c r="O427" s="192" t="s">
        <v>3550</v>
      </c>
      <c r="P427" s="192">
        <v>0.98889999999999989</v>
      </c>
    </row>
    <row r="428" spans="1:16">
      <c r="A428" s="192" t="s">
        <v>1664</v>
      </c>
      <c r="B428" s="192" t="s">
        <v>1665</v>
      </c>
      <c r="C428" s="192" t="s">
        <v>1313</v>
      </c>
      <c r="D428" s="192" t="s">
        <v>673</v>
      </c>
      <c r="E428" s="192">
        <v>33.398399999999995</v>
      </c>
      <c r="F428" s="192">
        <v>32.851099999999995</v>
      </c>
      <c r="G428" s="193">
        <v>0.78929999999999989</v>
      </c>
      <c r="H428" s="193">
        <v>0.85039999999999993</v>
      </c>
      <c r="I428" s="193"/>
      <c r="J428" s="193"/>
      <c r="K428" s="192"/>
      <c r="L428" s="192"/>
      <c r="M428" s="192"/>
      <c r="N428" s="192" t="s">
        <v>3547</v>
      </c>
      <c r="O428" s="192" t="s">
        <v>3547</v>
      </c>
      <c r="P428" s="192"/>
    </row>
    <row r="429" spans="1:16">
      <c r="A429" s="192" t="s">
        <v>1666</v>
      </c>
      <c r="B429" s="192" t="s">
        <v>1667</v>
      </c>
      <c r="C429" s="192" t="s">
        <v>1326</v>
      </c>
      <c r="D429" s="192" t="s">
        <v>5118</v>
      </c>
      <c r="E429" s="192">
        <v>36.849399999999996</v>
      </c>
      <c r="F429" s="192">
        <v>35.6967</v>
      </c>
      <c r="G429" s="193">
        <v>0.87079999999999991</v>
      </c>
      <c r="H429" s="193">
        <v>0.90959999999999996</v>
      </c>
      <c r="I429" s="193">
        <v>0.84519999999999995</v>
      </c>
      <c r="J429" s="193">
        <v>0.89119999999999999</v>
      </c>
      <c r="K429" s="192"/>
      <c r="L429" s="192"/>
      <c r="M429" s="192"/>
      <c r="N429" s="192" t="s">
        <v>3547</v>
      </c>
      <c r="O429" s="192" t="s">
        <v>3547</v>
      </c>
      <c r="P429" s="192"/>
    </row>
    <row r="430" spans="1:16">
      <c r="A430" s="192" t="s">
        <v>1666</v>
      </c>
      <c r="B430" s="192" t="s">
        <v>1667</v>
      </c>
      <c r="C430" s="192" t="s">
        <v>1340</v>
      </c>
      <c r="D430" s="192" t="s">
        <v>5128</v>
      </c>
      <c r="E430" s="192">
        <v>36.849399999999996</v>
      </c>
      <c r="F430" s="192">
        <v>35.6967</v>
      </c>
      <c r="G430" s="193"/>
      <c r="H430" s="193"/>
      <c r="I430" s="193">
        <v>0.84519999999999995</v>
      </c>
      <c r="J430" s="193">
        <v>0.89119999999999999</v>
      </c>
      <c r="K430" s="192"/>
      <c r="L430" s="192"/>
      <c r="M430" s="192"/>
      <c r="N430" s="192" t="s">
        <v>3547</v>
      </c>
      <c r="O430" s="192" t="s">
        <v>3547</v>
      </c>
      <c r="P430" s="192"/>
    </row>
    <row r="431" spans="1:16">
      <c r="A431" s="192" t="s">
        <v>1668</v>
      </c>
      <c r="B431" s="192" t="s">
        <v>1669</v>
      </c>
      <c r="C431" s="192" t="s">
        <v>1305</v>
      </c>
      <c r="D431" s="192" t="s">
        <v>5104</v>
      </c>
      <c r="E431" s="192">
        <v>45.752299999999998</v>
      </c>
      <c r="F431" s="192">
        <v>44.906899999999993</v>
      </c>
      <c r="G431" s="193">
        <v>1.2429999999999999</v>
      </c>
      <c r="H431" s="193">
        <v>1.1605999999999999</v>
      </c>
      <c r="I431" s="193"/>
      <c r="J431" s="193"/>
      <c r="K431" s="192"/>
      <c r="L431" s="192" t="s">
        <v>3550</v>
      </c>
      <c r="M431" s="192">
        <v>1.0884999999999998</v>
      </c>
      <c r="N431" s="192" t="s">
        <v>3547</v>
      </c>
      <c r="O431" s="192" t="s">
        <v>3547</v>
      </c>
      <c r="P431" s="192"/>
    </row>
    <row r="432" spans="1:16">
      <c r="A432" s="192" t="s">
        <v>1668</v>
      </c>
      <c r="B432" s="192" t="s">
        <v>1669</v>
      </c>
      <c r="C432" s="192" t="s">
        <v>1318</v>
      </c>
      <c r="D432" s="192" t="s">
        <v>5111</v>
      </c>
      <c r="E432" s="192">
        <v>45.752299999999998</v>
      </c>
      <c r="F432" s="192">
        <v>44.906899999999993</v>
      </c>
      <c r="G432" s="193"/>
      <c r="H432" s="193"/>
      <c r="I432" s="193">
        <v>1.0489999999999999</v>
      </c>
      <c r="J432" s="193">
        <v>1.0332999999999999</v>
      </c>
      <c r="K432" s="192"/>
      <c r="L432" s="192"/>
      <c r="M432" s="192"/>
      <c r="N432" s="192" t="s">
        <v>3547</v>
      </c>
      <c r="O432" s="192" t="s">
        <v>3547</v>
      </c>
      <c r="P432" s="192"/>
    </row>
    <row r="433" spans="1:16">
      <c r="A433" s="192" t="s">
        <v>1670</v>
      </c>
      <c r="B433" s="192" t="s">
        <v>1671</v>
      </c>
      <c r="C433" s="192" t="s">
        <v>1405</v>
      </c>
      <c r="D433" s="192" t="s">
        <v>5094</v>
      </c>
      <c r="E433" s="192">
        <v>36.3842</v>
      </c>
      <c r="F433" s="192">
        <v>37.998799999999996</v>
      </c>
      <c r="G433" s="193">
        <v>0.89069999999999994</v>
      </c>
      <c r="H433" s="193">
        <v>0.92379999999999995</v>
      </c>
      <c r="I433" s="193">
        <v>0.89069999999999994</v>
      </c>
      <c r="J433" s="193">
        <v>0.92379999999999995</v>
      </c>
      <c r="K433" s="192"/>
      <c r="L433" s="192"/>
      <c r="M433" s="192"/>
      <c r="N433" s="192" t="s">
        <v>3547</v>
      </c>
      <c r="O433" s="192" t="s">
        <v>3547</v>
      </c>
      <c r="P433" s="192"/>
    </row>
    <row r="434" spans="1:16">
      <c r="A434" s="192" t="s">
        <v>4527</v>
      </c>
      <c r="B434" s="192" t="s">
        <v>1957</v>
      </c>
      <c r="C434" s="192" t="s">
        <v>1788</v>
      </c>
      <c r="D434" s="192" t="s">
        <v>5121</v>
      </c>
      <c r="E434" s="192">
        <v>17.657499999999999</v>
      </c>
      <c r="F434" s="192">
        <v>17.680899999999998</v>
      </c>
      <c r="G434" s="193">
        <v>0.41729999999999995</v>
      </c>
      <c r="H434" s="193">
        <v>0.54959999999999998</v>
      </c>
      <c r="I434" s="193"/>
      <c r="J434" s="193"/>
      <c r="K434" s="192"/>
      <c r="L434" s="192"/>
      <c r="M434" s="192"/>
      <c r="N434" s="192" t="s">
        <v>3547</v>
      </c>
      <c r="O434" s="192" t="s">
        <v>3547</v>
      </c>
      <c r="P434" s="192"/>
    </row>
    <row r="435" spans="1:16">
      <c r="A435" s="192" t="s">
        <v>1672</v>
      </c>
      <c r="B435" s="192" t="s">
        <v>1673</v>
      </c>
      <c r="C435" s="192" t="s">
        <v>1383</v>
      </c>
      <c r="D435" s="192" t="s">
        <v>5102</v>
      </c>
      <c r="E435" s="192">
        <v>43.312099999999994</v>
      </c>
      <c r="F435" s="192">
        <v>42.614399999999996</v>
      </c>
      <c r="G435" s="193">
        <v>1.0234999999999999</v>
      </c>
      <c r="H435" s="193">
        <v>1.0159999999999998</v>
      </c>
      <c r="I435" s="193">
        <v>0.9625999999999999</v>
      </c>
      <c r="J435" s="193">
        <v>0.97419999999999995</v>
      </c>
      <c r="K435" s="192"/>
      <c r="L435" s="192"/>
      <c r="M435" s="192"/>
      <c r="N435" s="192" t="s">
        <v>3547</v>
      </c>
      <c r="O435" s="192" t="s">
        <v>3547</v>
      </c>
      <c r="P435" s="192"/>
    </row>
    <row r="436" spans="1:16">
      <c r="A436" s="192" t="s">
        <v>1674</v>
      </c>
      <c r="B436" s="192" t="s">
        <v>1675</v>
      </c>
      <c r="C436" s="192" t="s">
        <v>1330</v>
      </c>
      <c r="D436" s="192" t="s">
        <v>5120</v>
      </c>
      <c r="E436" s="192">
        <v>49.695799999999998</v>
      </c>
      <c r="F436" s="192">
        <v>49.190199999999997</v>
      </c>
      <c r="G436" s="193">
        <v>1.1743999999999999</v>
      </c>
      <c r="H436" s="193">
        <v>1.1163999999999998</v>
      </c>
      <c r="I436" s="193">
        <v>1.1617</v>
      </c>
      <c r="J436" s="193">
        <v>1.1080999999999999</v>
      </c>
      <c r="K436" s="192"/>
      <c r="L436" s="192"/>
      <c r="M436" s="192"/>
      <c r="N436" s="192" t="s">
        <v>3547</v>
      </c>
      <c r="O436" s="192" t="s">
        <v>3547</v>
      </c>
      <c r="P436" s="192"/>
    </row>
    <row r="437" spans="1:16">
      <c r="A437" s="192" t="s">
        <v>1674</v>
      </c>
      <c r="B437" s="192" t="s">
        <v>1675</v>
      </c>
      <c r="C437" s="192" t="s">
        <v>1342</v>
      </c>
      <c r="D437" s="192" t="s">
        <v>5129</v>
      </c>
      <c r="E437" s="192">
        <v>49.695799999999998</v>
      </c>
      <c r="F437" s="192">
        <v>49.190199999999997</v>
      </c>
      <c r="G437" s="193">
        <v>1.1743999999999999</v>
      </c>
      <c r="H437" s="193">
        <v>1.1163999999999998</v>
      </c>
      <c r="I437" s="193">
        <v>1.1617</v>
      </c>
      <c r="J437" s="193">
        <v>1.1080999999999999</v>
      </c>
      <c r="K437" s="192"/>
      <c r="L437" s="192"/>
      <c r="M437" s="192"/>
      <c r="N437" s="192" t="s">
        <v>3547</v>
      </c>
      <c r="O437" s="192" t="s">
        <v>3547</v>
      </c>
      <c r="P437" s="192"/>
    </row>
    <row r="438" spans="1:16">
      <c r="A438" s="192" t="s">
        <v>1676</v>
      </c>
      <c r="B438" s="192" t="s">
        <v>1677</v>
      </c>
      <c r="C438" s="192" t="s">
        <v>1292</v>
      </c>
      <c r="D438" s="192" t="s">
        <v>5091</v>
      </c>
      <c r="E438" s="192">
        <v>38.229799999999997</v>
      </c>
      <c r="F438" s="192">
        <v>38.037699999999994</v>
      </c>
      <c r="G438" s="193">
        <v>0.90339999999999998</v>
      </c>
      <c r="H438" s="193">
        <v>0.93279999999999996</v>
      </c>
      <c r="I438" s="193">
        <v>0.90339999999999998</v>
      </c>
      <c r="J438" s="193">
        <v>0.93279999999999996</v>
      </c>
      <c r="K438" s="192"/>
      <c r="L438" s="192"/>
      <c r="M438" s="192"/>
      <c r="N438" s="192" t="s">
        <v>3547</v>
      </c>
      <c r="O438" s="192" t="s">
        <v>3547</v>
      </c>
      <c r="P438" s="192"/>
    </row>
    <row r="439" spans="1:16">
      <c r="A439" s="192" t="s">
        <v>1678</v>
      </c>
      <c r="B439" s="192" t="s">
        <v>1679</v>
      </c>
      <c r="C439" s="192" t="s">
        <v>1574</v>
      </c>
      <c r="D439" s="192" t="s">
        <v>647</v>
      </c>
      <c r="E439" s="192">
        <v>42.751599999999996</v>
      </c>
      <c r="F439" s="192">
        <v>43.219299999999997</v>
      </c>
      <c r="G439" s="193">
        <v>1.071</v>
      </c>
      <c r="H439" s="193">
        <v>1.0480999999999998</v>
      </c>
      <c r="I439" s="193">
        <v>1.071</v>
      </c>
      <c r="J439" s="193">
        <v>1.0480999999999998</v>
      </c>
      <c r="K439" s="192"/>
      <c r="L439" s="192"/>
      <c r="M439" s="192"/>
      <c r="N439" s="192" t="s">
        <v>3547</v>
      </c>
      <c r="O439" s="192" t="s">
        <v>3547</v>
      </c>
      <c r="P439" s="192"/>
    </row>
    <row r="440" spans="1:16">
      <c r="A440" s="192" t="s">
        <v>4114</v>
      </c>
      <c r="B440" s="192" t="s">
        <v>1958</v>
      </c>
      <c r="C440" s="192" t="s">
        <v>1305</v>
      </c>
      <c r="D440" s="192" t="s">
        <v>5104</v>
      </c>
      <c r="E440" s="192">
        <v>44.913399999999996</v>
      </c>
      <c r="F440" s="192">
        <v>43.726399999999998</v>
      </c>
      <c r="G440" s="193">
        <v>1.2429999999999999</v>
      </c>
      <c r="H440" s="193">
        <v>1.1605999999999999</v>
      </c>
      <c r="I440" s="193"/>
      <c r="J440" s="193"/>
      <c r="K440" s="192"/>
      <c r="L440" s="192" t="s">
        <v>3550</v>
      </c>
      <c r="M440" s="192">
        <v>1.0684999999999998</v>
      </c>
      <c r="N440" s="192" t="s">
        <v>3547</v>
      </c>
      <c r="O440" s="192" t="s">
        <v>3547</v>
      </c>
      <c r="P440" s="192"/>
    </row>
    <row r="441" spans="1:16">
      <c r="A441" s="192" t="s">
        <v>4114</v>
      </c>
      <c r="B441" s="192" t="s">
        <v>1958</v>
      </c>
      <c r="C441" s="192" t="s">
        <v>1408</v>
      </c>
      <c r="D441" s="192" t="s">
        <v>5122</v>
      </c>
      <c r="E441" s="192">
        <v>44.913399999999996</v>
      </c>
      <c r="F441" s="192">
        <v>43.726399999999998</v>
      </c>
      <c r="G441" s="193">
        <v>1.1444999999999999</v>
      </c>
      <c r="H441" s="193">
        <v>1.0968</v>
      </c>
      <c r="I441" s="193"/>
      <c r="J441" s="193"/>
      <c r="K441" s="192"/>
      <c r="L441" s="192" t="s">
        <v>3550</v>
      </c>
      <c r="M441" s="192">
        <v>1.0684999999999998</v>
      </c>
      <c r="N441" s="192" t="s">
        <v>3547</v>
      </c>
      <c r="O441" s="192" t="s">
        <v>3547</v>
      </c>
      <c r="P441" s="192"/>
    </row>
    <row r="442" spans="1:16">
      <c r="A442" s="192" t="s">
        <v>1680</v>
      </c>
      <c r="B442" s="192" t="s">
        <v>1681</v>
      </c>
      <c r="C442" s="192" t="s">
        <v>1682</v>
      </c>
      <c r="D442" s="192" t="s">
        <v>5126</v>
      </c>
      <c r="E442" s="192">
        <v>39.988</v>
      </c>
      <c r="F442" s="192">
        <v>39.079299999999996</v>
      </c>
      <c r="G442" s="193">
        <v>0.94489999999999996</v>
      </c>
      <c r="H442" s="193">
        <v>0.96189999999999998</v>
      </c>
      <c r="I442" s="193">
        <v>0.94489999999999996</v>
      </c>
      <c r="J442" s="193">
        <v>0.96189999999999998</v>
      </c>
      <c r="K442" s="192"/>
      <c r="L442" s="192"/>
      <c r="M442" s="192"/>
      <c r="N442" s="192" t="s">
        <v>3547</v>
      </c>
      <c r="O442" s="192" t="s">
        <v>3547</v>
      </c>
      <c r="P442" s="192"/>
    </row>
    <row r="443" spans="1:16">
      <c r="A443" s="192" t="s">
        <v>1959</v>
      </c>
      <c r="B443" s="192" t="s">
        <v>1960</v>
      </c>
      <c r="C443" s="192" t="s">
        <v>1287</v>
      </c>
      <c r="D443" s="192" t="s">
        <v>797</v>
      </c>
      <c r="E443" s="192">
        <v>35.365199999999994</v>
      </c>
      <c r="F443" s="192">
        <v>33.971499999999999</v>
      </c>
      <c r="G443" s="193">
        <v>0.99129999999999996</v>
      </c>
      <c r="H443" s="193">
        <v>0.99399999999999999</v>
      </c>
      <c r="I443" s="193"/>
      <c r="J443" s="193"/>
      <c r="K443" s="192"/>
      <c r="L443" s="192" t="s">
        <v>3550</v>
      </c>
      <c r="M443" s="192">
        <v>0.84139999999999993</v>
      </c>
      <c r="N443" s="192" t="s">
        <v>3547</v>
      </c>
      <c r="O443" s="192" t="s">
        <v>3547</v>
      </c>
      <c r="P443" s="192"/>
    </row>
    <row r="444" spans="1:16">
      <c r="A444" s="192" t="s">
        <v>1961</v>
      </c>
      <c r="B444" s="192" t="s">
        <v>1962</v>
      </c>
      <c r="C444" s="192" t="s">
        <v>1292</v>
      </c>
      <c r="D444" s="192" t="s">
        <v>5091</v>
      </c>
      <c r="E444" s="192">
        <v>37.513599999999997</v>
      </c>
      <c r="F444" s="192">
        <v>37.166999999999994</v>
      </c>
      <c r="G444" s="193">
        <v>0.88649999999999995</v>
      </c>
      <c r="H444" s="193">
        <v>0.92079999999999995</v>
      </c>
      <c r="I444" s="193"/>
      <c r="J444" s="193"/>
      <c r="K444" s="192"/>
      <c r="L444" s="192"/>
      <c r="M444" s="192"/>
      <c r="N444" s="192" t="s">
        <v>3547</v>
      </c>
      <c r="O444" s="192" t="s">
        <v>3547</v>
      </c>
      <c r="P444" s="192"/>
    </row>
    <row r="445" spans="1:16">
      <c r="A445" s="192" t="s">
        <v>1963</v>
      </c>
      <c r="B445" s="192" t="s">
        <v>1964</v>
      </c>
      <c r="C445" s="192" t="s">
        <v>1479</v>
      </c>
      <c r="D445" s="192" t="s">
        <v>5130</v>
      </c>
      <c r="E445" s="192">
        <v>37.695499999999996</v>
      </c>
      <c r="F445" s="192">
        <v>39.363899999999994</v>
      </c>
      <c r="G445" s="193">
        <v>0.92959999999999987</v>
      </c>
      <c r="H445" s="193">
        <v>0.95119999999999993</v>
      </c>
      <c r="I445" s="193"/>
      <c r="J445" s="193"/>
      <c r="K445" s="192"/>
      <c r="L445" s="192" t="s">
        <v>3550</v>
      </c>
      <c r="M445" s="192">
        <v>0.89679999999999993</v>
      </c>
      <c r="N445" s="192" t="s">
        <v>3547</v>
      </c>
      <c r="O445" s="192" t="s">
        <v>3547</v>
      </c>
      <c r="P445" s="192"/>
    </row>
    <row r="446" spans="1:16">
      <c r="A446" s="192" t="s">
        <v>1683</v>
      </c>
      <c r="B446" s="192" t="s">
        <v>1684</v>
      </c>
      <c r="C446" s="192" t="s">
        <v>1321</v>
      </c>
      <c r="D446" s="192" t="s">
        <v>5115</v>
      </c>
      <c r="E446" s="192">
        <v>39.560699999999997</v>
      </c>
      <c r="F446" s="192">
        <v>39.191099999999999</v>
      </c>
      <c r="G446" s="193">
        <v>0.93489999999999995</v>
      </c>
      <c r="H446" s="193">
        <v>0.95489999999999997</v>
      </c>
      <c r="I446" s="193">
        <v>0.8889999999999999</v>
      </c>
      <c r="J446" s="193">
        <v>0.92259999999999998</v>
      </c>
      <c r="K446" s="192"/>
      <c r="L446" s="192"/>
      <c r="M446" s="192"/>
      <c r="N446" s="192" t="s">
        <v>3547</v>
      </c>
      <c r="O446" s="192" t="s">
        <v>3547</v>
      </c>
      <c r="P446" s="192"/>
    </row>
    <row r="447" spans="1:16">
      <c r="A447" s="192" t="s">
        <v>4592</v>
      </c>
      <c r="B447" s="192" t="s">
        <v>1965</v>
      </c>
      <c r="C447" s="192" t="s">
        <v>1430</v>
      </c>
      <c r="D447" s="192" t="s">
        <v>5124</v>
      </c>
      <c r="E447" s="192">
        <v>39.145299999999999</v>
      </c>
      <c r="F447" s="192">
        <v>38.374599999999994</v>
      </c>
      <c r="G447" s="193">
        <v>0.99999999999999989</v>
      </c>
      <c r="H447" s="193">
        <v>1</v>
      </c>
      <c r="I447" s="193"/>
      <c r="J447" s="193"/>
      <c r="K447" s="192" t="s">
        <v>3550</v>
      </c>
      <c r="L447" s="192"/>
      <c r="M447" s="192">
        <v>0.93129999999999991</v>
      </c>
      <c r="N447" s="192" t="s">
        <v>3547</v>
      </c>
      <c r="O447" s="192" t="s">
        <v>3547</v>
      </c>
      <c r="P447" s="192"/>
    </row>
    <row r="448" spans="1:16">
      <c r="A448" s="192" t="s">
        <v>1685</v>
      </c>
      <c r="B448" s="192" t="s">
        <v>1686</v>
      </c>
      <c r="C448" s="192" t="s">
        <v>1326</v>
      </c>
      <c r="D448" s="192" t="s">
        <v>5118</v>
      </c>
      <c r="E448" s="192">
        <v>39.9589</v>
      </c>
      <c r="F448" s="192">
        <v>38.806999999999995</v>
      </c>
      <c r="G448" s="193">
        <v>0.94439999999999991</v>
      </c>
      <c r="H448" s="193">
        <v>0.9615999999999999</v>
      </c>
      <c r="I448" s="193">
        <v>0.94439999999999991</v>
      </c>
      <c r="J448" s="193">
        <v>0.9615999999999999</v>
      </c>
      <c r="K448" s="192"/>
      <c r="L448" s="192"/>
      <c r="M448" s="192"/>
      <c r="N448" s="192" t="s">
        <v>3547</v>
      </c>
      <c r="O448" s="192" t="s">
        <v>3547</v>
      </c>
      <c r="P448" s="192"/>
    </row>
    <row r="449" spans="1:16">
      <c r="A449" s="192" t="s">
        <v>1687</v>
      </c>
      <c r="B449" s="192" t="s">
        <v>1688</v>
      </c>
      <c r="C449" s="192" t="s">
        <v>1285</v>
      </c>
      <c r="D449" s="192" t="s">
        <v>712</v>
      </c>
      <c r="E449" s="192">
        <v>60.473099999999995</v>
      </c>
      <c r="F449" s="192">
        <v>59.677699999999994</v>
      </c>
      <c r="G449" s="193">
        <v>1.4290999999999998</v>
      </c>
      <c r="H449" s="193">
        <v>1.2769999999999999</v>
      </c>
      <c r="I449" s="193">
        <v>1.3889999999999998</v>
      </c>
      <c r="J449" s="193">
        <v>1.2523</v>
      </c>
      <c r="K449" s="192"/>
      <c r="L449" s="192"/>
      <c r="M449" s="192"/>
      <c r="N449" s="192" t="s">
        <v>3547</v>
      </c>
      <c r="O449" s="192" t="s">
        <v>3547</v>
      </c>
      <c r="P449" s="192"/>
    </row>
    <row r="450" spans="1:16">
      <c r="A450" s="192" t="s">
        <v>4259</v>
      </c>
      <c r="B450" s="192" t="s">
        <v>1966</v>
      </c>
      <c r="C450" s="192" t="s">
        <v>1316</v>
      </c>
      <c r="D450" s="192" t="s">
        <v>5109</v>
      </c>
      <c r="E450" s="192">
        <v>38.892499999999998</v>
      </c>
      <c r="F450" s="192">
        <v>38.423099999999998</v>
      </c>
      <c r="G450" s="193">
        <v>0.99999999999999989</v>
      </c>
      <c r="H450" s="193">
        <v>1</v>
      </c>
      <c r="I450" s="193"/>
      <c r="J450" s="193"/>
      <c r="K450" s="192" t="s">
        <v>3550</v>
      </c>
      <c r="L450" s="192"/>
      <c r="M450" s="192">
        <v>0.9252999999999999</v>
      </c>
      <c r="N450" s="192" t="s">
        <v>3547</v>
      </c>
      <c r="O450" s="192" t="s">
        <v>3547</v>
      </c>
      <c r="P450" s="192"/>
    </row>
    <row r="451" spans="1:16">
      <c r="A451" s="192" t="s">
        <v>1689</v>
      </c>
      <c r="B451" s="192" t="s">
        <v>1690</v>
      </c>
      <c r="C451" s="192" t="s">
        <v>1339</v>
      </c>
      <c r="D451" s="192" t="s">
        <v>5127</v>
      </c>
      <c r="E451" s="192">
        <v>38.081799999999994</v>
      </c>
      <c r="F451" s="192">
        <v>37.802499999999995</v>
      </c>
      <c r="G451" s="193">
        <v>0.89999999999999991</v>
      </c>
      <c r="H451" s="193">
        <v>0.93039999999999989</v>
      </c>
      <c r="I451" s="193">
        <v>0.89999999999999991</v>
      </c>
      <c r="J451" s="193">
        <v>0.93039999999999989</v>
      </c>
      <c r="K451" s="192"/>
      <c r="L451" s="192"/>
      <c r="M451" s="192"/>
      <c r="N451" s="192" t="s">
        <v>3547</v>
      </c>
      <c r="O451" s="192" t="s">
        <v>3547</v>
      </c>
      <c r="P451" s="192"/>
    </row>
    <row r="452" spans="1:16">
      <c r="A452" s="192" t="s">
        <v>1691</v>
      </c>
      <c r="B452" s="192" t="s">
        <v>1692</v>
      </c>
      <c r="C452" s="192" t="s">
        <v>1574</v>
      </c>
      <c r="D452" s="192" t="s">
        <v>647</v>
      </c>
      <c r="E452" s="192">
        <v>48.842299999999994</v>
      </c>
      <c r="F452" s="192">
        <v>47.340399999999995</v>
      </c>
      <c r="G452" s="193"/>
      <c r="H452" s="193"/>
      <c r="I452" s="193">
        <v>1.1541999999999999</v>
      </c>
      <c r="J452" s="193">
        <v>1.1032</v>
      </c>
      <c r="K452" s="192"/>
      <c r="L452" s="192"/>
      <c r="M452" s="192"/>
      <c r="N452" s="192" t="s">
        <v>3547</v>
      </c>
      <c r="O452" s="192" t="s">
        <v>3547</v>
      </c>
      <c r="P452" s="192"/>
    </row>
    <row r="453" spans="1:16">
      <c r="A453" s="192" t="s">
        <v>1691</v>
      </c>
      <c r="B453" s="192" t="s">
        <v>1692</v>
      </c>
      <c r="C453" s="192" t="s">
        <v>1285</v>
      </c>
      <c r="D453" s="192" t="s">
        <v>712</v>
      </c>
      <c r="E453" s="192">
        <v>48.842299999999994</v>
      </c>
      <c r="F453" s="192">
        <v>47.340399999999995</v>
      </c>
      <c r="G453" s="193">
        <v>1.2777999999999998</v>
      </c>
      <c r="H453" s="193">
        <v>1.1827999999999999</v>
      </c>
      <c r="I453" s="193"/>
      <c r="J453" s="193"/>
      <c r="K453" s="192"/>
      <c r="L453" s="192" t="s">
        <v>3550</v>
      </c>
      <c r="M453" s="192">
        <v>1.1619999999999999</v>
      </c>
      <c r="N453" s="192" t="s">
        <v>3547</v>
      </c>
      <c r="O453" s="192" t="s">
        <v>3547</v>
      </c>
      <c r="P453" s="192"/>
    </row>
    <row r="454" spans="1:16">
      <c r="A454" s="192" t="s">
        <v>1693</v>
      </c>
      <c r="B454" s="192" t="s">
        <v>1694</v>
      </c>
      <c r="C454" s="192" t="s">
        <v>1339</v>
      </c>
      <c r="D454" s="192" t="s">
        <v>5127</v>
      </c>
      <c r="E454" s="192">
        <v>38.000699999999995</v>
      </c>
      <c r="F454" s="192">
        <v>37.495099999999994</v>
      </c>
      <c r="G454" s="193">
        <v>0.8980999999999999</v>
      </c>
      <c r="H454" s="193">
        <v>0.92899999999999994</v>
      </c>
      <c r="I454" s="193">
        <v>0.88249999999999995</v>
      </c>
      <c r="J454" s="193">
        <v>0.91799999999999993</v>
      </c>
      <c r="K454" s="192"/>
      <c r="L454" s="192"/>
      <c r="M454" s="192"/>
      <c r="N454" s="192" t="s">
        <v>3547</v>
      </c>
      <c r="O454" s="192" t="s">
        <v>3547</v>
      </c>
      <c r="P454" s="192"/>
    </row>
    <row r="455" spans="1:16">
      <c r="A455" s="192" t="s">
        <v>1693</v>
      </c>
      <c r="B455" s="192" t="s">
        <v>1694</v>
      </c>
      <c r="C455" s="192" t="s">
        <v>1340</v>
      </c>
      <c r="D455" s="192" t="s">
        <v>5128</v>
      </c>
      <c r="E455" s="192">
        <v>38.000699999999995</v>
      </c>
      <c r="F455" s="192">
        <v>37.495099999999994</v>
      </c>
      <c r="G455" s="193"/>
      <c r="H455" s="193"/>
      <c r="I455" s="193">
        <v>0.88249999999999995</v>
      </c>
      <c r="J455" s="193">
        <v>0.91799999999999993</v>
      </c>
      <c r="K455" s="192"/>
      <c r="L455" s="192"/>
      <c r="M455" s="192"/>
      <c r="N455" s="192" t="s">
        <v>3547</v>
      </c>
      <c r="O455" s="192" t="s">
        <v>3547</v>
      </c>
      <c r="P455" s="192"/>
    </row>
    <row r="456" spans="1:16">
      <c r="A456" s="192" t="s">
        <v>1695</v>
      </c>
      <c r="B456" s="192" t="s">
        <v>1696</v>
      </c>
      <c r="C456" s="192" t="s">
        <v>1610</v>
      </c>
      <c r="D456" s="192" t="s">
        <v>5106</v>
      </c>
      <c r="E456" s="192">
        <v>47.952499999999993</v>
      </c>
      <c r="F456" s="192">
        <v>46.1693</v>
      </c>
      <c r="G456" s="193">
        <v>1.1331999999999998</v>
      </c>
      <c r="H456" s="193">
        <v>1.0893999999999999</v>
      </c>
      <c r="I456" s="193">
        <v>1.1166999999999998</v>
      </c>
      <c r="J456" s="193">
        <v>1.0784999999999998</v>
      </c>
      <c r="K456" s="192"/>
      <c r="L456" s="192"/>
      <c r="M456" s="192"/>
      <c r="N456" s="192" t="s">
        <v>3547</v>
      </c>
      <c r="O456" s="192" t="s">
        <v>3547</v>
      </c>
      <c r="P456" s="192"/>
    </row>
    <row r="457" spans="1:16">
      <c r="A457" s="192" t="s">
        <v>1695</v>
      </c>
      <c r="B457" s="192" t="s">
        <v>1696</v>
      </c>
      <c r="C457" s="192" t="s">
        <v>1479</v>
      </c>
      <c r="D457" s="192" t="s">
        <v>5130</v>
      </c>
      <c r="E457" s="192">
        <v>47.952499999999993</v>
      </c>
      <c r="F457" s="192">
        <v>46.1693</v>
      </c>
      <c r="G457" s="193"/>
      <c r="H457" s="193"/>
      <c r="I457" s="193">
        <v>1.1166999999999998</v>
      </c>
      <c r="J457" s="193">
        <v>1.0784999999999998</v>
      </c>
      <c r="K457" s="192"/>
      <c r="L457" s="192"/>
      <c r="M457" s="192"/>
      <c r="N457" s="192" t="s">
        <v>3547</v>
      </c>
      <c r="O457" s="192" t="s">
        <v>3547</v>
      </c>
      <c r="P457" s="192"/>
    </row>
    <row r="458" spans="1:16">
      <c r="A458" s="192" t="s">
        <v>1697</v>
      </c>
      <c r="B458" s="192" t="s">
        <v>1698</v>
      </c>
      <c r="C458" s="192" t="s">
        <v>1290</v>
      </c>
      <c r="D458" s="192" t="s">
        <v>5114</v>
      </c>
      <c r="E458" s="192">
        <v>37.138599999999997</v>
      </c>
      <c r="F458" s="192">
        <v>35.769699999999993</v>
      </c>
      <c r="G458" s="193">
        <v>0.87769999999999992</v>
      </c>
      <c r="H458" s="193">
        <v>0.91449999999999998</v>
      </c>
      <c r="I458" s="193">
        <v>0.87769999999999992</v>
      </c>
      <c r="J458" s="193">
        <v>0.91449999999999998</v>
      </c>
      <c r="K458" s="192"/>
      <c r="L458" s="192"/>
      <c r="M458" s="192"/>
      <c r="N458" s="192" t="s">
        <v>3547</v>
      </c>
      <c r="O458" s="192" t="s">
        <v>3547</v>
      </c>
      <c r="P458" s="192"/>
    </row>
    <row r="459" spans="1:16">
      <c r="A459" s="192" t="s">
        <v>1699</v>
      </c>
      <c r="B459" s="192" t="s">
        <v>1700</v>
      </c>
      <c r="C459" s="192" t="s">
        <v>1294</v>
      </c>
      <c r="D459" s="192" t="s">
        <v>5095</v>
      </c>
      <c r="E459" s="192">
        <v>42.113299999999995</v>
      </c>
      <c r="F459" s="192">
        <v>41.111599999999996</v>
      </c>
      <c r="G459" s="193">
        <v>0.99519999999999997</v>
      </c>
      <c r="H459" s="193">
        <v>0.99669999999999992</v>
      </c>
      <c r="I459" s="193">
        <v>0.97459999999999991</v>
      </c>
      <c r="J459" s="193">
        <v>0.98249999999999993</v>
      </c>
      <c r="K459" s="192"/>
      <c r="L459" s="192"/>
      <c r="M459" s="192"/>
      <c r="N459" s="192" t="s">
        <v>3547</v>
      </c>
      <c r="O459" s="192" t="s">
        <v>3547</v>
      </c>
      <c r="P459" s="192"/>
    </row>
    <row r="460" spans="1:16">
      <c r="A460" s="192" t="s">
        <v>1701</v>
      </c>
      <c r="B460" s="192" t="s">
        <v>1702</v>
      </c>
      <c r="C460" s="192" t="s">
        <v>1421</v>
      </c>
      <c r="D460" s="192" t="s">
        <v>5110</v>
      </c>
      <c r="E460" s="192">
        <v>41.147299999999994</v>
      </c>
      <c r="F460" s="192">
        <v>40.557799999999993</v>
      </c>
      <c r="G460" s="193">
        <v>1.1487999999999998</v>
      </c>
      <c r="H460" s="193">
        <v>1.0996999999999999</v>
      </c>
      <c r="I460" s="193"/>
      <c r="J460" s="193"/>
      <c r="K460" s="192"/>
      <c r="L460" s="192" t="s">
        <v>3550</v>
      </c>
      <c r="M460" s="192">
        <v>0.97889999999999988</v>
      </c>
      <c r="N460" s="192" t="s">
        <v>3547</v>
      </c>
      <c r="O460" s="192" t="s">
        <v>3547</v>
      </c>
      <c r="P460" s="192"/>
    </row>
    <row r="461" spans="1:16">
      <c r="A461" s="192" t="s">
        <v>5017</v>
      </c>
      <c r="B461" s="192" t="s">
        <v>1967</v>
      </c>
      <c r="C461" s="192" t="s">
        <v>1321</v>
      </c>
      <c r="D461" s="192" t="s">
        <v>5115</v>
      </c>
      <c r="E461" s="192">
        <v>36.480999999999995</v>
      </c>
      <c r="F461" s="192">
        <v>36.561299999999996</v>
      </c>
      <c r="G461" s="193">
        <v>0.86209999999999998</v>
      </c>
      <c r="H461" s="193">
        <v>0.90339999999999998</v>
      </c>
      <c r="I461" s="193">
        <v>0.84009999999999996</v>
      </c>
      <c r="J461" s="193">
        <v>0.88749999999999996</v>
      </c>
      <c r="K461" s="192"/>
      <c r="L461" s="192"/>
      <c r="M461" s="192"/>
      <c r="N461" s="192" t="s">
        <v>3547</v>
      </c>
      <c r="O461" s="192" t="s">
        <v>3547</v>
      </c>
      <c r="P461" s="192"/>
    </row>
    <row r="462" spans="1:16">
      <c r="A462" s="192" t="s">
        <v>3842</v>
      </c>
      <c r="B462" s="192" t="s">
        <v>1968</v>
      </c>
      <c r="C462" s="192" t="s">
        <v>1350</v>
      </c>
      <c r="D462" s="192" t="s">
        <v>5092</v>
      </c>
      <c r="E462" s="192">
        <v>37.175699999999999</v>
      </c>
      <c r="F462" s="192">
        <v>35.746499999999997</v>
      </c>
      <c r="G462" s="193">
        <v>0.87849999999999995</v>
      </c>
      <c r="H462" s="193">
        <v>0.91509999999999991</v>
      </c>
      <c r="I462" s="193">
        <v>0.87849999999999995</v>
      </c>
      <c r="J462" s="193">
        <v>0.91509999999999991</v>
      </c>
      <c r="K462" s="192"/>
      <c r="L462" s="192"/>
      <c r="M462" s="192"/>
      <c r="N462" s="192" t="s">
        <v>3547</v>
      </c>
      <c r="O462" s="192" t="s">
        <v>3547</v>
      </c>
      <c r="P462" s="192"/>
    </row>
    <row r="463" spans="1:16">
      <c r="A463" s="192" t="s">
        <v>1703</v>
      </c>
      <c r="B463" s="192" t="s">
        <v>1704</v>
      </c>
      <c r="C463" s="192" t="s">
        <v>1285</v>
      </c>
      <c r="D463" s="192" t="s">
        <v>712</v>
      </c>
      <c r="E463" s="192">
        <v>66.863499999999988</v>
      </c>
      <c r="F463" s="192">
        <v>65.600999999999999</v>
      </c>
      <c r="G463" s="193">
        <v>1.5800999999999998</v>
      </c>
      <c r="H463" s="193">
        <v>1.3678999999999999</v>
      </c>
      <c r="I463" s="193">
        <v>1.5800999999999998</v>
      </c>
      <c r="J463" s="193">
        <v>1.3678999999999999</v>
      </c>
      <c r="K463" s="192"/>
      <c r="L463" s="192"/>
      <c r="M463" s="192"/>
      <c r="N463" s="192" t="s">
        <v>3547</v>
      </c>
      <c r="O463" s="192" t="s">
        <v>3547</v>
      </c>
      <c r="P463" s="192"/>
    </row>
    <row r="464" spans="1:16">
      <c r="A464" s="192" t="s">
        <v>1705</v>
      </c>
      <c r="B464" s="192" t="s">
        <v>1706</v>
      </c>
      <c r="C464" s="192" t="s">
        <v>1307</v>
      </c>
      <c r="D464" s="192" t="s">
        <v>5105</v>
      </c>
      <c r="E464" s="192">
        <v>38.040099999999995</v>
      </c>
      <c r="F464" s="192">
        <v>36.994</v>
      </c>
      <c r="G464" s="193">
        <v>0.89899999999999991</v>
      </c>
      <c r="H464" s="193">
        <v>0.92969999999999997</v>
      </c>
      <c r="I464" s="193"/>
      <c r="J464" s="193"/>
      <c r="K464" s="192"/>
      <c r="L464" s="192"/>
      <c r="M464" s="192"/>
      <c r="N464" s="192" t="s">
        <v>3547</v>
      </c>
      <c r="O464" s="192" t="s">
        <v>3547</v>
      </c>
      <c r="P464" s="192"/>
    </row>
    <row r="465" spans="1:16">
      <c r="A465" s="192" t="s">
        <v>1707</v>
      </c>
      <c r="B465" s="192" t="s">
        <v>1708</v>
      </c>
      <c r="C465" s="192" t="s">
        <v>1610</v>
      </c>
      <c r="D465" s="192" t="s">
        <v>5106</v>
      </c>
      <c r="E465" s="192">
        <v>43.486699999999999</v>
      </c>
      <c r="F465" s="192">
        <v>43.245899999999999</v>
      </c>
      <c r="G465" s="193">
        <v>1.0276999999999998</v>
      </c>
      <c r="H465" s="193">
        <v>1.0188999999999999</v>
      </c>
      <c r="I465" s="193">
        <v>1.0276999999999998</v>
      </c>
      <c r="J465" s="193">
        <v>1.0188999999999999</v>
      </c>
      <c r="K465" s="192"/>
      <c r="L465" s="192"/>
      <c r="M465" s="192"/>
      <c r="N465" s="192" t="s">
        <v>3547</v>
      </c>
      <c r="O465" s="192" t="s">
        <v>3547</v>
      </c>
      <c r="P465" s="192"/>
    </row>
    <row r="466" spans="1:16">
      <c r="A466" s="192" t="s">
        <v>4719</v>
      </c>
      <c r="B466" s="192" t="s">
        <v>1969</v>
      </c>
      <c r="C466" s="192" t="s">
        <v>1682</v>
      </c>
      <c r="D466" s="192" t="s">
        <v>5126</v>
      </c>
      <c r="E466" s="192">
        <v>40.265099999999997</v>
      </c>
      <c r="F466" s="192">
        <v>39.794499999999999</v>
      </c>
      <c r="G466" s="193">
        <v>0.9514999999999999</v>
      </c>
      <c r="H466" s="193">
        <v>0.96649999999999991</v>
      </c>
      <c r="I466" s="193">
        <v>0.9514999999999999</v>
      </c>
      <c r="J466" s="193">
        <v>0.96649999999999991</v>
      </c>
      <c r="K466" s="192"/>
      <c r="L466" s="192"/>
      <c r="M466" s="192"/>
      <c r="N466" s="192" t="s">
        <v>3547</v>
      </c>
      <c r="O466" s="192" t="s">
        <v>3547</v>
      </c>
      <c r="P466" s="192"/>
    </row>
    <row r="467" spans="1:16">
      <c r="A467" s="192" t="s">
        <v>1709</v>
      </c>
      <c r="B467" s="192" t="s">
        <v>1710</v>
      </c>
      <c r="C467" s="192" t="s">
        <v>1298</v>
      </c>
      <c r="D467" s="192" t="s">
        <v>5100</v>
      </c>
      <c r="E467" s="192">
        <v>41.196599999999997</v>
      </c>
      <c r="F467" s="192">
        <v>40.360599999999998</v>
      </c>
      <c r="G467" s="193">
        <v>0.97359999999999991</v>
      </c>
      <c r="H467" s="193">
        <v>0.9817999999999999</v>
      </c>
      <c r="I467" s="193"/>
      <c r="J467" s="193"/>
      <c r="K467" s="192"/>
      <c r="L467" s="192"/>
      <c r="M467" s="192"/>
      <c r="N467" s="192" t="s">
        <v>3547</v>
      </c>
      <c r="O467" s="192" t="s">
        <v>3547</v>
      </c>
      <c r="P467" s="192"/>
    </row>
    <row r="468" spans="1:16">
      <c r="A468" s="192" t="s">
        <v>1709</v>
      </c>
      <c r="B468" s="192" t="s">
        <v>1710</v>
      </c>
      <c r="C468" s="192" t="s">
        <v>1295</v>
      </c>
      <c r="D468" s="192" t="s">
        <v>5097</v>
      </c>
      <c r="E468" s="192">
        <v>41.196599999999997</v>
      </c>
      <c r="F468" s="192">
        <v>40.360599999999998</v>
      </c>
      <c r="G468" s="193">
        <v>0.97359999999999991</v>
      </c>
      <c r="H468" s="193">
        <v>0.9817999999999999</v>
      </c>
      <c r="I468" s="193">
        <v>0.97359999999999991</v>
      </c>
      <c r="J468" s="193">
        <v>0.9817999999999999</v>
      </c>
      <c r="K468" s="192"/>
      <c r="L468" s="192"/>
      <c r="M468" s="192"/>
      <c r="N468" s="192" t="s">
        <v>3547</v>
      </c>
      <c r="O468" s="192" t="s">
        <v>3547</v>
      </c>
      <c r="P468" s="192"/>
    </row>
    <row r="469" spans="1:16">
      <c r="A469" s="192" t="s">
        <v>1711</v>
      </c>
      <c r="B469" s="192" t="s">
        <v>1712</v>
      </c>
      <c r="C469" s="192" t="s">
        <v>1294</v>
      </c>
      <c r="D469" s="192" t="s">
        <v>5095</v>
      </c>
      <c r="E469" s="192">
        <v>38.132499999999993</v>
      </c>
      <c r="F469" s="192">
        <v>37.356299999999997</v>
      </c>
      <c r="G469" s="193">
        <v>0.9010999999999999</v>
      </c>
      <c r="H469" s="193">
        <v>0.93119999999999992</v>
      </c>
      <c r="I469" s="193">
        <v>0.9010999999999999</v>
      </c>
      <c r="J469" s="193">
        <v>0.93119999999999992</v>
      </c>
      <c r="K469" s="192"/>
      <c r="L469" s="192"/>
      <c r="M469" s="192"/>
      <c r="N469" s="192" t="s">
        <v>3547</v>
      </c>
      <c r="O469" s="192" t="s">
        <v>3547</v>
      </c>
      <c r="P469" s="192"/>
    </row>
    <row r="470" spans="1:16">
      <c r="A470" s="192" t="s">
        <v>1711</v>
      </c>
      <c r="B470" s="192" t="s">
        <v>1712</v>
      </c>
      <c r="C470" s="192" t="s">
        <v>1295</v>
      </c>
      <c r="D470" s="192" t="s">
        <v>5097</v>
      </c>
      <c r="E470" s="192">
        <v>38.132499999999993</v>
      </c>
      <c r="F470" s="192">
        <v>37.356299999999997</v>
      </c>
      <c r="G470" s="193">
        <v>0.9010999999999999</v>
      </c>
      <c r="H470" s="193">
        <v>0.93119999999999992</v>
      </c>
      <c r="I470" s="193">
        <v>0.9010999999999999</v>
      </c>
      <c r="J470" s="193">
        <v>0.93119999999999992</v>
      </c>
      <c r="K470" s="192"/>
      <c r="L470" s="192"/>
      <c r="M470" s="192"/>
      <c r="N470" s="192" t="s">
        <v>3547</v>
      </c>
      <c r="O470" s="192" t="s">
        <v>3547</v>
      </c>
      <c r="P470" s="192"/>
    </row>
    <row r="471" spans="1:16">
      <c r="A471" s="192" t="s">
        <v>4476</v>
      </c>
      <c r="B471" s="192" t="s">
        <v>1970</v>
      </c>
      <c r="C471" s="192" t="s">
        <v>1330</v>
      </c>
      <c r="D471" s="192" t="s">
        <v>5120</v>
      </c>
      <c r="E471" s="192">
        <v>44.754299999999994</v>
      </c>
      <c r="F471" s="192">
        <v>43.538599999999995</v>
      </c>
      <c r="G471" s="193">
        <v>1.0721999999999998</v>
      </c>
      <c r="H471" s="193">
        <v>1.0488999999999999</v>
      </c>
      <c r="I471" s="193"/>
      <c r="J471" s="193"/>
      <c r="K471" s="192"/>
      <c r="L471" s="192" t="s">
        <v>3550</v>
      </c>
      <c r="M471" s="192">
        <v>1.0646999999999998</v>
      </c>
      <c r="N471" s="192" t="s">
        <v>3547</v>
      </c>
      <c r="O471" s="192" t="s">
        <v>3547</v>
      </c>
      <c r="P471" s="192"/>
    </row>
    <row r="472" spans="1:16">
      <c r="A472" s="192" t="s">
        <v>3712</v>
      </c>
      <c r="B472" s="192" t="s">
        <v>1971</v>
      </c>
      <c r="C472" s="192" t="s">
        <v>1285</v>
      </c>
      <c r="D472" s="192" t="s">
        <v>712</v>
      </c>
      <c r="E472" s="192">
        <v>71.519799999999989</v>
      </c>
      <c r="F472" s="192">
        <v>68.926699999999997</v>
      </c>
      <c r="G472" s="193">
        <v>1.6900999999999999</v>
      </c>
      <c r="H472" s="193">
        <v>1.4323999999999999</v>
      </c>
      <c r="I472" s="193"/>
      <c r="J472" s="193"/>
      <c r="K472" s="192"/>
      <c r="L472" s="192"/>
      <c r="M472" s="192"/>
      <c r="N472" s="192" t="s">
        <v>3547</v>
      </c>
      <c r="O472" s="192" t="s">
        <v>3547</v>
      </c>
      <c r="P472" s="192"/>
    </row>
    <row r="473" spans="1:16">
      <c r="A473" s="192" t="s">
        <v>3765</v>
      </c>
      <c r="B473" s="192" t="s">
        <v>1972</v>
      </c>
      <c r="C473" s="192" t="s">
        <v>1472</v>
      </c>
      <c r="D473" s="192" t="s">
        <v>896</v>
      </c>
      <c r="E473" s="192">
        <v>39.625999999999998</v>
      </c>
      <c r="F473" s="192">
        <v>39.143699999999995</v>
      </c>
      <c r="G473" s="193">
        <v>1.1205999999999998</v>
      </c>
      <c r="H473" s="193">
        <v>1.0810999999999999</v>
      </c>
      <c r="I473" s="193"/>
      <c r="J473" s="193"/>
      <c r="K473" s="192"/>
      <c r="L473" s="192" t="s">
        <v>3550</v>
      </c>
      <c r="M473" s="192">
        <v>0.94269999999999987</v>
      </c>
      <c r="N473" s="192" t="s">
        <v>3547</v>
      </c>
      <c r="O473" s="192" t="s">
        <v>3547</v>
      </c>
      <c r="P473" s="192"/>
    </row>
    <row r="474" spans="1:16">
      <c r="A474" s="192" t="s">
        <v>3765</v>
      </c>
      <c r="B474" s="192" t="s">
        <v>1972</v>
      </c>
      <c r="C474" s="192" t="s">
        <v>1787</v>
      </c>
      <c r="D474" s="192" t="s">
        <v>5103</v>
      </c>
      <c r="E474" s="192">
        <v>39.625999999999998</v>
      </c>
      <c r="F474" s="192">
        <v>39.143699999999995</v>
      </c>
      <c r="G474" s="193">
        <v>0.9363999999999999</v>
      </c>
      <c r="H474" s="193">
        <v>0.95599999999999996</v>
      </c>
      <c r="I474" s="193"/>
      <c r="J474" s="193"/>
      <c r="K474" s="192"/>
      <c r="L474" s="192"/>
      <c r="M474" s="192"/>
      <c r="N474" s="192" t="s">
        <v>3547</v>
      </c>
      <c r="O474" s="192" t="s">
        <v>3547</v>
      </c>
      <c r="P474" s="192"/>
    </row>
    <row r="475" spans="1:16">
      <c r="A475" s="192" t="s">
        <v>1713</v>
      </c>
      <c r="B475" s="192" t="s">
        <v>1714</v>
      </c>
      <c r="C475" s="192" t="s">
        <v>1682</v>
      </c>
      <c r="D475" s="192" t="s">
        <v>5126</v>
      </c>
      <c r="E475" s="192">
        <v>41.033299999999997</v>
      </c>
      <c r="F475" s="192">
        <v>39.917299999999997</v>
      </c>
      <c r="G475" s="193">
        <v>0.9696999999999999</v>
      </c>
      <c r="H475" s="193">
        <v>0.97919999999999996</v>
      </c>
      <c r="I475" s="193">
        <v>0.95609999999999995</v>
      </c>
      <c r="J475" s="193">
        <v>0.9696999999999999</v>
      </c>
      <c r="K475" s="192"/>
      <c r="L475" s="192"/>
      <c r="M475" s="192"/>
      <c r="N475" s="192" t="s">
        <v>3547</v>
      </c>
      <c r="O475" s="192" t="s">
        <v>3547</v>
      </c>
      <c r="P475" s="192"/>
    </row>
    <row r="476" spans="1:16">
      <c r="A476" s="192" t="s">
        <v>4677</v>
      </c>
      <c r="B476" s="192" t="s">
        <v>1973</v>
      </c>
      <c r="C476" s="192" t="s">
        <v>1337</v>
      </c>
      <c r="D476" s="192" t="s">
        <v>5125</v>
      </c>
      <c r="E476" s="192">
        <v>33.842699999999994</v>
      </c>
      <c r="F476" s="192">
        <v>35.534199999999998</v>
      </c>
      <c r="G476" s="193">
        <v>0.79969999999999997</v>
      </c>
      <c r="H476" s="193">
        <v>0.85809999999999997</v>
      </c>
      <c r="I476" s="193"/>
      <c r="J476" s="193"/>
      <c r="K476" s="192"/>
      <c r="L476" s="192"/>
      <c r="M476" s="192"/>
      <c r="N476" s="192" t="s">
        <v>3547</v>
      </c>
      <c r="O476" s="192" t="s">
        <v>3547</v>
      </c>
      <c r="P476" s="192"/>
    </row>
    <row r="477" spans="1:16">
      <c r="A477" s="192" t="s">
        <v>1715</v>
      </c>
      <c r="B477" s="192" t="s">
        <v>1716</v>
      </c>
      <c r="C477" s="192" t="s">
        <v>1337</v>
      </c>
      <c r="D477" s="192" t="s">
        <v>5125</v>
      </c>
      <c r="E477" s="192">
        <v>36.265499999999996</v>
      </c>
      <c r="F477" s="192">
        <v>35.772499999999994</v>
      </c>
      <c r="G477" s="193">
        <v>0.85699999999999987</v>
      </c>
      <c r="H477" s="193">
        <v>0.89969999999999994</v>
      </c>
      <c r="I477" s="193">
        <v>0.85699999999999987</v>
      </c>
      <c r="J477" s="193">
        <v>0.89969999999999994</v>
      </c>
      <c r="K477" s="192"/>
      <c r="L477" s="192"/>
      <c r="M477" s="192"/>
      <c r="N477" s="192" t="s">
        <v>3547</v>
      </c>
      <c r="O477" s="192" t="s">
        <v>3547</v>
      </c>
      <c r="P477" s="192"/>
    </row>
    <row r="478" spans="1:16">
      <c r="A478" s="192" t="s">
        <v>3682</v>
      </c>
      <c r="B478" s="192" t="s">
        <v>1974</v>
      </c>
      <c r="C478" s="192" t="s">
        <v>1285</v>
      </c>
      <c r="D478" s="192" t="s">
        <v>712</v>
      </c>
      <c r="E478" s="192">
        <v>51.506899999999995</v>
      </c>
      <c r="F478" s="192">
        <v>50.048299999999998</v>
      </c>
      <c r="G478" s="193">
        <v>1.2777999999999998</v>
      </c>
      <c r="H478" s="193">
        <v>1.1827999999999999</v>
      </c>
      <c r="I478" s="193"/>
      <c r="J478" s="193"/>
      <c r="K478" s="192"/>
      <c r="L478" s="192" t="s">
        <v>3550</v>
      </c>
      <c r="M478" s="192">
        <v>1.2253999999999998</v>
      </c>
      <c r="N478" s="192" t="s">
        <v>3547</v>
      </c>
      <c r="O478" s="192" t="s">
        <v>3547</v>
      </c>
      <c r="P478" s="192"/>
    </row>
    <row r="479" spans="1:16">
      <c r="A479" s="192" t="s">
        <v>3673</v>
      </c>
      <c r="B479" s="192" t="s">
        <v>1975</v>
      </c>
      <c r="C479" s="192" t="s">
        <v>1285</v>
      </c>
      <c r="D479" s="192" t="s">
        <v>712</v>
      </c>
      <c r="E479" s="192">
        <v>72.453699999999998</v>
      </c>
      <c r="F479" s="192">
        <v>70.660499999999999</v>
      </c>
      <c r="G479" s="193">
        <v>1.7121999999999999</v>
      </c>
      <c r="H479" s="193">
        <v>1.4451999999999998</v>
      </c>
      <c r="I479" s="193"/>
      <c r="J479" s="193"/>
      <c r="K479" s="192"/>
      <c r="L479" s="192"/>
      <c r="M479" s="192"/>
      <c r="N479" s="192" t="s">
        <v>3547</v>
      </c>
      <c r="O479" s="192" t="s">
        <v>3547</v>
      </c>
      <c r="P479" s="192"/>
    </row>
    <row r="480" spans="1:16">
      <c r="A480" s="192" t="s">
        <v>4538</v>
      </c>
      <c r="B480" s="192" t="s">
        <v>4872</v>
      </c>
      <c r="C480" s="192" t="s">
        <v>1788</v>
      </c>
      <c r="D480" s="192" t="s">
        <v>5121</v>
      </c>
      <c r="E480" s="192">
        <v>18.6404</v>
      </c>
      <c r="F480" s="192">
        <v>18.254999999999999</v>
      </c>
      <c r="G480" s="193">
        <v>0.44049999999999995</v>
      </c>
      <c r="H480" s="193">
        <v>0.57039999999999991</v>
      </c>
      <c r="I480" s="193"/>
      <c r="J480" s="193"/>
      <c r="K480" s="192"/>
      <c r="L480" s="192"/>
      <c r="M480" s="192"/>
      <c r="N480" s="192" t="s">
        <v>3547</v>
      </c>
      <c r="O480" s="192" t="s">
        <v>3547</v>
      </c>
      <c r="P480" s="192"/>
    </row>
    <row r="481" spans="1:16">
      <c r="A481" s="192" t="s">
        <v>1717</v>
      </c>
      <c r="B481" s="192" t="s">
        <v>1718</v>
      </c>
      <c r="C481" s="192" t="s">
        <v>1285</v>
      </c>
      <c r="D481" s="192" t="s">
        <v>712</v>
      </c>
      <c r="E481" s="192">
        <v>73.253599999999992</v>
      </c>
      <c r="F481" s="192">
        <v>71.587899999999991</v>
      </c>
      <c r="G481" s="193">
        <v>1.7311999999999999</v>
      </c>
      <c r="H481" s="193">
        <v>1.4561999999999999</v>
      </c>
      <c r="I481" s="193">
        <v>1.6960999999999999</v>
      </c>
      <c r="J481" s="193">
        <v>1.4359</v>
      </c>
      <c r="K481" s="192"/>
      <c r="L481" s="192"/>
      <c r="M481" s="192"/>
      <c r="N481" s="192" t="s">
        <v>3547</v>
      </c>
      <c r="O481" s="192" t="s">
        <v>3547</v>
      </c>
      <c r="P481" s="192"/>
    </row>
    <row r="482" spans="1:16">
      <c r="A482" s="192" t="s">
        <v>4526</v>
      </c>
      <c r="B482" s="192" t="s">
        <v>1976</v>
      </c>
      <c r="C482" s="192" t="s">
        <v>1788</v>
      </c>
      <c r="D482" s="192" t="s">
        <v>5121</v>
      </c>
      <c r="E482" s="192">
        <v>17.826899999999998</v>
      </c>
      <c r="F482" s="192">
        <v>17.415199999999999</v>
      </c>
      <c r="G482" s="193">
        <v>0.42129999999999995</v>
      </c>
      <c r="H482" s="193">
        <v>0.55319999999999991</v>
      </c>
      <c r="I482" s="193"/>
      <c r="J482" s="193"/>
      <c r="K482" s="192"/>
      <c r="L482" s="192"/>
      <c r="M482" s="192"/>
      <c r="N482" s="192" t="s">
        <v>3547</v>
      </c>
      <c r="O482" s="192" t="s">
        <v>3547</v>
      </c>
      <c r="P482" s="192"/>
    </row>
    <row r="483" spans="1:16">
      <c r="A483" s="192" t="s">
        <v>1719</v>
      </c>
      <c r="B483" s="192" t="s">
        <v>1720</v>
      </c>
      <c r="C483" s="192" t="s">
        <v>1285</v>
      </c>
      <c r="D483" s="192" t="s">
        <v>712</v>
      </c>
      <c r="E483" s="192">
        <v>53.8324</v>
      </c>
      <c r="F483" s="192">
        <v>52.196799999999996</v>
      </c>
      <c r="G483" s="193">
        <v>1.2777999999999998</v>
      </c>
      <c r="H483" s="193">
        <v>1.1827999999999999</v>
      </c>
      <c r="I483" s="193"/>
      <c r="J483" s="193"/>
      <c r="K483" s="192"/>
      <c r="L483" s="192" t="s">
        <v>3550</v>
      </c>
      <c r="M483" s="192">
        <v>1.2806999999999999</v>
      </c>
      <c r="N483" s="192" t="s">
        <v>3547</v>
      </c>
      <c r="O483" s="192" t="s">
        <v>3547</v>
      </c>
      <c r="P483" s="192"/>
    </row>
    <row r="484" spans="1:16">
      <c r="A484" s="192" t="s">
        <v>3709</v>
      </c>
      <c r="B484" s="192" t="s">
        <v>1977</v>
      </c>
      <c r="C484" s="192" t="s">
        <v>1285</v>
      </c>
      <c r="D484" s="192" t="s">
        <v>712</v>
      </c>
      <c r="E484" s="192">
        <v>74.1267</v>
      </c>
      <c r="F484" s="192">
        <v>71.833099999999988</v>
      </c>
      <c r="G484" s="193">
        <v>1.7740999999999998</v>
      </c>
      <c r="H484" s="193">
        <v>1.4807999999999999</v>
      </c>
      <c r="I484" s="193">
        <v>1.7740999999999998</v>
      </c>
      <c r="J484" s="193">
        <v>1.4807999999999999</v>
      </c>
      <c r="K484" s="192"/>
      <c r="L484" s="192"/>
      <c r="M484" s="192"/>
      <c r="N484" s="192" t="s">
        <v>3547</v>
      </c>
      <c r="O484" s="192" t="s">
        <v>3547</v>
      </c>
      <c r="P484" s="192"/>
    </row>
    <row r="485" spans="1:16">
      <c r="A485" s="192" t="s">
        <v>1721</v>
      </c>
      <c r="B485" s="192" t="s">
        <v>1722</v>
      </c>
      <c r="C485" s="192" t="s">
        <v>1285</v>
      </c>
      <c r="D485" s="192" t="s">
        <v>712</v>
      </c>
      <c r="E485" s="192">
        <v>75.879499999999993</v>
      </c>
      <c r="F485" s="192">
        <v>74.297799999999995</v>
      </c>
      <c r="G485" s="193">
        <v>1.7930999999999999</v>
      </c>
      <c r="H485" s="193">
        <v>1.4916999999999998</v>
      </c>
      <c r="I485" s="193"/>
      <c r="J485" s="193"/>
      <c r="K485" s="192"/>
      <c r="L485" s="192"/>
      <c r="M485" s="192"/>
      <c r="N485" s="192" t="s">
        <v>3547</v>
      </c>
      <c r="O485" s="192" t="s">
        <v>3547</v>
      </c>
      <c r="P485" s="192"/>
    </row>
    <row r="486" spans="1:16">
      <c r="A486" s="192" t="s">
        <v>1723</v>
      </c>
      <c r="B486" s="192" t="s">
        <v>1724</v>
      </c>
      <c r="C486" s="192" t="s">
        <v>1353</v>
      </c>
      <c r="D486" s="192" t="s">
        <v>5113</v>
      </c>
      <c r="E486" s="192">
        <v>46.771599999999999</v>
      </c>
      <c r="F486" s="192">
        <v>43.267099999999999</v>
      </c>
      <c r="G486" s="193">
        <v>1.1052999999999999</v>
      </c>
      <c r="H486" s="193">
        <v>1.071</v>
      </c>
      <c r="I486" s="193">
        <v>0.93089999999999995</v>
      </c>
      <c r="J486" s="193">
        <v>0.95209999999999995</v>
      </c>
      <c r="K486" s="192"/>
      <c r="L486" s="192"/>
      <c r="M486" s="192"/>
      <c r="N486" s="192" t="s">
        <v>3547</v>
      </c>
      <c r="O486" s="192" t="s">
        <v>3547</v>
      </c>
      <c r="P486" s="192"/>
    </row>
    <row r="487" spans="1:16">
      <c r="A487" s="192" t="s">
        <v>1978</v>
      </c>
      <c r="B487" s="192" t="s">
        <v>1979</v>
      </c>
      <c r="C487" s="192" t="s">
        <v>1285</v>
      </c>
      <c r="D487" s="192" t="s">
        <v>712</v>
      </c>
      <c r="E487" s="192">
        <v>56.4619</v>
      </c>
      <c r="F487" s="192">
        <v>53.712599999999995</v>
      </c>
      <c r="G487" s="193">
        <v>1.3342999999999998</v>
      </c>
      <c r="H487" s="193">
        <v>1.2183999999999999</v>
      </c>
      <c r="I487" s="193">
        <v>1.3342999999999998</v>
      </c>
      <c r="J487" s="193">
        <v>1.2183999999999999</v>
      </c>
      <c r="K487" s="192"/>
      <c r="L487" s="192"/>
      <c r="M487" s="192"/>
      <c r="N487" s="192" t="s">
        <v>3547</v>
      </c>
      <c r="O487" s="192" t="s">
        <v>3547</v>
      </c>
      <c r="P487" s="192"/>
    </row>
    <row r="488" spans="1:16">
      <c r="A488" s="192" t="s">
        <v>1725</v>
      </c>
      <c r="B488" s="192" t="s">
        <v>1726</v>
      </c>
      <c r="C488" s="192" t="s">
        <v>1285</v>
      </c>
      <c r="D488" s="192" t="s">
        <v>712</v>
      </c>
      <c r="E488" s="192">
        <v>67.686299999999989</v>
      </c>
      <c r="F488" s="192">
        <v>66.683099999999996</v>
      </c>
      <c r="G488" s="193">
        <v>1.5994999999999999</v>
      </c>
      <c r="H488" s="193">
        <v>1.3794</v>
      </c>
      <c r="I488" s="193">
        <v>1.5858999999999999</v>
      </c>
      <c r="J488" s="193">
        <v>1.3714</v>
      </c>
      <c r="K488" s="192"/>
      <c r="L488" s="192"/>
      <c r="M488" s="192"/>
      <c r="N488" s="192" t="s">
        <v>3547</v>
      </c>
      <c r="O488" s="192" t="s">
        <v>3547</v>
      </c>
      <c r="P488" s="192"/>
    </row>
    <row r="489" spans="1:16">
      <c r="A489" s="192" t="s">
        <v>1727</v>
      </c>
      <c r="B489" s="192" t="s">
        <v>1728</v>
      </c>
      <c r="C489" s="192" t="s">
        <v>1350</v>
      </c>
      <c r="D489" s="192" t="s">
        <v>5092</v>
      </c>
      <c r="E489" s="192">
        <v>33.724999999999994</v>
      </c>
      <c r="F489" s="192">
        <v>34.496299999999998</v>
      </c>
      <c r="G489" s="193">
        <v>0.80539999999999989</v>
      </c>
      <c r="H489" s="193">
        <v>0.86229999999999996</v>
      </c>
      <c r="I489" s="193">
        <v>0.80539999999999989</v>
      </c>
      <c r="J489" s="193">
        <v>0.86229999999999996</v>
      </c>
      <c r="K489" s="192"/>
      <c r="L489" s="192"/>
      <c r="M489" s="192"/>
      <c r="N489" s="192" t="s">
        <v>3547</v>
      </c>
      <c r="O489" s="192" t="s">
        <v>3547</v>
      </c>
      <c r="P489" s="192"/>
    </row>
    <row r="490" spans="1:16">
      <c r="A490" s="192" t="s">
        <v>1727</v>
      </c>
      <c r="B490" s="192" t="s">
        <v>1728</v>
      </c>
      <c r="C490" s="192" t="s">
        <v>1333</v>
      </c>
      <c r="D490" s="192" t="s">
        <v>5123</v>
      </c>
      <c r="E490" s="192">
        <v>33.724999999999994</v>
      </c>
      <c r="F490" s="192">
        <v>34.496299999999998</v>
      </c>
      <c r="G490" s="193"/>
      <c r="H490" s="193"/>
      <c r="I490" s="193">
        <v>0.80539999999999989</v>
      </c>
      <c r="J490" s="193">
        <v>0.86229999999999996</v>
      </c>
      <c r="K490" s="192"/>
      <c r="L490" s="192"/>
      <c r="M490" s="192"/>
      <c r="N490" s="192" t="s">
        <v>3547</v>
      </c>
      <c r="O490" s="192" t="s">
        <v>3547</v>
      </c>
      <c r="P490" s="192"/>
    </row>
    <row r="491" spans="1:16">
      <c r="A491" s="192" t="s">
        <v>4485</v>
      </c>
      <c r="B491" s="192" t="s">
        <v>1980</v>
      </c>
      <c r="C491" s="192" t="s">
        <v>1326</v>
      </c>
      <c r="D491" s="192" t="s">
        <v>5118</v>
      </c>
      <c r="E491" s="192">
        <v>35.107099999999996</v>
      </c>
      <c r="F491" s="192">
        <v>34.274999999999999</v>
      </c>
      <c r="G491" s="193">
        <v>0.82959999999999989</v>
      </c>
      <c r="H491" s="193">
        <v>0.8798999999999999</v>
      </c>
      <c r="I491" s="193"/>
      <c r="J491" s="193"/>
      <c r="K491" s="192"/>
      <c r="L491" s="192"/>
      <c r="M491" s="192"/>
      <c r="N491" s="192" t="s">
        <v>3547</v>
      </c>
      <c r="O491" s="192" t="s">
        <v>3547</v>
      </c>
      <c r="P491" s="192"/>
    </row>
    <row r="492" spans="1:16">
      <c r="A492" s="192" t="s">
        <v>1729</v>
      </c>
      <c r="B492" s="192" t="s">
        <v>1730</v>
      </c>
      <c r="C492" s="192" t="s">
        <v>1342</v>
      </c>
      <c r="D492" s="192" t="s">
        <v>5129</v>
      </c>
      <c r="E492" s="192">
        <v>48.624699999999997</v>
      </c>
      <c r="F492" s="192">
        <v>47.897099999999995</v>
      </c>
      <c r="G492" s="193">
        <v>1.1490999999999998</v>
      </c>
      <c r="H492" s="193">
        <v>1.0997999999999999</v>
      </c>
      <c r="I492" s="193">
        <v>1.1374</v>
      </c>
      <c r="J492" s="193">
        <v>1.0921999999999998</v>
      </c>
      <c r="K492" s="192"/>
      <c r="L492" s="192"/>
      <c r="M492" s="192"/>
      <c r="N492" s="192" t="s">
        <v>3547</v>
      </c>
      <c r="O492" s="192" t="s">
        <v>3547</v>
      </c>
      <c r="P492" s="192"/>
    </row>
    <row r="493" spans="1:16">
      <c r="A493" s="192" t="s">
        <v>3800</v>
      </c>
      <c r="B493" s="192" t="s">
        <v>1981</v>
      </c>
      <c r="C493" s="192" t="s">
        <v>1292</v>
      </c>
      <c r="D493" s="192" t="s">
        <v>5091</v>
      </c>
      <c r="E493" s="192">
        <v>36.389899999999997</v>
      </c>
      <c r="F493" s="192">
        <v>36.288099999999993</v>
      </c>
      <c r="G493" s="193">
        <v>0.85989999999999989</v>
      </c>
      <c r="H493" s="193">
        <v>0.90179999999999993</v>
      </c>
      <c r="I493" s="193"/>
      <c r="J493" s="193"/>
      <c r="K493" s="192"/>
      <c r="L493" s="192"/>
      <c r="M493" s="192"/>
      <c r="N493" s="192" t="s">
        <v>3547</v>
      </c>
      <c r="O493" s="192" t="s">
        <v>3547</v>
      </c>
      <c r="P493" s="192"/>
    </row>
    <row r="494" spans="1:16">
      <c r="A494" s="192" t="s">
        <v>3790</v>
      </c>
      <c r="B494" s="192" t="s">
        <v>1982</v>
      </c>
      <c r="C494" s="192" t="s">
        <v>1292</v>
      </c>
      <c r="D494" s="192" t="s">
        <v>5091</v>
      </c>
      <c r="E494" s="192">
        <v>33.024499999999996</v>
      </c>
      <c r="F494" s="192">
        <v>32.077699999999993</v>
      </c>
      <c r="G494" s="193">
        <v>0.83009999999999995</v>
      </c>
      <c r="H494" s="193">
        <v>0.88029999999999997</v>
      </c>
      <c r="I494" s="193"/>
      <c r="J494" s="193"/>
      <c r="K494" s="192"/>
      <c r="L494" s="192" t="s">
        <v>3550</v>
      </c>
      <c r="M494" s="192">
        <v>0.78569999999999995</v>
      </c>
      <c r="N494" s="192" t="s">
        <v>3547</v>
      </c>
      <c r="O494" s="192" t="s">
        <v>3547</v>
      </c>
      <c r="P494" s="192"/>
    </row>
    <row r="495" spans="1:16">
      <c r="A495" s="192" t="s">
        <v>4824</v>
      </c>
      <c r="B495" s="192" t="s">
        <v>1983</v>
      </c>
      <c r="C495" s="192" t="s">
        <v>1479</v>
      </c>
      <c r="D495" s="192" t="s">
        <v>5130</v>
      </c>
      <c r="E495" s="192">
        <v>39.230699999999999</v>
      </c>
      <c r="F495" s="192">
        <v>38.571499999999993</v>
      </c>
      <c r="G495" s="193">
        <v>0.92959999999999987</v>
      </c>
      <c r="H495" s="193">
        <v>0.95119999999999993</v>
      </c>
      <c r="I495" s="193"/>
      <c r="J495" s="193"/>
      <c r="K495" s="192"/>
      <c r="L495" s="192" t="s">
        <v>3550</v>
      </c>
      <c r="M495" s="192">
        <v>0.93329999999999991</v>
      </c>
      <c r="N495" s="192" t="s">
        <v>3547</v>
      </c>
      <c r="O495" s="192" t="s">
        <v>3547</v>
      </c>
      <c r="P495" s="192"/>
    </row>
    <row r="496" spans="1:16">
      <c r="A496" s="192" t="s">
        <v>1731</v>
      </c>
      <c r="B496" s="192" t="s">
        <v>1732</v>
      </c>
      <c r="C496" s="192" t="s">
        <v>1328</v>
      </c>
      <c r="D496" s="192" t="s">
        <v>5119</v>
      </c>
      <c r="E496" s="192">
        <v>37.531299999999995</v>
      </c>
      <c r="F496" s="192">
        <v>36.195999999999998</v>
      </c>
      <c r="G496" s="193"/>
      <c r="H496" s="193"/>
      <c r="I496" s="193">
        <v>0.8748999999999999</v>
      </c>
      <c r="J496" s="193">
        <v>0.91249999999999998</v>
      </c>
      <c r="K496" s="192"/>
      <c r="L496" s="192"/>
      <c r="M496" s="192"/>
      <c r="N496" s="192" t="s">
        <v>3547</v>
      </c>
      <c r="O496" s="192" t="s">
        <v>3547</v>
      </c>
      <c r="P496" s="192"/>
    </row>
    <row r="497" spans="1:16">
      <c r="A497" s="192" t="s">
        <v>1731</v>
      </c>
      <c r="B497" s="192" t="s">
        <v>1732</v>
      </c>
      <c r="C497" s="192" t="s">
        <v>1337</v>
      </c>
      <c r="D497" s="192" t="s">
        <v>5125</v>
      </c>
      <c r="E497" s="192">
        <v>37.531299999999995</v>
      </c>
      <c r="F497" s="192">
        <v>36.195999999999998</v>
      </c>
      <c r="G497" s="193">
        <v>0.88689999999999991</v>
      </c>
      <c r="H497" s="193">
        <v>0.92109999999999992</v>
      </c>
      <c r="I497" s="193"/>
      <c r="J497" s="193"/>
      <c r="K497" s="192"/>
      <c r="L497" s="192"/>
      <c r="M497" s="192"/>
      <c r="N497" s="192" t="s">
        <v>3547</v>
      </c>
      <c r="O497" s="192" t="s">
        <v>3547</v>
      </c>
      <c r="P497" s="192"/>
    </row>
    <row r="498" spans="1:16">
      <c r="A498" s="192" t="s">
        <v>4062</v>
      </c>
      <c r="B498" s="192" t="s">
        <v>1984</v>
      </c>
      <c r="C498" s="192" t="s">
        <v>1303</v>
      </c>
      <c r="D498" s="192" t="s">
        <v>5089</v>
      </c>
      <c r="E498" s="192">
        <v>36.471199999999996</v>
      </c>
      <c r="F498" s="192">
        <v>35.789399999999993</v>
      </c>
      <c r="G498" s="193">
        <v>0.86189999999999989</v>
      </c>
      <c r="H498" s="193">
        <v>0.90319999999999989</v>
      </c>
      <c r="I498" s="193">
        <v>0.84959999999999991</v>
      </c>
      <c r="J498" s="193">
        <v>0.89439999999999997</v>
      </c>
      <c r="K498" s="192"/>
      <c r="L498" s="192"/>
      <c r="M498" s="192"/>
      <c r="N498" s="192" t="s">
        <v>3547</v>
      </c>
      <c r="O498" s="192" t="s">
        <v>3547</v>
      </c>
      <c r="P498" s="192"/>
    </row>
    <row r="499" spans="1:16">
      <c r="A499" s="192" t="s">
        <v>4062</v>
      </c>
      <c r="B499" s="192" t="s">
        <v>1984</v>
      </c>
      <c r="C499" s="192" t="s">
        <v>1337</v>
      </c>
      <c r="D499" s="192" t="s">
        <v>5125</v>
      </c>
      <c r="E499" s="192">
        <v>36.471199999999996</v>
      </c>
      <c r="F499" s="192">
        <v>35.789399999999993</v>
      </c>
      <c r="G499" s="193"/>
      <c r="H499" s="193"/>
      <c r="I499" s="193">
        <v>0.84959999999999991</v>
      </c>
      <c r="J499" s="193">
        <v>0.89439999999999997</v>
      </c>
      <c r="K499" s="192"/>
      <c r="L499" s="192"/>
      <c r="M499" s="192"/>
      <c r="N499" s="192" t="s">
        <v>3547</v>
      </c>
      <c r="O499" s="192" t="s">
        <v>3547</v>
      </c>
      <c r="P499" s="192"/>
    </row>
    <row r="500" spans="1:16">
      <c r="A500" s="192" t="s">
        <v>3630</v>
      </c>
      <c r="B500" s="192" t="s">
        <v>1985</v>
      </c>
      <c r="C500" s="192" t="s">
        <v>1574</v>
      </c>
      <c r="D500" s="192" t="s">
        <v>647</v>
      </c>
      <c r="E500" s="192">
        <v>38.373699999999999</v>
      </c>
      <c r="F500" s="192">
        <v>37.138599999999997</v>
      </c>
      <c r="G500" s="193">
        <v>1.0234999999999999</v>
      </c>
      <c r="H500" s="193">
        <v>1.0159999999999998</v>
      </c>
      <c r="I500" s="193"/>
      <c r="J500" s="193"/>
      <c r="K500" s="192"/>
      <c r="L500" s="192" t="s">
        <v>3550</v>
      </c>
      <c r="M500" s="192">
        <v>0.91289999999999993</v>
      </c>
      <c r="N500" s="192" t="s">
        <v>3547</v>
      </c>
      <c r="O500" s="192" t="s">
        <v>3547</v>
      </c>
      <c r="P500" s="192"/>
    </row>
    <row r="501" spans="1:16">
      <c r="A501" s="192" t="s">
        <v>1733</v>
      </c>
      <c r="B501" s="192" t="s">
        <v>1734</v>
      </c>
      <c r="C501" s="192" t="s">
        <v>1787</v>
      </c>
      <c r="D501" s="192" t="s">
        <v>5103</v>
      </c>
      <c r="E501" s="192">
        <v>40.312899999999999</v>
      </c>
      <c r="F501" s="192">
        <v>39.061999999999998</v>
      </c>
      <c r="G501" s="193">
        <v>0.95269999999999988</v>
      </c>
      <c r="H501" s="193">
        <v>0.96739999999999993</v>
      </c>
      <c r="I501" s="193"/>
      <c r="J501" s="193"/>
      <c r="K501" s="192"/>
      <c r="L501" s="192"/>
      <c r="M501" s="192"/>
      <c r="N501" s="192" t="s">
        <v>3547</v>
      </c>
      <c r="O501" s="192" t="s">
        <v>3547</v>
      </c>
      <c r="P501" s="192"/>
    </row>
    <row r="502" spans="1:16">
      <c r="A502" s="192" t="s">
        <v>1735</v>
      </c>
      <c r="B502" s="192" t="s">
        <v>1736</v>
      </c>
      <c r="C502" s="192" t="s">
        <v>1309</v>
      </c>
      <c r="D502" s="192" t="s">
        <v>5099</v>
      </c>
      <c r="E502" s="192">
        <v>35.4392</v>
      </c>
      <c r="F502" s="192">
        <v>35.302999999999997</v>
      </c>
      <c r="G502" s="193">
        <v>0.83749999999999991</v>
      </c>
      <c r="H502" s="193">
        <v>0.88559999999999994</v>
      </c>
      <c r="I502" s="193"/>
      <c r="J502" s="193"/>
      <c r="K502" s="192"/>
      <c r="L502" s="192"/>
      <c r="M502" s="192"/>
      <c r="N502" s="192" t="s">
        <v>3547</v>
      </c>
      <c r="O502" s="192" t="s">
        <v>3547</v>
      </c>
      <c r="P502" s="192"/>
    </row>
    <row r="503" spans="1:16">
      <c r="A503" s="192" t="s">
        <v>1735</v>
      </c>
      <c r="B503" s="192" t="s">
        <v>1736</v>
      </c>
      <c r="C503" s="192" t="s">
        <v>1345</v>
      </c>
      <c r="D503" s="192" t="s">
        <v>5090</v>
      </c>
      <c r="E503" s="192">
        <v>35.4392</v>
      </c>
      <c r="F503" s="192">
        <v>35.302999999999997</v>
      </c>
      <c r="G503" s="193">
        <v>0.86489999999999989</v>
      </c>
      <c r="H503" s="193">
        <v>0.90539999999999998</v>
      </c>
      <c r="I503" s="193"/>
      <c r="J503" s="193"/>
      <c r="K503" s="192"/>
      <c r="L503" s="192" t="s">
        <v>3550</v>
      </c>
      <c r="M503" s="192">
        <v>0.84309999999999996</v>
      </c>
      <c r="N503" s="192" t="s">
        <v>3547</v>
      </c>
      <c r="O503" s="192" t="s">
        <v>3547</v>
      </c>
      <c r="P503" s="192"/>
    </row>
    <row r="504" spans="1:16">
      <c r="A504" s="192" t="s">
        <v>1735</v>
      </c>
      <c r="B504" s="192" t="s">
        <v>1736</v>
      </c>
      <c r="C504" s="192" t="s">
        <v>1430</v>
      </c>
      <c r="D504" s="192" t="s">
        <v>5124</v>
      </c>
      <c r="E504" s="192">
        <v>35.4392</v>
      </c>
      <c r="F504" s="192">
        <v>35.302999999999997</v>
      </c>
      <c r="G504" s="193">
        <v>0.99999999999999989</v>
      </c>
      <c r="H504" s="193">
        <v>1</v>
      </c>
      <c r="I504" s="193"/>
      <c r="J504" s="193"/>
      <c r="K504" s="192" t="s">
        <v>3550</v>
      </c>
      <c r="L504" s="192"/>
      <c r="M504" s="192">
        <v>0.84309999999999996</v>
      </c>
      <c r="N504" s="192" t="s">
        <v>3547</v>
      </c>
      <c r="O504" s="192" t="s">
        <v>3547</v>
      </c>
      <c r="P504" s="192"/>
    </row>
    <row r="505" spans="1:16">
      <c r="A505" s="192" t="s">
        <v>4589</v>
      </c>
      <c r="B505" s="192" t="s">
        <v>1986</v>
      </c>
      <c r="C505" s="192" t="s">
        <v>1430</v>
      </c>
      <c r="D505" s="192" t="s">
        <v>5124</v>
      </c>
      <c r="E505" s="192">
        <v>34.865399999999994</v>
      </c>
      <c r="F505" s="192">
        <v>33.573499999999996</v>
      </c>
      <c r="G505" s="193">
        <v>0.99999999999999989</v>
      </c>
      <c r="H505" s="193">
        <v>1</v>
      </c>
      <c r="I505" s="193"/>
      <c r="J505" s="193"/>
      <c r="K505" s="192" t="s">
        <v>3550</v>
      </c>
      <c r="L505" s="192"/>
      <c r="M505" s="192">
        <v>0.8294999999999999</v>
      </c>
      <c r="N505" s="192" t="s">
        <v>3547</v>
      </c>
      <c r="O505" s="192" t="s">
        <v>3547</v>
      </c>
      <c r="P505" s="192"/>
    </row>
    <row r="506" spans="1:16">
      <c r="A506" s="192" t="s">
        <v>1737</v>
      </c>
      <c r="B506" s="192" t="s">
        <v>1738</v>
      </c>
      <c r="C506" s="192" t="s">
        <v>1402</v>
      </c>
      <c r="D506" s="192" t="s">
        <v>5098</v>
      </c>
      <c r="E506" s="192">
        <v>38.623199999999997</v>
      </c>
      <c r="F506" s="192">
        <v>38.403399999999998</v>
      </c>
      <c r="G506" s="193">
        <v>0.91279999999999994</v>
      </c>
      <c r="H506" s="193">
        <v>0.9393999999999999</v>
      </c>
      <c r="I506" s="193">
        <v>0.90069999999999995</v>
      </c>
      <c r="J506" s="193">
        <v>0.93089999999999995</v>
      </c>
      <c r="K506" s="192"/>
      <c r="L506" s="192"/>
      <c r="M506" s="192"/>
      <c r="N506" s="192" t="s">
        <v>3547</v>
      </c>
      <c r="O506" s="192" t="s">
        <v>3547</v>
      </c>
      <c r="P506" s="192"/>
    </row>
    <row r="507" spans="1:16">
      <c r="A507" s="192" t="s">
        <v>1737</v>
      </c>
      <c r="B507" s="192" t="s">
        <v>1738</v>
      </c>
      <c r="C507" s="192" t="s">
        <v>1307</v>
      </c>
      <c r="D507" s="192" t="s">
        <v>5105</v>
      </c>
      <c r="E507" s="192">
        <v>38.623199999999997</v>
      </c>
      <c r="F507" s="192">
        <v>38.403399999999998</v>
      </c>
      <c r="G507" s="193">
        <v>0.91279999999999994</v>
      </c>
      <c r="H507" s="193">
        <v>0.9393999999999999</v>
      </c>
      <c r="I507" s="193"/>
      <c r="J507" s="193"/>
      <c r="K507" s="192"/>
      <c r="L507" s="192"/>
      <c r="M507" s="192"/>
      <c r="N507" s="192" t="s">
        <v>3547</v>
      </c>
      <c r="O507" s="192" t="s">
        <v>3547</v>
      </c>
      <c r="P507" s="192"/>
    </row>
    <row r="508" spans="1:16">
      <c r="A508" s="192" t="s">
        <v>4559</v>
      </c>
      <c r="B508" s="192" t="s">
        <v>1987</v>
      </c>
      <c r="C508" s="192" t="s">
        <v>1333</v>
      </c>
      <c r="D508" s="192" t="s">
        <v>5123</v>
      </c>
      <c r="E508" s="192">
        <v>35.811499999999995</v>
      </c>
      <c r="F508" s="192">
        <v>34.393799999999999</v>
      </c>
      <c r="G508" s="193">
        <v>0.84629999999999994</v>
      </c>
      <c r="H508" s="193">
        <v>0.8919999999999999</v>
      </c>
      <c r="I508" s="193"/>
      <c r="J508" s="193"/>
      <c r="K508" s="192"/>
      <c r="L508" s="192"/>
      <c r="M508" s="192"/>
      <c r="N508" s="192" t="s">
        <v>3547</v>
      </c>
      <c r="O508" s="192" t="s">
        <v>3547</v>
      </c>
      <c r="P508" s="192"/>
    </row>
    <row r="509" spans="1:16">
      <c r="A509" s="192" t="s">
        <v>1739</v>
      </c>
      <c r="B509" s="192" t="s">
        <v>1740</v>
      </c>
      <c r="C509" s="192" t="s">
        <v>1342</v>
      </c>
      <c r="D509" s="192" t="s">
        <v>5129</v>
      </c>
      <c r="E509" s="192">
        <v>47.218499999999999</v>
      </c>
      <c r="F509" s="192">
        <v>46.988499999999995</v>
      </c>
      <c r="G509" s="193">
        <v>1.1158999999999999</v>
      </c>
      <c r="H509" s="193">
        <v>1.0779999999999998</v>
      </c>
      <c r="I509" s="193"/>
      <c r="J509" s="193"/>
      <c r="K509" s="192"/>
      <c r="L509" s="192"/>
      <c r="M509" s="192"/>
      <c r="N509" s="192" t="s">
        <v>3547</v>
      </c>
      <c r="O509" s="192" t="s">
        <v>3547</v>
      </c>
      <c r="P509" s="192"/>
    </row>
    <row r="510" spans="1:16">
      <c r="A510" s="192" t="s">
        <v>3910</v>
      </c>
      <c r="B510" s="192" t="s">
        <v>1988</v>
      </c>
      <c r="C510" s="192" t="s">
        <v>1294</v>
      </c>
      <c r="D510" s="192" t="s">
        <v>5095</v>
      </c>
      <c r="E510" s="192">
        <v>39.205799999999996</v>
      </c>
      <c r="F510" s="192">
        <v>37.976499999999994</v>
      </c>
      <c r="G510" s="193">
        <v>0.92649999999999988</v>
      </c>
      <c r="H510" s="193">
        <v>0.94909999999999994</v>
      </c>
      <c r="I510" s="193">
        <v>0.90529999999999988</v>
      </c>
      <c r="J510" s="193">
        <v>0.93409999999999993</v>
      </c>
      <c r="K510" s="192"/>
      <c r="L510" s="192"/>
      <c r="M510" s="192"/>
      <c r="N510" s="192" t="s">
        <v>3547</v>
      </c>
      <c r="O510" s="192" t="s">
        <v>3547</v>
      </c>
      <c r="P510" s="192"/>
    </row>
    <row r="511" spans="1:16">
      <c r="A511" s="192" t="s">
        <v>1741</v>
      </c>
      <c r="B511" s="192" t="s">
        <v>1742</v>
      </c>
      <c r="C511" s="192" t="s">
        <v>1305</v>
      </c>
      <c r="D511" s="192" t="s">
        <v>5104</v>
      </c>
      <c r="E511" s="192">
        <v>42.551899999999996</v>
      </c>
      <c r="F511" s="192">
        <v>42.083099999999995</v>
      </c>
      <c r="G511" s="193">
        <v>1.2429999999999999</v>
      </c>
      <c r="H511" s="193">
        <v>1.1605999999999999</v>
      </c>
      <c r="I511" s="193">
        <v>1.2429999999999999</v>
      </c>
      <c r="J511" s="193">
        <v>1.1605999999999999</v>
      </c>
      <c r="K511" s="192"/>
      <c r="L511" s="192" t="s">
        <v>3550</v>
      </c>
      <c r="M511" s="192">
        <v>1.0145</v>
      </c>
      <c r="N511" s="192" t="s">
        <v>3547</v>
      </c>
      <c r="O511" s="192" t="s">
        <v>3550</v>
      </c>
      <c r="P511" s="192">
        <v>1.0145</v>
      </c>
    </row>
    <row r="512" spans="1:16">
      <c r="A512" s="192" t="s">
        <v>1743</v>
      </c>
      <c r="B512" s="192" t="s">
        <v>1744</v>
      </c>
      <c r="C512" s="192" t="s">
        <v>1313</v>
      </c>
      <c r="D512" s="192" t="s">
        <v>673</v>
      </c>
      <c r="E512" s="192">
        <v>35.994399999999999</v>
      </c>
      <c r="F512" s="192">
        <v>34.359499999999997</v>
      </c>
      <c r="G512" s="193"/>
      <c r="H512" s="193"/>
      <c r="I512" s="193">
        <v>0.83529999999999993</v>
      </c>
      <c r="J512" s="193">
        <v>0.8841</v>
      </c>
      <c r="K512" s="192"/>
      <c r="L512" s="192"/>
      <c r="M512" s="192"/>
      <c r="N512" s="192" t="s">
        <v>3547</v>
      </c>
      <c r="O512" s="192" t="s">
        <v>3547</v>
      </c>
      <c r="P512" s="192"/>
    </row>
    <row r="513" spans="1:16">
      <c r="A513" s="192" t="s">
        <v>1743</v>
      </c>
      <c r="B513" s="192" t="s">
        <v>1744</v>
      </c>
      <c r="C513" s="192" t="s">
        <v>1295</v>
      </c>
      <c r="D513" s="192" t="s">
        <v>5097</v>
      </c>
      <c r="E513" s="192">
        <v>35.994399999999999</v>
      </c>
      <c r="F513" s="192">
        <v>34.359499999999997</v>
      </c>
      <c r="G513" s="193">
        <v>0.85059999999999991</v>
      </c>
      <c r="H513" s="193">
        <v>0.8950999999999999</v>
      </c>
      <c r="I513" s="193">
        <v>0.83529999999999993</v>
      </c>
      <c r="J513" s="193">
        <v>0.8841</v>
      </c>
      <c r="K513" s="192"/>
      <c r="L513" s="192"/>
      <c r="M513" s="192"/>
      <c r="N513" s="192" t="s">
        <v>3547</v>
      </c>
      <c r="O513" s="192" t="s">
        <v>3547</v>
      </c>
      <c r="P513" s="192"/>
    </row>
    <row r="514" spans="1:16">
      <c r="A514" s="192" t="s">
        <v>1989</v>
      </c>
      <c r="B514" s="192" t="s">
        <v>1990</v>
      </c>
      <c r="C514" s="192" t="s">
        <v>1325</v>
      </c>
      <c r="D514" s="192" t="s">
        <v>5117</v>
      </c>
      <c r="E514" s="192">
        <v>38.053199999999997</v>
      </c>
      <c r="F514" s="192">
        <v>35.764599999999994</v>
      </c>
      <c r="G514" s="193">
        <v>0.89929999999999988</v>
      </c>
      <c r="H514" s="193">
        <v>0.92989999999999995</v>
      </c>
      <c r="I514" s="193"/>
      <c r="J514" s="193"/>
      <c r="K514" s="192"/>
      <c r="L514" s="192"/>
      <c r="M514" s="192"/>
      <c r="N514" s="192" t="s">
        <v>3547</v>
      </c>
      <c r="O514" s="192" t="s">
        <v>3547</v>
      </c>
      <c r="P514" s="192"/>
    </row>
    <row r="515" spans="1:16">
      <c r="A515" s="192" t="s">
        <v>1745</v>
      </c>
      <c r="B515" s="192" t="s">
        <v>1746</v>
      </c>
      <c r="C515" s="192" t="s">
        <v>1326</v>
      </c>
      <c r="D515" s="192" t="s">
        <v>5118</v>
      </c>
      <c r="E515" s="192">
        <v>42.860499999999995</v>
      </c>
      <c r="F515" s="192">
        <v>41.370299999999993</v>
      </c>
      <c r="G515" s="193">
        <v>1.0128999999999999</v>
      </c>
      <c r="H515" s="193">
        <v>1.0087999999999999</v>
      </c>
      <c r="I515" s="193">
        <v>0.9454999999999999</v>
      </c>
      <c r="J515" s="193">
        <v>0.96229999999999993</v>
      </c>
      <c r="K515" s="192"/>
      <c r="L515" s="192"/>
      <c r="M515" s="192"/>
      <c r="N515" s="192" t="s">
        <v>3547</v>
      </c>
      <c r="O515" s="192" t="s">
        <v>3547</v>
      </c>
      <c r="P515" s="192"/>
    </row>
    <row r="516" spans="1:16">
      <c r="A516" s="192" t="s">
        <v>4739</v>
      </c>
      <c r="B516" s="192" t="s">
        <v>1991</v>
      </c>
      <c r="C516" s="192" t="s">
        <v>1339</v>
      </c>
      <c r="D516" s="192" t="s">
        <v>5127</v>
      </c>
      <c r="E516" s="192">
        <v>36.298199999999994</v>
      </c>
      <c r="F516" s="192">
        <v>35.064299999999996</v>
      </c>
      <c r="G516" s="193">
        <v>0.8577999999999999</v>
      </c>
      <c r="H516" s="193">
        <v>0.90029999999999999</v>
      </c>
      <c r="I516" s="193"/>
      <c r="J516" s="193"/>
      <c r="K516" s="192"/>
      <c r="L516" s="192"/>
      <c r="M516" s="192"/>
      <c r="N516" s="192" t="s">
        <v>3547</v>
      </c>
      <c r="O516" s="192" t="s">
        <v>3547</v>
      </c>
      <c r="P516" s="192"/>
    </row>
    <row r="517" spans="1:16">
      <c r="A517" s="192" t="s">
        <v>1747</v>
      </c>
      <c r="B517" s="192" t="s">
        <v>1748</v>
      </c>
      <c r="C517" s="192" t="s">
        <v>1285</v>
      </c>
      <c r="D517" s="192" t="s">
        <v>712</v>
      </c>
      <c r="E517" s="192">
        <v>58.908899999999996</v>
      </c>
      <c r="F517" s="192">
        <v>56.687899999999999</v>
      </c>
      <c r="G517" s="193">
        <v>1.3920999999999999</v>
      </c>
      <c r="H517" s="193">
        <v>1.2543</v>
      </c>
      <c r="I517" s="193"/>
      <c r="J517" s="193"/>
      <c r="K517" s="192"/>
      <c r="L517" s="192"/>
      <c r="M517" s="192"/>
      <c r="N517" s="192" t="s">
        <v>3547</v>
      </c>
      <c r="O517" s="192" t="s">
        <v>3547</v>
      </c>
      <c r="P517" s="192"/>
    </row>
    <row r="518" spans="1:16">
      <c r="A518" s="192" t="s">
        <v>1749</v>
      </c>
      <c r="B518" s="192" t="s">
        <v>1750</v>
      </c>
      <c r="C518" s="192" t="s">
        <v>1333</v>
      </c>
      <c r="D518" s="192" t="s">
        <v>5123</v>
      </c>
      <c r="E518" s="192">
        <v>28.916699999999999</v>
      </c>
      <c r="F518" s="192">
        <v>29.061</v>
      </c>
      <c r="G518" s="193">
        <v>0.80339999999999989</v>
      </c>
      <c r="H518" s="193">
        <v>0.8607999999999999</v>
      </c>
      <c r="I518" s="193">
        <v>0.80339999999999989</v>
      </c>
      <c r="J518" s="193">
        <v>0.8607999999999999</v>
      </c>
      <c r="K518" s="192"/>
      <c r="L518" s="192" t="s">
        <v>3550</v>
      </c>
      <c r="M518" s="192">
        <v>0.68799999999999994</v>
      </c>
      <c r="N518" s="192" t="s">
        <v>3547</v>
      </c>
      <c r="O518" s="192" t="s">
        <v>3550</v>
      </c>
      <c r="P518" s="192">
        <v>0.6722999999999999</v>
      </c>
    </row>
    <row r="519" spans="1:16">
      <c r="A519" s="192" t="s">
        <v>1751</v>
      </c>
      <c r="B519" s="192" t="s">
        <v>1752</v>
      </c>
      <c r="C519" s="192" t="s">
        <v>1290</v>
      </c>
      <c r="D519" s="192" t="s">
        <v>5114</v>
      </c>
      <c r="E519" s="192">
        <v>41.962499999999999</v>
      </c>
      <c r="F519" s="192">
        <v>40.636099999999999</v>
      </c>
      <c r="G519" s="193">
        <v>0.99159999999999993</v>
      </c>
      <c r="H519" s="193">
        <v>0.99419999999999997</v>
      </c>
      <c r="I519" s="193">
        <v>0.96639999999999993</v>
      </c>
      <c r="J519" s="193">
        <v>0.97689999999999999</v>
      </c>
      <c r="K519" s="192"/>
      <c r="L519" s="192"/>
      <c r="M519" s="192"/>
      <c r="N519" s="192" t="s">
        <v>3547</v>
      </c>
      <c r="O519" s="192" t="s">
        <v>3547</v>
      </c>
      <c r="P519" s="192"/>
    </row>
    <row r="520" spans="1:16">
      <c r="A520" s="192" t="s">
        <v>1753</v>
      </c>
      <c r="B520" s="192" t="s">
        <v>1754</v>
      </c>
      <c r="C520" s="192" t="s">
        <v>1342</v>
      </c>
      <c r="D520" s="192" t="s">
        <v>5129</v>
      </c>
      <c r="E520" s="192">
        <v>50.321299999999994</v>
      </c>
      <c r="F520" s="192">
        <v>49.646299999999997</v>
      </c>
      <c r="G520" s="193">
        <v>1.1891999999999998</v>
      </c>
      <c r="H520" s="193">
        <v>1.1259999999999999</v>
      </c>
      <c r="I520" s="193">
        <v>1.1728999999999998</v>
      </c>
      <c r="J520" s="193">
        <v>1.1153999999999999</v>
      </c>
      <c r="K520" s="192"/>
      <c r="L520" s="192"/>
      <c r="M520" s="192"/>
      <c r="N520" s="192" t="s">
        <v>3547</v>
      </c>
      <c r="O520" s="192" t="s">
        <v>3547</v>
      </c>
      <c r="P520" s="192"/>
    </row>
    <row r="521" spans="1:16">
      <c r="A521" s="192" t="s">
        <v>1755</v>
      </c>
      <c r="B521" s="192" t="s">
        <v>1756</v>
      </c>
      <c r="C521" s="192" t="s">
        <v>1292</v>
      </c>
      <c r="D521" s="192" t="s">
        <v>5091</v>
      </c>
      <c r="E521" s="192">
        <v>35.200199999999995</v>
      </c>
      <c r="F521" s="192">
        <v>34.780099999999997</v>
      </c>
      <c r="G521" s="193">
        <v>0.83179999999999987</v>
      </c>
      <c r="H521" s="193">
        <v>0.88149999999999995</v>
      </c>
      <c r="I521" s="193"/>
      <c r="J521" s="193"/>
      <c r="K521" s="192"/>
      <c r="L521" s="192"/>
      <c r="M521" s="192"/>
      <c r="N521" s="192" t="s">
        <v>3547</v>
      </c>
      <c r="O521" s="192" t="s">
        <v>3547</v>
      </c>
      <c r="P521" s="192"/>
    </row>
    <row r="522" spans="1:16">
      <c r="A522" s="192" t="s">
        <v>1755</v>
      </c>
      <c r="B522" s="192" t="s">
        <v>1756</v>
      </c>
      <c r="C522" s="192" t="s">
        <v>1350</v>
      </c>
      <c r="D522" s="192" t="s">
        <v>5092</v>
      </c>
      <c r="E522" s="192">
        <v>35.200199999999995</v>
      </c>
      <c r="F522" s="192">
        <v>34.780099999999997</v>
      </c>
      <c r="G522" s="193"/>
      <c r="H522" s="193"/>
      <c r="I522" s="193">
        <v>0.77079999999999993</v>
      </c>
      <c r="J522" s="193">
        <v>0.8367</v>
      </c>
      <c r="K522" s="192"/>
      <c r="L522" s="192"/>
      <c r="M522" s="192"/>
      <c r="N522" s="192" t="s">
        <v>3547</v>
      </c>
      <c r="O522" s="192" t="s">
        <v>3547</v>
      </c>
      <c r="P522" s="192"/>
    </row>
    <row r="523" spans="1:16">
      <c r="A523" s="192" t="s">
        <v>1757</v>
      </c>
      <c r="B523" s="192" t="s">
        <v>1758</v>
      </c>
      <c r="C523" s="192" t="s">
        <v>1292</v>
      </c>
      <c r="D523" s="192" t="s">
        <v>5091</v>
      </c>
      <c r="E523" s="192">
        <v>38.048699999999997</v>
      </c>
      <c r="F523" s="192">
        <v>37.215999999999994</v>
      </c>
      <c r="G523" s="193">
        <v>0.89919999999999989</v>
      </c>
      <c r="H523" s="193">
        <v>0.92979999999999996</v>
      </c>
      <c r="I523" s="193">
        <v>0.89919999999999989</v>
      </c>
      <c r="J523" s="193">
        <v>0.92979999999999996</v>
      </c>
      <c r="K523" s="192"/>
      <c r="L523" s="192"/>
      <c r="M523" s="192"/>
      <c r="N523" s="192" t="s">
        <v>3547</v>
      </c>
      <c r="O523" s="192" t="s">
        <v>3547</v>
      </c>
      <c r="P523" s="192"/>
    </row>
    <row r="524" spans="1:16">
      <c r="A524" s="192" t="s">
        <v>3946</v>
      </c>
      <c r="B524" s="192" t="s">
        <v>1992</v>
      </c>
      <c r="C524" s="192" t="s">
        <v>1402</v>
      </c>
      <c r="D524" s="192" t="s">
        <v>5098</v>
      </c>
      <c r="E524" s="192">
        <v>40.070999999999998</v>
      </c>
      <c r="F524" s="192">
        <v>38.251499999999993</v>
      </c>
      <c r="G524" s="193">
        <v>0.94689999999999996</v>
      </c>
      <c r="H524" s="193">
        <v>0.96329999999999993</v>
      </c>
      <c r="I524" s="193">
        <v>0.89019999999999988</v>
      </c>
      <c r="J524" s="193">
        <v>0.9234</v>
      </c>
      <c r="K524" s="192"/>
      <c r="L524" s="192"/>
      <c r="M524" s="192"/>
      <c r="N524" s="192" t="s">
        <v>3547</v>
      </c>
      <c r="O524" s="192" t="s">
        <v>3547</v>
      </c>
      <c r="P524" s="192"/>
    </row>
    <row r="525" spans="1:16">
      <c r="A525" s="192" t="s">
        <v>1993</v>
      </c>
      <c r="B525" s="192" t="s">
        <v>1994</v>
      </c>
      <c r="C525" s="192" t="s">
        <v>1313</v>
      </c>
      <c r="D525" s="192" t="s">
        <v>673</v>
      </c>
      <c r="E525" s="192">
        <v>34.690099999999994</v>
      </c>
      <c r="F525" s="192">
        <v>31.982899999999997</v>
      </c>
      <c r="G525" s="193">
        <v>0.81979999999999997</v>
      </c>
      <c r="H525" s="193">
        <v>0.87279999999999991</v>
      </c>
      <c r="I525" s="193"/>
      <c r="J525" s="193"/>
      <c r="K525" s="192"/>
      <c r="L525" s="192"/>
      <c r="M525" s="192"/>
      <c r="N525" s="192" t="s">
        <v>3547</v>
      </c>
      <c r="O525" s="192" t="s">
        <v>3547</v>
      </c>
      <c r="P525" s="192"/>
    </row>
    <row r="526" spans="1:16">
      <c r="A526" s="192" t="s">
        <v>1993</v>
      </c>
      <c r="B526" s="192" t="s">
        <v>1994</v>
      </c>
      <c r="C526" s="192" t="s">
        <v>1337</v>
      </c>
      <c r="D526" s="192" t="s">
        <v>5125</v>
      </c>
      <c r="E526" s="192">
        <v>34.690099999999994</v>
      </c>
      <c r="F526" s="192">
        <v>31.982899999999997</v>
      </c>
      <c r="G526" s="193">
        <v>0.81979999999999997</v>
      </c>
      <c r="H526" s="193">
        <v>0.87279999999999991</v>
      </c>
      <c r="I526" s="193"/>
      <c r="J526" s="193"/>
      <c r="K526" s="192"/>
      <c r="L526" s="192"/>
      <c r="M526" s="192"/>
      <c r="N526" s="192" t="s">
        <v>3547</v>
      </c>
      <c r="O526" s="192" t="s">
        <v>3547</v>
      </c>
      <c r="P526" s="192"/>
    </row>
    <row r="527" spans="1:16">
      <c r="A527" s="192" t="s">
        <v>1995</v>
      </c>
      <c r="B527" s="192" t="s">
        <v>1996</v>
      </c>
      <c r="C527" s="192" t="s">
        <v>1292</v>
      </c>
      <c r="D527" s="192" t="s">
        <v>5091</v>
      </c>
      <c r="E527" s="192">
        <v>34.035799999999995</v>
      </c>
      <c r="F527" s="192">
        <v>33.642699999999998</v>
      </c>
      <c r="G527" s="193">
        <v>0.83009999999999995</v>
      </c>
      <c r="H527" s="193">
        <v>0.88029999999999997</v>
      </c>
      <c r="I527" s="193"/>
      <c r="J527" s="193"/>
      <c r="K527" s="192"/>
      <c r="L527" s="192" t="s">
        <v>3550</v>
      </c>
      <c r="M527" s="192">
        <v>0.80969999999999998</v>
      </c>
      <c r="N527" s="192" t="s">
        <v>3547</v>
      </c>
      <c r="O527" s="192" t="s">
        <v>3547</v>
      </c>
      <c r="P527" s="192"/>
    </row>
    <row r="528" spans="1:16">
      <c r="A528" s="192" t="s">
        <v>1759</v>
      </c>
      <c r="B528" s="192" t="s">
        <v>1760</v>
      </c>
      <c r="C528" s="192" t="s">
        <v>1325</v>
      </c>
      <c r="D528" s="192" t="s">
        <v>5117</v>
      </c>
      <c r="E528" s="192">
        <v>37.701099999999997</v>
      </c>
      <c r="F528" s="192">
        <v>37.040399999999998</v>
      </c>
      <c r="G528" s="193">
        <v>0.89089999999999991</v>
      </c>
      <c r="H528" s="193">
        <v>0.92389999999999994</v>
      </c>
      <c r="I528" s="193">
        <v>0.89089999999999991</v>
      </c>
      <c r="J528" s="193">
        <v>0.92389999999999994</v>
      </c>
      <c r="K528" s="192"/>
      <c r="L528" s="192"/>
      <c r="M528" s="192"/>
      <c r="N528" s="192" t="s">
        <v>3547</v>
      </c>
      <c r="O528" s="192" t="s">
        <v>3547</v>
      </c>
      <c r="P528" s="192"/>
    </row>
    <row r="529" spans="1:16">
      <c r="A529" s="192" t="s">
        <v>1997</v>
      </c>
      <c r="B529" s="192" t="s">
        <v>1998</v>
      </c>
      <c r="C529" s="192" t="s">
        <v>1298</v>
      </c>
      <c r="D529" s="192" t="s">
        <v>5100</v>
      </c>
      <c r="E529" s="192">
        <v>38.348099999999995</v>
      </c>
      <c r="F529" s="192">
        <v>35.957999999999998</v>
      </c>
      <c r="G529" s="193">
        <v>0.90619999999999989</v>
      </c>
      <c r="H529" s="193">
        <v>0.93479999999999996</v>
      </c>
      <c r="I529" s="193">
        <v>0.89519999999999988</v>
      </c>
      <c r="J529" s="193">
        <v>0.92699999999999994</v>
      </c>
      <c r="K529" s="192"/>
      <c r="L529" s="192"/>
      <c r="M529" s="192"/>
      <c r="N529" s="192" t="s">
        <v>3547</v>
      </c>
      <c r="O529" s="192" t="s">
        <v>3547</v>
      </c>
      <c r="P529" s="192"/>
    </row>
    <row r="530" spans="1:16">
      <c r="A530" s="192" t="s">
        <v>1999</v>
      </c>
      <c r="B530" s="192" t="s">
        <v>2000</v>
      </c>
      <c r="C530" s="192" t="s">
        <v>1376</v>
      </c>
      <c r="D530" s="192" t="s">
        <v>5112</v>
      </c>
      <c r="E530" s="192">
        <v>43.713699999999996</v>
      </c>
      <c r="F530" s="192">
        <v>41.521899999999995</v>
      </c>
      <c r="G530" s="193">
        <v>1.1141999999999999</v>
      </c>
      <c r="H530" s="193">
        <v>1.0769</v>
      </c>
      <c r="I530" s="193"/>
      <c r="J530" s="193"/>
      <c r="K530" s="192"/>
      <c r="L530" s="192" t="s">
        <v>3550</v>
      </c>
      <c r="M530" s="192">
        <v>1.0399999999999998</v>
      </c>
      <c r="N530" s="192" t="s">
        <v>3547</v>
      </c>
      <c r="O530" s="192" t="s">
        <v>3547</v>
      </c>
      <c r="P530" s="192"/>
    </row>
    <row r="531" spans="1:16">
      <c r="A531" s="192" t="s">
        <v>2001</v>
      </c>
      <c r="B531" s="192" t="s">
        <v>2002</v>
      </c>
      <c r="C531" s="192" t="s">
        <v>1574</v>
      </c>
      <c r="D531" s="192" t="s">
        <v>647</v>
      </c>
      <c r="E531" s="192">
        <v>36.160999999999994</v>
      </c>
      <c r="F531" s="192">
        <v>36.1267</v>
      </c>
      <c r="G531" s="193">
        <v>1.0234999999999999</v>
      </c>
      <c r="H531" s="193">
        <v>1.0159999999999998</v>
      </c>
      <c r="I531" s="193"/>
      <c r="J531" s="193"/>
      <c r="K531" s="192"/>
      <c r="L531" s="192" t="s">
        <v>3550</v>
      </c>
      <c r="M531" s="192">
        <v>0.86029999999999995</v>
      </c>
      <c r="N531" s="192" t="s">
        <v>3547</v>
      </c>
      <c r="O531" s="192" t="s">
        <v>3547</v>
      </c>
      <c r="P531" s="192"/>
    </row>
    <row r="532" spans="1:16">
      <c r="A532" s="192" t="s">
        <v>1761</v>
      </c>
      <c r="B532" s="192" t="s">
        <v>1762</v>
      </c>
      <c r="C532" s="192" t="s">
        <v>1328</v>
      </c>
      <c r="D532" s="192" t="s">
        <v>5119</v>
      </c>
      <c r="E532" s="192">
        <v>35.247</v>
      </c>
      <c r="F532" s="192">
        <v>33.367299999999993</v>
      </c>
      <c r="G532" s="193">
        <v>0.83299999999999996</v>
      </c>
      <c r="H532" s="193">
        <v>0.88239999999999996</v>
      </c>
      <c r="I532" s="193">
        <v>0.83299999999999996</v>
      </c>
      <c r="J532" s="193">
        <v>0.88239999999999996</v>
      </c>
      <c r="K532" s="192"/>
      <c r="L532" s="192"/>
      <c r="M532" s="192"/>
      <c r="N532" s="192" t="s">
        <v>3547</v>
      </c>
      <c r="O532" s="192" t="s">
        <v>3547</v>
      </c>
      <c r="P532" s="192"/>
    </row>
    <row r="533" spans="1:16">
      <c r="A533" s="192" t="s">
        <v>1763</v>
      </c>
      <c r="B533" s="192" t="s">
        <v>1764</v>
      </c>
      <c r="C533" s="192" t="s">
        <v>1311</v>
      </c>
      <c r="D533" s="192" t="s">
        <v>564</v>
      </c>
      <c r="E533" s="192">
        <v>33.311599999999999</v>
      </c>
      <c r="F533" s="192">
        <v>33.106399999999994</v>
      </c>
      <c r="G533" s="193">
        <v>0.7871999999999999</v>
      </c>
      <c r="H533" s="193">
        <v>0.84889999999999999</v>
      </c>
      <c r="I533" s="193"/>
      <c r="J533" s="193"/>
      <c r="K533" s="192"/>
      <c r="L533" s="192"/>
      <c r="M533" s="192"/>
      <c r="N533" s="192" t="s">
        <v>3547</v>
      </c>
      <c r="O533" s="192" t="s">
        <v>3547</v>
      </c>
      <c r="P533" s="192"/>
    </row>
    <row r="534" spans="1:16">
      <c r="A534" s="192" t="s">
        <v>1763</v>
      </c>
      <c r="B534" s="192" t="s">
        <v>1764</v>
      </c>
      <c r="C534" s="192" t="s">
        <v>1335</v>
      </c>
      <c r="D534" s="192" t="s">
        <v>5107</v>
      </c>
      <c r="E534" s="192">
        <v>33.311599999999999</v>
      </c>
      <c r="F534" s="192">
        <v>33.106399999999994</v>
      </c>
      <c r="G534" s="193"/>
      <c r="H534" s="193"/>
      <c r="I534" s="193">
        <v>0.75669999999999993</v>
      </c>
      <c r="J534" s="193">
        <v>0.82619999999999993</v>
      </c>
      <c r="K534" s="192"/>
      <c r="L534" s="192"/>
      <c r="M534" s="192"/>
      <c r="N534" s="192" t="s">
        <v>3547</v>
      </c>
      <c r="O534" s="192" t="s">
        <v>3547</v>
      </c>
      <c r="P534" s="192"/>
    </row>
    <row r="535" spans="1:16">
      <c r="A535" s="192" t="s">
        <v>1765</v>
      </c>
      <c r="B535" s="192" t="s">
        <v>1766</v>
      </c>
      <c r="C535" s="192" t="s">
        <v>1337</v>
      </c>
      <c r="D535" s="192" t="s">
        <v>5125</v>
      </c>
      <c r="E535" s="192">
        <v>33.131099999999996</v>
      </c>
      <c r="F535" s="192">
        <v>33.663599999999995</v>
      </c>
      <c r="G535" s="193">
        <v>0.78699999999999992</v>
      </c>
      <c r="H535" s="193">
        <v>0.8486999999999999</v>
      </c>
      <c r="I535" s="193">
        <v>0.78699999999999992</v>
      </c>
      <c r="J535" s="193">
        <v>0.8486999999999999</v>
      </c>
      <c r="K535" s="192"/>
      <c r="L535" s="192" t="s">
        <v>3550</v>
      </c>
      <c r="M535" s="192">
        <v>0.7881999999999999</v>
      </c>
      <c r="N535" s="192" t="s">
        <v>3547</v>
      </c>
      <c r="O535" s="192" t="s">
        <v>3550</v>
      </c>
      <c r="P535" s="192">
        <v>0.7881999999999999</v>
      </c>
    </row>
    <row r="536" spans="1:16">
      <c r="A536" s="192" t="s">
        <v>3881</v>
      </c>
      <c r="B536" s="192" t="s">
        <v>2003</v>
      </c>
      <c r="C536" s="192" t="s">
        <v>1786</v>
      </c>
      <c r="D536" s="192" t="s">
        <v>5093</v>
      </c>
      <c r="E536" s="192">
        <v>53.555599999999998</v>
      </c>
      <c r="F536" s="192">
        <v>51.172999999999995</v>
      </c>
      <c r="G536" s="193">
        <v>1.2655999999999998</v>
      </c>
      <c r="H536" s="193">
        <v>1.1749999999999998</v>
      </c>
      <c r="I536" s="193">
        <v>1.2655999999999998</v>
      </c>
      <c r="J536" s="193">
        <v>1.1749999999999998</v>
      </c>
      <c r="K536" s="192"/>
      <c r="L536" s="192"/>
      <c r="M536" s="192"/>
      <c r="N536" s="192" t="s">
        <v>3547</v>
      </c>
      <c r="O536" s="192" t="s">
        <v>3547</v>
      </c>
      <c r="P536" s="192"/>
    </row>
    <row r="537" spans="1:16">
      <c r="A537" s="192" t="s">
        <v>4320</v>
      </c>
      <c r="B537" s="192" t="s">
        <v>2004</v>
      </c>
      <c r="C537" s="192" t="s">
        <v>1290</v>
      </c>
      <c r="D537" s="192" t="s">
        <v>5114</v>
      </c>
      <c r="E537" s="192">
        <v>39.409799999999997</v>
      </c>
      <c r="F537" s="192">
        <v>37.8416</v>
      </c>
      <c r="G537" s="193">
        <v>0.93129999999999991</v>
      </c>
      <c r="H537" s="193">
        <v>0.95239999999999991</v>
      </c>
      <c r="I537" s="193"/>
      <c r="J537" s="193"/>
      <c r="K537" s="192"/>
      <c r="L537" s="192"/>
      <c r="M537" s="192"/>
      <c r="N537" s="192" t="s">
        <v>3547</v>
      </c>
      <c r="O537" s="192" t="s">
        <v>3547</v>
      </c>
      <c r="P537" s="192"/>
    </row>
    <row r="538" spans="1:16">
      <c r="A538" s="192" t="s">
        <v>3865</v>
      </c>
      <c r="B538" s="192" t="s">
        <v>2005</v>
      </c>
      <c r="C538" s="192" t="s">
        <v>1350</v>
      </c>
      <c r="D538" s="192" t="s">
        <v>5092</v>
      </c>
      <c r="E538" s="192">
        <v>31.281899999999997</v>
      </c>
      <c r="F538" s="192">
        <v>31.742699999999999</v>
      </c>
      <c r="G538" s="193">
        <v>0.73919999999999997</v>
      </c>
      <c r="H538" s="193">
        <v>0.81309999999999993</v>
      </c>
      <c r="I538" s="193"/>
      <c r="J538" s="193"/>
      <c r="K538" s="192"/>
      <c r="L538" s="192"/>
      <c r="M538" s="192"/>
      <c r="N538" s="192" t="s">
        <v>3547</v>
      </c>
      <c r="O538" s="192" t="s">
        <v>3547</v>
      </c>
      <c r="P538" s="192"/>
    </row>
    <row r="539" spans="1:16">
      <c r="A539" s="192" t="s">
        <v>3700</v>
      </c>
      <c r="B539" s="192" t="s">
        <v>2006</v>
      </c>
      <c r="C539" s="192" t="s">
        <v>1285</v>
      </c>
      <c r="D539" s="192" t="s">
        <v>712</v>
      </c>
      <c r="E539" s="192">
        <v>70.641699999999986</v>
      </c>
      <c r="F539" s="192">
        <v>69.123799999999989</v>
      </c>
      <c r="G539" s="193">
        <v>1.6693999999999998</v>
      </c>
      <c r="H539" s="193">
        <v>1.4203999999999999</v>
      </c>
      <c r="I539" s="193"/>
      <c r="J539" s="193"/>
      <c r="K539" s="192"/>
      <c r="L539" s="192"/>
      <c r="M539" s="192"/>
      <c r="N539" s="192" t="s">
        <v>3547</v>
      </c>
      <c r="O539" s="192" t="s">
        <v>3547</v>
      </c>
      <c r="P539" s="192"/>
    </row>
    <row r="540" spans="1:16">
      <c r="A540" s="192" t="s">
        <v>4628</v>
      </c>
      <c r="B540" s="192" t="s">
        <v>2007</v>
      </c>
      <c r="C540" s="192" t="s">
        <v>1337</v>
      </c>
      <c r="D540" s="192" t="s">
        <v>5125</v>
      </c>
      <c r="E540" s="192">
        <v>34.597999999999999</v>
      </c>
      <c r="F540" s="192">
        <v>33.774899999999995</v>
      </c>
      <c r="G540" s="193">
        <v>0.81759999999999988</v>
      </c>
      <c r="H540" s="193">
        <v>0.87119999999999997</v>
      </c>
      <c r="I540" s="193"/>
      <c r="J540" s="193"/>
      <c r="K540" s="192"/>
      <c r="L540" s="192"/>
      <c r="M540" s="192"/>
      <c r="N540" s="192" t="s">
        <v>3547</v>
      </c>
      <c r="O540" s="192" t="s">
        <v>3547</v>
      </c>
      <c r="P540" s="192"/>
    </row>
    <row r="541" spans="1:16">
      <c r="A541" s="192" t="s">
        <v>4283</v>
      </c>
      <c r="B541" s="192" t="s">
        <v>2008</v>
      </c>
      <c r="C541" s="192" t="s">
        <v>1376</v>
      </c>
      <c r="D541" s="192" t="s">
        <v>5112</v>
      </c>
      <c r="E541" s="192">
        <v>45.088399999999993</v>
      </c>
      <c r="F541" s="192">
        <v>44.8568</v>
      </c>
      <c r="G541" s="193">
        <v>1.1141999999999999</v>
      </c>
      <c r="H541" s="193">
        <v>1.0769</v>
      </c>
      <c r="I541" s="193"/>
      <c r="J541" s="193"/>
      <c r="K541" s="192"/>
      <c r="L541" s="192" t="s">
        <v>3550</v>
      </c>
      <c r="M541" s="192">
        <v>1.0726999999999998</v>
      </c>
      <c r="N541" s="192" t="s">
        <v>3547</v>
      </c>
      <c r="O541" s="192" t="s">
        <v>3547</v>
      </c>
      <c r="P541" s="192"/>
    </row>
    <row r="542" spans="1:16">
      <c r="A542" s="192" t="s">
        <v>1767</v>
      </c>
      <c r="B542" s="192" t="s">
        <v>1768</v>
      </c>
      <c r="C542" s="192" t="s">
        <v>1321</v>
      </c>
      <c r="D542" s="192" t="s">
        <v>5115</v>
      </c>
      <c r="E542" s="192">
        <v>37.961799999999997</v>
      </c>
      <c r="F542" s="192">
        <v>37.406899999999993</v>
      </c>
      <c r="G542" s="193">
        <v>0.8970999999999999</v>
      </c>
      <c r="H542" s="193">
        <v>0.9282999999999999</v>
      </c>
      <c r="I542" s="193">
        <v>0.8970999999999999</v>
      </c>
      <c r="J542" s="193">
        <v>0.9282999999999999</v>
      </c>
      <c r="K542" s="192"/>
      <c r="L542" s="192"/>
      <c r="M542" s="192"/>
      <c r="N542" s="192" t="s">
        <v>3547</v>
      </c>
      <c r="O542" s="192" t="s">
        <v>3547</v>
      </c>
      <c r="P542" s="192"/>
    </row>
    <row r="543" spans="1:16">
      <c r="A543" s="192" t="s">
        <v>1767</v>
      </c>
      <c r="B543" s="192" t="s">
        <v>1768</v>
      </c>
      <c r="C543" s="192" t="s">
        <v>1339</v>
      </c>
      <c r="D543" s="192" t="s">
        <v>5127</v>
      </c>
      <c r="E543" s="192">
        <v>37.961799999999997</v>
      </c>
      <c r="F543" s="192">
        <v>37.406899999999993</v>
      </c>
      <c r="G543" s="193">
        <v>0.8970999999999999</v>
      </c>
      <c r="H543" s="193">
        <v>0.9282999999999999</v>
      </c>
      <c r="I543" s="193"/>
      <c r="J543" s="193"/>
      <c r="K543" s="192"/>
      <c r="L543" s="192"/>
      <c r="M543" s="192"/>
      <c r="N543" s="192" t="s">
        <v>3547</v>
      </c>
      <c r="O543" s="192" t="s">
        <v>3547</v>
      </c>
      <c r="P543" s="192"/>
    </row>
    <row r="544" spans="1:16">
      <c r="A544" s="192" t="s">
        <v>3694</v>
      </c>
      <c r="B544" s="192" t="s">
        <v>2009</v>
      </c>
      <c r="C544" s="192" t="s">
        <v>1285</v>
      </c>
      <c r="D544" s="192" t="s">
        <v>712</v>
      </c>
      <c r="E544" s="192">
        <v>39.802099999999996</v>
      </c>
      <c r="F544" s="192">
        <v>39.18</v>
      </c>
      <c r="G544" s="193">
        <v>1.2777999999999998</v>
      </c>
      <c r="H544" s="193">
        <v>1.1827999999999999</v>
      </c>
      <c r="I544" s="193"/>
      <c r="J544" s="193"/>
      <c r="K544" s="192"/>
      <c r="L544" s="192" t="s">
        <v>3550</v>
      </c>
      <c r="M544" s="192">
        <v>0.94689999999999996</v>
      </c>
      <c r="N544" s="192" t="s">
        <v>3547</v>
      </c>
      <c r="O544" s="192" t="s">
        <v>3547</v>
      </c>
      <c r="P544" s="192"/>
    </row>
    <row r="545" spans="1:16">
      <c r="A545" s="192" t="s">
        <v>4636</v>
      </c>
      <c r="B545" s="192" t="s">
        <v>2010</v>
      </c>
      <c r="C545" s="192" t="s">
        <v>1337</v>
      </c>
      <c r="D545" s="192" t="s">
        <v>5125</v>
      </c>
      <c r="E545" s="192">
        <v>36.103599999999993</v>
      </c>
      <c r="F545" s="192">
        <v>34.4467</v>
      </c>
      <c r="G545" s="193">
        <v>0.85319999999999996</v>
      </c>
      <c r="H545" s="193">
        <v>0.89699999999999991</v>
      </c>
      <c r="I545" s="193"/>
      <c r="J545" s="193"/>
      <c r="K545" s="192"/>
      <c r="L545" s="192"/>
      <c r="M545" s="192"/>
      <c r="N545" s="192" t="s">
        <v>3547</v>
      </c>
      <c r="O545" s="192" t="s">
        <v>3547</v>
      </c>
      <c r="P545" s="192"/>
    </row>
    <row r="546" spans="1:16">
      <c r="A546" s="192" t="s">
        <v>4781</v>
      </c>
      <c r="B546" s="192" t="s">
        <v>2011</v>
      </c>
      <c r="C546" s="192" t="s">
        <v>1405</v>
      </c>
      <c r="D546" s="192" t="s">
        <v>5094</v>
      </c>
      <c r="E546" s="192">
        <v>45.538699999999999</v>
      </c>
      <c r="F546" s="192">
        <v>45.75</v>
      </c>
      <c r="G546" s="193"/>
      <c r="H546" s="193"/>
      <c r="I546" s="193">
        <v>0.9736999999999999</v>
      </c>
      <c r="J546" s="193">
        <v>0.9819</v>
      </c>
      <c r="K546" s="192"/>
      <c r="L546" s="192"/>
      <c r="M546" s="192"/>
      <c r="N546" s="192" t="s">
        <v>3547</v>
      </c>
      <c r="O546" s="192" t="s">
        <v>3547</v>
      </c>
      <c r="P546" s="192"/>
    </row>
    <row r="547" spans="1:16">
      <c r="A547" s="192" t="s">
        <v>4781</v>
      </c>
      <c r="B547" s="192" t="s">
        <v>2011</v>
      </c>
      <c r="C547" s="192" t="s">
        <v>1342</v>
      </c>
      <c r="D547" s="192" t="s">
        <v>5129</v>
      </c>
      <c r="E547" s="192">
        <v>45.538699999999999</v>
      </c>
      <c r="F547" s="192">
        <v>45.75</v>
      </c>
      <c r="G547" s="193">
        <v>1.0761999999999998</v>
      </c>
      <c r="H547" s="193">
        <v>1.0515999999999999</v>
      </c>
      <c r="I547" s="193"/>
      <c r="J547" s="193"/>
      <c r="K547" s="192"/>
      <c r="L547" s="192"/>
      <c r="M547" s="192"/>
      <c r="N547" s="192" t="s">
        <v>3547</v>
      </c>
      <c r="O547" s="192" t="s">
        <v>3547</v>
      </c>
      <c r="P547" s="192"/>
    </row>
    <row r="548" spans="1:16">
      <c r="A548" s="192" t="s">
        <v>1769</v>
      </c>
      <c r="B548" s="192" t="s">
        <v>1770</v>
      </c>
      <c r="C548" s="192" t="s">
        <v>1350</v>
      </c>
      <c r="D548" s="192" t="s">
        <v>5092</v>
      </c>
      <c r="E548" s="192">
        <v>31.803299999999997</v>
      </c>
      <c r="F548" s="192">
        <v>31.9605</v>
      </c>
      <c r="G548" s="193">
        <v>0.75149999999999995</v>
      </c>
      <c r="H548" s="193">
        <v>0.82229999999999992</v>
      </c>
      <c r="I548" s="193"/>
      <c r="J548" s="193"/>
      <c r="K548" s="192"/>
      <c r="L548" s="192"/>
      <c r="M548" s="192"/>
      <c r="N548" s="192" t="s">
        <v>3547</v>
      </c>
      <c r="O548" s="192" t="s">
        <v>3547</v>
      </c>
      <c r="P548" s="192"/>
    </row>
    <row r="549" spans="1:16">
      <c r="A549" s="192" t="s">
        <v>4127</v>
      </c>
      <c r="B549" s="192" t="s">
        <v>2012</v>
      </c>
      <c r="C549" s="192" t="s">
        <v>1307</v>
      </c>
      <c r="D549" s="192" t="s">
        <v>5105</v>
      </c>
      <c r="E549" s="192">
        <v>40.811199999999999</v>
      </c>
      <c r="F549" s="192">
        <v>39.836299999999994</v>
      </c>
      <c r="G549" s="193">
        <v>0.96439999999999992</v>
      </c>
      <c r="H549" s="193">
        <v>0.97549999999999992</v>
      </c>
      <c r="I549" s="193"/>
      <c r="J549" s="193"/>
      <c r="K549" s="192"/>
      <c r="L549" s="192"/>
      <c r="M549" s="192"/>
      <c r="N549" s="192" t="s">
        <v>3547</v>
      </c>
      <c r="O549" s="192" t="s">
        <v>3547</v>
      </c>
      <c r="P549" s="192"/>
    </row>
    <row r="550" spans="1:16">
      <c r="A550" s="192" t="s">
        <v>1771</v>
      </c>
      <c r="B550" s="192" t="s">
        <v>1772</v>
      </c>
      <c r="C550" s="192" t="s">
        <v>2013</v>
      </c>
      <c r="D550" s="192" t="s">
        <v>990</v>
      </c>
      <c r="E550" s="192">
        <v>43.158099999999997</v>
      </c>
      <c r="F550" s="192">
        <v>42.263399999999997</v>
      </c>
      <c r="G550" s="193">
        <v>1.0198999999999998</v>
      </c>
      <c r="H550" s="193">
        <v>1.0135999999999998</v>
      </c>
      <c r="I550" s="193"/>
      <c r="J550" s="193"/>
      <c r="K550" s="192"/>
      <c r="L550" s="192"/>
      <c r="M550" s="192"/>
      <c r="N550" s="192" t="s">
        <v>3547</v>
      </c>
      <c r="O550" s="192" t="s">
        <v>3547</v>
      </c>
      <c r="P550" s="192"/>
    </row>
    <row r="551" spans="1:16">
      <c r="A551" s="192" t="s">
        <v>1771</v>
      </c>
      <c r="B551" s="192" t="s">
        <v>1772</v>
      </c>
      <c r="C551" s="192" t="s">
        <v>1787</v>
      </c>
      <c r="D551" s="192" t="s">
        <v>5103</v>
      </c>
      <c r="E551" s="192">
        <v>43.158099999999997</v>
      </c>
      <c r="F551" s="192">
        <v>42.263399999999997</v>
      </c>
      <c r="G551" s="193">
        <v>1.0198999999999998</v>
      </c>
      <c r="H551" s="193">
        <v>1.0135999999999998</v>
      </c>
      <c r="I551" s="193"/>
      <c r="J551" s="193"/>
      <c r="K551" s="192"/>
      <c r="L551" s="192"/>
      <c r="M551" s="192"/>
      <c r="N551" s="192" t="s">
        <v>3547</v>
      </c>
      <c r="O551" s="192" t="s">
        <v>3547</v>
      </c>
      <c r="P551" s="192"/>
    </row>
    <row r="552" spans="1:16">
      <c r="A552" s="192" t="s">
        <v>1771</v>
      </c>
      <c r="B552" s="192" t="s">
        <v>1772</v>
      </c>
      <c r="C552" s="192" t="s">
        <v>1339</v>
      </c>
      <c r="D552" s="192" t="s">
        <v>5127</v>
      </c>
      <c r="E552" s="192">
        <v>43.158099999999997</v>
      </c>
      <c r="F552" s="192">
        <v>42.263399999999997</v>
      </c>
      <c r="G552" s="193">
        <v>1.0198999999999998</v>
      </c>
      <c r="H552" s="193">
        <v>1.0135999999999998</v>
      </c>
      <c r="I552" s="193">
        <v>1.0198999999999998</v>
      </c>
      <c r="J552" s="193">
        <v>1.0135999999999998</v>
      </c>
      <c r="K552" s="192"/>
      <c r="L552" s="192"/>
      <c r="M552" s="192"/>
      <c r="N552" s="192" t="s">
        <v>3547</v>
      </c>
      <c r="O552" s="192" t="s">
        <v>3547</v>
      </c>
      <c r="P552" s="192"/>
    </row>
    <row r="553" spans="1:16">
      <c r="A553" s="192" t="s">
        <v>1771</v>
      </c>
      <c r="B553" s="192" t="s">
        <v>1772</v>
      </c>
      <c r="C553" s="192" t="s">
        <v>1340</v>
      </c>
      <c r="D553" s="192" t="s">
        <v>5128</v>
      </c>
      <c r="E553" s="192">
        <v>43.158099999999997</v>
      </c>
      <c r="F553" s="192">
        <v>42.263399999999997</v>
      </c>
      <c r="G553" s="193">
        <v>1.0198999999999998</v>
      </c>
      <c r="H553" s="193">
        <v>1.0135999999999998</v>
      </c>
      <c r="I553" s="193"/>
      <c r="J553" s="193"/>
      <c r="K553" s="192"/>
      <c r="L553" s="192"/>
      <c r="M553" s="192"/>
      <c r="N553" s="192" t="s">
        <v>3547</v>
      </c>
      <c r="O553" s="192" t="s">
        <v>3547</v>
      </c>
      <c r="P553" s="192"/>
    </row>
    <row r="554" spans="1:16">
      <c r="A554" s="192" t="s">
        <v>3973</v>
      </c>
      <c r="B554" s="192" t="s">
        <v>2014</v>
      </c>
      <c r="C554" s="192" t="s">
        <v>1309</v>
      </c>
      <c r="D554" s="192" t="s">
        <v>5099</v>
      </c>
      <c r="E554" s="192">
        <v>35.978099999999998</v>
      </c>
      <c r="F554" s="192">
        <v>35.613999999999997</v>
      </c>
      <c r="G554" s="193">
        <v>0.85019999999999996</v>
      </c>
      <c r="H554" s="193">
        <v>0.89479999999999993</v>
      </c>
      <c r="I554" s="193"/>
      <c r="J554" s="193"/>
      <c r="K554" s="192"/>
      <c r="L554" s="192"/>
      <c r="M554" s="192"/>
      <c r="N554" s="192" t="s">
        <v>3547</v>
      </c>
      <c r="O554" s="192" t="s">
        <v>3547</v>
      </c>
      <c r="P554" s="192"/>
    </row>
    <row r="555" spans="1:16">
      <c r="A555" s="192" t="s">
        <v>4332</v>
      </c>
      <c r="B555" s="192" t="s">
        <v>2015</v>
      </c>
      <c r="C555" s="192" t="s">
        <v>1290</v>
      </c>
      <c r="D555" s="192" t="s">
        <v>5114</v>
      </c>
      <c r="E555" s="192">
        <v>39.286199999999994</v>
      </c>
      <c r="F555" s="192">
        <v>38.834899999999998</v>
      </c>
      <c r="G555" s="193">
        <v>0.97159999999999991</v>
      </c>
      <c r="H555" s="193">
        <v>0.98049999999999993</v>
      </c>
      <c r="I555" s="193">
        <v>0.97159999999999991</v>
      </c>
      <c r="J555" s="193">
        <v>0.98049999999999993</v>
      </c>
      <c r="K555" s="192"/>
      <c r="L555" s="192"/>
      <c r="M555" s="192"/>
      <c r="N555" s="192" t="s">
        <v>3547</v>
      </c>
      <c r="O555" s="192" t="s">
        <v>3547</v>
      </c>
      <c r="P555" s="192"/>
    </row>
    <row r="556" spans="1:16">
      <c r="A556" s="192" t="s">
        <v>4821</v>
      </c>
      <c r="B556" s="192" t="s">
        <v>2016</v>
      </c>
      <c r="C556" s="192" t="s">
        <v>1479</v>
      </c>
      <c r="D556" s="192" t="s">
        <v>5130</v>
      </c>
      <c r="E556" s="192">
        <v>37.724799999999995</v>
      </c>
      <c r="F556" s="192">
        <v>36.837299999999999</v>
      </c>
      <c r="G556" s="193">
        <v>0.92959999999999987</v>
      </c>
      <c r="H556" s="193">
        <v>0.95119999999999993</v>
      </c>
      <c r="I556" s="193">
        <v>0.92959999999999987</v>
      </c>
      <c r="J556" s="193">
        <v>0.95119999999999993</v>
      </c>
      <c r="K556" s="192"/>
      <c r="L556" s="192" t="s">
        <v>3550</v>
      </c>
      <c r="M556" s="192">
        <v>0.90569999999999995</v>
      </c>
      <c r="N556" s="192" t="s">
        <v>3547</v>
      </c>
      <c r="O556" s="192" t="s">
        <v>3550</v>
      </c>
      <c r="P556" s="192">
        <v>0.90569999999999995</v>
      </c>
    </row>
    <row r="557" spans="1:16">
      <c r="A557" s="192" t="s">
        <v>4432</v>
      </c>
      <c r="B557" s="192" t="s">
        <v>2017</v>
      </c>
      <c r="C557" s="192" t="s">
        <v>1325</v>
      </c>
      <c r="D557" s="192" t="s">
        <v>5117</v>
      </c>
      <c r="E557" s="192">
        <v>32.781899999999993</v>
      </c>
      <c r="F557" s="192">
        <v>31.342499999999998</v>
      </c>
      <c r="G557" s="193">
        <v>0.8012999999999999</v>
      </c>
      <c r="H557" s="193">
        <v>0.85919999999999996</v>
      </c>
      <c r="I557" s="193"/>
      <c r="J557" s="193"/>
      <c r="K557" s="192"/>
      <c r="L557" s="192" t="s">
        <v>3550</v>
      </c>
      <c r="M557" s="192">
        <v>0.77989999999999993</v>
      </c>
      <c r="N557" s="192" t="s">
        <v>3547</v>
      </c>
      <c r="O557" s="192" t="s">
        <v>3547</v>
      </c>
      <c r="P557" s="192"/>
    </row>
    <row r="558" spans="1:16">
      <c r="A558" s="192" t="s">
        <v>4432</v>
      </c>
      <c r="B558" s="192" t="s">
        <v>2017</v>
      </c>
      <c r="C558" s="192" t="s">
        <v>1340</v>
      </c>
      <c r="D558" s="192" t="s">
        <v>5128</v>
      </c>
      <c r="E558" s="192">
        <v>32.781899999999993</v>
      </c>
      <c r="F558" s="192">
        <v>31.342499999999998</v>
      </c>
      <c r="G558" s="193">
        <v>0.77469999999999994</v>
      </c>
      <c r="H558" s="193">
        <v>0.8395999999999999</v>
      </c>
      <c r="I558" s="193"/>
      <c r="J558" s="193"/>
      <c r="K558" s="192"/>
      <c r="L558" s="192"/>
      <c r="M558" s="192"/>
      <c r="N558" s="192" t="s">
        <v>3547</v>
      </c>
      <c r="O558" s="192" t="s">
        <v>3547</v>
      </c>
      <c r="P558" s="192"/>
    </row>
    <row r="559" spans="1:16">
      <c r="A559" s="192" t="s">
        <v>4787</v>
      </c>
      <c r="B559" s="192" t="s">
        <v>2018</v>
      </c>
      <c r="C559" s="192" t="s">
        <v>1342</v>
      </c>
      <c r="D559" s="192" t="s">
        <v>5129</v>
      </c>
      <c r="E559" s="192">
        <v>42.197299999999998</v>
      </c>
      <c r="F559" s="192">
        <v>41.207299999999996</v>
      </c>
      <c r="G559" s="193">
        <v>1.0254999999999999</v>
      </c>
      <c r="H559" s="193">
        <v>1.0173999999999999</v>
      </c>
      <c r="I559" s="193"/>
      <c r="J559" s="193"/>
      <c r="K559" s="192"/>
      <c r="L559" s="192" t="s">
        <v>3550</v>
      </c>
      <c r="M559" s="192">
        <v>1.0038999999999998</v>
      </c>
      <c r="N559" s="192" t="s">
        <v>3547</v>
      </c>
      <c r="O559" s="192" t="s">
        <v>3547</v>
      </c>
      <c r="P559" s="192"/>
    </row>
    <row r="560" spans="1:16">
      <c r="A560" s="192" t="s">
        <v>1773</v>
      </c>
      <c r="B560" s="192" t="s">
        <v>1774</v>
      </c>
      <c r="C560" s="192" t="s">
        <v>1292</v>
      </c>
      <c r="D560" s="192" t="s">
        <v>5091</v>
      </c>
      <c r="E560" s="192">
        <v>37.915999999999997</v>
      </c>
      <c r="F560" s="192">
        <v>37.510199999999998</v>
      </c>
      <c r="G560" s="193">
        <v>0.89599999999999991</v>
      </c>
      <c r="H560" s="193">
        <v>0.92759999999999998</v>
      </c>
      <c r="I560" s="193"/>
      <c r="J560" s="193"/>
      <c r="K560" s="192"/>
      <c r="L560" s="192"/>
      <c r="M560" s="192"/>
      <c r="N560" s="192" t="s">
        <v>3547</v>
      </c>
      <c r="O560" s="192" t="s">
        <v>3547</v>
      </c>
      <c r="P560" s="192"/>
    </row>
    <row r="561" spans="1:16">
      <c r="A561" s="192" t="s">
        <v>4415</v>
      </c>
      <c r="B561" s="192" t="s">
        <v>2019</v>
      </c>
      <c r="C561" s="192" t="s">
        <v>1325</v>
      </c>
      <c r="D561" s="192" t="s">
        <v>5117</v>
      </c>
      <c r="E561" s="192">
        <v>28.971999999999998</v>
      </c>
      <c r="F561" s="192">
        <v>28.066599999999998</v>
      </c>
      <c r="G561" s="193">
        <v>0.8012999999999999</v>
      </c>
      <c r="H561" s="193">
        <v>0.85919999999999996</v>
      </c>
      <c r="I561" s="193"/>
      <c r="J561" s="193"/>
      <c r="K561" s="192"/>
      <c r="L561" s="192" t="s">
        <v>3550</v>
      </c>
      <c r="M561" s="192">
        <v>0.68929999999999991</v>
      </c>
      <c r="N561" s="192" t="s">
        <v>3547</v>
      </c>
      <c r="O561" s="192" t="s">
        <v>3547</v>
      </c>
      <c r="P561" s="192"/>
    </row>
    <row r="562" spans="1:16">
      <c r="A562" s="192" t="s">
        <v>4415</v>
      </c>
      <c r="B562" s="192" t="s">
        <v>2019</v>
      </c>
      <c r="C562" s="192" t="s">
        <v>1340</v>
      </c>
      <c r="D562" s="192" t="s">
        <v>5128</v>
      </c>
      <c r="E562" s="192">
        <v>28.971999999999998</v>
      </c>
      <c r="F562" s="192">
        <v>28.066599999999998</v>
      </c>
      <c r="G562" s="193">
        <v>0.73319999999999996</v>
      </c>
      <c r="H562" s="193">
        <v>0.8085</v>
      </c>
      <c r="I562" s="193"/>
      <c r="J562" s="193"/>
      <c r="K562" s="192"/>
      <c r="L562" s="192" t="s">
        <v>3550</v>
      </c>
      <c r="M562" s="192">
        <v>0.68929999999999991</v>
      </c>
      <c r="N562" s="192" t="s">
        <v>3547</v>
      </c>
      <c r="O562" s="192" t="s">
        <v>3547</v>
      </c>
      <c r="P562" s="192"/>
    </row>
    <row r="563" spans="1:16">
      <c r="A563" s="192" t="s">
        <v>1775</v>
      </c>
      <c r="B563" s="192" t="s">
        <v>1776</v>
      </c>
      <c r="C563" s="192" t="s">
        <v>1298</v>
      </c>
      <c r="D563" s="192" t="s">
        <v>5100</v>
      </c>
      <c r="E563" s="192">
        <v>35.962299999999999</v>
      </c>
      <c r="F563" s="192">
        <v>34.899899999999995</v>
      </c>
      <c r="G563" s="193">
        <v>0.84989999999999988</v>
      </c>
      <c r="H563" s="193">
        <v>0.89459999999999995</v>
      </c>
      <c r="I563" s="193">
        <v>0.83729999999999993</v>
      </c>
      <c r="J563" s="193">
        <v>0.88549999999999995</v>
      </c>
      <c r="K563" s="192"/>
      <c r="L563" s="192"/>
      <c r="M563" s="192"/>
      <c r="N563" s="192" t="s">
        <v>3547</v>
      </c>
      <c r="O563" s="192" t="s">
        <v>3547</v>
      </c>
      <c r="P563" s="192"/>
    </row>
    <row r="564" spans="1:16">
      <c r="A564" s="192" t="s">
        <v>1775</v>
      </c>
      <c r="B564" s="192" t="s">
        <v>1776</v>
      </c>
      <c r="C564" s="192" t="s">
        <v>1328</v>
      </c>
      <c r="D564" s="192" t="s">
        <v>5119</v>
      </c>
      <c r="E564" s="192">
        <v>35.962299999999999</v>
      </c>
      <c r="F564" s="192">
        <v>34.899899999999995</v>
      </c>
      <c r="G564" s="193"/>
      <c r="H564" s="193"/>
      <c r="I564" s="193">
        <v>0.83729999999999993</v>
      </c>
      <c r="J564" s="193">
        <v>0.88549999999999995</v>
      </c>
      <c r="K564" s="192"/>
      <c r="L564" s="192"/>
      <c r="M564" s="192"/>
      <c r="N564" s="192" t="s">
        <v>3547</v>
      </c>
      <c r="O564" s="192" t="s">
        <v>3547</v>
      </c>
      <c r="P564" s="192"/>
    </row>
    <row r="565" spans="1:16">
      <c r="A565" s="192" t="s">
        <v>4624</v>
      </c>
      <c r="B565" s="192" t="s">
        <v>2020</v>
      </c>
      <c r="C565" s="192" t="s">
        <v>1337</v>
      </c>
      <c r="D565" s="192" t="s">
        <v>5125</v>
      </c>
      <c r="E565" s="192">
        <v>38.264299999999999</v>
      </c>
      <c r="F565" s="192">
        <v>37.324499999999993</v>
      </c>
      <c r="G565" s="193">
        <v>0.90419999999999989</v>
      </c>
      <c r="H565" s="193">
        <v>0.9333999999999999</v>
      </c>
      <c r="I565" s="193"/>
      <c r="J565" s="193"/>
      <c r="K565" s="192"/>
      <c r="L565" s="192"/>
      <c r="M565" s="192"/>
      <c r="N565" s="192" t="s">
        <v>3547</v>
      </c>
      <c r="O565" s="192" t="s">
        <v>3547</v>
      </c>
      <c r="P565" s="192"/>
    </row>
    <row r="566" spans="1:16">
      <c r="A566" s="192" t="s">
        <v>1777</v>
      </c>
      <c r="B566" s="192" t="s">
        <v>1778</v>
      </c>
      <c r="C566" s="192" t="s">
        <v>1326</v>
      </c>
      <c r="D566" s="192" t="s">
        <v>5118</v>
      </c>
      <c r="E566" s="192">
        <v>36.130899999999997</v>
      </c>
      <c r="F566" s="192">
        <v>35.753299999999996</v>
      </c>
      <c r="G566" s="193">
        <v>0.85389999999999988</v>
      </c>
      <c r="H566" s="193">
        <v>0.89749999999999996</v>
      </c>
      <c r="I566" s="193"/>
      <c r="J566" s="193"/>
      <c r="K566" s="192"/>
      <c r="L566" s="192"/>
      <c r="M566" s="192"/>
      <c r="N566" s="192" t="s">
        <v>3547</v>
      </c>
      <c r="O566" s="192" t="s">
        <v>3547</v>
      </c>
      <c r="P566" s="192"/>
    </row>
    <row r="567" spans="1:16">
      <c r="A567" s="192" t="s">
        <v>1779</v>
      </c>
      <c r="B567" s="192" t="s">
        <v>1780</v>
      </c>
      <c r="C567" s="192" t="s">
        <v>1472</v>
      </c>
      <c r="D567" s="192" t="s">
        <v>896</v>
      </c>
      <c r="E567" s="192">
        <v>46.354299999999995</v>
      </c>
      <c r="F567" s="192">
        <v>44.953199999999995</v>
      </c>
      <c r="G567" s="193">
        <v>1.1205999999999998</v>
      </c>
      <c r="H567" s="193">
        <v>1.0810999999999999</v>
      </c>
      <c r="I567" s="193">
        <v>1.1205999999999998</v>
      </c>
      <c r="J567" s="193">
        <v>1.0810999999999999</v>
      </c>
      <c r="K567" s="192"/>
      <c r="L567" s="192" t="s">
        <v>3550</v>
      </c>
      <c r="M567" s="192">
        <v>1.1027999999999998</v>
      </c>
      <c r="N567" s="192" t="s">
        <v>3547</v>
      </c>
      <c r="O567" s="192" t="s">
        <v>3550</v>
      </c>
      <c r="P567" s="192">
        <v>1.1027999999999998</v>
      </c>
    </row>
    <row r="568" spans="1:16">
      <c r="A568" s="192" t="s">
        <v>1779</v>
      </c>
      <c r="B568" s="192" t="s">
        <v>1780</v>
      </c>
      <c r="C568" s="192" t="s">
        <v>1787</v>
      </c>
      <c r="D568" s="192" t="s">
        <v>5103</v>
      </c>
      <c r="E568" s="192">
        <v>46.354299999999995</v>
      </c>
      <c r="F568" s="192">
        <v>44.953199999999995</v>
      </c>
      <c r="G568" s="193">
        <v>1.0953999999999999</v>
      </c>
      <c r="H568" s="193">
        <v>1.0643999999999998</v>
      </c>
      <c r="I568" s="193"/>
      <c r="J568" s="193"/>
      <c r="K568" s="192"/>
      <c r="L568" s="192"/>
      <c r="M568" s="192"/>
      <c r="N568" s="192" t="s">
        <v>3547</v>
      </c>
      <c r="O568" s="192" t="s">
        <v>3547</v>
      </c>
      <c r="P568" s="192"/>
    </row>
    <row r="569" spans="1:16">
      <c r="A569" s="192" t="s">
        <v>1779</v>
      </c>
      <c r="B569" s="192" t="s">
        <v>1780</v>
      </c>
      <c r="C569" s="192" t="s">
        <v>1376</v>
      </c>
      <c r="D569" s="192" t="s">
        <v>5112</v>
      </c>
      <c r="E569" s="192">
        <v>46.354299999999995</v>
      </c>
      <c r="F569" s="192">
        <v>44.953199999999995</v>
      </c>
      <c r="G569" s="193">
        <v>1.1141999999999999</v>
      </c>
      <c r="H569" s="193">
        <v>1.0769</v>
      </c>
      <c r="I569" s="193"/>
      <c r="J569" s="193"/>
      <c r="K569" s="192"/>
      <c r="L569" s="192" t="s">
        <v>3550</v>
      </c>
      <c r="M569" s="192">
        <v>1.1027999999999998</v>
      </c>
      <c r="N569" s="192" t="s">
        <v>3547</v>
      </c>
      <c r="O569" s="192" t="s">
        <v>3547</v>
      </c>
      <c r="P569" s="192"/>
    </row>
    <row r="570" spans="1:16">
      <c r="A570" s="192" t="s">
        <v>1781</v>
      </c>
      <c r="B570" s="192" t="s">
        <v>1782</v>
      </c>
      <c r="C570" s="192" t="s">
        <v>1321</v>
      </c>
      <c r="D570" s="192" t="s">
        <v>5115</v>
      </c>
      <c r="E570" s="192">
        <v>36.623799999999996</v>
      </c>
      <c r="F570" s="192">
        <v>35.772499999999994</v>
      </c>
      <c r="G570" s="193">
        <v>0.86549999999999994</v>
      </c>
      <c r="H570" s="193">
        <v>0.90579999999999994</v>
      </c>
      <c r="I570" s="193">
        <v>0.8466999999999999</v>
      </c>
      <c r="J570" s="193">
        <v>0.89229999999999998</v>
      </c>
      <c r="K570" s="192"/>
      <c r="L570" s="192"/>
      <c r="M570" s="192"/>
      <c r="N570" s="192" t="s">
        <v>3547</v>
      </c>
      <c r="O570" s="192" t="s">
        <v>3547</v>
      </c>
      <c r="P570" s="192"/>
    </row>
    <row r="571" spans="1:16">
      <c r="A571" s="192" t="s">
        <v>2021</v>
      </c>
      <c r="B571" s="192" t="s">
        <v>2022</v>
      </c>
      <c r="C571" s="192" t="s">
        <v>1339</v>
      </c>
      <c r="D571" s="192" t="s">
        <v>5127</v>
      </c>
      <c r="E571" s="192">
        <v>37.944699999999997</v>
      </c>
      <c r="F571" s="192">
        <v>35.959299999999999</v>
      </c>
      <c r="G571" s="193">
        <v>0.89669999999999994</v>
      </c>
      <c r="H571" s="193">
        <v>0.92809999999999993</v>
      </c>
      <c r="I571" s="193"/>
      <c r="J571" s="193"/>
      <c r="K571" s="192"/>
      <c r="L571" s="192"/>
      <c r="M571" s="192"/>
      <c r="N571" s="192" t="s">
        <v>3547</v>
      </c>
      <c r="O571" s="192" t="s">
        <v>3547</v>
      </c>
      <c r="P571" s="192"/>
    </row>
    <row r="572" spans="1:16">
      <c r="A572" s="192" t="s">
        <v>2021</v>
      </c>
      <c r="B572" s="192" t="s">
        <v>2022</v>
      </c>
      <c r="C572" s="192" t="s">
        <v>1340</v>
      </c>
      <c r="D572" s="192" t="s">
        <v>5128</v>
      </c>
      <c r="E572" s="192">
        <v>37.944699999999997</v>
      </c>
      <c r="F572" s="192">
        <v>35.959299999999999</v>
      </c>
      <c r="G572" s="193">
        <v>0.89669999999999994</v>
      </c>
      <c r="H572" s="193">
        <v>0.92809999999999993</v>
      </c>
      <c r="I572" s="193"/>
      <c r="J572" s="193"/>
      <c r="K572" s="192"/>
      <c r="L572" s="192"/>
      <c r="M572" s="192"/>
      <c r="N572" s="192" t="s">
        <v>3547</v>
      </c>
      <c r="O572" s="192" t="s">
        <v>3547</v>
      </c>
      <c r="P572" s="192"/>
    </row>
    <row r="573" spans="1:16">
      <c r="A573" s="192" t="s">
        <v>4347</v>
      </c>
      <c r="B573" s="192" t="s">
        <v>2023</v>
      </c>
      <c r="C573" s="192" t="s">
        <v>1321</v>
      </c>
      <c r="D573" s="192" t="s">
        <v>5115</v>
      </c>
      <c r="E573" s="192">
        <v>37.354899999999994</v>
      </c>
      <c r="F573" s="192">
        <v>35.906999999999996</v>
      </c>
      <c r="G573" s="193">
        <v>0.88279999999999992</v>
      </c>
      <c r="H573" s="193">
        <v>0.91819999999999991</v>
      </c>
      <c r="I573" s="193">
        <v>0.87209999999999988</v>
      </c>
      <c r="J573" s="193">
        <v>0.91049999999999998</v>
      </c>
      <c r="K573" s="192"/>
      <c r="L573" s="192"/>
      <c r="M573" s="192"/>
      <c r="N573" s="192" t="s">
        <v>3547</v>
      </c>
      <c r="O573" s="192" t="s">
        <v>3547</v>
      </c>
      <c r="P573" s="192"/>
    </row>
    <row r="574" spans="1:16">
      <c r="A574" s="192" t="s">
        <v>4347</v>
      </c>
      <c r="B574" s="192" t="s">
        <v>2023</v>
      </c>
      <c r="C574" s="192" t="s">
        <v>1339</v>
      </c>
      <c r="D574" s="192" t="s">
        <v>5127</v>
      </c>
      <c r="E574" s="192">
        <v>37.354899999999994</v>
      </c>
      <c r="F574" s="192">
        <v>35.906999999999996</v>
      </c>
      <c r="G574" s="193"/>
      <c r="H574" s="193"/>
      <c r="I574" s="193">
        <v>0.87209999999999988</v>
      </c>
      <c r="J574" s="193">
        <v>0.91049999999999998</v>
      </c>
      <c r="K574" s="192"/>
      <c r="L574" s="192"/>
      <c r="M574" s="192"/>
      <c r="N574" s="192" t="s">
        <v>3547</v>
      </c>
      <c r="O574" s="192" t="s">
        <v>3547</v>
      </c>
      <c r="P574" s="192"/>
    </row>
    <row r="575" spans="1:16">
      <c r="A575" s="192" t="s">
        <v>3756</v>
      </c>
      <c r="B575" s="192" t="s">
        <v>2024</v>
      </c>
      <c r="C575" s="192" t="s">
        <v>1289</v>
      </c>
      <c r="D575" s="192" t="s">
        <v>859</v>
      </c>
      <c r="E575" s="192">
        <v>50.139799999999994</v>
      </c>
      <c r="F575" s="192">
        <v>48.478299999999997</v>
      </c>
      <c r="G575" s="193">
        <v>1.1848999999999998</v>
      </c>
      <c r="H575" s="193">
        <v>1.1232</v>
      </c>
      <c r="I575" s="193"/>
      <c r="J575" s="193"/>
      <c r="K575" s="192"/>
      <c r="L575" s="192"/>
      <c r="M575" s="192"/>
      <c r="N575" s="192" t="s">
        <v>3547</v>
      </c>
      <c r="O575" s="192" t="s">
        <v>3547</v>
      </c>
      <c r="P575" s="192"/>
    </row>
    <row r="576" spans="1:16">
      <c r="A576" s="192" t="s">
        <v>3756</v>
      </c>
      <c r="B576" s="192" t="s">
        <v>2024</v>
      </c>
      <c r="C576" s="192" t="s">
        <v>1305</v>
      </c>
      <c r="D576" s="192" t="s">
        <v>5104</v>
      </c>
      <c r="E576" s="192">
        <v>50.139799999999994</v>
      </c>
      <c r="F576" s="192">
        <v>48.478299999999997</v>
      </c>
      <c r="G576" s="193">
        <v>1.2429999999999999</v>
      </c>
      <c r="H576" s="193">
        <v>1.1605999999999999</v>
      </c>
      <c r="I576" s="193">
        <v>1.2429999999999999</v>
      </c>
      <c r="J576" s="193">
        <v>1.1605999999999999</v>
      </c>
      <c r="K576" s="192"/>
      <c r="L576" s="192" t="s">
        <v>3550</v>
      </c>
      <c r="M576" s="192">
        <v>1.1928999999999998</v>
      </c>
      <c r="N576" s="192" t="s">
        <v>3547</v>
      </c>
      <c r="O576" s="192" t="s">
        <v>3550</v>
      </c>
      <c r="P576" s="192">
        <v>1.1442999999999999</v>
      </c>
    </row>
    <row r="577" spans="1:18">
      <c r="A577" s="192" t="s">
        <v>4784</v>
      </c>
      <c r="B577" s="192" t="s">
        <v>2025</v>
      </c>
      <c r="C577" s="192" t="s">
        <v>1342</v>
      </c>
      <c r="D577" s="192" t="s">
        <v>5129</v>
      </c>
      <c r="E577" s="192">
        <v>43.637099999999997</v>
      </c>
      <c r="F577" s="192">
        <v>42.431399999999996</v>
      </c>
      <c r="G577" s="193">
        <v>1.0312999999999999</v>
      </c>
      <c r="H577" s="193">
        <v>1.0212999999999999</v>
      </c>
      <c r="I577" s="193"/>
      <c r="J577" s="193"/>
      <c r="K577" s="192"/>
      <c r="L577" s="192"/>
      <c r="M577" s="192"/>
      <c r="N577" s="192" t="s">
        <v>3547</v>
      </c>
      <c r="O577" s="192" t="s">
        <v>3547</v>
      </c>
      <c r="P577" s="192"/>
    </row>
    <row r="578" spans="1:18">
      <c r="A578" s="192" t="s">
        <v>4490</v>
      </c>
      <c r="B578" s="192" t="s">
        <v>2026</v>
      </c>
      <c r="C578" s="192" t="s">
        <v>1326</v>
      </c>
      <c r="D578" s="192" t="s">
        <v>5118</v>
      </c>
      <c r="E578" s="192">
        <v>41.090999999999994</v>
      </c>
      <c r="F578" s="192">
        <v>40.558199999999999</v>
      </c>
      <c r="G578" s="193">
        <v>0.97109999999999996</v>
      </c>
      <c r="H578" s="193">
        <v>0.98009999999999997</v>
      </c>
      <c r="I578" s="193">
        <v>0.94719999999999993</v>
      </c>
      <c r="J578" s="193">
        <v>0.96349999999999991</v>
      </c>
      <c r="K578" s="192"/>
      <c r="L578" s="192"/>
      <c r="M578" s="192"/>
      <c r="N578" s="192" t="s">
        <v>3547</v>
      </c>
      <c r="O578" s="192" t="s">
        <v>3547</v>
      </c>
      <c r="P578" s="192"/>
    </row>
    <row r="579" spans="1:18">
      <c r="A579" s="192" t="s">
        <v>1783</v>
      </c>
      <c r="B579" s="192" t="s">
        <v>1784</v>
      </c>
      <c r="C579" s="192" t="s">
        <v>1325</v>
      </c>
      <c r="D579" s="192" t="s">
        <v>5117</v>
      </c>
      <c r="E579" s="192">
        <v>33.568999999999996</v>
      </c>
      <c r="F579" s="192">
        <v>33.076199999999993</v>
      </c>
      <c r="G579" s="193">
        <v>0.8012999999999999</v>
      </c>
      <c r="H579" s="193">
        <v>0.85919999999999996</v>
      </c>
      <c r="I579" s="193">
        <v>0.8012999999999999</v>
      </c>
      <c r="J579" s="193">
        <v>0.85919999999999996</v>
      </c>
      <c r="K579" s="192"/>
      <c r="L579" s="192" t="s">
        <v>3550</v>
      </c>
      <c r="M579" s="192">
        <v>0.79859999999999998</v>
      </c>
      <c r="N579" s="192" t="s">
        <v>3547</v>
      </c>
      <c r="O579" s="192" t="s">
        <v>3550</v>
      </c>
      <c r="P579" s="192">
        <v>0.79859999999999998</v>
      </c>
    </row>
    <row r="580" spans="1:18">
      <c r="A580" s="192" t="s">
        <v>1783</v>
      </c>
      <c r="B580" s="192" t="s">
        <v>1784</v>
      </c>
      <c r="C580" s="192" t="s">
        <v>1326</v>
      </c>
      <c r="D580" s="192" t="s">
        <v>5118</v>
      </c>
      <c r="E580" s="192">
        <v>33.568999999999996</v>
      </c>
      <c r="F580" s="192">
        <v>33.076199999999993</v>
      </c>
      <c r="G580" s="193">
        <v>0.79329999999999989</v>
      </c>
      <c r="H580" s="193">
        <v>0.85339999999999994</v>
      </c>
      <c r="I580" s="193"/>
      <c r="J580" s="193"/>
      <c r="K580" s="192"/>
      <c r="L580" s="192"/>
      <c r="M580" s="192"/>
      <c r="N580" s="192" t="s">
        <v>3547</v>
      </c>
      <c r="O580" s="192" t="s">
        <v>3547</v>
      </c>
      <c r="P580" s="192"/>
    </row>
    <row r="581" spans="1:18">
      <c r="A581" s="192" t="s">
        <v>3689</v>
      </c>
      <c r="B581" s="192" t="s">
        <v>2027</v>
      </c>
      <c r="C581" s="192" t="s">
        <v>1285</v>
      </c>
      <c r="D581" s="192" t="s">
        <v>712</v>
      </c>
      <c r="E581" s="192">
        <v>52.071899999999999</v>
      </c>
      <c r="F581" s="192">
        <v>48.9955</v>
      </c>
      <c r="G581" s="193">
        <v>1.2777999999999998</v>
      </c>
      <c r="H581" s="193">
        <v>1.1827999999999999</v>
      </c>
      <c r="I581" s="193">
        <v>1.2777999999999998</v>
      </c>
      <c r="J581" s="193">
        <v>1.1827999999999999</v>
      </c>
      <c r="K581" s="192"/>
      <c r="L581" s="192" t="s">
        <v>3550</v>
      </c>
      <c r="M581" s="192">
        <v>1.2387999999999999</v>
      </c>
      <c r="N581" s="192" t="s">
        <v>3547</v>
      </c>
      <c r="O581" s="192" t="s">
        <v>3550</v>
      </c>
      <c r="P581" s="192">
        <v>1.1895999999999998</v>
      </c>
    </row>
    <row r="582" spans="1:18">
      <c r="A582" s="192" t="s">
        <v>3624</v>
      </c>
      <c r="B582" s="192" t="s">
        <v>2028</v>
      </c>
      <c r="C582" s="192" t="s">
        <v>1574</v>
      </c>
      <c r="D582" s="192" t="s">
        <v>647</v>
      </c>
      <c r="E582" s="192">
        <v>42.871099999999998</v>
      </c>
      <c r="F582" s="192">
        <v>42.666199999999996</v>
      </c>
      <c r="G582" s="193">
        <v>1.0234999999999999</v>
      </c>
      <c r="H582" s="193">
        <v>1.0159999999999998</v>
      </c>
      <c r="I582" s="193"/>
      <c r="J582" s="193"/>
      <c r="K582" s="192"/>
      <c r="L582" s="192" t="s">
        <v>3550</v>
      </c>
      <c r="M582" s="192">
        <v>1.0198999999999998</v>
      </c>
      <c r="N582" s="192" t="s">
        <v>3547</v>
      </c>
      <c r="O582" s="192" t="s">
        <v>3547</v>
      </c>
      <c r="P582" s="192"/>
    </row>
    <row r="584" spans="1:18" customFormat="1" ht="17">
      <c r="A584" s="120" t="s">
        <v>4873</v>
      </c>
      <c r="B584" s="120"/>
      <c r="C584" s="121"/>
      <c r="D584" s="121"/>
      <c r="E584" s="121"/>
      <c r="F584" s="121"/>
      <c r="G584" s="121"/>
      <c r="H584" s="121"/>
      <c r="I584" s="121"/>
      <c r="J584" s="121"/>
      <c r="K584" s="121"/>
      <c r="L584" s="121"/>
      <c r="M584" s="121"/>
      <c r="N584" s="121"/>
      <c r="O584" s="117"/>
      <c r="P584" s="117"/>
      <c r="Q584" s="117"/>
      <c r="R584" s="117"/>
    </row>
    <row r="585" spans="1:18" customFormat="1" ht="15" customHeight="1">
      <c r="A585" s="120" t="s">
        <v>4874</v>
      </c>
      <c r="B585" s="120"/>
      <c r="C585" s="121"/>
      <c r="D585" s="121"/>
      <c r="E585" s="121"/>
      <c r="F585" s="121"/>
      <c r="G585" s="121"/>
      <c r="H585" s="121"/>
      <c r="I585" s="121"/>
      <c r="J585" s="121"/>
      <c r="K585" s="121"/>
      <c r="L585" s="121"/>
      <c r="M585" s="121"/>
      <c r="N585" s="121"/>
      <c r="O585" s="117"/>
      <c r="P585" s="117"/>
      <c r="Q585" s="117"/>
      <c r="R585" s="117"/>
    </row>
    <row r="586" spans="1:18" ht="17">
      <c r="A586" s="120" t="s">
        <v>4875</v>
      </c>
      <c r="B586" s="120"/>
      <c r="C586" s="121"/>
      <c r="D586" s="121"/>
      <c r="E586" s="121"/>
      <c r="F586" s="121"/>
      <c r="G586" s="121"/>
      <c r="H586" s="121"/>
      <c r="I586" s="121"/>
      <c r="J586" s="121"/>
      <c r="K586" s="121"/>
      <c r="L586" s="121"/>
      <c r="M586" s="121"/>
      <c r="N586" s="121"/>
    </row>
    <row r="587" spans="1:18" ht="17">
      <c r="A587" s="198" t="s">
        <v>9793</v>
      </c>
      <c r="B587" s="199"/>
      <c r="C587" s="199"/>
      <c r="D587" s="199"/>
      <c r="E587" s="199"/>
      <c r="F587" s="199"/>
      <c r="G587" s="199"/>
      <c r="H587" s="199"/>
      <c r="I587" s="199"/>
      <c r="J587" s="199"/>
      <c r="K587" s="199"/>
      <c r="L587" s="199"/>
      <c r="M587" s="199"/>
      <c r="N587" s="199"/>
    </row>
  </sheetData>
  <mergeCells count="1">
    <mergeCell ref="A1:P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3452"/>
  <sheetViews>
    <sheetView topLeftCell="A2136" workbookViewId="0">
      <selection activeCell="A2176" sqref="A2176"/>
    </sheetView>
  </sheetViews>
  <sheetFormatPr baseColWidth="10" defaultColWidth="9.1640625" defaultRowHeight="15"/>
  <cols>
    <col min="1" max="1" width="16.5" style="190" customWidth="1"/>
    <col min="2" max="2" width="17.1640625" style="188" customWidth="1"/>
    <col min="3" max="16384" width="9.1640625" style="145"/>
  </cols>
  <sheetData>
    <row r="1" spans="1:4" ht="47.75" customHeight="1">
      <c r="A1" s="241" t="s">
        <v>9673</v>
      </c>
      <c r="B1" s="241"/>
    </row>
    <row r="2" spans="1:4" ht="58.75" customHeight="1">
      <c r="A2" s="124" t="s">
        <v>1280</v>
      </c>
      <c r="B2" s="125" t="s">
        <v>9674</v>
      </c>
      <c r="C2" s="126"/>
      <c r="D2" s="127"/>
    </row>
    <row r="3" spans="1:4">
      <c r="A3" s="187" t="s">
        <v>6</v>
      </c>
      <c r="B3" s="188">
        <v>0.99460000000000004</v>
      </c>
      <c r="C3" s="188"/>
    </row>
    <row r="4" spans="1:4">
      <c r="A4" s="187" t="s">
        <v>8</v>
      </c>
      <c r="B4" s="188">
        <v>0.9859</v>
      </c>
      <c r="C4" s="188"/>
    </row>
    <row r="5" spans="1:4">
      <c r="A5" s="187" t="s">
        <v>9</v>
      </c>
      <c r="B5" s="188">
        <v>0.9879</v>
      </c>
      <c r="C5" s="188"/>
    </row>
    <row r="6" spans="1:4">
      <c r="A6" s="187" t="s">
        <v>10</v>
      </c>
      <c r="B6" s="188">
        <v>0.99250000000000005</v>
      </c>
      <c r="C6" s="188"/>
    </row>
    <row r="7" spans="1:4">
      <c r="A7" s="187" t="s">
        <v>5168</v>
      </c>
      <c r="B7" s="188">
        <v>0.99909999999999999</v>
      </c>
      <c r="C7" s="188"/>
    </row>
    <row r="8" spans="1:4">
      <c r="A8" s="187" t="s">
        <v>13</v>
      </c>
      <c r="B8" s="188">
        <v>0.99660000000000004</v>
      </c>
      <c r="C8" s="188"/>
    </row>
    <row r="9" spans="1:4">
      <c r="A9" s="187" t="s">
        <v>14</v>
      </c>
      <c r="B9" s="188">
        <v>0.98699999999999999</v>
      </c>
      <c r="C9" s="188"/>
    </row>
    <row r="10" spans="1:4">
      <c r="A10" s="187" t="s">
        <v>16</v>
      </c>
      <c r="B10" s="188">
        <v>0.99629999999999996</v>
      </c>
      <c r="C10" s="188"/>
    </row>
    <row r="11" spans="1:4">
      <c r="A11" s="187" t="s">
        <v>5169</v>
      </c>
      <c r="B11" s="188">
        <v>1</v>
      </c>
      <c r="C11" s="188"/>
    </row>
    <row r="12" spans="1:4">
      <c r="A12" s="187" t="s">
        <v>17</v>
      </c>
      <c r="B12" s="188">
        <v>0.99260000000000004</v>
      </c>
      <c r="C12" s="188"/>
    </row>
    <row r="13" spans="1:4">
      <c r="A13" s="187" t="s">
        <v>18</v>
      </c>
      <c r="B13" s="188">
        <v>0.99680000000000002</v>
      </c>
      <c r="C13" s="188"/>
    </row>
    <row r="14" spans="1:4">
      <c r="A14" s="187" t="s">
        <v>19</v>
      </c>
      <c r="B14" s="188">
        <v>1</v>
      </c>
      <c r="C14" s="188"/>
    </row>
    <row r="15" spans="1:4">
      <c r="A15" s="187" t="s">
        <v>20</v>
      </c>
      <c r="B15" s="188">
        <v>0.9869</v>
      </c>
      <c r="C15" s="188"/>
    </row>
    <row r="16" spans="1:4">
      <c r="A16" s="187" t="s">
        <v>21</v>
      </c>
      <c r="B16" s="188">
        <v>0.99109999999999998</v>
      </c>
      <c r="C16" s="188"/>
    </row>
    <row r="17" spans="1:3">
      <c r="A17" s="187" t="s">
        <v>9675</v>
      </c>
      <c r="B17" s="188">
        <v>1</v>
      </c>
      <c r="C17" s="188"/>
    </row>
    <row r="18" spans="1:3">
      <c r="A18" s="187" t="s">
        <v>22</v>
      </c>
      <c r="B18" s="188">
        <v>0.98560000000000003</v>
      </c>
      <c r="C18" s="188"/>
    </row>
    <row r="19" spans="1:3">
      <c r="A19" s="187" t="s">
        <v>5170</v>
      </c>
      <c r="B19" s="188">
        <v>1</v>
      </c>
      <c r="C19" s="188"/>
    </row>
    <row r="20" spans="1:3">
      <c r="A20" s="187" t="s">
        <v>23</v>
      </c>
      <c r="B20" s="188">
        <v>0.99570000000000003</v>
      </c>
      <c r="C20" s="188"/>
    </row>
    <row r="21" spans="1:3">
      <c r="A21" s="187" t="s">
        <v>24</v>
      </c>
      <c r="B21" s="188">
        <v>0.99970000000000003</v>
      </c>
      <c r="C21" s="188"/>
    </row>
    <row r="22" spans="1:3">
      <c r="A22" s="187" t="s">
        <v>25</v>
      </c>
      <c r="B22" s="188">
        <v>0.9859</v>
      </c>
      <c r="C22" s="188"/>
    </row>
    <row r="23" spans="1:3">
      <c r="A23" s="187" t="s">
        <v>26</v>
      </c>
      <c r="B23" s="188">
        <v>0.99380000000000002</v>
      </c>
      <c r="C23" s="188"/>
    </row>
    <row r="24" spans="1:3">
      <c r="A24" s="187" t="s">
        <v>27</v>
      </c>
      <c r="B24" s="188">
        <v>0.99280000000000002</v>
      </c>
      <c r="C24" s="188"/>
    </row>
    <row r="25" spans="1:3">
      <c r="A25" s="187" t="s">
        <v>28</v>
      </c>
      <c r="B25" s="188">
        <v>0.99329999999999996</v>
      </c>
      <c r="C25" s="188"/>
    </row>
    <row r="26" spans="1:3">
      <c r="A26" s="187" t="s">
        <v>29</v>
      </c>
      <c r="B26" s="188">
        <v>0.98029999999999995</v>
      </c>
      <c r="C26" s="188"/>
    </row>
    <row r="27" spans="1:3">
      <c r="A27" s="187" t="s">
        <v>30</v>
      </c>
      <c r="B27" s="188">
        <v>1</v>
      </c>
      <c r="C27" s="188"/>
    </row>
    <row r="28" spans="1:3">
      <c r="A28" s="187" t="s">
        <v>31</v>
      </c>
      <c r="B28" s="188">
        <v>0.98180000000000001</v>
      </c>
      <c r="C28" s="188"/>
    </row>
    <row r="29" spans="1:3">
      <c r="A29" s="187" t="s">
        <v>32</v>
      </c>
      <c r="B29" s="188">
        <v>0.99099999999999999</v>
      </c>
      <c r="C29" s="188"/>
    </row>
    <row r="30" spans="1:3">
      <c r="A30" s="187" t="s">
        <v>33</v>
      </c>
      <c r="B30" s="188">
        <v>0.99570000000000003</v>
      </c>
      <c r="C30" s="188"/>
    </row>
    <row r="31" spans="1:3">
      <c r="A31" s="187" t="s">
        <v>34</v>
      </c>
      <c r="B31" s="188">
        <v>0.997</v>
      </c>
      <c r="C31" s="188"/>
    </row>
    <row r="32" spans="1:3">
      <c r="A32" s="187" t="s">
        <v>5171</v>
      </c>
      <c r="B32" s="188">
        <v>0.998</v>
      </c>
      <c r="C32" s="188"/>
    </row>
    <row r="33" spans="1:3">
      <c r="A33" s="187" t="s">
        <v>35</v>
      </c>
      <c r="B33" s="188">
        <v>0.99639999999999995</v>
      </c>
      <c r="C33" s="188"/>
    </row>
    <row r="34" spans="1:3">
      <c r="A34" s="187" t="s">
        <v>9676</v>
      </c>
      <c r="B34" s="188">
        <v>1</v>
      </c>
      <c r="C34" s="188"/>
    </row>
    <row r="35" spans="1:3">
      <c r="A35" s="187" t="s">
        <v>36</v>
      </c>
      <c r="B35" s="188">
        <v>0.99109999999999998</v>
      </c>
      <c r="C35" s="188"/>
    </row>
    <row r="36" spans="1:3">
      <c r="A36" s="187" t="s">
        <v>37</v>
      </c>
      <c r="B36" s="188">
        <v>0.99490000000000001</v>
      </c>
      <c r="C36" s="188"/>
    </row>
    <row r="37" spans="1:3">
      <c r="A37" s="187" t="s">
        <v>5172</v>
      </c>
      <c r="B37" s="188">
        <v>1</v>
      </c>
      <c r="C37" s="188"/>
    </row>
    <row r="38" spans="1:3">
      <c r="A38" s="187" t="s">
        <v>38</v>
      </c>
      <c r="B38" s="188">
        <v>1</v>
      </c>
      <c r="C38" s="188"/>
    </row>
    <row r="39" spans="1:3">
      <c r="A39" s="187" t="s">
        <v>39</v>
      </c>
      <c r="B39" s="188">
        <v>1</v>
      </c>
      <c r="C39" s="188"/>
    </row>
    <row r="40" spans="1:3">
      <c r="A40" s="187" t="s">
        <v>40</v>
      </c>
      <c r="B40" s="188">
        <v>0.99819999999999998</v>
      </c>
      <c r="C40" s="188"/>
    </row>
    <row r="41" spans="1:3">
      <c r="A41" s="187" t="s">
        <v>5173</v>
      </c>
      <c r="B41" s="188">
        <v>0.97</v>
      </c>
      <c r="C41" s="188"/>
    </row>
    <row r="42" spans="1:3">
      <c r="A42" s="187" t="s">
        <v>9677</v>
      </c>
      <c r="B42" s="188">
        <v>1</v>
      </c>
      <c r="C42" s="188"/>
    </row>
    <row r="43" spans="1:3">
      <c r="A43" s="187" t="s">
        <v>41</v>
      </c>
      <c r="B43" s="188">
        <v>0.99770000000000003</v>
      </c>
      <c r="C43" s="188"/>
    </row>
    <row r="44" spans="1:3">
      <c r="A44" s="187" t="s">
        <v>42</v>
      </c>
      <c r="B44" s="188">
        <v>0.99929999999999997</v>
      </c>
      <c r="C44" s="188"/>
    </row>
    <row r="45" spans="1:3">
      <c r="A45" s="187" t="s">
        <v>43</v>
      </c>
      <c r="B45" s="188">
        <v>0.98240000000000005</v>
      </c>
      <c r="C45" s="188"/>
    </row>
    <row r="46" spans="1:3">
      <c r="A46" s="187" t="s">
        <v>44</v>
      </c>
      <c r="B46" s="188">
        <v>0.99060000000000004</v>
      </c>
      <c r="C46" s="188"/>
    </row>
    <row r="47" spans="1:3">
      <c r="A47" s="187" t="s">
        <v>45</v>
      </c>
      <c r="B47" s="188">
        <v>0.99070000000000003</v>
      </c>
      <c r="C47" s="188"/>
    </row>
    <row r="48" spans="1:3">
      <c r="A48" s="187" t="s">
        <v>46</v>
      </c>
      <c r="B48" s="188">
        <v>0.98939999999999995</v>
      </c>
      <c r="C48" s="188"/>
    </row>
    <row r="49" spans="1:3">
      <c r="A49" s="187" t="s">
        <v>47</v>
      </c>
      <c r="B49" s="188">
        <v>0.99939999999999996</v>
      </c>
      <c r="C49" s="188"/>
    </row>
    <row r="50" spans="1:3">
      <c r="A50" s="187" t="s">
        <v>48</v>
      </c>
      <c r="B50" s="188">
        <v>0.99960000000000004</v>
      </c>
      <c r="C50" s="188"/>
    </row>
    <row r="51" spans="1:3">
      <c r="A51" s="187" t="s">
        <v>49</v>
      </c>
      <c r="B51" s="188">
        <v>0.99519999999999997</v>
      </c>
      <c r="C51" s="188"/>
    </row>
    <row r="52" spans="1:3">
      <c r="A52" s="187" t="s">
        <v>50</v>
      </c>
      <c r="B52" s="188">
        <v>0.9899</v>
      </c>
      <c r="C52" s="188"/>
    </row>
    <row r="53" spans="1:3">
      <c r="A53" s="187" t="s">
        <v>51</v>
      </c>
      <c r="B53" s="188">
        <v>0.99850000000000005</v>
      </c>
      <c r="C53" s="188"/>
    </row>
    <row r="54" spans="1:3">
      <c r="A54" s="187" t="s">
        <v>52</v>
      </c>
      <c r="B54" s="188">
        <v>0.98550000000000004</v>
      </c>
      <c r="C54" s="188"/>
    </row>
    <row r="55" spans="1:3">
      <c r="A55" s="187" t="s">
        <v>5174</v>
      </c>
      <c r="B55" s="188">
        <v>1</v>
      </c>
      <c r="C55" s="188"/>
    </row>
    <row r="56" spans="1:3">
      <c r="A56" s="187" t="s">
        <v>53</v>
      </c>
      <c r="B56" s="188">
        <v>0.99980000000000002</v>
      </c>
      <c r="C56" s="188"/>
    </row>
    <row r="57" spans="1:3">
      <c r="A57" s="187" t="s">
        <v>54</v>
      </c>
      <c r="B57" s="188">
        <v>0.99680000000000002</v>
      </c>
      <c r="C57" s="188"/>
    </row>
    <row r="58" spans="1:3">
      <c r="A58" s="187" t="s">
        <v>55</v>
      </c>
      <c r="B58" s="188">
        <v>0.98770000000000002</v>
      </c>
      <c r="C58" s="188"/>
    </row>
    <row r="59" spans="1:3">
      <c r="A59" s="187" t="s">
        <v>56</v>
      </c>
      <c r="B59" s="188">
        <v>0.99890000000000001</v>
      </c>
      <c r="C59" s="188"/>
    </row>
    <row r="60" spans="1:3">
      <c r="A60" s="187" t="s">
        <v>5175</v>
      </c>
      <c r="B60" s="188">
        <v>1</v>
      </c>
      <c r="C60" s="188"/>
    </row>
    <row r="61" spans="1:3">
      <c r="A61" s="187" t="s">
        <v>57</v>
      </c>
      <c r="B61" s="188">
        <v>0.99150000000000005</v>
      </c>
      <c r="C61" s="188"/>
    </row>
    <row r="62" spans="1:3">
      <c r="A62" s="187" t="s">
        <v>58</v>
      </c>
      <c r="B62" s="188">
        <v>0.99109999999999998</v>
      </c>
      <c r="C62" s="188"/>
    </row>
    <row r="63" spans="1:3">
      <c r="A63" s="187" t="s">
        <v>59</v>
      </c>
      <c r="B63" s="188">
        <v>0.99909999999999999</v>
      </c>
      <c r="C63" s="188"/>
    </row>
    <row r="64" spans="1:3">
      <c r="A64" s="187" t="s">
        <v>5176</v>
      </c>
      <c r="B64" s="188">
        <v>1</v>
      </c>
      <c r="C64" s="188"/>
    </row>
    <row r="65" spans="1:3">
      <c r="A65" s="187" t="s">
        <v>5177</v>
      </c>
      <c r="B65" s="188">
        <v>0.99780000000000002</v>
      </c>
      <c r="C65" s="188"/>
    </row>
    <row r="66" spans="1:3">
      <c r="A66" s="187" t="s">
        <v>60</v>
      </c>
      <c r="B66" s="188">
        <v>0.99609999999999999</v>
      </c>
      <c r="C66" s="188"/>
    </row>
    <row r="67" spans="1:3">
      <c r="A67" s="187" t="s">
        <v>61</v>
      </c>
      <c r="B67" s="188">
        <v>0.99509999999999998</v>
      </c>
      <c r="C67" s="188"/>
    </row>
    <row r="68" spans="1:3">
      <c r="A68" s="187" t="s">
        <v>62</v>
      </c>
      <c r="B68" s="188">
        <v>0.99790000000000001</v>
      </c>
      <c r="C68" s="188"/>
    </row>
    <row r="69" spans="1:3">
      <c r="A69" s="187" t="s">
        <v>63</v>
      </c>
      <c r="B69" s="188">
        <v>0.9889</v>
      </c>
      <c r="C69" s="188"/>
    </row>
    <row r="70" spans="1:3">
      <c r="A70" s="187" t="s">
        <v>64</v>
      </c>
      <c r="B70" s="188">
        <v>0.98719999999999997</v>
      </c>
      <c r="C70" s="188"/>
    </row>
    <row r="71" spans="1:3">
      <c r="A71" s="187" t="s">
        <v>65</v>
      </c>
      <c r="B71" s="188">
        <v>1</v>
      </c>
      <c r="C71" s="188"/>
    </row>
    <row r="72" spans="1:3">
      <c r="A72" s="187" t="s">
        <v>66</v>
      </c>
      <c r="B72" s="188">
        <v>0.99370000000000003</v>
      </c>
      <c r="C72" s="188"/>
    </row>
    <row r="73" spans="1:3">
      <c r="A73" s="187" t="s">
        <v>5178</v>
      </c>
      <c r="B73" s="188">
        <v>0.99980000000000002</v>
      </c>
      <c r="C73" s="188"/>
    </row>
    <row r="74" spans="1:3">
      <c r="A74" s="187" t="s">
        <v>67</v>
      </c>
      <c r="B74" s="188">
        <v>0.99360000000000004</v>
      </c>
      <c r="C74" s="188"/>
    </row>
    <row r="75" spans="1:3">
      <c r="A75" s="187" t="s">
        <v>68</v>
      </c>
      <c r="B75" s="188">
        <v>0.98760000000000003</v>
      </c>
      <c r="C75" s="188"/>
    </row>
    <row r="76" spans="1:3">
      <c r="A76" s="187" t="s">
        <v>69</v>
      </c>
      <c r="B76" s="188">
        <v>0.97309999999999997</v>
      </c>
      <c r="C76" s="188"/>
    </row>
    <row r="77" spans="1:3">
      <c r="A77" s="187" t="s">
        <v>5179</v>
      </c>
      <c r="B77" s="188">
        <v>1</v>
      </c>
      <c r="C77" s="188"/>
    </row>
    <row r="78" spans="1:3">
      <c r="A78" s="187" t="s">
        <v>70</v>
      </c>
      <c r="B78" s="188">
        <v>0.98519999999999996</v>
      </c>
      <c r="C78" s="188"/>
    </row>
    <row r="79" spans="1:3">
      <c r="A79" s="187" t="s">
        <v>71</v>
      </c>
      <c r="B79" s="188">
        <v>0.99280000000000002</v>
      </c>
      <c r="C79" s="188"/>
    </row>
    <row r="80" spans="1:3">
      <c r="A80" s="187" t="s">
        <v>72</v>
      </c>
      <c r="B80" s="188">
        <v>0.99770000000000003</v>
      </c>
      <c r="C80" s="188"/>
    </row>
    <row r="81" spans="1:3">
      <c r="A81" s="187" t="s">
        <v>73</v>
      </c>
      <c r="B81" s="188">
        <v>0.99560000000000004</v>
      </c>
      <c r="C81" s="188"/>
    </row>
    <row r="82" spans="1:3">
      <c r="A82" s="187" t="s">
        <v>74</v>
      </c>
      <c r="B82" s="188">
        <v>0.99990000000000001</v>
      </c>
      <c r="C82" s="188"/>
    </row>
    <row r="83" spans="1:3">
      <c r="A83" s="187" t="s">
        <v>75</v>
      </c>
      <c r="B83" s="188">
        <v>0.99839999999999995</v>
      </c>
      <c r="C83" s="188"/>
    </row>
    <row r="84" spans="1:3">
      <c r="A84" s="187" t="s">
        <v>76</v>
      </c>
      <c r="B84" s="188">
        <v>0.99629999999999996</v>
      </c>
      <c r="C84" s="188"/>
    </row>
    <row r="85" spans="1:3">
      <c r="A85" s="187" t="s">
        <v>77</v>
      </c>
      <c r="B85" s="188">
        <v>0.98729999999999996</v>
      </c>
      <c r="C85" s="188"/>
    </row>
    <row r="86" spans="1:3">
      <c r="A86" s="187" t="s">
        <v>78</v>
      </c>
      <c r="B86" s="188">
        <v>0.98550000000000004</v>
      </c>
      <c r="C86" s="188"/>
    </row>
    <row r="87" spans="1:3">
      <c r="A87" s="187" t="s">
        <v>79</v>
      </c>
      <c r="B87" s="188">
        <v>1</v>
      </c>
      <c r="C87" s="188"/>
    </row>
    <row r="88" spans="1:3">
      <c r="A88" s="187" t="s">
        <v>80</v>
      </c>
      <c r="B88" s="188">
        <v>0.99760000000000004</v>
      </c>
      <c r="C88" s="188"/>
    </row>
    <row r="89" spans="1:3">
      <c r="A89" s="187" t="s">
        <v>5180</v>
      </c>
      <c r="B89" s="188">
        <v>1</v>
      </c>
      <c r="C89" s="188"/>
    </row>
    <row r="90" spans="1:3">
      <c r="A90" s="187" t="s">
        <v>81</v>
      </c>
      <c r="B90" s="188">
        <v>1</v>
      </c>
      <c r="C90" s="188"/>
    </row>
    <row r="91" spans="1:3">
      <c r="A91" s="187" t="s">
        <v>82</v>
      </c>
      <c r="B91" s="188">
        <v>0.99619999999999997</v>
      </c>
      <c r="C91" s="188"/>
    </row>
    <row r="92" spans="1:3">
      <c r="A92" s="187" t="s">
        <v>83</v>
      </c>
      <c r="B92" s="188">
        <v>0.99890000000000001</v>
      </c>
      <c r="C92" s="188"/>
    </row>
    <row r="93" spans="1:3">
      <c r="A93" s="187" t="s">
        <v>84</v>
      </c>
      <c r="B93" s="188">
        <v>1</v>
      </c>
      <c r="C93" s="188"/>
    </row>
    <row r="94" spans="1:3">
      <c r="A94" s="187" t="s">
        <v>85</v>
      </c>
      <c r="B94" s="188">
        <v>0.99939999999999996</v>
      </c>
      <c r="C94" s="188"/>
    </row>
    <row r="95" spans="1:3">
      <c r="A95" s="187" t="s">
        <v>5183</v>
      </c>
      <c r="B95" s="188">
        <v>1</v>
      </c>
      <c r="C95" s="188"/>
    </row>
    <row r="96" spans="1:3">
      <c r="A96" s="187" t="s">
        <v>86</v>
      </c>
      <c r="B96" s="188">
        <v>0.97</v>
      </c>
      <c r="C96" s="188"/>
    </row>
    <row r="97" spans="1:3">
      <c r="A97" s="187" t="s">
        <v>87</v>
      </c>
      <c r="B97" s="188">
        <v>0.99909999999999999</v>
      </c>
      <c r="C97" s="188"/>
    </row>
    <row r="98" spans="1:3">
      <c r="A98" s="187" t="s">
        <v>5184</v>
      </c>
      <c r="B98" s="188">
        <v>1</v>
      </c>
      <c r="C98" s="188"/>
    </row>
    <row r="99" spans="1:3">
      <c r="A99" s="187" t="s">
        <v>88</v>
      </c>
      <c r="B99" s="188">
        <v>0.99850000000000005</v>
      </c>
      <c r="C99" s="188"/>
    </row>
    <row r="100" spans="1:3">
      <c r="A100" s="187" t="s">
        <v>89</v>
      </c>
      <c r="B100" s="188">
        <v>0.99909999999999999</v>
      </c>
      <c r="C100" s="188"/>
    </row>
    <row r="101" spans="1:3">
      <c r="A101" s="187" t="s">
        <v>90</v>
      </c>
      <c r="B101" s="188">
        <v>0.99560000000000004</v>
      </c>
      <c r="C101" s="188"/>
    </row>
    <row r="102" spans="1:3">
      <c r="A102" s="187" t="s">
        <v>91</v>
      </c>
      <c r="B102" s="188">
        <v>0.99680000000000002</v>
      </c>
      <c r="C102" s="188"/>
    </row>
    <row r="103" spans="1:3">
      <c r="A103" s="187" t="s">
        <v>92</v>
      </c>
      <c r="B103" s="188">
        <v>0.99960000000000004</v>
      </c>
      <c r="C103" s="188"/>
    </row>
    <row r="104" spans="1:3">
      <c r="A104" s="187" t="s">
        <v>93</v>
      </c>
      <c r="B104" s="188">
        <v>0.99980000000000002</v>
      </c>
      <c r="C104" s="188"/>
    </row>
    <row r="105" spans="1:3">
      <c r="A105" s="187" t="s">
        <v>94</v>
      </c>
      <c r="B105" s="188">
        <v>0.99039999999999995</v>
      </c>
      <c r="C105" s="188"/>
    </row>
    <row r="106" spans="1:3">
      <c r="A106" s="187" t="s">
        <v>95</v>
      </c>
      <c r="B106" s="188">
        <v>0.99070000000000003</v>
      </c>
      <c r="C106" s="188"/>
    </row>
    <row r="107" spans="1:3">
      <c r="A107" s="187" t="s">
        <v>96</v>
      </c>
      <c r="B107" s="188">
        <v>0.99909999999999999</v>
      </c>
      <c r="C107" s="188"/>
    </row>
    <row r="108" spans="1:3">
      <c r="A108" s="187" t="s">
        <v>97</v>
      </c>
      <c r="B108" s="188">
        <v>0.99780000000000002</v>
      </c>
      <c r="C108" s="188"/>
    </row>
    <row r="109" spans="1:3">
      <c r="A109" s="187" t="s">
        <v>98</v>
      </c>
      <c r="B109" s="188">
        <v>1</v>
      </c>
      <c r="C109" s="188"/>
    </row>
    <row r="110" spans="1:3">
      <c r="A110" s="187" t="s">
        <v>99</v>
      </c>
      <c r="B110" s="188">
        <v>1</v>
      </c>
      <c r="C110" s="188"/>
    </row>
    <row r="111" spans="1:3">
      <c r="A111" s="187" t="s">
        <v>100</v>
      </c>
      <c r="B111" s="188">
        <v>0.99870000000000003</v>
      </c>
      <c r="C111" s="188"/>
    </row>
    <row r="112" spans="1:3">
      <c r="A112" s="187" t="s">
        <v>101</v>
      </c>
      <c r="B112" s="188">
        <v>0.99809999999999999</v>
      </c>
      <c r="C112" s="188"/>
    </row>
    <row r="113" spans="1:3">
      <c r="A113" s="187" t="s">
        <v>102</v>
      </c>
      <c r="B113" s="188">
        <v>0.996</v>
      </c>
      <c r="C113" s="188"/>
    </row>
    <row r="114" spans="1:3">
      <c r="A114" s="187" t="s">
        <v>103</v>
      </c>
      <c r="B114" s="188">
        <v>0.99939999999999996</v>
      </c>
      <c r="C114" s="188"/>
    </row>
    <row r="115" spans="1:3">
      <c r="A115" s="187" t="s">
        <v>104</v>
      </c>
      <c r="B115" s="188">
        <v>0.99860000000000004</v>
      </c>
      <c r="C115" s="188"/>
    </row>
    <row r="116" spans="1:3">
      <c r="A116" s="187" t="s">
        <v>105</v>
      </c>
      <c r="B116" s="188">
        <v>0.99829999999999997</v>
      </c>
      <c r="C116" s="188"/>
    </row>
    <row r="117" spans="1:3">
      <c r="A117" s="187" t="s">
        <v>106</v>
      </c>
      <c r="B117" s="188">
        <v>0.98160000000000003</v>
      </c>
      <c r="C117" s="188"/>
    </row>
    <row r="118" spans="1:3">
      <c r="A118" s="187" t="s">
        <v>107</v>
      </c>
      <c r="B118" s="188">
        <v>0.9778</v>
      </c>
      <c r="C118" s="188"/>
    </row>
    <row r="119" spans="1:3">
      <c r="A119" s="187" t="s">
        <v>108</v>
      </c>
      <c r="B119" s="188">
        <v>1</v>
      </c>
      <c r="C119" s="188"/>
    </row>
    <row r="120" spans="1:3">
      <c r="A120" s="187" t="s">
        <v>109</v>
      </c>
      <c r="B120" s="188">
        <v>1</v>
      </c>
      <c r="C120" s="188"/>
    </row>
    <row r="121" spans="1:3">
      <c r="A121" s="187" t="s">
        <v>110</v>
      </c>
      <c r="B121" s="188">
        <v>0.99690000000000001</v>
      </c>
      <c r="C121" s="188"/>
    </row>
    <row r="122" spans="1:3">
      <c r="A122" s="187" t="s">
        <v>111</v>
      </c>
      <c r="B122" s="188">
        <v>0.99519999999999997</v>
      </c>
      <c r="C122" s="188"/>
    </row>
    <row r="123" spans="1:3">
      <c r="A123" s="187" t="s">
        <v>5185</v>
      </c>
      <c r="B123" s="188">
        <v>1</v>
      </c>
      <c r="C123" s="188"/>
    </row>
    <row r="124" spans="1:3">
      <c r="A124" s="187" t="s">
        <v>112</v>
      </c>
      <c r="B124" s="188">
        <v>1</v>
      </c>
      <c r="C124" s="188"/>
    </row>
    <row r="125" spans="1:3">
      <c r="A125" s="187" t="s">
        <v>113</v>
      </c>
      <c r="B125" s="188">
        <v>0.99309999999999998</v>
      </c>
      <c r="C125" s="188"/>
    </row>
    <row r="126" spans="1:3">
      <c r="A126" s="187" t="s">
        <v>5186</v>
      </c>
      <c r="B126" s="188">
        <v>0.99050000000000005</v>
      </c>
      <c r="C126" s="188"/>
    </row>
    <row r="127" spans="1:3">
      <c r="A127" s="187" t="s">
        <v>114</v>
      </c>
      <c r="B127" s="188">
        <v>0.99139999999999995</v>
      </c>
      <c r="C127" s="188"/>
    </row>
    <row r="128" spans="1:3">
      <c r="A128" s="187" t="s">
        <v>5187</v>
      </c>
      <c r="B128" s="188">
        <v>1</v>
      </c>
      <c r="C128" s="188"/>
    </row>
    <row r="129" spans="1:3">
      <c r="A129" s="187" t="s">
        <v>5188</v>
      </c>
      <c r="B129" s="188">
        <v>1</v>
      </c>
      <c r="C129" s="188"/>
    </row>
    <row r="130" spans="1:3">
      <c r="A130" s="187" t="s">
        <v>115</v>
      </c>
      <c r="B130" s="188">
        <v>1</v>
      </c>
      <c r="C130" s="188"/>
    </row>
    <row r="131" spans="1:3">
      <c r="A131" s="187" t="s">
        <v>116</v>
      </c>
      <c r="B131" s="188">
        <v>0.99750000000000005</v>
      </c>
      <c r="C131" s="188"/>
    </row>
    <row r="132" spans="1:3">
      <c r="A132" s="187" t="s">
        <v>117</v>
      </c>
      <c r="B132" s="188">
        <v>0.99770000000000003</v>
      </c>
      <c r="C132" s="188"/>
    </row>
    <row r="133" spans="1:3">
      <c r="A133" s="187" t="s">
        <v>118</v>
      </c>
      <c r="B133" s="188">
        <v>0.97309999999999997</v>
      </c>
      <c r="C133" s="188"/>
    </row>
    <row r="134" spans="1:3">
      <c r="A134" s="187" t="s">
        <v>119</v>
      </c>
      <c r="B134" s="188">
        <v>0.99119999999999997</v>
      </c>
      <c r="C134" s="188"/>
    </row>
    <row r="135" spans="1:3">
      <c r="A135" s="187" t="s">
        <v>120</v>
      </c>
      <c r="B135" s="188">
        <v>0.99099999999999999</v>
      </c>
      <c r="C135" s="188"/>
    </row>
    <row r="136" spans="1:3">
      <c r="A136" s="187" t="s">
        <v>121</v>
      </c>
      <c r="B136" s="188">
        <v>0.99680000000000002</v>
      </c>
      <c r="C136" s="188"/>
    </row>
    <row r="137" spans="1:3">
      <c r="A137" s="187" t="s">
        <v>122</v>
      </c>
      <c r="B137" s="188">
        <v>0.99319999999999997</v>
      </c>
      <c r="C137" s="188"/>
    </row>
    <row r="138" spans="1:3">
      <c r="A138" s="187" t="s">
        <v>123</v>
      </c>
      <c r="B138" s="188">
        <v>0.99990000000000001</v>
      </c>
      <c r="C138" s="188"/>
    </row>
    <row r="139" spans="1:3">
      <c r="A139" s="187" t="s">
        <v>124</v>
      </c>
      <c r="B139" s="188">
        <v>0.99729999999999996</v>
      </c>
      <c r="C139" s="188"/>
    </row>
    <row r="140" spans="1:3">
      <c r="A140" s="187" t="s">
        <v>125</v>
      </c>
      <c r="B140" s="188">
        <v>0.99019999999999997</v>
      </c>
      <c r="C140" s="188"/>
    </row>
    <row r="141" spans="1:3">
      <c r="A141" s="187" t="s">
        <v>126</v>
      </c>
      <c r="B141" s="188">
        <v>0.99960000000000004</v>
      </c>
      <c r="C141" s="188"/>
    </row>
    <row r="142" spans="1:3">
      <c r="A142" s="187" t="s">
        <v>127</v>
      </c>
      <c r="B142" s="188">
        <v>0.99970000000000003</v>
      </c>
      <c r="C142" s="188"/>
    </row>
    <row r="143" spans="1:3">
      <c r="A143" s="187" t="s">
        <v>128</v>
      </c>
      <c r="B143" s="188">
        <v>1</v>
      </c>
      <c r="C143" s="188"/>
    </row>
    <row r="144" spans="1:3">
      <c r="A144" s="187" t="s">
        <v>5189</v>
      </c>
      <c r="B144" s="188">
        <v>1</v>
      </c>
      <c r="C144" s="188"/>
    </row>
    <row r="145" spans="1:3">
      <c r="A145" s="187" t="s">
        <v>129</v>
      </c>
      <c r="B145" s="188">
        <v>0.99409999999999998</v>
      </c>
      <c r="C145" s="188"/>
    </row>
    <row r="146" spans="1:3">
      <c r="A146" s="187" t="s">
        <v>130</v>
      </c>
      <c r="B146" s="188">
        <v>0.99929999999999997</v>
      </c>
      <c r="C146" s="188"/>
    </row>
    <row r="147" spans="1:3">
      <c r="A147" s="187" t="s">
        <v>131</v>
      </c>
      <c r="B147" s="188">
        <v>0.97</v>
      </c>
      <c r="C147" s="188"/>
    </row>
    <row r="148" spans="1:3">
      <c r="A148" s="187" t="s">
        <v>5190</v>
      </c>
      <c r="B148" s="188">
        <v>1</v>
      </c>
      <c r="C148" s="188"/>
    </row>
    <row r="149" spans="1:3">
      <c r="A149" s="187" t="s">
        <v>132</v>
      </c>
      <c r="B149" s="188">
        <v>0.99929999999999997</v>
      </c>
      <c r="C149" s="188"/>
    </row>
    <row r="150" spans="1:3">
      <c r="A150" s="187" t="s">
        <v>133</v>
      </c>
      <c r="B150" s="188">
        <v>0.99580000000000002</v>
      </c>
      <c r="C150" s="188"/>
    </row>
    <row r="151" spans="1:3">
      <c r="A151" s="187" t="s">
        <v>134</v>
      </c>
      <c r="B151" s="188">
        <v>0.997</v>
      </c>
      <c r="C151" s="188"/>
    </row>
    <row r="152" spans="1:3">
      <c r="A152" s="187" t="s">
        <v>135</v>
      </c>
      <c r="B152" s="188">
        <v>1</v>
      </c>
      <c r="C152" s="188"/>
    </row>
    <row r="153" spans="1:3">
      <c r="A153" s="187" t="s">
        <v>136</v>
      </c>
      <c r="B153" s="188">
        <v>0.99829999999999997</v>
      </c>
      <c r="C153" s="188"/>
    </row>
    <row r="154" spans="1:3">
      <c r="A154" s="187" t="s">
        <v>137</v>
      </c>
      <c r="B154" s="188">
        <v>0.99760000000000004</v>
      </c>
      <c r="C154" s="188"/>
    </row>
    <row r="155" spans="1:3">
      <c r="A155" s="187" t="s">
        <v>138</v>
      </c>
      <c r="B155" s="188">
        <v>0.99219999999999997</v>
      </c>
      <c r="C155" s="188"/>
    </row>
    <row r="156" spans="1:3">
      <c r="A156" s="187" t="s">
        <v>139</v>
      </c>
      <c r="B156" s="188">
        <v>0.99539999999999995</v>
      </c>
      <c r="C156" s="188"/>
    </row>
    <row r="157" spans="1:3">
      <c r="A157" s="187" t="s">
        <v>140</v>
      </c>
      <c r="B157" s="188">
        <v>0.99990000000000001</v>
      </c>
      <c r="C157" s="188"/>
    </row>
    <row r="158" spans="1:3">
      <c r="A158" s="187" t="s">
        <v>141</v>
      </c>
      <c r="B158" s="188">
        <v>0.99099999999999999</v>
      </c>
      <c r="C158" s="188"/>
    </row>
    <row r="159" spans="1:3">
      <c r="A159" s="187" t="s">
        <v>142</v>
      </c>
      <c r="B159" s="188">
        <v>0.97519999999999996</v>
      </c>
      <c r="C159" s="188"/>
    </row>
    <row r="160" spans="1:3">
      <c r="A160" s="187" t="s">
        <v>5191</v>
      </c>
      <c r="B160" s="188">
        <v>0.99919999999999998</v>
      </c>
      <c r="C160" s="188"/>
    </row>
    <row r="161" spans="1:3">
      <c r="A161" s="187" t="s">
        <v>143</v>
      </c>
      <c r="B161" s="188">
        <v>1</v>
      </c>
      <c r="C161" s="188"/>
    </row>
    <row r="162" spans="1:3">
      <c r="A162" s="187" t="s">
        <v>5193</v>
      </c>
      <c r="B162" s="188">
        <v>1</v>
      </c>
      <c r="C162" s="188"/>
    </row>
    <row r="163" spans="1:3">
      <c r="A163" s="187" t="s">
        <v>5194</v>
      </c>
      <c r="B163" s="188">
        <v>0.99670000000000003</v>
      </c>
      <c r="C163" s="188"/>
    </row>
    <row r="164" spans="1:3">
      <c r="A164" s="187" t="s">
        <v>144</v>
      </c>
      <c r="B164" s="188">
        <v>0.9889</v>
      </c>
      <c r="C164" s="188"/>
    </row>
    <row r="165" spans="1:3">
      <c r="A165" s="187" t="s">
        <v>145</v>
      </c>
      <c r="B165" s="188">
        <v>0.99429999999999996</v>
      </c>
      <c r="C165" s="188"/>
    </row>
    <row r="166" spans="1:3">
      <c r="A166" s="187" t="s">
        <v>146</v>
      </c>
      <c r="B166" s="188">
        <v>0.99929999999999997</v>
      </c>
      <c r="C166" s="188"/>
    </row>
    <row r="167" spans="1:3">
      <c r="A167" s="187" t="s">
        <v>147</v>
      </c>
      <c r="B167" s="188">
        <v>0.99790000000000001</v>
      </c>
      <c r="C167" s="188"/>
    </row>
    <row r="168" spans="1:3">
      <c r="A168" s="187" t="s">
        <v>148</v>
      </c>
      <c r="B168" s="188">
        <v>0.99280000000000002</v>
      </c>
      <c r="C168" s="188"/>
    </row>
    <row r="169" spans="1:3">
      <c r="A169" s="187" t="s">
        <v>149</v>
      </c>
      <c r="B169" s="188">
        <v>0.97060000000000002</v>
      </c>
      <c r="C169" s="188"/>
    </row>
    <row r="170" spans="1:3">
      <c r="A170" s="187" t="s">
        <v>150</v>
      </c>
      <c r="B170" s="188">
        <v>0.99780000000000002</v>
      </c>
      <c r="C170" s="188"/>
    </row>
    <row r="171" spans="1:3">
      <c r="A171" s="187" t="s">
        <v>151</v>
      </c>
      <c r="B171" s="188">
        <v>0.99880000000000002</v>
      </c>
      <c r="C171" s="188"/>
    </row>
    <row r="172" spans="1:3">
      <c r="A172" s="187" t="s">
        <v>152</v>
      </c>
      <c r="B172" s="188">
        <v>0.99609999999999999</v>
      </c>
      <c r="C172" s="188"/>
    </row>
    <row r="173" spans="1:3">
      <c r="A173" s="187" t="s">
        <v>153</v>
      </c>
      <c r="B173" s="188">
        <v>0.99950000000000006</v>
      </c>
      <c r="C173" s="188"/>
    </row>
    <row r="174" spans="1:3">
      <c r="A174" s="187" t="s">
        <v>154</v>
      </c>
      <c r="B174" s="188">
        <v>0.997</v>
      </c>
      <c r="C174" s="188"/>
    </row>
    <row r="175" spans="1:3">
      <c r="A175" s="187" t="s">
        <v>155</v>
      </c>
      <c r="B175" s="188">
        <v>0.98719999999999997</v>
      </c>
      <c r="C175" s="188"/>
    </row>
    <row r="176" spans="1:3">
      <c r="A176" s="187" t="s">
        <v>156</v>
      </c>
      <c r="B176" s="188">
        <v>0.98060000000000003</v>
      </c>
      <c r="C176" s="188"/>
    </row>
    <row r="177" spans="1:3">
      <c r="A177" s="187" t="s">
        <v>157</v>
      </c>
      <c r="B177" s="188">
        <v>0.99129999999999996</v>
      </c>
      <c r="C177" s="188"/>
    </row>
    <row r="178" spans="1:3">
      <c r="A178" s="187" t="s">
        <v>158</v>
      </c>
      <c r="B178" s="188">
        <v>0.99080000000000001</v>
      </c>
      <c r="C178" s="188"/>
    </row>
    <row r="179" spans="1:3">
      <c r="A179" s="187" t="s">
        <v>159</v>
      </c>
      <c r="B179" s="188">
        <v>0.99180000000000001</v>
      </c>
      <c r="C179" s="188"/>
    </row>
    <row r="180" spans="1:3">
      <c r="A180" s="187" t="s">
        <v>160</v>
      </c>
      <c r="B180" s="188">
        <v>0.98299999999999998</v>
      </c>
      <c r="C180" s="188"/>
    </row>
    <row r="181" spans="1:3">
      <c r="A181" s="187" t="s">
        <v>161</v>
      </c>
      <c r="B181" s="188">
        <v>0.98280000000000001</v>
      </c>
      <c r="C181" s="188"/>
    </row>
    <row r="182" spans="1:3">
      <c r="A182" s="187" t="s">
        <v>162</v>
      </c>
      <c r="B182" s="188">
        <v>0.97870000000000001</v>
      </c>
      <c r="C182" s="188"/>
    </row>
    <row r="183" spans="1:3">
      <c r="A183" s="187" t="s">
        <v>163</v>
      </c>
      <c r="B183" s="188">
        <v>0.99280000000000002</v>
      </c>
      <c r="C183" s="188"/>
    </row>
    <row r="184" spans="1:3">
      <c r="A184" s="187" t="s">
        <v>9678</v>
      </c>
      <c r="B184" s="188">
        <v>0.98499999999999999</v>
      </c>
      <c r="C184" s="188"/>
    </row>
    <row r="185" spans="1:3">
      <c r="A185" s="187" t="s">
        <v>5195</v>
      </c>
      <c r="B185" s="188">
        <v>0.99809999999999999</v>
      </c>
      <c r="C185" s="188"/>
    </row>
    <row r="186" spans="1:3">
      <c r="A186" s="187" t="s">
        <v>5196</v>
      </c>
      <c r="B186" s="188">
        <v>0.99990000000000001</v>
      </c>
      <c r="C186" s="188"/>
    </row>
    <row r="187" spans="1:3">
      <c r="A187" s="187" t="s">
        <v>164</v>
      </c>
      <c r="B187" s="188">
        <v>0.99350000000000005</v>
      </c>
      <c r="C187" s="188"/>
    </row>
    <row r="188" spans="1:3">
      <c r="A188" s="187" t="s">
        <v>165</v>
      </c>
      <c r="B188" s="188">
        <v>0.98180000000000001</v>
      </c>
      <c r="C188" s="188"/>
    </row>
    <row r="189" spans="1:3">
      <c r="A189" s="187" t="s">
        <v>166</v>
      </c>
      <c r="B189" s="188">
        <v>0.98760000000000003</v>
      </c>
      <c r="C189" s="188"/>
    </row>
    <row r="190" spans="1:3">
      <c r="A190" s="187" t="s">
        <v>167</v>
      </c>
      <c r="B190" s="188">
        <v>0.98839999999999995</v>
      </c>
      <c r="C190" s="188"/>
    </row>
    <row r="191" spans="1:3">
      <c r="A191" s="187" t="s">
        <v>168</v>
      </c>
      <c r="B191" s="188">
        <v>0.98309999999999997</v>
      </c>
      <c r="C191" s="188"/>
    </row>
    <row r="192" spans="1:3">
      <c r="A192" s="187" t="s">
        <v>169</v>
      </c>
      <c r="B192" s="188">
        <v>0.99419999999999997</v>
      </c>
      <c r="C192" s="188"/>
    </row>
    <row r="193" spans="1:3">
      <c r="A193" s="187" t="s">
        <v>170</v>
      </c>
      <c r="B193" s="188">
        <v>0.99339999999999995</v>
      </c>
      <c r="C193" s="188"/>
    </row>
    <row r="194" spans="1:3">
      <c r="A194" s="187" t="s">
        <v>171</v>
      </c>
      <c r="B194" s="188">
        <v>0.99470000000000003</v>
      </c>
      <c r="C194" s="188"/>
    </row>
    <row r="195" spans="1:3">
      <c r="A195" s="187" t="s">
        <v>172</v>
      </c>
      <c r="B195" s="188">
        <v>0.97740000000000005</v>
      </c>
      <c r="C195" s="188"/>
    </row>
    <row r="196" spans="1:3">
      <c r="A196" s="187" t="s">
        <v>173</v>
      </c>
      <c r="B196" s="188">
        <v>0.98099999999999998</v>
      </c>
      <c r="C196" s="188"/>
    </row>
    <row r="197" spans="1:3">
      <c r="A197" s="187" t="s">
        <v>9679</v>
      </c>
      <c r="B197" s="188">
        <v>0.98150000000000004</v>
      </c>
      <c r="C197" s="188"/>
    </row>
    <row r="198" spans="1:3">
      <c r="A198" s="187" t="s">
        <v>174</v>
      </c>
      <c r="B198" s="188">
        <v>0.97989999999999999</v>
      </c>
      <c r="C198" s="188"/>
    </row>
    <row r="199" spans="1:3">
      <c r="A199" s="187" t="s">
        <v>175</v>
      </c>
      <c r="B199" s="188">
        <v>0.9829</v>
      </c>
      <c r="C199" s="188"/>
    </row>
    <row r="200" spans="1:3">
      <c r="A200" s="187" t="s">
        <v>176</v>
      </c>
      <c r="B200" s="188">
        <v>0.99629999999999996</v>
      </c>
      <c r="C200" s="188"/>
    </row>
    <row r="201" spans="1:3">
      <c r="A201" s="187" t="s">
        <v>177</v>
      </c>
      <c r="B201" s="188">
        <v>0.99609999999999999</v>
      </c>
      <c r="C201" s="188"/>
    </row>
    <row r="202" spans="1:3">
      <c r="A202" s="187" t="s">
        <v>178</v>
      </c>
      <c r="B202" s="188">
        <v>0.97850000000000004</v>
      </c>
      <c r="C202" s="188"/>
    </row>
    <row r="203" spans="1:3">
      <c r="A203" s="187" t="s">
        <v>179</v>
      </c>
      <c r="B203" s="188">
        <v>0.9899</v>
      </c>
      <c r="C203" s="188"/>
    </row>
    <row r="204" spans="1:3">
      <c r="A204" s="187" t="s">
        <v>5197</v>
      </c>
      <c r="B204" s="188">
        <v>1</v>
      </c>
      <c r="C204" s="188"/>
    </row>
    <row r="205" spans="1:3">
      <c r="A205" s="187" t="s">
        <v>180</v>
      </c>
      <c r="B205" s="188">
        <v>0.97660000000000002</v>
      </c>
      <c r="C205" s="188"/>
    </row>
    <row r="206" spans="1:3">
      <c r="A206" s="187" t="s">
        <v>181</v>
      </c>
      <c r="B206" s="188">
        <v>0.99580000000000002</v>
      </c>
      <c r="C206" s="188"/>
    </row>
    <row r="207" spans="1:3">
      <c r="A207" s="187" t="s">
        <v>182</v>
      </c>
      <c r="B207" s="188">
        <v>1</v>
      </c>
      <c r="C207" s="188"/>
    </row>
    <row r="208" spans="1:3">
      <c r="A208" s="187" t="s">
        <v>183</v>
      </c>
      <c r="B208" s="188">
        <v>0.97650000000000003</v>
      </c>
      <c r="C208" s="188"/>
    </row>
    <row r="209" spans="1:3">
      <c r="A209" s="187" t="s">
        <v>184</v>
      </c>
      <c r="B209" s="188">
        <v>0.98029999999999995</v>
      </c>
      <c r="C209" s="188"/>
    </row>
    <row r="210" spans="1:3">
      <c r="A210" s="187" t="s">
        <v>185</v>
      </c>
      <c r="B210" s="188">
        <v>0.98019999999999996</v>
      </c>
      <c r="C210" s="188"/>
    </row>
    <row r="211" spans="1:3">
      <c r="A211" s="187" t="s">
        <v>186</v>
      </c>
      <c r="B211" s="188">
        <v>1</v>
      </c>
      <c r="C211" s="188"/>
    </row>
    <row r="212" spans="1:3">
      <c r="A212" s="187" t="s">
        <v>187</v>
      </c>
      <c r="B212" s="188">
        <v>0.99939999999999996</v>
      </c>
      <c r="C212" s="188"/>
    </row>
    <row r="213" spans="1:3">
      <c r="A213" s="187" t="s">
        <v>188</v>
      </c>
      <c r="B213" s="188">
        <v>1</v>
      </c>
      <c r="C213" s="188"/>
    </row>
    <row r="214" spans="1:3">
      <c r="A214" s="187" t="s">
        <v>189</v>
      </c>
      <c r="B214" s="188">
        <v>1</v>
      </c>
      <c r="C214" s="188"/>
    </row>
    <row r="215" spans="1:3">
      <c r="A215" s="187" t="s">
        <v>190</v>
      </c>
      <c r="B215" s="188">
        <v>0.99770000000000003</v>
      </c>
      <c r="C215" s="188"/>
    </row>
    <row r="216" spans="1:3">
      <c r="A216" s="187" t="s">
        <v>191</v>
      </c>
      <c r="B216" s="188">
        <v>0.99780000000000002</v>
      </c>
      <c r="C216" s="188"/>
    </row>
    <row r="217" spans="1:3">
      <c r="A217" s="187" t="s">
        <v>192</v>
      </c>
      <c r="B217" s="188">
        <v>0.99409999999999998</v>
      </c>
      <c r="C217" s="188"/>
    </row>
    <row r="218" spans="1:3">
      <c r="A218" s="187" t="s">
        <v>193</v>
      </c>
      <c r="B218" s="188">
        <v>0.99909999999999999</v>
      </c>
      <c r="C218" s="188"/>
    </row>
    <row r="219" spans="1:3">
      <c r="A219" s="187" t="s">
        <v>194</v>
      </c>
      <c r="B219" s="188">
        <v>0.99270000000000003</v>
      </c>
      <c r="C219" s="188"/>
    </row>
    <row r="220" spans="1:3">
      <c r="A220" s="187" t="s">
        <v>5199</v>
      </c>
      <c r="B220" s="188">
        <v>0.99629999999999996</v>
      </c>
      <c r="C220" s="188"/>
    </row>
    <row r="221" spans="1:3">
      <c r="A221" s="187" t="s">
        <v>195</v>
      </c>
      <c r="B221" s="188">
        <v>0.99880000000000002</v>
      </c>
      <c r="C221" s="188"/>
    </row>
    <row r="222" spans="1:3">
      <c r="A222" s="187" t="s">
        <v>196</v>
      </c>
      <c r="B222" s="188">
        <v>0.99729999999999996</v>
      </c>
      <c r="C222" s="188"/>
    </row>
    <row r="223" spans="1:3">
      <c r="A223" s="187" t="s">
        <v>197</v>
      </c>
      <c r="B223" s="188">
        <v>0.99919999999999998</v>
      </c>
      <c r="C223" s="188"/>
    </row>
    <row r="224" spans="1:3">
      <c r="A224" s="187" t="s">
        <v>198</v>
      </c>
      <c r="B224" s="188">
        <v>0.97</v>
      </c>
      <c r="C224" s="188"/>
    </row>
    <row r="225" spans="1:3">
      <c r="A225" s="187" t="s">
        <v>199</v>
      </c>
      <c r="B225" s="188">
        <v>0.99260000000000004</v>
      </c>
      <c r="C225" s="188"/>
    </row>
    <row r="226" spans="1:3">
      <c r="A226" s="187" t="s">
        <v>200</v>
      </c>
      <c r="B226" s="188">
        <v>0.999</v>
      </c>
      <c r="C226" s="188"/>
    </row>
    <row r="227" spans="1:3">
      <c r="A227" s="187" t="s">
        <v>201</v>
      </c>
      <c r="B227" s="188">
        <v>0.98960000000000004</v>
      </c>
      <c r="C227" s="188"/>
    </row>
    <row r="228" spans="1:3">
      <c r="A228" s="187" t="s">
        <v>202</v>
      </c>
      <c r="B228" s="188">
        <v>0.99929999999999997</v>
      </c>
      <c r="C228" s="188"/>
    </row>
    <row r="229" spans="1:3">
      <c r="A229" s="187" t="s">
        <v>203</v>
      </c>
      <c r="B229" s="188">
        <v>0.99829999999999997</v>
      </c>
      <c r="C229" s="188"/>
    </row>
    <row r="230" spans="1:3">
      <c r="A230" s="187" t="s">
        <v>204</v>
      </c>
      <c r="B230" s="188">
        <v>0.99419999999999997</v>
      </c>
      <c r="C230" s="188"/>
    </row>
    <row r="231" spans="1:3">
      <c r="A231" s="187" t="s">
        <v>205</v>
      </c>
      <c r="B231" s="188">
        <v>0.99950000000000006</v>
      </c>
      <c r="C231" s="188"/>
    </row>
    <row r="232" spans="1:3">
      <c r="A232" s="187" t="s">
        <v>9680</v>
      </c>
      <c r="B232" s="188">
        <v>1</v>
      </c>
      <c r="C232" s="188"/>
    </row>
    <row r="233" spans="1:3">
      <c r="A233" s="187" t="s">
        <v>206</v>
      </c>
      <c r="B233" s="188">
        <v>0.99539999999999995</v>
      </c>
      <c r="C233" s="188"/>
    </row>
    <row r="234" spans="1:3">
      <c r="A234" s="187" t="s">
        <v>207</v>
      </c>
      <c r="B234" s="188">
        <v>0.99919999999999998</v>
      </c>
      <c r="C234" s="188"/>
    </row>
    <row r="235" spans="1:3">
      <c r="A235" s="187" t="s">
        <v>208</v>
      </c>
      <c r="B235" s="188">
        <v>0.99460000000000004</v>
      </c>
      <c r="C235" s="188"/>
    </row>
    <row r="236" spans="1:3">
      <c r="A236" s="187" t="s">
        <v>209</v>
      </c>
      <c r="B236" s="188">
        <v>0.9919</v>
      </c>
      <c r="C236" s="188"/>
    </row>
    <row r="237" spans="1:3">
      <c r="A237" s="187" t="s">
        <v>210</v>
      </c>
      <c r="B237" s="188">
        <v>0.99880000000000002</v>
      </c>
      <c r="C237" s="188"/>
    </row>
    <row r="238" spans="1:3">
      <c r="A238" s="187" t="s">
        <v>211</v>
      </c>
      <c r="B238" s="188">
        <v>0.99060000000000004</v>
      </c>
      <c r="C238" s="188"/>
    </row>
    <row r="239" spans="1:3">
      <c r="A239" s="187" t="s">
        <v>212</v>
      </c>
      <c r="B239" s="188">
        <v>0.98899999999999999</v>
      </c>
      <c r="C239" s="188"/>
    </row>
    <row r="240" spans="1:3">
      <c r="A240" s="187" t="s">
        <v>213</v>
      </c>
      <c r="B240" s="188">
        <v>0.99309999999999998</v>
      </c>
      <c r="C240" s="188"/>
    </row>
    <row r="241" spans="1:3">
      <c r="A241" s="187" t="s">
        <v>214</v>
      </c>
      <c r="B241" s="188">
        <v>0.99429999999999996</v>
      </c>
      <c r="C241" s="188"/>
    </row>
    <row r="242" spans="1:3">
      <c r="A242" s="187" t="s">
        <v>215</v>
      </c>
      <c r="B242" s="188">
        <v>1</v>
      </c>
      <c r="C242" s="188"/>
    </row>
    <row r="243" spans="1:3">
      <c r="A243" s="187" t="s">
        <v>216</v>
      </c>
      <c r="B243" s="188">
        <v>1</v>
      </c>
      <c r="C243" s="188"/>
    </row>
    <row r="244" spans="1:3">
      <c r="A244" s="187" t="s">
        <v>217</v>
      </c>
      <c r="B244" s="188">
        <v>0.99960000000000004</v>
      </c>
      <c r="C244" s="188"/>
    </row>
    <row r="245" spans="1:3">
      <c r="A245" s="187" t="s">
        <v>218</v>
      </c>
      <c r="B245" s="188">
        <v>1</v>
      </c>
      <c r="C245" s="188"/>
    </row>
    <row r="246" spans="1:3">
      <c r="A246" s="187" t="s">
        <v>219</v>
      </c>
      <c r="B246" s="188">
        <v>0.99890000000000001</v>
      </c>
      <c r="C246" s="188"/>
    </row>
    <row r="247" spans="1:3">
      <c r="A247" s="187" t="s">
        <v>220</v>
      </c>
      <c r="B247" s="188">
        <v>0.99980000000000002</v>
      </c>
      <c r="C247" s="188"/>
    </row>
    <row r="248" spans="1:3">
      <c r="A248" s="187" t="s">
        <v>221</v>
      </c>
      <c r="B248" s="188">
        <v>1</v>
      </c>
      <c r="C248" s="188"/>
    </row>
    <row r="249" spans="1:3">
      <c r="A249" s="187" t="s">
        <v>222</v>
      </c>
      <c r="B249" s="188">
        <v>0.98950000000000005</v>
      </c>
      <c r="C249" s="188"/>
    </row>
    <row r="250" spans="1:3">
      <c r="A250" s="187" t="s">
        <v>223</v>
      </c>
      <c r="B250" s="188">
        <v>0.99839999999999995</v>
      </c>
      <c r="C250" s="188"/>
    </row>
    <row r="251" spans="1:3">
      <c r="A251" s="187" t="s">
        <v>9681</v>
      </c>
      <c r="B251" s="188">
        <v>0.99260000000000004</v>
      </c>
      <c r="C251" s="188"/>
    </row>
    <row r="252" spans="1:3">
      <c r="A252" s="187" t="s">
        <v>224</v>
      </c>
      <c r="B252" s="188">
        <v>0.99870000000000003</v>
      </c>
      <c r="C252" s="188"/>
    </row>
    <row r="253" spans="1:3">
      <c r="A253" s="187" t="s">
        <v>225</v>
      </c>
      <c r="B253" s="188">
        <v>0.99490000000000001</v>
      </c>
      <c r="C253" s="188"/>
    </row>
    <row r="254" spans="1:3">
      <c r="A254" s="187" t="s">
        <v>226</v>
      </c>
      <c r="B254" s="188">
        <v>0.99909999999999999</v>
      </c>
      <c r="C254" s="188"/>
    </row>
    <row r="255" spans="1:3">
      <c r="A255" s="187" t="s">
        <v>227</v>
      </c>
      <c r="B255" s="188">
        <v>0.99960000000000004</v>
      </c>
      <c r="C255" s="188"/>
    </row>
    <row r="256" spans="1:3">
      <c r="A256" s="187" t="s">
        <v>228</v>
      </c>
      <c r="B256" s="188">
        <v>0.98719999999999997</v>
      </c>
      <c r="C256" s="188"/>
    </row>
    <row r="257" spans="1:3">
      <c r="A257" s="187" t="s">
        <v>229</v>
      </c>
      <c r="B257" s="188">
        <v>0.99129999999999996</v>
      </c>
      <c r="C257" s="188"/>
    </row>
    <row r="258" spans="1:3">
      <c r="A258" s="187" t="s">
        <v>5200</v>
      </c>
      <c r="B258" s="188">
        <v>1</v>
      </c>
      <c r="C258" s="188"/>
    </row>
    <row r="259" spans="1:3">
      <c r="A259" s="187" t="s">
        <v>230</v>
      </c>
      <c r="B259" s="188">
        <v>0.99760000000000004</v>
      </c>
      <c r="C259" s="188"/>
    </row>
    <row r="260" spans="1:3">
      <c r="A260" s="187" t="s">
        <v>231</v>
      </c>
      <c r="B260" s="188">
        <v>0.99839999999999995</v>
      </c>
      <c r="C260" s="188"/>
    </row>
    <row r="261" spans="1:3">
      <c r="A261" s="187" t="s">
        <v>232</v>
      </c>
      <c r="B261" s="188">
        <v>0.97</v>
      </c>
      <c r="C261" s="188"/>
    </row>
    <row r="262" spans="1:3">
      <c r="A262" s="187" t="s">
        <v>233</v>
      </c>
      <c r="B262" s="188">
        <v>0.9849</v>
      </c>
      <c r="C262" s="188"/>
    </row>
    <row r="263" spans="1:3">
      <c r="A263" s="187" t="s">
        <v>234</v>
      </c>
      <c r="B263" s="188">
        <v>0.99639999999999995</v>
      </c>
      <c r="C263" s="188"/>
    </row>
    <row r="264" spans="1:3">
      <c r="A264" s="187" t="s">
        <v>235</v>
      </c>
      <c r="B264" s="188">
        <v>0.99939999999999996</v>
      </c>
      <c r="C264" s="188"/>
    </row>
    <row r="265" spans="1:3">
      <c r="A265" s="187" t="s">
        <v>236</v>
      </c>
      <c r="B265" s="188">
        <v>1</v>
      </c>
      <c r="C265" s="188"/>
    </row>
    <row r="266" spans="1:3">
      <c r="A266" s="187" t="s">
        <v>237</v>
      </c>
      <c r="B266" s="188">
        <v>0.99950000000000006</v>
      </c>
      <c r="C266" s="188"/>
    </row>
    <row r="267" spans="1:3">
      <c r="A267" s="187" t="s">
        <v>238</v>
      </c>
      <c r="B267" s="188">
        <v>0.998</v>
      </c>
      <c r="C267" s="188"/>
    </row>
    <row r="268" spans="1:3">
      <c r="A268" s="187" t="s">
        <v>9682</v>
      </c>
      <c r="B268" s="188">
        <v>0.99909999999999999</v>
      </c>
      <c r="C268" s="188"/>
    </row>
    <row r="269" spans="1:3">
      <c r="A269" s="187" t="s">
        <v>239</v>
      </c>
      <c r="B269" s="188">
        <v>0.99150000000000005</v>
      </c>
      <c r="C269" s="188"/>
    </row>
    <row r="270" spans="1:3">
      <c r="A270" s="187" t="s">
        <v>240</v>
      </c>
      <c r="B270" s="188">
        <v>0.99750000000000005</v>
      </c>
      <c r="C270" s="188"/>
    </row>
    <row r="271" spans="1:3">
      <c r="A271" s="187" t="s">
        <v>241</v>
      </c>
      <c r="B271" s="188">
        <v>0.99839999999999995</v>
      </c>
      <c r="C271" s="188"/>
    </row>
    <row r="272" spans="1:3">
      <c r="A272" s="187" t="s">
        <v>242</v>
      </c>
      <c r="B272" s="188">
        <v>0.99350000000000005</v>
      </c>
      <c r="C272" s="188"/>
    </row>
    <row r="273" spans="1:3">
      <c r="A273" s="187" t="s">
        <v>243</v>
      </c>
      <c r="B273" s="188">
        <v>0.99260000000000004</v>
      </c>
      <c r="C273" s="188"/>
    </row>
    <row r="274" spans="1:3">
      <c r="A274" s="187" t="s">
        <v>244</v>
      </c>
      <c r="B274" s="188">
        <v>0.99439999999999995</v>
      </c>
      <c r="C274" s="188"/>
    </row>
    <row r="275" spans="1:3">
      <c r="A275" s="187" t="s">
        <v>245</v>
      </c>
      <c r="B275" s="188">
        <v>0.99650000000000005</v>
      </c>
      <c r="C275" s="188"/>
    </row>
    <row r="276" spans="1:3">
      <c r="A276" s="187" t="s">
        <v>246</v>
      </c>
      <c r="B276" s="188">
        <v>0.98080000000000001</v>
      </c>
      <c r="C276" s="188"/>
    </row>
    <row r="277" spans="1:3">
      <c r="A277" s="187" t="s">
        <v>247</v>
      </c>
      <c r="B277" s="188">
        <v>0.97489999999999999</v>
      </c>
      <c r="C277" s="188"/>
    </row>
    <row r="278" spans="1:3">
      <c r="A278" s="187" t="s">
        <v>248</v>
      </c>
      <c r="B278" s="188">
        <v>0.98580000000000001</v>
      </c>
      <c r="C278" s="188"/>
    </row>
    <row r="279" spans="1:3">
      <c r="A279" s="187" t="s">
        <v>249</v>
      </c>
      <c r="B279" s="188">
        <v>1</v>
      </c>
      <c r="C279" s="188"/>
    </row>
    <row r="280" spans="1:3">
      <c r="A280" s="187" t="s">
        <v>5201</v>
      </c>
      <c r="B280" s="188">
        <v>0.99399999999999999</v>
      </c>
      <c r="C280" s="188"/>
    </row>
    <row r="281" spans="1:3">
      <c r="A281" s="187" t="s">
        <v>250</v>
      </c>
      <c r="B281" s="188">
        <v>0.99019999999999997</v>
      </c>
      <c r="C281" s="188"/>
    </row>
    <row r="282" spans="1:3">
      <c r="A282" s="187" t="s">
        <v>251</v>
      </c>
      <c r="B282" s="188">
        <v>0.99870000000000003</v>
      </c>
      <c r="C282" s="188"/>
    </row>
    <row r="283" spans="1:3">
      <c r="A283" s="187" t="s">
        <v>252</v>
      </c>
      <c r="B283" s="188">
        <v>0.98829999999999996</v>
      </c>
      <c r="C283" s="188"/>
    </row>
    <row r="284" spans="1:3">
      <c r="A284" s="187" t="s">
        <v>253</v>
      </c>
      <c r="B284" s="188">
        <v>0.99080000000000001</v>
      </c>
      <c r="C284" s="188"/>
    </row>
    <row r="285" spans="1:3">
      <c r="A285" s="187" t="s">
        <v>5202</v>
      </c>
      <c r="B285" s="188">
        <v>0.99450000000000005</v>
      </c>
      <c r="C285" s="188"/>
    </row>
    <row r="286" spans="1:3">
      <c r="A286" s="187" t="s">
        <v>254</v>
      </c>
      <c r="B286" s="188">
        <v>1</v>
      </c>
      <c r="C286" s="188"/>
    </row>
    <row r="287" spans="1:3">
      <c r="A287" s="187" t="s">
        <v>255</v>
      </c>
      <c r="B287" s="188">
        <v>1</v>
      </c>
      <c r="C287" s="188"/>
    </row>
    <row r="288" spans="1:3">
      <c r="A288" s="187" t="s">
        <v>256</v>
      </c>
      <c r="B288" s="188">
        <v>1</v>
      </c>
      <c r="C288" s="188"/>
    </row>
    <row r="289" spans="1:3">
      <c r="A289" s="187" t="s">
        <v>257</v>
      </c>
      <c r="B289" s="188">
        <v>1</v>
      </c>
      <c r="C289" s="188"/>
    </row>
    <row r="290" spans="1:3">
      <c r="A290" s="187" t="s">
        <v>258</v>
      </c>
      <c r="B290" s="188">
        <v>0.99919999999999998</v>
      </c>
      <c r="C290" s="188"/>
    </row>
    <row r="291" spans="1:3">
      <c r="A291" s="187" t="s">
        <v>259</v>
      </c>
      <c r="B291" s="188">
        <v>1</v>
      </c>
      <c r="C291" s="188"/>
    </row>
    <row r="292" spans="1:3">
      <c r="A292" s="187" t="s">
        <v>260</v>
      </c>
      <c r="B292" s="188">
        <v>0.99709999999999999</v>
      </c>
      <c r="C292" s="188"/>
    </row>
    <row r="293" spans="1:3">
      <c r="A293" s="187" t="s">
        <v>261</v>
      </c>
      <c r="B293" s="188">
        <v>0.99509999999999998</v>
      </c>
      <c r="C293" s="188"/>
    </row>
    <row r="294" spans="1:3">
      <c r="A294" s="187" t="s">
        <v>262</v>
      </c>
      <c r="B294" s="188">
        <v>0.99690000000000001</v>
      </c>
      <c r="C294" s="188"/>
    </row>
    <row r="295" spans="1:3">
      <c r="A295" s="187" t="s">
        <v>263</v>
      </c>
      <c r="B295" s="188">
        <v>0.99509999999999998</v>
      </c>
      <c r="C295" s="188"/>
    </row>
    <row r="296" spans="1:3">
      <c r="A296" s="187" t="s">
        <v>264</v>
      </c>
      <c r="B296" s="188">
        <v>0.99109999999999998</v>
      </c>
      <c r="C296" s="188"/>
    </row>
    <row r="297" spans="1:3">
      <c r="A297" s="187" t="s">
        <v>265</v>
      </c>
      <c r="B297" s="188">
        <v>0.99850000000000005</v>
      </c>
      <c r="C297" s="188"/>
    </row>
    <row r="298" spans="1:3">
      <c r="A298" s="187" t="s">
        <v>266</v>
      </c>
      <c r="B298" s="188">
        <v>0.996</v>
      </c>
      <c r="C298" s="188"/>
    </row>
    <row r="299" spans="1:3">
      <c r="A299" s="187" t="s">
        <v>267</v>
      </c>
      <c r="B299" s="188">
        <v>0.99980000000000002</v>
      </c>
      <c r="C299" s="188"/>
    </row>
    <row r="300" spans="1:3">
      <c r="A300" s="187" t="s">
        <v>268</v>
      </c>
      <c r="B300" s="188">
        <v>0.99280000000000002</v>
      </c>
      <c r="C300" s="188"/>
    </row>
    <row r="301" spans="1:3">
      <c r="A301" s="187" t="s">
        <v>269</v>
      </c>
      <c r="B301" s="188">
        <v>1</v>
      </c>
      <c r="C301" s="188"/>
    </row>
    <row r="302" spans="1:3">
      <c r="A302" s="187" t="s">
        <v>270</v>
      </c>
      <c r="B302" s="188">
        <v>0.98250000000000004</v>
      </c>
      <c r="C302" s="188"/>
    </row>
    <row r="303" spans="1:3">
      <c r="A303" s="187" t="s">
        <v>271</v>
      </c>
      <c r="B303" s="188">
        <v>0.99750000000000005</v>
      </c>
      <c r="C303" s="188"/>
    </row>
    <row r="304" spans="1:3">
      <c r="A304" s="187" t="s">
        <v>272</v>
      </c>
      <c r="B304" s="188">
        <v>0.99960000000000004</v>
      </c>
      <c r="C304" s="188"/>
    </row>
    <row r="305" spans="1:3">
      <c r="A305" s="187" t="s">
        <v>273</v>
      </c>
      <c r="B305" s="188">
        <v>0.99650000000000005</v>
      </c>
      <c r="C305" s="188"/>
    </row>
    <row r="306" spans="1:3">
      <c r="A306" s="187" t="s">
        <v>274</v>
      </c>
      <c r="B306" s="188">
        <v>1</v>
      </c>
      <c r="C306" s="188"/>
    </row>
    <row r="307" spans="1:3">
      <c r="A307" s="187" t="s">
        <v>275</v>
      </c>
      <c r="B307" s="188">
        <v>0.99070000000000003</v>
      </c>
      <c r="C307" s="188"/>
    </row>
    <row r="308" spans="1:3">
      <c r="A308" s="187" t="s">
        <v>276</v>
      </c>
      <c r="B308" s="188">
        <v>0.98770000000000002</v>
      </c>
      <c r="C308" s="188"/>
    </row>
    <row r="309" spans="1:3">
      <c r="A309" s="187" t="s">
        <v>9683</v>
      </c>
      <c r="B309" s="188">
        <v>1</v>
      </c>
      <c r="C309" s="188"/>
    </row>
    <row r="310" spans="1:3">
      <c r="A310" s="187" t="s">
        <v>277</v>
      </c>
      <c r="B310" s="188">
        <v>1</v>
      </c>
      <c r="C310" s="188"/>
    </row>
    <row r="311" spans="1:3">
      <c r="A311" s="187" t="s">
        <v>278</v>
      </c>
      <c r="B311" s="188">
        <v>0.99619999999999997</v>
      </c>
      <c r="C311" s="188"/>
    </row>
    <row r="312" spans="1:3">
      <c r="A312" s="187" t="s">
        <v>5204</v>
      </c>
      <c r="B312" s="188">
        <v>1</v>
      </c>
      <c r="C312" s="188"/>
    </row>
    <row r="313" spans="1:3">
      <c r="A313" s="187" t="s">
        <v>279</v>
      </c>
      <c r="B313" s="188">
        <v>0.98950000000000005</v>
      </c>
      <c r="C313" s="188"/>
    </row>
    <row r="314" spans="1:3">
      <c r="A314" s="187" t="s">
        <v>280</v>
      </c>
      <c r="B314" s="188">
        <v>0.99519999999999997</v>
      </c>
      <c r="C314" s="188"/>
    </row>
    <row r="315" spans="1:3">
      <c r="A315" s="187" t="s">
        <v>281</v>
      </c>
      <c r="B315" s="188">
        <v>0.99960000000000004</v>
      </c>
      <c r="C315" s="188"/>
    </row>
    <row r="316" spans="1:3">
      <c r="A316" s="187" t="s">
        <v>282</v>
      </c>
      <c r="B316" s="188">
        <v>1</v>
      </c>
      <c r="C316" s="188"/>
    </row>
    <row r="317" spans="1:3">
      <c r="A317" s="187" t="s">
        <v>283</v>
      </c>
      <c r="B317" s="188">
        <v>0.99729999999999996</v>
      </c>
      <c r="C317" s="188"/>
    </row>
    <row r="318" spans="1:3">
      <c r="A318" s="187" t="s">
        <v>284</v>
      </c>
      <c r="B318" s="188">
        <v>0.999</v>
      </c>
      <c r="C318" s="188"/>
    </row>
    <row r="319" spans="1:3">
      <c r="A319" s="187" t="s">
        <v>285</v>
      </c>
      <c r="B319" s="188">
        <v>0.999</v>
      </c>
      <c r="C319" s="188"/>
    </row>
    <row r="320" spans="1:3">
      <c r="A320" s="187" t="s">
        <v>286</v>
      </c>
      <c r="B320" s="188">
        <v>0.99629999999999996</v>
      </c>
      <c r="C320" s="188"/>
    </row>
    <row r="321" spans="1:3">
      <c r="A321" s="187" t="s">
        <v>287</v>
      </c>
      <c r="B321" s="188">
        <v>1</v>
      </c>
      <c r="C321" s="188"/>
    </row>
    <row r="322" spans="1:3">
      <c r="A322" s="187" t="s">
        <v>288</v>
      </c>
      <c r="B322" s="188">
        <v>0.99980000000000002</v>
      </c>
      <c r="C322" s="188"/>
    </row>
    <row r="323" spans="1:3">
      <c r="A323" s="187" t="s">
        <v>289</v>
      </c>
      <c r="B323" s="188">
        <v>0.9909</v>
      </c>
      <c r="C323" s="188"/>
    </row>
    <row r="324" spans="1:3">
      <c r="A324" s="187" t="s">
        <v>290</v>
      </c>
      <c r="B324" s="188">
        <v>0.99119999999999997</v>
      </c>
      <c r="C324" s="188"/>
    </row>
    <row r="325" spans="1:3">
      <c r="A325" s="187" t="s">
        <v>291</v>
      </c>
      <c r="B325" s="188">
        <v>0.99980000000000002</v>
      </c>
      <c r="C325" s="188"/>
    </row>
    <row r="326" spans="1:3">
      <c r="A326" s="187" t="s">
        <v>292</v>
      </c>
      <c r="B326" s="188">
        <v>0.98070000000000002</v>
      </c>
      <c r="C326" s="188"/>
    </row>
    <row r="327" spans="1:3">
      <c r="A327" s="187" t="s">
        <v>293</v>
      </c>
      <c r="B327" s="188">
        <v>0.999</v>
      </c>
      <c r="C327" s="188"/>
    </row>
    <row r="328" spans="1:3">
      <c r="A328" s="187" t="s">
        <v>294</v>
      </c>
      <c r="B328" s="188">
        <v>0.98939999999999995</v>
      </c>
      <c r="C328" s="188"/>
    </row>
    <row r="329" spans="1:3">
      <c r="A329" s="187" t="s">
        <v>295</v>
      </c>
      <c r="B329" s="188">
        <v>0.99660000000000004</v>
      </c>
      <c r="C329" s="188"/>
    </row>
    <row r="330" spans="1:3">
      <c r="A330" s="187" t="s">
        <v>296</v>
      </c>
      <c r="B330" s="188">
        <v>0.99990000000000001</v>
      </c>
      <c r="C330" s="188"/>
    </row>
    <row r="331" spans="1:3">
      <c r="A331" s="187" t="s">
        <v>297</v>
      </c>
      <c r="B331" s="188">
        <v>0.99780000000000002</v>
      </c>
      <c r="C331" s="188"/>
    </row>
    <row r="332" spans="1:3">
      <c r="A332" s="187" t="s">
        <v>298</v>
      </c>
      <c r="B332" s="188">
        <v>0.99839999999999995</v>
      </c>
      <c r="C332" s="188"/>
    </row>
    <row r="333" spans="1:3">
      <c r="A333" s="187" t="s">
        <v>299</v>
      </c>
      <c r="B333" s="188">
        <v>0.99680000000000002</v>
      </c>
      <c r="C333" s="188"/>
    </row>
    <row r="334" spans="1:3">
      <c r="A334" s="187" t="s">
        <v>300</v>
      </c>
      <c r="B334" s="188">
        <v>0.99360000000000004</v>
      </c>
      <c r="C334" s="188"/>
    </row>
    <row r="335" spans="1:3">
      <c r="A335" s="187" t="s">
        <v>301</v>
      </c>
      <c r="B335" s="188">
        <v>0.99970000000000003</v>
      </c>
      <c r="C335" s="188"/>
    </row>
    <row r="336" spans="1:3">
      <c r="A336" s="187" t="s">
        <v>302</v>
      </c>
      <c r="B336" s="188">
        <v>1</v>
      </c>
      <c r="C336" s="188"/>
    </row>
    <row r="337" spans="1:3">
      <c r="A337" s="187" t="s">
        <v>9684</v>
      </c>
      <c r="B337" s="188">
        <v>1</v>
      </c>
      <c r="C337" s="188"/>
    </row>
    <row r="338" spans="1:3">
      <c r="A338" s="187" t="s">
        <v>303</v>
      </c>
      <c r="B338" s="188">
        <v>0.99270000000000003</v>
      </c>
      <c r="C338" s="188"/>
    </row>
    <row r="339" spans="1:3">
      <c r="A339" s="187" t="s">
        <v>304</v>
      </c>
      <c r="B339" s="188">
        <v>0.98860000000000003</v>
      </c>
      <c r="C339" s="188"/>
    </row>
    <row r="340" spans="1:3">
      <c r="A340" s="187" t="s">
        <v>305</v>
      </c>
      <c r="B340" s="188">
        <v>1</v>
      </c>
      <c r="C340" s="188"/>
    </row>
    <row r="341" spans="1:3">
      <c r="A341" s="187" t="s">
        <v>306</v>
      </c>
      <c r="B341" s="188">
        <v>0.99509999999999998</v>
      </c>
      <c r="C341" s="188"/>
    </row>
    <row r="342" spans="1:3">
      <c r="A342" s="187" t="s">
        <v>307</v>
      </c>
      <c r="B342" s="188">
        <v>0.99239999999999995</v>
      </c>
      <c r="C342" s="188"/>
    </row>
    <row r="343" spans="1:3">
      <c r="A343" s="187" t="s">
        <v>308</v>
      </c>
      <c r="B343" s="188">
        <v>0.99429999999999996</v>
      </c>
      <c r="C343" s="188"/>
    </row>
    <row r="344" spans="1:3">
      <c r="A344" s="187" t="s">
        <v>309</v>
      </c>
      <c r="B344" s="188">
        <v>0.99919999999999998</v>
      </c>
      <c r="C344" s="188"/>
    </row>
    <row r="345" spans="1:3">
      <c r="A345" s="187" t="s">
        <v>310</v>
      </c>
      <c r="B345" s="188">
        <v>1</v>
      </c>
      <c r="C345" s="188"/>
    </row>
    <row r="346" spans="1:3">
      <c r="A346" s="187" t="s">
        <v>311</v>
      </c>
      <c r="B346" s="188">
        <v>0.99890000000000001</v>
      </c>
      <c r="C346" s="188"/>
    </row>
    <row r="347" spans="1:3">
      <c r="A347" s="187" t="s">
        <v>312</v>
      </c>
      <c r="B347" s="188">
        <v>0.99299999999999999</v>
      </c>
      <c r="C347" s="188"/>
    </row>
    <row r="348" spans="1:3">
      <c r="A348" s="187" t="s">
        <v>313</v>
      </c>
      <c r="B348" s="188">
        <v>0.99660000000000004</v>
      </c>
      <c r="C348" s="188"/>
    </row>
    <row r="349" spans="1:3">
      <c r="A349" s="187" t="s">
        <v>314</v>
      </c>
      <c r="B349" s="188">
        <v>0.99609999999999999</v>
      </c>
      <c r="C349" s="188"/>
    </row>
    <row r="350" spans="1:3">
      <c r="A350" s="187" t="s">
        <v>315</v>
      </c>
      <c r="B350" s="188">
        <v>0.98760000000000003</v>
      </c>
      <c r="C350" s="188"/>
    </row>
    <row r="351" spans="1:3">
      <c r="A351" s="187" t="s">
        <v>316</v>
      </c>
      <c r="B351" s="188">
        <v>1</v>
      </c>
      <c r="C351" s="188"/>
    </row>
    <row r="352" spans="1:3">
      <c r="A352" s="187" t="s">
        <v>317</v>
      </c>
      <c r="B352" s="188">
        <v>0.99829999999999997</v>
      </c>
      <c r="C352" s="188"/>
    </row>
    <row r="353" spans="1:3">
      <c r="A353" s="187" t="s">
        <v>318</v>
      </c>
      <c r="B353" s="188">
        <v>0.99809999999999999</v>
      </c>
      <c r="C353" s="188"/>
    </row>
    <row r="354" spans="1:3">
      <c r="A354" s="187" t="s">
        <v>319</v>
      </c>
      <c r="B354" s="188">
        <v>1</v>
      </c>
      <c r="C354" s="188"/>
    </row>
    <row r="355" spans="1:3">
      <c r="A355" s="187" t="s">
        <v>320</v>
      </c>
      <c r="B355" s="188">
        <v>0.99660000000000004</v>
      </c>
      <c r="C355" s="188"/>
    </row>
    <row r="356" spans="1:3">
      <c r="A356" s="187" t="s">
        <v>321</v>
      </c>
      <c r="B356" s="188">
        <v>0.99919999999999998</v>
      </c>
      <c r="C356" s="188"/>
    </row>
    <row r="357" spans="1:3">
      <c r="A357" s="187" t="s">
        <v>322</v>
      </c>
      <c r="B357" s="188">
        <v>0.998</v>
      </c>
      <c r="C357" s="188"/>
    </row>
    <row r="358" spans="1:3">
      <c r="A358" s="187" t="s">
        <v>323</v>
      </c>
      <c r="B358" s="188">
        <v>1</v>
      </c>
      <c r="C358" s="188"/>
    </row>
    <row r="359" spans="1:3">
      <c r="A359" s="187" t="s">
        <v>324</v>
      </c>
      <c r="B359" s="188">
        <v>0.98529999999999995</v>
      </c>
      <c r="C359" s="188"/>
    </row>
    <row r="360" spans="1:3">
      <c r="A360" s="187" t="s">
        <v>325</v>
      </c>
      <c r="B360" s="188">
        <v>0.99350000000000005</v>
      </c>
      <c r="C360" s="188"/>
    </row>
    <row r="361" spans="1:3">
      <c r="A361" s="187" t="s">
        <v>326</v>
      </c>
      <c r="B361" s="188">
        <v>0.996</v>
      </c>
      <c r="C361" s="188"/>
    </row>
    <row r="362" spans="1:3">
      <c r="A362" s="187" t="s">
        <v>327</v>
      </c>
      <c r="B362" s="188">
        <v>0.99919999999999998</v>
      </c>
      <c r="C362" s="188"/>
    </row>
    <row r="363" spans="1:3">
      <c r="A363" s="187" t="s">
        <v>328</v>
      </c>
      <c r="B363" s="188">
        <v>0.98909999999999998</v>
      </c>
      <c r="C363" s="188"/>
    </row>
    <row r="364" spans="1:3">
      <c r="A364" s="187" t="s">
        <v>329</v>
      </c>
      <c r="B364" s="188">
        <v>0.99429999999999996</v>
      </c>
      <c r="C364" s="188"/>
    </row>
    <row r="365" spans="1:3">
      <c r="A365" s="187" t="s">
        <v>330</v>
      </c>
      <c r="B365" s="188">
        <v>0.99960000000000004</v>
      </c>
      <c r="C365" s="188"/>
    </row>
    <row r="366" spans="1:3">
      <c r="A366" s="187" t="s">
        <v>331</v>
      </c>
      <c r="B366" s="188">
        <v>0.99439999999999995</v>
      </c>
      <c r="C366" s="188"/>
    </row>
    <row r="367" spans="1:3">
      <c r="A367" s="187" t="s">
        <v>332</v>
      </c>
      <c r="B367" s="188">
        <v>0.99109999999999998</v>
      </c>
      <c r="C367" s="188"/>
    </row>
    <row r="368" spans="1:3">
      <c r="A368" s="187" t="s">
        <v>333</v>
      </c>
      <c r="B368" s="188">
        <v>0.99129999999999996</v>
      </c>
      <c r="C368" s="188"/>
    </row>
    <row r="369" spans="1:3">
      <c r="A369" s="187" t="s">
        <v>334</v>
      </c>
      <c r="B369" s="188">
        <v>0.99350000000000005</v>
      </c>
      <c r="C369" s="188"/>
    </row>
    <row r="370" spans="1:3">
      <c r="A370" s="187" t="s">
        <v>335</v>
      </c>
      <c r="B370" s="188">
        <v>1</v>
      </c>
      <c r="C370" s="188"/>
    </row>
    <row r="371" spans="1:3">
      <c r="A371" s="187" t="s">
        <v>336</v>
      </c>
      <c r="B371" s="188">
        <v>0.99270000000000003</v>
      </c>
      <c r="C371" s="188"/>
    </row>
    <row r="372" spans="1:3">
      <c r="A372" s="187" t="s">
        <v>337</v>
      </c>
      <c r="B372" s="188">
        <v>0.99950000000000006</v>
      </c>
      <c r="C372" s="188"/>
    </row>
    <row r="373" spans="1:3">
      <c r="A373" s="187" t="s">
        <v>338</v>
      </c>
      <c r="B373" s="188">
        <v>0.99539999999999995</v>
      </c>
      <c r="C373" s="188"/>
    </row>
    <row r="374" spans="1:3">
      <c r="A374" s="187" t="s">
        <v>339</v>
      </c>
      <c r="B374" s="188">
        <v>0.99890000000000001</v>
      </c>
      <c r="C374" s="188"/>
    </row>
    <row r="375" spans="1:3">
      <c r="A375" s="187" t="s">
        <v>340</v>
      </c>
      <c r="B375" s="188">
        <v>0.99909999999999999</v>
      </c>
      <c r="C375" s="188"/>
    </row>
    <row r="376" spans="1:3">
      <c r="A376" s="187" t="s">
        <v>5205</v>
      </c>
      <c r="B376" s="188">
        <v>0.996</v>
      </c>
      <c r="C376" s="188"/>
    </row>
    <row r="377" spans="1:3">
      <c r="A377" s="187" t="s">
        <v>341</v>
      </c>
      <c r="B377" s="188">
        <v>0.99550000000000005</v>
      </c>
      <c r="C377" s="188"/>
    </row>
    <row r="378" spans="1:3">
      <c r="A378" s="187" t="s">
        <v>342</v>
      </c>
      <c r="B378" s="188">
        <v>0.99650000000000005</v>
      </c>
      <c r="C378" s="188"/>
    </row>
    <row r="379" spans="1:3">
      <c r="A379" s="187" t="s">
        <v>9685</v>
      </c>
      <c r="B379" s="188">
        <v>0.99880000000000002</v>
      </c>
      <c r="C379" s="188"/>
    </row>
    <row r="380" spans="1:3">
      <c r="A380" s="187" t="s">
        <v>343</v>
      </c>
      <c r="B380" s="188">
        <v>0.99019999999999997</v>
      </c>
      <c r="C380" s="188"/>
    </row>
    <row r="381" spans="1:3">
      <c r="A381" s="187" t="s">
        <v>344</v>
      </c>
      <c r="B381" s="188">
        <v>0.99880000000000002</v>
      </c>
      <c r="C381" s="188"/>
    </row>
    <row r="382" spans="1:3">
      <c r="A382" s="187" t="s">
        <v>345</v>
      </c>
      <c r="B382" s="188">
        <v>0.99839999999999995</v>
      </c>
      <c r="C382" s="188"/>
    </row>
    <row r="383" spans="1:3">
      <c r="A383" s="187" t="s">
        <v>346</v>
      </c>
      <c r="B383" s="188">
        <v>0.99860000000000004</v>
      </c>
      <c r="C383" s="188"/>
    </row>
    <row r="384" spans="1:3">
      <c r="A384" s="187" t="s">
        <v>5206</v>
      </c>
      <c r="B384" s="188">
        <v>1</v>
      </c>
      <c r="C384" s="188"/>
    </row>
    <row r="385" spans="1:3">
      <c r="A385" s="187" t="s">
        <v>347</v>
      </c>
      <c r="B385" s="188">
        <v>0.99570000000000003</v>
      </c>
      <c r="C385" s="188"/>
    </row>
    <row r="386" spans="1:3">
      <c r="A386" s="187" t="s">
        <v>348</v>
      </c>
      <c r="B386" s="188">
        <v>1</v>
      </c>
      <c r="C386" s="188"/>
    </row>
    <row r="387" spans="1:3">
      <c r="A387" s="187" t="s">
        <v>349</v>
      </c>
      <c r="B387" s="188">
        <v>0.9768</v>
      </c>
      <c r="C387" s="188"/>
    </row>
    <row r="388" spans="1:3">
      <c r="A388" s="187" t="s">
        <v>350</v>
      </c>
      <c r="B388" s="188">
        <v>0.99990000000000001</v>
      </c>
      <c r="C388" s="188"/>
    </row>
    <row r="389" spans="1:3">
      <c r="A389" s="187" t="s">
        <v>351</v>
      </c>
      <c r="B389" s="188">
        <v>1</v>
      </c>
      <c r="C389" s="188"/>
    </row>
    <row r="390" spans="1:3">
      <c r="A390" s="187" t="s">
        <v>352</v>
      </c>
      <c r="B390" s="188">
        <v>0.99990000000000001</v>
      </c>
      <c r="C390" s="188"/>
    </row>
    <row r="391" spans="1:3">
      <c r="A391" s="187" t="s">
        <v>353</v>
      </c>
      <c r="B391" s="188">
        <v>0.99970000000000003</v>
      </c>
      <c r="C391" s="188"/>
    </row>
    <row r="392" spans="1:3">
      <c r="A392" s="187" t="s">
        <v>354</v>
      </c>
      <c r="B392" s="188">
        <v>0.99319999999999997</v>
      </c>
      <c r="C392" s="188"/>
    </row>
    <row r="393" spans="1:3">
      <c r="A393" s="187" t="s">
        <v>5207</v>
      </c>
      <c r="B393" s="188">
        <v>0.99990000000000001</v>
      </c>
      <c r="C393" s="188"/>
    </row>
    <row r="394" spans="1:3">
      <c r="A394" s="187" t="s">
        <v>5208</v>
      </c>
      <c r="B394" s="188">
        <v>0.98850000000000005</v>
      </c>
      <c r="C394" s="188"/>
    </row>
    <row r="395" spans="1:3">
      <c r="A395" s="187" t="s">
        <v>355</v>
      </c>
      <c r="B395" s="188">
        <v>0.999</v>
      </c>
      <c r="C395" s="188"/>
    </row>
    <row r="396" spans="1:3">
      <c r="A396" s="187" t="s">
        <v>356</v>
      </c>
      <c r="B396" s="188">
        <v>0.99909999999999999</v>
      </c>
      <c r="C396" s="188"/>
    </row>
    <row r="397" spans="1:3">
      <c r="A397" s="187" t="s">
        <v>357</v>
      </c>
      <c r="B397" s="188">
        <v>0.98699999999999999</v>
      </c>
      <c r="C397" s="188"/>
    </row>
    <row r="398" spans="1:3">
      <c r="A398" s="187" t="s">
        <v>358</v>
      </c>
      <c r="B398" s="188">
        <v>0.99850000000000005</v>
      </c>
      <c r="C398" s="188"/>
    </row>
    <row r="399" spans="1:3">
      <c r="A399" s="187" t="s">
        <v>359</v>
      </c>
      <c r="B399" s="188">
        <v>0.99739999999999995</v>
      </c>
      <c r="C399" s="188"/>
    </row>
    <row r="400" spans="1:3">
      <c r="A400" s="187" t="s">
        <v>360</v>
      </c>
      <c r="B400" s="188">
        <v>0.99229999999999996</v>
      </c>
      <c r="C400" s="188"/>
    </row>
    <row r="401" spans="1:3">
      <c r="A401" s="187" t="s">
        <v>361</v>
      </c>
      <c r="B401" s="188">
        <v>0.98929999999999996</v>
      </c>
      <c r="C401" s="188"/>
    </row>
    <row r="402" spans="1:3">
      <c r="A402" s="187" t="s">
        <v>362</v>
      </c>
      <c r="B402" s="188">
        <v>0.99619999999999997</v>
      </c>
      <c r="C402" s="188"/>
    </row>
    <row r="403" spans="1:3">
      <c r="A403" s="187" t="s">
        <v>363</v>
      </c>
      <c r="B403" s="188">
        <v>0.99460000000000004</v>
      </c>
      <c r="C403" s="188"/>
    </row>
    <row r="404" spans="1:3">
      <c r="A404" s="187" t="s">
        <v>364</v>
      </c>
      <c r="B404" s="188">
        <v>0.98719999999999997</v>
      </c>
      <c r="C404" s="188"/>
    </row>
    <row r="405" spans="1:3">
      <c r="A405" s="187" t="s">
        <v>365</v>
      </c>
      <c r="B405" s="188">
        <v>0.99009999999999998</v>
      </c>
      <c r="C405" s="188"/>
    </row>
    <row r="406" spans="1:3">
      <c r="A406" s="187" t="s">
        <v>366</v>
      </c>
      <c r="B406" s="188">
        <v>0.99680000000000002</v>
      </c>
      <c r="C406" s="188"/>
    </row>
    <row r="407" spans="1:3">
      <c r="A407" s="187" t="s">
        <v>367</v>
      </c>
      <c r="B407" s="188">
        <v>0.99660000000000004</v>
      </c>
      <c r="C407" s="188"/>
    </row>
    <row r="408" spans="1:3">
      <c r="A408" s="187" t="s">
        <v>368</v>
      </c>
      <c r="B408" s="188">
        <v>1</v>
      </c>
      <c r="C408" s="188"/>
    </row>
    <row r="409" spans="1:3">
      <c r="A409" s="187" t="s">
        <v>369</v>
      </c>
      <c r="B409" s="188">
        <v>0.98540000000000005</v>
      </c>
      <c r="C409" s="188"/>
    </row>
    <row r="410" spans="1:3">
      <c r="A410" s="187" t="s">
        <v>370</v>
      </c>
      <c r="B410" s="188">
        <v>0.99429999999999996</v>
      </c>
      <c r="C410" s="188"/>
    </row>
    <row r="411" spans="1:3">
      <c r="A411" s="187" t="s">
        <v>371</v>
      </c>
      <c r="B411" s="188">
        <v>1</v>
      </c>
      <c r="C411" s="188"/>
    </row>
    <row r="412" spans="1:3">
      <c r="A412" s="187" t="s">
        <v>372</v>
      </c>
      <c r="B412" s="188">
        <v>1</v>
      </c>
      <c r="C412" s="188"/>
    </row>
    <row r="413" spans="1:3">
      <c r="A413" s="187" t="s">
        <v>373</v>
      </c>
      <c r="B413" s="188">
        <v>1</v>
      </c>
      <c r="C413" s="188"/>
    </row>
    <row r="414" spans="1:3">
      <c r="A414" s="187" t="s">
        <v>374</v>
      </c>
      <c r="B414" s="188">
        <v>1</v>
      </c>
      <c r="C414" s="188"/>
    </row>
    <row r="415" spans="1:3">
      <c r="A415" s="187" t="s">
        <v>375</v>
      </c>
      <c r="B415" s="188">
        <v>1</v>
      </c>
      <c r="C415" s="188"/>
    </row>
    <row r="416" spans="1:3">
      <c r="A416" s="187" t="s">
        <v>376</v>
      </c>
      <c r="B416" s="188">
        <v>0.98829999999999996</v>
      </c>
      <c r="C416" s="188"/>
    </row>
    <row r="417" spans="1:3">
      <c r="A417" s="187" t="s">
        <v>377</v>
      </c>
      <c r="B417" s="188">
        <v>0.99260000000000004</v>
      </c>
      <c r="C417" s="188"/>
    </row>
    <row r="418" spans="1:3">
      <c r="A418" s="187" t="s">
        <v>378</v>
      </c>
      <c r="B418" s="188">
        <v>0.99039999999999995</v>
      </c>
      <c r="C418" s="188"/>
    </row>
    <row r="419" spans="1:3">
      <c r="A419" s="187" t="s">
        <v>379</v>
      </c>
      <c r="B419" s="188">
        <v>0.99309999999999998</v>
      </c>
      <c r="C419" s="188"/>
    </row>
    <row r="420" spans="1:3">
      <c r="A420" s="187" t="s">
        <v>380</v>
      </c>
      <c r="B420" s="188">
        <v>0.99850000000000005</v>
      </c>
      <c r="C420" s="188"/>
    </row>
    <row r="421" spans="1:3">
      <c r="A421" s="187" t="s">
        <v>381</v>
      </c>
      <c r="B421" s="188">
        <v>0.99760000000000004</v>
      </c>
      <c r="C421" s="188"/>
    </row>
    <row r="422" spans="1:3">
      <c r="A422" s="187" t="s">
        <v>382</v>
      </c>
      <c r="B422" s="188">
        <v>0.97399999999999998</v>
      </c>
      <c r="C422" s="188"/>
    </row>
    <row r="423" spans="1:3">
      <c r="A423" s="187" t="s">
        <v>383</v>
      </c>
      <c r="B423" s="188">
        <v>1</v>
      </c>
      <c r="C423" s="188"/>
    </row>
    <row r="424" spans="1:3">
      <c r="A424" s="187" t="s">
        <v>384</v>
      </c>
      <c r="B424" s="188">
        <v>1</v>
      </c>
      <c r="C424" s="188"/>
    </row>
    <row r="425" spans="1:3">
      <c r="A425" s="187" t="s">
        <v>5211</v>
      </c>
      <c r="B425" s="188">
        <v>1</v>
      </c>
      <c r="C425" s="188"/>
    </row>
    <row r="426" spans="1:3">
      <c r="A426" s="187" t="s">
        <v>5212</v>
      </c>
      <c r="B426" s="188">
        <v>1</v>
      </c>
      <c r="C426" s="188"/>
    </row>
    <row r="427" spans="1:3">
      <c r="A427" s="187" t="s">
        <v>5213</v>
      </c>
      <c r="B427" s="188">
        <v>1</v>
      </c>
      <c r="C427" s="188"/>
    </row>
    <row r="428" spans="1:3">
      <c r="A428" s="187" t="s">
        <v>5214</v>
      </c>
      <c r="B428" s="188">
        <v>1</v>
      </c>
      <c r="C428" s="188"/>
    </row>
    <row r="429" spans="1:3">
      <c r="A429" s="187" t="s">
        <v>385</v>
      </c>
      <c r="B429" s="188">
        <v>0.99339999999999995</v>
      </c>
      <c r="C429" s="188"/>
    </row>
    <row r="430" spans="1:3">
      <c r="A430" s="187" t="s">
        <v>386</v>
      </c>
      <c r="B430" s="188">
        <v>0.99860000000000004</v>
      </c>
      <c r="C430" s="188"/>
    </row>
    <row r="431" spans="1:3">
      <c r="A431" s="187" t="s">
        <v>5215</v>
      </c>
      <c r="B431" s="188">
        <v>1</v>
      </c>
      <c r="C431" s="188"/>
    </row>
    <row r="432" spans="1:3">
      <c r="A432" s="187" t="s">
        <v>387</v>
      </c>
      <c r="B432" s="188">
        <v>0.99819999999999998</v>
      </c>
      <c r="C432" s="188"/>
    </row>
    <row r="433" spans="1:3">
      <c r="A433" s="187" t="s">
        <v>388</v>
      </c>
      <c r="B433" s="188">
        <v>1</v>
      </c>
      <c r="C433" s="188"/>
    </row>
    <row r="434" spans="1:3">
      <c r="A434" s="187" t="s">
        <v>389</v>
      </c>
      <c r="B434" s="188">
        <v>0.99819999999999998</v>
      </c>
      <c r="C434" s="188"/>
    </row>
    <row r="435" spans="1:3">
      <c r="A435" s="187" t="s">
        <v>390</v>
      </c>
      <c r="B435" s="188">
        <v>0.99380000000000002</v>
      </c>
      <c r="C435" s="188"/>
    </row>
    <row r="436" spans="1:3">
      <c r="A436" s="187" t="s">
        <v>391</v>
      </c>
      <c r="B436" s="188">
        <v>0.99709999999999999</v>
      </c>
      <c r="C436" s="188"/>
    </row>
    <row r="437" spans="1:3">
      <c r="A437" s="187" t="s">
        <v>392</v>
      </c>
      <c r="B437" s="188">
        <v>0.99929999999999997</v>
      </c>
      <c r="C437" s="188"/>
    </row>
    <row r="438" spans="1:3">
      <c r="A438" s="187" t="s">
        <v>393</v>
      </c>
      <c r="B438" s="188">
        <v>0.99939999999999996</v>
      </c>
      <c r="C438" s="188"/>
    </row>
    <row r="439" spans="1:3">
      <c r="A439" s="187" t="s">
        <v>394</v>
      </c>
      <c r="B439" s="188">
        <v>0.99550000000000005</v>
      </c>
      <c r="C439" s="188"/>
    </row>
    <row r="440" spans="1:3">
      <c r="A440" s="187" t="s">
        <v>395</v>
      </c>
      <c r="B440" s="188">
        <v>0.99250000000000005</v>
      </c>
      <c r="C440" s="188"/>
    </row>
    <row r="441" spans="1:3">
      <c r="A441" s="187" t="s">
        <v>396</v>
      </c>
      <c r="B441" s="188">
        <v>1</v>
      </c>
      <c r="C441" s="188"/>
    </row>
    <row r="442" spans="1:3">
      <c r="A442" s="187" t="s">
        <v>397</v>
      </c>
      <c r="B442" s="188">
        <v>1</v>
      </c>
      <c r="C442" s="188"/>
    </row>
    <row r="443" spans="1:3">
      <c r="A443" s="187" t="s">
        <v>398</v>
      </c>
      <c r="B443" s="188">
        <v>0.99890000000000001</v>
      </c>
      <c r="C443" s="188"/>
    </row>
    <row r="444" spans="1:3">
      <c r="A444" s="187" t="s">
        <v>399</v>
      </c>
      <c r="B444" s="188">
        <v>0.99339999999999995</v>
      </c>
      <c r="C444" s="188"/>
    </row>
    <row r="445" spans="1:3">
      <c r="A445" s="187" t="s">
        <v>400</v>
      </c>
      <c r="B445" s="188">
        <v>1</v>
      </c>
      <c r="C445" s="188"/>
    </row>
    <row r="446" spans="1:3">
      <c r="A446" s="187" t="s">
        <v>401</v>
      </c>
      <c r="B446" s="188">
        <v>0.99850000000000005</v>
      </c>
      <c r="C446" s="188"/>
    </row>
    <row r="447" spans="1:3">
      <c r="A447" s="187" t="s">
        <v>402</v>
      </c>
      <c r="B447" s="188">
        <v>0.99519999999999997</v>
      </c>
      <c r="C447" s="188"/>
    </row>
    <row r="448" spans="1:3">
      <c r="A448" s="187" t="s">
        <v>403</v>
      </c>
      <c r="B448" s="188">
        <v>1</v>
      </c>
      <c r="C448" s="188"/>
    </row>
    <row r="449" spans="1:3">
      <c r="A449" s="187" t="s">
        <v>404</v>
      </c>
      <c r="B449" s="188">
        <v>0.995</v>
      </c>
      <c r="C449" s="188"/>
    </row>
    <row r="450" spans="1:3">
      <c r="A450" s="187" t="s">
        <v>405</v>
      </c>
      <c r="B450" s="188">
        <v>1</v>
      </c>
      <c r="C450" s="188"/>
    </row>
    <row r="451" spans="1:3">
      <c r="A451" s="187" t="s">
        <v>406</v>
      </c>
      <c r="B451" s="188">
        <v>0.99839999999999995</v>
      </c>
      <c r="C451" s="188"/>
    </row>
    <row r="452" spans="1:3">
      <c r="A452" s="187" t="s">
        <v>5216</v>
      </c>
      <c r="B452" s="188">
        <v>1</v>
      </c>
      <c r="C452" s="188"/>
    </row>
    <row r="453" spans="1:3">
      <c r="A453" s="187" t="s">
        <v>407</v>
      </c>
      <c r="B453" s="188">
        <v>0.98229999999999995</v>
      </c>
      <c r="C453" s="188"/>
    </row>
    <row r="454" spans="1:3">
      <c r="A454" s="187" t="s">
        <v>408</v>
      </c>
      <c r="B454" s="188">
        <v>0.99850000000000005</v>
      </c>
      <c r="C454" s="188"/>
    </row>
    <row r="455" spans="1:3">
      <c r="A455" s="187" t="s">
        <v>409</v>
      </c>
      <c r="B455" s="188">
        <v>0.9849</v>
      </c>
      <c r="C455" s="188"/>
    </row>
    <row r="456" spans="1:3">
      <c r="A456" s="187" t="s">
        <v>410</v>
      </c>
      <c r="B456" s="188">
        <v>0.98399999999999999</v>
      </c>
      <c r="C456" s="188"/>
    </row>
    <row r="457" spans="1:3">
      <c r="A457" s="187" t="s">
        <v>411</v>
      </c>
      <c r="B457" s="188">
        <v>0.99739999999999995</v>
      </c>
      <c r="C457" s="188"/>
    </row>
    <row r="458" spans="1:3">
      <c r="A458" s="187" t="s">
        <v>412</v>
      </c>
      <c r="B458" s="188">
        <v>0.99870000000000003</v>
      </c>
      <c r="C458" s="188"/>
    </row>
    <row r="459" spans="1:3">
      <c r="A459" s="187" t="s">
        <v>5219</v>
      </c>
      <c r="B459" s="188">
        <v>0.98699999999999999</v>
      </c>
      <c r="C459" s="188"/>
    </row>
    <row r="460" spans="1:3">
      <c r="A460" s="187" t="s">
        <v>413</v>
      </c>
      <c r="B460" s="188">
        <v>0.99929999999999997</v>
      </c>
      <c r="C460" s="188"/>
    </row>
    <row r="461" spans="1:3">
      <c r="A461" s="187" t="s">
        <v>414</v>
      </c>
      <c r="B461" s="188">
        <v>1</v>
      </c>
      <c r="C461" s="188"/>
    </row>
    <row r="462" spans="1:3">
      <c r="A462" s="187" t="s">
        <v>415</v>
      </c>
      <c r="B462" s="188">
        <v>0.99490000000000001</v>
      </c>
      <c r="C462" s="188"/>
    </row>
    <row r="463" spans="1:3">
      <c r="A463" s="187" t="s">
        <v>416</v>
      </c>
      <c r="B463" s="188">
        <v>0.99650000000000005</v>
      </c>
      <c r="C463" s="188"/>
    </row>
    <row r="464" spans="1:3">
      <c r="A464" s="187" t="s">
        <v>417</v>
      </c>
      <c r="B464" s="188">
        <v>1</v>
      </c>
      <c r="C464" s="188"/>
    </row>
    <row r="465" spans="1:3">
      <c r="A465" s="187" t="s">
        <v>418</v>
      </c>
      <c r="B465" s="188">
        <v>0.99609999999999999</v>
      </c>
      <c r="C465" s="188"/>
    </row>
    <row r="466" spans="1:3">
      <c r="A466" s="187" t="s">
        <v>419</v>
      </c>
      <c r="B466" s="188">
        <v>0.99829999999999997</v>
      </c>
      <c r="C466" s="188"/>
    </row>
    <row r="467" spans="1:3">
      <c r="A467" s="187" t="s">
        <v>420</v>
      </c>
      <c r="B467" s="188">
        <v>1</v>
      </c>
      <c r="C467" s="188"/>
    </row>
    <row r="468" spans="1:3">
      <c r="A468" s="187" t="s">
        <v>421</v>
      </c>
      <c r="B468" s="188">
        <v>0.99939999999999996</v>
      </c>
      <c r="C468" s="188"/>
    </row>
    <row r="469" spans="1:3">
      <c r="A469" s="187" t="s">
        <v>422</v>
      </c>
      <c r="B469" s="188">
        <v>1</v>
      </c>
      <c r="C469" s="188"/>
    </row>
    <row r="470" spans="1:3">
      <c r="A470" s="187" t="s">
        <v>423</v>
      </c>
      <c r="B470" s="188">
        <v>0.98770000000000002</v>
      </c>
      <c r="C470" s="188"/>
    </row>
    <row r="471" spans="1:3">
      <c r="A471" s="187" t="s">
        <v>424</v>
      </c>
      <c r="B471" s="188">
        <v>0.997</v>
      </c>
      <c r="C471" s="188"/>
    </row>
    <row r="472" spans="1:3">
      <c r="A472" s="187" t="s">
        <v>425</v>
      </c>
      <c r="B472" s="188">
        <v>1</v>
      </c>
      <c r="C472" s="188"/>
    </row>
    <row r="473" spans="1:3">
      <c r="A473" s="187" t="s">
        <v>426</v>
      </c>
      <c r="B473" s="188">
        <v>0.98719999999999997</v>
      </c>
      <c r="C473" s="188"/>
    </row>
    <row r="474" spans="1:3">
      <c r="A474" s="187" t="s">
        <v>427</v>
      </c>
      <c r="B474" s="188">
        <v>1</v>
      </c>
      <c r="C474" s="188"/>
    </row>
    <row r="475" spans="1:3">
      <c r="A475" s="187" t="s">
        <v>428</v>
      </c>
      <c r="B475" s="188">
        <v>1</v>
      </c>
      <c r="C475" s="188"/>
    </row>
    <row r="476" spans="1:3">
      <c r="A476" s="187" t="s">
        <v>429</v>
      </c>
      <c r="B476" s="188">
        <v>1</v>
      </c>
      <c r="C476" s="188"/>
    </row>
    <row r="477" spans="1:3">
      <c r="A477" s="187" t="s">
        <v>430</v>
      </c>
      <c r="B477" s="188">
        <v>1</v>
      </c>
      <c r="C477" s="188"/>
    </row>
    <row r="478" spans="1:3">
      <c r="A478" s="187" t="s">
        <v>431</v>
      </c>
      <c r="B478" s="188">
        <v>0.99390000000000001</v>
      </c>
      <c r="C478" s="188"/>
    </row>
    <row r="479" spans="1:3">
      <c r="A479" s="187" t="s">
        <v>432</v>
      </c>
      <c r="B479" s="188">
        <v>1</v>
      </c>
      <c r="C479" s="188"/>
    </row>
    <row r="480" spans="1:3">
      <c r="A480" s="187" t="s">
        <v>433</v>
      </c>
      <c r="B480" s="188">
        <v>0.99239999999999995</v>
      </c>
      <c r="C480" s="188"/>
    </row>
    <row r="481" spans="1:3">
      <c r="A481" s="187" t="s">
        <v>9686</v>
      </c>
      <c r="B481" s="188">
        <v>0.99790000000000001</v>
      </c>
      <c r="C481" s="188"/>
    </row>
    <row r="482" spans="1:3">
      <c r="A482" s="187" t="s">
        <v>434</v>
      </c>
      <c r="B482" s="188">
        <v>1</v>
      </c>
      <c r="C482" s="188"/>
    </row>
    <row r="483" spans="1:3">
      <c r="A483" s="187" t="s">
        <v>435</v>
      </c>
      <c r="B483" s="188">
        <v>0.99539999999999995</v>
      </c>
      <c r="C483" s="188"/>
    </row>
    <row r="484" spans="1:3">
      <c r="A484" s="187" t="s">
        <v>436</v>
      </c>
      <c r="B484" s="188">
        <v>0.99239999999999995</v>
      </c>
      <c r="C484" s="188"/>
    </row>
    <row r="485" spans="1:3">
      <c r="A485" s="187" t="s">
        <v>437</v>
      </c>
      <c r="B485" s="188">
        <v>1</v>
      </c>
      <c r="C485" s="188"/>
    </row>
    <row r="486" spans="1:3">
      <c r="A486" s="187" t="s">
        <v>438</v>
      </c>
      <c r="B486" s="188">
        <v>0.9879</v>
      </c>
      <c r="C486" s="188"/>
    </row>
    <row r="487" spans="1:3">
      <c r="A487" s="187" t="s">
        <v>439</v>
      </c>
      <c r="B487" s="188">
        <v>0.99929999999999997</v>
      </c>
      <c r="C487" s="188"/>
    </row>
    <row r="488" spans="1:3">
      <c r="A488" s="187" t="s">
        <v>440</v>
      </c>
      <c r="B488" s="188">
        <v>0.98019999999999996</v>
      </c>
      <c r="C488" s="188"/>
    </row>
    <row r="489" spans="1:3">
      <c r="A489" s="187" t="s">
        <v>441</v>
      </c>
      <c r="B489" s="188">
        <v>0.99990000000000001</v>
      </c>
      <c r="C489" s="188"/>
    </row>
    <row r="490" spans="1:3">
      <c r="A490" s="187" t="s">
        <v>442</v>
      </c>
      <c r="B490" s="188">
        <v>0.99950000000000006</v>
      </c>
      <c r="C490" s="188"/>
    </row>
    <row r="491" spans="1:3">
      <c r="A491" s="187" t="s">
        <v>443</v>
      </c>
      <c r="B491" s="188">
        <v>0.99929999999999997</v>
      </c>
      <c r="C491" s="188"/>
    </row>
    <row r="492" spans="1:3">
      <c r="A492" s="187" t="s">
        <v>444</v>
      </c>
      <c r="B492" s="188">
        <v>1</v>
      </c>
      <c r="C492" s="188"/>
    </row>
    <row r="493" spans="1:3">
      <c r="A493" s="187" t="s">
        <v>445</v>
      </c>
      <c r="B493" s="188">
        <v>1</v>
      </c>
      <c r="C493" s="188"/>
    </row>
    <row r="494" spans="1:3">
      <c r="A494" s="187" t="s">
        <v>5220</v>
      </c>
      <c r="B494" s="188">
        <v>1</v>
      </c>
      <c r="C494" s="188"/>
    </row>
    <row r="495" spans="1:3">
      <c r="A495" s="187" t="s">
        <v>5221</v>
      </c>
      <c r="B495" s="188">
        <v>1</v>
      </c>
      <c r="C495" s="188"/>
    </row>
    <row r="496" spans="1:3">
      <c r="A496" s="187" t="s">
        <v>446</v>
      </c>
      <c r="B496" s="188">
        <v>0.99070000000000003</v>
      </c>
      <c r="C496" s="188"/>
    </row>
    <row r="497" spans="1:3">
      <c r="A497" s="187" t="s">
        <v>447</v>
      </c>
      <c r="B497" s="188">
        <v>0.99960000000000004</v>
      </c>
      <c r="C497" s="188"/>
    </row>
    <row r="498" spans="1:3">
      <c r="A498" s="187" t="s">
        <v>448</v>
      </c>
      <c r="B498" s="188">
        <v>1</v>
      </c>
      <c r="C498" s="188"/>
    </row>
    <row r="499" spans="1:3">
      <c r="A499" s="187" t="s">
        <v>449</v>
      </c>
      <c r="B499" s="188">
        <v>0.99819999999999998</v>
      </c>
      <c r="C499" s="188"/>
    </row>
    <row r="500" spans="1:3">
      <c r="A500" s="187" t="s">
        <v>450</v>
      </c>
      <c r="B500" s="188">
        <v>0.9919</v>
      </c>
      <c r="C500" s="188"/>
    </row>
    <row r="501" spans="1:3">
      <c r="A501" s="187" t="s">
        <v>5222</v>
      </c>
      <c r="B501" s="188">
        <v>1</v>
      </c>
      <c r="C501" s="188"/>
    </row>
    <row r="502" spans="1:3">
      <c r="A502" s="187" t="s">
        <v>451</v>
      </c>
      <c r="B502" s="188">
        <v>0.99790000000000001</v>
      </c>
      <c r="C502" s="188"/>
    </row>
    <row r="503" spans="1:3">
      <c r="A503" s="187" t="s">
        <v>452</v>
      </c>
      <c r="B503" s="188">
        <v>1</v>
      </c>
      <c r="C503" s="188"/>
    </row>
    <row r="504" spans="1:3">
      <c r="A504" s="187" t="s">
        <v>5223</v>
      </c>
      <c r="B504" s="188">
        <v>1</v>
      </c>
      <c r="C504" s="188"/>
    </row>
    <row r="505" spans="1:3">
      <c r="A505" s="187" t="s">
        <v>5224</v>
      </c>
      <c r="B505" s="188">
        <v>1</v>
      </c>
      <c r="C505" s="188"/>
    </row>
    <row r="506" spans="1:3">
      <c r="A506" s="187" t="s">
        <v>453</v>
      </c>
      <c r="B506" s="188">
        <v>1</v>
      </c>
      <c r="C506" s="188"/>
    </row>
    <row r="507" spans="1:3">
      <c r="A507" s="187" t="s">
        <v>454</v>
      </c>
      <c r="B507" s="188">
        <v>0.98660000000000003</v>
      </c>
      <c r="C507" s="188"/>
    </row>
    <row r="508" spans="1:3">
      <c r="A508" s="187" t="s">
        <v>455</v>
      </c>
      <c r="B508" s="188">
        <v>0.99709999999999999</v>
      </c>
      <c r="C508" s="188"/>
    </row>
    <row r="509" spans="1:3">
      <c r="A509" s="187" t="s">
        <v>456</v>
      </c>
      <c r="B509" s="188">
        <v>0.99990000000000001</v>
      </c>
      <c r="C509" s="188"/>
    </row>
    <row r="510" spans="1:3">
      <c r="A510" s="187" t="s">
        <v>457</v>
      </c>
      <c r="B510" s="188">
        <v>0.99609999999999999</v>
      </c>
      <c r="C510" s="188"/>
    </row>
    <row r="511" spans="1:3">
      <c r="A511" s="187" t="s">
        <v>9687</v>
      </c>
      <c r="B511" s="188">
        <v>1</v>
      </c>
      <c r="C511" s="188"/>
    </row>
    <row r="512" spans="1:3">
      <c r="A512" s="187" t="s">
        <v>3536</v>
      </c>
      <c r="B512" s="188">
        <v>0.99019999999999997</v>
      </c>
      <c r="C512" s="188"/>
    </row>
    <row r="513" spans="1:3">
      <c r="A513" s="187" t="s">
        <v>3538</v>
      </c>
      <c r="B513" s="188">
        <v>0.99960000000000004</v>
      </c>
      <c r="C513" s="188"/>
    </row>
    <row r="514" spans="1:3">
      <c r="A514" s="187" t="s">
        <v>3537</v>
      </c>
      <c r="B514" s="188">
        <v>1</v>
      </c>
      <c r="C514" s="188"/>
    </row>
    <row r="515" spans="1:3">
      <c r="A515" s="187" t="s">
        <v>5007</v>
      </c>
      <c r="B515" s="188">
        <v>1</v>
      </c>
      <c r="C515" s="188"/>
    </row>
    <row r="516" spans="1:3">
      <c r="A516" s="187" t="s">
        <v>5225</v>
      </c>
      <c r="B516" s="188">
        <v>1</v>
      </c>
      <c r="C516" s="188"/>
    </row>
    <row r="517" spans="1:3">
      <c r="A517" s="187" t="s">
        <v>5226</v>
      </c>
      <c r="B517" s="188">
        <v>1</v>
      </c>
      <c r="C517" s="188"/>
    </row>
    <row r="518" spans="1:3">
      <c r="A518" s="187" t="s">
        <v>5227</v>
      </c>
      <c r="B518" s="188">
        <v>1</v>
      </c>
      <c r="C518" s="188"/>
    </row>
    <row r="519" spans="1:3">
      <c r="A519" s="187" t="s">
        <v>5228</v>
      </c>
      <c r="B519" s="188">
        <v>1</v>
      </c>
      <c r="C519" s="188"/>
    </row>
    <row r="520" spans="1:3">
      <c r="A520" s="187" t="s">
        <v>458</v>
      </c>
      <c r="B520" s="188">
        <v>1</v>
      </c>
      <c r="C520" s="188"/>
    </row>
    <row r="521" spans="1:3">
      <c r="A521" s="187" t="s">
        <v>459</v>
      </c>
      <c r="B521" s="188">
        <v>0.98360000000000003</v>
      </c>
      <c r="C521" s="188"/>
    </row>
    <row r="522" spans="1:3">
      <c r="A522" s="187" t="s">
        <v>460</v>
      </c>
      <c r="B522" s="188">
        <v>1</v>
      </c>
      <c r="C522" s="188"/>
    </row>
    <row r="523" spans="1:3">
      <c r="A523" s="187" t="s">
        <v>461</v>
      </c>
      <c r="B523" s="188">
        <v>1</v>
      </c>
      <c r="C523" s="188"/>
    </row>
    <row r="524" spans="1:3">
      <c r="A524" s="187" t="s">
        <v>462</v>
      </c>
      <c r="B524" s="188">
        <v>0.99870000000000003</v>
      </c>
      <c r="C524" s="188"/>
    </row>
    <row r="525" spans="1:3">
      <c r="A525" s="187" t="s">
        <v>463</v>
      </c>
      <c r="B525" s="188">
        <v>0.99939999999999996</v>
      </c>
      <c r="C525" s="188"/>
    </row>
    <row r="526" spans="1:3">
      <c r="A526" s="187" t="s">
        <v>464</v>
      </c>
      <c r="B526" s="188">
        <v>1</v>
      </c>
      <c r="C526" s="188"/>
    </row>
    <row r="527" spans="1:3">
      <c r="A527" s="187" t="s">
        <v>465</v>
      </c>
      <c r="B527" s="188">
        <v>0.99980000000000002</v>
      </c>
      <c r="C527" s="188"/>
    </row>
    <row r="528" spans="1:3">
      <c r="A528" s="187" t="s">
        <v>466</v>
      </c>
      <c r="B528" s="188">
        <v>1</v>
      </c>
      <c r="C528" s="188"/>
    </row>
    <row r="529" spans="1:3">
      <c r="A529" s="187" t="s">
        <v>467</v>
      </c>
      <c r="B529" s="188">
        <v>1</v>
      </c>
      <c r="C529" s="188"/>
    </row>
    <row r="530" spans="1:3">
      <c r="A530" s="187" t="s">
        <v>468</v>
      </c>
      <c r="B530" s="188">
        <v>0.99880000000000002</v>
      </c>
      <c r="C530" s="188"/>
    </row>
    <row r="531" spans="1:3">
      <c r="A531" s="187" t="s">
        <v>469</v>
      </c>
      <c r="B531" s="188">
        <v>1</v>
      </c>
      <c r="C531" s="188"/>
    </row>
    <row r="532" spans="1:3">
      <c r="A532" s="187" t="s">
        <v>470</v>
      </c>
      <c r="B532" s="188">
        <v>0.99550000000000005</v>
      </c>
      <c r="C532" s="188"/>
    </row>
    <row r="533" spans="1:3">
      <c r="A533" s="187" t="s">
        <v>471</v>
      </c>
      <c r="B533" s="188">
        <v>0.99980000000000002</v>
      </c>
      <c r="C533" s="188"/>
    </row>
    <row r="534" spans="1:3">
      <c r="A534" s="187" t="s">
        <v>472</v>
      </c>
      <c r="B534" s="188">
        <v>0.99909999999999999</v>
      </c>
      <c r="C534" s="188"/>
    </row>
    <row r="535" spans="1:3">
      <c r="A535" s="187" t="s">
        <v>473</v>
      </c>
      <c r="B535" s="188">
        <v>1</v>
      </c>
      <c r="C535" s="188"/>
    </row>
    <row r="536" spans="1:3">
      <c r="A536" s="187" t="s">
        <v>474</v>
      </c>
      <c r="B536" s="188">
        <v>0.99829999999999997</v>
      </c>
      <c r="C536" s="188"/>
    </row>
    <row r="537" spans="1:3">
      <c r="A537" s="187" t="s">
        <v>475</v>
      </c>
      <c r="B537" s="188">
        <v>0.99690000000000001</v>
      </c>
      <c r="C537" s="188"/>
    </row>
    <row r="538" spans="1:3">
      <c r="A538" s="187" t="s">
        <v>476</v>
      </c>
      <c r="B538" s="188">
        <v>0.99990000000000001</v>
      </c>
      <c r="C538" s="188"/>
    </row>
    <row r="539" spans="1:3">
      <c r="A539" s="187" t="s">
        <v>477</v>
      </c>
      <c r="B539" s="188">
        <v>1</v>
      </c>
      <c r="C539" s="188"/>
    </row>
    <row r="540" spans="1:3">
      <c r="A540" s="187" t="s">
        <v>478</v>
      </c>
      <c r="B540" s="188">
        <v>0.99690000000000001</v>
      </c>
      <c r="C540" s="188"/>
    </row>
    <row r="541" spans="1:3">
      <c r="A541" s="187" t="s">
        <v>479</v>
      </c>
      <c r="B541" s="188">
        <v>0.99929999999999997</v>
      </c>
      <c r="C541" s="188"/>
    </row>
    <row r="542" spans="1:3">
      <c r="A542" s="187" t="s">
        <v>480</v>
      </c>
      <c r="B542" s="188">
        <v>0.99950000000000006</v>
      </c>
      <c r="C542" s="188"/>
    </row>
    <row r="543" spans="1:3">
      <c r="A543" s="187" t="s">
        <v>481</v>
      </c>
      <c r="B543" s="188">
        <v>1</v>
      </c>
      <c r="C543" s="188"/>
    </row>
    <row r="544" spans="1:3">
      <c r="A544" s="187" t="s">
        <v>5229</v>
      </c>
      <c r="B544" s="188">
        <v>1</v>
      </c>
      <c r="C544" s="188"/>
    </row>
    <row r="545" spans="1:3">
      <c r="A545" s="187" t="s">
        <v>482</v>
      </c>
      <c r="B545" s="188">
        <v>0.99939999999999996</v>
      </c>
      <c r="C545" s="188"/>
    </row>
    <row r="546" spans="1:3">
      <c r="A546" s="187" t="s">
        <v>483</v>
      </c>
      <c r="B546" s="188">
        <v>0.99980000000000002</v>
      </c>
      <c r="C546" s="188"/>
    </row>
    <row r="547" spans="1:3">
      <c r="A547" s="187" t="s">
        <v>484</v>
      </c>
      <c r="B547" s="188">
        <v>1</v>
      </c>
      <c r="C547" s="188"/>
    </row>
    <row r="548" spans="1:3">
      <c r="A548" s="187" t="s">
        <v>485</v>
      </c>
      <c r="B548" s="188">
        <v>0.99990000000000001</v>
      </c>
      <c r="C548" s="188"/>
    </row>
    <row r="549" spans="1:3">
      <c r="A549" s="187" t="s">
        <v>486</v>
      </c>
      <c r="B549" s="188">
        <v>0.99890000000000001</v>
      </c>
      <c r="C549" s="188"/>
    </row>
    <row r="550" spans="1:3">
      <c r="A550" s="187" t="s">
        <v>5230</v>
      </c>
      <c r="B550" s="188">
        <v>0.98980000000000001</v>
      </c>
      <c r="C550" s="188"/>
    </row>
    <row r="551" spans="1:3">
      <c r="A551" s="187" t="s">
        <v>487</v>
      </c>
      <c r="B551" s="188">
        <v>1</v>
      </c>
      <c r="C551" s="188"/>
    </row>
    <row r="552" spans="1:3">
      <c r="A552" s="187" t="s">
        <v>488</v>
      </c>
      <c r="B552" s="188">
        <v>1</v>
      </c>
      <c r="C552" s="188"/>
    </row>
    <row r="553" spans="1:3">
      <c r="A553" s="187" t="s">
        <v>489</v>
      </c>
      <c r="B553" s="188">
        <v>0.99280000000000002</v>
      </c>
      <c r="C553" s="188"/>
    </row>
    <row r="554" spans="1:3">
      <c r="A554" s="187" t="s">
        <v>490</v>
      </c>
      <c r="B554" s="188">
        <v>0.99150000000000005</v>
      </c>
      <c r="C554" s="188"/>
    </row>
    <row r="555" spans="1:3">
      <c r="A555" s="187" t="s">
        <v>491</v>
      </c>
      <c r="B555" s="188">
        <v>0.97</v>
      </c>
      <c r="C555" s="188"/>
    </row>
    <row r="556" spans="1:3">
      <c r="A556" s="187" t="s">
        <v>492</v>
      </c>
      <c r="B556" s="188">
        <v>0.99990000000000001</v>
      </c>
      <c r="C556" s="188"/>
    </row>
    <row r="557" spans="1:3">
      <c r="A557" s="187" t="s">
        <v>5231</v>
      </c>
      <c r="B557" s="188">
        <v>1</v>
      </c>
      <c r="C557" s="188"/>
    </row>
    <row r="558" spans="1:3">
      <c r="A558" s="187" t="s">
        <v>493</v>
      </c>
      <c r="B558" s="188">
        <v>1</v>
      </c>
      <c r="C558" s="188"/>
    </row>
    <row r="559" spans="1:3">
      <c r="A559" s="187" t="s">
        <v>494</v>
      </c>
      <c r="B559" s="188">
        <v>0.99619999999999997</v>
      </c>
      <c r="C559" s="188"/>
    </row>
    <row r="560" spans="1:3">
      <c r="A560" s="187" t="s">
        <v>495</v>
      </c>
      <c r="B560" s="188">
        <v>0.98719999999999997</v>
      </c>
      <c r="C560" s="188"/>
    </row>
    <row r="561" spans="1:3">
      <c r="A561" s="187" t="s">
        <v>496</v>
      </c>
      <c r="B561" s="188">
        <v>1</v>
      </c>
      <c r="C561" s="188"/>
    </row>
    <row r="562" spans="1:3">
      <c r="A562" s="187" t="s">
        <v>497</v>
      </c>
      <c r="B562" s="188">
        <v>1</v>
      </c>
      <c r="C562" s="188"/>
    </row>
    <row r="563" spans="1:3">
      <c r="A563" s="187" t="s">
        <v>498</v>
      </c>
      <c r="B563" s="188">
        <v>0.98950000000000005</v>
      </c>
      <c r="C563" s="188"/>
    </row>
    <row r="564" spans="1:3">
      <c r="A564" s="187" t="s">
        <v>499</v>
      </c>
      <c r="B564" s="188">
        <v>0.99980000000000002</v>
      </c>
      <c r="C564" s="188"/>
    </row>
    <row r="565" spans="1:3">
      <c r="A565" s="187" t="s">
        <v>500</v>
      </c>
      <c r="B565" s="188">
        <v>1</v>
      </c>
      <c r="C565" s="188"/>
    </row>
    <row r="566" spans="1:3">
      <c r="A566" s="187" t="s">
        <v>501</v>
      </c>
      <c r="B566" s="188">
        <v>0.99380000000000002</v>
      </c>
      <c r="C566" s="188"/>
    </row>
    <row r="567" spans="1:3">
      <c r="A567" s="187" t="s">
        <v>5008</v>
      </c>
      <c r="B567" s="188">
        <v>1</v>
      </c>
      <c r="C567" s="188"/>
    </row>
    <row r="568" spans="1:3">
      <c r="A568" s="187" t="s">
        <v>502</v>
      </c>
      <c r="B568" s="188">
        <v>0.997</v>
      </c>
      <c r="C568" s="188"/>
    </row>
    <row r="569" spans="1:3">
      <c r="A569" s="187" t="s">
        <v>503</v>
      </c>
      <c r="B569" s="188">
        <v>0.996</v>
      </c>
      <c r="C569" s="188"/>
    </row>
    <row r="570" spans="1:3">
      <c r="A570" s="187" t="s">
        <v>504</v>
      </c>
      <c r="B570" s="188">
        <v>0.99790000000000001</v>
      </c>
      <c r="C570" s="188"/>
    </row>
    <row r="571" spans="1:3">
      <c r="A571" s="187" t="s">
        <v>505</v>
      </c>
      <c r="B571" s="188">
        <v>0.98750000000000004</v>
      </c>
      <c r="C571" s="188"/>
    </row>
    <row r="572" spans="1:3">
      <c r="A572" s="187" t="s">
        <v>506</v>
      </c>
      <c r="B572" s="188">
        <v>0.998</v>
      </c>
      <c r="C572" s="188"/>
    </row>
    <row r="573" spans="1:3">
      <c r="A573" s="187" t="s">
        <v>507</v>
      </c>
      <c r="B573" s="188">
        <v>0.99729999999999996</v>
      </c>
      <c r="C573" s="188"/>
    </row>
    <row r="574" spans="1:3">
      <c r="A574" s="187" t="s">
        <v>508</v>
      </c>
      <c r="B574" s="188">
        <v>0.98860000000000003</v>
      </c>
      <c r="C574" s="188"/>
    </row>
    <row r="575" spans="1:3">
      <c r="A575" s="187" t="s">
        <v>509</v>
      </c>
      <c r="B575" s="188">
        <v>0.98499999999999999</v>
      </c>
      <c r="C575" s="188"/>
    </row>
    <row r="576" spans="1:3">
      <c r="A576" s="187" t="s">
        <v>510</v>
      </c>
      <c r="B576" s="188">
        <v>0.99490000000000001</v>
      </c>
      <c r="C576" s="188"/>
    </row>
    <row r="577" spans="1:3">
      <c r="A577" s="187" t="s">
        <v>511</v>
      </c>
      <c r="B577" s="188">
        <v>0.99219999999999997</v>
      </c>
      <c r="C577" s="188"/>
    </row>
    <row r="578" spans="1:3">
      <c r="A578" s="187" t="s">
        <v>9688</v>
      </c>
      <c r="B578" s="188">
        <v>0.99360000000000004</v>
      </c>
      <c r="C578" s="188"/>
    </row>
    <row r="579" spans="1:3">
      <c r="A579" s="187" t="s">
        <v>512</v>
      </c>
      <c r="B579" s="188">
        <v>0.99790000000000001</v>
      </c>
      <c r="C579" s="188"/>
    </row>
    <row r="580" spans="1:3">
      <c r="A580" s="187" t="s">
        <v>513</v>
      </c>
      <c r="B580" s="188">
        <v>0.98629999999999995</v>
      </c>
      <c r="C580" s="188"/>
    </row>
    <row r="581" spans="1:3">
      <c r="A581" s="187" t="s">
        <v>514</v>
      </c>
      <c r="B581" s="188">
        <v>0.99209999999999998</v>
      </c>
      <c r="C581" s="188"/>
    </row>
    <row r="582" spans="1:3">
      <c r="A582" s="187" t="s">
        <v>515</v>
      </c>
      <c r="B582" s="188">
        <v>0.99590000000000001</v>
      </c>
      <c r="C582" s="188"/>
    </row>
    <row r="583" spans="1:3">
      <c r="A583" s="187" t="s">
        <v>516</v>
      </c>
      <c r="B583" s="188">
        <v>0.99760000000000004</v>
      </c>
      <c r="C583" s="188"/>
    </row>
    <row r="584" spans="1:3">
      <c r="A584" s="187" t="s">
        <v>517</v>
      </c>
      <c r="B584" s="188">
        <v>0.99880000000000002</v>
      </c>
      <c r="C584" s="188"/>
    </row>
    <row r="585" spans="1:3">
      <c r="A585" s="187" t="s">
        <v>518</v>
      </c>
      <c r="B585" s="188">
        <v>0.98299999999999998</v>
      </c>
      <c r="C585" s="188"/>
    </row>
    <row r="586" spans="1:3">
      <c r="A586" s="187" t="s">
        <v>519</v>
      </c>
      <c r="B586" s="188">
        <v>0.99790000000000001</v>
      </c>
      <c r="C586" s="188"/>
    </row>
    <row r="587" spans="1:3">
      <c r="A587" s="187" t="s">
        <v>520</v>
      </c>
      <c r="B587" s="188">
        <v>0.99509999999999998</v>
      </c>
      <c r="C587" s="188"/>
    </row>
    <row r="588" spans="1:3">
      <c r="A588" s="187" t="s">
        <v>521</v>
      </c>
      <c r="B588" s="188">
        <v>0.99339999999999995</v>
      </c>
      <c r="C588" s="188"/>
    </row>
    <row r="589" spans="1:3">
      <c r="A589" s="187" t="s">
        <v>522</v>
      </c>
      <c r="B589" s="188">
        <v>0.99370000000000003</v>
      </c>
      <c r="C589" s="188"/>
    </row>
    <row r="590" spans="1:3">
      <c r="A590" s="187" t="s">
        <v>523</v>
      </c>
      <c r="B590" s="188">
        <v>0.98680000000000001</v>
      </c>
      <c r="C590" s="188"/>
    </row>
    <row r="591" spans="1:3">
      <c r="A591" s="187" t="s">
        <v>524</v>
      </c>
      <c r="B591" s="188">
        <v>0.997</v>
      </c>
      <c r="C591" s="188"/>
    </row>
    <row r="592" spans="1:3">
      <c r="A592" s="187" t="s">
        <v>525</v>
      </c>
      <c r="B592" s="188">
        <v>0.98899999999999999</v>
      </c>
      <c r="C592" s="188"/>
    </row>
    <row r="593" spans="1:3">
      <c r="A593" s="187" t="s">
        <v>526</v>
      </c>
      <c r="B593" s="188">
        <v>0.99909999999999999</v>
      </c>
      <c r="C593" s="188"/>
    </row>
    <row r="594" spans="1:3">
      <c r="A594" s="187" t="s">
        <v>527</v>
      </c>
      <c r="B594" s="188">
        <v>0.99919999999999998</v>
      </c>
      <c r="C594" s="188"/>
    </row>
    <row r="595" spans="1:3">
      <c r="A595" s="187" t="s">
        <v>528</v>
      </c>
      <c r="B595" s="188">
        <v>0.99760000000000004</v>
      </c>
      <c r="C595" s="188"/>
    </row>
    <row r="596" spans="1:3">
      <c r="A596" s="187" t="s">
        <v>5233</v>
      </c>
      <c r="B596" s="188">
        <v>1</v>
      </c>
      <c r="C596" s="188"/>
    </row>
    <row r="597" spans="1:3">
      <c r="A597" s="187" t="s">
        <v>5234</v>
      </c>
      <c r="B597" s="188">
        <v>0.99770000000000003</v>
      </c>
      <c r="C597" s="188"/>
    </row>
    <row r="598" spans="1:3">
      <c r="A598" s="187" t="s">
        <v>5235</v>
      </c>
      <c r="B598" s="188">
        <v>1</v>
      </c>
      <c r="C598" s="188"/>
    </row>
    <row r="599" spans="1:3">
      <c r="A599" s="187" t="s">
        <v>529</v>
      </c>
      <c r="B599" s="188">
        <v>0.99460000000000004</v>
      </c>
      <c r="C599" s="188"/>
    </row>
    <row r="600" spans="1:3">
      <c r="A600" s="187" t="s">
        <v>530</v>
      </c>
      <c r="B600" s="188">
        <v>0.99639999999999995</v>
      </c>
      <c r="C600" s="188"/>
    </row>
    <row r="601" spans="1:3">
      <c r="A601" s="187" t="s">
        <v>531</v>
      </c>
      <c r="B601" s="188">
        <v>0.97689999999999999</v>
      </c>
      <c r="C601" s="188"/>
    </row>
    <row r="602" spans="1:3">
      <c r="A602" s="187" t="s">
        <v>532</v>
      </c>
      <c r="B602" s="188">
        <v>0.99970000000000003</v>
      </c>
      <c r="C602" s="188"/>
    </row>
    <row r="603" spans="1:3">
      <c r="A603" s="187" t="s">
        <v>533</v>
      </c>
      <c r="B603" s="188">
        <v>0.99150000000000005</v>
      </c>
      <c r="C603" s="188"/>
    </row>
    <row r="604" spans="1:3">
      <c r="A604" s="187" t="s">
        <v>534</v>
      </c>
      <c r="B604" s="188">
        <v>0.99560000000000004</v>
      </c>
      <c r="C604" s="188"/>
    </row>
    <row r="605" spans="1:3">
      <c r="A605" s="187" t="s">
        <v>535</v>
      </c>
      <c r="B605" s="188">
        <v>0.99570000000000003</v>
      </c>
      <c r="C605" s="188"/>
    </row>
    <row r="606" spans="1:3">
      <c r="A606" s="187" t="s">
        <v>536</v>
      </c>
      <c r="B606" s="188">
        <v>0.9919</v>
      </c>
      <c r="C606" s="188"/>
    </row>
    <row r="607" spans="1:3">
      <c r="A607" s="187" t="s">
        <v>537</v>
      </c>
      <c r="B607" s="188">
        <v>0.99960000000000004</v>
      </c>
      <c r="C607" s="188"/>
    </row>
    <row r="608" spans="1:3">
      <c r="A608" s="187" t="s">
        <v>538</v>
      </c>
      <c r="B608" s="188">
        <v>1</v>
      </c>
      <c r="C608" s="188"/>
    </row>
    <row r="609" spans="1:3">
      <c r="A609" s="187" t="s">
        <v>539</v>
      </c>
      <c r="B609" s="188">
        <v>0.98499999999999999</v>
      </c>
      <c r="C609" s="188"/>
    </row>
    <row r="610" spans="1:3">
      <c r="A610" s="187" t="s">
        <v>540</v>
      </c>
      <c r="B610" s="188">
        <v>0.99150000000000005</v>
      </c>
      <c r="C610" s="188"/>
    </row>
    <row r="611" spans="1:3">
      <c r="A611" s="187" t="s">
        <v>541</v>
      </c>
      <c r="B611" s="188">
        <v>0.99680000000000002</v>
      </c>
      <c r="C611" s="188"/>
    </row>
    <row r="612" spans="1:3">
      <c r="A612" s="187" t="s">
        <v>5236</v>
      </c>
      <c r="B612" s="188">
        <v>0.98960000000000004</v>
      </c>
      <c r="C612" s="188"/>
    </row>
    <row r="613" spans="1:3">
      <c r="A613" s="187" t="s">
        <v>5237</v>
      </c>
      <c r="B613" s="188">
        <v>0.99519999999999997</v>
      </c>
      <c r="C613" s="188"/>
    </row>
    <row r="614" spans="1:3">
      <c r="A614" s="187" t="s">
        <v>5238</v>
      </c>
      <c r="B614" s="188">
        <v>0.99319999999999997</v>
      </c>
      <c r="C614" s="188"/>
    </row>
    <row r="615" spans="1:3">
      <c r="A615" s="187" t="s">
        <v>5239</v>
      </c>
      <c r="B615" s="188">
        <v>0.97899999999999998</v>
      </c>
      <c r="C615" s="188"/>
    </row>
    <row r="616" spans="1:3">
      <c r="A616" s="187" t="s">
        <v>5240</v>
      </c>
      <c r="B616" s="188">
        <v>0.99970000000000003</v>
      </c>
      <c r="C616" s="188"/>
    </row>
    <row r="617" spans="1:3">
      <c r="A617" s="187" t="s">
        <v>5241</v>
      </c>
      <c r="B617" s="188">
        <v>0.99250000000000005</v>
      </c>
      <c r="C617" s="188"/>
    </row>
    <row r="618" spans="1:3">
      <c r="A618" s="187" t="s">
        <v>5242</v>
      </c>
      <c r="B618" s="188">
        <v>0.98540000000000005</v>
      </c>
      <c r="C618" s="188"/>
    </row>
    <row r="619" spans="1:3">
      <c r="A619" s="187" t="s">
        <v>5243</v>
      </c>
      <c r="B619" s="188">
        <v>0.99590000000000001</v>
      </c>
      <c r="C619" s="188"/>
    </row>
    <row r="620" spans="1:3">
      <c r="A620" s="187" t="s">
        <v>5244</v>
      </c>
      <c r="B620" s="188">
        <v>0.99560000000000004</v>
      </c>
      <c r="C620" s="188"/>
    </row>
    <row r="621" spans="1:3">
      <c r="A621" s="187" t="s">
        <v>5245</v>
      </c>
      <c r="B621" s="188">
        <v>1</v>
      </c>
      <c r="C621" s="188"/>
    </row>
    <row r="622" spans="1:3">
      <c r="A622" s="187" t="s">
        <v>5246</v>
      </c>
      <c r="B622" s="188">
        <v>0.98860000000000003</v>
      </c>
      <c r="C622" s="188"/>
    </row>
    <row r="623" spans="1:3">
      <c r="A623" s="187" t="s">
        <v>5247</v>
      </c>
      <c r="B623" s="188">
        <v>0.99209999999999998</v>
      </c>
      <c r="C623" s="188"/>
    </row>
    <row r="624" spans="1:3">
      <c r="A624" s="187" t="s">
        <v>5248</v>
      </c>
      <c r="B624" s="188">
        <v>0.99219999999999997</v>
      </c>
      <c r="C624" s="188"/>
    </row>
    <row r="625" spans="1:3">
      <c r="A625" s="187" t="s">
        <v>5249</v>
      </c>
      <c r="B625" s="188">
        <v>0.99260000000000004</v>
      </c>
      <c r="C625" s="188"/>
    </row>
    <row r="626" spans="1:3">
      <c r="A626" s="187" t="s">
        <v>5250</v>
      </c>
      <c r="B626" s="188">
        <v>0.99709999999999999</v>
      </c>
      <c r="C626" s="188"/>
    </row>
    <row r="627" spans="1:3">
      <c r="A627" s="187" t="s">
        <v>5251</v>
      </c>
      <c r="B627" s="188">
        <v>0.999</v>
      </c>
      <c r="C627" s="188"/>
    </row>
    <row r="628" spans="1:3">
      <c r="A628" s="187" t="s">
        <v>5252</v>
      </c>
      <c r="B628" s="188">
        <v>0.98640000000000005</v>
      </c>
      <c r="C628" s="188"/>
    </row>
    <row r="629" spans="1:3">
      <c r="A629" s="187" t="s">
        <v>5253</v>
      </c>
      <c r="B629" s="188">
        <v>0.99839999999999995</v>
      </c>
      <c r="C629" s="188"/>
    </row>
    <row r="630" spans="1:3">
      <c r="A630" s="187" t="s">
        <v>5254</v>
      </c>
      <c r="B630" s="188">
        <v>0.98329999999999995</v>
      </c>
      <c r="C630" s="188"/>
    </row>
    <row r="631" spans="1:3">
      <c r="A631" s="187" t="s">
        <v>5255</v>
      </c>
      <c r="B631" s="188">
        <v>0.99450000000000005</v>
      </c>
      <c r="C631" s="188"/>
    </row>
    <row r="632" spans="1:3">
      <c r="A632" s="187" t="s">
        <v>5256</v>
      </c>
      <c r="B632" s="188">
        <v>0.99680000000000002</v>
      </c>
      <c r="C632" s="188"/>
    </row>
    <row r="633" spans="1:3">
      <c r="A633" s="187" t="s">
        <v>5257</v>
      </c>
      <c r="B633" s="188">
        <v>0.99960000000000004</v>
      </c>
      <c r="C633" s="188"/>
    </row>
    <row r="634" spans="1:3">
      <c r="A634" s="187" t="s">
        <v>5258</v>
      </c>
      <c r="B634" s="188">
        <v>0.99539999999999995</v>
      </c>
      <c r="C634" s="188"/>
    </row>
    <row r="635" spans="1:3">
      <c r="A635" s="187" t="s">
        <v>5259</v>
      </c>
      <c r="B635" s="188">
        <v>0.9919</v>
      </c>
      <c r="C635" s="188"/>
    </row>
    <row r="636" spans="1:3">
      <c r="A636" s="187" t="s">
        <v>5260</v>
      </c>
      <c r="B636" s="188">
        <v>0.995</v>
      </c>
      <c r="C636" s="188"/>
    </row>
    <row r="637" spans="1:3">
      <c r="A637" s="187" t="s">
        <v>5261</v>
      </c>
      <c r="B637" s="188">
        <v>0.98880000000000001</v>
      </c>
      <c r="C637" s="188"/>
    </row>
    <row r="638" spans="1:3">
      <c r="A638" s="187" t="s">
        <v>5262</v>
      </c>
      <c r="B638" s="188">
        <v>0.99139999999999995</v>
      </c>
      <c r="C638" s="188"/>
    </row>
    <row r="639" spans="1:3">
      <c r="A639" s="187" t="s">
        <v>5263</v>
      </c>
      <c r="B639" s="188">
        <v>0.99529999999999996</v>
      </c>
      <c r="C639" s="188"/>
    </row>
    <row r="640" spans="1:3">
      <c r="A640" s="187" t="s">
        <v>5264</v>
      </c>
      <c r="B640" s="188">
        <v>0.99890000000000001</v>
      </c>
      <c r="C640" s="188"/>
    </row>
    <row r="641" spans="1:3">
      <c r="A641" s="187" t="s">
        <v>5265</v>
      </c>
      <c r="B641" s="188">
        <v>0.99809999999999999</v>
      </c>
      <c r="C641" s="188"/>
    </row>
    <row r="642" spans="1:3">
      <c r="A642" s="187" t="s">
        <v>5266</v>
      </c>
      <c r="B642" s="188">
        <v>0.99809999999999999</v>
      </c>
      <c r="C642" s="188"/>
    </row>
    <row r="643" spans="1:3">
      <c r="A643" s="187" t="s">
        <v>5267</v>
      </c>
      <c r="B643" s="188">
        <v>0.97850000000000004</v>
      </c>
      <c r="C643" s="188"/>
    </row>
    <row r="644" spans="1:3">
      <c r="A644" s="187" t="s">
        <v>5268</v>
      </c>
      <c r="B644" s="188">
        <v>0.99750000000000005</v>
      </c>
      <c r="C644" s="188"/>
    </row>
    <row r="645" spans="1:3">
      <c r="A645" s="187" t="s">
        <v>5269</v>
      </c>
      <c r="B645" s="188">
        <v>0.98899999999999999</v>
      </c>
      <c r="C645" s="188"/>
    </row>
    <row r="646" spans="1:3">
      <c r="A646" s="187" t="s">
        <v>5270</v>
      </c>
      <c r="B646" s="188">
        <v>0.97760000000000002</v>
      </c>
      <c r="C646" s="188"/>
    </row>
    <row r="647" spans="1:3">
      <c r="A647" s="187" t="s">
        <v>5271</v>
      </c>
      <c r="B647" s="188">
        <v>0.99660000000000004</v>
      </c>
      <c r="C647" s="188"/>
    </row>
    <row r="648" spans="1:3">
      <c r="A648" s="187" t="s">
        <v>5272</v>
      </c>
      <c r="B648" s="188">
        <v>0.99619999999999997</v>
      </c>
      <c r="C648" s="188"/>
    </row>
    <row r="649" spans="1:3">
      <c r="A649" s="187" t="s">
        <v>5273</v>
      </c>
      <c r="B649" s="188">
        <v>0.99029999999999996</v>
      </c>
      <c r="C649" s="188"/>
    </row>
    <row r="650" spans="1:3">
      <c r="A650" s="187" t="s">
        <v>5274</v>
      </c>
      <c r="B650" s="188">
        <v>0.99839999999999995</v>
      </c>
      <c r="C650" s="188"/>
    </row>
    <row r="651" spans="1:3">
      <c r="A651" s="187" t="s">
        <v>5275</v>
      </c>
      <c r="B651" s="188">
        <v>0.98480000000000001</v>
      </c>
      <c r="C651" s="188"/>
    </row>
    <row r="652" spans="1:3">
      <c r="A652" s="187" t="s">
        <v>5276</v>
      </c>
      <c r="B652" s="188">
        <v>0.98580000000000001</v>
      </c>
      <c r="C652" s="188"/>
    </row>
    <row r="653" spans="1:3">
      <c r="A653" s="187" t="s">
        <v>5277</v>
      </c>
      <c r="B653" s="188">
        <v>0.99970000000000003</v>
      </c>
      <c r="C653" s="188"/>
    </row>
    <row r="654" spans="1:3">
      <c r="A654" s="187" t="s">
        <v>5278</v>
      </c>
      <c r="B654" s="188">
        <v>0.99480000000000002</v>
      </c>
      <c r="C654" s="188"/>
    </row>
    <row r="655" spans="1:3">
      <c r="A655" s="187" t="s">
        <v>5279</v>
      </c>
      <c r="B655" s="188">
        <v>1</v>
      </c>
      <c r="C655" s="188"/>
    </row>
    <row r="656" spans="1:3">
      <c r="A656" s="187" t="s">
        <v>5280</v>
      </c>
      <c r="B656" s="188">
        <v>0.99050000000000005</v>
      </c>
      <c r="C656" s="188"/>
    </row>
    <row r="657" spans="1:3">
      <c r="A657" s="187" t="s">
        <v>5281</v>
      </c>
      <c r="B657" s="188">
        <v>0.98839999999999995</v>
      </c>
      <c r="C657" s="188"/>
    </row>
    <row r="658" spans="1:3">
      <c r="A658" s="187" t="s">
        <v>5282</v>
      </c>
      <c r="B658" s="188">
        <v>0.99819999999999998</v>
      </c>
      <c r="C658" s="188"/>
    </row>
    <row r="659" spans="1:3">
      <c r="A659" s="187" t="s">
        <v>5283</v>
      </c>
      <c r="B659" s="188">
        <v>0.99160000000000004</v>
      </c>
      <c r="C659" s="188"/>
    </row>
    <row r="660" spans="1:3">
      <c r="A660" s="187" t="s">
        <v>9689</v>
      </c>
      <c r="B660" s="188">
        <v>0.99960000000000004</v>
      </c>
      <c r="C660" s="188"/>
    </row>
    <row r="661" spans="1:3">
      <c r="A661" s="187" t="s">
        <v>5284</v>
      </c>
      <c r="B661" s="188">
        <v>0.98619999999999997</v>
      </c>
      <c r="C661" s="188"/>
    </row>
    <row r="662" spans="1:3">
      <c r="A662" s="187" t="s">
        <v>5286</v>
      </c>
      <c r="B662" s="188">
        <v>0.99060000000000004</v>
      </c>
      <c r="C662" s="188"/>
    </row>
    <row r="663" spans="1:3">
      <c r="A663" s="187" t="s">
        <v>5287</v>
      </c>
      <c r="B663" s="188">
        <v>0.99250000000000005</v>
      </c>
      <c r="C663" s="188"/>
    </row>
    <row r="664" spans="1:3">
      <c r="A664" s="187" t="s">
        <v>5288</v>
      </c>
      <c r="B664" s="188">
        <v>0.97729999999999995</v>
      </c>
      <c r="C664" s="188"/>
    </row>
    <row r="665" spans="1:3">
      <c r="A665" s="187" t="s">
        <v>5289</v>
      </c>
      <c r="B665" s="188">
        <v>0.99729999999999996</v>
      </c>
      <c r="C665" s="188"/>
    </row>
    <row r="666" spans="1:3">
      <c r="A666" s="187" t="s">
        <v>5290</v>
      </c>
      <c r="B666" s="188">
        <v>1</v>
      </c>
      <c r="C666" s="188"/>
    </row>
    <row r="667" spans="1:3">
      <c r="A667" s="187" t="s">
        <v>5291</v>
      </c>
      <c r="B667" s="188">
        <v>0.98819999999999997</v>
      </c>
      <c r="C667" s="188"/>
    </row>
    <row r="668" spans="1:3">
      <c r="A668" s="187" t="s">
        <v>5292</v>
      </c>
      <c r="B668" s="188">
        <v>0.99350000000000005</v>
      </c>
      <c r="C668" s="188"/>
    </row>
    <row r="669" spans="1:3">
      <c r="A669" s="187" t="s">
        <v>5293</v>
      </c>
      <c r="B669" s="188">
        <v>0.9869</v>
      </c>
      <c r="C669" s="188"/>
    </row>
    <row r="670" spans="1:3">
      <c r="A670" s="187" t="s">
        <v>5294</v>
      </c>
      <c r="B670" s="188">
        <v>0.99450000000000005</v>
      </c>
      <c r="C670" s="188"/>
    </row>
    <row r="671" spans="1:3">
      <c r="A671" s="187" t="s">
        <v>5295</v>
      </c>
      <c r="B671" s="188">
        <v>0.9839</v>
      </c>
      <c r="C671" s="188"/>
    </row>
    <row r="672" spans="1:3">
      <c r="A672" s="187" t="s">
        <v>5296</v>
      </c>
      <c r="B672" s="188">
        <v>0.99050000000000005</v>
      </c>
      <c r="C672" s="188"/>
    </row>
    <row r="673" spans="1:3">
      <c r="A673" s="187" t="s">
        <v>5297</v>
      </c>
      <c r="B673" s="188">
        <v>0.99819999999999998</v>
      </c>
      <c r="C673" s="188"/>
    </row>
    <row r="674" spans="1:3">
      <c r="A674" s="187" t="s">
        <v>5298</v>
      </c>
      <c r="B674" s="188">
        <v>0.99629999999999996</v>
      </c>
      <c r="C674" s="188"/>
    </row>
    <row r="675" spans="1:3">
      <c r="A675" s="187" t="s">
        <v>5299</v>
      </c>
      <c r="B675" s="188">
        <v>0.98680000000000001</v>
      </c>
      <c r="C675" s="188"/>
    </row>
    <row r="676" spans="1:3">
      <c r="A676" s="187" t="s">
        <v>5300</v>
      </c>
      <c r="B676" s="188">
        <v>0.98640000000000005</v>
      </c>
      <c r="C676" s="188"/>
    </row>
    <row r="677" spans="1:3">
      <c r="A677" s="187" t="s">
        <v>5301</v>
      </c>
      <c r="B677" s="188">
        <v>0.97729999999999995</v>
      </c>
      <c r="C677" s="188"/>
    </row>
    <row r="678" spans="1:3">
      <c r="A678" s="187" t="s">
        <v>5302</v>
      </c>
      <c r="B678" s="188">
        <v>0.99339999999999995</v>
      </c>
      <c r="C678" s="188"/>
    </row>
    <row r="679" spans="1:3">
      <c r="A679" s="187" t="s">
        <v>5303</v>
      </c>
      <c r="B679" s="188">
        <v>0.98629999999999995</v>
      </c>
      <c r="C679" s="188"/>
    </row>
    <row r="680" spans="1:3">
      <c r="A680" s="187" t="s">
        <v>5304</v>
      </c>
      <c r="B680" s="188">
        <v>0.99309999999999998</v>
      </c>
      <c r="C680" s="188"/>
    </row>
    <row r="681" spans="1:3">
      <c r="A681" s="187" t="s">
        <v>5305</v>
      </c>
      <c r="B681" s="188">
        <v>0.99399999999999999</v>
      </c>
      <c r="C681" s="188"/>
    </row>
    <row r="682" spans="1:3">
      <c r="A682" s="187" t="s">
        <v>5306</v>
      </c>
      <c r="B682" s="188">
        <v>0.99509999999999998</v>
      </c>
      <c r="C682" s="188"/>
    </row>
    <row r="683" spans="1:3">
      <c r="A683" s="187" t="s">
        <v>5307</v>
      </c>
      <c r="B683" s="188">
        <v>0.99250000000000005</v>
      </c>
      <c r="C683" s="188"/>
    </row>
    <row r="684" spans="1:3">
      <c r="A684" s="187" t="s">
        <v>5308</v>
      </c>
      <c r="B684" s="188">
        <v>1</v>
      </c>
      <c r="C684" s="188"/>
    </row>
    <row r="685" spans="1:3">
      <c r="A685" s="187" t="s">
        <v>5309</v>
      </c>
      <c r="B685" s="188">
        <v>0.97719999999999996</v>
      </c>
      <c r="C685" s="188"/>
    </row>
    <row r="686" spans="1:3">
      <c r="A686" s="187" t="s">
        <v>5310</v>
      </c>
      <c r="B686" s="188">
        <v>0.99450000000000005</v>
      </c>
      <c r="C686" s="188"/>
    </row>
    <row r="687" spans="1:3">
      <c r="A687" s="187" t="s">
        <v>5311</v>
      </c>
      <c r="B687" s="188">
        <v>0.99760000000000004</v>
      </c>
      <c r="C687" s="188"/>
    </row>
    <row r="688" spans="1:3">
      <c r="A688" s="187" t="s">
        <v>5312</v>
      </c>
      <c r="B688" s="188">
        <v>0.99480000000000002</v>
      </c>
      <c r="C688" s="188"/>
    </row>
    <row r="689" spans="1:3">
      <c r="A689" s="187" t="s">
        <v>5313</v>
      </c>
      <c r="B689" s="188">
        <v>0.9849</v>
      </c>
      <c r="C689" s="188"/>
    </row>
    <row r="690" spans="1:3">
      <c r="A690" s="187" t="s">
        <v>5314</v>
      </c>
      <c r="B690" s="188">
        <v>0.99570000000000003</v>
      </c>
      <c r="C690" s="188"/>
    </row>
    <row r="691" spans="1:3">
      <c r="A691" s="187" t="s">
        <v>5315</v>
      </c>
      <c r="B691" s="188">
        <v>1</v>
      </c>
      <c r="C691" s="188"/>
    </row>
    <row r="692" spans="1:3">
      <c r="A692" s="187" t="s">
        <v>5316</v>
      </c>
      <c r="B692" s="188">
        <v>0.99719999999999998</v>
      </c>
      <c r="C692" s="188"/>
    </row>
    <row r="693" spans="1:3">
      <c r="A693" s="187" t="s">
        <v>5317</v>
      </c>
      <c r="B693" s="188">
        <v>0.98209999999999997</v>
      </c>
      <c r="C693" s="188"/>
    </row>
    <row r="694" spans="1:3">
      <c r="A694" s="187" t="s">
        <v>9690</v>
      </c>
      <c r="B694" s="188">
        <v>1</v>
      </c>
      <c r="C694" s="188"/>
    </row>
    <row r="695" spans="1:3">
      <c r="A695" s="187" t="s">
        <v>5318</v>
      </c>
      <c r="B695" s="188">
        <v>0.99829999999999997</v>
      </c>
      <c r="C695" s="188"/>
    </row>
    <row r="696" spans="1:3">
      <c r="A696" s="187" t="s">
        <v>5319</v>
      </c>
      <c r="B696" s="188">
        <v>0.98939999999999995</v>
      </c>
      <c r="C696" s="188"/>
    </row>
    <row r="697" spans="1:3">
      <c r="A697" s="187" t="s">
        <v>5320</v>
      </c>
      <c r="B697" s="188">
        <v>0.98509999999999998</v>
      </c>
      <c r="C697" s="188"/>
    </row>
    <row r="698" spans="1:3">
      <c r="A698" s="187" t="s">
        <v>5321</v>
      </c>
      <c r="B698" s="188">
        <v>0.99729999999999996</v>
      </c>
      <c r="C698" s="188"/>
    </row>
    <row r="699" spans="1:3">
      <c r="A699" s="187" t="s">
        <v>5322</v>
      </c>
      <c r="B699" s="188">
        <v>0.99670000000000003</v>
      </c>
      <c r="C699" s="188"/>
    </row>
    <row r="700" spans="1:3">
      <c r="A700" s="187" t="s">
        <v>5323</v>
      </c>
      <c r="B700" s="188">
        <v>0.98780000000000001</v>
      </c>
      <c r="C700" s="188"/>
    </row>
    <row r="701" spans="1:3">
      <c r="A701" s="187" t="s">
        <v>5324</v>
      </c>
      <c r="B701" s="188">
        <v>0.97</v>
      </c>
      <c r="C701" s="188"/>
    </row>
    <row r="702" spans="1:3">
      <c r="A702" s="187" t="s">
        <v>5325</v>
      </c>
      <c r="B702" s="188">
        <v>0.99429999999999996</v>
      </c>
      <c r="C702" s="188"/>
    </row>
    <row r="703" spans="1:3">
      <c r="A703" s="187" t="s">
        <v>5326</v>
      </c>
      <c r="B703" s="188">
        <v>0.99980000000000002</v>
      </c>
      <c r="C703" s="188"/>
    </row>
    <row r="704" spans="1:3">
      <c r="A704" s="187" t="s">
        <v>5327</v>
      </c>
      <c r="B704" s="188">
        <v>0.99229999999999996</v>
      </c>
      <c r="C704" s="188"/>
    </row>
    <row r="705" spans="1:3">
      <c r="A705" s="187" t="s">
        <v>5328</v>
      </c>
      <c r="B705" s="188">
        <v>0.99539999999999995</v>
      </c>
      <c r="C705" s="188"/>
    </row>
    <row r="706" spans="1:3">
      <c r="A706" s="187" t="s">
        <v>5329</v>
      </c>
      <c r="B706" s="188">
        <v>0.99250000000000005</v>
      </c>
      <c r="C706" s="188"/>
    </row>
    <row r="707" spans="1:3">
      <c r="A707" s="187" t="s">
        <v>5330</v>
      </c>
      <c r="B707" s="188">
        <v>0.98929999999999996</v>
      </c>
      <c r="C707" s="188"/>
    </row>
    <row r="708" spans="1:3">
      <c r="A708" s="187" t="s">
        <v>5331</v>
      </c>
      <c r="B708" s="188">
        <v>0.98380000000000001</v>
      </c>
      <c r="C708" s="188"/>
    </row>
    <row r="709" spans="1:3">
      <c r="A709" s="187" t="s">
        <v>5332</v>
      </c>
      <c r="B709" s="188">
        <v>0.99939999999999996</v>
      </c>
      <c r="C709" s="188"/>
    </row>
    <row r="710" spans="1:3">
      <c r="A710" s="187" t="s">
        <v>5333</v>
      </c>
      <c r="B710" s="188">
        <v>0.98550000000000004</v>
      </c>
      <c r="C710" s="188"/>
    </row>
    <row r="711" spans="1:3">
      <c r="A711" s="187" t="s">
        <v>5334</v>
      </c>
      <c r="B711" s="188">
        <v>0.9829</v>
      </c>
      <c r="C711" s="188"/>
    </row>
    <row r="712" spans="1:3">
      <c r="A712" s="187" t="s">
        <v>5335</v>
      </c>
      <c r="B712" s="188">
        <v>0.996</v>
      </c>
      <c r="C712" s="188"/>
    </row>
    <row r="713" spans="1:3">
      <c r="A713" s="187" t="s">
        <v>5336</v>
      </c>
      <c r="B713" s="188">
        <v>0.99009999999999998</v>
      </c>
      <c r="C713" s="188"/>
    </row>
    <row r="714" spans="1:3">
      <c r="A714" s="187" t="s">
        <v>5337</v>
      </c>
      <c r="B714" s="188">
        <v>0.99009999999999998</v>
      </c>
      <c r="C714" s="188"/>
    </row>
    <row r="715" spans="1:3">
      <c r="A715" s="187" t="s">
        <v>5338</v>
      </c>
      <c r="B715" s="188">
        <v>0.99409999999999998</v>
      </c>
      <c r="C715" s="188"/>
    </row>
    <row r="716" spans="1:3">
      <c r="A716" s="187" t="s">
        <v>5339</v>
      </c>
      <c r="B716" s="188">
        <v>0.99219999999999997</v>
      </c>
      <c r="C716" s="188"/>
    </row>
    <row r="717" spans="1:3">
      <c r="A717" s="187" t="s">
        <v>5340</v>
      </c>
      <c r="B717" s="188">
        <v>0.99770000000000003</v>
      </c>
      <c r="C717" s="188"/>
    </row>
    <row r="718" spans="1:3">
      <c r="A718" s="187" t="s">
        <v>5341</v>
      </c>
      <c r="B718" s="188">
        <v>0.97040000000000004</v>
      </c>
      <c r="C718" s="188"/>
    </row>
    <row r="719" spans="1:3">
      <c r="A719" s="187" t="s">
        <v>5342</v>
      </c>
      <c r="B719" s="188">
        <v>0.98899999999999999</v>
      </c>
      <c r="C719" s="188"/>
    </row>
    <row r="720" spans="1:3">
      <c r="A720" s="187" t="s">
        <v>5343</v>
      </c>
      <c r="B720" s="188">
        <v>0.98119999999999996</v>
      </c>
      <c r="C720" s="188"/>
    </row>
    <row r="721" spans="1:3">
      <c r="A721" s="187" t="s">
        <v>5344</v>
      </c>
      <c r="B721" s="188">
        <v>0.997</v>
      </c>
      <c r="C721" s="188"/>
    </row>
    <row r="722" spans="1:3">
      <c r="A722" s="187" t="s">
        <v>5345</v>
      </c>
      <c r="B722" s="188">
        <v>0.99339999999999995</v>
      </c>
      <c r="C722" s="188"/>
    </row>
    <row r="723" spans="1:3">
      <c r="A723" s="187" t="s">
        <v>5346</v>
      </c>
      <c r="B723" s="188">
        <v>0.99080000000000001</v>
      </c>
      <c r="C723" s="188"/>
    </row>
    <row r="724" spans="1:3">
      <c r="A724" s="187" t="s">
        <v>5347</v>
      </c>
      <c r="B724" s="188">
        <v>0.97</v>
      </c>
      <c r="C724" s="188"/>
    </row>
    <row r="725" spans="1:3">
      <c r="A725" s="187" t="s">
        <v>5348</v>
      </c>
      <c r="B725" s="188">
        <v>0.99</v>
      </c>
      <c r="C725" s="188"/>
    </row>
    <row r="726" spans="1:3">
      <c r="A726" s="187" t="s">
        <v>5349</v>
      </c>
      <c r="B726" s="188">
        <v>0.98640000000000005</v>
      </c>
      <c r="C726" s="188"/>
    </row>
    <row r="727" spans="1:3">
      <c r="A727" s="187" t="s">
        <v>5350</v>
      </c>
      <c r="B727" s="188">
        <v>0.97889999999999999</v>
      </c>
      <c r="C727" s="188"/>
    </row>
    <row r="728" spans="1:3">
      <c r="A728" s="187" t="s">
        <v>5351</v>
      </c>
      <c r="B728" s="188">
        <v>0.99219999999999997</v>
      </c>
      <c r="C728" s="188"/>
    </row>
    <row r="729" spans="1:3">
      <c r="A729" s="187" t="s">
        <v>5352</v>
      </c>
      <c r="B729" s="188">
        <v>0.99650000000000005</v>
      </c>
      <c r="C729" s="188"/>
    </row>
    <row r="730" spans="1:3">
      <c r="A730" s="187" t="s">
        <v>5353</v>
      </c>
      <c r="B730" s="188">
        <v>0.99909999999999999</v>
      </c>
      <c r="C730" s="188"/>
    </row>
    <row r="731" spans="1:3">
      <c r="A731" s="187" t="s">
        <v>5354</v>
      </c>
      <c r="B731" s="188">
        <v>0.99060000000000004</v>
      </c>
      <c r="C731" s="188"/>
    </row>
    <row r="732" spans="1:3">
      <c r="A732" s="187" t="s">
        <v>5355</v>
      </c>
      <c r="B732" s="188">
        <v>0.98929999999999996</v>
      </c>
      <c r="C732" s="188"/>
    </row>
    <row r="733" spans="1:3">
      <c r="A733" s="187" t="s">
        <v>9691</v>
      </c>
      <c r="B733" s="188">
        <v>0.98919999999999997</v>
      </c>
      <c r="C733" s="188"/>
    </row>
    <row r="734" spans="1:3">
      <c r="A734" s="187" t="s">
        <v>5356</v>
      </c>
      <c r="B734" s="188">
        <v>0.99229999999999996</v>
      </c>
      <c r="C734" s="188"/>
    </row>
    <row r="735" spans="1:3">
      <c r="A735" s="187" t="s">
        <v>5357</v>
      </c>
      <c r="B735" s="188">
        <v>0.98419999999999996</v>
      </c>
      <c r="C735" s="188"/>
    </row>
    <row r="736" spans="1:3">
      <c r="A736" s="187" t="s">
        <v>5358</v>
      </c>
      <c r="B736" s="188">
        <v>0.99950000000000006</v>
      </c>
      <c r="C736" s="188"/>
    </row>
    <row r="737" spans="1:3">
      <c r="A737" s="187" t="s">
        <v>5359</v>
      </c>
      <c r="B737" s="188">
        <v>1</v>
      </c>
      <c r="C737" s="188"/>
    </row>
    <row r="738" spans="1:3">
      <c r="A738" s="187" t="s">
        <v>5360</v>
      </c>
      <c r="B738" s="188">
        <v>0.996</v>
      </c>
      <c r="C738" s="188"/>
    </row>
    <row r="739" spans="1:3">
      <c r="A739" s="187" t="s">
        <v>5361</v>
      </c>
      <c r="B739" s="188">
        <v>0.98729999999999996</v>
      </c>
      <c r="C739" s="188"/>
    </row>
    <row r="740" spans="1:3">
      <c r="A740" s="187" t="s">
        <v>5362</v>
      </c>
      <c r="B740" s="188">
        <v>0.98209999999999997</v>
      </c>
      <c r="C740" s="188"/>
    </row>
    <row r="741" spans="1:3">
      <c r="A741" s="187" t="s">
        <v>5363</v>
      </c>
      <c r="B741" s="188">
        <v>0.97</v>
      </c>
      <c r="C741" s="188"/>
    </row>
    <row r="742" spans="1:3">
      <c r="A742" s="187" t="s">
        <v>5364</v>
      </c>
      <c r="B742" s="188">
        <v>0.98480000000000001</v>
      </c>
      <c r="C742" s="188"/>
    </row>
    <row r="743" spans="1:3">
      <c r="A743" s="187" t="s">
        <v>5365</v>
      </c>
      <c r="B743" s="188">
        <v>0.99919999999999998</v>
      </c>
      <c r="C743" s="188"/>
    </row>
    <row r="744" spans="1:3">
      <c r="A744" s="187" t="s">
        <v>5366</v>
      </c>
      <c r="B744" s="188">
        <v>0.98660000000000003</v>
      </c>
      <c r="C744" s="188"/>
    </row>
    <row r="745" spans="1:3">
      <c r="A745" s="187" t="s">
        <v>5367</v>
      </c>
      <c r="B745" s="188">
        <v>0.99890000000000001</v>
      </c>
      <c r="C745" s="188"/>
    </row>
    <row r="746" spans="1:3">
      <c r="A746" s="187" t="s">
        <v>5368</v>
      </c>
      <c r="B746" s="188">
        <v>0.98970000000000002</v>
      </c>
      <c r="C746" s="188"/>
    </row>
    <row r="747" spans="1:3">
      <c r="A747" s="187" t="s">
        <v>5369</v>
      </c>
      <c r="B747" s="188">
        <v>0.99529999999999996</v>
      </c>
      <c r="C747" s="188"/>
    </row>
    <row r="748" spans="1:3">
      <c r="A748" s="187" t="s">
        <v>5370</v>
      </c>
      <c r="B748" s="188">
        <v>0.99129999999999996</v>
      </c>
      <c r="C748" s="188"/>
    </row>
    <row r="749" spans="1:3">
      <c r="A749" s="187" t="s">
        <v>5371</v>
      </c>
      <c r="B749" s="188">
        <v>0.99250000000000005</v>
      </c>
      <c r="C749" s="188"/>
    </row>
    <row r="750" spans="1:3">
      <c r="A750" s="187" t="s">
        <v>5372</v>
      </c>
      <c r="B750" s="188">
        <v>0.98119999999999996</v>
      </c>
      <c r="C750" s="188"/>
    </row>
    <row r="751" spans="1:3">
      <c r="A751" s="187" t="s">
        <v>5373</v>
      </c>
      <c r="B751" s="188">
        <v>0.97</v>
      </c>
      <c r="C751" s="188"/>
    </row>
    <row r="752" spans="1:3">
      <c r="A752" s="187" t="s">
        <v>5374</v>
      </c>
      <c r="B752" s="188">
        <v>0.98770000000000002</v>
      </c>
      <c r="C752" s="188"/>
    </row>
    <row r="753" spans="1:3">
      <c r="A753" s="187" t="s">
        <v>5375</v>
      </c>
      <c r="B753" s="188">
        <v>1</v>
      </c>
      <c r="C753" s="188"/>
    </row>
    <row r="754" spans="1:3">
      <c r="A754" s="187" t="s">
        <v>5376</v>
      </c>
      <c r="B754" s="188">
        <v>0.99639999999999995</v>
      </c>
      <c r="C754" s="188"/>
    </row>
    <row r="755" spans="1:3">
      <c r="A755" s="187" t="s">
        <v>5377</v>
      </c>
      <c r="B755" s="188">
        <v>0.99860000000000004</v>
      </c>
      <c r="C755" s="188"/>
    </row>
    <row r="756" spans="1:3">
      <c r="A756" s="187" t="s">
        <v>5378</v>
      </c>
      <c r="B756" s="188">
        <v>0.98519999999999996</v>
      </c>
      <c r="C756" s="188"/>
    </row>
    <row r="757" spans="1:3">
      <c r="A757" s="187" t="s">
        <v>5379</v>
      </c>
      <c r="B757" s="188">
        <v>0.99170000000000003</v>
      </c>
      <c r="C757" s="188"/>
    </row>
    <row r="758" spans="1:3">
      <c r="A758" s="187" t="s">
        <v>5381</v>
      </c>
      <c r="B758" s="188">
        <v>0.99439999999999995</v>
      </c>
      <c r="C758" s="188"/>
    </row>
    <row r="759" spans="1:3">
      <c r="A759" s="187" t="s">
        <v>5382</v>
      </c>
      <c r="B759" s="188">
        <v>0.99270000000000003</v>
      </c>
      <c r="C759" s="188"/>
    </row>
    <row r="760" spans="1:3">
      <c r="A760" s="187" t="s">
        <v>5383</v>
      </c>
      <c r="B760" s="188">
        <v>1</v>
      </c>
      <c r="C760" s="188"/>
    </row>
    <row r="761" spans="1:3">
      <c r="A761" s="187" t="s">
        <v>5384</v>
      </c>
      <c r="B761" s="188">
        <v>0.99970000000000003</v>
      </c>
      <c r="C761" s="188"/>
    </row>
    <row r="762" spans="1:3">
      <c r="A762" s="187" t="s">
        <v>5385</v>
      </c>
      <c r="B762" s="188">
        <v>0.98719999999999997</v>
      </c>
      <c r="C762" s="188"/>
    </row>
    <row r="763" spans="1:3">
      <c r="A763" s="187" t="s">
        <v>5386</v>
      </c>
      <c r="B763" s="188">
        <v>0.99650000000000005</v>
      </c>
      <c r="C763" s="188"/>
    </row>
    <row r="764" spans="1:3">
      <c r="A764" s="187" t="s">
        <v>5387</v>
      </c>
      <c r="B764" s="188">
        <v>0.99860000000000004</v>
      </c>
      <c r="C764" s="188"/>
    </row>
    <row r="765" spans="1:3">
      <c r="A765" s="187" t="s">
        <v>5388</v>
      </c>
      <c r="B765" s="188">
        <v>0.99299999999999999</v>
      </c>
      <c r="C765" s="188"/>
    </row>
    <row r="766" spans="1:3">
      <c r="A766" s="187" t="s">
        <v>5389</v>
      </c>
      <c r="B766" s="188">
        <v>0.9929</v>
      </c>
      <c r="C766" s="188"/>
    </row>
    <row r="767" spans="1:3">
      <c r="A767" s="187" t="s">
        <v>5390</v>
      </c>
      <c r="B767" s="188">
        <v>0.99629999999999996</v>
      </c>
      <c r="C767" s="188"/>
    </row>
    <row r="768" spans="1:3">
      <c r="A768" s="187" t="s">
        <v>5391</v>
      </c>
      <c r="B768" s="188">
        <v>0.99560000000000004</v>
      </c>
      <c r="C768" s="188"/>
    </row>
    <row r="769" spans="1:3">
      <c r="A769" s="187" t="s">
        <v>5392</v>
      </c>
      <c r="B769" s="188">
        <v>0.98770000000000002</v>
      </c>
      <c r="C769" s="188"/>
    </row>
    <row r="770" spans="1:3">
      <c r="A770" s="187" t="s">
        <v>5393</v>
      </c>
      <c r="B770" s="188">
        <v>0.99690000000000001</v>
      </c>
      <c r="C770" s="188"/>
    </row>
    <row r="771" spans="1:3">
      <c r="A771" s="187" t="s">
        <v>5394</v>
      </c>
      <c r="B771" s="188">
        <v>0.99709999999999999</v>
      </c>
      <c r="C771" s="188"/>
    </row>
    <row r="772" spans="1:3">
      <c r="A772" s="187" t="s">
        <v>5396</v>
      </c>
      <c r="B772" s="188">
        <v>1</v>
      </c>
      <c r="C772" s="188"/>
    </row>
    <row r="773" spans="1:3">
      <c r="A773" s="187" t="s">
        <v>5397</v>
      </c>
      <c r="B773" s="188">
        <v>0.98850000000000005</v>
      </c>
      <c r="C773" s="188"/>
    </row>
    <row r="774" spans="1:3">
      <c r="A774" s="187" t="s">
        <v>5398</v>
      </c>
      <c r="B774" s="188">
        <v>0.97889999999999999</v>
      </c>
      <c r="C774" s="188"/>
    </row>
    <row r="775" spans="1:3">
      <c r="A775" s="187" t="s">
        <v>5399</v>
      </c>
      <c r="B775" s="188">
        <v>1</v>
      </c>
      <c r="C775" s="188"/>
    </row>
    <row r="776" spans="1:3">
      <c r="A776" s="187" t="s">
        <v>5400</v>
      </c>
      <c r="B776" s="188">
        <v>1</v>
      </c>
      <c r="C776" s="188"/>
    </row>
    <row r="777" spans="1:3">
      <c r="A777" s="187" t="s">
        <v>5401</v>
      </c>
      <c r="B777" s="188">
        <v>0.9708</v>
      </c>
      <c r="C777" s="188"/>
    </row>
    <row r="778" spans="1:3">
      <c r="A778" s="187" t="s">
        <v>5402</v>
      </c>
      <c r="B778" s="188">
        <v>0.97</v>
      </c>
      <c r="C778" s="188"/>
    </row>
    <row r="779" spans="1:3">
      <c r="A779" s="187" t="s">
        <v>5403</v>
      </c>
      <c r="B779" s="188">
        <v>0.99919999999999998</v>
      </c>
      <c r="C779" s="188"/>
    </row>
    <row r="780" spans="1:3">
      <c r="A780" s="187" t="s">
        <v>5404</v>
      </c>
      <c r="B780" s="188">
        <v>0.998</v>
      </c>
      <c r="C780" s="188"/>
    </row>
    <row r="781" spans="1:3">
      <c r="A781" s="187" t="s">
        <v>5405</v>
      </c>
      <c r="B781" s="188">
        <v>0.97</v>
      </c>
      <c r="C781" s="188"/>
    </row>
    <row r="782" spans="1:3">
      <c r="A782" s="187" t="s">
        <v>5406</v>
      </c>
      <c r="B782" s="188">
        <v>1</v>
      </c>
      <c r="C782" s="188"/>
    </row>
    <row r="783" spans="1:3">
      <c r="A783" s="187" t="s">
        <v>9692</v>
      </c>
      <c r="B783" s="188">
        <v>1</v>
      </c>
      <c r="C783" s="188"/>
    </row>
    <row r="784" spans="1:3">
      <c r="A784" s="187" t="s">
        <v>9693</v>
      </c>
      <c r="B784" s="188">
        <v>1</v>
      </c>
      <c r="C784" s="188"/>
    </row>
    <row r="785" spans="1:3">
      <c r="A785" s="187" t="s">
        <v>9694</v>
      </c>
      <c r="B785" s="188">
        <v>1</v>
      </c>
      <c r="C785" s="188"/>
    </row>
    <row r="786" spans="1:3">
      <c r="A786" s="187" t="s">
        <v>5407</v>
      </c>
      <c r="B786" s="188">
        <v>1</v>
      </c>
      <c r="C786" s="188"/>
    </row>
    <row r="787" spans="1:3">
      <c r="A787" s="187" t="s">
        <v>5410</v>
      </c>
      <c r="B787" s="188">
        <v>0.9909</v>
      </c>
      <c r="C787" s="188"/>
    </row>
    <row r="788" spans="1:3">
      <c r="A788" s="187" t="s">
        <v>5411</v>
      </c>
      <c r="B788" s="188">
        <v>0.99690000000000001</v>
      </c>
      <c r="C788" s="188"/>
    </row>
    <row r="789" spans="1:3">
      <c r="A789" s="187" t="s">
        <v>5412</v>
      </c>
      <c r="B789" s="188">
        <v>0.98299999999999998</v>
      </c>
      <c r="C789" s="188"/>
    </row>
    <row r="790" spans="1:3">
      <c r="A790" s="187" t="s">
        <v>9695</v>
      </c>
      <c r="B790" s="188">
        <v>1</v>
      </c>
      <c r="C790" s="188"/>
    </row>
    <row r="791" spans="1:3">
      <c r="A791" s="187" t="s">
        <v>5413</v>
      </c>
      <c r="B791" s="188">
        <v>0.99370000000000003</v>
      </c>
      <c r="C791" s="188"/>
    </row>
    <row r="792" spans="1:3">
      <c r="A792" s="187" t="s">
        <v>5414</v>
      </c>
      <c r="B792" s="188">
        <v>0.99980000000000002</v>
      </c>
      <c r="C792" s="188"/>
    </row>
    <row r="793" spans="1:3">
      <c r="A793" s="187" t="s">
        <v>5415</v>
      </c>
      <c r="B793" s="188">
        <v>0.99580000000000002</v>
      </c>
      <c r="C793" s="188"/>
    </row>
    <row r="794" spans="1:3">
      <c r="A794" s="187" t="s">
        <v>5416</v>
      </c>
      <c r="B794" s="188">
        <v>0.9929</v>
      </c>
      <c r="C794" s="188"/>
    </row>
    <row r="795" spans="1:3">
      <c r="A795" s="187" t="s">
        <v>5417</v>
      </c>
      <c r="B795" s="188">
        <v>0.99890000000000001</v>
      </c>
      <c r="C795" s="188"/>
    </row>
    <row r="796" spans="1:3">
      <c r="A796" s="187" t="s">
        <v>5418</v>
      </c>
      <c r="B796" s="188">
        <v>0.99160000000000004</v>
      </c>
      <c r="C796" s="188"/>
    </row>
    <row r="797" spans="1:3">
      <c r="A797" s="187" t="s">
        <v>5419</v>
      </c>
      <c r="B797" s="188">
        <v>0.99619999999999997</v>
      </c>
      <c r="C797" s="188"/>
    </row>
    <row r="798" spans="1:3">
      <c r="A798" s="187" t="s">
        <v>5420</v>
      </c>
      <c r="B798" s="188">
        <v>0.99870000000000003</v>
      </c>
      <c r="C798" s="188"/>
    </row>
    <row r="799" spans="1:3">
      <c r="A799" s="187" t="s">
        <v>5421</v>
      </c>
      <c r="B799" s="188">
        <v>0.97799999999999998</v>
      </c>
      <c r="C799" s="188"/>
    </row>
    <row r="800" spans="1:3">
      <c r="A800" s="187" t="s">
        <v>5422</v>
      </c>
      <c r="B800" s="188">
        <v>0.99880000000000002</v>
      </c>
      <c r="C800" s="188"/>
    </row>
    <row r="801" spans="1:3">
      <c r="A801" s="187" t="s">
        <v>5423</v>
      </c>
      <c r="B801" s="188">
        <v>0.99909999999999999</v>
      </c>
      <c r="C801" s="188"/>
    </row>
    <row r="802" spans="1:3">
      <c r="A802" s="187" t="s">
        <v>5424</v>
      </c>
      <c r="B802" s="188">
        <v>0.98629999999999995</v>
      </c>
      <c r="C802" s="188"/>
    </row>
    <row r="803" spans="1:3">
      <c r="A803" s="187" t="s">
        <v>5425</v>
      </c>
      <c r="B803" s="188">
        <v>0.99939999999999996</v>
      </c>
      <c r="C803" s="188"/>
    </row>
    <row r="804" spans="1:3">
      <c r="A804" s="187" t="s">
        <v>5426</v>
      </c>
      <c r="B804" s="188">
        <v>0.99329999999999996</v>
      </c>
      <c r="C804" s="188"/>
    </row>
    <row r="805" spans="1:3">
      <c r="A805" s="187" t="s">
        <v>5427</v>
      </c>
      <c r="B805" s="188">
        <v>0.99129999999999996</v>
      </c>
      <c r="C805" s="188"/>
    </row>
    <row r="806" spans="1:3">
      <c r="A806" s="187" t="s">
        <v>5428</v>
      </c>
      <c r="B806" s="188">
        <v>0.99429999999999996</v>
      </c>
      <c r="C806" s="188"/>
    </row>
    <row r="807" spans="1:3">
      <c r="A807" s="187" t="s">
        <v>5429</v>
      </c>
      <c r="B807" s="188">
        <v>0.99739999999999995</v>
      </c>
      <c r="C807" s="188"/>
    </row>
    <row r="808" spans="1:3">
      <c r="A808" s="187" t="s">
        <v>5430</v>
      </c>
      <c r="B808" s="188">
        <v>0.99080000000000001</v>
      </c>
      <c r="C808" s="188"/>
    </row>
    <row r="809" spans="1:3">
      <c r="A809" s="187" t="s">
        <v>5431</v>
      </c>
      <c r="B809" s="188">
        <v>0.99380000000000002</v>
      </c>
      <c r="C809" s="188"/>
    </row>
    <row r="810" spans="1:3">
      <c r="A810" s="187" t="s">
        <v>5432</v>
      </c>
      <c r="B810" s="188">
        <v>0.99829999999999997</v>
      </c>
      <c r="C810" s="188"/>
    </row>
    <row r="811" spans="1:3">
      <c r="A811" s="187" t="s">
        <v>5433</v>
      </c>
      <c r="B811" s="188">
        <v>0.9909</v>
      </c>
      <c r="C811" s="188"/>
    </row>
    <row r="812" spans="1:3">
      <c r="A812" s="187" t="s">
        <v>5434</v>
      </c>
      <c r="B812" s="188">
        <v>0.99839999999999995</v>
      </c>
      <c r="C812" s="188"/>
    </row>
    <row r="813" spans="1:3">
      <c r="A813" s="187" t="s">
        <v>5435</v>
      </c>
      <c r="B813" s="188">
        <v>0.98829999999999996</v>
      </c>
      <c r="C813" s="188"/>
    </row>
    <row r="814" spans="1:3">
      <c r="A814" s="187" t="s">
        <v>5436</v>
      </c>
      <c r="B814" s="188">
        <v>0.99729999999999996</v>
      </c>
      <c r="C814" s="188"/>
    </row>
    <row r="815" spans="1:3">
      <c r="A815" s="187" t="s">
        <v>5437</v>
      </c>
      <c r="B815" s="188">
        <v>0.99809999999999999</v>
      </c>
      <c r="C815" s="188"/>
    </row>
    <row r="816" spans="1:3">
      <c r="A816" s="187" t="s">
        <v>5438</v>
      </c>
      <c r="B816" s="188">
        <v>0.97219999999999995</v>
      </c>
      <c r="C816" s="188"/>
    </row>
    <row r="817" spans="1:3">
      <c r="A817" s="187" t="s">
        <v>5439</v>
      </c>
      <c r="B817" s="188">
        <v>0.98719999999999997</v>
      </c>
      <c r="C817" s="188"/>
    </row>
    <row r="818" spans="1:3">
      <c r="A818" s="187" t="s">
        <v>5440</v>
      </c>
      <c r="B818" s="188">
        <v>0.99450000000000005</v>
      </c>
      <c r="C818" s="188"/>
    </row>
    <row r="819" spans="1:3">
      <c r="A819" s="187" t="s">
        <v>5441</v>
      </c>
      <c r="B819" s="188">
        <v>0.99460000000000004</v>
      </c>
      <c r="C819" s="188"/>
    </row>
    <row r="820" spans="1:3">
      <c r="A820" s="187" t="s">
        <v>5442</v>
      </c>
      <c r="B820" s="188">
        <v>1</v>
      </c>
      <c r="C820" s="188"/>
    </row>
    <row r="821" spans="1:3">
      <c r="A821" s="187" t="s">
        <v>5443</v>
      </c>
      <c r="B821" s="188">
        <v>1</v>
      </c>
      <c r="C821" s="188"/>
    </row>
    <row r="822" spans="1:3">
      <c r="A822" s="187" t="s">
        <v>5444</v>
      </c>
      <c r="B822" s="188">
        <v>1</v>
      </c>
      <c r="C822" s="188"/>
    </row>
    <row r="823" spans="1:3">
      <c r="A823" s="187" t="s">
        <v>5445</v>
      </c>
      <c r="B823" s="188">
        <v>0.99660000000000004</v>
      </c>
      <c r="C823" s="188"/>
    </row>
    <row r="824" spans="1:3">
      <c r="A824" s="187" t="s">
        <v>5446</v>
      </c>
      <c r="B824" s="188">
        <v>0.99529999999999996</v>
      </c>
      <c r="C824" s="188"/>
    </row>
    <row r="825" spans="1:3">
      <c r="A825" s="187" t="s">
        <v>5448</v>
      </c>
      <c r="B825" s="188">
        <v>0.99829999999999997</v>
      </c>
      <c r="C825" s="188"/>
    </row>
    <row r="826" spans="1:3">
      <c r="A826" s="187" t="s">
        <v>5449</v>
      </c>
      <c r="B826" s="188">
        <v>0.97209999999999996</v>
      </c>
      <c r="C826" s="188"/>
    </row>
    <row r="827" spans="1:3">
      <c r="A827" s="187" t="s">
        <v>5450</v>
      </c>
      <c r="B827" s="188">
        <v>0.99819999999999998</v>
      </c>
      <c r="C827" s="188"/>
    </row>
    <row r="828" spans="1:3">
      <c r="A828" s="187" t="s">
        <v>5451</v>
      </c>
      <c r="B828" s="188">
        <v>0.99539999999999995</v>
      </c>
      <c r="C828" s="188"/>
    </row>
    <row r="829" spans="1:3">
      <c r="A829" s="187" t="s">
        <v>5452</v>
      </c>
      <c r="B829" s="188">
        <v>1</v>
      </c>
      <c r="C829" s="188"/>
    </row>
    <row r="830" spans="1:3">
      <c r="A830" s="187" t="s">
        <v>5453</v>
      </c>
      <c r="B830" s="188">
        <v>0.99429999999999996</v>
      </c>
      <c r="C830" s="188"/>
    </row>
    <row r="831" spans="1:3">
      <c r="A831" s="187" t="s">
        <v>5454</v>
      </c>
      <c r="B831" s="188">
        <v>0.99539999999999995</v>
      </c>
      <c r="C831" s="188"/>
    </row>
    <row r="832" spans="1:3">
      <c r="A832" s="187" t="s">
        <v>5455</v>
      </c>
      <c r="B832" s="188">
        <v>0.99929999999999997</v>
      </c>
      <c r="C832" s="188"/>
    </row>
    <row r="833" spans="1:3">
      <c r="A833" s="187" t="s">
        <v>5456</v>
      </c>
      <c r="B833" s="188">
        <v>0.995</v>
      </c>
      <c r="C833" s="188"/>
    </row>
    <row r="834" spans="1:3">
      <c r="A834" s="187" t="s">
        <v>5457</v>
      </c>
      <c r="B834" s="188">
        <v>0.98750000000000004</v>
      </c>
      <c r="C834" s="188"/>
    </row>
    <row r="835" spans="1:3">
      <c r="A835" s="187" t="s">
        <v>5458</v>
      </c>
      <c r="B835" s="188">
        <v>0.996</v>
      </c>
      <c r="C835" s="188"/>
    </row>
    <row r="836" spans="1:3">
      <c r="A836" s="187" t="s">
        <v>5459</v>
      </c>
      <c r="B836" s="188">
        <v>1</v>
      </c>
      <c r="C836" s="188"/>
    </row>
    <row r="837" spans="1:3">
      <c r="A837" s="187" t="s">
        <v>5460</v>
      </c>
      <c r="B837" s="188">
        <v>1</v>
      </c>
      <c r="C837" s="188"/>
    </row>
    <row r="838" spans="1:3">
      <c r="A838" s="187" t="s">
        <v>5461</v>
      </c>
      <c r="B838" s="188">
        <v>0.99180000000000001</v>
      </c>
      <c r="C838" s="188"/>
    </row>
    <row r="839" spans="1:3">
      <c r="A839" s="187" t="s">
        <v>5462</v>
      </c>
      <c r="B839" s="188">
        <v>0.99439999999999995</v>
      </c>
      <c r="C839" s="188"/>
    </row>
    <row r="840" spans="1:3">
      <c r="A840" s="187" t="s">
        <v>5463</v>
      </c>
      <c r="B840" s="188">
        <v>0.99839999999999995</v>
      </c>
      <c r="C840" s="188"/>
    </row>
    <row r="841" spans="1:3">
      <c r="A841" s="187" t="s">
        <v>5464</v>
      </c>
      <c r="B841" s="188">
        <v>1</v>
      </c>
      <c r="C841" s="188"/>
    </row>
    <row r="842" spans="1:3">
      <c r="A842" s="187" t="s">
        <v>5465</v>
      </c>
      <c r="B842" s="188">
        <v>0.996</v>
      </c>
      <c r="C842" s="188"/>
    </row>
    <row r="843" spans="1:3">
      <c r="A843" s="187" t="s">
        <v>5466</v>
      </c>
      <c r="B843" s="188">
        <v>0.99780000000000002</v>
      </c>
      <c r="C843" s="188"/>
    </row>
    <row r="844" spans="1:3">
      <c r="A844" s="187" t="s">
        <v>5467</v>
      </c>
      <c r="B844" s="188">
        <v>0.99570000000000003</v>
      </c>
      <c r="C844" s="188"/>
    </row>
    <row r="845" spans="1:3">
      <c r="A845" s="187" t="s">
        <v>5468</v>
      </c>
      <c r="B845" s="188">
        <v>0.98399999999999999</v>
      </c>
      <c r="C845" s="188"/>
    </row>
    <row r="846" spans="1:3">
      <c r="A846" s="187" t="s">
        <v>5469</v>
      </c>
      <c r="B846" s="188">
        <v>0.99539999999999995</v>
      </c>
      <c r="C846" s="188"/>
    </row>
    <row r="847" spans="1:3">
      <c r="A847" s="187" t="s">
        <v>5470</v>
      </c>
      <c r="B847" s="188">
        <v>0.99339999999999995</v>
      </c>
      <c r="C847" s="188"/>
    </row>
    <row r="848" spans="1:3">
      <c r="A848" s="187" t="s">
        <v>5471</v>
      </c>
      <c r="B848" s="188">
        <v>0.98919999999999997</v>
      </c>
      <c r="C848" s="188"/>
    </row>
    <row r="849" spans="1:3">
      <c r="A849" s="187" t="s">
        <v>5472</v>
      </c>
      <c r="B849" s="188">
        <v>0.98129999999999995</v>
      </c>
      <c r="C849" s="188"/>
    </row>
    <row r="850" spans="1:3">
      <c r="A850" s="187" t="s">
        <v>5473</v>
      </c>
      <c r="B850" s="188">
        <v>0.99360000000000004</v>
      </c>
      <c r="C850" s="188"/>
    </row>
    <row r="851" spans="1:3">
      <c r="A851" s="187" t="s">
        <v>5474</v>
      </c>
      <c r="B851" s="188">
        <v>1</v>
      </c>
      <c r="C851" s="188"/>
    </row>
    <row r="852" spans="1:3">
      <c r="A852" s="187" t="s">
        <v>5475</v>
      </c>
      <c r="B852" s="188">
        <v>0.99319999999999997</v>
      </c>
      <c r="C852" s="188"/>
    </row>
    <row r="853" spans="1:3">
      <c r="A853" s="187" t="s">
        <v>5476</v>
      </c>
      <c r="B853" s="188">
        <v>0.99419999999999997</v>
      </c>
      <c r="C853" s="188"/>
    </row>
    <row r="854" spans="1:3">
      <c r="A854" s="187" t="s">
        <v>5477</v>
      </c>
      <c r="B854" s="188">
        <v>1</v>
      </c>
      <c r="C854" s="188"/>
    </row>
    <row r="855" spans="1:3">
      <c r="A855" s="187" t="s">
        <v>5478</v>
      </c>
      <c r="B855" s="188">
        <v>0.99339999999999995</v>
      </c>
      <c r="C855" s="188"/>
    </row>
    <row r="856" spans="1:3">
      <c r="A856" s="187" t="s">
        <v>5479</v>
      </c>
      <c r="B856" s="188">
        <v>1</v>
      </c>
      <c r="C856" s="188"/>
    </row>
    <row r="857" spans="1:3">
      <c r="A857" s="187" t="s">
        <v>5480</v>
      </c>
      <c r="B857" s="188">
        <v>0.99570000000000003</v>
      </c>
      <c r="C857" s="188"/>
    </row>
    <row r="858" spans="1:3">
      <c r="A858" s="187" t="s">
        <v>5481</v>
      </c>
      <c r="B858" s="188">
        <v>0.99790000000000001</v>
      </c>
      <c r="C858" s="188"/>
    </row>
    <row r="859" spans="1:3">
      <c r="A859" s="187" t="s">
        <v>5482</v>
      </c>
      <c r="B859" s="188">
        <v>1</v>
      </c>
      <c r="C859" s="188"/>
    </row>
    <row r="860" spans="1:3">
      <c r="A860" s="187" t="s">
        <v>5483</v>
      </c>
      <c r="B860" s="188">
        <v>1</v>
      </c>
      <c r="C860" s="188"/>
    </row>
    <row r="861" spans="1:3">
      <c r="A861" s="187" t="s">
        <v>5484</v>
      </c>
      <c r="B861" s="188">
        <v>0.99880000000000002</v>
      </c>
      <c r="C861" s="188"/>
    </row>
    <row r="862" spans="1:3">
      <c r="A862" s="187" t="s">
        <v>5485</v>
      </c>
      <c r="B862" s="188">
        <v>0.99950000000000006</v>
      </c>
      <c r="C862" s="188"/>
    </row>
    <row r="863" spans="1:3">
      <c r="A863" s="187" t="s">
        <v>5486</v>
      </c>
      <c r="B863" s="188">
        <v>0.99680000000000002</v>
      </c>
      <c r="C863" s="188"/>
    </row>
    <row r="864" spans="1:3">
      <c r="A864" s="187" t="s">
        <v>5487</v>
      </c>
      <c r="B864" s="188">
        <v>0.9899</v>
      </c>
      <c r="C864" s="188"/>
    </row>
    <row r="865" spans="1:3">
      <c r="A865" s="187" t="s">
        <v>5488</v>
      </c>
      <c r="B865" s="188">
        <v>0.99180000000000001</v>
      </c>
      <c r="C865" s="188"/>
    </row>
    <row r="866" spans="1:3">
      <c r="A866" s="187" t="s">
        <v>5489</v>
      </c>
      <c r="B866" s="188">
        <v>0.996</v>
      </c>
      <c r="C866" s="188"/>
    </row>
    <row r="867" spans="1:3">
      <c r="A867" s="187" t="s">
        <v>5490</v>
      </c>
      <c r="B867" s="188">
        <v>0.99460000000000004</v>
      </c>
      <c r="C867" s="188"/>
    </row>
    <row r="868" spans="1:3">
      <c r="A868" s="187" t="s">
        <v>5491</v>
      </c>
      <c r="B868" s="188">
        <v>0.99260000000000004</v>
      </c>
      <c r="C868" s="188"/>
    </row>
    <row r="869" spans="1:3">
      <c r="A869" s="187" t="s">
        <v>5492</v>
      </c>
      <c r="B869" s="188">
        <v>0.9839</v>
      </c>
      <c r="C869" s="188"/>
    </row>
    <row r="870" spans="1:3">
      <c r="A870" s="187" t="s">
        <v>5493</v>
      </c>
      <c r="B870" s="188">
        <v>0.99819999999999998</v>
      </c>
      <c r="C870" s="188"/>
    </row>
    <row r="871" spans="1:3">
      <c r="A871" s="187" t="s">
        <v>5494</v>
      </c>
      <c r="B871" s="188">
        <v>0.99719999999999998</v>
      </c>
      <c r="C871" s="188"/>
    </row>
    <row r="872" spans="1:3">
      <c r="A872" s="187" t="s">
        <v>9696</v>
      </c>
      <c r="B872" s="188">
        <v>1</v>
      </c>
      <c r="C872" s="188"/>
    </row>
    <row r="873" spans="1:3">
      <c r="A873" s="187" t="s">
        <v>5495</v>
      </c>
      <c r="B873" s="188">
        <v>0.97</v>
      </c>
      <c r="C873" s="188"/>
    </row>
    <row r="874" spans="1:3">
      <c r="A874" s="187" t="s">
        <v>5496</v>
      </c>
      <c r="B874" s="188">
        <v>1</v>
      </c>
      <c r="C874" s="188"/>
    </row>
    <row r="875" spans="1:3">
      <c r="A875" s="187" t="s">
        <v>5497</v>
      </c>
      <c r="B875" s="188">
        <v>1</v>
      </c>
      <c r="C875" s="188"/>
    </row>
    <row r="876" spans="1:3">
      <c r="A876" s="187" t="s">
        <v>5498</v>
      </c>
      <c r="B876" s="188">
        <v>0.97130000000000005</v>
      </c>
      <c r="C876" s="188"/>
    </row>
    <row r="877" spans="1:3">
      <c r="A877" s="187" t="s">
        <v>5499</v>
      </c>
      <c r="B877" s="188">
        <v>0.97750000000000004</v>
      </c>
      <c r="C877" s="188"/>
    </row>
    <row r="878" spans="1:3">
      <c r="A878" s="187" t="s">
        <v>5500</v>
      </c>
      <c r="B878" s="188">
        <v>0.99619999999999997</v>
      </c>
      <c r="C878" s="188"/>
    </row>
    <row r="879" spans="1:3">
      <c r="A879" s="187" t="s">
        <v>5501</v>
      </c>
      <c r="B879" s="188">
        <v>0.98340000000000005</v>
      </c>
      <c r="C879" s="188"/>
    </row>
    <row r="880" spans="1:3">
      <c r="A880" s="187" t="s">
        <v>5502</v>
      </c>
      <c r="B880" s="188">
        <v>0.97309999999999997</v>
      </c>
      <c r="C880" s="188"/>
    </row>
    <row r="881" spans="1:3">
      <c r="A881" s="187" t="s">
        <v>5503</v>
      </c>
      <c r="B881" s="188">
        <v>0.99770000000000003</v>
      </c>
      <c r="C881" s="188"/>
    </row>
    <row r="882" spans="1:3">
      <c r="A882" s="187" t="s">
        <v>9697</v>
      </c>
      <c r="B882" s="188">
        <v>1</v>
      </c>
      <c r="C882" s="188"/>
    </row>
    <row r="883" spans="1:3">
      <c r="A883" s="187" t="s">
        <v>5504</v>
      </c>
      <c r="B883" s="188">
        <v>0.99270000000000003</v>
      </c>
      <c r="C883" s="188"/>
    </row>
    <row r="884" spans="1:3">
      <c r="A884" s="187" t="s">
        <v>5505</v>
      </c>
      <c r="B884" s="188">
        <v>1</v>
      </c>
      <c r="C884" s="188"/>
    </row>
    <row r="885" spans="1:3">
      <c r="A885" s="187" t="s">
        <v>5506</v>
      </c>
      <c r="B885" s="188">
        <v>0.98839999999999995</v>
      </c>
      <c r="C885" s="188"/>
    </row>
    <row r="886" spans="1:3">
      <c r="A886" s="187" t="s">
        <v>5507</v>
      </c>
      <c r="B886" s="188">
        <v>1</v>
      </c>
      <c r="C886" s="188"/>
    </row>
    <row r="887" spans="1:3">
      <c r="A887" s="187" t="s">
        <v>5508</v>
      </c>
      <c r="B887" s="188">
        <v>0.99339999999999995</v>
      </c>
      <c r="C887" s="188"/>
    </row>
    <row r="888" spans="1:3">
      <c r="A888" s="187" t="s">
        <v>5509</v>
      </c>
      <c r="B888" s="188">
        <v>0.99719999999999998</v>
      </c>
      <c r="C888" s="188"/>
    </row>
    <row r="889" spans="1:3">
      <c r="A889" s="187" t="s">
        <v>5510</v>
      </c>
      <c r="B889" s="188">
        <v>0.98950000000000005</v>
      </c>
      <c r="C889" s="188"/>
    </row>
    <row r="890" spans="1:3">
      <c r="A890" s="187" t="s">
        <v>5511</v>
      </c>
      <c r="B890" s="188">
        <v>1</v>
      </c>
      <c r="C890" s="188"/>
    </row>
    <row r="891" spans="1:3">
      <c r="A891" s="187" t="s">
        <v>5512</v>
      </c>
      <c r="B891" s="188">
        <v>1</v>
      </c>
      <c r="C891" s="188"/>
    </row>
    <row r="892" spans="1:3">
      <c r="A892" s="187" t="s">
        <v>5513</v>
      </c>
      <c r="B892" s="188">
        <v>1</v>
      </c>
      <c r="C892" s="188"/>
    </row>
    <row r="893" spans="1:3">
      <c r="A893" s="187" t="s">
        <v>5515</v>
      </c>
      <c r="B893" s="188">
        <v>1</v>
      </c>
      <c r="C893" s="188"/>
    </row>
    <row r="894" spans="1:3">
      <c r="A894" s="187" t="s">
        <v>5516</v>
      </c>
      <c r="B894" s="188">
        <v>0.99950000000000006</v>
      </c>
      <c r="C894" s="188"/>
    </row>
    <row r="895" spans="1:3">
      <c r="A895" s="187" t="s">
        <v>5517</v>
      </c>
      <c r="B895" s="188">
        <v>0.99370000000000003</v>
      </c>
      <c r="C895" s="188"/>
    </row>
    <row r="896" spans="1:3">
      <c r="A896" s="187" t="s">
        <v>5518</v>
      </c>
      <c r="B896" s="188">
        <v>0.997</v>
      </c>
      <c r="C896" s="188"/>
    </row>
    <row r="897" spans="1:3">
      <c r="A897" s="187" t="s">
        <v>5519</v>
      </c>
      <c r="B897" s="188">
        <v>0.99990000000000001</v>
      </c>
      <c r="C897" s="188"/>
    </row>
    <row r="898" spans="1:3">
      <c r="A898" s="187" t="s">
        <v>5520</v>
      </c>
      <c r="B898" s="188">
        <v>0.99909999999999999</v>
      </c>
      <c r="C898" s="188"/>
    </row>
    <row r="899" spans="1:3">
      <c r="A899" s="187" t="s">
        <v>5521</v>
      </c>
      <c r="B899" s="188">
        <v>1</v>
      </c>
      <c r="C899" s="188"/>
    </row>
    <row r="900" spans="1:3">
      <c r="A900" s="187" t="s">
        <v>5522</v>
      </c>
      <c r="B900" s="188">
        <v>1</v>
      </c>
      <c r="C900" s="188"/>
    </row>
    <row r="901" spans="1:3">
      <c r="A901" s="187" t="s">
        <v>5523</v>
      </c>
      <c r="B901" s="188">
        <v>0.99619999999999997</v>
      </c>
      <c r="C901" s="188"/>
    </row>
    <row r="902" spans="1:3">
      <c r="A902" s="187" t="s">
        <v>5524</v>
      </c>
      <c r="B902" s="188">
        <v>0.99990000000000001</v>
      </c>
      <c r="C902" s="188"/>
    </row>
    <row r="903" spans="1:3">
      <c r="A903" s="187" t="s">
        <v>5525</v>
      </c>
      <c r="B903" s="188">
        <v>0.99650000000000005</v>
      </c>
      <c r="C903" s="188"/>
    </row>
    <row r="904" spans="1:3">
      <c r="A904" s="187" t="s">
        <v>5526</v>
      </c>
      <c r="B904" s="188">
        <v>1</v>
      </c>
      <c r="C904" s="188"/>
    </row>
    <row r="905" spans="1:3">
      <c r="A905" s="187" t="s">
        <v>5527</v>
      </c>
      <c r="B905" s="188">
        <v>0.99980000000000002</v>
      </c>
      <c r="C905" s="188"/>
    </row>
    <row r="906" spans="1:3">
      <c r="A906" s="187" t="s">
        <v>5528</v>
      </c>
      <c r="B906" s="188">
        <v>1</v>
      </c>
      <c r="C906" s="188"/>
    </row>
    <row r="907" spans="1:3">
      <c r="A907" s="187" t="s">
        <v>5529</v>
      </c>
      <c r="B907" s="188">
        <v>1</v>
      </c>
      <c r="C907" s="188"/>
    </row>
    <row r="908" spans="1:3">
      <c r="A908" s="187" t="s">
        <v>5530</v>
      </c>
      <c r="B908" s="188">
        <v>1</v>
      </c>
      <c r="C908" s="188"/>
    </row>
    <row r="909" spans="1:3">
      <c r="A909" s="187" t="s">
        <v>5531</v>
      </c>
      <c r="B909" s="188">
        <v>0.99370000000000003</v>
      </c>
      <c r="C909" s="188"/>
    </row>
    <row r="910" spans="1:3">
      <c r="A910" s="187" t="s">
        <v>5532</v>
      </c>
      <c r="B910" s="188">
        <v>0.98019999999999996</v>
      </c>
      <c r="C910" s="188"/>
    </row>
    <row r="911" spans="1:3">
      <c r="A911" s="187" t="s">
        <v>5533</v>
      </c>
      <c r="B911" s="188">
        <v>1</v>
      </c>
      <c r="C911" s="188"/>
    </row>
    <row r="912" spans="1:3">
      <c r="A912" s="187" t="s">
        <v>5534</v>
      </c>
      <c r="B912" s="188">
        <v>0.99709999999999999</v>
      </c>
      <c r="C912" s="188"/>
    </row>
    <row r="913" spans="1:3">
      <c r="A913" s="187" t="s">
        <v>5535</v>
      </c>
      <c r="B913" s="188">
        <v>1</v>
      </c>
      <c r="C913" s="188"/>
    </row>
    <row r="914" spans="1:3">
      <c r="A914" s="187" t="s">
        <v>5536</v>
      </c>
      <c r="B914" s="188">
        <v>1</v>
      </c>
      <c r="C914" s="188"/>
    </row>
    <row r="915" spans="1:3">
      <c r="A915" s="187" t="s">
        <v>5537</v>
      </c>
      <c r="B915" s="188">
        <v>1</v>
      </c>
      <c r="C915" s="188"/>
    </row>
    <row r="916" spans="1:3">
      <c r="A916" s="187" t="s">
        <v>5538</v>
      </c>
      <c r="B916" s="188">
        <v>1</v>
      </c>
      <c r="C916" s="188"/>
    </row>
    <row r="917" spans="1:3">
      <c r="A917" s="187" t="s">
        <v>5539</v>
      </c>
      <c r="B917" s="188">
        <v>0.97409999999999997</v>
      </c>
      <c r="C917" s="188"/>
    </row>
    <row r="918" spans="1:3">
      <c r="A918" s="187" t="s">
        <v>5540</v>
      </c>
      <c r="B918" s="188">
        <v>1</v>
      </c>
      <c r="C918" s="188"/>
    </row>
    <row r="919" spans="1:3">
      <c r="A919" s="187" t="s">
        <v>5541</v>
      </c>
      <c r="B919" s="188">
        <v>0.98619999999999997</v>
      </c>
      <c r="C919" s="188"/>
    </row>
    <row r="920" spans="1:3">
      <c r="A920" s="187" t="s">
        <v>5542</v>
      </c>
      <c r="B920" s="188">
        <v>0.97909999999999997</v>
      </c>
      <c r="C920" s="188"/>
    </row>
    <row r="921" spans="1:3">
      <c r="A921" s="187" t="s">
        <v>5543</v>
      </c>
      <c r="B921" s="188">
        <v>0.97540000000000004</v>
      </c>
      <c r="C921" s="188"/>
    </row>
    <row r="922" spans="1:3">
      <c r="A922" s="187" t="s">
        <v>5544</v>
      </c>
      <c r="B922" s="188">
        <v>0.99729999999999996</v>
      </c>
      <c r="C922" s="188"/>
    </row>
    <row r="923" spans="1:3">
      <c r="A923" s="187" t="s">
        <v>5545</v>
      </c>
      <c r="B923" s="188">
        <v>0.99890000000000001</v>
      </c>
      <c r="C923" s="188"/>
    </row>
    <row r="924" spans="1:3">
      <c r="A924" s="187" t="s">
        <v>5546</v>
      </c>
      <c r="B924" s="188">
        <v>0.97950000000000004</v>
      </c>
      <c r="C924" s="188"/>
    </row>
    <row r="925" spans="1:3">
      <c r="A925" s="187" t="s">
        <v>5547</v>
      </c>
      <c r="B925" s="188">
        <v>1</v>
      </c>
      <c r="C925" s="188"/>
    </row>
    <row r="926" spans="1:3">
      <c r="A926" s="187" t="s">
        <v>5548</v>
      </c>
      <c r="B926" s="188">
        <v>0.97729999999999995</v>
      </c>
      <c r="C926" s="188"/>
    </row>
    <row r="927" spans="1:3">
      <c r="A927" s="187" t="s">
        <v>5549</v>
      </c>
      <c r="B927" s="188">
        <v>0.99299999999999999</v>
      </c>
      <c r="C927" s="188"/>
    </row>
    <row r="928" spans="1:3">
      <c r="A928" s="187" t="s">
        <v>5550</v>
      </c>
      <c r="B928" s="188">
        <v>0.99529999999999996</v>
      </c>
      <c r="C928" s="188"/>
    </row>
    <row r="929" spans="1:3">
      <c r="A929" s="187" t="s">
        <v>5551</v>
      </c>
      <c r="B929" s="188">
        <v>0.99080000000000001</v>
      </c>
      <c r="C929" s="188"/>
    </row>
    <row r="930" spans="1:3">
      <c r="A930" s="187" t="s">
        <v>9698</v>
      </c>
      <c r="B930" s="188">
        <v>0.99399999999999999</v>
      </c>
      <c r="C930" s="188"/>
    </row>
    <row r="931" spans="1:3">
      <c r="A931" s="187" t="s">
        <v>5552</v>
      </c>
      <c r="B931" s="188">
        <v>1</v>
      </c>
      <c r="C931" s="188"/>
    </row>
    <row r="932" spans="1:3">
      <c r="A932" s="187" t="s">
        <v>5553</v>
      </c>
      <c r="B932" s="188">
        <v>0.99339999999999995</v>
      </c>
      <c r="C932" s="188"/>
    </row>
    <row r="933" spans="1:3">
      <c r="A933" s="187" t="s">
        <v>5554</v>
      </c>
      <c r="B933" s="188">
        <v>0.99919999999999998</v>
      </c>
      <c r="C933" s="188"/>
    </row>
    <row r="934" spans="1:3">
      <c r="A934" s="187" t="s">
        <v>5555</v>
      </c>
      <c r="B934" s="188">
        <v>1</v>
      </c>
      <c r="C934" s="188"/>
    </row>
    <row r="935" spans="1:3">
      <c r="A935" s="187" t="s">
        <v>5556</v>
      </c>
      <c r="B935" s="188">
        <v>0.97960000000000003</v>
      </c>
      <c r="C935" s="188"/>
    </row>
    <row r="936" spans="1:3">
      <c r="A936" s="187" t="s">
        <v>5557</v>
      </c>
      <c r="B936" s="188">
        <v>0.9869</v>
      </c>
      <c r="C936" s="188"/>
    </row>
    <row r="937" spans="1:3">
      <c r="A937" s="187" t="s">
        <v>5558</v>
      </c>
      <c r="B937" s="188">
        <v>1</v>
      </c>
      <c r="C937" s="188"/>
    </row>
    <row r="938" spans="1:3">
      <c r="A938" s="187" t="s">
        <v>5559</v>
      </c>
      <c r="B938" s="188">
        <v>0.98099999999999998</v>
      </c>
      <c r="C938" s="188"/>
    </row>
    <row r="939" spans="1:3">
      <c r="A939" s="187" t="s">
        <v>5560</v>
      </c>
      <c r="B939" s="188">
        <v>0.99339999999999995</v>
      </c>
      <c r="C939" s="188"/>
    </row>
    <row r="940" spans="1:3">
      <c r="A940" s="187" t="s">
        <v>5561</v>
      </c>
      <c r="B940" s="188">
        <v>0.995</v>
      </c>
      <c r="C940" s="188"/>
    </row>
    <row r="941" spans="1:3">
      <c r="A941" s="187" t="s">
        <v>9699</v>
      </c>
      <c r="B941" s="188">
        <v>1</v>
      </c>
      <c r="C941" s="188"/>
    </row>
    <row r="942" spans="1:3">
      <c r="A942" s="187" t="s">
        <v>5562</v>
      </c>
      <c r="B942" s="188">
        <v>0.98650000000000004</v>
      </c>
      <c r="C942" s="188"/>
    </row>
    <row r="943" spans="1:3">
      <c r="A943" s="187" t="s">
        <v>5563</v>
      </c>
      <c r="B943" s="188">
        <v>1</v>
      </c>
      <c r="C943" s="188"/>
    </row>
    <row r="944" spans="1:3">
      <c r="A944" s="187" t="s">
        <v>5564</v>
      </c>
      <c r="B944" s="188">
        <v>0.98399999999999999</v>
      </c>
      <c r="C944" s="188"/>
    </row>
    <row r="945" spans="1:3">
      <c r="A945" s="187" t="s">
        <v>5565</v>
      </c>
      <c r="B945" s="188">
        <v>0.99790000000000001</v>
      </c>
      <c r="C945" s="188"/>
    </row>
    <row r="946" spans="1:3">
      <c r="A946" s="187" t="s">
        <v>5566</v>
      </c>
      <c r="B946" s="188">
        <v>1</v>
      </c>
      <c r="C946" s="188"/>
    </row>
    <row r="947" spans="1:3">
      <c r="A947" s="187" t="s">
        <v>5567</v>
      </c>
      <c r="B947" s="188">
        <v>0.99309999999999998</v>
      </c>
      <c r="C947" s="188"/>
    </row>
    <row r="948" spans="1:3">
      <c r="A948" s="187" t="s">
        <v>5568</v>
      </c>
      <c r="B948" s="188">
        <v>0.99390000000000001</v>
      </c>
      <c r="C948" s="188"/>
    </row>
    <row r="949" spans="1:3">
      <c r="A949" s="187" t="s">
        <v>5569</v>
      </c>
      <c r="B949" s="188">
        <v>0.99739999999999995</v>
      </c>
      <c r="C949" s="188"/>
    </row>
    <row r="950" spans="1:3">
      <c r="A950" s="187" t="s">
        <v>5570</v>
      </c>
      <c r="B950" s="188">
        <v>0.99780000000000002</v>
      </c>
      <c r="C950" s="188"/>
    </row>
    <row r="951" spans="1:3">
      <c r="A951" s="187" t="s">
        <v>5571</v>
      </c>
      <c r="B951" s="188">
        <v>0.98929999999999996</v>
      </c>
      <c r="C951" s="188"/>
    </row>
    <row r="952" spans="1:3">
      <c r="A952" s="187" t="s">
        <v>5572</v>
      </c>
      <c r="B952" s="188">
        <v>0.99480000000000002</v>
      </c>
      <c r="C952" s="188"/>
    </row>
    <row r="953" spans="1:3">
      <c r="A953" s="187" t="s">
        <v>5573</v>
      </c>
      <c r="B953" s="188">
        <v>0.99750000000000005</v>
      </c>
      <c r="C953" s="188"/>
    </row>
    <row r="954" spans="1:3">
      <c r="A954" s="187" t="s">
        <v>5574</v>
      </c>
      <c r="B954" s="188">
        <v>0.98240000000000005</v>
      </c>
      <c r="C954" s="188"/>
    </row>
    <row r="955" spans="1:3">
      <c r="A955" s="187" t="s">
        <v>5575</v>
      </c>
      <c r="B955" s="188">
        <v>0.98240000000000005</v>
      </c>
      <c r="C955" s="188"/>
    </row>
    <row r="956" spans="1:3">
      <c r="A956" s="187" t="s">
        <v>5576</v>
      </c>
      <c r="B956" s="188">
        <v>0.99970000000000003</v>
      </c>
      <c r="C956" s="188"/>
    </row>
    <row r="957" spans="1:3">
      <c r="A957" s="187" t="s">
        <v>5577</v>
      </c>
      <c r="B957" s="188">
        <v>0.99660000000000004</v>
      </c>
      <c r="C957" s="188"/>
    </row>
    <row r="958" spans="1:3">
      <c r="A958" s="187" t="s">
        <v>5578</v>
      </c>
      <c r="B958" s="188">
        <v>0.996</v>
      </c>
      <c r="C958" s="188"/>
    </row>
    <row r="959" spans="1:3">
      <c r="A959" s="187" t="s">
        <v>5579</v>
      </c>
      <c r="B959" s="188">
        <v>0.99950000000000006</v>
      </c>
      <c r="C959" s="188"/>
    </row>
    <row r="960" spans="1:3">
      <c r="A960" s="187" t="s">
        <v>5580</v>
      </c>
      <c r="B960" s="188">
        <v>0.99719999999999998</v>
      </c>
      <c r="C960" s="188"/>
    </row>
    <row r="961" spans="1:3">
      <c r="A961" s="187" t="s">
        <v>5581</v>
      </c>
      <c r="B961" s="188">
        <v>0.97770000000000001</v>
      </c>
      <c r="C961" s="188"/>
    </row>
    <row r="962" spans="1:3">
      <c r="A962" s="187" t="s">
        <v>5582</v>
      </c>
      <c r="B962" s="188">
        <v>0.98870000000000002</v>
      </c>
      <c r="C962" s="188"/>
    </row>
    <row r="963" spans="1:3">
      <c r="A963" s="187" t="s">
        <v>5583</v>
      </c>
      <c r="B963" s="188">
        <v>1</v>
      </c>
      <c r="C963" s="188"/>
    </row>
    <row r="964" spans="1:3">
      <c r="A964" s="187" t="s">
        <v>5584</v>
      </c>
      <c r="B964" s="188">
        <v>0.99280000000000002</v>
      </c>
      <c r="C964" s="188"/>
    </row>
    <row r="965" spans="1:3">
      <c r="A965" s="187" t="s">
        <v>5585</v>
      </c>
      <c r="B965" s="188">
        <v>0.98099999999999998</v>
      </c>
      <c r="C965" s="188"/>
    </row>
    <row r="966" spans="1:3">
      <c r="A966" s="187" t="s">
        <v>5586</v>
      </c>
      <c r="B966" s="188">
        <v>0.99470000000000003</v>
      </c>
      <c r="C966" s="188"/>
    </row>
    <row r="967" spans="1:3">
      <c r="A967" s="187" t="s">
        <v>5587</v>
      </c>
      <c r="B967" s="188">
        <v>0.99209999999999998</v>
      </c>
      <c r="C967" s="188"/>
    </row>
    <row r="968" spans="1:3">
      <c r="A968" s="187" t="s">
        <v>5588</v>
      </c>
      <c r="B968" s="188">
        <v>0.98599999999999999</v>
      </c>
      <c r="C968" s="188"/>
    </row>
    <row r="969" spans="1:3">
      <c r="A969" s="187" t="s">
        <v>5589</v>
      </c>
      <c r="B969" s="188">
        <v>0.99580000000000002</v>
      </c>
      <c r="C969" s="188"/>
    </row>
    <row r="970" spans="1:3">
      <c r="A970" s="187" t="s">
        <v>5590</v>
      </c>
      <c r="B970" s="188">
        <v>1</v>
      </c>
      <c r="C970" s="188"/>
    </row>
    <row r="971" spans="1:3">
      <c r="A971" s="187" t="s">
        <v>5591</v>
      </c>
      <c r="B971" s="188">
        <v>0.99450000000000005</v>
      </c>
      <c r="C971" s="188"/>
    </row>
    <row r="972" spans="1:3">
      <c r="A972" s="187" t="s">
        <v>5592</v>
      </c>
      <c r="B972" s="188">
        <v>0.97519999999999996</v>
      </c>
      <c r="C972" s="188"/>
    </row>
    <row r="973" spans="1:3">
      <c r="A973" s="187" t="s">
        <v>5593</v>
      </c>
      <c r="B973" s="188">
        <v>0.99670000000000003</v>
      </c>
      <c r="C973" s="188"/>
    </row>
    <row r="974" spans="1:3">
      <c r="A974" s="187" t="s">
        <v>5594</v>
      </c>
      <c r="B974" s="188">
        <v>0.98570000000000002</v>
      </c>
      <c r="C974" s="188"/>
    </row>
    <row r="975" spans="1:3">
      <c r="A975" s="187" t="s">
        <v>5595</v>
      </c>
      <c r="B975" s="188">
        <v>0.99380000000000002</v>
      </c>
      <c r="C975" s="188"/>
    </row>
    <row r="976" spans="1:3">
      <c r="A976" s="187" t="s">
        <v>5596</v>
      </c>
      <c r="B976" s="188">
        <v>0.99680000000000002</v>
      </c>
      <c r="C976" s="188"/>
    </row>
    <row r="977" spans="1:3">
      <c r="A977" s="187" t="s">
        <v>5597</v>
      </c>
      <c r="B977" s="188">
        <v>0.98319999999999996</v>
      </c>
      <c r="C977" s="188"/>
    </row>
    <row r="978" spans="1:3">
      <c r="A978" s="187" t="s">
        <v>5598</v>
      </c>
      <c r="B978" s="188">
        <v>0.99860000000000004</v>
      </c>
      <c r="C978" s="188"/>
    </row>
    <row r="979" spans="1:3">
      <c r="A979" s="187" t="s">
        <v>5599</v>
      </c>
      <c r="B979" s="188">
        <v>0.97</v>
      </c>
      <c r="C979" s="188"/>
    </row>
    <row r="980" spans="1:3">
      <c r="A980" s="187" t="s">
        <v>5600</v>
      </c>
      <c r="B980" s="188">
        <v>0.98780000000000001</v>
      </c>
      <c r="C980" s="188"/>
    </row>
    <row r="981" spans="1:3">
      <c r="A981" s="187" t="s">
        <v>5601</v>
      </c>
      <c r="B981" s="188">
        <v>0.99929999999999997</v>
      </c>
      <c r="C981" s="188"/>
    </row>
    <row r="982" spans="1:3">
      <c r="A982" s="187" t="s">
        <v>5602</v>
      </c>
      <c r="B982" s="188">
        <v>1</v>
      </c>
      <c r="C982" s="188"/>
    </row>
    <row r="983" spans="1:3">
      <c r="A983" s="187" t="s">
        <v>5603</v>
      </c>
      <c r="B983" s="188">
        <v>0.99890000000000001</v>
      </c>
      <c r="C983" s="188"/>
    </row>
    <row r="984" spans="1:3">
      <c r="A984" s="187" t="s">
        <v>5604</v>
      </c>
      <c r="B984" s="188">
        <v>0.99950000000000006</v>
      </c>
      <c r="C984" s="188"/>
    </row>
    <row r="985" spans="1:3">
      <c r="A985" s="187" t="s">
        <v>5605</v>
      </c>
      <c r="B985" s="188">
        <v>0.98740000000000006</v>
      </c>
      <c r="C985" s="188"/>
    </row>
    <row r="986" spans="1:3">
      <c r="A986" s="187" t="s">
        <v>5606</v>
      </c>
      <c r="B986" s="188">
        <v>0.999</v>
      </c>
      <c r="C986" s="188"/>
    </row>
    <row r="987" spans="1:3">
      <c r="A987" s="187" t="s">
        <v>5607</v>
      </c>
      <c r="B987" s="188">
        <v>0.99639999999999995</v>
      </c>
      <c r="C987" s="188"/>
    </row>
    <row r="988" spans="1:3">
      <c r="A988" s="187" t="s">
        <v>5609</v>
      </c>
      <c r="B988" s="188">
        <v>0.99939999999999996</v>
      </c>
      <c r="C988" s="188"/>
    </row>
    <row r="989" spans="1:3">
      <c r="A989" s="187" t="s">
        <v>5610</v>
      </c>
      <c r="B989" s="188">
        <v>0.98640000000000005</v>
      </c>
      <c r="C989" s="188"/>
    </row>
    <row r="990" spans="1:3">
      <c r="A990" s="187" t="s">
        <v>5611</v>
      </c>
      <c r="B990" s="188">
        <v>0.98499999999999999</v>
      </c>
      <c r="C990" s="188"/>
    </row>
    <row r="991" spans="1:3">
      <c r="A991" s="187" t="s">
        <v>5612</v>
      </c>
      <c r="B991" s="188">
        <v>1</v>
      </c>
      <c r="C991" s="188"/>
    </row>
    <row r="992" spans="1:3">
      <c r="A992" s="187" t="s">
        <v>5613</v>
      </c>
      <c r="B992" s="188">
        <v>0.99570000000000003</v>
      </c>
      <c r="C992" s="188"/>
    </row>
    <row r="993" spans="1:3">
      <c r="A993" s="187" t="s">
        <v>5614</v>
      </c>
      <c r="B993" s="188">
        <v>0.9869</v>
      </c>
      <c r="C993" s="188"/>
    </row>
    <row r="994" spans="1:3">
      <c r="A994" s="187" t="s">
        <v>5615</v>
      </c>
      <c r="B994" s="188">
        <v>0.99080000000000001</v>
      </c>
      <c r="C994" s="188"/>
    </row>
    <row r="995" spans="1:3">
      <c r="A995" s="187" t="s">
        <v>5616</v>
      </c>
      <c r="B995" s="188">
        <v>0.99770000000000003</v>
      </c>
      <c r="C995" s="188"/>
    </row>
    <row r="996" spans="1:3">
      <c r="A996" s="187" t="s">
        <v>5617</v>
      </c>
      <c r="B996" s="188">
        <v>0.97299999999999998</v>
      </c>
      <c r="C996" s="188"/>
    </row>
    <row r="997" spans="1:3">
      <c r="A997" s="187" t="s">
        <v>5618</v>
      </c>
      <c r="B997" s="188">
        <v>0.99619999999999997</v>
      </c>
      <c r="C997" s="188"/>
    </row>
    <row r="998" spans="1:3">
      <c r="A998" s="187" t="s">
        <v>5619</v>
      </c>
      <c r="B998" s="188">
        <v>0.99860000000000004</v>
      </c>
      <c r="C998" s="188"/>
    </row>
    <row r="999" spans="1:3">
      <c r="A999" s="187" t="s">
        <v>5620</v>
      </c>
      <c r="B999" s="188">
        <v>0.99460000000000004</v>
      </c>
      <c r="C999" s="188"/>
    </row>
    <row r="1000" spans="1:3">
      <c r="A1000" s="187" t="s">
        <v>5621</v>
      </c>
      <c r="B1000" s="188">
        <v>0.98160000000000003</v>
      </c>
      <c r="C1000" s="188"/>
    </row>
    <row r="1001" spans="1:3">
      <c r="A1001" s="187" t="s">
        <v>5622</v>
      </c>
      <c r="B1001" s="188">
        <v>0.99780000000000002</v>
      </c>
      <c r="C1001" s="188"/>
    </row>
    <row r="1002" spans="1:3">
      <c r="A1002" s="187" t="s">
        <v>5623</v>
      </c>
      <c r="B1002" s="188">
        <v>0.99260000000000004</v>
      </c>
      <c r="C1002" s="188"/>
    </row>
    <row r="1003" spans="1:3">
      <c r="A1003" s="187" t="s">
        <v>5624</v>
      </c>
      <c r="B1003" s="188">
        <v>0.99239999999999995</v>
      </c>
      <c r="C1003" s="188"/>
    </row>
    <row r="1004" spans="1:3">
      <c r="A1004" s="187" t="s">
        <v>5625</v>
      </c>
      <c r="B1004" s="188">
        <v>0.97409999999999997</v>
      </c>
      <c r="C1004" s="188"/>
    </row>
    <row r="1005" spans="1:3">
      <c r="A1005" s="187" t="s">
        <v>5626</v>
      </c>
      <c r="B1005" s="188">
        <v>0.99390000000000001</v>
      </c>
      <c r="C1005" s="188"/>
    </row>
    <row r="1006" spans="1:3">
      <c r="A1006" s="187" t="s">
        <v>5627</v>
      </c>
      <c r="B1006" s="188">
        <v>0.99809999999999999</v>
      </c>
      <c r="C1006" s="188"/>
    </row>
    <row r="1007" spans="1:3">
      <c r="A1007" s="187" t="s">
        <v>5628</v>
      </c>
      <c r="B1007" s="188">
        <v>0.99480000000000002</v>
      </c>
      <c r="C1007" s="188"/>
    </row>
    <row r="1008" spans="1:3">
      <c r="A1008" s="187" t="s">
        <v>5629</v>
      </c>
      <c r="B1008" s="188">
        <v>0.99750000000000005</v>
      </c>
      <c r="C1008" s="188"/>
    </row>
    <row r="1009" spans="1:3">
      <c r="A1009" s="187" t="s">
        <v>5630</v>
      </c>
      <c r="B1009" s="188">
        <v>0.99239999999999995</v>
      </c>
      <c r="C1009" s="188"/>
    </row>
    <row r="1010" spans="1:3">
      <c r="A1010" s="187" t="s">
        <v>5631</v>
      </c>
      <c r="B1010" s="188">
        <v>0.99670000000000003</v>
      </c>
      <c r="C1010" s="188"/>
    </row>
    <row r="1011" spans="1:3">
      <c r="A1011" s="187" t="s">
        <v>5632</v>
      </c>
      <c r="B1011" s="188">
        <v>0.9899</v>
      </c>
      <c r="C1011" s="188"/>
    </row>
    <row r="1012" spans="1:3">
      <c r="A1012" s="187" t="s">
        <v>5633</v>
      </c>
      <c r="B1012" s="188">
        <v>0.99760000000000004</v>
      </c>
      <c r="C1012" s="188"/>
    </row>
    <row r="1013" spans="1:3">
      <c r="A1013" s="187" t="s">
        <v>5634</v>
      </c>
      <c r="B1013" s="188">
        <v>0.99490000000000001</v>
      </c>
      <c r="C1013" s="188"/>
    </row>
    <row r="1014" spans="1:3">
      <c r="A1014" s="187" t="s">
        <v>5635</v>
      </c>
      <c r="B1014" s="188">
        <v>0.98770000000000002</v>
      </c>
      <c r="C1014" s="188"/>
    </row>
    <row r="1015" spans="1:3">
      <c r="A1015" s="187" t="s">
        <v>5636</v>
      </c>
      <c r="B1015" s="188">
        <v>0.99860000000000004</v>
      </c>
      <c r="C1015" s="188"/>
    </row>
    <row r="1016" spans="1:3">
      <c r="A1016" s="187" t="s">
        <v>5637</v>
      </c>
      <c r="B1016" s="188">
        <v>0.98399999999999999</v>
      </c>
      <c r="C1016" s="188"/>
    </row>
    <row r="1017" spans="1:3">
      <c r="A1017" s="187" t="s">
        <v>5638</v>
      </c>
      <c r="B1017" s="188">
        <v>1</v>
      </c>
      <c r="C1017" s="188"/>
    </row>
    <row r="1018" spans="1:3">
      <c r="A1018" s="187" t="s">
        <v>5639</v>
      </c>
      <c r="B1018" s="188">
        <v>0.98970000000000002</v>
      </c>
      <c r="C1018" s="188"/>
    </row>
    <row r="1019" spans="1:3">
      <c r="A1019" s="187" t="s">
        <v>5640</v>
      </c>
      <c r="B1019" s="188">
        <v>1</v>
      </c>
      <c r="C1019" s="188"/>
    </row>
    <row r="1020" spans="1:3">
      <c r="A1020" s="187" t="s">
        <v>5641</v>
      </c>
      <c r="B1020" s="188">
        <v>0.99860000000000004</v>
      </c>
      <c r="C1020" s="188"/>
    </row>
    <row r="1021" spans="1:3">
      <c r="A1021" s="187" t="s">
        <v>5642</v>
      </c>
      <c r="B1021" s="188">
        <v>0.98719999999999997</v>
      </c>
      <c r="C1021" s="188"/>
    </row>
    <row r="1022" spans="1:3">
      <c r="A1022" s="187" t="s">
        <v>5643</v>
      </c>
      <c r="B1022" s="188">
        <v>0.99619999999999997</v>
      </c>
      <c r="C1022" s="188"/>
    </row>
    <row r="1023" spans="1:3">
      <c r="A1023" s="187" t="s">
        <v>5644</v>
      </c>
      <c r="B1023" s="188">
        <v>0.98529999999999995</v>
      </c>
      <c r="C1023" s="188"/>
    </row>
    <row r="1024" spans="1:3">
      <c r="A1024" s="187" t="s">
        <v>5645</v>
      </c>
      <c r="B1024" s="188">
        <v>0.99160000000000004</v>
      </c>
      <c r="C1024" s="188"/>
    </row>
    <row r="1025" spans="1:3">
      <c r="A1025" s="187" t="s">
        <v>5646</v>
      </c>
      <c r="B1025" s="188">
        <v>0.99039999999999995</v>
      </c>
      <c r="C1025" s="188"/>
    </row>
    <row r="1026" spans="1:3">
      <c r="A1026" s="187" t="s">
        <v>5647</v>
      </c>
      <c r="B1026" s="188">
        <v>0.98509999999999998</v>
      </c>
      <c r="C1026" s="188"/>
    </row>
    <row r="1027" spans="1:3">
      <c r="A1027" s="187" t="s">
        <v>5648</v>
      </c>
      <c r="B1027" s="188">
        <v>0.99729999999999996</v>
      </c>
      <c r="C1027" s="188"/>
    </row>
    <row r="1028" spans="1:3">
      <c r="A1028" s="187" t="s">
        <v>5649</v>
      </c>
      <c r="B1028" s="188">
        <v>1</v>
      </c>
      <c r="C1028" s="188"/>
    </row>
    <row r="1029" spans="1:3">
      <c r="A1029" s="187" t="s">
        <v>5650</v>
      </c>
      <c r="B1029" s="188">
        <v>0.99309999999999998</v>
      </c>
      <c r="C1029" s="188"/>
    </row>
    <row r="1030" spans="1:3">
      <c r="A1030" s="187" t="s">
        <v>5651</v>
      </c>
      <c r="B1030" s="188">
        <v>0.99590000000000001</v>
      </c>
      <c r="C1030" s="188"/>
    </row>
    <row r="1031" spans="1:3">
      <c r="A1031" s="187" t="s">
        <v>5652</v>
      </c>
      <c r="B1031" s="188">
        <v>0.99839999999999995</v>
      </c>
      <c r="C1031" s="188"/>
    </row>
    <row r="1032" spans="1:3">
      <c r="A1032" s="187" t="s">
        <v>5653</v>
      </c>
      <c r="B1032" s="188">
        <v>0.99009999999999998</v>
      </c>
      <c r="C1032" s="188"/>
    </row>
    <row r="1033" spans="1:3">
      <c r="A1033" s="187" t="s">
        <v>5654</v>
      </c>
      <c r="B1033" s="188">
        <v>0.99709999999999999</v>
      </c>
      <c r="C1033" s="188"/>
    </row>
    <row r="1034" spans="1:3">
      <c r="A1034" s="187" t="s">
        <v>5655</v>
      </c>
      <c r="B1034" s="188">
        <v>0.9929</v>
      </c>
      <c r="C1034" s="188"/>
    </row>
    <row r="1035" spans="1:3">
      <c r="A1035" s="187" t="s">
        <v>5656</v>
      </c>
      <c r="B1035" s="188">
        <v>0.99639999999999995</v>
      </c>
      <c r="C1035" s="188"/>
    </row>
    <row r="1036" spans="1:3">
      <c r="A1036" s="187" t="s">
        <v>5657</v>
      </c>
      <c r="B1036" s="188">
        <v>0.99990000000000001</v>
      </c>
      <c r="C1036" s="188"/>
    </row>
    <row r="1037" spans="1:3">
      <c r="A1037" s="187" t="s">
        <v>5658</v>
      </c>
      <c r="B1037" s="188">
        <v>0.99039999999999995</v>
      </c>
      <c r="C1037" s="188"/>
    </row>
    <row r="1038" spans="1:3">
      <c r="A1038" s="187" t="s">
        <v>5659</v>
      </c>
      <c r="B1038" s="188">
        <v>0.9909</v>
      </c>
      <c r="C1038" s="188"/>
    </row>
    <row r="1039" spans="1:3">
      <c r="A1039" s="187" t="s">
        <v>5660</v>
      </c>
      <c r="B1039" s="188">
        <v>0.99850000000000005</v>
      </c>
      <c r="C1039" s="188"/>
    </row>
    <row r="1040" spans="1:3">
      <c r="A1040" s="187" t="s">
        <v>5661</v>
      </c>
      <c r="B1040" s="188">
        <v>0.97919999999999996</v>
      </c>
      <c r="C1040" s="188"/>
    </row>
    <row r="1041" spans="1:3">
      <c r="A1041" s="187" t="s">
        <v>5662</v>
      </c>
      <c r="B1041" s="188">
        <v>0.99970000000000003</v>
      </c>
      <c r="C1041" s="188"/>
    </row>
    <row r="1042" spans="1:3">
      <c r="A1042" s="187" t="s">
        <v>5663</v>
      </c>
      <c r="B1042" s="188">
        <v>0.99719999999999998</v>
      </c>
      <c r="C1042" s="188"/>
    </row>
    <row r="1043" spans="1:3">
      <c r="A1043" s="187" t="s">
        <v>5664</v>
      </c>
      <c r="B1043" s="188">
        <v>0.99019999999999997</v>
      </c>
      <c r="C1043" s="188"/>
    </row>
    <row r="1044" spans="1:3">
      <c r="A1044" s="187" t="s">
        <v>5665</v>
      </c>
      <c r="B1044" s="188">
        <v>1</v>
      </c>
      <c r="C1044" s="188"/>
    </row>
    <row r="1045" spans="1:3">
      <c r="A1045" s="187" t="s">
        <v>5666</v>
      </c>
      <c r="B1045" s="188">
        <v>0.99419999999999997</v>
      </c>
      <c r="C1045" s="188"/>
    </row>
    <row r="1046" spans="1:3">
      <c r="A1046" s="187" t="s">
        <v>5667</v>
      </c>
      <c r="B1046" s="188">
        <v>1</v>
      </c>
      <c r="C1046" s="188"/>
    </row>
    <row r="1047" spans="1:3">
      <c r="A1047" s="187" t="s">
        <v>5668</v>
      </c>
      <c r="B1047" s="188">
        <v>1</v>
      </c>
      <c r="C1047" s="188"/>
    </row>
    <row r="1048" spans="1:3">
      <c r="A1048" s="187" t="s">
        <v>5669</v>
      </c>
      <c r="B1048" s="188">
        <v>0.97909999999999997</v>
      </c>
      <c r="C1048" s="188"/>
    </row>
    <row r="1049" spans="1:3">
      <c r="A1049" s="187" t="s">
        <v>9700</v>
      </c>
      <c r="B1049" s="188">
        <v>0.99319999999999997</v>
      </c>
      <c r="C1049" s="188"/>
    </row>
    <row r="1050" spans="1:3">
      <c r="A1050" s="187" t="s">
        <v>5670</v>
      </c>
      <c r="B1050" s="188">
        <v>0.9869</v>
      </c>
      <c r="C1050" s="188"/>
    </row>
    <row r="1051" spans="1:3">
      <c r="A1051" s="187" t="s">
        <v>5671</v>
      </c>
      <c r="B1051" s="188">
        <v>0.996</v>
      </c>
      <c r="C1051" s="188"/>
    </row>
    <row r="1052" spans="1:3">
      <c r="A1052" s="187" t="s">
        <v>5672</v>
      </c>
      <c r="B1052" s="188">
        <v>0.98980000000000001</v>
      </c>
      <c r="C1052" s="188"/>
    </row>
    <row r="1053" spans="1:3">
      <c r="A1053" s="187" t="s">
        <v>5673</v>
      </c>
      <c r="B1053" s="188">
        <v>0.99490000000000001</v>
      </c>
      <c r="C1053" s="188"/>
    </row>
    <row r="1054" spans="1:3">
      <c r="A1054" s="187" t="s">
        <v>5674</v>
      </c>
      <c r="B1054" s="188">
        <v>0.99819999999999998</v>
      </c>
      <c r="C1054" s="188"/>
    </row>
    <row r="1055" spans="1:3">
      <c r="A1055" s="187" t="s">
        <v>5675</v>
      </c>
      <c r="B1055" s="188">
        <v>0.99350000000000005</v>
      </c>
      <c r="C1055" s="188"/>
    </row>
    <row r="1056" spans="1:3">
      <c r="A1056" s="187" t="s">
        <v>5676</v>
      </c>
      <c r="B1056" s="188">
        <v>0.99960000000000004</v>
      </c>
      <c r="C1056" s="188"/>
    </row>
    <row r="1057" spans="1:3">
      <c r="A1057" s="187" t="s">
        <v>5677</v>
      </c>
      <c r="B1057" s="188">
        <v>0.99960000000000004</v>
      </c>
      <c r="C1057" s="188"/>
    </row>
    <row r="1058" spans="1:3">
      <c r="A1058" s="187" t="s">
        <v>5678</v>
      </c>
      <c r="B1058" s="188">
        <v>0.99919999999999998</v>
      </c>
      <c r="C1058" s="188"/>
    </row>
    <row r="1059" spans="1:3">
      <c r="A1059" s="187" t="s">
        <v>5679</v>
      </c>
      <c r="B1059" s="188">
        <v>0.99609999999999999</v>
      </c>
      <c r="C1059" s="188"/>
    </row>
    <row r="1060" spans="1:3">
      <c r="A1060" s="187" t="s">
        <v>5680</v>
      </c>
      <c r="B1060" s="188">
        <v>0.99850000000000005</v>
      </c>
      <c r="C1060" s="188"/>
    </row>
    <row r="1061" spans="1:3">
      <c r="A1061" s="187" t="s">
        <v>5681</v>
      </c>
      <c r="B1061" s="188">
        <v>0.99790000000000001</v>
      </c>
      <c r="C1061" s="188"/>
    </row>
    <row r="1062" spans="1:3">
      <c r="A1062" s="187" t="s">
        <v>5682</v>
      </c>
      <c r="B1062" s="188">
        <v>0.99839999999999995</v>
      </c>
      <c r="C1062" s="188"/>
    </row>
    <row r="1063" spans="1:3">
      <c r="A1063" s="187" t="s">
        <v>5683</v>
      </c>
      <c r="B1063" s="188">
        <v>0.99139999999999995</v>
      </c>
      <c r="C1063" s="188"/>
    </row>
    <row r="1064" spans="1:3">
      <c r="A1064" s="187" t="s">
        <v>5684</v>
      </c>
      <c r="B1064" s="188">
        <v>0.99709999999999999</v>
      </c>
      <c r="C1064" s="188"/>
    </row>
    <row r="1065" spans="1:3">
      <c r="A1065" s="187" t="s">
        <v>5685</v>
      </c>
      <c r="B1065" s="188">
        <v>0.999</v>
      </c>
      <c r="C1065" s="188"/>
    </row>
    <row r="1066" spans="1:3">
      <c r="A1066" s="187" t="s">
        <v>5686</v>
      </c>
      <c r="B1066" s="188">
        <v>0.99609999999999999</v>
      </c>
      <c r="C1066" s="188"/>
    </row>
    <row r="1067" spans="1:3">
      <c r="A1067" s="187" t="s">
        <v>5687</v>
      </c>
      <c r="B1067" s="188">
        <v>0.99970000000000003</v>
      </c>
      <c r="C1067" s="188"/>
    </row>
    <row r="1068" spans="1:3">
      <c r="A1068" s="187" t="s">
        <v>5688</v>
      </c>
      <c r="B1068" s="188">
        <v>0.97989999999999999</v>
      </c>
      <c r="C1068" s="188"/>
    </row>
    <row r="1069" spans="1:3">
      <c r="A1069" s="187" t="s">
        <v>5689</v>
      </c>
      <c r="B1069" s="188">
        <v>0.99870000000000003</v>
      </c>
      <c r="C1069" s="188"/>
    </row>
    <row r="1070" spans="1:3">
      <c r="A1070" s="187" t="s">
        <v>5690</v>
      </c>
      <c r="B1070" s="188">
        <v>0.99880000000000002</v>
      </c>
      <c r="C1070" s="188"/>
    </row>
    <row r="1071" spans="1:3">
      <c r="A1071" s="187" t="s">
        <v>5691</v>
      </c>
      <c r="B1071" s="188">
        <v>1</v>
      </c>
      <c r="C1071" s="188"/>
    </row>
    <row r="1072" spans="1:3">
      <c r="A1072" s="187" t="s">
        <v>5692</v>
      </c>
      <c r="B1072" s="188">
        <v>0.99609999999999999</v>
      </c>
      <c r="C1072" s="188"/>
    </row>
    <row r="1073" spans="1:3">
      <c r="A1073" s="187" t="s">
        <v>5693</v>
      </c>
      <c r="B1073" s="188">
        <v>0.99219999999999997</v>
      </c>
      <c r="C1073" s="188"/>
    </row>
    <row r="1074" spans="1:3">
      <c r="A1074" s="187" t="s">
        <v>5694</v>
      </c>
      <c r="B1074" s="188">
        <v>0.98450000000000004</v>
      </c>
      <c r="C1074" s="188"/>
    </row>
    <row r="1075" spans="1:3">
      <c r="A1075" s="187" t="s">
        <v>5695</v>
      </c>
      <c r="B1075" s="188">
        <v>0.99170000000000003</v>
      </c>
      <c r="C1075" s="188"/>
    </row>
    <row r="1076" spans="1:3">
      <c r="A1076" s="187" t="s">
        <v>5696</v>
      </c>
      <c r="B1076" s="188">
        <v>0.99750000000000005</v>
      </c>
      <c r="C1076" s="188"/>
    </row>
    <row r="1077" spans="1:3">
      <c r="A1077" s="187" t="s">
        <v>5697</v>
      </c>
      <c r="B1077" s="188">
        <v>0.998</v>
      </c>
      <c r="C1077" s="188"/>
    </row>
    <row r="1078" spans="1:3">
      <c r="A1078" s="187" t="s">
        <v>5698</v>
      </c>
      <c r="B1078" s="188">
        <v>1</v>
      </c>
      <c r="C1078" s="188"/>
    </row>
    <row r="1079" spans="1:3">
      <c r="A1079" s="187" t="s">
        <v>5699</v>
      </c>
      <c r="B1079" s="188">
        <v>0.99670000000000003</v>
      </c>
      <c r="C1079" s="188"/>
    </row>
    <row r="1080" spans="1:3">
      <c r="A1080" s="187" t="s">
        <v>5700</v>
      </c>
      <c r="B1080" s="188">
        <v>0.99970000000000003</v>
      </c>
      <c r="C1080" s="188"/>
    </row>
    <row r="1081" spans="1:3">
      <c r="A1081" s="187" t="s">
        <v>5701</v>
      </c>
      <c r="B1081" s="188">
        <v>0.99950000000000006</v>
      </c>
      <c r="C1081" s="188"/>
    </row>
    <row r="1082" spans="1:3">
      <c r="A1082" s="187" t="s">
        <v>5702</v>
      </c>
      <c r="B1082" s="188">
        <v>1</v>
      </c>
      <c r="C1082" s="188"/>
    </row>
    <row r="1083" spans="1:3">
      <c r="A1083" s="187" t="s">
        <v>5703</v>
      </c>
      <c r="B1083" s="188">
        <v>0.99809999999999999</v>
      </c>
      <c r="C1083" s="188"/>
    </row>
    <row r="1084" spans="1:3">
      <c r="A1084" s="187" t="s">
        <v>5704</v>
      </c>
      <c r="B1084" s="188">
        <v>1</v>
      </c>
      <c r="C1084" s="188"/>
    </row>
    <row r="1085" spans="1:3">
      <c r="A1085" s="187" t="s">
        <v>5705</v>
      </c>
      <c r="B1085" s="188">
        <v>1</v>
      </c>
      <c r="C1085" s="188"/>
    </row>
    <row r="1086" spans="1:3">
      <c r="A1086" s="187" t="s">
        <v>5706</v>
      </c>
      <c r="B1086" s="188">
        <v>0.97809999999999997</v>
      </c>
      <c r="C1086" s="188"/>
    </row>
    <row r="1087" spans="1:3">
      <c r="A1087" s="187" t="s">
        <v>5707</v>
      </c>
      <c r="B1087" s="188">
        <v>1</v>
      </c>
      <c r="C1087" s="188"/>
    </row>
    <row r="1088" spans="1:3">
      <c r="A1088" s="187" t="s">
        <v>5708</v>
      </c>
      <c r="B1088" s="188">
        <v>0.99819999999999998</v>
      </c>
      <c r="C1088" s="188"/>
    </row>
    <row r="1089" spans="1:3">
      <c r="A1089" s="187" t="s">
        <v>5709</v>
      </c>
      <c r="B1089" s="188">
        <v>0.98419999999999996</v>
      </c>
      <c r="C1089" s="188"/>
    </row>
    <row r="1090" spans="1:3">
      <c r="A1090" s="187" t="s">
        <v>5710</v>
      </c>
      <c r="B1090" s="188">
        <v>0.99970000000000003</v>
      </c>
      <c r="C1090" s="188"/>
    </row>
    <row r="1091" spans="1:3">
      <c r="A1091" s="187" t="s">
        <v>5711</v>
      </c>
      <c r="B1091" s="188">
        <v>0.98850000000000005</v>
      </c>
      <c r="C1091" s="188"/>
    </row>
    <row r="1092" spans="1:3">
      <c r="A1092" s="187" t="s">
        <v>5712</v>
      </c>
      <c r="B1092" s="188">
        <v>0.99980000000000002</v>
      </c>
      <c r="C1092" s="188"/>
    </row>
    <row r="1093" spans="1:3">
      <c r="A1093" s="187" t="s">
        <v>5713</v>
      </c>
      <c r="B1093" s="188">
        <v>0.98609999999999998</v>
      </c>
      <c r="C1093" s="188"/>
    </row>
    <row r="1094" spans="1:3">
      <c r="A1094" s="187" t="s">
        <v>5714</v>
      </c>
      <c r="B1094" s="188">
        <v>0.97170000000000001</v>
      </c>
      <c r="C1094" s="188"/>
    </row>
    <row r="1095" spans="1:3">
      <c r="A1095" s="187" t="s">
        <v>5715</v>
      </c>
      <c r="B1095" s="188">
        <v>0.99819999999999998</v>
      </c>
      <c r="C1095" s="188"/>
    </row>
    <row r="1096" spans="1:3">
      <c r="A1096" s="187" t="s">
        <v>5716</v>
      </c>
      <c r="B1096" s="188">
        <v>0.99409999999999998</v>
      </c>
      <c r="C1096" s="188"/>
    </row>
    <row r="1097" spans="1:3">
      <c r="A1097" s="187" t="s">
        <v>5717</v>
      </c>
      <c r="B1097" s="188">
        <v>1</v>
      </c>
      <c r="C1097" s="188"/>
    </row>
    <row r="1098" spans="1:3">
      <c r="A1098" s="187" t="s">
        <v>5718</v>
      </c>
      <c r="B1098" s="188">
        <v>1</v>
      </c>
      <c r="C1098" s="188"/>
    </row>
    <row r="1099" spans="1:3">
      <c r="A1099" s="187" t="s">
        <v>5719</v>
      </c>
      <c r="B1099" s="188">
        <v>0.98240000000000005</v>
      </c>
      <c r="C1099" s="188"/>
    </row>
    <row r="1100" spans="1:3">
      <c r="A1100" s="187" t="s">
        <v>5720</v>
      </c>
      <c r="B1100" s="188">
        <v>1</v>
      </c>
      <c r="C1100" s="188"/>
    </row>
    <row r="1101" spans="1:3">
      <c r="A1101" s="187" t="s">
        <v>5721</v>
      </c>
      <c r="B1101" s="188">
        <v>0.99780000000000002</v>
      </c>
      <c r="C1101" s="188"/>
    </row>
    <row r="1102" spans="1:3">
      <c r="A1102" s="187" t="s">
        <v>5722</v>
      </c>
      <c r="B1102" s="188">
        <v>0.99709999999999999</v>
      </c>
      <c r="C1102" s="188"/>
    </row>
    <row r="1103" spans="1:3">
      <c r="A1103" s="187" t="s">
        <v>5723</v>
      </c>
      <c r="B1103" s="188">
        <v>1</v>
      </c>
      <c r="C1103" s="188"/>
    </row>
    <row r="1104" spans="1:3">
      <c r="A1104" s="187" t="s">
        <v>5724</v>
      </c>
      <c r="B1104" s="188">
        <v>0.99580000000000002</v>
      </c>
      <c r="C1104" s="188"/>
    </row>
    <row r="1105" spans="1:3">
      <c r="A1105" s="187" t="s">
        <v>5725</v>
      </c>
      <c r="B1105" s="188">
        <v>0.98599999999999999</v>
      </c>
      <c r="C1105" s="188"/>
    </row>
    <row r="1106" spans="1:3">
      <c r="A1106" s="187" t="s">
        <v>5726</v>
      </c>
      <c r="B1106" s="188">
        <v>1</v>
      </c>
      <c r="C1106" s="188"/>
    </row>
    <row r="1107" spans="1:3">
      <c r="A1107" s="187" t="s">
        <v>5727</v>
      </c>
      <c r="B1107" s="188">
        <v>0.99490000000000001</v>
      </c>
      <c r="C1107" s="188"/>
    </row>
    <row r="1108" spans="1:3">
      <c r="A1108" s="187" t="s">
        <v>5728</v>
      </c>
      <c r="B1108" s="188">
        <v>0.99590000000000001</v>
      </c>
      <c r="C1108" s="188"/>
    </row>
    <row r="1109" spans="1:3">
      <c r="A1109" s="187" t="s">
        <v>5729</v>
      </c>
      <c r="B1109" s="188">
        <v>0.99460000000000004</v>
      </c>
      <c r="C1109" s="188"/>
    </row>
    <row r="1110" spans="1:3">
      <c r="A1110" s="187" t="s">
        <v>9701</v>
      </c>
      <c r="B1110" s="188">
        <v>0.99919999999999998</v>
      </c>
      <c r="C1110" s="188"/>
    </row>
    <row r="1111" spans="1:3">
      <c r="A1111" s="187" t="s">
        <v>5730</v>
      </c>
      <c r="B1111" s="188">
        <v>0.99609999999999999</v>
      </c>
      <c r="C1111" s="188"/>
    </row>
    <row r="1112" spans="1:3">
      <c r="A1112" s="187" t="s">
        <v>5731</v>
      </c>
      <c r="B1112" s="188">
        <v>0.99939999999999996</v>
      </c>
      <c r="C1112" s="188"/>
    </row>
    <row r="1113" spans="1:3">
      <c r="A1113" s="187" t="s">
        <v>5732</v>
      </c>
      <c r="B1113" s="188">
        <v>1</v>
      </c>
      <c r="C1113" s="188"/>
    </row>
    <row r="1114" spans="1:3">
      <c r="A1114" s="187" t="s">
        <v>5733</v>
      </c>
      <c r="B1114" s="188">
        <v>0.99960000000000004</v>
      </c>
      <c r="C1114" s="188"/>
    </row>
    <row r="1115" spans="1:3">
      <c r="A1115" s="187" t="s">
        <v>5734</v>
      </c>
      <c r="B1115" s="188">
        <v>1</v>
      </c>
      <c r="C1115" s="188"/>
    </row>
    <row r="1116" spans="1:3">
      <c r="A1116" s="187" t="s">
        <v>9702</v>
      </c>
      <c r="B1116" s="188">
        <v>0.98880000000000001</v>
      </c>
      <c r="C1116" s="188"/>
    </row>
    <row r="1117" spans="1:3">
      <c r="A1117" s="187" t="s">
        <v>5735</v>
      </c>
      <c r="B1117" s="188">
        <v>1</v>
      </c>
      <c r="C1117" s="188"/>
    </row>
    <row r="1118" spans="1:3">
      <c r="A1118" s="187" t="s">
        <v>5736</v>
      </c>
      <c r="B1118" s="188">
        <v>0.9929</v>
      </c>
      <c r="C1118" s="188"/>
    </row>
    <row r="1119" spans="1:3">
      <c r="A1119" s="187" t="s">
        <v>5737</v>
      </c>
      <c r="B1119" s="188">
        <v>1</v>
      </c>
      <c r="C1119" s="188"/>
    </row>
    <row r="1120" spans="1:3">
      <c r="A1120" s="187" t="s">
        <v>5738</v>
      </c>
      <c r="B1120" s="188">
        <v>1</v>
      </c>
      <c r="C1120" s="188"/>
    </row>
    <row r="1121" spans="1:3">
      <c r="A1121" s="187" t="s">
        <v>5739</v>
      </c>
      <c r="B1121" s="188">
        <v>0.99839999999999995</v>
      </c>
      <c r="C1121" s="188"/>
    </row>
    <row r="1122" spans="1:3">
      <c r="A1122" s="187" t="s">
        <v>5740</v>
      </c>
      <c r="B1122" s="188">
        <v>1</v>
      </c>
      <c r="C1122" s="188"/>
    </row>
    <row r="1123" spans="1:3">
      <c r="A1123" s="187" t="s">
        <v>9703</v>
      </c>
      <c r="B1123" s="188">
        <v>1</v>
      </c>
      <c r="C1123" s="188"/>
    </row>
    <row r="1124" spans="1:3">
      <c r="A1124" s="187" t="s">
        <v>5741</v>
      </c>
      <c r="B1124" s="188">
        <v>0.99370000000000003</v>
      </c>
      <c r="C1124" s="188"/>
    </row>
    <row r="1125" spans="1:3">
      <c r="A1125" s="187" t="s">
        <v>5742</v>
      </c>
      <c r="B1125" s="188">
        <v>0.99829999999999997</v>
      </c>
      <c r="C1125" s="188"/>
    </row>
    <row r="1126" spans="1:3">
      <c r="A1126" s="187" t="s">
        <v>5743</v>
      </c>
      <c r="B1126" s="188">
        <v>1</v>
      </c>
      <c r="C1126" s="188"/>
    </row>
    <row r="1127" spans="1:3">
      <c r="A1127" s="187" t="s">
        <v>5744</v>
      </c>
      <c r="B1127" s="188">
        <v>1</v>
      </c>
      <c r="C1127" s="188"/>
    </row>
    <row r="1128" spans="1:3">
      <c r="A1128" s="187" t="s">
        <v>5745</v>
      </c>
      <c r="B1128" s="188">
        <v>0.99260000000000004</v>
      </c>
      <c r="C1128" s="188"/>
    </row>
    <row r="1129" spans="1:3">
      <c r="A1129" s="187" t="s">
        <v>5746</v>
      </c>
      <c r="B1129" s="188">
        <v>0.998</v>
      </c>
      <c r="C1129" s="188"/>
    </row>
    <row r="1130" spans="1:3">
      <c r="A1130" s="187" t="s">
        <v>5747</v>
      </c>
      <c r="B1130" s="188">
        <v>0.99980000000000002</v>
      </c>
      <c r="C1130" s="188"/>
    </row>
    <row r="1131" spans="1:3">
      <c r="A1131" s="187" t="s">
        <v>5748</v>
      </c>
      <c r="B1131" s="188">
        <v>0.99719999999999998</v>
      </c>
      <c r="C1131" s="188"/>
    </row>
    <row r="1132" spans="1:3">
      <c r="A1132" s="187" t="s">
        <v>5749</v>
      </c>
      <c r="B1132" s="188">
        <v>0.97</v>
      </c>
      <c r="C1132" s="188"/>
    </row>
    <row r="1133" spans="1:3">
      <c r="A1133" s="187" t="s">
        <v>5750</v>
      </c>
      <c r="B1133" s="188">
        <v>1</v>
      </c>
      <c r="C1133" s="188"/>
    </row>
    <row r="1134" spans="1:3">
      <c r="A1134" s="187" t="s">
        <v>5752</v>
      </c>
      <c r="B1134" s="188">
        <v>1</v>
      </c>
      <c r="C1134" s="188"/>
    </row>
    <row r="1135" spans="1:3">
      <c r="A1135" s="187" t="s">
        <v>9704</v>
      </c>
      <c r="B1135" s="188">
        <v>1</v>
      </c>
      <c r="C1135" s="188"/>
    </row>
    <row r="1136" spans="1:3">
      <c r="A1136" s="187" t="s">
        <v>5753</v>
      </c>
      <c r="B1136" s="188">
        <v>1</v>
      </c>
      <c r="C1136" s="188"/>
    </row>
    <row r="1137" spans="1:3">
      <c r="A1137" s="187" t="s">
        <v>5754</v>
      </c>
      <c r="B1137" s="188">
        <v>1</v>
      </c>
      <c r="C1137" s="188"/>
    </row>
    <row r="1138" spans="1:3">
      <c r="A1138" s="187" t="s">
        <v>5755</v>
      </c>
      <c r="B1138" s="188">
        <v>1</v>
      </c>
      <c r="C1138" s="188"/>
    </row>
    <row r="1139" spans="1:3">
      <c r="A1139" s="187" t="s">
        <v>5756</v>
      </c>
      <c r="B1139" s="188">
        <v>0.99719999999999998</v>
      </c>
      <c r="C1139" s="188"/>
    </row>
    <row r="1140" spans="1:3">
      <c r="A1140" s="187" t="s">
        <v>5757</v>
      </c>
      <c r="B1140" s="188">
        <v>0.999</v>
      </c>
      <c r="C1140" s="188"/>
    </row>
    <row r="1141" spans="1:3">
      <c r="A1141" s="187" t="s">
        <v>5758</v>
      </c>
      <c r="B1141" s="188">
        <v>0.9748</v>
      </c>
      <c r="C1141" s="188"/>
    </row>
    <row r="1142" spans="1:3">
      <c r="A1142" s="187" t="s">
        <v>5759</v>
      </c>
      <c r="B1142" s="188">
        <v>0.99890000000000001</v>
      </c>
      <c r="C1142" s="188"/>
    </row>
    <row r="1143" spans="1:3">
      <c r="A1143" s="187" t="s">
        <v>5760</v>
      </c>
      <c r="B1143" s="188">
        <v>0.99650000000000005</v>
      </c>
      <c r="C1143" s="188"/>
    </row>
    <row r="1144" spans="1:3">
      <c r="A1144" s="187" t="s">
        <v>5761</v>
      </c>
      <c r="B1144" s="188">
        <v>0.97529999999999994</v>
      </c>
      <c r="C1144" s="188"/>
    </row>
    <row r="1145" spans="1:3">
      <c r="A1145" s="187" t="s">
        <v>5762</v>
      </c>
      <c r="B1145" s="188">
        <v>0.99809999999999999</v>
      </c>
      <c r="C1145" s="188"/>
    </row>
    <row r="1146" spans="1:3">
      <c r="A1146" s="187" t="s">
        <v>5763</v>
      </c>
      <c r="B1146" s="188">
        <v>0.99870000000000003</v>
      </c>
      <c r="C1146" s="188"/>
    </row>
    <row r="1147" spans="1:3">
      <c r="A1147" s="187" t="s">
        <v>5764</v>
      </c>
      <c r="B1147" s="188">
        <v>1</v>
      </c>
      <c r="C1147" s="188"/>
    </row>
    <row r="1148" spans="1:3">
      <c r="A1148" s="187" t="s">
        <v>5765</v>
      </c>
      <c r="B1148" s="188">
        <v>0.99429999999999996</v>
      </c>
      <c r="C1148" s="188"/>
    </row>
    <row r="1149" spans="1:3">
      <c r="A1149" s="187" t="s">
        <v>5766</v>
      </c>
      <c r="B1149" s="188">
        <v>0.99770000000000003</v>
      </c>
      <c r="C1149" s="188"/>
    </row>
    <row r="1150" spans="1:3">
      <c r="A1150" s="187" t="s">
        <v>5767</v>
      </c>
      <c r="B1150" s="188">
        <v>1</v>
      </c>
      <c r="C1150" s="188"/>
    </row>
    <row r="1151" spans="1:3">
      <c r="A1151" s="187" t="s">
        <v>5768</v>
      </c>
      <c r="B1151" s="188">
        <v>0.99829999999999997</v>
      </c>
      <c r="C1151" s="188"/>
    </row>
    <row r="1152" spans="1:3">
      <c r="A1152" s="187" t="s">
        <v>5769</v>
      </c>
      <c r="B1152" s="188">
        <v>0.99960000000000004</v>
      </c>
      <c r="C1152" s="188"/>
    </row>
    <row r="1153" spans="1:3">
      <c r="A1153" s="187" t="s">
        <v>5770</v>
      </c>
      <c r="B1153" s="188">
        <v>0.98850000000000005</v>
      </c>
      <c r="C1153" s="188"/>
    </row>
    <row r="1154" spans="1:3">
      <c r="A1154" s="187" t="s">
        <v>5771</v>
      </c>
      <c r="B1154" s="188">
        <v>0.99929999999999997</v>
      </c>
      <c r="C1154" s="188"/>
    </row>
    <row r="1155" spans="1:3">
      <c r="A1155" s="187" t="s">
        <v>5772</v>
      </c>
      <c r="B1155" s="188">
        <v>1</v>
      </c>
      <c r="C1155" s="188"/>
    </row>
    <row r="1156" spans="1:3">
      <c r="A1156" s="187" t="s">
        <v>5773</v>
      </c>
      <c r="B1156" s="188">
        <v>0.99839999999999995</v>
      </c>
      <c r="C1156" s="188"/>
    </row>
    <row r="1157" spans="1:3">
      <c r="A1157" s="187" t="s">
        <v>5774</v>
      </c>
      <c r="B1157" s="188">
        <v>0.995</v>
      </c>
      <c r="C1157" s="188"/>
    </row>
    <row r="1158" spans="1:3">
      <c r="A1158" s="187" t="s">
        <v>5775</v>
      </c>
      <c r="B1158" s="188">
        <v>0.99880000000000002</v>
      </c>
      <c r="C1158" s="188"/>
    </row>
    <row r="1159" spans="1:3">
      <c r="A1159" s="187" t="s">
        <v>5776</v>
      </c>
      <c r="B1159" s="188">
        <v>0.98599999999999999</v>
      </c>
      <c r="C1159" s="188"/>
    </row>
    <row r="1160" spans="1:3">
      <c r="A1160" s="187" t="s">
        <v>5777</v>
      </c>
      <c r="B1160" s="188">
        <v>0.99990000000000001</v>
      </c>
      <c r="C1160" s="188"/>
    </row>
    <row r="1161" spans="1:3">
      <c r="A1161" s="187" t="s">
        <v>5778</v>
      </c>
      <c r="B1161" s="188">
        <v>1</v>
      </c>
      <c r="C1161" s="188"/>
    </row>
    <row r="1162" spans="1:3">
      <c r="A1162" s="187" t="s">
        <v>5779</v>
      </c>
      <c r="B1162" s="188">
        <v>0.99860000000000004</v>
      </c>
      <c r="C1162" s="188"/>
    </row>
    <row r="1163" spans="1:3">
      <c r="A1163" s="187" t="s">
        <v>5780</v>
      </c>
      <c r="B1163" s="188">
        <v>1</v>
      </c>
      <c r="C1163" s="188"/>
    </row>
    <row r="1164" spans="1:3">
      <c r="A1164" s="187" t="s">
        <v>5781</v>
      </c>
      <c r="B1164" s="188">
        <v>0.99</v>
      </c>
      <c r="C1164" s="188"/>
    </row>
    <row r="1165" spans="1:3">
      <c r="A1165" s="187" t="s">
        <v>5782</v>
      </c>
      <c r="B1165" s="188">
        <v>0.99560000000000004</v>
      </c>
      <c r="C1165" s="188"/>
    </row>
    <row r="1166" spans="1:3">
      <c r="A1166" s="187" t="s">
        <v>5783</v>
      </c>
      <c r="B1166" s="188">
        <v>1</v>
      </c>
      <c r="C1166" s="188"/>
    </row>
    <row r="1167" spans="1:3">
      <c r="A1167" s="187" t="s">
        <v>5784</v>
      </c>
      <c r="B1167" s="188">
        <v>0.98070000000000002</v>
      </c>
      <c r="C1167" s="188"/>
    </row>
    <row r="1168" spans="1:3">
      <c r="A1168" s="187" t="s">
        <v>5785</v>
      </c>
      <c r="B1168" s="188">
        <v>1</v>
      </c>
      <c r="C1168" s="188"/>
    </row>
    <row r="1169" spans="1:3">
      <c r="A1169" s="187" t="s">
        <v>5786</v>
      </c>
      <c r="B1169" s="188">
        <v>1</v>
      </c>
      <c r="C1169" s="188"/>
    </row>
    <row r="1170" spans="1:3">
      <c r="A1170" s="187" t="s">
        <v>5787</v>
      </c>
      <c r="B1170" s="188">
        <v>0.99919999999999998</v>
      </c>
      <c r="C1170" s="188"/>
    </row>
    <row r="1171" spans="1:3">
      <c r="A1171" s="187" t="s">
        <v>5788</v>
      </c>
      <c r="B1171" s="188">
        <v>0.99850000000000005</v>
      </c>
      <c r="C1171" s="188"/>
    </row>
    <row r="1172" spans="1:3">
      <c r="A1172" s="187" t="s">
        <v>5789</v>
      </c>
      <c r="B1172" s="188">
        <v>0.998</v>
      </c>
      <c r="C1172" s="188"/>
    </row>
    <row r="1173" spans="1:3">
      <c r="A1173" s="187" t="s">
        <v>9705</v>
      </c>
      <c r="B1173" s="188">
        <v>1</v>
      </c>
      <c r="C1173" s="188"/>
    </row>
    <row r="1174" spans="1:3">
      <c r="A1174" s="187" t="s">
        <v>5790</v>
      </c>
      <c r="B1174" s="188">
        <v>1</v>
      </c>
      <c r="C1174" s="188"/>
    </row>
    <row r="1175" spans="1:3">
      <c r="A1175" s="187" t="s">
        <v>5791</v>
      </c>
      <c r="B1175" s="188">
        <v>0.99950000000000006</v>
      </c>
      <c r="C1175" s="188"/>
    </row>
    <row r="1176" spans="1:3">
      <c r="A1176" s="187" t="s">
        <v>5792</v>
      </c>
      <c r="B1176" s="188">
        <v>0.99850000000000005</v>
      </c>
      <c r="C1176" s="188"/>
    </row>
    <row r="1177" spans="1:3">
      <c r="A1177" s="187" t="s">
        <v>9706</v>
      </c>
      <c r="B1177" s="188">
        <v>1</v>
      </c>
      <c r="C1177" s="188"/>
    </row>
    <row r="1178" spans="1:3">
      <c r="A1178" s="187" t="s">
        <v>5793</v>
      </c>
      <c r="B1178" s="188">
        <v>0.99529999999999996</v>
      </c>
      <c r="C1178" s="188"/>
    </row>
    <row r="1179" spans="1:3">
      <c r="A1179" s="187" t="s">
        <v>5794</v>
      </c>
      <c r="B1179" s="188">
        <v>0.99150000000000005</v>
      </c>
      <c r="C1179" s="188"/>
    </row>
    <row r="1180" spans="1:3">
      <c r="A1180" s="187" t="s">
        <v>5795</v>
      </c>
      <c r="B1180" s="188">
        <v>0.99150000000000005</v>
      </c>
      <c r="C1180" s="188"/>
    </row>
    <row r="1181" spans="1:3">
      <c r="A1181" s="187" t="s">
        <v>5796</v>
      </c>
      <c r="B1181" s="188">
        <v>0.99790000000000001</v>
      </c>
      <c r="C1181" s="188"/>
    </row>
    <row r="1182" spans="1:3">
      <c r="A1182" s="187" t="s">
        <v>5797</v>
      </c>
      <c r="B1182" s="188">
        <v>0.998</v>
      </c>
      <c r="C1182" s="188"/>
    </row>
    <row r="1183" spans="1:3">
      <c r="A1183" s="187" t="s">
        <v>5798</v>
      </c>
      <c r="B1183" s="188">
        <v>1</v>
      </c>
      <c r="C1183" s="188"/>
    </row>
    <row r="1184" spans="1:3">
      <c r="A1184" s="187" t="s">
        <v>5799</v>
      </c>
      <c r="B1184" s="188">
        <v>0.99380000000000002</v>
      </c>
      <c r="C1184" s="188"/>
    </row>
    <row r="1185" spans="1:3">
      <c r="A1185" s="187" t="s">
        <v>5800</v>
      </c>
      <c r="B1185" s="188">
        <v>1</v>
      </c>
      <c r="C1185" s="188"/>
    </row>
    <row r="1186" spans="1:3">
      <c r="A1186" s="187" t="s">
        <v>5801</v>
      </c>
      <c r="B1186" s="188">
        <v>0.99809999999999999</v>
      </c>
      <c r="C1186" s="188"/>
    </row>
    <row r="1187" spans="1:3">
      <c r="A1187" s="187" t="s">
        <v>5802</v>
      </c>
      <c r="B1187" s="188">
        <v>0.99529999999999996</v>
      </c>
      <c r="C1187" s="188"/>
    </row>
    <row r="1188" spans="1:3">
      <c r="A1188" s="187" t="s">
        <v>5803</v>
      </c>
      <c r="B1188" s="188">
        <v>0.98209999999999997</v>
      </c>
      <c r="C1188" s="188"/>
    </row>
    <row r="1189" spans="1:3">
      <c r="A1189" s="187" t="s">
        <v>5804</v>
      </c>
      <c r="B1189" s="188">
        <v>0.98929999999999996</v>
      </c>
      <c r="C1189" s="188"/>
    </row>
    <row r="1190" spans="1:3">
      <c r="A1190" s="187" t="s">
        <v>5805</v>
      </c>
      <c r="B1190" s="188">
        <v>1</v>
      </c>
      <c r="C1190" s="188"/>
    </row>
    <row r="1191" spans="1:3">
      <c r="A1191" s="187" t="s">
        <v>5806</v>
      </c>
      <c r="B1191" s="188">
        <v>0.99309999999999998</v>
      </c>
      <c r="C1191" s="188"/>
    </row>
    <row r="1192" spans="1:3">
      <c r="A1192" s="187" t="s">
        <v>5807</v>
      </c>
      <c r="B1192" s="188">
        <v>1</v>
      </c>
      <c r="C1192" s="188"/>
    </row>
    <row r="1193" spans="1:3">
      <c r="A1193" s="187" t="s">
        <v>5808</v>
      </c>
      <c r="B1193" s="188">
        <v>0.99919999999999998</v>
      </c>
      <c r="C1193" s="188"/>
    </row>
    <row r="1194" spans="1:3">
      <c r="A1194" s="187" t="s">
        <v>5809</v>
      </c>
      <c r="B1194" s="188">
        <v>1</v>
      </c>
      <c r="C1194" s="188"/>
    </row>
    <row r="1195" spans="1:3">
      <c r="A1195" s="187" t="s">
        <v>5810</v>
      </c>
      <c r="B1195" s="188">
        <v>0.99939999999999996</v>
      </c>
      <c r="C1195" s="188"/>
    </row>
    <row r="1196" spans="1:3">
      <c r="A1196" s="187" t="s">
        <v>5811</v>
      </c>
      <c r="B1196" s="188">
        <v>0.99609999999999999</v>
      </c>
      <c r="C1196" s="188"/>
    </row>
    <row r="1197" spans="1:3">
      <c r="A1197" s="187" t="s">
        <v>5812</v>
      </c>
      <c r="B1197" s="188">
        <v>0.99609999999999999</v>
      </c>
      <c r="C1197" s="188"/>
    </row>
    <row r="1198" spans="1:3">
      <c r="A1198" s="187" t="s">
        <v>5813</v>
      </c>
      <c r="B1198" s="188">
        <v>0.99450000000000005</v>
      </c>
      <c r="C1198" s="188"/>
    </row>
    <row r="1199" spans="1:3">
      <c r="A1199" s="187" t="s">
        <v>5814</v>
      </c>
      <c r="B1199" s="188">
        <v>1</v>
      </c>
      <c r="C1199" s="188"/>
    </row>
    <row r="1200" spans="1:3">
      <c r="A1200" s="187" t="s">
        <v>5815</v>
      </c>
      <c r="B1200" s="188">
        <v>1</v>
      </c>
      <c r="C1200" s="188"/>
    </row>
    <row r="1201" spans="1:3">
      <c r="A1201" s="187" t="s">
        <v>5816</v>
      </c>
      <c r="B1201" s="188">
        <v>0.99839999999999995</v>
      </c>
      <c r="C1201" s="188"/>
    </row>
    <row r="1202" spans="1:3">
      <c r="A1202" s="187" t="s">
        <v>5817</v>
      </c>
      <c r="B1202" s="188">
        <v>1</v>
      </c>
      <c r="C1202" s="188"/>
    </row>
    <row r="1203" spans="1:3">
      <c r="A1203" s="187" t="s">
        <v>5818</v>
      </c>
      <c r="B1203" s="188">
        <v>0.99990000000000001</v>
      </c>
      <c r="C1203" s="188"/>
    </row>
    <row r="1204" spans="1:3">
      <c r="A1204" s="187" t="s">
        <v>5819</v>
      </c>
      <c r="B1204" s="188">
        <v>0.998</v>
      </c>
      <c r="C1204" s="188"/>
    </row>
    <row r="1205" spans="1:3">
      <c r="A1205" s="187" t="s">
        <v>5820</v>
      </c>
      <c r="B1205" s="188">
        <v>0.99909999999999999</v>
      </c>
      <c r="C1205" s="188"/>
    </row>
    <row r="1206" spans="1:3">
      <c r="A1206" s="187" t="s">
        <v>5821</v>
      </c>
      <c r="B1206" s="188">
        <v>1</v>
      </c>
      <c r="C1206" s="188"/>
    </row>
    <row r="1207" spans="1:3">
      <c r="A1207" s="187" t="s">
        <v>5822</v>
      </c>
      <c r="B1207" s="188">
        <v>0.97789999999999999</v>
      </c>
      <c r="C1207" s="188"/>
    </row>
    <row r="1208" spans="1:3">
      <c r="A1208" s="187" t="s">
        <v>5823</v>
      </c>
      <c r="B1208" s="188">
        <v>1</v>
      </c>
      <c r="C1208" s="188"/>
    </row>
    <row r="1209" spans="1:3">
      <c r="A1209" s="187" t="s">
        <v>5824</v>
      </c>
      <c r="B1209" s="188">
        <v>0.99870000000000003</v>
      </c>
      <c r="C1209" s="188"/>
    </row>
    <row r="1210" spans="1:3">
      <c r="A1210" s="187" t="s">
        <v>5825</v>
      </c>
      <c r="B1210" s="188">
        <v>0.99739999999999995</v>
      </c>
      <c r="C1210" s="188"/>
    </row>
    <row r="1211" spans="1:3">
      <c r="A1211" s="187" t="s">
        <v>5826</v>
      </c>
      <c r="B1211" s="188">
        <v>0.98219999999999996</v>
      </c>
      <c r="C1211" s="188"/>
    </row>
    <row r="1212" spans="1:3">
      <c r="A1212" s="187" t="s">
        <v>5828</v>
      </c>
      <c r="B1212" s="188">
        <v>0.99629999999999996</v>
      </c>
      <c r="C1212" s="188"/>
    </row>
    <row r="1213" spans="1:3">
      <c r="A1213" s="187" t="s">
        <v>5829</v>
      </c>
      <c r="B1213" s="188">
        <v>1</v>
      </c>
      <c r="C1213" s="188"/>
    </row>
    <row r="1214" spans="1:3">
      <c r="A1214" s="187" t="s">
        <v>5830</v>
      </c>
      <c r="B1214" s="188">
        <v>1</v>
      </c>
      <c r="C1214" s="188"/>
    </row>
    <row r="1215" spans="1:3">
      <c r="A1215" s="187" t="s">
        <v>5831</v>
      </c>
      <c r="B1215" s="188">
        <v>1</v>
      </c>
      <c r="C1215" s="188"/>
    </row>
    <row r="1216" spans="1:3">
      <c r="A1216" s="187" t="s">
        <v>5832</v>
      </c>
      <c r="B1216" s="188">
        <v>1</v>
      </c>
      <c r="C1216" s="188"/>
    </row>
    <row r="1217" spans="1:3">
      <c r="A1217" s="187" t="s">
        <v>5833</v>
      </c>
      <c r="B1217" s="188">
        <v>1</v>
      </c>
      <c r="C1217" s="188"/>
    </row>
    <row r="1218" spans="1:3">
      <c r="A1218" s="187" t="s">
        <v>5834</v>
      </c>
      <c r="B1218" s="188">
        <v>0.97799999999999998</v>
      </c>
      <c r="C1218" s="188"/>
    </row>
    <row r="1219" spans="1:3">
      <c r="A1219" s="187" t="s">
        <v>5835</v>
      </c>
      <c r="B1219" s="188">
        <v>0.99939999999999996</v>
      </c>
      <c r="C1219" s="188"/>
    </row>
    <row r="1220" spans="1:3">
      <c r="A1220" s="187" t="s">
        <v>5836</v>
      </c>
      <c r="B1220" s="188">
        <v>1</v>
      </c>
      <c r="C1220" s="188"/>
    </row>
    <row r="1221" spans="1:3">
      <c r="A1221" s="187" t="s">
        <v>5837</v>
      </c>
      <c r="B1221" s="188">
        <v>1</v>
      </c>
      <c r="C1221" s="188"/>
    </row>
    <row r="1222" spans="1:3">
      <c r="A1222" s="187" t="s">
        <v>5838</v>
      </c>
      <c r="B1222" s="188">
        <v>0.99339999999999995</v>
      </c>
      <c r="C1222" s="188"/>
    </row>
    <row r="1223" spans="1:3">
      <c r="A1223" s="187" t="s">
        <v>5839</v>
      </c>
      <c r="B1223" s="188">
        <v>1</v>
      </c>
      <c r="C1223" s="188"/>
    </row>
    <row r="1224" spans="1:3">
      <c r="A1224" s="187" t="s">
        <v>5840</v>
      </c>
      <c r="B1224" s="188">
        <v>1</v>
      </c>
      <c r="C1224" s="188"/>
    </row>
    <row r="1225" spans="1:3">
      <c r="A1225" s="187" t="s">
        <v>5841</v>
      </c>
      <c r="B1225" s="188">
        <v>0.99509999999999998</v>
      </c>
      <c r="C1225" s="188"/>
    </row>
    <row r="1226" spans="1:3">
      <c r="A1226" s="187" t="s">
        <v>5842</v>
      </c>
      <c r="B1226" s="188">
        <v>1</v>
      </c>
      <c r="C1226" s="188"/>
    </row>
    <row r="1227" spans="1:3">
      <c r="A1227" s="187" t="s">
        <v>5843</v>
      </c>
      <c r="B1227" s="188">
        <v>1</v>
      </c>
      <c r="C1227" s="188"/>
    </row>
    <row r="1228" spans="1:3">
      <c r="A1228" s="187" t="s">
        <v>5844</v>
      </c>
      <c r="B1228" s="188">
        <v>0.99050000000000005</v>
      </c>
      <c r="C1228" s="188"/>
    </row>
    <row r="1229" spans="1:3">
      <c r="A1229" s="187" t="s">
        <v>5845</v>
      </c>
      <c r="B1229" s="188">
        <v>0.98099999999999998</v>
      </c>
      <c r="C1229" s="188"/>
    </row>
    <row r="1230" spans="1:3">
      <c r="A1230" s="187" t="s">
        <v>5846</v>
      </c>
      <c r="B1230" s="188">
        <v>0.99490000000000001</v>
      </c>
      <c r="C1230" s="188"/>
    </row>
    <row r="1231" spans="1:3">
      <c r="A1231" s="187" t="s">
        <v>5847</v>
      </c>
      <c r="B1231" s="188">
        <v>0.98560000000000003</v>
      </c>
      <c r="C1231" s="188"/>
    </row>
    <row r="1232" spans="1:3">
      <c r="A1232" s="187" t="s">
        <v>5848</v>
      </c>
      <c r="B1232" s="188">
        <v>0.98099999999999998</v>
      </c>
      <c r="C1232" s="188"/>
    </row>
    <row r="1233" spans="1:3">
      <c r="A1233" s="187" t="s">
        <v>5849</v>
      </c>
      <c r="B1233" s="188">
        <v>0.99609999999999999</v>
      </c>
      <c r="C1233" s="188"/>
    </row>
    <row r="1234" spans="1:3">
      <c r="A1234" s="187" t="s">
        <v>5850</v>
      </c>
      <c r="B1234" s="188">
        <v>0.99680000000000002</v>
      </c>
      <c r="C1234" s="188"/>
    </row>
    <row r="1235" spans="1:3">
      <c r="A1235" s="187" t="s">
        <v>5851</v>
      </c>
      <c r="B1235" s="188">
        <v>0.99819999999999998</v>
      </c>
      <c r="C1235" s="188"/>
    </row>
    <row r="1236" spans="1:3">
      <c r="A1236" s="187" t="s">
        <v>5852</v>
      </c>
      <c r="B1236" s="188">
        <v>0.9768</v>
      </c>
      <c r="C1236" s="188"/>
    </row>
    <row r="1237" spans="1:3">
      <c r="A1237" s="187" t="s">
        <v>5853</v>
      </c>
      <c r="B1237" s="188">
        <v>0.9929</v>
      </c>
      <c r="C1237" s="188"/>
    </row>
    <row r="1238" spans="1:3">
      <c r="A1238" s="187" t="s">
        <v>5854</v>
      </c>
      <c r="B1238" s="188">
        <v>0.99729999999999996</v>
      </c>
      <c r="C1238" s="188"/>
    </row>
    <row r="1239" spans="1:3">
      <c r="A1239" s="187" t="s">
        <v>5855</v>
      </c>
      <c r="B1239" s="188">
        <v>0.99770000000000003</v>
      </c>
      <c r="C1239" s="188"/>
    </row>
    <row r="1240" spans="1:3">
      <c r="A1240" s="187" t="s">
        <v>5856</v>
      </c>
      <c r="B1240" s="188">
        <v>0.99880000000000002</v>
      </c>
      <c r="C1240" s="188"/>
    </row>
    <row r="1241" spans="1:3">
      <c r="A1241" s="187" t="s">
        <v>5857</v>
      </c>
      <c r="B1241" s="188">
        <v>0.98880000000000001</v>
      </c>
      <c r="C1241" s="188"/>
    </row>
    <row r="1242" spans="1:3">
      <c r="A1242" s="187" t="s">
        <v>5858</v>
      </c>
      <c r="B1242" s="188">
        <v>0.98429999999999995</v>
      </c>
      <c r="C1242" s="188"/>
    </row>
    <row r="1243" spans="1:3">
      <c r="A1243" s="187" t="s">
        <v>5859</v>
      </c>
      <c r="B1243" s="188">
        <v>0.99650000000000005</v>
      </c>
      <c r="C1243" s="188"/>
    </row>
    <row r="1244" spans="1:3">
      <c r="A1244" s="187" t="s">
        <v>5860</v>
      </c>
      <c r="B1244" s="188">
        <v>1</v>
      </c>
      <c r="C1244" s="188"/>
    </row>
    <row r="1245" spans="1:3">
      <c r="A1245" s="187" t="s">
        <v>5861</v>
      </c>
      <c r="B1245" s="188">
        <v>0.99339999999999995</v>
      </c>
      <c r="C1245" s="188"/>
    </row>
    <row r="1246" spans="1:3">
      <c r="A1246" s="187" t="s">
        <v>5862</v>
      </c>
      <c r="B1246" s="188">
        <v>0.97</v>
      </c>
      <c r="C1246" s="188"/>
    </row>
    <row r="1247" spans="1:3">
      <c r="A1247" s="187" t="s">
        <v>5863</v>
      </c>
      <c r="B1247" s="188">
        <v>0.98860000000000003</v>
      </c>
      <c r="C1247" s="188"/>
    </row>
    <row r="1248" spans="1:3">
      <c r="A1248" s="187" t="s">
        <v>5864</v>
      </c>
      <c r="B1248" s="188">
        <v>0.98399999999999999</v>
      </c>
      <c r="C1248" s="188"/>
    </row>
    <row r="1249" spans="1:3">
      <c r="A1249" s="187" t="s">
        <v>5865</v>
      </c>
      <c r="B1249" s="188">
        <v>1</v>
      </c>
      <c r="C1249" s="188"/>
    </row>
    <row r="1250" spans="1:3">
      <c r="A1250" s="187" t="s">
        <v>5866</v>
      </c>
      <c r="B1250" s="188">
        <v>0.99260000000000004</v>
      </c>
      <c r="C1250" s="188"/>
    </row>
    <row r="1251" spans="1:3">
      <c r="A1251" s="187" t="s">
        <v>5867</v>
      </c>
      <c r="B1251" s="188">
        <v>0.98870000000000002</v>
      </c>
      <c r="C1251" s="188"/>
    </row>
    <row r="1252" spans="1:3">
      <c r="A1252" s="187" t="s">
        <v>5868</v>
      </c>
      <c r="B1252" s="188">
        <v>0.9859</v>
      </c>
      <c r="C1252" s="188"/>
    </row>
    <row r="1253" spans="1:3">
      <c r="A1253" s="187" t="s">
        <v>5869</v>
      </c>
      <c r="B1253" s="188">
        <v>0.98760000000000003</v>
      </c>
      <c r="C1253" s="188"/>
    </row>
    <row r="1254" spans="1:3">
      <c r="A1254" s="187" t="s">
        <v>5870</v>
      </c>
      <c r="B1254" s="188">
        <v>1</v>
      </c>
      <c r="C1254" s="188"/>
    </row>
    <row r="1255" spans="1:3">
      <c r="A1255" s="187" t="s">
        <v>5871</v>
      </c>
      <c r="B1255" s="188">
        <v>0.98880000000000001</v>
      </c>
      <c r="C1255" s="188"/>
    </row>
    <row r="1256" spans="1:3">
      <c r="A1256" s="187" t="s">
        <v>5872</v>
      </c>
      <c r="B1256" s="188">
        <v>0.99019999999999997</v>
      </c>
      <c r="C1256" s="188"/>
    </row>
    <row r="1257" spans="1:3">
      <c r="A1257" s="187" t="s">
        <v>5873</v>
      </c>
      <c r="B1257" s="188">
        <v>0.97</v>
      </c>
      <c r="C1257" s="188"/>
    </row>
    <row r="1258" spans="1:3">
      <c r="A1258" s="187" t="s">
        <v>5874</v>
      </c>
      <c r="B1258" s="188">
        <v>0.98219999999999996</v>
      </c>
      <c r="C1258" s="188"/>
    </row>
    <row r="1259" spans="1:3">
      <c r="A1259" s="187" t="s">
        <v>5875</v>
      </c>
      <c r="B1259" s="188">
        <v>0.98540000000000005</v>
      </c>
      <c r="C1259" s="188"/>
    </row>
    <row r="1260" spans="1:3">
      <c r="A1260" s="187" t="s">
        <v>5876</v>
      </c>
      <c r="B1260" s="188">
        <v>0.98599999999999999</v>
      </c>
      <c r="C1260" s="188"/>
    </row>
    <row r="1261" spans="1:3">
      <c r="A1261" s="187" t="s">
        <v>5877</v>
      </c>
      <c r="B1261" s="188">
        <v>0.99509999999999998</v>
      </c>
      <c r="C1261" s="188"/>
    </row>
    <row r="1262" spans="1:3">
      <c r="A1262" s="187" t="s">
        <v>5878</v>
      </c>
      <c r="B1262" s="188">
        <v>0.99560000000000004</v>
      </c>
      <c r="C1262" s="188"/>
    </row>
    <row r="1263" spans="1:3">
      <c r="A1263" s="187" t="s">
        <v>5879</v>
      </c>
      <c r="B1263" s="188">
        <v>0.99450000000000005</v>
      </c>
      <c r="C1263" s="188"/>
    </row>
    <row r="1264" spans="1:3">
      <c r="A1264" s="187" t="s">
        <v>5880</v>
      </c>
      <c r="B1264" s="188">
        <v>0.97</v>
      </c>
      <c r="C1264" s="188"/>
    </row>
    <row r="1265" spans="1:3">
      <c r="A1265" s="187" t="s">
        <v>5881</v>
      </c>
      <c r="B1265" s="188">
        <v>0.99660000000000004</v>
      </c>
      <c r="C1265" s="188"/>
    </row>
    <row r="1266" spans="1:3">
      <c r="A1266" s="187" t="s">
        <v>5882</v>
      </c>
      <c r="B1266" s="188">
        <v>0.99850000000000005</v>
      </c>
      <c r="C1266" s="188"/>
    </row>
    <row r="1267" spans="1:3">
      <c r="A1267" s="187" t="s">
        <v>5883</v>
      </c>
      <c r="B1267" s="188">
        <v>0.99970000000000003</v>
      </c>
      <c r="C1267" s="188"/>
    </row>
    <row r="1268" spans="1:3">
      <c r="A1268" s="187" t="s">
        <v>5884</v>
      </c>
      <c r="B1268" s="188">
        <v>0.98819999999999997</v>
      </c>
      <c r="C1268" s="188"/>
    </row>
    <row r="1269" spans="1:3">
      <c r="A1269" s="187" t="s">
        <v>5885</v>
      </c>
      <c r="B1269" s="188">
        <v>0.99990000000000001</v>
      </c>
      <c r="C1269" s="188"/>
    </row>
    <row r="1270" spans="1:3">
      <c r="A1270" s="187" t="s">
        <v>5886</v>
      </c>
      <c r="B1270" s="188">
        <v>0.99660000000000004</v>
      </c>
      <c r="C1270" s="188"/>
    </row>
    <row r="1271" spans="1:3">
      <c r="A1271" s="187" t="s">
        <v>5887</v>
      </c>
      <c r="B1271" s="188">
        <v>0.99939999999999996</v>
      </c>
      <c r="C1271" s="188"/>
    </row>
    <row r="1272" spans="1:3">
      <c r="A1272" s="187" t="s">
        <v>5888</v>
      </c>
      <c r="B1272" s="188">
        <v>0.99380000000000002</v>
      </c>
      <c r="C1272" s="188"/>
    </row>
    <row r="1273" spans="1:3">
      <c r="A1273" s="187" t="s">
        <v>5889</v>
      </c>
      <c r="B1273" s="188">
        <v>0.99119999999999997</v>
      </c>
      <c r="C1273" s="188"/>
    </row>
    <row r="1274" spans="1:3">
      <c r="A1274" s="187" t="s">
        <v>5890</v>
      </c>
      <c r="B1274" s="188">
        <v>0.99790000000000001</v>
      </c>
      <c r="C1274" s="188"/>
    </row>
    <row r="1275" spans="1:3">
      <c r="A1275" s="187" t="s">
        <v>5891</v>
      </c>
      <c r="B1275" s="188">
        <v>0.98250000000000004</v>
      </c>
      <c r="C1275" s="188"/>
    </row>
    <row r="1276" spans="1:3">
      <c r="A1276" s="187" t="s">
        <v>5892</v>
      </c>
      <c r="B1276" s="188">
        <v>0.99980000000000002</v>
      </c>
      <c r="C1276" s="188"/>
    </row>
    <row r="1277" spans="1:3">
      <c r="A1277" s="187" t="s">
        <v>5893</v>
      </c>
      <c r="B1277" s="188">
        <v>0.99460000000000004</v>
      </c>
      <c r="C1277" s="188"/>
    </row>
    <row r="1278" spans="1:3">
      <c r="A1278" s="187" t="s">
        <v>5894</v>
      </c>
      <c r="B1278" s="188">
        <v>0.97940000000000005</v>
      </c>
      <c r="C1278" s="188"/>
    </row>
    <row r="1279" spans="1:3">
      <c r="A1279" s="187" t="s">
        <v>5895</v>
      </c>
      <c r="B1279" s="188">
        <v>0.98929999999999996</v>
      </c>
      <c r="C1279" s="188"/>
    </row>
    <row r="1280" spans="1:3">
      <c r="A1280" s="187" t="s">
        <v>5896</v>
      </c>
      <c r="B1280" s="188">
        <v>0.98429999999999995</v>
      </c>
      <c r="C1280" s="188"/>
    </row>
    <row r="1281" spans="1:3">
      <c r="A1281" s="187" t="s">
        <v>5897</v>
      </c>
      <c r="B1281" s="188">
        <v>0.97</v>
      </c>
      <c r="C1281" s="188"/>
    </row>
    <row r="1282" spans="1:3">
      <c r="A1282" s="187" t="s">
        <v>5898</v>
      </c>
      <c r="B1282" s="188">
        <v>0.99870000000000003</v>
      </c>
      <c r="C1282" s="188"/>
    </row>
    <row r="1283" spans="1:3">
      <c r="A1283" s="187" t="s">
        <v>5899</v>
      </c>
      <c r="B1283" s="188">
        <v>0.97260000000000002</v>
      </c>
      <c r="C1283" s="188"/>
    </row>
    <row r="1284" spans="1:3">
      <c r="A1284" s="187" t="s">
        <v>5900</v>
      </c>
      <c r="B1284" s="188">
        <v>0.99250000000000005</v>
      </c>
      <c r="C1284" s="188"/>
    </row>
    <row r="1285" spans="1:3">
      <c r="A1285" s="187" t="s">
        <v>5901</v>
      </c>
      <c r="B1285" s="188">
        <v>0.99270000000000003</v>
      </c>
      <c r="C1285" s="188"/>
    </row>
    <row r="1286" spans="1:3">
      <c r="A1286" s="187" t="s">
        <v>5902</v>
      </c>
      <c r="B1286" s="188">
        <v>1</v>
      </c>
      <c r="C1286" s="188"/>
    </row>
    <row r="1287" spans="1:3">
      <c r="A1287" s="187" t="s">
        <v>5903</v>
      </c>
      <c r="B1287" s="188">
        <v>0.9899</v>
      </c>
      <c r="C1287" s="188"/>
    </row>
    <row r="1288" spans="1:3">
      <c r="A1288" s="187" t="s">
        <v>5904</v>
      </c>
      <c r="B1288" s="188">
        <v>0.99780000000000002</v>
      </c>
      <c r="C1288" s="188"/>
    </row>
    <row r="1289" spans="1:3">
      <c r="A1289" s="187" t="s">
        <v>5905</v>
      </c>
      <c r="B1289" s="188">
        <v>0.98709999999999998</v>
      </c>
      <c r="C1289" s="188"/>
    </row>
    <row r="1290" spans="1:3">
      <c r="A1290" s="187" t="s">
        <v>5906</v>
      </c>
      <c r="B1290" s="188">
        <v>0.99909999999999999</v>
      </c>
      <c r="C1290" s="188"/>
    </row>
    <row r="1291" spans="1:3">
      <c r="A1291" s="187" t="s">
        <v>5907</v>
      </c>
      <c r="B1291" s="188">
        <v>0.97170000000000001</v>
      </c>
      <c r="C1291" s="188"/>
    </row>
    <row r="1292" spans="1:3">
      <c r="A1292" s="187" t="s">
        <v>5908</v>
      </c>
      <c r="B1292" s="188">
        <v>1</v>
      </c>
      <c r="C1292" s="188"/>
    </row>
    <row r="1293" spans="1:3">
      <c r="A1293" s="187" t="s">
        <v>9707</v>
      </c>
      <c r="B1293" s="188">
        <v>1</v>
      </c>
      <c r="C1293" s="188"/>
    </row>
    <row r="1294" spans="1:3">
      <c r="A1294" s="187" t="s">
        <v>9708</v>
      </c>
      <c r="B1294" s="188">
        <v>1</v>
      </c>
      <c r="C1294" s="188"/>
    </row>
    <row r="1295" spans="1:3">
      <c r="A1295" s="187" t="s">
        <v>9709</v>
      </c>
      <c r="B1295" s="188">
        <v>0.99550000000000005</v>
      </c>
      <c r="C1295" s="188"/>
    </row>
    <row r="1296" spans="1:3">
      <c r="A1296" s="187" t="s">
        <v>5909</v>
      </c>
      <c r="B1296" s="188">
        <v>0.98660000000000003</v>
      </c>
      <c r="C1296" s="188"/>
    </row>
    <row r="1297" spans="1:3">
      <c r="A1297" s="187" t="s">
        <v>5910</v>
      </c>
      <c r="B1297" s="188">
        <v>1</v>
      </c>
      <c r="C1297" s="188"/>
    </row>
    <row r="1298" spans="1:3">
      <c r="A1298" s="187" t="s">
        <v>5911</v>
      </c>
      <c r="B1298" s="188">
        <v>0.99329999999999996</v>
      </c>
      <c r="C1298" s="188"/>
    </row>
    <row r="1299" spans="1:3">
      <c r="A1299" s="187" t="s">
        <v>5912</v>
      </c>
      <c r="B1299" s="188">
        <v>0.99919999999999998</v>
      </c>
      <c r="C1299" s="188"/>
    </row>
    <row r="1300" spans="1:3">
      <c r="A1300" s="187" t="s">
        <v>5913</v>
      </c>
      <c r="B1300" s="188">
        <v>0.999</v>
      </c>
      <c r="C1300" s="188"/>
    </row>
    <row r="1301" spans="1:3">
      <c r="A1301" s="187" t="s">
        <v>5914</v>
      </c>
      <c r="B1301" s="188">
        <v>0.99639999999999995</v>
      </c>
      <c r="C1301" s="188"/>
    </row>
    <row r="1302" spans="1:3">
      <c r="A1302" s="187" t="s">
        <v>5915</v>
      </c>
      <c r="B1302" s="188">
        <v>0.99270000000000003</v>
      </c>
      <c r="C1302" s="188"/>
    </row>
    <row r="1303" spans="1:3">
      <c r="A1303" s="187" t="s">
        <v>9710</v>
      </c>
      <c r="B1303" s="188">
        <v>1</v>
      </c>
      <c r="C1303" s="188"/>
    </row>
    <row r="1304" spans="1:3">
      <c r="A1304" s="187" t="s">
        <v>5916</v>
      </c>
      <c r="B1304" s="188">
        <v>0.99609999999999999</v>
      </c>
      <c r="C1304" s="188"/>
    </row>
    <row r="1305" spans="1:3">
      <c r="A1305" s="187" t="s">
        <v>5917</v>
      </c>
      <c r="B1305" s="188">
        <v>0.98219999999999996</v>
      </c>
      <c r="C1305" s="188"/>
    </row>
    <row r="1306" spans="1:3">
      <c r="A1306" s="187" t="s">
        <v>5918</v>
      </c>
      <c r="B1306" s="188">
        <v>0.99350000000000005</v>
      </c>
      <c r="C1306" s="188"/>
    </row>
    <row r="1307" spans="1:3">
      <c r="A1307" s="187" t="s">
        <v>5919</v>
      </c>
      <c r="B1307" s="188">
        <v>0.99750000000000005</v>
      </c>
      <c r="C1307" s="188"/>
    </row>
    <row r="1308" spans="1:3">
      <c r="A1308" s="187" t="s">
        <v>5920</v>
      </c>
      <c r="B1308" s="188">
        <v>1</v>
      </c>
      <c r="C1308" s="188"/>
    </row>
    <row r="1309" spans="1:3">
      <c r="A1309" s="187" t="s">
        <v>5921</v>
      </c>
      <c r="B1309" s="188">
        <v>1</v>
      </c>
      <c r="C1309" s="188"/>
    </row>
    <row r="1310" spans="1:3">
      <c r="A1310" s="187" t="s">
        <v>5922</v>
      </c>
      <c r="B1310" s="188">
        <v>0.97</v>
      </c>
      <c r="C1310" s="188"/>
    </row>
    <row r="1311" spans="1:3">
      <c r="A1311" s="187" t="s">
        <v>5923</v>
      </c>
      <c r="B1311" s="188">
        <v>0.99690000000000001</v>
      </c>
      <c r="C1311" s="188"/>
    </row>
    <row r="1312" spans="1:3">
      <c r="A1312" s="187" t="s">
        <v>5924</v>
      </c>
      <c r="B1312" s="188">
        <v>0.99039999999999995</v>
      </c>
      <c r="C1312" s="188"/>
    </row>
    <row r="1313" spans="1:3">
      <c r="A1313" s="187" t="s">
        <v>5925</v>
      </c>
      <c r="B1313" s="188">
        <v>0.99339999999999995</v>
      </c>
      <c r="C1313" s="188"/>
    </row>
    <row r="1314" spans="1:3">
      <c r="A1314" s="187" t="s">
        <v>5926</v>
      </c>
      <c r="B1314" s="188">
        <v>0.99390000000000001</v>
      </c>
      <c r="C1314" s="188"/>
    </row>
    <row r="1315" spans="1:3">
      <c r="A1315" s="187" t="s">
        <v>5927</v>
      </c>
      <c r="B1315" s="188">
        <v>0.99390000000000001</v>
      </c>
      <c r="C1315" s="188"/>
    </row>
    <row r="1316" spans="1:3">
      <c r="A1316" s="187" t="s">
        <v>5928</v>
      </c>
      <c r="B1316" s="188">
        <v>0.99860000000000004</v>
      </c>
      <c r="C1316" s="188"/>
    </row>
    <row r="1317" spans="1:3">
      <c r="A1317" s="187" t="s">
        <v>5929</v>
      </c>
      <c r="B1317" s="188">
        <v>0.98750000000000004</v>
      </c>
      <c r="C1317" s="188"/>
    </row>
    <row r="1318" spans="1:3">
      <c r="A1318" s="187" t="s">
        <v>5930</v>
      </c>
      <c r="B1318" s="188">
        <v>0.97</v>
      </c>
      <c r="C1318" s="188"/>
    </row>
    <row r="1319" spans="1:3">
      <c r="A1319" s="187" t="s">
        <v>5931</v>
      </c>
      <c r="B1319" s="188">
        <v>0.997</v>
      </c>
      <c r="C1319" s="188"/>
    </row>
    <row r="1320" spans="1:3">
      <c r="A1320" s="187" t="s">
        <v>5932</v>
      </c>
      <c r="B1320" s="188">
        <v>0.99380000000000002</v>
      </c>
      <c r="C1320" s="188"/>
    </row>
    <row r="1321" spans="1:3">
      <c r="A1321" s="187" t="s">
        <v>5933</v>
      </c>
      <c r="B1321" s="188">
        <v>0.99470000000000003</v>
      </c>
      <c r="C1321" s="188"/>
    </row>
    <row r="1322" spans="1:3">
      <c r="A1322" s="187" t="s">
        <v>5934</v>
      </c>
      <c r="B1322" s="188">
        <v>0.99509999999999998</v>
      </c>
      <c r="C1322" s="188"/>
    </row>
    <row r="1323" spans="1:3">
      <c r="A1323" s="187" t="s">
        <v>5935</v>
      </c>
      <c r="B1323" s="188">
        <v>0.98109999999999997</v>
      </c>
      <c r="C1323" s="188"/>
    </row>
    <row r="1324" spans="1:3">
      <c r="A1324" s="187" t="s">
        <v>5936</v>
      </c>
      <c r="B1324" s="188">
        <v>0.99790000000000001</v>
      </c>
      <c r="C1324" s="188"/>
    </row>
    <row r="1325" spans="1:3">
      <c r="A1325" s="187" t="s">
        <v>5937</v>
      </c>
      <c r="B1325" s="188">
        <v>0.98719999999999997</v>
      </c>
      <c r="C1325" s="188"/>
    </row>
    <row r="1326" spans="1:3">
      <c r="A1326" s="187" t="s">
        <v>5938</v>
      </c>
      <c r="B1326" s="188">
        <v>0.99950000000000006</v>
      </c>
      <c r="C1326" s="188"/>
    </row>
    <row r="1327" spans="1:3">
      <c r="A1327" s="187" t="s">
        <v>5939</v>
      </c>
      <c r="B1327" s="188">
        <v>0.99160000000000004</v>
      </c>
      <c r="C1327" s="188"/>
    </row>
    <row r="1328" spans="1:3">
      <c r="A1328" s="187" t="s">
        <v>5940</v>
      </c>
      <c r="B1328" s="188">
        <v>0.99399999999999999</v>
      </c>
      <c r="C1328" s="188"/>
    </row>
    <row r="1329" spans="1:3">
      <c r="A1329" s="187" t="s">
        <v>5941</v>
      </c>
      <c r="B1329" s="188">
        <v>0.99709999999999999</v>
      </c>
      <c r="C1329" s="188"/>
    </row>
    <row r="1330" spans="1:3">
      <c r="A1330" s="187" t="s">
        <v>5942</v>
      </c>
      <c r="B1330" s="188">
        <v>0.99329999999999996</v>
      </c>
      <c r="C1330" s="188"/>
    </row>
    <row r="1331" spans="1:3">
      <c r="A1331" s="187" t="s">
        <v>5943</v>
      </c>
      <c r="B1331" s="188">
        <v>1</v>
      </c>
      <c r="C1331" s="188"/>
    </row>
    <row r="1332" spans="1:3">
      <c r="A1332" s="187" t="s">
        <v>5944</v>
      </c>
      <c r="B1332" s="188">
        <v>0.99839999999999995</v>
      </c>
      <c r="C1332" s="188"/>
    </row>
    <row r="1333" spans="1:3">
      <c r="A1333" s="187" t="s">
        <v>5945</v>
      </c>
      <c r="B1333" s="188">
        <v>0.996</v>
      </c>
      <c r="C1333" s="188"/>
    </row>
    <row r="1334" spans="1:3">
      <c r="A1334" s="187" t="s">
        <v>5946</v>
      </c>
      <c r="B1334" s="188">
        <v>0.99350000000000005</v>
      </c>
      <c r="C1334" s="188"/>
    </row>
    <row r="1335" spans="1:3">
      <c r="A1335" s="187" t="s">
        <v>5947</v>
      </c>
      <c r="B1335" s="188">
        <v>0.99780000000000002</v>
      </c>
      <c r="C1335" s="188"/>
    </row>
    <row r="1336" spans="1:3">
      <c r="A1336" s="187" t="s">
        <v>5948</v>
      </c>
      <c r="B1336" s="188">
        <v>0.99570000000000003</v>
      </c>
      <c r="C1336" s="188"/>
    </row>
    <row r="1337" spans="1:3">
      <c r="A1337" s="187" t="s">
        <v>5949</v>
      </c>
      <c r="B1337" s="188">
        <v>0.99880000000000002</v>
      </c>
      <c r="C1337" s="188"/>
    </row>
    <row r="1338" spans="1:3">
      <c r="A1338" s="187" t="s">
        <v>5950</v>
      </c>
      <c r="B1338" s="188">
        <v>1</v>
      </c>
      <c r="C1338" s="188"/>
    </row>
    <row r="1339" spans="1:3">
      <c r="A1339" s="187" t="s">
        <v>5951</v>
      </c>
      <c r="B1339" s="188">
        <v>0.99790000000000001</v>
      </c>
      <c r="C1339" s="188"/>
    </row>
    <row r="1340" spans="1:3">
      <c r="A1340" s="187" t="s">
        <v>5952</v>
      </c>
      <c r="B1340" s="188">
        <v>0.99590000000000001</v>
      </c>
      <c r="C1340" s="188"/>
    </row>
    <row r="1341" spans="1:3">
      <c r="A1341" s="187" t="s">
        <v>5953</v>
      </c>
      <c r="B1341" s="188">
        <v>1</v>
      </c>
      <c r="C1341" s="188"/>
    </row>
    <row r="1342" spans="1:3">
      <c r="A1342" s="187" t="s">
        <v>5954</v>
      </c>
      <c r="B1342" s="188">
        <v>1</v>
      </c>
      <c r="C1342" s="188"/>
    </row>
    <row r="1343" spans="1:3">
      <c r="A1343" s="187" t="s">
        <v>5955</v>
      </c>
      <c r="B1343" s="188">
        <v>1</v>
      </c>
      <c r="C1343" s="188"/>
    </row>
    <row r="1344" spans="1:3">
      <c r="A1344" s="187" t="s">
        <v>5956</v>
      </c>
      <c r="B1344" s="188">
        <v>0.9778</v>
      </c>
      <c r="C1344" s="188"/>
    </row>
    <row r="1345" spans="1:3">
      <c r="A1345" s="187" t="s">
        <v>5957</v>
      </c>
      <c r="B1345" s="188">
        <v>0.99680000000000002</v>
      </c>
      <c r="C1345" s="188"/>
    </row>
    <row r="1346" spans="1:3">
      <c r="A1346" s="187" t="s">
        <v>5958</v>
      </c>
      <c r="B1346" s="188">
        <v>1</v>
      </c>
      <c r="C1346" s="188"/>
    </row>
    <row r="1347" spans="1:3">
      <c r="A1347" s="187" t="s">
        <v>5959</v>
      </c>
      <c r="B1347" s="188">
        <v>0.99760000000000004</v>
      </c>
      <c r="C1347" s="188"/>
    </row>
    <row r="1348" spans="1:3">
      <c r="A1348" s="187" t="s">
        <v>5960</v>
      </c>
      <c r="B1348" s="188">
        <v>0.9819</v>
      </c>
      <c r="C1348" s="188"/>
    </row>
    <row r="1349" spans="1:3">
      <c r="A1349" s="187" t="s">
        <v>5961</v>
      </c>
      <c r="B1349" s="188">
        <v>0.98619999999999997</v>
      </c>
      <c r="C1349" s="188"/>
    </row>
    <row r="1350" spans="1:3">
      <c r="A1350" s="187" t="s">
        <v>5962</v>
      </c>
      <c r="B1350" s="188">
        <v>0.97</v>
      </c>
      <c r="C1350" s="188"/>
    </row>
    <row r="1351" spans="1:3">
      <c r="A1351" s="187" t="s">
        <v>5963</v>
      </c>
      <c r="B1351" s="188">
        <v>0.99390000000000001</v>
      </c>
      <c r="C1351" s="188"/>
    </row>
    <row r="1352" spans="1:3">
      <c r="A1352" s="187" t="s">
        <v>9711</v>
      </c>
      <c r="B1352" s="188">
        <v>1</v>
      </c>
      <c r="C1352" s="188"/>
    </row>
    <row r="1353" spans="1:3">
      <c r="A1353" s="187" t="s">
        <v>5964</v>
      </c>
      <c r="B1353" s="188">
        <v>0.99719999999999998</v>
      </c>
      <c r="C1353" s="188"/>
    </row>
    <row r="1354" spans="1:3">
      <c r="A1354" s="187" t="s">
        <v>8922</v>
      </c>
      <c r="B1354" s="188">
        <v>0.99339999999999995</v>
      </c>
      <c r="C1354" s="188"/>
    </row>
    <row r="1355" spans="1:3">
      <c r="A1355" s="187" t="s">
        <v>5965</v>
      </c>
      <c r="B1355" s="188">
        <v>0.99990000000000001</v>
      </c>
      <c r="C1355" s="188"/>
    </row>
    <row r="1356" spans="1:3">
      <c r="A1356" s="187" t="s">
        <v>5966</v>
      </c>
      <c r="B1356" s="188">
        <v>1</v>
      </c>
      <c r="C1356" s="188"/>
    </row>
    <row r="1357" spans="1:3">
      <c r="A1357" s="187" t="s">
        <v>5967</v>
      </c>
      <c r="B1357" s="188">
        <v>0.99470000000000003</v>
      </c>
      <c r="C1357" s="188"/>
    </row>
    <row r="1358" spans="1:3">
      <c r="A1358" s="187" t="s">
        <v>5968</v>
      </c>
      <c r="B1358" s="188">
        <v>1</v>
      </c>
      <c r="C1358" s="188"/>
    </row>
    <row r="1359" spans="1:3">
      <c r="A1359" s="187" t="s">
        <v>5969</v>
      </c>
      <c r="B1359" s="188">
        <v>0.97</v>
      </c>
      <c r="C1359" s="188"/>
    </row>
    <row r="1360" spans="1:3">
      <c r="A1360" s="187" t="s">
        <v>5970</v>
      </c>
      <c r="B1360" s="188">
        <v>0.99770000000000003</v>
      </c>
      <c r="C1360" s="188"/>
    </row>
    <row r="1361" spans="1:3">
      <c r="A1361" s="187" t="s">
        <v>5971</v>
      </c>
      <c r="B1361" s="188">
        <v>0.99519999999999997</v>
      </c>
      <c r="C1361" s="188"/>
    </row>
    <row r="1362" spans="1:3">
      <c r="A1362" s="187" t="s">
        <v>5972</v>
      </c>
      <c r="B1362" s="188">
        <v>0.99909999999999999</v>
      </c>
      <c r="C1362" s="188"/>
    </row>
    <row r="1363" spans="1:3">
      <c r="A1363" s="187" t="s">
        <v>5973</v>
      </c>
      <c r="B1363" s="188">
        <v>0.99890000000000001</v>
      </c>
      <c r="C1363" s="188"/>
    </row>
    <row r="1364" spans="1:3">
      <c r="A1364" s="187" t="s">
        <v>5974</v>
      </c>
      <c r="B1364" s="188">
        <v>0.99839999999999995</v>
      </c>
      <c r="C1364" s="188"/>
    </row>
    <row r="1365" spans="1:3">
      <c r="A1365" s="187" t="s">
        <v>5975</v>
      </c>
      <c r="B1365" s="188">
        <v>0.99750000000000005</v>
      </c>
      <c r="C1365" s="188"/>
    </row>
    <row r="1366" spans="1:3">
      <c r="A1366" s="187" t="s">
        <v>5976</v>
      </c>
      <c r="B1366" s="188">
        <v>1</v>
      </c>
      <c r="C1366" s="188"/>
    </row>
    <row r="1367" spans="1:3">
      <c r="A1367" s="187" t="s">
        <v>5977</v>
      </c>
      <c r="B1367" s="188">
        <v>0.99619999999999997</v>
      </c>
      <c r="C1367" s="188"/>
    </row>
    <row r="1368" spans="1:3">
      <c r="A1368" s="187" t="s">
        <v>5978</v>
      </c>
      <c r="B1368" s="188">
        <v>1</v>
      </c>
      <c r="C1368" s="188"/>
    </row>
    <row r="1369" spans="1:3">
      <c r="A1369" s="187" t="s">
        <v>5979</v>
      </c>
      <c r="B1369" s="188">
        <v>1</v>
      </c>
      <c r="C1369" s="188"/>
    </row>
    <row r="1370" spans="1:3">
      <c r="A1370" s="187" t="s">
        <v>5980</v>
      </c>
      <c r="B1370" s="188">
        <v>0.99399999999999999</v>
      </c>
      <c r="C1370" s="188"/>
    </row>
    <row r="1371" spans="1:3">
      <c r="A1371" s="187" t="s">
        <v>5981</v>
      </c>
      <c r="B1371" s="188">
        <v>1</v>
      </c>
      <c r="C1371" s="188"/>
    </row>
    <row r="1372" spans="1:3">
      <c r="A1372" s="187" t="s">
        <v>5982</v>
      </c>
      <c r="B1372" s="188">
        <v>1</v>
      </c>
      <c r="C1372" s="188"/>
    </row>
    <row r="1373" spans="1:3">
      <c r="A1373" s="187" t="s">
        <v>5983</v>
      </c>
      <c r="B1373" s="188">
        <v>1</v>
      </c>
      <c r="C1373" s="188"/>
    </row>
    <row r="1374" spans="1:3">
      <c r="A1374" s="187" t="s">
        <v>9712</v>
      </c>
      <c r="B1374" s="188">
        <v>1</v>
      </c>
      <c r="C1374" s="188"/>
    </row>
    <row r="1375" spans="1:3">
      <c r="A1375" s="187" t="s">
        <v>5984</v>
      </c>
      <c r="B1375" s="188">
        <v>1</v>
      </c>
      <c r="C1375" s="188"/>
    </row>
    <row r="1376" spans="1:3">
      <c r="A1376" s="187" t="s">
        <v>9713</v>
      </c>
      <c r="B1376" s="188">
        <v>1</v>
      </c>
      <c r="C1376" s="188"/>
    </row>
    <row r="1377" spans="1:3">
      <c r="A1377" s="187" t="s">
        <v>5985</v>
      </c>
      <c r="B1377" s="188">
        <v>1</v>
      </c>
      <c r="C1377" s="188"/>
    </row>
    <row r="1378" spans="1:3">
      <c r="A1378" s="187" t="s">
        <v>5986</v>
      </c>
      <c r="B1378" s="188">
        <v>1</v>
      </c>
      <c r="C1378" s="188"/>
    </row>
    <row r="1379" spans="1:3">
      <c r="A1379" s="187" t="s">
        <v>5987</v>
      </c>
      <c r="B1379" s="188">
        <v>1</v>
      </c>
      <c r="C1379" s="188"/>
    </row>
    <row r="1380" spans="1:3">
      <c r="A1380" s="187" t="s">
        <v>5988</v>
      </c>
      <c r="B1380" s="188">
        <v>0.97</v>
      </c>
      <c r="C1380" s="188"/>
    </row>
    <row r="1381" spans="1:3">
      <c r="A1381" s="187" t="s">
        <v>5989</v>
      </c>
      <c r="B1381" s="188">
        <v>1</v>
      </c>
      <c r="C1381" s="188"/>
    </row>
    <row r="1382" spans="1:3">
      <c r="A1382" s="187" t="s">
        <v>5990</v>
      </c>
      <c r="B1382" s="188">
        <v>0.98850000000000005</v>
      </c>
      <c r="C1382" s="188"/>
    </row>
    <row r="1383" spans="1:3">
      <c r="A1383" s="187" t="s">
        <v>5991</v>
      </c>
      <c r="B1383" s="188">
        <v>0.97140000000000004</v>
      </c>
      <c r="C1383" s="188"/>
    </row>
    <row r="1384" spans="1:3">
      <c r="A1384" s="187" t="s">
        <v>5992</v>
      </c>
      <c r="B1384" s="188">
        <v>0.9768</v>
      </c>
      <c r="C1384" s="188"/>
    </row>
    <row r="1385" spans="1:3">
      <c r="A1385" s="187" t="s">
        <v>5993</v>
      </c>
      <c r="B1385" s="188">
        <v>1</v>
      </c>
      <c r="C1385" s="188"/>
    </row>
    <row r="1386" spans="1:3">
      <c r="A1386" s="187" t="s">
        <v>5994</v>
      </c>
      <c r="B1386" s="188">
        <v>1</v>
      </c>
      <c r="C1386" s="188"/>
    </row>
    <row r="1387" spans="1:3">
      <c r="A1387" s="187" t="s">
        <v>5995</v>
      </c>
      <c r="B1387" s="188">
        <v>1</v>
      </c>
      <c r="C1387" s="188"/>
    </row>
    <row r="1388" spans="1:3">
      <c r="A1388" s="187" t="s">
        <v>5996</v>
      </c>
      <c r="B1388" s="188">
        <v>1</v>
      </c>
      <c r="C1388" s="188"/>
    </row>
    <row r="1389" spans="1:3">
      <c r="A1389" s="187" t="s">
        <v>5997</v>
      </c>
      <c r="B1389" s="188">
        <v>1</v>
      </c>
      <c r="C1389" s="188"/>
    </row>
    <row r="1390" spans="1:3">
      <c r="A1390" s="187" t="s">
        <v>5998</v>
      </c>
      <c r="B1390" s="188">
        <v>1</v>
      </c>
      <c r="C1390" s="188"/>
    </row>
    <row r="1391" spans="1:3">
      <c r="A1391" s="187" t="s">
        <v>5999</v>
      </c>
      <c r="B1391" s="188">
        <v>0.99660000000000004</v>
      </c>
      <c r="C1391" s="188"/>
    </row>
    <row r="1392" spans="1:3">
      <c r="A1392" s="187" t="s">
        <v>9714</v>
      </c>
      <c r="B1392" s="188">
        <v>1</v>
      </c>
      <c r="C1392" s="188"/>
    </row>
    <row r="1393" spans="1:3">
      <c r="A1393" s="187" t="s">
        <v>6000</v>
      </c>
      <c r="B1393" s="188">
        <v>0.99419999999999997</v>
      </c>
      <c r="C1393" s="188"/>
    </row>
    <row r="1394" spans="1:3">
      <c r="A1394" s="187" t="s">
        <v>6001</v>
      </c>
      <c r="B1394" s="188">
        <v>1</v>
      </c>
      <c r="C1394" s="188"/>
    </row>
    <row r="1395" spans="1:3">
      <c r="A1395" s="187" t="s">
        <v>6002</v>
      </c>
      <c r="B1395" s="188">
        <v>0.9929</v>
      </c>
      <c r="C1395" s="188"/>
    </row>
    <row r="1396" spans="1:3">
      <c r="A1396" s="187" t="s">
        <v>6003</v>
      </c>
      <c r="B1396" s="188">
        <v>1</v>
      </c>
      <c r="C1396" s="188"/>
    </row>
    <row r="1397" spans="1:3">
      <c r="A1397" s="187" t="s">
        <v>6004</v>
      </c>
      <c r="B1397" s="188">
        <v>1</v>
      </c>
      <c r="C1397" s="188"/>
    </row>
    <row r="1398" spans="1:3">
      <c r="A1398" s="187" t="s">
        <v>6005</v>
      </c>
      <c r="B1398" s="188">
        <v>1</v>
      </c>
      <c r="C1398" s="188"/>
    </row>
    <row r="1399" spans="1:3">
      <c r="A1399" s="187" t="s">
        <v>6006</v>
      </c>
      <c r="B1399" s="188">
        <v>0.99439999999999995</v>
      </c>
      <c r="C1399" s="188"/>
    </row>
    <row r="1400" spans="1:3">
      <c r="A1400" s="187" t="s">
        <v>6007</v>
      </c>
      <c r="B1400" s="188">
        <v>1</v>
      </c>
      <c r="C1400" s="188"/>
    </row>
    <row r="1401" spans="1:3">
      <c r="A1401" s="187" t="s">
        <v>6008</v>
      </c>
      <c r="B1401" s="188">
        <v>0.99260000000000004</v>
      </c>
      <c r="C1401" s="188"/>
    </row>
    <row r="1402" spans="1:3">
      <c r="A1402" s="187" t="s">
        <v>6009</v>
      </c>
      <c r="B1402" s="188">
        <v>0.99380000000000002</v>
      </c>
      <c r="C1402" s="188"/>
    </row>
    <row r="1403" spans="1:3">
      <c r="A1403" s="187" t="s">
        <v>6010</v>
      </c>
      <c r="B1403" s="188">
        <v>0.99750000000000005</v>
      </c>
      <c r="C1403" s="188"/>
    </row>
    <row r="1404" spans="1:3">
      <c r="A1404" s="187" t="s">
        <v>9715</v>
      </c>
      <c r="B1404" s="188">
        <v>0.98850000000000005</v>
      </c>
      <c r="C1404" s="188"/>
    </row>
    <row r="1405" spans="1:3">
      <c r="A1405" s="187" t="s">
        <v>6011</v>
      </c>
      <c r="B1405" s="188">
        <v>0.99160000000000004</v>
      </c>
      <c r="C1405" s="188"/>
    </row>
    <row r="1406" spans="1:3">
      <c r="A1406" s="187" t="s">
        <v>6012</v>
      </c>
      <c r="B1406" s="188">
        <v>0.99460000000000004</v>
      </c>
      <c r="C1406" s="188"/>
    </row>
    <row r="1407" spans="1:3">
      <c r="A1407" s="187" t="s">
        <v>6013</v>
      </c>
      <c r="B1407" s="188">
        <v>1</v>
      </c>
      <c r="C1407" s="188"/>
    </row>
    <row r="1408" spans="1:3">
      <c r="A1408" s="187" t="s">
        <v>6014</v>
      </c>
      <c r="B1408" s="188">
        <v>0.99470000000000003</v>
      </c>
      <c r="C1408" s="188"/>
    </row>
    <row r="1409" spans="1:3">
      <c r="A1409" s="187" t="s">
        <v>6015</v>
      </c>
      <c r="B1409" s="188">
        <v>0.99990000000000001</v>
      </c>
      <c r="C1409" s="188"/>
    </row>
    <row r="1410" spans="1:3">
      <c r="A1410" s="187" t="s">
        <v>9716</v>
      </c>
      <c r="B1410" s="188">
        <v>0.99829999999999997</v>
      </c>
      <c r="C1410" s="188"/>
    </row>
    <row r="1411" spans="1:3">
      <c r="A1411" s="187" t="s">
        <v>6016</v>
      </c>
      <c r="B1411" s="188">
        <v>1</v>
      </c>
      <c r="C1411" s="188"/>
    </row>
    <row r="1412" spans="1:3">
      <c r="A1412" s="187" t="s">
        <v>6017</v>
      </c>
      <c r="B1412" s="188">
        <v>0.99390000000000001</v>
      </c>
      <c r="C1412" s="188"/>
    </row>
    <row r="1413" spans="1:3">
      <c r="A1413" s="187" t="s">
        <v>6018</v>
      </c>
      <c r="B1413" s="188">
        <v>1</v>
      </c>
      <c r="C1413" s="188"/>
    </row>
    <row r="1414" spans="1:3">
      <c r="A1414" s="187" t="s">
        <v>6019</v>
      </c>
      <c r="B1414" s="188">
        <v>0.99990000000000001</v>
      </c>
      <c r="C1414" s="188"/>
    </row>
    <row r="1415" spans="1:3">
      <c r="A1415" s="187" t="s">
        <v>6021</v>
      </c>
      <c r="B1415" s="188">
        <v>0.99139999999999995</v>
      </c>
      <c r="C1415" s="188"/>
    </row>
    <row r="1416" spans="1:3">
      <c r="A1416" s="187" t="s">
        <v>6022</v>
      </c>
      <c r="B1416" s="188">
        <v>0.99870000000000003</v>
      </c>
      <c r="C1416" s="188"/>
    </row>
    <row r="1417" spans="1:3">
      <c r="A1417" s="187" t="s">
        <v>6023</v>
      </c>
      <c r="B1417" s="188">
        <v>0.98199999999999998</v>
      </c>
      <c r="C1417" s="188"/>
    </row>
    <row r="1418" spans="1:3">
      <c r="A1418" s="187" t="s">
        <v>6024</v>
      </c>
      <c r="B1418" s="188">
        <v>0.98409999999999997</v>
      </c>
      <c r="C1418" s="188"/>
    </row>
    <row r="1419" spans="1:3">
      <c r="A1419" s="187" t="s">
        <v>6025</v>
      </c>
      <c r="B1419" s="188">
        <v>0.99380000000000002</v>
      </c>
      <c r="C1419" s="188"/>
    </row>
    <row r="1420" spans="1:3">
      <c r="A1420" s="187" t="s">
        <v>6026</v>
      </c>
      <c r="B1420" s="188">
        <v>0.99780000000000002</v>
      </c>
      <c r="C1420" s="188"/>
    </row>
    <row r="1421" spans="1:3">
      <c r="A1421" s="187" t="s">
        <v>6027</v>
      </c>
      <c r="B1421" s="188">
        <v>0.99709999999999999</v>
      </c>
      <c r="C1421" s="188"/>
    </row>
    <row r="1422" spans="1:3">
      <c r="A1422" s="187" t="s">
        <v>6028</v>
      </c>
      <c r="B1422" s="188">
        <v>0.99750000000000005</v>
      </c>
      <c r="C1422" s="188"/>
    </row>
    <row r="1423" spans="1:3">
      <c r="A1423" s="187" t="s">
        <v>6029</v>
      </c>
      <c r="B1423" s="188">
        <v>0.99729999999999996</v>
      </c>
      <c r="C1423" s="188"/>
    </row>
    <row r="1424" spans="1:3">
      <c r="A1424" s="187" t="s">
        <v>6030</v>
      </c>
      <c r="B1424" s="188">
        <v>0.98850000000000005</v>
      </c>
      <c r="C1424" s="188"/>
    </row>
    <row r="1425" spans="1:3">
      <c r="A1425" s="187" t="s">
        <v>6031</v>
      </c>
      <c r="B1425" s="188">
        <v>0.98280000000000001</v>
      </c>
      <c r="C1425" s="188"/>
    </row>
    <row r="1426" spans="1:3">
      <c r="A1426" s="187" t="s">
        <v>6032</v>
      </c>
      <c r="B1426" s="188">
        <v>0.9899</v>
      </c>
      <c r="C1426" s="188"/>
    </row>
    <row r="1427" spans="1:3">
      <c r="A1427" s="187" t="s">
        <v>6033</v>
      </c>
      <c r="B1427" s="188">
        <v>0.98360000000000003</v>
      </c>
      <c r="C1427" s="188"/>
    </row>
    <row r="1428" spans="1:3">
      <c r="A1428" s="187" t="s">
        <v>6034</v>
      </c>
      <c r="B1428" s="188">
        <v>0.99470000000000003</v>
      </c>
      <c r="C1428" s="188"/>
    </row>
    <row r="1429" spans="1:3">
      <c r="A1429" s="187" t="s">
        <v>6035</v>
      </c>
      <c r="B1429" s="188">
        <v>0.99360000000000004</v>
      </c>
      <c r="C1429" s="188"/>
    </row>
    <row r="1430" spans="1:3">
      <c r="A1430" s="187" t="s">
        <v>6036</v>
      </c>
      <c r="B1430" s="188">
        <v>0.99470000000000003</v>
      </c>
      <c r="C1430" s="188"/>
    </row>
    <row r="1431" spans="1:3">
      <c r="A1431" s="187" t="s">
        <v>6037</v>
      </c>
      <c r="B1431" s="188">
        <v>1</v>
      </c>
      <c r="C1431" s="188"/>
    </row>
    <row r="1432" spans="1:3">
      <c r="A1432" s="187" t="s">
        <v>6038</v>
      </c>
      <c r="B1432" s="188">
        <v>0.9929</v>
      </c>
      <c r="C1432" s="188"/>
    </row>
    <row r="1433" spans="1:3">
      <c r="A1433" s="187" t="s">
        <v>6039</v>
      </c>
      <c r="B1433" s="188">
        <v>0.99409999999999998</v>
      </c>
      <c r="C1433" s="188"/>
    </row>
    <row r="1434" spans="1:3">
      <c r="A1434" s="187" t="s">
        <v>6040</v>
      </c>
      <c r="B1434" s="188">
        <v>0.99650000000000005</v>
      </c>
      <c r="C1434" s="188"/>
    </row>
    <row r="1435" spans="1:3">
      <c r="A1435" s="187" t="s">
        <v>6041</v>
      </c>
      <c r="B1435" s="188">
        <v>1</v>
      </c>
      <c r="C1435" s="188"/>
    </row>
    <row r="1436" spans="1:3">
      <c r="A1436" s="187" t="s">
        <v>6042</v>
      </c>
      <c r="B1436" s="188">
        <v>0.98809999999999998</v>
      </c>
      <c r="C1436" s="188"/>
    </row>
    <row r="1437" spans="1:3">
      <c r="A1437" s="187" t="s">
        <v>6043</v>
      </c>
      <c r="B1437" s="188">
        <v>0.98670000000000002</v>
      </c>
      <c r="C1437" s="188"/>
    </row>
    <row r="1438" spans="1:3">
      <c r="A1438" s="187" t="s">
        <v>6044</v>
      </c>
      <c r="B1438" s="188">
        <v>0.998</v>
      </c>
      <c r="C1438" s="188"/>
    </row>
    <row r="1439" spans="1:3">
      <c r="A1439" s="187" t="s">
        <v>6045</v>
      </c>
      <c r="B1439" s="188">
        <v>0.99199999999999999</v>
      </c>
      <c r="C1439" s="188"/>
    </row>
    <row r="1440" spans="1:3">
      <c r="A1440" s="187" t="s">
        <v>6046</v>
      </c>
      <c r="B1440" s="188">
        <v>1</v>
      </c>
      <c r="C1440" s="188"/>
    </row>
    <row r="1441" spans="1:3">
      <c r="A1441" s="187" t="s">
        <v>6047</v>
      </c>
      <c r="B1441" s="188">
        <v>0.97940000000000005</v>
      </c>
      <c r="C1441" s="188"/>
    </row>
    <row r="1442" spans="1:3">
      <c r="A1442" s="187" t="s">
        <v>6048</v>
      </c>
      <c r="B1442" s="188">
        <v>0.99509999999999998</v>
      </c>
      <c r="C1442" s="188"/>
    </row>
    <row r="1443" spans="1:3">
      <c r="A1443" s="187" t="s">
        <v>6049</v>
      </c>
      <c r="B1443" s="188">
        <v>0.98780000000000001</v>
      </c>
      <c r="C1443" s="188"/>
    </row>
    <row r="1444" spans="1:3">
      <c r="A1444" s="187" t="s">
        <v>9717</v>
      </c>
      <c r="B1444" s="188">
        <v>0.99250000000000005</v>
      </c>
      <c r="C1444" s="188"/>
    </row>
    <row r="1445" spans="1:3">
      <c r="A1445" s="187" t="s">
        <v>6050</v>
      </c>
      <c r="B1445" s="188">
        <v>0.98170000000000002</v>
      </c>
      <c r="C1445" s="188"/>
    </row>
    <row r="1446" spans="1:3">
      <c r="A1446" s="187" t="s">
        <v>6051</v>
      </c>
      <c r="B1446" s="188">
        <v>0.99639999999999995</v>
      </c>
      <c r="C1446" s="188"/>
    </row>
    <row r="1447" spans="1:3">
      <c r="A1447" s="187" t="s">
        <v>6052</v>
      </c>
      <c r="B1447" s="188">
        <v>0.98629999999999995</v>
      </c>
      <c r="C1447" s="188"/>
    </row>
    <row r="1448" spans="1:3">
      <c r="A1448" s="187" t="s">
        <v>6053</v>
      </c>
      <c r="B1448" s="188">
        <v>0.97</v>
      </c>
      <c r="C1448" s="188"/>
    </row>
    <row r="1449" spans="1:3">
      <c r="A1449" s="187" t="s">
        <v>6054</v>
      </c>
      <c r="B1449" s="188">
        <v>1</v>
      </c>
      <c r="C1449" s="188"/>
    </row>
    <row r="1450" spans="1:3">
      <c r="A1450" s="187" t="s">
        <v>6055</v>
      </c>
      <c r="B1450" s="188">
        <v>0.99980000000000002</v>
      </c>
      <c r="C1450" s="188"/>
    </row>
    <row r="1451" spans="1:3">
      <c r="A1451" s="187" t="s">
        <v>6056</v>
      </c>
      <c r="B1451" s="188">
        <v>0.98640000000000005</v>
      </c>
      <c r="C1451" s="188"/>
    </row>
    <row r="1452" spans="1:3">
      <c r="A1452" s="187" t="s">
        <v>9718</v>
      </c>
      <c r="B1452" s="188">
        <v>0.996</v>
      </c>
      <c r="C1452" s="188"/>
    </row>
    <row r="1453" spans="1:3">
      <c r="A1453" s="187" t="s">
        <v>6057</v>
      </c>
      <c r="B1453" s="188">
        <v>0.9919</v>
      </c>
      <c r="C1453" s="188"/>
    </row>
    <row r="1454" spans="1:3">
      <c r="A1454" s="187" t="s">
        <v>6058</v>
      </c>
      <c r="B1454" s="188">
        <v>0.99980000000000002</v>
      </c>
      <c r="C1454" s="188"/>
    </row>
    <row r="1455" spans="1:3">
      <c r="A1455" s="187" t="s">
        <v>6059</v>
      </c>
      <c r="B1455" s="188">
        <v>0.9839</v>
      </c>
      <c r="C1455" s="188"/>
    </row>
    <row r="1456" spans="1:3">
      <c r="A1456" s="187" t="s">
        <v>6060</v>
      </c>
      <c r="B1456" s="188">
        <v>0.99990000000000001</v>
      </c>
      <c r="C1456" s="188"/>
    </row>
    <row r="1457" spans="1:3">
      <c r="A1457" s="187" t="s">
        <v>6061</v>
      </c>
      <c r="B1457" s="188">
        <v>0.97889999999999999</v>
      </c>
      <c r="C1457" s="188"/>
    </row>
    <row r="1458" spans="1:3">
      <c r="A1458" s="187" t="s">
        <v>6062</v>
      </c>
      <c r="B1458" s="188">
        <v>0.99780000000000002</v>
      </c>
      <c r="C1458" s="188"/>
    </row>
    <row r="1459" spans="1:3">
      <c r="A1459" s="187" t="s">
        <v>6063</v>
      </c>
      <c r="B1459" s="188">
        <v>0.98939999999999995</v>
      </c>
      <c r="C1459" s="188"/>
    </row>
    <row r="1460" spans="1:3">
      <c r="A1460" s="187" t="s">
        <v>6064</v>
      </c>
      <c r="B1460" s="188">
        <v>0.98609999999999998</v>
      </c>
      <c r="C1460" s="188"/>
    </row>
    <row r="1461" spans="1:3">
      <c r="A1461" s="187" t="s">
        <v>6065</v>
      </c>
      <c r="B1461" s="188">
        <v>0.99980000000000002</v>
      </c>
      <c r="C1461" s="188"/>
    </row>
    <row r="1462" spans="1:3">
      <c r="A1462" s="187" t="s">
        <v>6066</v>
      </c>
      <c r="B1462" s="188">
        <v>0.99670000000000003</v>
      </c>
      <c r="C1462" s="188"/>
    </row>
    <row r="1463" spans="1:3">
      <c r="A1463" s="187" t="s">
        <v>6067</v>
      </c>
      <c r="B1463" s="188">
        <v>0.98540000000000005</v>
      </c>
      <c r="C1463" s="188"/>
    </row>
    <row r="1464" spans="1:3">
      <c r="A1464" s="187" t="s">
        <v>6068</v>
      </c>
      <c r="B1464" s="188">
        <v>0.99780000000000002</v>
      </c>
      <c r="C1464" s="188"/>
    </row>
    <row r="1465" spans="1:3">
      <c r="A1465" s="187" t="s">
        <v>6069</v>
      </c>
      <c r="B1465" s="188">
        <v>0.97889999999999999</v>
      </c>
      <c r="C1465" s="188"/>
    </row>
    <row r="1466" spans="1:3">
      <c r="A1466" s="187" t="s">
        <v>6070</v>
      </c>
      <c r="B1466" s="188">
        <v>0.99209999999999998</v>
      </c>
      <c r="C1466" s="188"/>
    </row>
    <row r="1467" spans="1:3">
      <c r="A1467" s="187" t="s">
        <v>6071</v>
      </c>
      <c r="B1467" s="188">
        <v>0.99270000000000003</v>
      </c>
      <c r="C1467" s="188"/>
    </row>
    <row r="1468" spans="1:3">
      <c r="A1468" s="187" t="s">
        <v>6072</v>
      </c>
      <c r="B1468" s="188">
        <v>0.99009999999999998</v>
      </c>
      <c r="C1468" s="188"/>
    </row>
    <row r="1469" spans="1:3">
      <c r="A1469" s="187" t="s">
        <v>6073</v>
      </c>
      <c r="B1469" s="188">
        <v>0.97660000000000002</v>
      </c>
      <c r="C1469" s="188"/>
    </row>
    <row r="1470" spans="1:3">
      <c r="A1470" s="187" t="s">
        <v>6076</v>
      </c>
      <c r="B1470" s="188">
        <v>0.99590000000000001</v>
      </c>
      <c r="C1470" s="188"/>
    </row>
    <row r="1471" spans="1:3">
      <c r="A1471" s="187" t="s">
        <v>6077</v>
      </c>
      <c r="B1471" s="188">
        <v>0.98260000000000003</v>
      </c>
      <c r="C1471" s="188"/>
    </row>
    <row r="1472" spans="1:3">
      <c r="A1472" s="187" t="s">
        <v>9719</v>
      </c>
      <c r="B1472" s="188">
        <v>0.99460000000000004</v>
      </c>
      <c r="C1472" s="188"/>
    </row>
    <row r="1473" spans="1:3">
      <c r="A1473" s="187" t="s">
        <v>6078</v>
      </c>
      <c r="B1473" s="188">
        <v>0.99990000000000001</v>
      </c>
      <c r="C1473" s="188"/>
    </row>
    <row r="1474" spans="1:3">
      <c r="A1474" s="187" t="s">
        <v>6079</v>
      </c>
      <c r="B1474" s="188">
        <v>0.99460000000000004</v>
      </c>
      <c r="C1474" s="188"/>
    </row>
    <row r="1475" spans="1:3">
      <c r="A1475" s="187" t="s">
        <v>6080</v>
      </c>
      <c r="B1475" s="188">
        <v>1</v>
      </c>
      <c r="C1475" s="188"/>
    </row>
    <row r="1476" spans="1:3">
      <c r="A1476" s="187" t="s">
        <v>6081</v>
      </c>
      <c r="B1476" s="188">
        <v>0.99109999999999998</v>
      </c>
      <c r="C1476" s="188"/>
    </row>
    <row r="1477" spans="1:3">
      <c r="A1477" s="187" t="s">
        <v>6082</v>
      </c>
      <c r="B1477" s="188">
        <v>1</v>
      </c>
      <c r="C1477" s="188"/>
    </row>
    <row r="1478" spans="1:3">
      <c r="A1478" s="187" t="s">
        <v>9720</v>
      </c>
      <c r="B1478" s="188">
        <v>1</v>
      </c>
      <c r="C1478" s="188"/>
    </row>
    <row r="1479" spans="1:3">
      <c r="A1479" s="187" t="s">
        <v>6083</v>
      </c>
      <c r="B1479" s="188">
        <v>1</v>
      </c>
      <c r="C1479" s="188"/>
    </row>
    <row r="1480" spans="1:3">
      <c r="A1480" s="187" t="s">
        <v>6084</v>
      </c>
      <c r="B1480" s="188">
        <v>1</v>
      </c>
      <c r="C1480" s="188"/>
    </row>
    <row r="1481" spans="1:3">
      <c r="A1481" s="187" t="s">
        <v>6085</v>
      </c>
      <c r="B1481" s="188">
        <v>0.99590000000000001</v>
      </c>
      <c r="C1481" s="188"/>
    </row>
    <row r="1482" spans="1:3">
      <c r="A1482" s="187" t="s">
        <v>6086</v>
      </c>
      <c r="B1482" s="188">
        <v>0.99950000000000006</v>
      </c>
      <c r="C1482" s="188"/>
    </row>
    <row r="1483" spans="1:3">
      <c r="A1483" s="187" t="s">
        <v>6087</v>
      </c>
      <c r="B1483" s="188">
        <v>1</v>
      </c>
      <c r="C1483" s="188"/>
    </row>
    <row r="1484" spans="1:3">
      <c r="A1484" s="187" t="s">
        <v>6088</v>
      </c>
      <c r="B1484" s="188">
        <v>0.97850000000000004</v>
      </c>
      <c r="C1484" s="188"/>
    </row>
    <row r="1485" spans="1:3">
      <c r="A1485" s="187" t="s">
        <v>6089</v>
      </c>
      <c r="B1485" s="188">
        <v>1</v>
      </c>
      <c r="C1485" s="188"/>
    </row>
    <row r="1486" spans="1:3">
      <c r="A1486" s="187" t="s">
        <v>6090</v>
      </c>
      <c r="B1486" s="188">
        <v>0.99360000000000004</v>
      </c>
      <c r="C1486" s="188"/>
    </row>
    <row r="1487" spans="1:3">
      <c r="A1487" s="187" t="s">
        <v>6091</v>
      </c>
      <c r="B1487" s="188">
        <v>0.98839999999999995</v>
      </c>
      <c r="C1487" s="188"/>
    </row>
    <row r="1488" spans="1:3">
      <c r="A1488" s="187" t="s">
        <v>6092</v>
      </c>
      <c r="B1488" s="188">
        <v>0.99829999999999997</v>
      </c>
      <c r="C1488" s="188"/>
    </row>
    <row r="1489" spans="1:3">
      <c r="A1489" s="187" t="s">
        <v>6093</v>
      </c>
      <c r="B1489" s="188">
        <v>1</v>
      </c>
      <c r="C1489" s="188"/>
    </row>
    <row r="1490" spans="1:3">
      <c r="A1490" s="187" t="s">
        <v>6094</v>
      </c>
      <c r="B1490" s="188">
        <v>0.97</v>
      </c>
      <c r="C1490" s="188"/>
    </row>
    <row r="1491" spans="1:3">
      <c r="A1491" s="187" t="s">
        <v>6095</v>
      </c>
      <c r="B1491" s="188">
        <v>0.99839999999999995</v>
      </c>
      <c r="C1491" s="188"/>
    </row>
    <row r="1492" spans="1:3">
      <c r="A1492" s="187" t="s">
        <v>6096</v>
      </c>
      <c r="B1492" s="188">
        <v>0.99199999999999999</v>
      </c>
      <c r="C1492" s="188"/>
    </row>
    <row r="1493" spans="1:3">
      <c r="A1493" s="187" t="s">
        <v>6097</v>
      </c>
      <c r="B1493" s="188">
        <v>1</v>
      </c>
      <c r="C1493" s="188"/>
    </row>
    <row r="1494" spans="1:3">
      <c r="A1494" s="187" t="s">
        <v>6098</v>
      </c>
      <c r="B1494" s="188">
        <v>0.99850000000000005</v>
      </c>
      <c r="C1494" s="188"/>
    </row>
    <row r="1495" spans="1:3">
      <c r="A1495" s="187" t="s">
        <v>6099</v>
      </c>
      <c r="B1495" s="188">
        <v>0.99050000000000005</v>
      </c>
      <c r="C1495" s="188"/>
    </row>
    <row r="1496" spans="1:3">
      <c r="A1496" s="187" t="s">
        <v>6100</v>
      </c>
      <c r="B1496" s="188">
        <v>0.99050000000000005</v>
      </c>
      <c r="C1496" s="188"/>
    </row>
    <row r="1497" spans="1:3">
      <c r="A1497" s="187" t="s">
        <v>6101</v>
      </c>
      <c r="B1497" s="188">
        <v>0.99660000000000004</v>
      </c>
      <c r="C1497" s="188"/>
    </row>
    <row r="1498" spans="1:3">
      <c r="A1498" s="187" t="s">
        <v>6102</v>
      </c>
      <c r="B1498" s="188">
        <v>0.99250000000000005</v>
      </c>
      <c r="C1498" s="188"/>
    </row>
    <row r="1499" spans="1:3">
      <c r="A1499" s="187" t="s">
        <v>6103</v>
      </c>
      <c r="B1499" s="188">
        <v>0.99109999999999998</v>
      </c>
      <c r="C1499" s="188"/>
    </row>
    <row r="1500" spans="1:3">
      <c r="A1500" s="187" t="s">
        <v>6104</v>
      </c>
      <c r="B1500" s="188">
        <v>1</v>
      </c>
      <c r="C1500" s="188"/>
    </row>
    <row r="1501" spans="1:3">
      <c r="A1501" s="187" t="s">
        <v>6105</v>
      </c>
      <c r="B1501" s="188">
        <v>0.98770000000000002</v>
      </c>
      <c r="C1501" s="188"/>
    </row>
    <row r="1502" spans="1:3">
      <c r="A1502" s="187" t="s">
        <v>6106</v>
      </c>
      <c r="B1502" s="188">
        <v>0.99919999999999998</v>
      </c>
      <c r="C1502" s="188"/>
    </row>
    <row r="1503" spans="1:3">
      <c r="A1503" s="187" t="s">
        <v>6107</v>
      </c>
      <c r="B1503" s="188">
        <v>0.99680000000000002</v>
      </c>
      <c r="C1503" s="188"/>
    </row>
    <row r="1504" spans="1:3">
      <c r="A1504" s="187" t="s">
        <v>6108</v>
      </c>
      <c r="B1504" s="188">
        <v>1</v>
      </c>
      <c r="C1504" s="188"/>
    </row>
    <row r="1505" spans="1:3">
      <c r="A1505" s="187" t="s">
        <v>6109</v>
      </c>
      <c r="B1505" s="188">
        <v>0.99119999999999997</v>
      </c>
      <c r="C1505" s="188"/>
    </row>
    <row r="1506" spans="1:3">
      <c r="A1506" s="187" t="s">
        <v>6110</v>
      </c>
      <c r="B1506" s="188">
        <v>0.98850000000000005</v>
      </c>
      <c r="C1506" s="188"/>
    </row>
    <row r="1507" spans="1:3">
      <c r="A1507" s="187" t="s">
        <v>6111</v>
      </c>
      <c r="B1507" s="188">
        <v>1</v>
      </c>
      <c r="C1507" s="188"/>
    </row>
    <row r="1508" spans="1:3">
      <c r="A1508" s="187" t="s">
        <v>6112</v>
      </c>
      <c r="B1508" s="188">
        <v>1</v>
      </c>
      <c r="C1508" s="188"/>
    </row>
    <row r="1509" spans="1:3">
      <c r="A1509" s="187" t="s">
        <v>6113</v>
      </c>
      <c r="B1509" s="188">
        <v>0.99460000000000004</v>
      </c>
      <c r="C1509" s="188"/>
    </row>
    <row r="1510" spans="1:3">
      <c r="A1510" s="187" t="s">
        <v>6114</v>
      </c>
      <c r="B1510" s="188">
        <v>0.99619999999999997</v>
      </c>
      <c r="C1510" s="188"/>
    </row>
    <row r="1511" spans="1:3">
      <c r="A1511" s="187" t="s">
        <v>6115</v>
      </c>
      <c r="B1511" s="188">
        <v>0.99919999999999998</v>
      </c>
      <c r="C1511" s="188"/>
    </row>
    <row r="1512" spans="1:3">
      <c r="A1512" s="187" t="s">
        <v>6116</v>
      </c>
      <c r="B1512" s="188">
        <v>0.99790000000000001</v>
      </c>
      <c r="C1512" s="188"/>
    </row>
    <row r="1513" spans="1:3">
      <c r="A1513" s="187" t="s">
        <v>6117</v>
      </c>
      <c r="B1513" s="188">
        <v>0.99009999999999998</v>
      </c>
      <c r="C1513" s="188"/>
    </row>
    <row r="1514" spans="1:3">
      <c r="A1514" s="187" t="s">
        <v>6118</v>
      </c>
      <c r="B1514" s="188">
        <v>0.99819999999999998</v>
      </c>
      <c r="C1514" s="188"/>
    </row>
    <row r="1515" spans="1:3">
      <c r="A1515" s="187" t="s">
        <v>6119</v>
      </c>
      <c r="B1515" s="188">
        <v>0.98950000000000005</v>
      </c>
      <c r="C1515" s="188"/>
    </row>
    <row r="1516" spans="1:3">
      <c r="A1516" s="187" t="s">
        <v>6120</v>
      </c>
      <c r="B1516" s="188">
        <v>0.99360000000000004</v>
      </c>
      <c r="C1516" s="188"/>
    </row>
    <row r="1517" spans="1:3">
      <c r="A1517" s="187" t="s">
        <v>6121</v>
      </c>
      <c r="B1517" s="188">
        <v>0.99170000000000003</v>
      </c>
      <c r="C1517" s="188"/>
    </row>
    <row r="1518" spans="1:3">
      <c r="A1518" s="187" t="s">
        <v>6122</v>
      </c>
      <c r="B1518" s="188">
        <v>0.99619999999999997</v>
      </c>
      <c r="C1518" s="188"/>
    </row>
    <row r="1519" spans="1:3">
      <c r="A1519" s="187" t="s">
        <v>6123</v>
      </c>
      <c r="B1519" s="188">
        <v>0.99680000000000002</v>
      </c>
      <c r="C1519" s="188"/>
    </row>
    <row r="1520" spans="1:3">
      <c r="A1520" s="187" t="s">
        <v>6124</v>
      </c>
      <c r="B1520" s="188">
        <v>0.99590000000000001</v>
      </c>
      <c r="C1520" s="188"/>
    </row>
    <row r="1521" spans="1:3">
      <c r="A1521" s="187" t="s">
        <v>6125</v>
      </c>
      <c r="B1521" s="188">
        <v>0.98860000000000003</v>
      </c>
      <c r="C1521" s="188"/>
    </row>
    <row r="1522" spans="1:3">
      <c r="A1522" s="187" t="s">
        <v>6126</v>
      </c>
      <c r="B1522" s="188">
        <v>1</v>
      </c>
      <c r="C1522" s="188"/>
    </row>
    <row r="1523" spans="1:3">
      <c r="A1523" s="187" t="s">
        <v>6128</v>
      </c>
      <c r="B1523" s="188">
        <v>0.98699999999999999</v>
      </c>
      <c r="C1523" s="188"/>
    </row>
    <row r="1524" spans="1:3">
      <c r="A1524" s="187" t="s">
        <v>6129</v>
      </c>
      <c r="B1524" s="188">
        <v>0.99690000000000001</v>
      </c>
      <c r="C1524" s="188"/>
    </row>
    <row r="1525" spans="1:3">
      <c r="A1525" s="187" t="s">
        <v>9721</v>
      </c>
      <c r="B1525" s="188">
        <v>0.99860000000000004</v>
      </c>
      <c r="C1525" s="188"/>
    </row>
    <row r="1526" spans="1:3">
      <c r="A1526" s="187" t="s">
        <v>6130</v>
      </c>
      <c r="B1526" s="188">
        <v>1</v>
      </c>
      <c r="C1526" s="188"/>
    </row>
    <row r="1527" spans="1:3">
      <c r="A1527" s="187" t="s">
        <v>6131</v>
      </c>
      <c r="B1527" s="188">
        <v>0.99819999999999998</v>
      </c>
      <c r="C1527" s="188"/>
    </row>
    <row r="1528" spans="1:3">
      <c r="A1528" s="187" t="s">
        <v>6132</v>
      </c>
      <c r="B1528" s="188">
        <v>0.99870000000000003</v>
      </c>
      <c r="C1528" s="188"/>
    </row>
    <row r="1529" spans="1:3">
      <c r="A1529" s="187" t="s">
        <v>6133</v>
      </c>
      <c r="B1529" s="188">
        <v>1</v>
      </c>
      <c r="C1529" s="188"/>
    </row>
    <row r="1530" spans="1:3">
      <c r="A1530" s="187" t="s">
        <v>6134</v>
      </c>
      <c r="B1530" s="188">
        <v>0.999</v>
      </c>
      <c r="C1530" s="188"/>
    </row>
    <row r="1531" spans="1:3">
      <c r="A1531" s="187" t="s">
        <v>6135</v>
      </c>
      <c r="B1531" s="188">
        <v>0.98770000000000002</v>
      </c>
      <c r="C1531" s="188"/>
    </row>
    <row r="1532" spans="1:3">
      <c r="A1532" s="187" t="s">
        <v>6136</v>
      </c>
      <c r="B1532" s="188">
        <v>0.97629999999999995</v>
      </c>
      <c r="C1532" s="188"/>
    </row>
    <row r="1533" spans="1:3">
      <c r="A1533" s="187" t="s">
        <v>6137</v>
      </c>
      <c r="B1533" s="188">
        <v>1</v>
      </c>
      <c r="C1533" s="188"/>
    </row>
    <row r="1534" spans="1:3">
      <c r="A1534" s="187" t="s">
        <v>6138</v>
      </c>
      <c r="B1534" s="188">
        <v>0.9849</v>
      </c>
      <c r="C1534" s="188"/>
    </row>
    <row r="1535" spans="1:3">
      <c r="A1535" s="187" t="s">
        <v>6139</v>
      </c>
      <c r="B1535" s="188">
        <v>0.98399999999999999</v>
      </c>
      <c r="C1535" s="188"/>
    </row>
    <row r="1536" spans="1:3">
      <c r="A1536" s="187" t="s">
        <v>6140</v>
      </c>
      <c r="B1536" s="188">
        <v>1</v>
      </c>
      <c r="C1536" s="188"/>
    </row>
    <row r="1537" spans="1:3">
      <c r="A1537" s="187" t="s">
        <v>6141</v>
      </c>
      <c r="B1537" s="188">
        <v>0.98460000000000003</v>
      </c>
      <c r="C1537" s="188"/>
    </row>
    <row r="1538" spans="1:3">
      <c r="A1538" s="187" t="s">
        <v>6142</v>
      </c>
      <c r="B1538" s="188">
        <v>0.98909999999999998</v>
      </c>
      <c r="C1538" s="188"/>
    </row>
    <row r="1539" spans="1:3">
      <c r="A1539" s="187" t="s">
        <v>6143</v>
      </c>
      <c r="B1539" s="188">
        <v>0.99390000000000001</v>
      </c>
      <c r="C1539" s="188"/>
    </row>
    <row r="1540" spans="1:3">
      <c r="A1540" s="187" t="s">
        <v>6144</v>
      </c>
      <c r="B1540" s="188">
        <v>0.99619999999999997</v>
      </c>
      <c r="C1540" s="188"/>
    </row>
    <row r="1541" spans="1:3">
      <c r="A1541" s="187" t="s">
        <v>6145</v>
      </c>
      <c r="B1541" s="188">
        <v>0.99639999999999995</v>
      </c>
      <c r="C1541" s="188"/>
    </row>
    <row r="1542" spans="1:3">
      <c r="A1542" s="187" t="s">
        <v>6146</v>
      </c>
      <c r="B1542" s="188">
        <v>1</v>
      </c>
      <c r="C1542" s="188"/>
    </row>
    <row r="1543" spans="1:3">
      <c r="A1543" s="187" t="s">
        <v>6147</v>
      </c>
      <c r="B1543" s="188">
        <v>0.99050000000000005</v>
      </c>
      <c r="C1543" s="188"/>
    </row>
    <row r="1544" spans="1:3">
      <c r="A1544" s="187" t="s">
        <v>6148</v>
      </c>
      <c r="B1544" s="188">
        <v>0.99150000000000005</v>
      </c>
      <c r="C1544" s="188"/>
    </row>
    <row r="1545" spans="1:3">
      <c r="A1545" s="187" t="s">
        <v>6149</v>
      </c>
      <c r="B1545" s="188">
        <v>0.99729999999999996</v>
      </c>
      <c r="C1545" s="188"/>
    </row>
    <row r="1546" spans="1:3">
      <c r="A1546" s="187" t="s">
        <v>6150</v>
      </c>
      <c r="B1546" s="188">
        <v>0.99660000000000004</v>
      </c>
      <c r="C1546" s="188"/>
    </row>
    <row r="1547" spans="1:3">
      <c r="A1547" s="187" t="s">
        <v>6151</v>
      </c>
      <c r="B1547" s="188">
        <v>0.99019999999999997</v>
      </c>
      <c r="C1547" s="188"/>
    </row>
    <row r="1548" spans="1:3">
      <c r="A1548" s="187" t="s">
        <v>6152</v>
      </c>
      <c r="B1548" s="188">
        <v>0.99770000000000003</v>
      </c>
      <c r="C1548" s="188"/>
    </row>
    <row r="1549" spans="1:3">
      <c r="A1549" s="187" t="s">
        <v>6153</v>
      </c>
      <c r="B1549" s="188">
        <v>0.99360000000000004</v>
      </c>
      <c r="C1549" s="188"/>
    </row>
    <row r="1550" spans="1:3">
      <c r="A1550" s="187" t="s">
        <v>6154</v>
      </c>
      <c r="B1550" s="188">
        <v>0.97660000000000002</v>
      </c>
      <c r="C1550" s="188"/>
    </row>
    <row r="1551" spans="1:3">
      <c r="A1551" s="187" t="s">
        <v>6155</v>
      </c>
      <c r="B1551" s="188">
        <v>0.9909</v>
      </c>
      <c r="C1551" s="188"/>
    </row>
    <row r="1552" spans="1:3">
      <c r="A1552" s="187" t="s">
        <v>6156</v>
      </c>
      <c r="B1552" s="188">
        <v>0.99850000000000005</v>
      </c>
      <c r="C1552" s="188"/>
    </row>
    <row r="1553" spans="1:3">
      <c r="A1553" s="187" t="s">
        <v>6157</v>
      </c>
      <c r="B1553" s="188">
        <v>0.98470000000000002</v>
      </c>
      <c r="C1553" s="188"/>
    </row>
    <row r="1554" spans="1:3">
      <c r="A1554" s="187" t="s">
        <v>6158</v>
      </c>
      <c r="B1554" s="188">
        <v>0.9879</v>
      </c>
      <c r="C1554" s="188"/>
    </row>
    <row r="1555" spans="1:3">
      <c r="A1555" s="187" t="s">
        <v>6159</v>
      </c>
      <c r="B1555" s="188">
        <v>1</v>
      </c>
      <c r="C1555" s="188"/>
    </row>
    <row r="1556" spans="1:3">
      <c r="A1556" s="187" t="s">
        <v>6160</v>
      </c>
      <c r="B1556" s="188">
        <v>0.99819999999999998</v>
      </c>
      <c r="C1556" s="188"/>
    </row>
    <row r="1557" spans="1:3">
      <c r="A1557" s="187" t="s">
        <v>6161</v>
      </c>
      <c r="B1557" s="188">
        <v>0.99680000000000002</v>
      </c>
      <c r="C1557" s="188"/>
    </row>
    <row r="1558" spans="1:3">
      <c r="A1558" s="187" t="s">
        <v>6162</v>
      </c>
      <c r="B1558" s="188">
        <v>0.98580000000000001</v>
      </c>
      <c r="C1558" s="188"/>
    </row>
    <row r="1559" spans="1:3">
      <c r="A1559" s="187" t="s">
        <v>6163</v>
      </c>
      <c r="B1559" s="188">
        <v>0.99270000000000003</v>
      </c>
      <c r="C1559" s="188"/>
    </row>
    <row r="1560" spans="1:3">
      <c r="A1560" s="187" t="s">
        <v>6164</v>
      </c>
      <c r="B1560" s="188">
        <v>1</v>
      </c>
      <c r="C1560" s="188"/>
    </row>
    <row r="1561" spans="1:3">
      <c r="A1561" s="187" t="s">
        <v>6165</v>
      </c>
      <c r="B1561" s="188">
        <v>1</v>
      </c>
      <c r="C1561" s="188"/>
    </row>
    <row r="1562" spans="1:3">
      <c r="A1562" s="187" t="s">
        <v>6166</v>
      </c>
      <c r="B1562" s="188">
        <v>0.99139999999999995</v>
      </c>
      <c r="C1562" s="188"/>
    </row>
    <row r="1563" spans="1:3">
      <c r="A1563" s="187" t="s">
        <v>6167</v>
      </c>
      <c r="B1563" s="188">
        <v>0.9879</v>
      </c>
      <c r="C1563" s="188"/>
    </row>
    <row r="1564" spans="1:3">
      <c r="A1564" s="187" t="s">
        <v>6168</v>
      </c>
      <c r="B1564" s="188">
        <v>0.99080000000000001</v>
      </c>
      <c r="C1564" s="188"/>
    </row>
    <row r="1565" spans="1:3">
      <c r="A1565" s="187" t="s">
        <v>6169</v>
      </c>
      <c r="B1565" s="188">
        <v>1</v>
      </c>
      <c r="C1565" s="188"/>
    </row>
    <row r="1566" spans="1:3">
      <c r="A1566" s="187" t="s">
        <v>6170</v>
      </c>
      <c r="B1566" s="188">
        <v>0.99519999999999997</v>
      </c>
      <c r="C1566" s="188"/>
    </row>
    <row r="1567" spans="1:3">
      <c r="A1567" s="187" t="s">
        <v>6171</v>
      </c>
      <c r="B1567" s="188">
        <v>1</v>
      </c>
      <c r="C1567" s="188"/>
    </row>
    <row r="1568" spans="1:3">
      <c r="A1568" s="187" t="s">
        <v>6172</v>
      </c>
      <c r="B1568" s="188">
        <v>0.99980000000000002</v>
      </c>
      <c r="C1568" s="188"/>
    </row>
    <row r="1569" spans="1:3">
      <c r="A1569" s="187" t="s">
        <v>6173</v>
      </c>
      <c r="B1569" s="188">
        <v>1</v>
      </c>
      <c r="C1569" s="188"/>
    </row>
    <row r="1570" spans="1:3">
      <c r="A1570" s="187" t="s">
        <v>6174</v>
      </c>
      <c r="B1570" s="188">
        <v>0.98089999999999999</v>
      </c>
      <c r="C1570" s="188"/>
    </row>
    <row r="1571" spans="1:3">
      <c r="A1571" s="187" t="s">
        <v>6175</v>
      </c>
      <c r="B1571" s="188">
        <v>0.98119999999999996</v>
      </c>
      <c r="C1571" s="188"/>
    </row>
    <row r="1572" spans="1:3">
      <c r="A1572" s="187" t="s">
        <v>9722</v>
      </c>
      <c r="B1572" s="188">
        <v>1</v>
      </c>
      <c r="C1572" s="188"/>
    </row>
    <row r="1573" spans="1:3">
      <c r="A1573" s="187" t="s">
        <v>6176</v>
      </c>
      <c r="B1573" s="188">
        <v>0.99919999999999998</v>
      </c>
      <c r="C1573" s="188"/>
    </row>
    <row r="1574" spans="1:3">
      <c r="A1574" s="187" t="s">
        <v>6177</v>
      </c>
      <c r="B1574" s="188">
        <v>0.99870000000000003</v>
      </c>
      <c r="C1574" s="188"/>
    </row>
    <row r="1575" spans="1:3">
      <c r="A1575" s="187" t="s">
        <v>6178</v>
      </c>
      <c r="B1575" s="188">
        <v>0.99719999999999998</v>
      </c>
      <c r="C1575" s="188"/>
    </row>
    <row r="1576" spans="1:3">
      <c r="A1576" s="187" t="s">
        <v>6179</v>
      </c>
      <c r="B1576" s="188">
        <v>0.99970000000000003</v>
      </c>
      <c r="C1576" s="188"/>
    </row>
    <row r="1577" spans="1:3">
      <c r="A1577" s="187" t="s">
        <v>6180</v>
      </c>
      <c r="B1577" s="188">
        <v>0.99929999999999997</v>
      </c>
      <c r="C1577" s="188"/>
    </row>
    <row r="1578" spans="1:3">
      <c r="A1578" s="187" t="s">
        <v>6181</v>
      </c>
      <c r="B1578" s="188">
        <v>0.99829999999999997</v>
      </c>
      <c r="C1578" s="188"/>
    </row>
    <row r="1579" spans="1:3">
      <c r="A1579" s="187" t="s">
        <v>6182</v>
      </c>
      <c r="B1579" s="188">
        <v>0.99890000000000001</v>
      </c>
      <c r="C1579" s="188"/>
    </row>
    <row r="1580" spans="1:3">
      <c r="A1580" s="187" t="s">
        <v>6183</v>
      </c>
      <c r="B1580" s="188">
        <v>0.99939999999999996</v>
      </c>
      <c r="C1580" s="188"/>
    </row>
    <row r="1581" spans="1:3">
      <c r="A1581" s="187" t="s">
        <v>6184</v>
      </c>
      <c r="B1581" s="188">
        <v>0.99880000000000002</v>
      </c>
      <c r="C1581" s="188"/>
    </row>
    <row r="1582" spans="1:3">
      <c r="A1582" s="187" t="s">
        <v>6185</v>
      </c>
      <c r="B1582" s="188">
        <v>0.99729999999999996</v>
      </c>
      <c r="C1582" s="188"/>
    </row>
    <row r="1583" spans="1:3">
      <c r="A1583" s="187" t="s">
        <v>6186</v>
      </c>
      <c r="B1583" s="188">
        <v>0.99680000000000002</v>
      </c>
      <c r="C1583" s="188"/>
    </row>
    <row r="1584" spans="1:3">
      <c r="A1584" s="187" t="s">
        <v>6187</v>
      </c>
      <c r="B1584" s="188">
        <v>0.99929999999999997</v>
      </c>
      <c r="C1584" s="188"/>
    </row>
    <row r="1585" spans="1:3">
      <c r="A1585" s="187" t="s">
        <v>6188</v>
      </c>
      <c r="B1585" s="188">
        <v>0.99529999999999996</v>
      </c>
      <c r="C1585" s="188"/>
    </row>
    <row r="1586" spans="1:3">
      <c r="A1586" s="187" t="s">
        <v>6189</v>
      </c>
      <c r="B1586" s="188">
        <v>0.99790000000000001</v>
      </c>
      <c r="C1586" s="188"/>
    </row>
    <row r="1587" spans="1:3">
      <c r="A1587" s="187" t="s">
        <v>6190</v>
      </c>
      <c r="B1587" s="188">
        <v>0.998</v>
      </c>
      <c r="C1587" s="188"/>
    </row>
    <row r="1588" spans="1:3">
      <c r="A1588" s="187" t="s">
        <v>6191</v>
      </c>
      <c r="B1588" s="188">
        <v>0.99260000000000004</v>
      </c>
      <c r="C1588" s="188"/>
    </row>
    <row r="1589" spans="1:3">
      <c r="A1589" s="187" t="s">
        <v>6192</v>
      </c>
      <c r="B1589" s="188">
        <v>0.99480000000000002</v>
      </c>
      <c r="C1589" s="188"/>
    </row>
    <row r="1590" spans="1:3">
      <c r="A1590" s="187" t="s">
        <v>6193</v>
      </c>
      <c r="B1590" s="188">
        <v>1</v>
      </c>
      <c r="C1590" s="188"/>
    </row>
    <row r="1591" spans="1:3">
      <c r="A1591" s="187" t="s">
        <v>6194</v>
      </c>
      <c r="B1591" s="188">
        <v>0.99709999999999999</v>
      </c>
      <c r="C1591" s="188"/>
    </row>
    <row r="1592" spans="1:3">
      <c r="A1592" s="187" t="s">
        <v>6195</v>
      </c>
      <c r="B1592" s="188">
        <v>0.99950000000000006</v>
      </c>
      <c r="C1592" s="188"/>
    </row>
    <row r="1593" spans="1:3">
      <c r="A1593" s="187" t="s">
        <v>6196</v>
      </c>
      <c r="B1593" s="188">
        <v>0.99850000000000005</v>
      </c>
      <c r="C1593" s="188"/>
    </row>
    <row r="1594" spans="1:3">
      <c r="A1594" s="187" t="s">
        <v>6197</v>
      </c>
      <c r="B1594" s="188">
        <v>0.99819999999999998</v>
      </c>
      <c r="C1594" s="188"/>
    </row>
    <row r="1595" spans="1:3">
      <c r="A1595" s="187" t="s">
        <v>6198</v>
      </c>
      <c r="B1595" s="188">
        <v>0.99750000000000005</v>
      </c>
      <c r="C1595" s="188"/>
    </row>
    <row r="1596" spans="1:3">
      <c r="A1596" s="187" t="s">
        <v>9723</v>
      </c>
      <c r="B1596" s="188">
        <v>1</v>
      </c>
      <c r="C1596" s="188"/>
    </row>
    <row r="1597" spans="1:3">
      <c r="A1597" s="187" t="s">
        <v>6199</v>
      </c>
      <c r="B1597" s="188">
        <v>0.99839999999999995</v>
      </c>
      <c r="C1597" s="188"/>
    </row>
    <row r="1598" spans="1:3">
      <c r="A1598" s="187" t="s">
        <v>6200</v>
      </c>
      <c r="B1598" s="188">
        <v>0.99929999999999997</v>
      </c>
      <c r="C1598" s="188"/>
    </row>
    <row r="1599" spans="1:3">
      <c r="A1599" s="187" t="s">
        <v>6201</v>
      </c>
      <c r="B1599" s="188">
        <v>0.99950000000000006</v>
      </c>
      <c r="C1599" s="188"/>
    </row>
    <row r="1600" spans="1:3">
      <c r="A1600" s="187" t="s">
        <v>6202</v>
      </c>
      <c r="B1600" s="188">
        <v>0.99199999999999999</v>
      </c>
      <c r="C1600" s="188"/>
    </row>
    <row r="1601" spans="1:3">
      <c r="A1601" s="187" t="s">
        <v>6203</v>
      </c>
      <c r="B1601" s="188">
        <v>0.99770000000000003</v>
      </c>
      <c r="C1601" s="188"/>
    </row>
    <row r="1602" spans="1:3">
      <c r="A1602" s="187" t="s">
        <v>6204</v>
      </c>
      <c r="B1602" s="188">
        <v>0.99529999999999996</v>
      </c>
      <c r="C1602" s="188"/>
    </row>
    <row r="1603" spans="1:3">
      <c r="A1603" s="187" t="s">
        <v>6205</v>
      </c>
      <c r="B1603" s="188">
        <v>0.99839999999999995</v>
      </c>
      <c r="C1603" s="188"/>
    </row>
    <row r="1604" spans="1:3">
      <c r="A1604" s="187" t="s">
        <v>6206</v>
      </c>
      <c r="B1604" s="188">
        <v>0.99770000000000003</v>
      </c>
      <c r="C1604" s="188"/>
    </row>
    <row r="1605" spans="1:3">
      <c r="A1605" s="187" t="s">
        <v>6207</v>
      </c>
      <c r="B1605" s="188">
        <v>0.99829999999999997</v>
      </c>
      <c r="C1605" s="188"/>
    </row>
    <row r="1606" spans="1:3">
      <c r="A1606" s="187" t="s">
        <v>6208</v>
      </c>
      <c r="B1606" s="188">
        <v>0.99080000000000001</v>
      </c>
      <c r="C1606" s="188"/>
    </row>
    <row r="1607" spans="1:3">
      <c r="A1607" s="187" t="s">
        <v>6209</v>
      </c>
      <c r="B1607" s="188">
        <v>0.998</v>
      </c>
      <c r="C1607" s="188"/>
    </row>
    <row r="1608" spans="1:3">
      <c r="A1608" s="187" t="s">
        <v>6210</v>
      </c>
      <c r="B1608" s="188">
        <v>0.99939999999999996</v>
      </c>
      <c r="C1608" s="188"/>
    </row>
    <row r="1609" spans="1:3">
      <c r="A1609" s="187" t="s">
        <v>6211</v>
      </c>
      <c r="B1609" s="188">
        <v>1</v>
      </c>
      <c r="C1609" s="188"/>
    </row>
    <row r="1610" spans="1:3">
      <c r="A1610" s="187" t="s">
        <v>6212</v>
      </c>
      <c r="B1610" s="188">
        <v>0.99980000000000002</v>
      </c>
      <c r="C1610" s="188"/>
    </row>
    <row r="1611" spans="1:3">
      <c r="A1611" s="187" t="s">
        <v>6213</v>
      </c>
      <c r="B1611" s="188">
        <v>0.99680000000000002</v>
      </c>
      <c r="C1611" s="188"/>
    </row>
    <row r="1612" spans="1:3">
      <c r="A1612" s="187" t="s">
        <v>6214</v>
      </c>
      <c r="B1612" s="188">
        <v>0.99939999999999996</v>
      </c>
      <c r="C1612" s="188"/>
    </row>
    <row r="1613" spans="1:3">
      <c r="A1613" s="187" t="s">
        <v>6215</v>
      </c>
      <c r="B1613" s="188">
        <v>0.99809999999999999</v>
      </c>
      <c r="C1613" s="188"/>
    </row>
    <row r="1614" spans="1:3">
      <c r="A1614" s="187" t="s">
        <v>9052</v>
      </c>
      <c r="B1614" s="188">
        <v>0.99619999999999997</v>
      </c>
      <c r="C1614" s="188"/>
    </row>
    <row r="1615" spans="1:3">
      <c r="A1615" s="187" t="s">
        <v>6216</v>
      </c>
      <c r="B1615" s="188">
        <v>0.99750000000000005</v>
      </c>
      <c r="C1615" s="188"/>
    </row>
    <row r="1616" spans="1:3">
      <c r="A1616" s="187" t="s">
        <v>6217</v>
      </c>
      <c r="B1616" s="188">
        <v>0.99580000000000002</v>
      </c>
      <c r="C1616" s="188"/>
    </row>
    <row r="1617" spans="1:3">
      <c r="A1617" s="187" t="s">
        <v>6218</v>
      </c>
      <c r="B1617" s="188">
        <v>1</v>
      </c>
      <c r="C1617" s="188"/>
    </row>
    <row r="1618" spans="1:3">
      <c r="A1618" s="187" t="s">
        <v>6219</v>
      </c>
      <c r="B1618" s="188">
        <v>1</v>
      </c>
      <c r="C1618" s="188"/>
    </row>
    <row r="1619" spans="1:3">
      <c r="A1619" s="187" t="s">
        <v>6220</v>
      </c>
      <c r="B1619" s="188">
        <v>1</v>
      </c>
      <c r="C1619" s="188"/>
    </row>
    <row r="1620" spans="1:3">
      <c r="A1620" s="187" t="s">
        <v>6221</v>
      </c>
      <c r="B1620" s="188">
        <v>0.99329999999999996</v>
      </c>
      <c r="C1620" s="188"/>
    </row>
    <row r="1621" spans="1:3">
      <c r="A1621" s="187" t="s">
        <v>6222</v>
      </c>
      <c r="B1621" s="188">
        <v>0.99880000000000002</v>
      </c>
      <c r="C1621" s="188"/>
    </row>
    <row r="1622" spans="1:3">
      <c r="A1622" s="187" t="s">
        <v>6223</v>
      </c>
      <c r="B1622" s="188">
        <v>0.99980000000000002</v>
      </c>
      <c r="C1622" s="188"/>
    </row>
    <row r="1623" spans="1:3">
      <c r="A1623" s="187" t="s">
        <v>6224</v>
      </c>
      <c r="B1623" s="188">
        <v>0.99970000000000003</v>
      </c>
      <c r="C1623" s="188"/>
    </row>
    <row r="1624" spans="1:3">
      <c r="A1624" s="187" t="s">
        <v>6225</v>
      </c>
      <c r="B1624" s="188">
        <v>0.99829999999999997</v>
      </c>
      <c r="C1624" s="188"/>
    </row>
    <row r="1625" spans="1:3">
      <c r="A1625" s="187" t="s">
        <v>6226</v>
      </c>
      <c r="B1625" s="188">
        <v>0.99839999999999995</v>
      </c>
      <c r="C1625" s="188"/>
    </row>
    <row r="1626" spans="1:3">
      <c r="A1626" s="187" t="s">
        <v>6227</v>
      </c>
      <c r="B1626" s="188">
        <v>0.99660000000000004</v>
      </c>
      <c r="C1626" s="188"/>
    </row>
    <row r="1627" spans="1:3">
      <c r="A1627" s="187" t="s">
        <v>6228</v>
      </c>
      <c r="B1627" s="188">
        <v>0.99670000000000003</v>
      </c>
      <c r="C1627" s="188"/>
    </row>
    <row r="1628" spans="1:3">
      <c r="A1628" s="187" t="s">
        <v>6229</v>
      </c>
      <c r="B1628" s="188">
        <v>0.99509999999999998</v>
      </c>
      <c r="C1628" s="188"/>
    </row>
    <row r="1629" spans="1:3">
      <c r="A1629" s="187" t="s">
        <v>6230</v>
      </c>
      <c r="B1629" s="188">
        <v>0.97660000000000002</v>
      </c>
      <c r="C1629" s="188"/>
    </row>
    <row r="1630" spans="1:3">
      <c r="A1630" s="187" t="s">
        <v>6231</v>
      </c>
      <c r="B1630" s="188">
        <v>1</v>
      </c>
      <c r="C1630" s="188"/>
    </row>
    <row r="1631" spans="1:3">
      <c r="A1631" s="187" t="s">
        <v>6232</v>
      </c>
      <c r="B1631" s="188">
        <v>0.99529999999999996</v>
      </c>
      <c r="C1631" s="188"/>
    </row>
    <row r="1632" spans="1:3">
      <c r="A1632" s="187" t="s">
        <v>6233</v>
      </c>
      <c r="B1632" s="188">
        <v>0.99750000000000005</v>
      </c>
      <c r="C1632" s="188"/>
    </row>
    <row r="1633" spans="1:3">
      <c r="A1633" s="187" t="s">
        <v>6234</v>
      </c>
      <c r="B1633" s="188">
        <v>0.99870000000000003</v>
      </c>
      <c r="C1633" s="188"/>
    </row>
    <row r="1634" spans="1:3">
      <c r="A1634" s="187" t="s">
        <v>6235</v>
      </c>
      <c r="B1634" s="188">
        <v>1</v>
      </c>
      <c r="C1634" s="188"/>
    </row>
    <row r="1635" spans="1:3">
      <c r="A1635" s="187" t="s">
        <v>6236</v>
      </c>
      <c r="B1635" s="188">
        <v>0.99139999999999995</v>
      </c>
      <c r="C1635" s="188"/>
    </row>
    <row r="1636" spans="1:3">
      <c r="A1636" s="187" t="s">
        <v>6237</v>
      </c>
      <c r="B1636" s="188">
        <v>0.97</v>
      </c>
      <c r="C1636" s="188"/>
    </row>
    <row r="1637" spans="1:3">
      <c r="A1637" s="187" t="s">
        <v>6238</v>
      </c>
      <c r="B1637" s="188">
        <v>0.99199999999999999</v>
      </c>
      <c r="C1637" s="188"/>
    </row>
    <row r="1638" spans="1:3">
      <c r="A1638" s="187" t="s">
        <v>6239</v>
      </c>
      <c r="B1638" s="188">
        <v>0.99399999999999999</v>
      </c>
      <c r="C1638" s="188"/>
    </row>
    <row r="1639" spans="1:3">
      <c r="A1639" s="187" t="s">
        <v>6240</v>
      </c>
      <c r="B1639" s="188">
        <v>0.98480000000000001</v>
      </c>
      <c r="C1639" s="188"/>
    </row>
    <row r="1640" spans="1:3">
      <c r="A1640" s="187" t="s">
        <v>6241</v>
      </c>
      <c r="B1640" s="188">
        <v>0.99729999999999996</v>
      </c>
      <c r="C1640" s="188"/>
    </row>
    <row r="1641" spans="1:3">
      <c r="A1641" s="187" t="s">
        <v>6242</v>
      </c>
      <c r="B1641" s="188">
        <v>0.99770000000000003</v>
      </c>
      <c r="C1641" s="188"/>
    </row>
    <row r="1642" spans="1:3">
      <c r="A1642" s="187" t="s">
        <v>6243</v>
      </c>
      <c r="B1642" s="188">
        <v>0.99129999999999996</v>
      </c>
      <c r="C1642" s="188"/>
    </row>
    <row r="1643" spans="1:3">
      <c r="A1643" s="187" t="s">
        <v>6244</v>
      </c>
      <c r="B1643" s="188">
        <v>0.99060000000000004</v>
      </c>
      <c r="C1643" s="188"/>
    </row>
    <row r="1644" spans="1:3">
      <c r="A1644" s="187" t="s">
        <v>6245</v>
      </c>
      <c r="B1644" s="188">
        <v>0.98619999999999997</v>
      </c>
      <c r="C1644" s="188"/>
    </row>
    <row r="1645" spans="1:3">
      <c r="A1645" s="187" t="s">
        <v>6246</v>
      </c>
      <c r="B1645" s="188">
        <v>0.9909</v>
      </c>
      <c r="C1645" s="188"/>
    </row>
    <row r="1646" spans="1:3">
      <c r="A1646" s="187" t="s">
        <v>6247</v>
      </c>
      <c r="B1646" s="188">
        <v>0.99990000000000001</v>
      </c>
      <c r="C1646" s="188"/>
    </row>
    <row r="1647" spans="1:3">
      <c r="A1647" s="187" t="s">
        <v>6248</v>
      </c>
      <c r="B1647" s="188">
        <v>0.99670000000000003</v>
      </c>
      <c r="C1647" s="188"/>
    </row>
    <row r="1648" spans="1:3">
      <c r="A1648" s="187" t="s">
        <v>6249</v>
      </c>
      <c r="B1648" s="188">
        <v>1</v>
      </c>
      <c r="C1648" s="188"/>
    </row>
    <row r="1649" spans="1:3">
      <c r="A1649" s="187" t="s">
        <v>6250</v>
      </c>
      <c r="B1649" s="188">
        <v>0.99439999999999995</v>
      </c>
      <c r="C1649" s="188"/>
    </row>
    <row r="1650" spans="1:3">
      <c r="A1650" s="187" t="s">
        <v>6251</v>
      </c>
      <c r="B1650" s="188">
        <v>1</v>
      </c>
      <c r="C1650" s="188"/>
    </row>
    <row r="1651" spans="1:3">
      <c r="A1651" s="187" t="s">
        <v>6252</v>
      </c>
      <c r="B1651" s="188">
        <v>0.99909999999999999</v>
      </c>
      <c r="C1651" s="188"/>
    </row>
    <row r="1652" spans="1:3">
      <c r="A1652" s="187" t="s">
        <v>6253</v>
      </c>
      <c r="B1652" s="188">
        <v>0.97450000000000003</v>
      </c>
      <c r="C1652" s="188"/>
    </row>
    <row r="1653" spans="1:3">
      <c r="A1653" s="187" t="s">
        <v>6254</v>
      </c>
      <c r="B1653" s="188">
        <v>1</v>
      </c>
      <c r="C1653" s="188"/>
    </row>
    <row r="1654" spans="1:3">
      <c r="A1654" s="187" t="s">
        <v>6255</v>
      </c>
      <c r="B1654" s="188">
        <v>1</v>
      </c>
      <c r="C1654" s="188"/>
    </row>
    <row r="1655" spans="1:3">
      <c r="A1655" s="187" t="s">
        <v>6256</v>
      </c>
      <c r="B1655" s="188">
        <v>0.99270000000000003</v>
      </c>
      <c r="C1655" s="188"/>
    </row>
    <row r="1656" spans="1:3">
      <c r="A1656" s="187" t="s">
        <v>6257</v>
      </c>
      <c r="B1656" s="188">
        <v>0.99829999999999997</v>
      </c>
      <c r="C1656" s="188"/>
    </row>
    <row r="1657" spans="1:3">
      <c r="A1657" s="187" t="s">
        <v>6258</v>
      </c>
      <c r="B1657" s="188">
        <v>0.98470000000000002</v>
      </c>
      <c r="C1657" s="188"/>
    </row>
    <row r="1658" spans="1:3">
      <c r="A1658" s="187" t="s">
        <v>6259</v>
      </c>
      <c r="B1658" s="188">
        <v>0.9889</v>
      </c>
      <c r="C1658" s="188"/>
    </row>
    <row r="1659" spans="1:3">
      <c r="A1659" s="187" t="s">
        <v>6260</v>
      </c>
      <c r="B1659" s="188">
        <v>0.99729999999999996</v>
      </c>
      <c r="C1659" s="188"/>
    </row>
    <row r="1660" spans="1:3">
      <c r="A1660" s="187" t="s">
        <v>6261</v>
      </c>
      <c r="B1660" s="188">
        <v>0.97</v>
      </c>
      <c r="C1660" s="188"/>
    </row>
    <row r="1661" spans="1:3">
      <c r="A1661" s="187" t="s">
        <v>6262</v>
      </c>
      <c r="B1661" s="188">
        <v>0.99239999999999995</v>
      </c>
      <c r="C1661" s="188"/>
    </row>
    <row r="1662" spans="1:3">
      <c r="A1662" s="187" t="s">
        <v>6263</v>
      </c>
      <c r="B1662" s="188">
        <v>1</v>
      </c>
      <c r="C1662" s="188"/>
    </row>
    <row r="1663" spans="1:3">
      <c r="A1663" s="187" t="s">
        <v>6264</v>
      </c>
      <c r="B1663" s="188">
        <v>0.99809999999999999</v>
      </c>
      <c r="C1663" s="188"/>
    </row>
    <row r="1664" spans="1:3">
      <c r="A1664" s="187" t="s">
        <v>6265</v>
      </c>
      <c r="B1664" s="188">
        <v>0.99939999999999996</v>
      </c>
      <c r="C1664" s="188"/>
    </row>
    <row r="1665" spans="1:3">
      <c r="A1665" s="187" t="s">
        <v>6266</v>
      </c>
      <c r="B1665" s="188">
        <v>0.99109999999999998</v>
      </c>
      <c r="C1665" s="188"/>
    </row>
    <row r="1666" spans="1:3">
      <c r="A1666" s="187" t="s">
        <v>6267</v>
      </c>
      <c r="B1666" s="188">
        <v>0.98089999999999999</v>
      </c>
      <c r="C1666" s="188"/>
    </row>
    <row r="1667" spans="1:3">
      <c r="A1667" s="187" t="s">
        <v>6268</v>
      </c>
      <c r="B1667" s="188">
        <v>0.99329999999999996</v>
      </c>
      <c r="C1667" s="188"/>
    </row>
    <row r="1668" spans="1:3">
      <c r="A1668" s="187" t="s">
        <v>6269</v>
      </c>
      <c r="B1668" s="188">
        <v>0.99790000000000001</v>
      </c>
      <c r="C1668" s="188"/>
    </row>
    <row r="1669" spans="1:3">
      <c r="A1669" s="187" t="s">
        <v>6270</v>
      </c>
      <c r="B1669" s="188">
        <v>0.98599999999999999</v>
      </c>
      <c r="C1669" s="188"/>
    </row>
    <row r="1670" spans="1:3">
      <c r="A1670" s="187" t="s">
        <v>6271</v>
      </c>
      <c r="B1670" s="188">
        <v>0.99480000000000002</v>
      </c>
      <c r="C1670" s="188"/>
    </row>
    <row r="1671" spans="1:3">
      <c r="A1671" s="187" t="s">
        <v>6272</v>
      </c>
      <c r="B1671" s="188">
        <v>0.98909999999999998</v>
      </c>
      <c r="C1671" s="188"/>
    </row>
    <row r="1672" spans="1:3">
      <c r="A1672" s="187" t="s">
        <v>6273</v>
      </c>
      <c r="B1672" s="188">
        <v>0.99209999999999998</v>
      </c>
      <c r="C1672" s="188"/>
    </row>
    <row r="1673" spans="1:3">
      <c r="A1673" s="187" t="s">
        <v>6274</v>
      </c>
      <c r="B1673" s="188">
        <v>0.99560000000000004</v>
      </c>
      <c r="C1673" s="188"/>
    </row>
    <row r="1674" spans="1:3">
      <c r="A1674" s="187" t="s">
        <v>6275</v>
      </c>
      <c r="B1674" s="188">
        <v>0.99319999999999997</v>
      </c>
      <c r="C1674" s="188"/>
    </row>
    <row r="1675" spans="1:3">
      <c r="A1675" s="187" t="s">
        <v>6276</v>
      </c>
      <c r="B1675" s="188">
        <v>0.99880000000000002</v>
      </c>
      <c r="C1675" s="188"/>
    </row>
    <row r="1676" spans="1:3">
      <c r="A1676" s="187" t="s">
        <v>9724</v>
      </c>
      <c r="B1676" s="188">
        <v>0.99819999999999998</v>
      </c>
      <c r="C1676" s="188"/>
    </row>
    <row r="1677" spans="1:3">
      <c r="A1677" s="187" t="s">
        <v>6277</v>
      </c>
      <c r="B1677" s="188">
        <v>0.97819999999999996</v>
      </c>
      <c r="C1677" s="188"/>
    </row>
    <row r="1678" spans="1:3">
      <c r="A1678" s="187" t="s">
        <v>6278</v>
      </c>
      <c r="B1678" s="188">
        <v>0.99419999999999997</v>
      </c>
      <c r="C1678" s="188"/>
    </row>
    <row r="1679" spans="1:3">
      <c r="A1679" s="187" t="s">
        <v>6279</v>
      </c>
      <c r="B1679" s="188">
        <v>0.98839999999999995</v>
      </c>
      <c r="C1679" s="188"/>
    </row>
    <row r="1680" spans="1:3">
      <c r="A1680" s="187" t="s">
        <v>6280</v>
      </c>
      <c r="B1680" s="188">
        <v>1</v>
      </c>
      <c r="C1680" s="188"/>
    </row>
    <row r="1681" spans="1:3">
      <c r="A1681" s="187" t="s">
        <v>6281</v>
      </c>
      <c r="B1681" s="188">
        <v>0.99490000000000001</v>
      </c>
      <c r="C1681" s="188"/>
    </row>
    <row r="1682" spans="1:3">
      <c r="A1682" s="187" t="s">
        <v>6282</v>
      </c>
      <c r="B1682" s="188">
        <v>1</v>
      </c>
      <c r="C1682" s="188"/>
    </row>
    <row r="1683" spans="1:3">
      <c r="A1683" s="187" t="s">
        <v>6283</v>
      </c>
      <c r="B1683" s="188">
        <v>1</v>
      </c>
      <c r="C1683" s="188"/>
    </row>
    <row r="1684" spans="1:3">
      <c r="A1684" s="187" t="s">
        <v>6284</v>
      </c>
      <c r="B1684" s="188">
        <v>0.99670000000000003</v>
      </c>
      <c r="C1684" s="188"/>
    </row>
    <row r="1685" spans="1:3">
      <c r="A1685" s="187" t="s">
        <v>6285</v>
      </c>
      <c r="B1685" s="188">
        <v>0.98009999999999997</v>
      </c>
      <c r="C1685" s="188"/>
    </row>
    <row r="1686" spans="1:3">
      <c r="A1686" s="187" t="s">
        <v>6286</v>
      </c>
      <c r="B1686" s="188">
        <v>1</v>
      </c>
      <c r="C1686" s="188"/>
    </row>
    <row r="1687" spans="1:3">
      <c r="A1687" s="187" t="s">
        <v>6287</v>
      </c>
      <c r="B1687" s="188">
        <v>1</v>
      </c>
      <c r="C1687" s="188"/>
    </row>
    <row r="1688" spans="1:3">
      <c r="A1688" s="187" t="s">
        <v>6288</v>
      </c>
      <c r="B1688" s="188">
        <v>0.99399999999999999</v>
      </c>
      <c r="C1688" s="188"/>
    </row>
    <row r="1689" spans="1:3">
      <c r="A1689" s="187" t="s">
        <v>6290</v>
      </c>
      <c r="B1689" s="188">
        <v>0.99780000000000002</v>
      </c>
      <c r="C1689" s="188"/>
    </row>
    <row r="1690" spans="1:3">
      <c r="A1690" s="187" t="s">
        <v>6291</v>
      </c>
      <c r="B1690" s="188">
        <v>0.99970000000000003</v>
      </c>
      <c r="C1690" s="188"/>
    </row>
    <row r="1691" spans="1:3">
      <c r="A1691" s="187" t="s">
        <v>6292</v>
      </c>
      <c r="B1691" s="188">
        <v>0.9869</v>
      </c>
      <c r="C1691" s="188"/>
    </row>
    <row r="1692" spans="1:3">
      <c r="A1692" s="187" t="s">
        <v>6293</v>
      </c>
      <c r="B1692" s="188">
        <v>0.99790000000000001</v>
      </c>
      <c r="C1692" s="188"/>
    </row>
    <row r="1693" spans="1:3">
      <c r="A1693" s="187" t="s">
        <v>6294</v>
      </c>
      <c r="B1693" s="188">
        <v>0.99099999999999999</v>
      </c>
      <c r="C1693" s="188"/>
    </row>
    <row r="1694" spans="1:3">
      <c r="A1694" s="187" t="s">
        <v>6295</v>
      </c>
      <c r="B1694" s="188">
        <v>1</v>
      </c>
      <c r="C1694" s="188"/>
    </row>
    <row r="1695" spans="1:3">
      <c r="A1695" s="187" t="s">
        <v>6296</v>
      </c>
      <c r="B1695" s="188">
        <v>0.98560000000000003</v>
      </c>
      <c r="C1695" s="188"/>
    </row>
    <row r="1696" spans="1:3">
      <c r="A1696" s="187" t="s">
        <v>6297</v>
      </c>
      <c r="B1696" s="188">
        <v>0.98529999999999995</v>
      </c>
      <c r="C1696" s="188"/>
    </row>
    <row r="1697" spans="1:3">
      <c r="A1697" s="187" t="s">
        <v>6298</v>
      </c>
      <c r="B1697" s="188">
        <v>0.99039999999999995</v>
      </c>
      <c r="C1697" s="188"/>
    </row>
    <row r="1698" spans="1:3">
      <c r="A1698" s="187" t="s">
        <v>6299</v>
      </c>
      <c r="B1698" s="188">
        <v>0.99060000000000004</v>
      </c>
      <c r="C1698" s="188"/>
    </row>
    <row r="1699" spans="1:3">
      <c r="A1699" s="187" t="s">
        <v>6300</v>
      </c>
      <c r="B1699" s="188">
        <v>0.99919999999999998</v>
      </c>
      <c r="C1699" s="188"/>
    </row>
    <row r="1700" spans="1:3">
      <c r="A1700" s="187" t="s">
        <v>6301</v>
      </c>
      <c r="B1700" s="188">
        <v>0.99909999999999999</v>
      </c>
      <c r="C1700" s="188"/>
    </row>
    <row r="1701" spans="1:3">
      <c r="A1701" s="187" t="s">
        <v>6302</v>
      </c>
      <c r="B1701" s="188">
        <v>0.97170000000000001</v>
      </c>
      <c r="C1701" s="188"/>
    </row>
    <row r="1702" spans="1:3">
      <c r="A1702" s="187" t="s">
        <v>6303</v>
      </c>
      <c r="B1702" s="188">
        <v>0.995</v>
      </c>
      <c r="C1702" s="188"/>
    </row>
    <row r="1703" spans="1:3">
      <c r="A1703" s="187" t="s">
        <v>6304</v>
      </c>
      <c r="B1703" s="188">
        <v>0.97509999999999997</v>
      </c>
      <c r="C1703" s="188"/>
    </row>
    <row r="1704" spans="1:3">
      <c r="A1704" s="187" t="s">
        <v>6305</v>
      </c>
      <c r="B1704" s="188">
        <v>0.99770000000000003</v>
      </c>
      <c r="C1704" s="188"/>
    </row>
    <row r="1705" spans="1:3">
      <c r="A1705" s="187" t="s">
        <v>6306</v>
      </c>
      <c r="B1705" s="188">
        <v>0.99770000000000003</v>
      </c>
      <c r="C1705" s="188"/>
    </row>
    <row r="1706" spans="1:3">
      <c r="A1706" s="187" t="s">
        <v>6307</v>
      </c>
      <c r="B1706" s="188">
        <v>0.98270000000000002</v>
      </c>
      <c r="C1706" s="188"/>
    </row>
    <row r="1707" spans="1:3">
      <c r="A1707" s="187" t="s">
        <v>6308</v>
      </c>
      <c r="B1707" s="188">
        <v>0.99539999999999995</v>
      </c>
      <c r="C1707" s="188"/>
    </row>
    <row r="1708" spans="1:3">
      <c r="A1708" s="187" t="s">
        <v>6309</v>
      </c>
      <c r="B1708" s="188">
        <v>0.99729999999999996</v>
      </c>
      <c r="C1708" s="188"/>
    </row>
    <row r="1709" spans="1:3">
      <c r="A1709" s="187" t="s">
        <v>6310</v>
      </c>
      <c r="B1709" s="188">
        <v>0.99919999999999998</v>
      </c>
      <c r="C1709" s="188"/>
    </row>
    <row r="1710" spans="1:3">
      <c r="A1710" s="187" t="s">
        <v>6311</v>
      </c>
      <c r="B1710" s="188">
        <v>1</v>
      </c>
      <c r="C1710" s="188"/>
    </row>
    <row r="1711" spans="1:3">
      <c r="A1711" s="187" t="s">
        <v>6312</v>
      </c>
      <c r="B1711" s="188">
        <v>1</v>
      </c>
      <c r="C1711" s="188"/>
    </row>
    <row r="1712" spans="1:3">
      <c r="A1712" s="187" t="s">
        <v>6313</v>
      </c>
      <c r="B1712" s="188">
        <v>0.99950000000000006</v>
      </c>
      <c r="C1712" s="188"/>
    </row>
    <row r="1713" spans="1:3">
      <c r="A1713" s="187" t="s">
        <v>6314</v>
      </c>
      <c r="B1713" s="188">
        <v>0.98839999999999995</v>
      </c>
      <c r="C1713" s="188"/>
    </row>
    <row r="1714" spans="1:3">
      <c r="A1714" s="187" t="s">
        <v>6315</v>
      </c>
      <c r="B1714" s="188">
        <v>1</v>
      </c>
      <c r="C1714" s="188"/>
    </row>
    <row r="1715" spans="1:3">
      <c r="A1715" s="187" t="s">
        <v>6316</v>
      </c>
      <c r="B1715" s="188">
        <v>0.99619999999999997</v>
      </c>
      <c r="C1715" s="188"/>
    </row>
    <row r="1716" spans="1:3">
      <c r="A1716" s="187" t="s">
        <v>6317</v>
      </c>
      <c r="B1716" s="188">
        <v>0.99950000000000006</v>
      </c>
      <c r="C1716" s="188"/>
    </row>
    <row r="1717" spans="1:3">
      <c r="A1717" s="187" t="s">
        <v>6318</v>
      </c>
      <c r="B1717" s="188">
        <v>0.98839999999999995</v>
      </c>
      <c r="C1717" s="188"/>
    </row>
    <row r="1718" spans="1:3">
      <c r="A1718" s="187" t="s">
        <v>6319</v>
      </c>
      <c r="B1718" s="188">
        <v>1</v>
      </c>
      <c r="C1718" s="188"/>
    </row>
    <row r="1719" spans="1:3">
      <c r="A1719" s="187" t="s">
        <v>6320</v>
      </c>
      <c r="B1719" s="188">
        <v>0.97009999999999996</v>
      </c>
      <c r="C1719" s="188"/>
    </row>
    <row r="1720" spans="1:3">
      <c r="A1720" s="187" t="s">
        <v>6321</v>
      </c>
      <c r="B1720" s="188">
        <v>0.99260000000000004</v>
      </c>
      <c r="C1720" s="188"/>
    </row>
    <row r="1721" spans="1:3">
      <c r="A1721" s="187" t="s">
        <v>6322</v>
      </c>
      <c r="B1721" s="188">
        <v>0.98829999999999996</v>
      </c>
      <c r="C1721" s="188"/>
    </row>
    <row r="1722" spans="1:3">
      <c r="A1722" s="187" t="s">
        <v>6323</v>
      </c>
      <c r="B1722" s="188">
        <v>0.99960000000000004</v>
      </c>
      <c r="C1722" s="188"/>
    </row>
    <row r="1723" spans="1:3">
      <c r="A1723" s="187" t="s">
        <v>6324</v>
      </c>
      <c r="B1723" s="188">
        <v>0.9929</v>
      </c>
      <c r="C1723" s="188"/>
    </row>
    <row r="1724" spans="1:3">
      <c r="A1724" s="187" t="s">
        <v>6325</v>
      </c>
      <c r="B1724" s="188">
        <v>0.99519999999999997</v>
      </c>
      <c r="C1724" s="188"/>
    </row>
    <row r="1725" spans="1:3">
      <c r="A1725" s="187" t="s">
        <v>6326</v>
      </c>
      <c r="B1725" s="188">
        <v>0.9899</v>
      </c>
      <c r="C1725" s="188"/>
    </row>
    <row r="1726" spans="1:3">
      <c r="A1726" s="187" t="s">
        <v>6327</v>
      </c>
      <c r="B1726" s="188">
        <v>0.99850000000000005</v>
      </c>
      <c r="C1726" s="188"/>
    </row>
    <row r="1727" spans="1:3">
      <c r="A1727" s="187" t="s">
        <v>6328</v>
      </c>
      <c r="B1727" s="188">
        <v>0.99490000000000001</v>
      </c>
      <c r="C1727" s="188"/>
    </row>
    <row r="1728" spans="1:3">
      <c r="A1728" s="187" t="s">
        <v>6329</v>
      </c>
      <c r="B1728" s="188">
        <v>0.97</v>
      </c>
      <c r="C1728" s="188"/>
    </row>
    <row r="1729" spans="1:3">
      <c r="A1729" s="187" t="s">
        <v>6330</v>
      </c>
      <c r="B1729" s="188">
        <v>0.97740000000000005</v>
      </c>
      <c r="C1729" s="188"/>
    </row>
    <row r="1730" spans="1:3">
      <c r="A1730" s="187" t="s">
        <v>6331</v>
      </c>
      <c r="B1730" s="188">
        <v>1</v>
      </c>
      <c r="C1730" s="188"/>
    </row>
    <row r="1731" spans="1:3">
      <c r="A1731" s="187" t="s">
        <v>6332</v>
      </c>
      <c r="B1731" s="188">
        <v>0.99860000000000004</v>
      </c>
      <c r="C1731" s="188"/>
    </row>
    <row r="1732" spans="1:3">
      <c r="A1732" s="187" t="s">
        <v>6333</v>
      </c>
      <c r="B1732" s="188">
        <v>0.99480000000000002</v>
      </c>
      <c r="C1732" s="188"/>
    </row>
    <row r="1733" spans="1:3">
      <c r="A1733" s="187" t="s">
        <v>6334</v>
      </c>
      <c r="B1733" s="188">
        <v>0.99829999999999997</v>
      </c>
      <c r="C1733" s="188"/>
    </row>
    <row r="1734" spans="1:3">
      <c r="A1734" s="187" t="s">
        <v>6335</v>
      </c>
      <c r="B1734" s="188">
        <v>0.99060000000000004</v>
      </c>
      <c r="C1734" s="188"/>
    </row>
    <row r="1735" spans="1:3">
      <c r="A1735" s="187" t="s">
        <v>6336</v>
      </c>
      <c r="B1735" s="188">
        <v>0.99309999999999998</v>
      </c>
      <c r="C1735" s="188"/>
    </row>
    <row r="1736" spans="1:3">
      <c r="A1736" s="187" t="s">
        <v>6337</v>
      </c>
      <c r="B1736" s="188">
        <v>0.99770000000000003</v>
      </c>
      <c r="C1736" s="188"/>
    </row>
    <row r="1737" spans="1:3">
      <c r="A1737" s="187" t="s">
        <v>6338</v>
      </c>
      <c r="B1737" s="188">
        <v>0.99860000000000004</v>
      </c>
      <c r="C1737" s="188"/>
    </row>
    <row r="1738" spans="1:3">
      <c r="A1738" s="187" t="s">
        <v>6339</v>
      </c>
      <c r="B1738" s="188">
        <v>0.98809999999999998</v>
      </c>
      <c r="C1738" s="188"/>
    </row>
    <row r="1739" spans="1:3">
      <c r="A1739" s="187" t="s">
        <v>6340</v>
      </c>
      <c r="B1739" s="188">
        <v>0.99970000000000003</v>
      </c>
      <c r="C1739" s="188"/>
    </row>
    <row r="1740" spans="1:3">
      <c r="A1740" s="187" t="s">
        <v>6341</v>
      </c>
      <c r="B1740" s="188">
        <v>0.99790000000000001</v>
      </c>
      <c r="C1740" s="188"/>
    </row>
    <row r="1741" spans="1:3">
      <c r="A1741" s="187" t="s">
        <v>6342</v>
      </c>
      <c r="B1741" s="188">
        <v>0.99350000000000005</v>
      </c>
      <c r="C1741" s="188"/>
    </row>
    <row r="1742" spans="1:3">
      <c r="A1742" s="187" t="s">
        <v>6343</v>
      </c>
      <c r="B1742" s="188">
        <v>0.98829999999999996</v>
      </c>
      <c r="C1742" s="188"/>
    </row>
    <row r="1743" spans="1:3">
      <c r="A1743" s="187" t="s">
        <v>6344</v>
      </c>
      <c r="B1743" s="188">
        <v>1</v>
      </c>
      <c r="C1743" s="188"/>
    </row>
    <row r="1744" spans="1:3">
      <c r="A1744" s="187" t="s">
        <v>6345</v>
      </c>
      <c r="B1744" s="188">
        <v>0.98280000000000001</v>
      </c>
      <c r="C1744" s="188"/>
    </row>
    <row r="1745" spans="1:3">
      <c r="A1745" s="187" t="s">
        <v>6346</v>
      </c>
      <c r="B1745" s="188">
        <v>0.99819999999999998</v>
      </c>
      <c r="C1745" s="188"/>
    </row>
    <row r="1746" spans="1:3">
      <c r="A1746" s="187" t="s">
        <v>6347</v>
      </c>
      <c r="B1746" s="188">
        <v>0.99219999999999997</v>
      </c>
      <c r="C1746" s="188"/>
    </row>
    <row r="1747" spans="1:3">
      <c r="A1747" s="187" t="s">
        <v>6348</v>
      </c>
      <c r="B1747" s="188">
        <v>1</v>
      </c>
      <c r="C1747" s="188"/>
    </row>
    <row r="1748" spans="1:3">
      <c r="A1748" s="187" t="s">
        <v>6349</v>
      </c>
      <c r="B1748" s="188">
        <v>0.98819999999999997</v>
      </c>
      <c r="C1748" s="188"/>
    </row>
    <row r="1749" spans="1:3">
      <c r="A1749" s="187" t="s">
        <v>6350</v>
      </c>
      <c r="B1749" s="188">
        <v>0.97899999999999998</v>
      </c>
      <c r="C1749" s="188"/>
    </row>
    <row r="1750" spans="1:3">
      <c r="A1750" s="187" t="s">
        <v>6351</v>
      </c>
      <c r="B1750" s="188">
        <v>1</v>
      </c>
      <c r="C1750" s="188"/>
    </row>
    <row r="1751" spans="1:3">
      <c r="A1751" s="187" t="s">
        <v>6352</v>
      </c>
      <c r="B1751" s="188">
        <v>0.98309999999999997</v>
      </c>
      <c r="C1751" s="188"/>
    </row>
    <row r="1752" spans="1:3">
      <c r="A1752" s="187" t="s">
        <v>6353</v>
      </c>
      <c r="B1752" s="188">
        <v>0.99860000000000004</v>
      </c>
      <c r="C1752" s="188"/>
    </row>
    <row r="1753" spans="1:3">
      <c r="A1753" s="187" t="s">
        <v>6354</v>
      </c>
      <c r="B1753" s="188">
        <v>0.99670000000000003</v>
      </c>
      <c r="C1753" s="188"/>
    </row>
    <row r="1754" spans="1:3">
      <c r="A1754" s="187" t="s">
        <v>6355</v>
      </c>
      <c r="B1754" s="188">
        <v>0.97150000000000003</v>
      </c>
      <c r="C1754" s="188"/>
    </row>
    <row r="1755" spans="1:3">
      <c r="A1755" s="187" t="s">
        <v>6356</v>
      </c>
      <c r="B1755" s="188">
        <v>0.98099999999999998</v>
      </c>
      <c r="C1755" s="188"/>
    </row>
    <row r="1756" spans="1:3">
      <c r="A1756" s="187" t="s">
        <v>6357</v>
      </c>
      <c r="B1756" s="188">
        <v>0.98629999999999995</v>
      </c>
      <c r="C1756" s="188"/>
    </row>
    <row r="1757" spans="1:3">
      <c r="A1757" s="187" t="s">
        <v>6358</v>
      </c>
      <c r="B1757" s="188">
        <v>1</v>
      </c>
      <c r="C1757" s="188"/>
    </row>
    <row r="1758" spans="1:3">
      <c r="A1758" s="187" t="s">
        <v>6359</v>
      </c>
      <c r="B1758" s="188">
        <v>0.99939999999999996</v>
      </c>
      <c r="C1758" s="188"/>
    </row>
    <row r="1759" spans="1:3">
      <c r="A1759" s="187" t="s">
        <v>9725</v>
      </c>
      <c r="B1759" s="188">
        <v>1</v>
      </c>
      <c r="C1759" s="188"/>
    </row>
    <row r="1760" spans="1:3">
      <c r="A1760" s="187" t="s">
        <v>6360</v>
      </c>
      <c r="B1760" s="188">
        <v>0.99590000000000001</v>
      </c>
      <c r="C1760" s="188"/>
    </row>
    <row r="1761" spans="1:3">
      <c r="A1761" s="187" t="s">
        <v>6361</v>
      </c>
      <c r="B1761" s="188">
        <v>0.99490000000000001</v>
      </c>
      <c r="C1761" s="188"/>
    </row>
    <row r="1762" spans="1:3">
      <c r="A1762" s="187" t="s">
        <v>6362</v>
      </c>
      <c r="B1762" s="188">
        <v>0.99099999999999999</v>
      </c>
      <c r="C1762" s="188"/>
    </row>
    <row r="1763" spans="1:3">
      <c r="A1763" s="187" t="s">
        <v>6363</v>
      </c>
      <c r="B1763" s="188">
        <v>0.99760000000000004</v>
      </c>
      <c r="C1763" s="188"/>
    </row>
    <row r="1764" spans="1:3">
      <c r="A1764" s="187" t="s">
        <v>6364</v>
      </c>
      <c r="B1764" s="188">
        <v>0.98919999999999997</v>
      </c>
      <c r="C1764" s="188"/>
    </row>
    <row r="1765" spans="1:3">
      <c r="A1765" s="187" t="s">
        <v>6365</v>
      </c>
      <c r="B1765" s="188">
        <v>0.99680000000000002</v>
      </c>
      <c r="C1765" s="188"/>
    </row>
    <row r="1766" spans="1:3">
      <c r="A1766" s="187" t="s">
        <v>9726</v>
      </c>
      <c r="B1766" s="188">
        <v>1</v>
      </c>
      <c r="C1766" s="188"/>
    </row>
    <row r="1767" spans="1:3">
      <c r="A1767" s="187" t="s">
        <v>9727</v>
      </c>
      <c r="B1767" s="188">
        <v>1</v>
      </c>
      <c r="C1767" s="188"/>
    </row>
    <row r="1768" spans="1:3">
      <c r="A1768" s="187" t="s">
        <v>6366</v>
      </c>
      <c r="B1768" s="188">
        <v>1</v>
      </c>
      <c r="C1768" s="188"/>
    </row>
    <row r="1769" spans="1:3">
      <c r="A1769" s="187" t="s">
        <v>6367</v>
      </c>
      <c r="B1769" s="188">
        <v>0.98480000000000001</v>
      </c>
      <c r="C1769" s="188"/>
    </row>
    <row r="1770" spans="1:3">
      <c r="A1770" s="187" t="s">
        <v>6368</v>
      </c>
      <c r="B1770" s="188">
        <v>1</v>
      </c>
      <c r="C1770" s="188"/>
    </row>
    <row r="1771" spans="1:3">
      <c r="A1771" s="187" t="s">
        <v>6369</v>
      </c>
      <c r="B1771" s="188">
        <v>1</v>
      </c>
      <c r="C1771" s="188"/>
    </row>
    <row r="1772" spans="1:3">
      <c r="A1772" s="187" t="s">
        <v>6370</v>
      </c>
      <c r="B1772" s="188">
        <v>1</v>
      </c>
      <c r="C1772" s="188"/>
    </row>
    <row r="1773" spans="1:3">
      <c r="A1773" s="187" t="s">
        <v>6371</v>
      </c>
      <c r="B1773" s="188">
        <v>0.99199999999999999</v>
      </c>
      <c r="C1773" s="188"/>
    </row>
    <row r="1774" spans="1:3">
      <c r="A1774" s="187" t="s">
        <v>6372</v>
      </c>
      <c r="B1774" s="188">
        <v>0.99970000000000003</v>
      </c>
      <c r="C1774" s="188"/>
    </row>
    <row r="1775" spans="1:3">
      <c r="A1775" s="187" t="s">
        <v>6373</v>
      </c>
      <c r="B1775" s="188">
        <v>0.98860000000000003</v>
      </c>
      <c r="C1775" s="188"/>
    </row>
    <row r="1776" spans="1:3">
      <c r="A1776" s="187" t="s">
        <v>6374</v>
      </c>
      <c r="B1776" s="188">
        <v>1</v>
      </c>
      <c r="C1776" s="188"/>
    </row>
    <row r="1777" spans="1:3">
      <c r="A1777" s="187" t="s">
        <v>6375</v>
      </c>
      <c r="B1777" s="188">
        <v>1</v>
      </c>
      <c r="C1777" s="188"/>
    </row>
    <row r="1778" spans="1:3">
      <c r="A1778" s="187" t="s">
        <v>6376</v>
      </c>
      <c r="B1778" s="188">
        <v>1</v>
      </c>
      <c r="C1778" s="188"/>
    </row>
    <row r="1779" spans="1:3">
      <c r="A1779" s="187" t="s">
        <v>6377</v>
      </c>
      <c r="B1779" s="188">
        <v>0.99990000000000001</v>
      </c>
      <c r="C1779" s="188"/>
    </row>
    <row r="1780" spans="1:3">
      <c r="A1780" s="187" t="s">
        <v>6378</v>
      </c>
      <c r="B1780" s="188">
        <v>0.99890000000000001</v>
      </c>
      <c r="C1780" s="188"/>
    </row>
    <row r="1781" spans="1:3">
      <c r="A1781" s="187" t="s">
        <v>6379</v>
      </c>
      <c r="B1781" s="188">
        <v>1</v>
      </c>
      <c r="C1781" s="188"/>
    </row>
    <row r="1782" spans="1:3">
      <c r="A1782" s="187" t="s">
        <v>6381</v>
      </c>
      <c r="B1782" s="188">
        <v>0.99980000000000002</v>
      </c>
      <c r="C1782" s="188"/>
    </row>
    <row r="1783" spans="1:3">
      <c r="A1783" s="187" t="s">
        <v>6382</v>
      </c>
      <c r="B1783" s="188">
        <v>1</v>
      </c>
      <c r="C1783" s="188"/>
    </row>
    <row r="1784" spans="1:3">
      <c r="A1784" s="187" t="s">
        <v>6383</v>
      </c>
      <c r="B1784" s="188">
        <v>0.99860000000000004</v>
      </c>
      <c r="C1784" s="188"/>
    </row>
    <row r="1785" spans="1:3">
      <c r="A1785" s="187" t="s">
        <v>6384</v>
      </c>
      <c r="B1785" s="188">
        <v>1</v>
      </c>
      <c r="C1785" s="188"/>
    </row>
    <row r="1786" spans="1:3">
      <c r="A1786" s="187" t="s">
        <v>6385</v>
      </c>
      <c r="B1786" s="188">
        <v>1</v>
      </c>
      <c r="C1786" s="188"/>
    </row>
    <row r="1787" spans="1:3">
      <c r="A1787" s="187" t="s">
        <v>9728</v>
      </c>
      <c r="B1787" s="188">
        <v>0.99970000000000003</v>
      </c>
      <c r="C1787" s="188"/>
    </row>
    <row r="1788" spans="1:3">
      <c r="A1788" s="187" t="s">
        <v>6386</v>
      </c>
      <c r="B1788" s="188">
        <v>1</v>
      </c>
      <c r="C1788" s="188"/>
    </row>
    <row r="1789" spans="1:3">
      <c r="A1789" s="187" t="s">
        <v>6387</v>
      </c>
      <c r="B1789" s="188">
        <v>0.99850000000000005</v>
      </c>
      <c r="C1789" s="188"/>
    </row>
    <row r="1790" spans="1:3">
      <c r="A1790" s="187" t="s">
        <v>6388</v>
      </c>
      <c r="B1790" s="188">
        <v>0.99519999999999997</v>
      </c>
      <c r="C1790" s="188"/>
    </row>
    <row r="1791" spans="1:3">
      <c r="A1791" s="187" t="s">
        <v>6389</v>
      </c>
      <c r="B1791" s="188">
        <v>0.99960000000000004</v>
      </c>
      <c r="C1791" s="188"/>
    </row>
    <row r="1792" spans="1:3">
      <c r="A1792" s="187" t="s">
        <v>6390</v>
      </c>
      <c r="B1792" s="188">
        <v>0.99809999999999999</v>
      </c>
      <c r="C1792" s="188"/>
    </row>
    <row r="1793" spans="1:3">
      <c r="A1793" s="187" t="s">
        <v>6391</v>
      </c>
      <c r="B1793" s="188">
        <v>0.99509999999999998</v>
      </c>
      <c r="C1793" s="188"/>
    </row>
    <row r="1794" spans="1:3">
      <c r="A1794" s="187" t="s">
        <v>6392</v>
      </c>
      <c r="B1794" s="188">
        <v>0.99019999999999997</v>
      </c>
      <c r="C1794" s="188"/>
    </row>
    <row r="1795" spans="1:3">
      <c r="A1795" s="187" t="s">
        <v>6393</v>
      </c>
      <c r="B1795" s="188">
        <v>0.99760000000000004</v>
      </c>
      <c r="C1795" s="188"/>
    </row>
    <row r="1796" spans="1:3">
      <c r="A1796" s="187" t="s">
        <v>6394</v>
      </c>
      <c r="B1796" s="188">
        <v>0.99770000000000003</v>
      </c>
      <c r="C1796" s="188"/>
    </row>
    <row r="1797" spans="1:3">
      <c r="A1797" s="187" t="s">
        <v>6395</v>
      </c>
      <c r="B1797" s="188">
        <v>1</v>
      </c>
      <c r="C1797" s="188"/>
    </row>
    <row r="1798" spans="1:3">
      <c r="A1798" s="187" t="s">
        <v>6396</v>
      </c>
      <c r="B1798" s="188">
        <v>0.99580000000000002</v>
      </c>
      <c r="C1798" s="188"/>
    </row>
    <row r="1799" spans="1:3">
      <c r="A1799" s="187" t="s">
        <v>6397</v>
      </c>
      <c r="B1799" s="188">
        <v>1</v>
      </c>
      <c r="C1799" s="188"/>
    </row>
    <row r="1800" spans="1:3">
      <c r="A1800" s="187" t="s">
        <v>6398</v>
      </c>
      <c r="B1800" s="188">
        <v>1</v>
      </c>
      <c r="C1800" s="188"/>
    </row>
    <row r="1801" spans="1:3">
      <c r="A1801" s="187" t="s">
        <v>6399</v>
      </c>
      <c r="B1801" s="188">
        <v>1</v>
      </c>
      <c r="C1801" s="188"/>
    </row>
    <row r="1802" spans="1:3">
      <c r="A1802" s="187" t="s">
        <v>6400</v>
      </c>
      <c r="B1802" s="188">
        <v>0.99819999999999998</v>
      </c>
      <c r="C1802" s="188"/>
    </row>
    <row r="1803" spans="1:3">
      <c r="A1803" s="187" t="s">
        <v>6401</v>
      </c>
      <c r="B1803" s="188">
        <v>1</v>
      </c>
      <c r="C1803" s="188"/>
    </row>
    <row r="1804" spans="1:3">
      <c r="A1804" s="187" t="s">
        <v>6402</v>
      </c>
      <c r="B1804" s="188">
        <v>0.9869</v>
      </c>
      <c r="C1804" s="188"/>
    </row>
    <row r="1805" spans="1:3">
      <c r="A1805" s="187" t="s">
        <v>6403</v>
      </c>
      <c r="B1805" s="188">
        <v>1</v>
      </c>
      <c r="C1805" s="188"/>
    </row>
    <row r="1806" spans="1:3">
      <c r="A1806" s="187" t="s">
        <v>6404</v>
      </c>
      <c r="B1806" s="188">
        <v>0.99399999999999999</v>
      </c>
      <c r="C1806" s="188"/>
    </row>
    <row r="1807" spans="1:3">
      <c r="A1807" s="187" t="s">
        <v>9729</v>
      </c>
      <c r="B1807" s="188">
        <v>1</v>
      </c>
      <c r="C1807" s="188"/>
    </row>
    <row r="1808" spans="1:3">
      <c r="A1808" s="187" t="s">
        <v>6405</v>
      </c>
      <c r="B1808" s="188">
        <v>1</v>
      </c>
      <c r="C1808" s="188"/>
    </row>
    <row r="1809" spans="1:3">
      <c r="A1809" s="187" t="s">
        <v>6406</v>
      </c>
      <c r="B1809" s="188">
        <v>0.99919999999999998</v>
      </c>
      <c r="C1809" s="188"/>
    </row>
    <row r="1810" spans="1:3">
      <c r="A1810" s="187" t="s">
        <v>6407</v>
      </c>
      <c r="B1810" s="188">
        <v>1</v>
      </c>
      <c r="C1810" s="188"/>
    </row>
    <row r="1811" spans="1:3">
      <c r="A1811" s="187" t="s">
        <v>6408</v>
      </c>
      <c r="B1811" s="188">
        <v>0.98209999999999997</v>
      </c>
      <c r="C1811" s="188"/>
    </row>
    <row r="1812" spans="1:3">
      <c r="A1812" s="187" t="s">
        <v>6409</v>
      </c>
      <c r="B1812" s="188">
        <v>0.98740000000000006</v>
      </c>
      <c r="C1812" s="188"/>
    </row>
    <row r="1813" spans="1:3">
      <c r="A1813" s="187" t="s">
        <v>6410</v>
      </c>
      <c r="B1813" s="188">
        <v>1</v>
      </c>
      <c r="C1813" s="188"/>
    </row>
    <row r="1814" spans="1:3">
      <c r="A1814" s="187" t="s">
        <v>6411</v>
      </c>
      <c r="B1814" s="188">
        <v>0.99780000000000002</v>
      </c>
      <c r="C1814" s="188"/>
    </row>
    <row r="1815" spans="1:3">
      <c r="A1815" s="187" t="s">
        <v>6412</v>
      </c>
      <c r="B1815" s="188">
        <v>0.98480000000000001</v>
      </c>
      <c r="C1815" s="188"/>
    </row>
    <row r="1816" spans="1:3">
      <c r="A1816" s="187" t="s">
        <v>6413</v>
      </c>
      <c r="B1816" s="188">
        <v>0.98839999999999995</v>
      </c>
      <c r="C1816" s="188"/>
    </row>
    <row r="1817" spans="1:3">
      <c r="A1817" s="187" t="s">
        <v>6414</v>
      </c>
      <c r="B1817" s="188">
        <v>0.99660000000000004</v>
      </c>
      <c r="C1817" s="188"/>
    </row>
    <row r="1818" spans="1:3">
      <c r="A1818" s="187" t="s">
        <v>6415</v>
      </c>
      <c r="B1818" s="188">
        <v>0.99199999999999999</v>
      </c>
      <c r="C1818" s="188"/>
    </row>
    <row r="1819" spans="1:3">
      <c r="A1819" s="187" t="s">
        <v>6416</v>
      </c>
      <c r="B1819" s="188">
        <v>1</v>
      </c>
      <c r="C1819" s="188"/>
    </row>
    <row r="1820" spans="1:3">
      <c r="A1820" s="187" t="s">
        <v>6417</v>
      </c>
      <c r="B1820" s="188">
        <v>0.99399999999999999</v>
      </c>
      <c r="C1820" s="188"/>
    </row>
    <row r="1821" spans="1:3">
      <c r="A1821" s="187" t="s">
        <v>6418</v>
      </c>
      <c r="B1821" s="188">
        <v>0.98839999999999995</v>
      </c>
      <c r="C1821" s="188"/>
    </row>
    <row r="1822" spans="1:3">
      <c r="A1822" s="187" t="s">
        <v>6419</v>
      </c>
      <c r="B1822" s="188">
        <v>0.97960000000000003</v>
      </c>
      <c r="C1822" s="188"/>
    </row>
    <row r="1823" spans="1:3">
      <c r="A1823" s="187" t="s">
        <v>6420</v>
      </c>
      <c r="B1823" s="188">
        <v>0.99150000000000005</v>
      </c>
      <c r="C1823" s="188"/>
    </row>
    <row r="1824" spans="1:3">
      <c r="A1824" s="187" t="s">
        <v>6421</v>
      </c>
      <c r="B1824" s="188">
        <v>0.99209999999999998</v>
      </c>
      <c r="C1824" s="188"/>
    </row>
    <row r="1825" spans="1:3">
      <c r="A1825" s="187" t="s">
        <v>6422</v>
      </c>
      <c r="B1825" s="188">
        <v>1</v>
      </c>
      <c r="C1825" s="188"/>
    </row>
    <row r="1826" spans="1:3">
      <c r="A1826" s="187" t="s">
        <v>6423</v>
      </c>
      <c r="B1826" s="188">
        <v>0.99490000000000001</v>
      </c>
      <c r="C1826" s="188"/>
    </row>
    <row r="1827" spans="1:3">
      <c r="A1827" s="187" t="s">
        <v>6424</v>
      </c>
      <c r="B1827" s="188">
        <v>0.99350000000000005</v>
      </c>
      <c r="C1827" s="188"/>
    </row>
    <row r="1828" spans="1:3">
      <c r="A1828" s="187" t="s">
        <v>6425</v>
      </c>
      <c r="B1828" s="188">
        <v>0.99829999999999997</v>
      </c>
      <c r="C1828" s="188"/>
    </row>
    <row r="1829" spans="1:3">
      <c r="A1829" s="187" t="s">
        <v>6426</v>
      </c>
      <c r="B1829" s="188">
        <v>1</v>
      </c>
      <c r="C1829" s="188"/>
    </row>
    <row r="1830" spans="1:3">
      <c r="A1830" s="187" t="s">
        <v>6427</v>
      </c>
      <c r="B1830" s="188">
        <v>1</v>
      </c>
      <c r="C1830" s="188"/>
    </row>
    <row r="1831" spans="1:3">
      <c r="A1831" s="187" t="s">
        <v>6428</v>
      </c>
      <c r="B1831" s="188">
        <v>0.99709999999999999</v>
      </c>
      <c r="C1831" s="188"/>
    </row>
    <row r="1832" spans="1:3">
      <c r="A1832" s="187" t="s">
        <v>6429</v>
      </c>
      <c r="B1832" s="188">
        <v>0.99139999999999995</v>
      </c>
      <c r="C1832" s="188"/>
    </row>
    <row r="1833" spans="1:3">
      <c r="A1833" s="187" t="s">
        <v>6430</v>
      </c>
      <c r="B1833" s="188">
        <v>1</v>
      </c>
      <c r="C1833" s="188"/>
    </row>
    <row r="1834" spans="1:3">
      <c r="A1834" s="187" t="s">
        <v>6432</v>
      </c>
      <c r="B1834" s="188">
        <v>0.99839999999999995</v>
      </c>
      <c r="C1834" s="188"/>
    </row>
    <row r="1835" spans="1:3">
      <c r="A1835" s="187" t="s">
        <v>6433</v>
      </c>
      <c r="B1835" s="188">
        <v>1</v>
      </c>
      <c r="C1835" s="188"/>
    </row>
    <row r="1836" spans="1:3">
      <c r="A1836" s="187" t="s">
        <v>6434</v>
      </c>
      <c r="B1836" s="188">
        <v>0.99919999999999998</v>
      </c>
      <c r="C1836" s="188"/>
    </row>
    <row r="1837" spans="1:3">
      <c r="A1837" s="187" t="s">
        <v>6435</v>
      </c>
      <c r="B1837" s="188">
        <v>0.97460000000000002</v>
      </c>
      <c r="C1837" s="188"/>
    </row>
    <row r="1838" spans="1:3">
      <c r="A1838" s="187" t="s">
        <v>6436</v>
      </c>
      <c r="B1838" s="188">
        <v>0.99299999999999999</v>
      </c>
      <c r="C1838" s="188"/>
    </row>
    <row r="1839" spans="1:3">
      <c r="A1839" s="187" t="s">
        <v>6437</v>
      </c>
      <c r="B1839" s="188">
        <v>1</v>
      </c>
      <c r="C1839" s="188"/>
    </row>
    <row r="1840" spans="1:3">
      <c r="A1840" s="187" t="s">
        <v>6438</v>
      </c>
      <c r="B1840" s="188">
        <v>0.98</v>
      </c>
      <c r="C1840" s="188"/>
    </row>
    <row r="1841" spans="1:3">
      <c r="A1841" s="187" t="s">
        <v>6439</v>
      </c>
      <c r="B1841" s="188">
        <v>0.99980000000000002</v>
      </c>
      <c r="C1841" s="188"/>
    </row>
    <row r="1842" spans="1:3">
      <c r="A1842" s="187" t="s">
        <v>6440</v>
      </c>
      <c r="B1842" s="188">
        <v>1</v>
      </c>
      <c r="C1842" s="188"/>
    </row>
    <row r="1843" spans="1:3">
      <c r="A1843" s="187" t="s">
        <v>6441</v>
      </c>
      <c r="B1843" s="188">
        <v>0.99729999999999996</v>
      </c>
      <c r="C1843" s="188"/>
    </row>
    <row r="1844" spans="1:3">
      <c r="A1844" s="187" t="s">
        <v>6442</v>
      </c>
      <c r="B1844" s="188">
        <v>0.99439999999999995</v>
      </c>
      <c r="C1844" s="188"/>
    </row>
    <row r="1845" spans="1:3">
      <c r="A1845" s="187" t="s">
        <v>6443</v>
      </c>
      <c r="B1845" s="188">
        <v>0.98129999999999995</v>
      </c>
      <c r="C1845" s="188"/>
    </row>
    <row r="1846" spans="1:3">
      <c r="A1846" s="187" t="s">
        <v>6444</v>
      </c>
      <c r="B1846" s="188">
        <v>0.99639999999999995</v>
      </c>
      <c r="C1846" s="188"/>
    </row>
    <row r="1847" spans="1:3">
      <c r="A1847" s="187" t="s">
        <v>6445</v>
      </c>
      <c r="B1847" s="188">
        <v>0.99409999999999998</v>
      </c>
      <c r="C1847" s="188"/>
    </row>
    <row r="1848" spans="1:3">
      <c r="A1848" s="187" t="s">
        <v>6446</v>
      </c>
      <c r="B1848" s="188">
        <v>0.98699999999999999</v>
      </c>
      <c r="C1848" s="188"/>
    </row>
    <row r="1849" spans="1:3">
      <c r="A1849" s="187" t="s">
        <v>6447</v>
      </c>
      <c r="B1849" s="188">
        <v>0.97940000000000005</v>
      </c>
      <c r="C1849" s="188"/>
    </row>
    <row r="1850" spans="1:3">
      <c r="A1850" s="187" t="s">
        <v>6448</v>
      </c>
      <c r="B1850" s="188">
        <v>1</v>
      </c>
      <c r="C1850" s="188"/>
    </row>
    <row r="1851" spans="1:3">
      <c r="A1851" s="187" t="s">
        <v>6449</v>
      </c>
      <c r="B1851" s="188">
        <v>0.9859</v>
      </c>
      <c r="C1851" s="188"/>
    </row>
    <row r="1852" spans="1:3">
      <c r="A1852" s="187" t="s">
        <v>6450</v>
      </c>
      <c r="B1852" s="188">
        <v>0.9889</v>
      </c>
      <c r="C1852" s="188"/>
    </row>
    <row r="1853" spans="1:3">
      <c r="A1853" s="187" t="s">
        <v>6451</v>
      </c>
      <c r="B1853" s="188">
        <v>0.996</v>
      </c>
      <c r="C1853" s="188"/>
    </row>
    <row r="1854" spans="1:3">
      <c r="A1854" s="187" t="s">
        <v>6452</v>
      </c>
      <c r="B1854" s="188">
        <v>0.99870000000000003</v>
      </c>
      <c r="C1854" s="188"/>
    </row>
    <row r="1855" spans="1:3">
      <c r="A1855" s="187" t="s">
        <v>6453</v>
      </c>
      <c r="B1855" s="188">
        <v>0.99450000000000005</v>
      </c>
      <c r="C1855" s="188"/>
    </row>
    <row r="1856" spans="1:3">
      <c r="A1856" s="187" t="s">
        <v>6454</v>
      </c>
      <c r="B1856" s="188">
        <v>0.99570000000000003</v>
      </c>
      <c r="C1856" s="188"/>
    </row>
    <row r="1857" spans="1:3">
      <c r="A1857" s="187" t="s">
        <v>6455</v>
      </c>
      <c r="B1857" s="188">
        <v>0.98340000000000005</v>
      </c>
      <c r="C1857" s="188"/>
    </row>
    <row r="1858" spans="1:3">
      <c r="A1858" s="187" t="s">
        <v>6456</v>
      </c>
      <c r="B1858" s="188">
        <v>0.99570000000000003</v>
      </c>
      <c r="C1858" s="188"/>
    </row>
    <row r="1859" spans="1:3">
      <c r="A1859" s="187" t="s">
        <v>6457</v>
      </c>
      <c r="B1859" s="188">
        <v>0.98370000000000002</v>
      </c>
      <c r="C1859" s="188"/>
    </row>
    <row r="1860" spans="1:3">
      <c r="A1860" s="187" t="s">
        <v>6458</v>
      </c>
      <c r="B1860" s="188">
        <v>0.98780000000000001</v>
      </c>
      <c r="C1860" s="188"/>
    </row>
    <row r="1861" spans="1:3">
      <c r="A1861" s="187" t="s">
        <v>6459</v>
      </c>
      <c r="B1861" s="188">
        <v>0.97030000000000005</v>
      </c>
      <c r="C1861" s="188"/>
    </row>
    <row r="1862" spans="1:3">
      <c r="A1862" s="187" t="s">
        <v>6460</v>
      </c>
      <c r="B1862" s="188">
        <v>0.99709999999999999</v>
      </c>
      <c r="C1862" s="188"/>
    </row>
    <row r="1863" spans="1:3">
      <c r="A1863" s="187" t="s">
        <v>6461</v>
      </c>
      <c r="B1863" s="188">
        <v>0.98429999999999995</v>
      </c>
      <c r="C1863" s="188"/>
    </row>
    <row r="1864" spans="1:3">
      <c r="A1864" s="187" t="s">
        <v>6462</v>
      </c>
      <c r="B1864" s="188">
        <v>0.98519999999999996</v>
      </c>
      <c r="C1864" s="188"/>
    </row>
    <row r="1865" spans="1:3">
      <c r="A1865" s="187" t="s">
        <v>6463</v>
      </c>
      <c r="B1865" s="188">
        <v>0.97989999999999999</v>
      </c>
      <c r="C1865" s="188"/>
    </row>
    <row r="1866" spans="1:3">
      <c r="A1866" s="187" t="s">
        <v>6464</v>
      </c>
      <c r="B1866" s="188">
        <v>0.99429999999999996</v>
      </c>
      <c r="C1866" s="188"/>
    </row>
    <row r="1867" spans="1:3">
      <c r="A1867" s="187" t="s">
        <v>6465</v>
      </c>
      <c r="B1867" s="188">
        <v>0.99080000000000001</v>
      </c>
      <c r="C1867" s="188"/>
    </row>
    <row r="1868" spans="1:3">
      <c r="A1868" s="187" t="s">
        <v>6466</v>
      </c>
      <c r="B1868" s="188">
        <v>0.99970000000000003</v>
      </c>
      <c r="C1868" s="188"/>
    </row>
    <row r="1869" spans="1:3">
      <c r="A1869" s="187" t="s">
        <v>6467</v>
      </c>
      <c r="B1869" s="188">
        <v>0.99009999999999998</v>
      </c>
      <c r="C1869" s="188"/>
    </row>
    <row r="1870" spans="1:3">
      <c r="A1870" s="187" t="s">
        <v>6468</v>
      </c>
      <c r="B1870" s="188">
        <v>0.99009999999999998</v>
      </c>
      <c r="C1870" s="188"/>
    </row>
    <row r="1871" spans="1:3">
      <c r="A1871" s="187" t="s">
        <v>6469</v>
      </c>
      <c r="B1871" s="188">
        <v>0.99850000000000005</v>
      </c>
      <c r="C1871" s="188"/>
    </row>
    <row r="1872" spans="1:3">
      <c r="A1872" s="187" t="s">
        <v>6470</v>
      </c>
      <c r="B1872" s="188">
        <v>0.98519999999999996</v>
      </c>
      <c r="C1872" s="188"/>
    </row>
    <row r="1873" spans="1:3">
      <c r="A1873" s="187" t="s">
        <v>6471</v>
      </c>
      <c r="B1873" s="188">
        <v>0.97670000000000001</v>
      </c>
      <c r="C1873" s="188"/>
    </row>
    <row r="1874" spans="1:3">
      <c r="A1874" s="187" t="s">
        <v>6472</v>
      </c>
      <c r="B1874" s="188">
        <v>0.98870000000000002</v>
      </c>
      <c r="C1874" s="188"/>
    </row>
    <row r="1875" spans="1:3">
      <c r="A1875" s="187" t="s">
        <v>6473</v>
      </c>
      <c r="B1875" s="188">
        <v>0.99519999999999997</v>
      </c>
      <c r="C1875" s="188"/>
    </row>
    <row r="1876" spans="1:3">
      <c r="A1876" s="187" t="s">
        <v>6474</v>
      </c>
      <c r="B1876" s="188">
        <v>0.99350000000000005</v>
      </c>
      <c r="C1876" s="188"/>
    </row>
    <row r="1877" spans="1:3">
      <c r="A1877" s="187" t="s">
        <v>6475</v>
      </c>
      <c r="B1877" s="188">
        <v>0.99029999999999996</v>
      </c>
      <c r="C1877" s="188"/>
    </row>
    <row r="1878" spans="1:3">
      <c r="A1878" s="187" t="s">
        <v>6476</v>
      </c>
      <c r="B1878" s="188">
        <v>0.98880000000000001</v>
      </c>
      <c r="C1878" s="188"/>
    </row>
    <row r="1879" spans="1:3">
      <c r="A1879" s="187" t="s">
        <v>6477</v>
      </c>
      <c r="B1879" s="188">
        <v>0.98909999999999998</v>
      </c>
      <c r="C1879" s="188"/>
    </row>
    <row r="1880" spans="1:3">
      <c r="A1880" s="187" t="s">
        <v>6478</v>
      </c>
      <c r="B1880" s="188">
        <v>0.98109999999999997</v>
      </c>
      <c r="C1880" s="188"/>
    </row>
    <row r="1881" spans="1:3">
      <c r="A1881" s="187" t="s">
        <v>6479</v>
      </c>
      <c r="B1881" s="188">
        <v>1</v>
      </c>
      <c r="C1881" s="188"/>
    </row>
    <row r="1882" spans="1:3">
      <c r="A1882" s="187" t="s">
        <v>6480</v>
      </c>
      <c r="B1882" s="188">
        <v>0.996</v>
      </c>
      <c r="C1882" s="188"/>
    </row>
    <row r="1883" spans="1:3">
      <c r="A1883" s="187" t="s">
        <v>6481</v>
      </c>
      <c r="B1883" s="188">
        <v>0.98699999999999999</v>
      </c>
      <c r="C1883" s="188"/>
    </row>
    <row r="1884" spans="1:3">
      <c r="A1884" s="187" t="s">
        <v>6482</v>
      </c>
      <c r="B1884" s="188">
        <v>0.99570000000000003</v>
      </c>
      <c r="C1884" s="188"/>
    </row>
    <row r="1885" spans="1:3">
      <c r="A1885" s="187" t="s">
        <v>6483</v>
      </c>
      <c r="B1885" s="188">
        <v>0.98850000000000005</v>
      </c>
      <c r="C1885" s="188"/>
    </row>
    <row r="1886" spans="1:3">
      <c r="A1886" s="187" t="s">
        <v>6484</v>
      </c>
      <c r="B1886" s="188">
        <v>0.99909999999999999</v>
      </c>
      <c r="C1886" s="188"/>
    </row>
    <row r="1887" spans="1:3">
      <c r="A1887" s="187" t="s">
        <v>6485</v>
      </c>
      <c r="B1887" s="188">
        <v>0.99329999999999996</v>
      </c>
      <c r="C1887" s="188"/>
    </row>
    <row r="1888" spans="1:3">
      <c r="A1888" s="187" t="s">
        <v>6486</v>
      </c>
      <c r="B1888" s="188">
        <v>0.99399999999999999</v>
      </c>
      <c r="C1888" s="188"/>
    </row>
    <row r="1889" spans="1:3">
      <c r="A1889" s="187" t="s">
        <v>6487</v>
      </c>
      <c r="B1889" s="188">
        <v>0.99680000000000002</v>
      </c>
      <c r="C1889" s="188"/>
    </row>
    <row r="1890" spans="1:3">
      <c r="A1890" s="187" t="s">
        <v>6488</v>
      </c>
      <c r="B1890" s="188">
        <v>0.98209999999999997</v>
      </c>
      <c r="C1890" s="188"/>
    </row>
    <row r="1891" spans="1:3">
      <c r="A1891" s="187" t="s">
        <v>6489</v>
      </c>
      <c r="B1891" s="188">
        <v>0.99990000000000001</v>
      </c>
      <c r="C1891" s="188"/>
    </row>
    <row r="1892" spans="1:3">
      <c r="A1892" s="187" t="s">
        <v>6490</v>
      </c>
      <c r="B1892" s="188">
        <v>0.98480000000000001</v>
      </c>
      <c r="C1892" s="188"/>
    </row>
    <row r="1893" spans="1:3">
      <c r="A1893" s="187" t="s">
        <v>6491</v>
      </c>
      <c r="B1893" s="188">
        <v>0.99719999999999998</v>
      </c>
      <c r="C1893" s="188"/>
    </row>
    <row r="1894" spans="1:3">
      <c r="A1894" s="187" t="s">
        <v>6492</v>
      </c>
      <c r="B1894" s="188">
        <v>0.99109999999999998</v>
      </c>
      <c r="C1894" s="188"/>
    </row>
    <row r="1895" spans="1:3">
      <c r="A1895" s="187" t="s">
        <v>6493</v>
      </c>
      <c r="B1895" s="188">
        <v>0.99470000000000003</v>
      </c>
      <c r="C1895" s="188"/>
    </row>
    <row r="1896" spans="1:3">
      <c r="A1896" s="187" t="s">
        <v>6494</v>
      </c>
      <c r="B1896" s="188">
        <v>0.98409999999999997</v>
      </c>
      <c r="C1896" s="188"/>
    </row>
    <row r="1897" spans="1:3">
      <c r="A1897" s="187" t="s">
        <v>6495</v>
      </c>
      <c r="B1897" s="188">
        <v>0.99829999999999997</v>
      </c>
      <c r="C1897" s="188"/>
    </row>
    <row r="1898" spans="1:3">
      <c r="A1898" s="187" t="s">
        <v>6496</v>
      </c>
      <c r="B1898" s="188">
        <v>0.98350000000000004</v>
      </c>
      <c r="C1898" s="188"/>
    </row>
    <row r="1899" spans="1:3">
      <c r="A1899" s="187" t="s">
        <v>6497</v>
      </c>
      <c r="B1899" s="188">
        <v>0.99019999999999997</v>
      </c>
      <c r="C1899" s="188"/>
    </row>
    <row r="1900" spans="1:3">
      <c r="A1900" s="187" t="s">
        <v>6498</v>
      </c>
      <c r="B1900" s="188">
        <v>0.99419999999999997</v>
      </c>
      <c r="C1900" s="188"/>
    </row>
    <row r="1901" spans="1:3">
      <c r="A1901" s="187" t="s">
        <v>6499</v>
      </c>
      <c r="B1901" s="188">
        <v>0.99199999999999999</v>
      </c>
      <c r="C1901" s="188"/>
    </row>
    <row r="1902" spans="1:3">
      <c r="A1902" s="187" t="s">
        <v>6500</v>
      </c>
      <c r="B1902" s="188">
        <v>0.97729999999999995</v>
      </c>
      <c r="C1902" s="188"/>
    </row>
    <row r="1903" spans="1:3">
      <c r="A1903" s="187" t="s">
        <v>6501</v>
      </c>
      <c r="B1903" s="188">
        <v>0.98299999999999998</v>
      </c>
      <c r="C1903" s="188"/>
    </row>
    <row r="1904" spans="1:3">
      <c r="A1904" s="187" t="s">
        <v>6502</v>
      </c>
      <c r="B1904" s="188">
        <v>0.99280000000000002</v>
      </c>
      <c r="C1904" s="188"/>
    </row>
    <row r="1905" spans="1:3">
      <c r="A1905" s="187" t="s">
        <v>6503</v>
      </c>
      <c r="B1905" s="188">
        <v>0.99239999999999995</v>
      </c>
      <c r="C1905" s="188"/>
    </row>
    <row r="1906" spans="1:3">
      <c r="A1906" s="187" t="s">
        <v>6504</v>
      </c>
      <c r="B1906" s="188">
        <v>1</v>
      </c>
      <c r="C1906" s="188"/>
    </row>
    <row r="1907" spans="1:3">
      <c r="A1907" s="187" t="s">
        <v>6505</v>
      </c>
      <c r="B1907" s="188">
        <v>0.9869</v>
      </c>
      <c r="C1907" s="188"/>
    </row>
    <row r="1908" spans="1:3">
      <c r="A1908" s="187" t="s">
        <v>6506</v>
      </c>
      <c r="B1908" s="188">
        <v>0.98429999999999995</v>
      </c>
      <c r="C1908" s="188"/>
    </row>
    <row r="1909" spans="1:3">
      <c r="A1909" s="187" t="s">
        <v>6507</v>
      </c>
      <c r="B1909" s="188">
        <v>0.99929999999999997</v>
      </c>
      <c r="C1909" s="188"/>
    </row>
    <row r="1910" spans="1:3">
      <c r="A1910" s="187" t="s">
        <v>6508</v>
      </c>
      <c r="B1910" s="188">
        <v>0.99960000000000004</v>
      </c>
      <c r="C1910" s="188"/>
    </row>
    <row r="1911" spans="1:3">
      <c r="A1911" s="187" t="s">
        <v>6509</v>
      </c>
      <c r="B1911" s="188">
        <v>0.99950000000000006</v>
      </c>
      <c r="C1911" s="188"/>
    </row>
    <row r="1912" spans="1:3">
      <c r="A1912" s="187" t="s">
        <v>6510</v>
      </c>
      <c r="B1912" s="188">
        <v>0.99760000000000004</v>
      </c>
      <c r="C1912" s="188"/>
    </row>
    <row r="1913" spans="1:3">
      <c r="A1913" s="187" t="s">
        <v>6511</v>
      </c>
      <c r="B1913" s="188">
        <v>0.9879</v>
      </c>
      <c r="C1913" s="188"/>
    </row>
    <row r="1914" spans="1:3">
      <c r="A1914" s="187" t="s">
        <v>6512</v>
      </c>
      <c r="B1914" s="188">
        <v>0.98780000000000001</v>
      </c>
      <c r="C1914" s="188"/>
    </row>
    <row r="1915" spans="1:3">
      <c r="A1915" s="187" t="s">
        <v>6513</v>
      </c>
      <c r="B1915" s="188">
        <v>0.99739999999999995</v>
      </c>
      <c r="C1915" s="188"/>
    </row>
    <row r="1916" spans="1:3">
      <c r="A1916" s="187" t="s">
        <v>6514</v>
      </c>
      <c r="B1916" s="188">
        <v>0.99560000000000004</v>
      </c>
      <c r="C1916" s="188"/>
    </row>
    <row r="1917" spans="1:3">
      <c r="A1917" s="187" t="s">
        <v>6515</v>
      </c>
      <c r="B1917" s="188">
        <v>0.99580000000000002</v>
      </c>
      <c r="C1917" s="188"/>
    </row>
    <row r="1918" spans="1:3">
      <c r="A1918" s="187" t="s">
        <v>6516</v>
      </c>
      <c r="B1918" s="188">
        <v>0.99970000000000003</v>
      </c>
      <c r="C1918" s="188"/>
    </row>
    <row r="1919" spans="1:3">
      <c r="A1919" s="187" t="s">
        <v>6517</v>
      </c>
      <c r="B1919" s="188">
        <v>0.99690000000000001</v>
      </c>
      <c r="C1919" s="188"/>
    </row>
    <row r="1920" spans="1:3">
      <c r="A1920" s="187" t="s">
        <v>6518</v>
      </c>
      <c r="B1920" s="188">
        <v>0.99950000000000006</v>
      </c>
      <c r="C1920" s="188"/>
    </row>
    <row r="1921" spans="1:3">
      <c r="A1921" s="187" t="s">
        <v>6519</v>
      </c>
      <c r="B1921" s="188">
        <v>0.99729999999999996</v>
      </c>
      <c r="C1921" s="188"/>
    </row>
    <row r="1922" spans="1:3">
      <c r="A1922" s="187" t="s">
        <v>6520</v>
      </c>
      <c r="B1922" s="188">
        <v>0.997</v>
      </c>
      <c r="C1922" s="188"/>
    </row>
    <row r="1923" spans="1:3">
      <c r="A1923" s="187" t="s">
        <v>6521</v>
      </c>
      <c r="B1923" s="188">
        <v>1</v>
      </c>
      <c r="C1923" s="188"/>
    </row>
    <row r="1924" spans="1:3">
      <c r="A1924" s="187" t="s">
        <v>6522</v>
      </c>
      <c r="B1924" s="188">
        <v>0.99299999999999999</v>
      </c>
      <c r="C1924" s="188"/>
    </row>
    <row r="1925" spans="1:3">
      <c r="A1925" s="187" t="s">
        <v>6523</v>
      </c>
      <c r="B1925" s="188">
        <v>1</v>
      </c>
      <c r="C1925" s="188"/>
    </row>
    <row r="1926" spans="1:3">
      <c r="A1926" s="187" t="s">
        <v>6524</v>
      </c>
      <c r="B1926" s="188">
        <v>0.99250000000000005</v>
      </c>
      <c r="C1926" s="188"/>
    </row>
    <row r="1927" spans="1:3">
      <c r="A1927" s="187" t="s">
        <v>6525</v>
      </c>
      <c r="B1927" s="188">
        <v>0.99990000000000001</v>
      </c>
      <c r="C1927" s="188"/>
    </row>
    <row r="1928" spans="1:3">
      <c r="A1928" s="187" t="s">
        <v>6526</v>
      </c>
      <c r="B1928" s="188">
        <v>1</v>
      </c>
      <c r="C1928" s="188"/>
    </row>
    <row r="1929" spans="1:3">
      <c r="A1929" s="187" t="s">
        <v>6527</v>
      </c>
      <c r="B1929" s="188">
        <v>1</v>
      </c>
      <c r="C1929" s="188"/>
    </row>
    <row r="1930" spans="1:3">
      <c r="A1930" s="187" t="s">
        <v>6528</v>
      </c>
      <c r="B1930" s="188">
        <v>0.99870000000000003</v>
      </c>
      <c r="C1930" s="188"/>
    </row>
    <row r="1931" spans="1:3">
      <c r="A1931" s="187" t="s">
        <v>6529</v>
      </c>
      <c r="B1931" s="188">
        <v>0.999</v>
      </c>
      <c r="C1931" s="188"/>
    </row>
    <row r="1932" spans="1:3">
      <c r="A1932" s="187" t="s">
        <v>6530</v>
      </c>
      <c r="B1932" s="188">
        <v>0.98960000000000004</v>
      </c>
      <c r="C1932" s="188"/>
    </row>
    <row r="1933" spans="1:3">
      <c r="A1933" s="187" t="s">
        <v>6531</v>
      </c>
      <c r="B1933" s="188">
        <v>1</v>
      </c>
      <c r="C1933" s="188"/>
    </row>
    <row r="1934" spans="1:3">
      <c r="A1934" s="187" t="s">
        <v>6532</v>
      </c>
      <c r="B1934" s="188">
        <v>0.99760000000000004</v>
      </c>
      <c r="C1934" s="188"/>
    </row>
    <row r="1935" spans="1:3">
      <c r="A1935" s="187" t="s">
        <v>6533</v>
      </c>
      <c r="B1935" s="188">
        <v>1</v>
      </c>
      <c r="C1935" s="188"/>
    </row>
    <row r="1936" spans="1:3">
      <c r="A1936" s="187" t="s">
        <v>6534</v>
      </c>
      <c r="B1936" s="188">
        <v>1</v>
      </c>
      <c r="C1936" s="188"/>
    </row>
    <row r="1937" spans="1:3">
      <c r="A1937" s="187" t="s">
        <v>6535</v>
      </c>
      <c r="B1937" s="188">
        <v>1</v>
      </c>
      <c r="C1937" s="188"/>
    </row>
    <row r="1938" spans="1:3">
      <c r="A1938" s="187" t="s">
        <v>6536</v>
      </c>
      <c r="B1938" s="188">
        <v>0.99870000000000003</v>
      </c>
      <c r="C1938" s="188"/>
    </row>
    <row r="1939" spans="1:3">
      <c r="A1939" s="187" t="s">
        <v>6537</v>
      </c>
      <c r="B1939" s="188">
        <v>0.99860000000000004</v>
      </c>
      <c r="C1939" s="188"/>
    </row>
    <row r="1940" spans="1:3">
      <c r="A1940" s="187" t="s">
        <v>6538</v>
      </c>
      <c r="B1940" s="188">
        <v>0.98480000000000001</v>
      </c>
      <c r="C1940" s="188"/>
    </row>
    <row r="1941" spans="1:3">
      <c r="A1941" s="187" t="s">
        <v>6539</v>
      </c>
      <c r="B1941" s="188">
        <v>0.98399999999999999</v>
      </c>
      <c r="C1941" s="188"/>
    </row>
    <row r="1942" spans="1:3">
      <c r="A1942" s="187" t="s">
        <v>6540</v>
      </c>
      <c r="B1942" s="188">
        <v>0.98580000000000001</v>
      </c>
      <c r="C1942" s="188"/>
    </row>
    <row r="1943" spans="1:3">
      <c r="A1943" s="187" t="s">
        <v>6541</v>
      </c>
      <c r="B1943" s="188">
        <v>1</v>
      </c>
      <c r="C1943" s="188"/>
    </row>
    <row r="1944" spans="1:3">
      <c r="A1944" s="187" t="s">
        <v>6542</v>
      </c>
      <c r="B1944" s="188">
        <v>0.97770000000000001</v>
      </c>
      <c r="C1944" s="188"/>
    </row>
    <row r="1945" spans="1:3">
      <c r="A1945" s="187" t="s">
        <v>6543</v>
      </c>
      <c r="B1945" s="188">
        <v>0.99709999999999999</v>
      </c>
      <c r="C1945" s="188"/>
    </row>
    <row r="1946" spans="1:3">
      <c r="A1946" s="187" t="s">
        <v>6544</v>
      </c>
      <c r="B1946" s="188">
        <v>0.99060000000000004</v>
      </c>
      <c r="C1946" s="188"/>
    </row>
    <row r="1947" spans="1:3">
      <c r="A1947" s="187" t="s">
        <v>6545</v>
      </c>
      <c r="B1947" s="188">
        <v>0.9909</v>
      </c>
      <c r="C1947" s="188"/>
    </row>
    <row r="1948" spans="1:3">
      <c r="A1948" s="187" t="s">
        <v>6546</v>
      </c>
      <c r="B1948" s="188">
        <v>0.99219999999999997</v>
      </c>
      <c r="C1948" s="188"/>
    </row>
    <row r="1949" spans="1:3">
      <c r="A1949" s="187" t="s">
        <v>6547</v>
      </c>
      <c r="B1949" s="188">
        <v>0.98750000000000004</v>
      </c>
      <c r="C1949" s="188"/>
    </row>
    <row r="1950" spans="1:3">
      <c r="A1950" s="187" t="s">
        <v>6548</v>
      </c>
      <c r="B1950" s="188">
        <v>0.99670000000000003</v>
      </c>
      <c r="C1950" s="188"/>
    </row>
    <row r="1951" spans="1:3">
      <c r="A1951" s="187" t="s">
        <v>6549</v>
      </c>
      <c r="B1951" s="188">
        <v>0.99070000000000003</v>
      </c>
      <c r="C1951" s="188"/>
    </row>
    <row r="1952" spans="1:3">
      <c r="A1952" s="187" t="s">
        <v>6550</v>
      </c>
      <c r="B1952" s="188">
        <v>0.98099999999999998</v>
      </c>
      <c r="C1952" s="188"/>
    </row>
    <row r="1953" spans="1:3">
      <c r="A1953" s="187" t="s">
        <v>6551</v>
      </c>
      <c r="B1953" s="188">
        <v>0.97370000000000001</v>
      </c>
      <c r="C1953" s="188"/>
    </row>
    <row r="1954" spans="1:3">
      <c r="A1954" s="187" t="s">
        <v>6552</v>
      </c>
      <c r="B1954" s="188">
        <v>0.99509999999999998</v>
      </c>
      <c r="C1954" s="188"/>
    </row>
    <row r="1955" spans="1:3">
      <c r="A1955" s="187" t="s">
        <v>6553</v>
      </c>
      <c r="B1955" s="188">
        <v>0.99399999999999999</v>
      </c>
      <c r="C1955" s="188"/>
    </row>
    <row r="1956" spans="1:3">
      <c r="A1956" s="187" t="s">
        <v>6554</v>
      </c>
      <c r="B1956" s="188">
        <v>0.98499999999999999</v>
      </c>
      <c r="C1956" s="188"/>
    </row>
    <row r="1957" spans="1:3">
      <c r="A1957" s="187" t="s">
        <v>6555</v>
      </c>
      <c r="B1957" s="188">
        <v>0.97660000000000002</v>
      </c>
      <c r="C1957" s="188"/>
    </row>
    <row r="1958" spans="1:3">
      <c r="A1958" s="187" t="s">
        <v>6556</v>
      </c>
      <c r="B1958" s="188">
        <v>0.99070000000000003</v>
      </c>
      <c r="C1958" s="188"/>
    </row>
    <row r="1959" spans="1:3">
      <c r="A1959" s="187" t="s">
        <v>6557</v>
      </c>
      <c r="B1959" s="188">
        <v>0.99380000000000002</v>
      </c>
      <c r="C1959" s="188"/>
    </row>
    <row r="1960" spans="1:3">
      <c r="A1960" s="187" t="s">
        <v>6558</v>
      </c>
      <c r="B1960" s="188">
        <v>0.98950000000000005</v>
      </c>
      <c r="C1960" s="188"/>
    </row>
    <row r="1961" spans="1:3">
      <c r="A1961" s="187" t="s">
        <v>6559</v>
      </c>
      <c r="B1961" s="188">
        <v>0.98160000000000003</v>
      </c>
      <c r="C1961" s="188"/>
    </row>
    <row r="1962" spans="1:3">
      <c r="A1962" s="187" t="s">
        <v>6560</v>
      </c>
      <c r="B1962" s="188">
        <v>0.99160000000000004</v>
      </c>
      <c r="C1962" s="188"/>
    </row>
    <row r="1963" spans="1:3">
      <c r="A1963" s="187" t="s">
        <v>6561</v>
      </c>
      <c r="B1963" s="188">
        <v>0.99809999999999999</v>
      </c>
      <c r="C1963" s="188"/>
    </row>
    <row r="1964" spans="1:3">
      <c r="A1964" s="187" t="s">
        <v>6562</v>
      </c>
      <c r="B1964" s="188">
        <v>0.99839999999999995</v>
      </c>
      <c r="C1964" s="188"/>
    </row>
    <row r="1965" spans="1:3">
      <c r="A1965" s="187" t="s">
        <v>9730</v>
      </c>
      <c r="B1965" s="188">
        <v>1</v>
      </c>
      <c r="C1965" s="188"/>
    </row>
    <row r="1966" spans="1:3">
      <c r="A1966" s="187" t="s">
        <v>6563</v>
      </c>
      <c r="B1966" s="188">
        <v>0.98919999999999997</v>
      </c>
      <c r="C1966" s="188"/>
    </row>
    <row r="1967" spans="1:3">
      <c r="A1967" s="187" t="s">
        <v>6564</v>
      </c>
      <c r="B1967" s="188">
        <v>0.98219999999999996</v>
      </c>
      <c r="C1967" s="188"/>
    </row>
    <row r="1968" spans="1:3">
      <c r="A1968" s="187" t="s">
        <v>6565</v>
      </c>
      <c r="B1968" s="188">
        <v>0.99950000000000006</v>
      </c>
      <c r="C1968" s="188"/>
    </row>
    <row r="1969" spans="1:3">
      <c r="A1969" s="187" t="s">
        <v>6566</v>
      </c>
      <c r="B1969" s="188">
        <v>0.98329999999999995</v>
      </c>
      <c r="C1969" s="188"/>
    </row>
    <row r="1970" spans="1:3">
      <c r="A1970" s="187" t="s">
        <v>6567</v>
      </c>
      <c r="B1970" s="188">
        <v>0.98740000000000006</v>
      </c>
      <c r="C1970" s="188"/>
    </row>
    <row r="1971" spans="1:3">
      <c r="A1971" s="187" t="s">
        <v>6568</v>
      </c>
      <c r="B1971" s="188">
        <v>0.97599999999999998</v>
      </c>
      <c r="C1971" s="188"/>
    </row>
    <row r="1972" spans="1:3">
      <c r="A1972" s="187" t="s">
        <v>6569</v>
      </c>
      <c r="B1972" s="188">
        <v>0.99829999999999997</v>
      </c>
      <c r="C1972" s="188"/>
    </row>
    <row r="1973" spans="1:3">
      <c r="A1973" s="187" t="s">
        <v>9731</v>
      </c>
      <c r="B1973" s="188">
        <v>0.99780000000000002</v>
      </c>
      <c r="C1973" s="188"/>
    </row>
    <row r="1974" spans="1:3">
      <c r="A1974" s="187" t="s">
        <v>6570</v>
      </c>
      <c r="B1974" s="188">
        <v>0.99180000000000001</v>
      </c>
      <c r="C1974" s="188"/>
    </row>
    <row r="1975" spans="1:3">
      <c r="A1975" s="187" t="s">
        <v>6571</v>
      </c>
      <c r="B1975" s="188">
        <v>0.98799999999999999</v>
      </c>
      <c r="C1975" s="188"/>
    </row>
    <row r="1976" spans="1:3">
      <c r="A1976" s="187" t="s">
        <v>6572</v>
      </c>
      <c r="B1976" s="188">
        <v>0.99519999999999997</v>
      </c>
      <c r="C1976" s="188"/>
    </row>
    <row r="1977" spans="1:3">
      <c r="A1977" s="187" t="s">
        <v>6573</v>
      </c>
      <c r="B1977" s="188">
        <v>0.99850000000000005</v>
      </c>
      <c r="C1977" s="188"/>
    </row>
    <row r="1978" spans="1:3">
      <c r="A1978" s="187" t="s">
        <v>6574</v>
      </c>
      <c r="B1978" s="188">
        <v>0.98960000000000004</v>
      </c>
      <c r="C1978" s="188"/>
    </row>
    <row r="1979" spans="1:3">
      <c r="A1979" s="187" t="s">
        <v>6575</v>
      </c>
      <c r="B1979" s="188">
        <v>0.99590000000000001</v>
      </c>
      <c r="C1979" s="188"/>
    </row>
    <row r="1980" spans="1:3">
      <c r="A1980" s="187" t="s">
        <v>6576</v>
      </c>
      <c r="B1980" s="188">
        <v>0.98919999999999997</v>
      </c>
      <c r="C1980" s="188"/>
    </row>
    <row r="1981" spans="1:3">
      <c r="A1981" s="187" t="s">
        <v>6577</v>
      </c>
      <c r="B1981" s="188">
        <v>0.99719999999999998</v>
      </c>
      <c r="C1981" s="188"/>
    </row>
    <row r="1982" spans="1:3">
      <c r="A1982" s="187" t="s">
        <v>6578</v>
      </c>
      <c r="B1982" s="188">
        <v>0.99919999999999998</v>
      </c>
      <c r="C1982" s="188"/>
    </row>
    <row r="1983" spans="1:3">
      <c r="A1983" s="187" t="s">
        <v>6579</v>
      </c>
      <c r="B1983" s="188">
        <v>0.97</v>
      </c>
      <c r="C1983" s="188"/>
    </row>
    <row r="1984" spans="1:3">
      <c r="A1984" s="187" t="s">
        <v>6580</v>
      </c>
      <c r="B1984" s="188">
        <v>0.99509999999999998</v>
      </c>
      <c r="C1984" s="188"/>
    </row>
    <row r="1985" spans="1:3">
      <c r="A1985" s="187" t="s">
        <v>6581</v>
      </c>
      <c r="B1985" s="188">
        <v>1</v>
      </c>
      <c r="C1985" s="188"/>
    </row>
    <row r="1986" spans="1:3">
      <c r="A1986" s="187" t="s">
        <v>6582</v>
      </c>
      <c r="B1986" s="188">
        <v>1</v>
      </c>
      <c r="C1986" s="188"/>
    </row>
    <row r="1987" spans="1:3">
      <c r="A1987" s="187" t="s">
        <v>6583</v>
      </c>
      <c r="B1987" s="188">
        <v>0.998</v>
      </c>
      <c r="C1987" s="188"/>
    </row>
    <row r="1988" spans="1:3">
      <c r="A1988" s="187" t="s">
        <v>6584</v>
      </c>
      <c r="B1988" s="188">
        <v>0.99950000000000006</v>
      </c>
      <c r="C1988" s="188"/>
    </row>
    <row r="1989" spans="1:3">
      <c r="A1989" s="187" t="s">
        <v>6585</v>
      </c>
      <c r="B1989" s="188">
        <v>0.99960000000000004</v>
      </c>
      <c r="C1989" s="188"/>
    </row>
    <row r="1990" spans="1:3">
      <c r="A1990" s="187" t="s">
        <v>6586</v>
      </c>
      <c r="B1990" s="188">
        <v>0.98580000000000001</v>
      </c>
      <c r="C1990" s="188"/>
    </row>
    <row r="1991" spans="1:3">
      <c r="A1991" s="187" t="s">
        <v>6587</v>
      </c>
      <c r="B1991" s="188">
        <v>0.98799999999999999</v>
      </c>
      <c r="C1991" s="188"/>
    </row>
    <row r="1992" spans="1:3">
      <c r="A1992" s="187" t="s">
        <v>6588</v>
      </c>
      <c r="B1992" s="188">
        <v>0.98870000000000002</v>
      </c>
      <c r="C1992" s="188"/>
    </row>
    <row r="1993" spans="1:3">
      <c r="A1993" s="187" t="s">
        <v>6589</v>
      </c>
      <c r="B1993" s="188">
        <v>0.99060000000000004</v>
      </c>
      <c r="C1993" s="188"/>
    </row>
    <row r="1994" spans="1:3">
      <c r="A1994" s="187" t="s">
        <v>6590</v>
      </c>
      <c r="B1994" s="188">
        <v>0.97499999999999998</v>
      </c>
      <c r="C1994" s="188"/>
    </row>
    <row r="1995" spans="1:3">
      <c r="A1995" s="187" t="s">
        <v>6591</v>
      </c>
      <c r="B1995" s="188">
        <v>0.99650000000000005</v>
      </c>
      <c r="C1995" s="188"/>
    </row>
    <row r="1996" spans="1:3">
      <c r="A1996" s="187" t="s">
        <v>6592</v>
      </c>
      <c r="B1996" s="188">
        <v>0.99639999999999995</v>
      </c>
      <c r="C1996" s="188"/>
    </row>
    <row r="1997" spans="1:3">
      <c r="A1997" s="187" t="s">
        <v>6593</v>
      </c>
      <c r="B1997" s="188">
        <v>0.98929999999999996</v>
      </c>
      <c r="C1997" s="188"/>
    </row>
    <row r="1998" spans="1:3">
      <c r="A1998" s="187" t="s">
        <v>6594</v>
      </c>
      <c r="B1998" s="188">
        <v>0.97540000000000004</v>
      </c>
      <c r="C1998" s="188"/>
    </row>
    <row r="1999" spans="1:3">
      <c r="A1999" s="187" t="s">
        <v>6595</v>
      </c>
      <c r="B1999" s="188">
        <v>0.99770000000000003</v>
      </c>
      <c r="C1999" s="188"/>
    </row>
    <row r="2000" spans="1:3">
      <c r="A2000" s="187" t="s">
        <v>6596</v>
      </c>
      <c r="B2000" s="188">
        <v>0.99070000000000003</v>
      </c>
      <c r="C2000" s="188"/>
    </row>
    <row r="2001" spans="1:3">
      <c r="A2001" s="187" t="s">
        <v>6597</v>
      </c>
      <c r="B2001" s="188">
        <v>0.98280000000000001</v>
      </c>
      <c r="C2001" s="188"/>
    </row>
    <row r="2002" spans="1:3">
      <c r="A2002" s="187" t="s">
        <v>6598</v>
      </c>
      <c r="B2002" s="188">
        <v>0.99470000000000003</v>
      </c>
      <c r="C2002" s="188"/>
    </row>
    <row r="2003" spans="1:3">
      <c r="A2003" s="187" t="s">
        <v>6599</v>
      </c>
      <c r="B2003" s="188">
        <v>0.99950000000000006</v>
      </c>
      <c r="C2003" s="188"/>
    </row>
    <row r="2004" spans="1:3">
      <c r="A2004" s="187" t="s">
        <v>6600</v>
      </c>
      <c r="B2004" s="188">
        <v>0.99139999999999995</v>
      </c>
      <c r="C2004" s="188"/>
    </row>
    <row r="2005" spans="1:3">
      <c r="A2005" s="187" t="s">
        <v>6601</v>
      </c>
      <c r="B2005" s="188">
        <v>0.99380000000000002</v>
      </c>
      <c r="C2005" s="188"/>
    </row>
    <row r="2006" spans="1:3">
      <c r="A2006" s="187" t="s">
        <v>6602</v>
      </c>
      <c r="B2006" s="188">
        <v>0.99660000000000004</v>
      </c>
      <c r="C2006" s="188"/>
    </row>
    <row r="2007" spans="1:3">
      <c r="A2007" s="187" t="s">
        <v>6603</v>
      </c>
      <c r="B2007" s="188">
        <v>0.99990000000000001</v>
      </c>
      <c r="C2007" s="188"/>
    </row>
    <row r="2008" spans="1:3">
      <c r="A2008" s="187" t="s">
        <v>6604</v>
      </c>
      <c r="B2008" s="188">
        <v>0.99970000000000003</v>
      </c>
      <c r="C2008" s="188"/>
    </row>
    <row r="2009" spans="1:3">
      <c r="A2009" s="187" t="s">
        <v>6606</v>
      </c>
      <c r="B2009" s="188">
        <v>0.99490000000000001</v>
      </c>
      <c r="C2009" s="188"/>
    </row>
    <row r="2010" spans="1:3">
      <c r="A2010" s="187" t="s">
        <v>6607</v>
      </c>
      <c r="B2010" s="188">
        <v>0.99070000000000003</v>
      </c>
      <c r="C2010" s="188"/>
    </row>
    <row r="2011" spans="1:3">
      <c r="A2011" s="187" t="s">
        <v>6608</v>
      </c>
      <c r="B2011" s="188">
        <v>0.99399999999999999</v>
      </c>
      <c r="C2011" s="188"/>
    </row>
    <row r="2012" spans="1:3">
      <c r="A2012" s="187" t="s">
        <v>6609</v>
      </c>
      <c r="B2012" s="188">
        <v>0.98899999999999999</v>
      </c>
      <c r="C2012" s="188"/>
    </row>
    <row r="2013" spans="1:3">
      <c r="A2013" s="187" t="s">
        <v>6610</v>
      </c>
      <c r="B2013" s="188">
        <v>0.99109999999999998</v>
      </c>
      <c r="C2013" s="188"/>
    </row>
    <row r="2014" spans="1:3">
      <c r="A2014" s="187" t="s">
        <v>6611</v>
      </c>
      <c r="B2014" s="188">
        <v>0.99480000000000002</v>
      </c>
      <c r="C2014" s="188"/>
    </row>
    <row r="2015" spans="1:3">
      <c r="A2015" s="187" t="s">
        <v>6612</v>
      </c>
      <c r="B2015" s="188">
        <v>1</v>
      </c>
      <c r="C2015" s="188"/>
    </row>
    <row r="2016" spans="1:3">
      <c r="A2016" s="187" t="s">
        <v>6613</v>
      </c>
      <c r="B2016" s="188">
        <v>0.99050000000000005</v>
      </c>
      <c r="C2016" s="188"/>
    </row>
    <row r="2017" spans="1:3">
      <c r="A2017" s="187" t="s">
        <v>6614</v>
      </c>
      <c r="B2017" s="188">
        <v>0.98719999999999997</v>
      </c>
      <c r="C2017" s="188"/>
    </row>
    <row r="2018" spans="1:3">
      <c r="A2018" s="187" t="s">
        <v>6615</v>
      </c>
      <c r="B2018" s="188">
        <v>0.98019999999999996</v>
      </c>
      <c r="C2018" s="188"/>
    </row>
    <row r="2019" spans="1:3">
      <c r="A2019" s="187" t="s">
        <v>6617</v>
      </c>
      <c r="B2019" s="188">
        <v>0.99639999999999995</v>
      </c>
      <c r="C2019" s="188"/>
    </row>
    <row r="2020" spans="1:3">
      <c r="A2020" s="187" t="s">
        <v>6618</v>
      </c>
      <c r="B2020" s="188">
        <v>0.98770000000000002</v>
      </c>
      <c r="C2020" s="188"/>
    </row>
    <row r="2021" spans="1:3">
      <c r="A2021" s="187" t="s">
        <v>6619</v>
      </c>
      <c r="B2021" s="188">
        <v>0.99639999999999995</v>
      </c>
      <c r="C2021" s="188"/>
    </row>
    <row r="2022" spans="1:3">
      <c r="A2022" s="187" t="s">
        <v>6620</v>
      </c>
      <c r="B2022" s="188">
        <v>0.98629999999999995</v>
      </c>
      <c r="C2022" s="188"/>
    </row>
    <row r="2023" spans="1:3">
      <c r="A2023" s="187" t="s">
        <v>6621</v>
      </c>
      <c r="B2023" s="188">
        <v>0.98260000000000003</v>
      </c>
      <c r="C2023" s="188"/>
    </row>
    <row r="2024" spans="1:3">
      <c r="A2024" s="187" t="s">
        <v>6622</v>
      </c>
      <c r="B2024" s="188">
        <v>0.99909999999999999</v>
      </c>
      <c r="C2024" s="188"/>
    </row>
    <row r="2025" spans="1:3">
      <c r="A2025" s="187" t="s">
        <v>6623</v>
      </c>
      <c r="B2025" s="188">
        <v>0.99880000000000002</v>
      </c>
      <c r="C2025" s="188"/>
    </row>
    <row r="2026" spans="1:3">
      <c r="A2026" s="187" t="s">
        <v>6624</v>
      </c>
      <c r="B2026" s="188">
        <v>0.97840000000000005</v>
      </c>
      <c r="C2026" s="188"/>
    </row>
    <row r="2027" spans="1:3">
      <c r="A2027" s="187" t="s">
        <v>6625</v>
      </c>
      <c r="B2027" s="188">
        <v>0.98729999999999996</v>
      </c>
      <c r="C2027" s="188"/>
    </row>
    <row r="2028" spans="1:3">
      <c r="A2028" s="187" t="s">
        <v>6626</v>
      </c>
      <c r="B2028" s="188">
        <v>0.98150000000000004</v>
      </c>
      <c r="C2028" s="188"/>
    </row>
    <row r="2029" spans="1:3">
      <c r="A2029" s="187" t="s">
        <v>6627</v>
      </c>
      <c r="B2029" s="188">
        <v>0.98719999999999997</v>
      </c>
      <c r="C2029" s="188"/>
    </row>
    <row r="2030" spans="1:3">
      <c r="A2030" s="187" t="s">
        <v>6628</v>
      </c>
      <c r="B2030" s="188">
        <v>0.99260000000000004</v>
      </c>
      <c r="C2030" s="188"/>
    </row>
    <row r="2031" spans="1:3">
      <c r="A2031" s="187" t="s">
        <v>6629</v>
      </c>
      <c r="B2031" s="188">
        <v>0.99150000000000005</v>
      </c>
      <c r="C2031" s="188"/>
    </row>
    <row r="2032" spans="1:3">
      <c r="A2032" s="187" t="s">
        <v>6630</v>
      </c>
      <c r="B2032" s="188">
        <v>0.99619999999999997</v>
      </c>
      <c r="C2032" s="188"/>
    </row>
    <row r="2033" spans="1:3">
      <c r="A2033" s="187" t="s">
        <v>6631</v>
      </c>
      <c r="B2033" s="188">
        <v>0.9839</v>
      </c>
      <c r="C2033" s="188"/>
    </row>
    <row r="2034" spans="1:3">
      <c r="A2034" s="187" t="s">
        <v>6632</v>
      </c>
      <c r="B2034" s="188">
        <v>0.99429999999999996</v>
      </c>
      <c r="C2034" s="188"/>
    </row>
    <row r="2035" spans="1:3">
      <c r="A2035" s="187" t="s">
        <v>6633</v>
      </c>
      <c r="B2035" s="188">
        <v>0.98260000000000003</v>
      </c>
      <c r="C2035" s="188"/>
    </row>
    <row r="2036" spans="1:3">
      <c r="A2036" s="187" t="s">
        <v>6634</v>
      </c>
      <c r="B2036" s="188">
        <v>0.99819999999999998</v>
      </c>
      <c r="C2036" s="188"/>
    </row>
    <row r="2037" spans="1:3">
      <c r="A2037" s="187" t="s">
        <v>6635</v>
      </c>
      <c r="B2037" s="188">
        <v>0.97640000000000005</v>
      </c>
      <c r="C2037" s="188"/>
    </row>
    <row r="2038" spans="1:3">
      <c r="A2038" s="187" t="s">
        <v>6636</v>
      </c>
      <c r="B2038" s="188">
        <v>0.97719999999999996</v>
      </c>
      <c r="C2038" s="188"/>
    </row>
    <row r="2039" spans="1:3">
      <c r="A2039" s="187" t="s">
        <v>6637</v>
      </c>
      <c r="B2039" s="188">
        <v>0.99990000000000001</v>
      </c>
      <c r="C2039" s="188"/>
    </row>
    <row r="2040" spans="1:3">
      <c r="A2040" s="187" t="s">
        <v>6638</v>
      </c>
      <c r="B2040" s="188">
        <v>1</v>
      </c>
      <c r="C2040" s="188"/>
    </row>
    <row r="2041" spans="1:3">
      <c r="A2041" s="187" t="s">
        <v>6639</v>
      </c>
      <c r="B2041" s="188">
        <v>0.99909999999999999</v>
      </c>
      <c r="C2041" s="188"/>
    </row>
    <row r="2042" spans="1:3">
      <c r="A2042" s="187" t="s">
        <v>6640</v>
      </c>
      <c r="B2042" s="188">
        <v>0.97529999999999994</v>
      </c>
      <c r="C2042" s="188"/>
    </row>
    <row r="2043" spans="1:3">
      <c r="A2043" s="187" t="s">
        <v>6641</v>
      </c>
      <c r="B2043" s="188">
        <v>0.9788</v>
      </c>
      <c r="C2043" s="188"/>
    </row>
    <row r="2044" spans="1:3">
      <c r="A2044" s="187" t="s">
        <v>6642</v>
      </c>
      <c r="B2044" s="188">
        <v>0.999</v>
      </c>
      <c r="C2044" s="188"/>
    </row>
    <row r="2045" spans="1:3">
      <c r="A2045" s="187" t="s">
        <v>6643</v>
      </c>
      <c r="B2045" s="188">
        <v>0.98680000000000001</v>
      </c>
      <c r="C2045" s="188"/>
    </row>
    <row r="2046" spans="1:3">
      <c r="A2046" s="187" t="s">
        <v>6644</v>
      </c>
      <c r="B2046" s="188">
        <v>0.996</v>
      </c>
      <c r="C2046" s="188"/>
    </row>
    <row r="2047" spans="1:3">
      <c r="A2047" s="187" t="s">
        <v>6645</v>
      </c>
      <c r="B2047" s="188">
        <v>0.99009999999999998</v>
      </c>
      <c r="C2047" s="188"/>
    </row>
    <row r="2048" spans="1:3">
      <c r="A2048" s="187" t="s">
        <v>6646</v>
      </c>
      <c r="B2048" s="188">
        <v>1</v>
      </c>
      <c r="C2048" s="188"/>
    </row>
    <row r="2049" spans="1:3">
      <c r="A2049" s="187" t="s">
        <v>6647</v>
      </c>
      <c r="B2049" s="188">
        <v>0.99629999999999996</v>
      </c>
      <c r="C2049" s="188"/>
    </row>
    <row r="2050" spans="1:3">
      <c r="A2050" s="187" t="s">
        <v>6648</v>
      </c>
      <c r="B2050" s="188">
        <v>0.99439999999999995</v>
      </c>
      <c r="C2050" s="188"/>
    </row>
    <row r="2051" spans="1:3">
      <c r="A2051" s="187" t="s">
        <v>6649</v>
      </c>
      <c r="B2051" s="188">
        <v>0.97509999999999997</v>
      </c>
      <c r="C2051" s="188"/>
    </row>
    <row r="2052" spans="1:3">
      <c r="A2052" s="187" t="s">
        <v>6650</v>
      </c>
      <c r="B2052" s="188">
        <v>0.99909999999999999</v>
      </c>
      <c r="C2052" s="188"/>
    </row>
    <row r="2053" spans="1:3">
      <c r="A2053" s="187" t="s">
        <v>6651</v>
      </c>
      <c r="B2053" s="188">
        <v>0.99509999999999998</v>
      </c>
      <c r="C2053" s="188"/>
    </row>
    <row r="2054" spans="1:3">
      <c r="A2054" s="187" t="s">
        <v>6652</v>
      </c>
      <c r="B2054" s="188">
        <v>0.99170000000000003</v>
      </c>
      <c r="C2054" s="188"/>
    </row>
    <row r="2055" spans="1:3">
      <c r="A2055" s="187" t="s">
        <v>6653</v>
      </c>
      <c r="B2055" s="188">
        <v>0.97</v>
      </c>
      <c r="C2055" s="188"/>
    </row>
    <row r="2056" spans="1:3">
      <c r="A2056" s="187" t="s">
        <v>6654</v>
      </c>
      <c r="B2056" s="188">
        <v>0.98109999999999997</v>
      </c>
      <c r="C2056" s="188"/>
    </row>
    <row r="2057" spans="1:3">
      <c r="A2057" s="187" t="s">
        <v>6655</v>
      </c>
      <c r="B2057" s="188">
        <v>0.99439999999999995</v>
      </c>
      <c r="C2057" s="188"/>
    </row>
    <row r="2058" spans="1:3">
      <c r="A2058" s="187" t="s">
        <v>6656</v>
      </c>
      <c r="B2058" s="188">
        <v>0.98709999999999998</v>
      </c>
      <c r="C2058" s="188"/>
    </row>
    <row r="2059" spans="1:3">
      <c r="A2059" s="187" t="s">
        <v>6657</v>
      </c>
      <c r="B2059" s="188">
        <v>0.99280000000000002</v>
      </c>
      <c r="C2059" s="188"/>
    </row>
    <row r="2060" spans="1:3">
      <c r="A2060" s="187" t="s">
        <v>6658</v>
      </c>
      <c r="B2060" s="188">
        <v>0.99260000000000004</v>
      </c>
      <c r="C2060" s="188"/>
    </row>
    <row r="2061" spans="1:3">
      <c r="A2061" s="187" t="s">
        <v>6659</v>
      </c>
      <c r="B2061" s="188">
        <v>0.99890000000000001</v>
      </c>
      <c r="C2061" s="188"/>
    </row>
    <row r="2062" spans="1:3">
      <c r="A2062" s="187" t="s">
        <v>6660</v>
      </c>
      <c r="B2062" s="188">
        <v>0.97519999999999996</v>
      </c>
      <c r="C2062" s="188"/>
    </row>
    <row r="2063" spans="1:3">
      <c r="A2063" s="187" t="s">
        <v>9732</v>
      </c>
      <c r="B2063" s="188">
        <v>1</v>
      </c>
      <c r="C2063" s="188"/>
    </row>
    <row r="2064" spans="1:3">
      <c r="A2064" s="187" t="s">
        <v>6661</v>
      </c>
      <c r="B2064" s="188">
        <v>0.98980000000000001</v>
      </c>
      <c r="C2064" s="188"/>
    </row>
    <row r="2065" spans="1:3">
      <c r="A2065" s="187" t="s">
        <v>6662</v>
      </c>
      <c r="B2065" s="188">
        <v>0.9849</v>
      </c>
      <c r="C2065" s="188"/>
    </row>
    <row r="2066" spans="1:3">
      <c r="A2066" s="187" t="s">
        <v>6663</v>
      </c>
      <c r="B2066" s="188">
        <v>0.99480000000000002</v>
      </c>
      <c r="C2066" s="188"/>
    </row>
    <row r="2067" spans="1:3">
      <c r="A2067" s="187" t="s">
        <v>6664</v>
      </c>
      <c r="B2067" s="188">
        <v>1</v>
      </c>
      <c r="C2067" s="188"/>
    </row>
    <row r="2068" spans="1:3">
      <c r="A2068" s="187" t="s">
        <v>6665</v>
      </c>
      <c r="B2068" s="188">
        <v>0.98609999999999998</v>
      </c>
      <c r="C2068" s="188"/>
    </row>
    <row r="2069" spans="1:3">
      <c r="A2069" s="187" t="s">
        <v>6666</v>
      </c>
      <c r="B2069" s="188">
        <v>0.99550000000000005</v>
      </c>
      <c r="C2069" s="188"/>
    </row>
    <row r="2070" spans="1:3">
      <c r="A2070" s="187" t="s">
        <v>6667</v>
      </c>
      <c r="B2070" s="188">
        <v>0.98480000000000001</v>
      </c>
      <c r="C2070" s="188"/>
    </row>
    <row r="2071" spans="1:3">
      <c r="A2071" s="187" t="s">
        <v>6668</v>
      </c>
      <c r="B2071" s="188">
        <v>1</v>
      </c>
      <c r="C2071" s="188"/>
    </row>
    <row r="2072" spans="1:3">
      <c r="A2072" s="187" t="s">
        <v>6669</v>
      </c>
      <c r="B2072" s="188">
        <v>1</v>
      </c>
      <c r="C2072" s="188"/>
    </row>
    <row r="2073" spans="1:3">
      <c r="A2073" s="187" t="s">
        <v>6670</v>
      </c>
      <c r="B2073" s="188">
        <v>0.99439999999999995</v>
      </c>
      <c r="C2073" s="188"/>
    </row>
    <row r="2074" spans="1:3">
      <c r="A2074" s="187" t="s">
        <v>6671</v>
      </c>
      <c r="B2074" s="188">
        <v>0.9919</v>
      </c>
      <c r="C2074" s="188"/>
    </row>
    <row r="2075" spans="1:3">
      <c r="A2075" s="187" t="s">
        <v>6672</v>
      </c>
      <c r="B2075" s="188">
        <v>0.9899</v>
      </c>
      <c r="C2075" s="188"/>
    </row>
    <row r="2076" spans="1:3">
      <c r="A2076" s="187" t="s">
        <v>6673</v>
      </c>
      <c r="B2076" s="188">
        <v>0.99960000000000004</v>
      </c>
      <c r="C2076" s="188"/>
    </row>
    <row r="2077" spans="1:3">
      <c r="A2077" s="187" t="s">
        <v>6674</v>
      </c>
      <c r="B2077" s="188">
        <v>0.99680000000000002</v>
      </c>
      <c r="C2077" s="188"/>
    </row>
    <row r="2078" spans="1:3">
      <c r="A2078" s="187" t="s">
        <v>6675</v>
      </c>
      <c r="B2078" s="188">
        <v>0.97789999999999999</v>
      </c>
      <c r="C2078" s="188"/>
    </row>
    <row r="2079" spans="1:3">
      <c r="A2079" s="187" t="s">
        <v>6676</v>
      </c>
      <c r="B2079" s="188">
        <v>0.99280000000000002</v>
      </c>
      <c r="C2079" s="188"/>
    </row>
    <row r="2080" spans="1:3">
      <c r="A2080" s="187" t="s">
        <v>9733</v>
      </c>
      <c r="B2080" s="188">
        <v>0.99260000000000004</v>
      </c>
      <c r="C2080" s="188"/>
    </row>
    <row r="2081" spans="1:3">
      <c r="A2081" s="187" t="s">
        <v>6677</v>
      </c>
      <c r="B2081" s="188">
        <v>0.99560000000000004</v>
      </c>
      <c r="C2081" s="188"/>
    </row>
    <row r="2082" spans="1:3">
      <c r="A2082" s="187" t="s">
        <v>6678</v>
      </c>
      <c r="B2082" s="188">
        <v>0.98960000000000004</v>
      </c>
      <c r="C2082" s="188"/>
    </row>
    <row r="2083" spans="1:3">
      <c r="A2083" s="187" t="s">
        <v>6679</v>
      </c>
      <c r="B2083" s="188">
        <v>0.98709999999999998</v>
      </c>
      <c r="C2083" s="188"/>
    </row>
    <row r="2084" spans="1:3">
      <c r="A2084" s="187" t="s">
        <v>6680</v>
      </c>
      <c r="B2084" s="188">
        <v>0.99280000000000002</v>
      </c>
      <c r="C2084" s="188"/>
    </row>
    <row r="2085" spans="1:3">
      <c r="A2085" s="187" t="s">
        <v>6681</v>
      </c>
      <c r="B2085" s="188">
        <v>0.98699999999999999</v>
      </c>
      <c r="C2085" s="188"/>
    </row>
    <row r="2086" spans="1:3">
      <c r="A2086" s="187" t="s">
        <v>9734</v>
      </c>
      <c r="B2086" s="188">
        <v>0.97260000000000002</v>
      </c>
      <c r="C2086" s="188"/>
    </row>
    <row r="2087" spans="1:3">
      <c r="A2087" s="187" t="s">
        <v>9735</v>
      </c>
      <c r="B2087" s="188">
        <v>0.98699999999999999</v>
      </c>
      <c r="C2087" s="188"/>
    </row>
    <row r="2088" spans="1:3">
      <c r="A2088" s="187" t="s">
        <v>6683</v>
      </c>
      <c r="B2088" s="188">
        <v>0.99670000000000003</v>
      </c>
      <c r="C2088" s="188"/>
    </row>
    <row r="2089" spans="1:3">
      <c r="A2089" s="187" t="s">
        <v>6684</v>
      </c>
      <c r="B2089" s="188">
        <v>0.9839</v>
      </c>
      <c r="C2089" s="188"/>
    </row>
    <row r="2090" spans="1:3">
      <c r="A2090" s="187" t="s">
        <v>6686</v>
      </c>
      <c r="B2090" s="188">
        <v>0.9919</v>
      </c>
      <c r="C2090" s="188"/>
    </row>
    <row r="2091" spans="1:3">
      <c r="A2091" s="187" t="s">
        <v>6687</v>
      </c>
      <c r="B2091" s="188">
        <v>0.99299999999999999</v>
      </c>
      <c r="C2091" s="188"/>
    </row>
    <row r="2092" spans="1:3">
      <c r="A2092" s="187" t="s">
        <v>6688</v>
      </c>
      <c r="B2092" s="188">
        <v>0.97</v>
      </c>
      <c r="C2092" s="188"/>
    </row>
    <row r="2093" spans="1:3">
      <c r="A2093" s="187" t="s">
        <v>6689</v>
      </c>
      <c r="B2093" s="188">
        <v>0.99170000000000003</v>
      </c>
      <c r="C2093" s="188"/>
    </row>
    <row r="2094" spans="1:3">
      <c r="A2094" s="187" t="s">
        <v>6690</v>
      </c>
      <c r="B2094" s="188">
        <v>0.99660000000000004</v>
      </c>
      <c r="C2094" s="188"/>
    </row>
    <row r="2095" spans="1:3">
      <c r="A2095" s="187" t="s">
        <v>6691</v>
      </c>
      <c r="B2095" s="188">
        <v>0.99690000000000001</v>
      </c>
      <c r="C2095" s="188"/>
    </row>
    <row r="2096" spans="1:3">
      <c r="A2096" s="187" t="s">
        <v>6692</v>
      </c>
      <c r="B2096" s="188">
        <v>0.99150000000000005</v>
      </c>
      <c r="C2096" s="188"/>
    </row>
    <row r="2097" spans="1:3">
      <c r="A2097" s="187" t="s">
        <v>6693</v>
      </c>
      <c r="B2097" s="188">
        <v>1</v>
      </c>
      <c r="C2097" s="188"/>
    </row>
    <row r="2098" spans="1:3">
      <c r="A2098" s="187" t="s">
        <v>9736</v>
      </c>
      <c r="B2098" s="188">
        <v>1</v>
      </c>
      <c r="C2098" s="188"/>
    </row>
    <row r="2099" spans="1:3">
      <c r="A2099" s="187" t="s">
        <v>6694</v>
      </c>
      <c r="B2099" s="188">
        <v>1</v>
      </c>
      <c r="C2099" s="188"/>
    </row>
    <row r="2100" spans="1:3">
      <c r="A2100" s="187" t="s">
        <v>6695</v>
      </c>
      <c r="B2100" s="188">
        <v>1</v>
      </c>
      <c r="C2100" s="188"/>
    </row>
    <row r="2101" spans="1:3">
      <c r="A2101" s="187" t="s">
        <v>6697</v>
      </c>
      <c r="B2101" s="188">
        <v>1</v>
      </c>
      <c r="C2101" s="188"/>
    </row>
    <row r="2102" spans="1:3">
      <c r="A2102" s="187" t="s">
        <v>6698</v>
      </c>
      <c r="B2102" s="188">
        <v>0.99339999999999995</v>
      </c>
      <c r="C2102" s="188"/>
    </row>
    <row r="2103" spans="1:3">
      <c r="A2103" s="187" t="s">
        <v>6699</v>
      </c>
      <c r="B2103" s="188">
        <v>1</v>
      </c>
      <c r="C2103" s="188"/>
    </row>
    <row r="2104" spans="1:3">
      <c r="A2104" s="187" t="s">
        <v>6700</v>
      </c>
      <c r="B2104" s="188">
        <v>0.97170000000000001</v>
      </c>
      <c r="C2104" s="188"/>
    </row>
    <row r="2105" spans="1:3">
      <c r="A2105" s="187" t="s">
        <v>6701</v>
      </c>
      <c r="B2105" s="188">
        <v>0.99880000000000002</v>
      </c>
      <c r="C2105" s="188"/>
    </row>
    <row r="2106" spans="1:3">
      <c r="A2106" s="187" t="s">
        <v>6702</v>
      </c>
      <c r="B2106" s="188">
        <v>0.99809999999999999</v>
      </c>
      <c r="C2106" s="188"/>
    </row>
    <row r="2107" spans="1:3">
      <c r="A2107" s="187" t="s">
        <v>6703</v>
      </c>
      <c r="B2107" s="188">
        <v>0.98850000000000005</v>
      </c>
      <c r="C2107" s="188"/>
    </row>
    <row r="2108" spans="1:3">
      <c r="A2108" s="187" t="s">
        <v>6704</v>
      </c>
      <c r="B2108" s="188">
        <v>0.99950000000000006</v>
      </c>
      <c r="C2108" s="188"/>
    </row>
    <row r="2109" spans="1:3">
      <c r="A2109" s="187" t="s">
        <v>6705</v>
      </c>
      <c r="B2109" s="188">
        <v>0.99819999999999998</v>
      </c>
      <c r="C2109" s="188"/>
    </row>
    <row r="2110" spans="1:3">
      <c r="A2110" s="187" t="s">
        <v>6706</v>
      </c>
      <c r="B2110" s="188">
        <v>0.99309999999999998</v>
      </c>
      <c r="C2110" s="188"/>
    </row>
    <row r="2111" spans="1:3">
      <c r="A2111" s="187" t="s">
        <v>6707</v>
      </c>
      <c r="B2111" s="188">
        <v>0.99339999999999995</v>
      </c>
      <c r="C2111" s="188"/>
    </row>
    <row r="2112" spans="1:3">
      <c r="A2112" s="187" t="s">
        <v>6708</v>
      </c>
      <c r="B2112" s="188">
        <v>0.99560000000000004</v>
      </c>
      <c r="C2112" s="188"/>
    </row>
    <row r="2113" spans="1:3">
      <c r="A2113" s="187" t="s">
        <v>6709</v>
      </c>
      <c r="B2113" s="188">
        <v>1</v>
      </c>
      <c r="C2113" s="188"/>
    </row>
    <row r="2114" spans="1:3">
      <c r="A2114" s="187" t="s">
        <v>6710</v>
      </c>
      <c r="B2114" s="188">
        <v>0.98309999999999997</v>
      </c>
      <c r="C2114" s="188"/>
    </row>
    <row r="2115" spans="1:3">
      <c r="A2115" s="187" t="s">
        <v>6711</v>
      </c>
      <c r="B2115" s="188">
        <v>0.99790000000000001</v>
      </c>
      <c r="C2115" s="188"/>
    </row>
    <row r="2116" spans="1:3">
      <c r="A2116" s="187" t="s">
        <v>6712</v>
      </c>
      <c r="B2116" s="188">
        <v>1</v>
      </c>
      <c r="C2116" s="188"/>
    </row>
    <row r="2117" spans="1:3">
      <c r="A2117" s="187" t="s">
        <v>6713</v>
      </c>
      <c r="B2117" s="188">
        <v>0.98880000000000001</v>
      </c>
      <c r="C2117" s="188"/>
    </row>
    <row r="2118" spans="1:3">
      <c r="A2118" s="187" t="s">
        <v>6714</v>
      </c>
      <c r="B2118" s="188">
        <v>0.9869</v>
      </c>
      <c r="C2118" s="188"/>
    </row>
    <row r="2119" spans="1:3">
      <c r="A2119" s="187" t="s">
        <v>6715</v>
      </c>
      <c r="B2119" s="188">
        <v>0.99570000000000003</v>
      </c>
      <c r="C2119" s="188"/>
    </row>
    <row r="2120" spans="1:3">
      <c r="A2120" s="187" t="s">
        <v>6716</v>
      </c>
      <c r="B2120" s="188">
        <v>0.99719999999999998</v>
      </c>
      <c r="C2120" s="188"/>
    </row>
    <row r="2121" spans="1:3">
      <c r="A2121" s="187" t="s">
        <v>6717</v>
      </c>
      <c r="B2121" s="188">
        <v>0.99780000000000002</v>
      </c>
      <c r="C2121" s="188"/>
    </row>
    <row r="2122" spans="1:3">
      <c r="A2122" s="187" t="s">
        <v>9737</v>
      </c>
      <c r="B2122" s="188">
        <v>0.99850000000000005</v>
      </c>
      <c r="C2122" s="188"/>
    </row>
    <row r="2123" spans="1:3">
      <c r="A2123" s="187" t="s">
        <v>6718</v>
      </c>
      <c r="B2123" s="188">
        <v>0.99990000000000001</v>
      </c>
      <c r="C2123" s="188"/>
    </row>
    <row r="2124" spans="1:3">
      <c r="A2124" s="187" t="s">
        <v>6719</v>
      </c>
      <c r="B2124" s="188">
        <v>0.99129999999999996</v>
      </c>
      <c r="C2124" s="188"/>
    </row>
    <row r="2125" spans="1:3">
      <c r="A2125" s="187" t="s">
        <v>6720</v>
      </c>
      <c r="B2125" s="188">
        <v>0.99399999999999999</v>
      </c>
      <c r="C2125" s="188"/>
    </row>
    <row r="2126" spans="1:3">
      <c r="A2126" s="187" t="s">
        <v>6721</v>
      </c>
      <c r="B2126" s="188">
        <v>0.99690000000000001</v>
      </c>
      <c r="C2126" s="188"/>
    </row>
    <row r="2127" spans="1:3">
      <c r="A2127" s="187" t="s">
        <v>6722</v>
      </c>
      <c r="B2127" s="188">
        <v>0.98509999999999998</v>
      </c>
      <c r="C2127" s="188"/>
    </row>
    <row r="2128" spans="1:3">
      <c r="A2128" s="187" t="s">
        <v>6723</v>
      </c>
      <c r="B2128" s="188">
        <v>0.99780000000000002</v>
      </c>
      <c r="C2128" s="188"/>
    </row>
    <row r="2129" spans="1:3">
      <c r="A2129" s="187" t="s">
        <v>6724</v>
      </c>
      <c r="B2129" s="188">
        <v>1</v>
      </c>
      <c r="C2129" s="188"/>
    </row>
    <row r="2130" spans="1:3">
      <c r="A2130" s="187" t="s">
        <v>6725</v>
      </c>
      <c r="B2130" s="188">
        <v>0.9738</v>
      </c>
      <c r="C2130" s="188"/>
    </row>
    <row r="2131" spans="1:3">
      <c r="A2131" s="187" t="s">
        <v>6726</v>
      </c>
      <c r="B2131" s="188">
        <v>0.98829999999999996</v>
      </c>
      <c r="C2131" s="188"/>
    </row>
    <row r="2132" spans="1:3">
      <c r="A2132" s="187" t="s">
        <v>6727</v>
      </c>
      <c r="B2132" s="188">
        <v>0.99619999999999997</v>
      </c>
      <c r="C2132" s="188"/>
    </row>
    <row r="2133" spans="1:3">
      <c r="A2133" s="187" t="s">
        <v>6728</v>
      </c>
      <c r="B2133" s="188">
        <v>0.98680000000000001</v>
      </c>
      <c r="C2133" s="188"/>
    </row>
    <row r="2134" spans="1:3">
      <c r="A2134" s="187" t="s">
        <v>6729</v>
      </c>
      <c r="B2134" s="188">
        <v>0.99709999999999999</v>
      </c>
      <c r="C2134" s="188"/>
    </row>
    <row r="2135" spans="1:3">
      <c r="A2135" s="187" t="s">
        <v>6730</v>
      </c>
      <c r="B2135" s="188">
        <v>0.97030000000000005</v>
      </c>
      <c r="C2135" s="188"/>
    </row>
    <row r="2136" spans="1:3">
      <c r="A2136" s="187" t="s">
        <v>6731</v>
      </c>
      <c r="B2136" s="188">
        <v>0.99550000000000005</v>
      </c>
      <c r="C2136" s="188"/>
    </row>
    <row r="2137" spans="1:3">
      <c r="A2137" s="187" t="s">
        <v>6732</v>
      </c>
      <c r="B2137" s="188">
        <v>1</v>
      </c>
      <c r="C2137" s="188"/>
    </row>
    <row r="2138" spans="1:3">
      <c r="A2138" s="187" t="s">
        <v>6733</v>
      </c>
      <c r="B2138" s="188">
        <v>0.99550000000000005</v>
      </c>
      <c r="C2138" s="188"/>
    </row>
    <row r="2139" spans="1:3">
      <c r="A2139" s="187" t="s">
        <v>6734</v>
      </c>
      <c r="B2139" s="188">
        <v>0.97919999999999996</v>
      </c>
      <c r="C2139" s="188"/>
    </row>
    <row r="2140" spans="1:3">
      <c r="A2140" s="187" t="s">
        <v>6735</v>
      </c>
      <c r="B2140" s="188">
        <v>0.98850000000000005</v>
      </c>
      <c r="C2140" s="188"/>
    </row>
    <row r="2141" spans="1:3">
      <c r="A2141" s="187" t="s">
        <v>6736</v>
      </c>
      <c r="B2141" s="188">
        <v>0.99770000000000003</v>
      </c>
      <c r="C2141" s="188"/>
    </row>
    <row r="2142" spans="1:3">
      <c r="A2142" s="187" t="s">
        <v>6737</v>
      </c>
      <c r="B2142" s="188">
        <v>0.99970000000000003</v>
      </c>
      <c r="C2142" s="188"/>
    </row>
    <row r="2143" spans="1:3">
      <c r="A2143" s="187" t="s">
        <v>6738</v>
      </c>
      <c r="B2143" s="188">
        <v>0.99890000000000001</v>
      </c>
      <c r="C2143" s="188"/>
    </row>
    <row r="2144" spans="1:3">
      <c r="A2144" s="187" t="s">
        <v>6739</v>
      </c>
      <c r="B2144" s="188">
        <v>1</v>
      </c>
      <c r="C2144" s="188"/>
    </row>
    <row r="2145" spans="1:3">
      <c r="A2145" s="187" t="s">
        <v>6740</v>
      </c>
      <c r="B2145" s="188">
        <v>0.98760000000000003</v>
      </c>
      <c r="C2145" s="188"/>
    </row>
    <row r="2146" spans="1:3">
      <c r="A2146" s="187" t="s">
        <v>6741</v>
      </c>
      <c r="B2146" s="188">
        <v>1</v>
      </c>
      <c r="C2146" s="188"/>
    </row>
    <row r="2147" spans="1:3">
      <c r="A2147" s="187" t="s">
        <v>6742</v>
      </c>
      <c r="B2147" s="188">
        <v>0.99509999999999998</v>
      </c>
      <c r="C2147" s="188"/>
    </row>
    <row r="2148" spans="1:3">
      <c r="A2148" s="187" t="s">
        <v>6743</v>
      </c>
      <c r="B2148" s="188">
        <v>0.99399999999999999</v>
      </c>
      <c r="C2148" s="188"/>
    </row>
    <row r="2149" spans="1:3">
      <c r="A2149" s="187" t="s">
        <v>6744</v>
      </c>
      <c r="B2149" s="188">
        <v>0.98329999999999995</v>
      </c>
      <c r="C2149" s="188"/>
    </row>
    <row r="2150" spans="1:3">
      <c r="A2150" s="187" t="s">
        <v>6745</v>
      </c>
      <c r="B2150" s="188">
        <v>0.97960000000000003</v>
      </c>
      <c r="C2150" s="188"/>
    </row>
    <row r="2151" spans="1:3">
      <c r="A2151" s="187" t="s">
        <v>6746</v>
      </c>
      <c r="B2151" s="188">
        <v>0.99950000000000006</v>
      </c>
      <c r="C2151" s="188"/>
    </row>
    <row r="2152" spans="1:3">
      <c r="A2152" s="187" t="s">
        <v>6747</v>
      </c>
      <c r="B2152" s="188">
        <v>0.97529999999999994</v>
      </c>
      <c r="C2152" s="188"/>
    </row>
    <row r="2153" spans="1:3">
      <c r="A2153" s="187" t="s">
        <v>6748</v>
      </c>
      <c r="B2153" s="188">
        <v>0.99399999999999999</v>
      </c>
      <c r="C2153" s="188"/>
    </row>
    <row r="2154" spans="1:3">
      <c r="A2154" s="187" t="s">
        <v>6749</v>
      </c>
      <c r="B2154" s="188">
        <v>0.99980000000000002</v>
      </c>
      <c r="C2154" s="188"/>
    </row>
    <row r="2155" spans="1:3">
      <c r="A2155" s="187" t="s">
        <v>6750</v>
      </c>
      <c r="B2155" s="188">
        <v>0.99970000000000003</v>
      </c>
      <c r="C2155" s="188"/>
    </row>
    <row r="2156" spans="1:3">
      <c r="A2156" s="187" t="s">
        <v>6751</v>
      </c>
      <c r="B2156" s="188">
        <v>0.99450000000000005</v>
      </c>
      <c r="C2156" s="188"/>
    </row>
    <row r="2157" spans="1:3">
      <c r="A2157" s="187" t="s">
        <v>6752</v>
      </c>
      <c r="B2157" s="188">
        <v>0.99139999999999995</v>
      </c>
      <c r="C2157" s="188"/>
    </row>
    <row r="2158" spans="1:3">
      <c r="A2158" s="187" t="s">
        <v>6753</v>
      </c>
      <c r="B2158" s="188">
        <v>0.999</v>
      </c>
      <c r="C2158" s="188"/>
    </row>
    <row r="2159" spans="1:3">
      <c r="A2159" s="187" t="s">
        <v>6754</v>
      </c>
      <c r="B2159" s="188">
        <v>0.98499999999999999</v>
      </c>
      <c r="C2159" s="188"/>
    </row>
    <row r="2160" spans="1:3">
      <c r="A2160" s="187" t="s">
        <v>6755</v>
      </c>
      <c r="B2160" s="188">
        <v>1</v>
      </c>
      <c r="C2160" s="188"/>
    </row>
    <row r="2161" spans="1:3">
      <c r="A2161" s="187" t="s">
        <v>6756</v>
      </c>
      <c r="B2161" s="188">
        <v>0.99380000000000002</v>
      </c>
      <c r="C2161" s="188"/>
    </row>
    <row r="2162" spans="1:3">
      <c r="A2162" s="187" t="s">
        <v>6757</v>
      </c>
      <c r="B2162" s="188">
        <v>0.99160000000000004</v>
      </c>
      <c r="C2162" s="188"/>
    </row>
    <row r="2163" spans="1:3">
      <c r="A2163" s="187" t="s">
        <v>6758</v>
      </c>
      <c r="B2163" s="188">
        <v>0.99309999999999998</v>
      </c>
      <c r="C2163" s="188"/>
    </row>
    <row r="2164" spans="1:3">
      <c r="A2164" s="187" t="s">
        <v>6759</v>
      </c>
      <c r="B2164" s="188">
        <v>0.99590000000000001</v>
      </c>
      <c r="C2164" s="188"/>
    </row>
    <row r="2165" spans="1:3">
      <c r="A2165" s="187" t="s">
        <v>6760</v>
      </c>
      <c r="B2165" s="188">
        <v>1</v>
      </c>
      <c r="C2165" s="188"/>
    </row>
    <row r="2166" spans="1:3">
      <c r="A2166" s="187" t="s">
        <v>6761</v>
      </c>
      <c r="B2166" s="188">
        <v>0.98719999999999997</v>
      </c>
      <c r="C2166" s="188"/>
    </row>
    <row r="2167" spans="1:3">
      <c r="A2167" s="187" t="s">
        <v>6762</v>
      </c>
      <c r="B2167" s="188">
        <v>0.98260000000000003</v>
      </c>
      <c r="C2167" s="188"/>
    </row>
    <row r="2168" spans="1:3">
      <c r="A2168" s="187" t="s">
        <v>6763</v>
      </c>
      <c r="B2168" s="188">
        <v>0.99590000000000001</v>
      </c>
      <c r="C2168" s="188"/>
    </row>
    <row r="2169" spans="1:3">
      <c r="A2169" s="187" t="s">
        <v>6764</v>
      </c>
      <c r="B2169" s="188">
        <v>0.99550000000000005</v>
      </c>
      <c r="C2169" s="188"/>
    </row>
    <row r="2170" spans="1:3">
      <c r="A2170" s="187" t="s">
        <v>6765</v>
      </c>
      <c r="B2170" s="188">
        <v>0.99760000000000004</v>
      </c>
      <c r="C2170" s="188"/>
    </row>
    <row r="2171" spans="1:3">
      <c r="A2171" s="187" t="s">
        <v>6766</v>
      </c>
      <c r="B2171" s="188">
        <v>0.99750000000000005</v>
      </c>
      <c r="C2171" s="188"/>
    </row>
    <row r="2172" spans="1:3">
      <c r="A2172" s="187" t="s">
        <v>6767</v>
      </c>
      <c r="B2172" s="188">
        <v>0.99690000000000001</v>
      </c>
      <c r="C2172" s="188"/>
    </row>
    <row r="2173" spans="1:3">
      <c r="A2173" s="187" t="s">
        <v>6768</v>
      </c>
      <c r="B2173" s="188">
        <v>0.97099999999999997</v>
      </c>
      <c r="C2173" s="188"/>
    </row>
    <row r="2174" spans="1:3">
      <c r="A2174" s="187" t="s">
        <v>6769</v>
      </c>
      <c r="B2174" s="188">
        <v>1</v>
      </c>
      <c r="C2174" s="188"/>
    </row>
    <row r="2175" spans="1:3">
      <c r="A2175" s="187" t="s">
        <v>6770</v>
      </c>
      <c r="B2175" s="188">
        <v>0.99350000000000005</v>
      </c>
      <c r="C2175" s="188"/>
    </row>
    <row r="2176" spans="1:3">
      <c r="A2176" s="187" t="s">
        <v>9738</v>
      </c>
      <c r="B2176" s="188">
        <v>1</v>
      </c>
      <c r="C2176" s="188"/>
    </row>
    <row r="2177" spans="1:3">
      <c r="A2177" s="187" t="s">
        <v>6771</v>
      </c>
      <c r="B2177" s="188">
        <v>0.99760000000000004</v>
      </c>
      <c r="C2177" s="188"/>
    </row>
    <row r="2178" spans="1:3">
      <c r="A2178" s="187" t="s">
        <v>6772</v>
      </c>
      <c r="B2178" s="188">
        <v>1</v>
      </c>
      <c r="C2178" s="188"/>
    </row>
    <row r="2179" spans="1:3">
      <c r="A2179" s="187" t="s">
        <v>6773</v>
      </c>
      <c r="B2179" s="188">
        <v>0.97940000000000005</v>
      </c>
      <c r="C2179" s="188"/>
    </row>
    <row r="2180" spans="1:3">
      <c r="A2180" s="187" t="s">
        <v>6774</v>
      </c>
      <c r="B2180" s="188">
        <v>0.99170000000000003</v>
      </c>
      <c r="C2180" s="188"/>
    </row>
    <row r="2181" spans="1:3">
      <c r="A2181" s="187" t="s">
        <v>6775</v>
      </c>
      <c r="B2181" s="188">
        <v>1</v>
      </c>
      <c r="C2181" s="188"/>
    </row>
    <row r="2182" spans="1:3">
      <c r="A2182" s="187" t="s">
        <v>6776</v>
      </c>
      <c r="B2182" s="188">
        <v>0.98780000000000001</v>
      </c>
      <c r="C2182" s="188"/>
    </row>
    <row r="2183" spans="1:3">
      <c r="A2183" s="187" t="s">
        <v>6777</v>
      </c>
      <c r="B2183" s="188">
        <v>1</v>
      </c>
      <c r="C2183" s="188"/>
    </row>
    <row r="2184" spans="1:3">
      <c r="A2184" s="187" t="s">
        <v>6778</v>
      </c>
      <c r="B2184" s="188">
        <v>0.99080000000000001</v>
      </c>
      <c r="C2184" s="188"/>
    </row>
    <row r="2185" spans="1:3">
      <c r="A2185" s="187" t="s">
        <v>6779</v>
      </c>
      <c r="B2185" s="188">
        <v>0.99409999999999998</v>
      </c>
      <c r="C2185" s="188"/>
    </row>
    <row r="2186" spans="1:3">
      <c r="A2186" s="187" t="s">
        <v>6780</v>
      </c>
      <c r="B2186" s="188">
        <v>0.995</v>
      </c>
      <c r="C2186" s="188"/>
    </row>
    <row r="2187" spans="1:3">
      <c r="A2187" s="187" t="s">
        <v>6781</v>
      </c>
      <c r="B2187" s="188">
        <v>0.99790000000000001</v>
      </c>
      <c r="C2187" s="188"/>
    </row>
    <row r="2188" spans="1:3">
      <c r="A2188" s="187" t="s">
        <v>6782</v>
      </c>
      <c r="B2188" s="188">
        <v>0.99780000000000002</v>
      </c>
      <c r="C2188" s="188"/>
    </row>
    <row r="2189" spans="1:3">
      <c r="A2189" s="187" t="s">
        <v>6784</v>
      </c>
      <c r="B2189" s="188">
        <v>0.99509999999999998</v>
      </c>
      <c r="C2189" s="188"/>
    </row>
    <row r="2190" spans="1:3">
      <c r="A2190" s="187" t="s">
        <v>9739</v>
      </c>
      <c r="B2190" s="188">
        <v>1</v>
      </c>
      <c r="C2190" s="188"/>
    </row>
    <row r="2191" spans="1:3">
      <c r="A2191" s="187" t="s">
        <v>6785</v>
      </c>
      <c r="B2191" s="188">
        <v>1</v>
      </c>
      <c r="C2191" s="188"/>
    </row>
    <row r="2192" spans="1:3">
      <c r="A2192" s="187" t="s">
        <v>6786</v>
      </c>
      <c r="B2192" s="188">
        <v>0.99199999999999999</v>
      </c>
      <c r="C2192" s="188"/>
    </row>
    <row r="2193" spans="1:3">
      <c r="A2193" s="187" t="s">
        <v>6787</v>
      </c>
      <c r="B2193" s="188">
        <v>1</v>
      </c>
      <c r="C2193" s="188"/>
    </row>
    <row r="2194" spans="1:3">
      <c r="A2194" s="187" t="s">
        <v>6788</v>
      </c>
      <c r="B2194" s="188">
        <v>0.99709999999999999</v>
      </c>
      <c r="C2194" s="188"/>
    </row>
    <row r="2195" spans="1:3">
      <c r="A2195" s="187" t="s">
        <v>6789</v>
      </c>
      <c r="B2195" s="188">
        <v>0.99929999999999997</v>
      </c>
      <c r="C2195" s="188"/>
    </row>
    <row r="2196" spans="1:3">
      <c r="A2196" s="187" t="s">
        <v>6790</v>
      </c>
      <c r="B2196" s="188">
        <v>0.99970000000000003</v>
      </c>
      <c r="C2196" s="188"/>
    </row>
    <row r="2197" spans="1:3">
      <c r="A2197" s="187" t="s">
        <v>6791</v>
      </c>
      <c r="B2197" s="188">
        <v>1</v>
      </c>
      <c r="C2197" s="188"/>
    </row>
    <row r="2198" spans="1:3">
      <c r="A2198" s="187" t="s">
        <v>6792</v>
      </c>
      <c r="B2198" s="188">
        <v>0.99929999999999997</v>
      </c>
      <c r="C2198" s="188"/>
    </row>
    <row r="2199" spans="1:3">
      <c r="A2199" s="187" t="s">
        <v>6793</v>
      </c>
      <c r="B2199" s="188">
        <v>0.995</v>
      </c>
      <c r="C2199" s="188"/>
    </row>
    <row r="2200" spans="1:3">
      <c r="A2200" s="187" t="s">
        <v>6794</v>
      </c>
      <c r="B2200" s="188">
        <v>0.99970000000000003</v>
      </c>
      <c r="C2200" s="188"/>
    </row>
    <row r="2201" spans="1:3">
      <c r="A2201" s="187" t="s">
        <v>6795</v>
      </c>
      <c r="B2201" s="188">
        <v>0.99870000000000003</v>
      </c>
      <c r="C2201" s="188"/>
    </row>
    <row r="2202" spans="1:3">
      <c r="A2202" s="187" t="s">
        <v>6796</v>
      </c>
      <c r="B2202" s="188">
        <v>0.99590000000000001</v>
      </c>
      <c r="C2202" s="188"/>
    </row>
    <row r="2203" spans="1:3">
      <c r="A2203" s="187" t="s">
        <v>6797</v>
      </c>
      <c r="B2203" s="188">
        <v>0.98409999999999997</v>
      </c>
      <c r="C2203" s="188"/>
    </row>
    <row r="2204" spans="1:3">
      <c r="A2204" s="187" t="s">
        <v>6798</v>
      </c>
      <c r="B2204" s="188">
        <v>0.99560000000000004</v>
      </c>
      <c r="C2204" s="188"/>
    </row>
    <row r="2205" spans="1:3">
      <c r="A2205" s="187" t="s">
        <v>6799</v>
      </c>
      <c r="B2205" s="188">
        <v>0.99729999999999996</v>
      </c>
      <c r="C2205" s="188"/>
    </row>
    <row r="2206" spans="1:3">
      <c r="A2206" s="187" t="s">
        <v>6800</v>
      </c>
      <c r="B2206" s="188">
        <v>0.98929999999999996</v>
      </c>
      <c r="C2206" s="188"/>
    </row>
    <row r="2207" spans="1:3">
      <c r="A2207" s="187" t="s">
        <v>6801</v>
      </c>
      <c r="B2207" s="188">
        <v>0.99650000000000005</v>
      </c>
      <c r="C2207" s="188"/>
    </row>
    <row r="2208" spans="1:3">
      <c r="A2208" s="187" t="s">
        <v>6802</v>
      </c>
      <c r="B2208" s="188">
        <v>0.99429999999999996</v>
      </c>
      <c r="C2208" s="188"/>
    </row>
    <row r="2209" spans="1:3">
      <c r="A2209" s="187" t="s">
        <v>6803</v>
      </c>
      <c r="B2209" s="188">
        <v>0.99629999999999996</v>
      </c>
      <c r="C2209" s="188"/>
    </row>
    <row r="2210" spans="1:3">
      <c r="A2210" s="187" t="s">
        <v>6804</v>
      </c>
      <c r="B2210" s="188">
        <v>0.99839999999999995</v>
      </c>
      <c r="C2210" s="188"/>
    </row>
    <row r="2211" spans="1:3">
      <c r="A2211" s="187" t="s">
        <v>6805</v>
      </c>
      <c r="B2211" s="188">
        <v>0.99850000000000005</v>
      </c>
      <c r="C2211" s="188"/>
    </row>
    <row r="2212" spans="1:3">
      <c r="A2212" s="187" t="s">
        <v>9740</v>
      </c>
      <c r="B2212" s="188">
        <v>0.99060000000000004</v>
      </c>
      <c r="C2212" s="188"/>
    </row>
    <row r="2213" spans="1:3">
      <c r="A2213" s="187" t="s">
        <v>6806</v>
      </c>
      <c r="B2213" s="188">
        <v>0.99309999999999998</v>
      </c>
      <c r="C2213" s="188"/>
    </row>
    <row r="2214" spans="1:3">
      <c r="A2214" s="187" t="s">
        <v>6807</v>
      </c>
      <c r="B2214" s="188">
        <v>0.998</v>
      </c>
      <c r="C2214" s="188"/>
    </row>
    <row r="2215" spans="1:3">
      <c r="A2215" s="187" t="s">
        <v>6808</v>
      </c>
      <c r="B2215" s="188">
        <v>0.99250000000000005</v>
      </c>
      <c r="C2215" s="188"/>
    </row>
    <row r="2216" spans="1:3">
      <c r="A2216" s="187" t="s">
        <v>6809</v>
      </c>
      <c r="B2216" s="188">
        <v>0.99990000000000001</v>
      </c>
      <c r="C2216" s="188"/>
    </row>
    <row r="2217" spans="1:3">
      <c r="A2217" s="187" t="s">
        <v>6810</v>
      </c>
      <c r="B2217" s="188">
        <v>0.99399999999999999</v>
      </c>
      <c r="C2217" s="188"/>
    </row>
    <row r="2218" spans="1:3">
      <c r="A2218" s="187" t="s">
        <v>6811</v>
      </c>
      <c r="B2218" s="188">
        <v>0.99990000000000001</v>
      </c>
      <c r="C2218" s="188"/>
    </row>
    <row r="2219" spans="1:3">
      <c r="A2219" s="187" t="s">
        <v>6812</v>
      </c>
      <c r="B2219" s="188">
        <v>0.99650000000000005</v>
      </c>
      <c r="C2219" s="188"/>
    </row>
    <row r="2220" spans="1:3">
      <c r="A2220" s="187" t="s">
        <v>6813</v>
      </c>
      <c r="B2220" s="188">
        <v>0.99980000000000002</v>
      </c>
      <c r="C2220" s="188"/>
    </row>
    <row r="2221" spans="1:3">
      <c r="A2221" s="187" t="s">
        <v>6814</v>
      </c>
      <c r="B2221" s="188">
        <v>0.99890000000000001</v>
      </c>
      <c r="C2221" s="188"/>
    </row>
    <row r="2222" spans="1:3">
      <c r="A2222" s="187" t="s">
        <v>6815</v>
      </c>
      <c r="B2222" s="188">
        <v>0.99470000000000003</v>
      </c>
      <c r="C2222" s="188"/>
    </row>
    <row r="2223" spans="1:3">
      <c r="A2223" s="187" t="s">
        <v>6816</v>
      </c>
      <c r="B2223" s="188">
        <v>0.99360000000000004</v>
      </c>
      <c r="C2223" s="188"/>
    </row>
    <row r="2224" spans="1:3">
      <c r="A2224" s="187" t="s">
        <v>6817</v>
      </c>
      <c r="B2224" s="188">
        <v>0.99560000000000004</v>
      </c>
      <c r="C2224" s="188"/>
    </row>
    <row r="2225" spans="1:3">
      <c r="A2225" s="187" t="s">
        <v>6818</v>
      </c>
      <c r="B2225" s="188">
        <v>1</v>
      </c>
      <c r="C2225" s="188"/>
    </row>
    <row r="2226" spans="1:3">
      <c r="A2226" s="187" t="s">
        <v>6819</v>
      </c>
      <c r="B2226" s="188">
        <v>0.97829999999999995</v>
      </c>
      <c r="C2226" s="188"/>
    </row>
    <row r="2227" spans="1:3">
      <c r="A2227" s="187" t="s">
        <v>6820</v>
      </c>
      <c r="B2227" s="188">
        <v>0.99660000000000004</v>
      </c>
      <c r="C2227" s="188"/>
    </row>
    <row r="2228" spans="1:3">
      <c r="A2228" s="187" t="s">
        <v>6821</v>
      </c>
      <c r="B2228" s="188">
        <v>1</v>
      </c>
      <c r="C2228" s="188"/>
    </row>
    <row r="2229" spans="1:3">
      <c r="A2229" s="187" t="s">
        <v>6822</v>
      </c>
      <c r="B2229" s="188">
        <v>0.9849</v>
      </c>
      <c r="C2229" s="188"/>
    </row>
    <row r="2230" spans="1:3">
      <c r="A2230" s="187" t="s">
        <v>6823</v>
      </c>
      <c r="B2230" s="188">
        <v>0.99829999999999997</v>
      </c>
      <c r="C2230" s="188"/>
    </row>
    <row r="2231" spans="1:3">
      <c r="A2231" s="187" t="s">
        <v>6824</v>
      </c>
      <c r="B2231" s="188">
        <v>0.99809999999999999</v>
      </c>
      <c r="C2231" s="188"/>
    </row>
    <row r="2232" spans="1:3">
      <c r="A2232" s="187" t="s">
        <v>6825</v>
      </c>
      <c r="B2232" s="188">
        <v>0.99739999999999995</v>
      </c>
      <c r="C2232" s="188"/>
    </row>
    <row r="2233" spans="1:3">
      <c r="A2233" s="187" t="s">
        <v>6826</v>
      </c>
      <c r="B2233" s="188">
        <v>0.99950000000000006</v>
      </c>
      <c r="C2233" s="188"/>
    </row>
    <row r="2234" spans="1:3">
      <c r="A2234" s="187" t="s">
        <v>6827</v>
      </c>
      <c r="B2234" s="188">
        <v>0.98829999999999996</v>
      </c>
      <c r="C2234" s="188"/>
    </row>
    <row r="2235" spans="1:3">
      <c r="A2235" s="187" t="s">
        <v>6828</v>
      </c>
      <c r="B2235" s="188">
        <v>0.9889</v>
      </c>
      <c r="C2235" s="188"/>
    </row>
    <row r="2236" spans="1:3">
      <c r="A2236" s="187" t="s">
        <v>6829</v>
      </c>
      <c r="B2236" s="188">
        <v>0.9919</v>
      </c>
      <c r="C2236" s="188"/>
    </row>
    <row r="2237" spans="1:3">
      <c r="A2237" s="187" t="s">
        <v>6830</v>
      </c>
      <c r="B2237" s="188">
        <v>1</v>
      </c>
      <c r="C2237" s="188"/>
    </row>
    <row r="2238" spans="1:3">
      <c r="A2238" s="187" t="s">
        <v>6831</v>
      </c>
      <c r="B2238" s="188">
        <v>1</v>
      </c>
      <c r="C2238" s="188"/>
    </row>
    <row r="2239" spans="1:3">
      <c r="A2239" s="187" t="s">
        <v>6832</v>
      </c>
      <c r="B2239" s="188">
        <v>0.99590000000000001</v>
      </c>
      <c r="C2239" s="188"/>
    </row>
    <row r="2240" spans="1:3">
      <c r="A2240" s="187" t="s">
        <v>6833</v>
      </c>
      <c r="B2240" s="188">
        <v>0.98299999999999998</v>
      </c>
      <c r="C2240" s="188"/>
    </row>
    <row r="2241" spans="1:3">
      <c r="A2241" s="187" t="s">
        <v>6834</v>
      </c>
      <c r="B2241" s="188">
        <v>0.99790000000000001</v>
      </c>
      <c r="C2241" s="188"/>
    </row>
    <row r="2242" spans="1:3">
      <c r="A2242" s="187" t="s">
        <v>6835</v>
      </c>
      <c r="B2242" s="188">
        <v>0.99960000000000004</v>
      </c>
      <c r="C2242" s="188"/>
    </row>
    <row r="2243" spans="1:3">
      <c r="A2243" s="187" t="s">
        <v>6836</v>
      </c>
      <c r="B2243" s="188">
        <v>0.99570000000000003</v>
      </c>
      <c r="C2243" s="188"/>
    </row>
    <row r="2244" spans="1:3">
      <c r="A2244" s="187" t="s">
        <v>6837</v>
      </c>
      <c r="B2244" s="188">
        <v>0.99870000000000003</v>
      </c>
      <c r="C2244" s="188"/>
    </row>
    <row r="2245" spans="1:3">
      <c r="A2245" s="187" t="s">
        <v>6838</v>
      </c>
      <c r="B2245" s="188">
        <v>0.99490000000000001</v>
      </c>
      <c r="C2245" s="188"/>
    </row>
    <row r="2246" spans="1:3">
      <c r="A2246" s="187" t="s">
        <v>6839</v>
      </c>
      <c r="B2246" s="188">
        <v>0.99570000000000003</v>
      </c>
      <c r="C2246" s="188"/>
    </row>
    <row r="2247" spans="1:3">
      <c r="A2247" s="187" t="s">
        <v>6840</v>
      </c>
      <c r="B2247" s="188">
        <v>0.99419999999999997</v>
      </c>
      <c r="C2247" s="188"/>
    </row>
    <row r="2248" spans="1:3">
      <c r="A2248" s="187" t="s">
        <v>6841</v>
      </c>
      <c r="B2248" s="188">
        <v>0.99239999999999995</v>
      </c>
      <c r="C2248" s="188"/>
    </row>
    <row r="2249" spans="1:3">
      <c r="A2249" s="187" t="s">
        <v>6842</v>
      </c>
      <c r="B2249" s="188">
        <v>0.99670000000000003</v>
      </c>
      <c r="C2249" s="188"/>
    </row>
    <row r="2250" spans="1:3">
      <c r="A2250" s="187" t="s">
        <v>6843</v>
      </c>
      <c r="B2250" s="188">
        <v>1</v>
      </c>
      <c r="C2250" s="188"/>
    </row>
    <row r="2251" spans="1:3">
      <c r="A2251" s="187" t="s">
        <v>6844</v>
      </c>
      <c r="B2251" s="188">
        <v>0.98950000000000005</v>
      </c>
      <c r="C2251" s="188"/>
    </row>
    <row r="2252" spans="1:3">
      <c r="A2252" s="187" t="s">
        <v>6845</v>
      </c>
      <c r="B2252" s="188">
        <v>0.99919999999999998</v>
      </c>
      <c r="C2252" s="188"/>
    </row>
    <row r="2253" spans="1:3">
      <c r="A2253" s="187" t="s">
        <v>6846</v>
      </c>
      <c r="B2253" s="188">
        <v>0.99229999999999996</v>
      </c>
      <c r="C2253" s="188"/>
    </row>
    <row r="2254" spans="1:3">
      <c r="A2254" s="187" t="s">
        <v>6847</v>
      </c>
      <c r="B2254" s="188">
        <v>0.99780000000000002</v>
      </c>
      <c r="C2254" s="188"/>
    </row>
    <row r="2255" spans="1:3">
      <c r="A2255" s="187" t="s">
        <v>6848</v>
      </c>
      <c r="B2255" s="188">
        <v>1</v>
      </c>
      <c r="C2255" s="188"/>
    </row>
    <row r="2256" spans="1:3">
      <c r="A2256" s="187" t="s">
        <v>6849</v>
      </c>
      <c r="B2256" s="188">
        <v>0.98640000000000005</v>
      </c>
      <c r="C2256" s="188"/>
    </row>
    <row r="2257" spans="1:3">
      <c r="A2257" s="187" t="s">
        <v>6850</v>
      </c>
      <c r="B2257" s="188">
        <v>0.98570000000000002</v>
      </c>
      <c r="C2257" s="188"/>
    </row>
    <row r="2258" spans="1:3">
      <c r="A2258" s="187" t="s">
        <v>6851</v>
      </c>
      <c r="B2258" s="188">
        <v>0.99329999999999996</v>
      </c>
      <c r="C2258" s="188"/>
    </row>
    <row r="2259" spans="1:3">
      <c r="A2259" s="187" t="s">
        <v>6852</v>
      </c>
      <c r="B2259" s="188">
        <v>0.99980000000000002</v>
      </c>
      <c r="C2259" s="188"/>
    </row>
    <row r="2260" spans="1:3">
      <c r="A2260" s="187" t="s">
        <v>6853</v>
      </c>
      <c r="B2260" s="188">
        <v>0.9869</v>
      </c>
      <c r="C2260" s="188"/>
    </row>
    <row r="2261" spans="1:3">
      <c r="A2261" s="187" t="s">
        <v>6854</v>
      </c>
      <c r="B2261" s="188">
        <v>0.98750000000000004</v>
      </c>
      <c r="C2261" s="188"/>
    </row>
    <row r="2262" spans="1:3">
      <c r="A2262" s="187" t="s">
        <v>6855</v>
      </c>
      <c r="B2262" s="188">
        <v>0.99760000000000004</v>
      </c>
      <c r="C2262" s="188"/>
    </row>
    <row r="2263" spans="1:3">
      <c r="A2263" s="187" t="s">
        <v>6856</v>
      </c>
      <c r="B2263" s="188">
        <v>0.99170000000000003</v>
      </c>
      <c r="C2263" s="188"/>
    </row>
    <row r="2264" spans="1:3">
      <c r="A2264" s="187" t="s">
        <v>6857</v>
      </c>
      <c r="B2264" s="188">
        <v>0.99219999999999997</v>
      </c>
      <c r="C2264" s="188"/>
    </row>
    <row r="2265" spans="1:3">
      <c r="A2265" s="187" t="s">
        <v>9741</v>
      </c>
      <c r="B2265" s="188">
        <v>0.99639999999999995</v>
      </c>
      <c r="C2265" s="188"/>
    </row>
    <row r="2266" spans="1:3">
      <c r="A2266" s="187" t="s">
        <v>9742</v>
      </c>
      <c r="B2266" s="188">
        <v>0.99839999999999995</v>
      </c>
      <c r="C2266" s="188"/>
    </row>
    <row r="2267" spans="1:3">
      <c r="A2267" s="187" t="s">
        <v>6858</v>
      </c>
      <c r="B2267" s="188">
        <v>0.99650000000000005</v>
      </c>
      <c r="C2267" s="188"/>
    </row>
    <row r="2268" spans="1:3">
      <c r="A2268" s="187" t="s">
        <v>6859</v>
      </c>
      <c r="B2268" s="188">
        <v>0.99939999999999996</v>
      </c>
      <c r="C2268" s="188"/>
    </row>
    <row r="2269" spans="1:3">
      <c r="A2269" s="187" t="s">
        <v>6860</v>
      </c>
      <c r="B2269" s="188">
        <v>0.99680000000000002</v>
      </c>
      <c r="C2269" s="188"/>
    </row>
    <row r="2270" spans="1:3">
      <c r="A2270" s="187" t="s">
        <v>6861</v>
      </c>
      <c r="B2270" s="188">
        <v>0.98199999999999998</v>
      </c>
      <c r="C2270" s="188"/>
    </row>
    <row r="2271" spans="1:3">
      <c r="A2271" s="187" t="s">
        <v>6862</v>
      </c>
      <c r="B2271" s="188">
        <v>0.98829999999999996</v>
      </c>
      <c r="C2271" s="188"/>
    </row>
    <row r="2272" spans="1:3">
      <c r="A2272" s="187" t="s">
        <v>6863</v>
      </c>
      <c r="B2272" s="188">
        <v>0.99270000000000003</v>
      </c>
      <c r="C2272" s="188"/>
    </row>
    <row r="2273" spans="1:3">
      <c r="A2273" s="187" t="s">
        <v>6864</v>
      </c>
      <c r="B2273" s="188">
        <v>0.99709999999999999</v>
      </c>
      <c r="C2273" s="188"/>
    </row>
    <row r="2274" spans="1:3">
      <c r="A2274" s="187" t="s">
        <v>6865</v>
      </c>
      <c r="B2274" s="188">
        <v>0.99609999999999999</v>
      </c>
      <c r="C2274" s="188"/>
    </row>
    <row r="2275" spans="1:3">
      <c r="A2275" s="187" t="s">
        <v>6866</v>
      </c>
      <c r="B2275" s="188">
        <v>0.99580000000000002</v>
      </c>
      <c r="C2275" s="188"/>
    </row>
    <row r="2276" spans="1:3">
      <c r="A2276" s="187" t="s">
        <v>6867</v>
      </c>
      <c r="B2276" s="188">
        <v>0.98829999999999996</v>
      </c>
      <c r="C2276" s="188"/>
    </row>
    <row r="2277" spans="1:3">
      <c r="A2277" s="187" t="s">
        <v>6868</v>
      </c>
      <c r="B2277" s="188">
        <v>0.9889</v>
      </c>
      <c r="C2277" s="188"/>
    </row>
    <row r="2278" spans="1:3">
      <c r="A2278" s="187" t="s">
        <v>6869</v>
      </c>
      <c r="B2278" s="188">
        <v>0.99639999999999995</v>
      </c>
      <c r="C2278" s="188"/>
    </row>
    <row r="2279" spans="1:3">
      <c r="A2279" s="187" t="s">
        <v>6870</v>
      </c>
      <c r="B2279" s="188">
        <v>0.98099999999999998</v>
      </c>
      <c r="C2279" s="188"/>
    </row>
    <row r="2280" spans="1:3">
      <c r="A2280" s="187" t="s">
        <v>6871</v>
      </c>
      <c r="B2280" s="188">
        <v>0.99780000000000002</v>
      </c>
      <c r="C2280" s="188"/>
    </row>
    <row r="2281" spans="1:3">
      <c r="A2281" s="187" t="s">
        <v>6872</v>
      </c>
      <c r="B2281" s="188">
        <v>0.99809999999999999</v>
      </c>
      <c r="C2281" s="188"/>
    </row>
    <row r="2282" spans="1:3">
      <c r="A2282" s="187" t="s">
        <v>6873</v>
      </c>
      <c r="B2282" s="188">
        <v>0.99</v>
      </c>
      <c r="C2282" s="188"/>
    </row>
    <row r="2283" spans="1:3">
      <c r="A2283" s="187" t="s">
        <v>6874</v>
      </c>
      <c r="B2283" s="188">
        <v>0.98850000000000005</v>
      </c>
      <c r="C2283" s="188"/>
    </row>
    <row r="2284" spans="1:3">
      <c r="A2284" s="187" t="s">
        <v>6875</v>
      </c>
      <c r="B2284" s="188">
        <v>0.99850000000000005</v>
      </c>
      <c r="C2284" s="188"/>
    </row>
    <row r="2285" spans="1:3">
      <c r="A2285" s="187" t="s">
        <v>6876</v>
      </c>
      <c r="B2285" s="188">
        <v>1</v>
      </c>
      <c r="C2285" s="188"/>
    </row>
    <row r="2286" spans="1:3">
      <c r="A2286" s="187" t="s">
        <v>6877</v>
      </c>
      <c r="B2286" s="188">
        <v>1</v>
      </c>
      <c r="C2286" s="188"/>
    </row>
    <row r="2287" spans="1:3">
      <c r="A2287" s="187" t="s">
        <v>6878</v>
      </c>
      <c r="B2287" s="188">
        <v>1</v>
      </c>
      <c r="C2287" s="188"/>
    </row>
    <row r="2288" spans="1:3">
      <c r="A2288" s="187" t="s">
        <v>6879</v>
      </c>
      <c r="B2288" s="188">
        <v>0.99990000000000001</v>
      </c>
      <c r="C2288" s="188"/>
    </row>
    <row r="2289" spans="1:3">
      <c r="A2289" s="187" t="s">
        <v>6880</v>
      </c>
      <c r="B2289" s="188">
        <v>0.99970000000000003</v>
      </c>
      <c r="C2289" s="188"/>
    </row>
    <row r="2290" spans="1:3">
      <c r="A2290" s="187" t="s">
        <v>6881</v>
      </c>
      <c r="B2290" s="188">
        <v>1</v>
      </c>
      <c r="C2290" s="188"/>
    </row>
    <row r="2291" spans="1:3">
      <c r="A2291" s="187" t="s">
        <v>6882</v>
      </c>
      <c r="B2291" s="188">
        <v>0.98519999999999996</v>
      </c>
      <c r="C2291" s="188"/>
    </row>
    <row r="2292" spans="1:3">
      <c r="A2292" s="187" t="s">
        <v>6883</v>
      </c>
      <c r="B2292" s="188">
        <v>0.99360000000000004</v>
      </c>
      <c r="C2292" s="188"/>
    </row>
    <row r="2293" spans="1:3">
      <c r="A2293" s="187" t="s">
        <v>6884</v>
      </c>
      <c r="B2293" s="188">
        <v>0.9899</v>
      </c>
      <c r="C2293" s="188"/>
    </row>
    <row r="2294" spans="1:3">
      <c r="A2294" s="187" t="s">
        <v>6885</v>
      </c>
      <c r="B2294" s="188">
        <v>0.99419999999999997</v>
      </c>
      <c r="C2294" s="188"/>
    </row>
    <row r="2295" spans="1:3">
      <c r="A2295" s="187" t="s">
        <v>6886</v>
      </c>
      <c r="B2295" s="188">
        <v>0.99860000000000004</v>
      </c>
      <c r="C2295" s="188"/>
    </row>
    <row r="2296" spans="1:3">
      <c r="A2296" s="187" t="s">
        <v>6887</v>
      </c>
      <c r="B2296" s="188">
        <v>0.99880000000000002</v>
      </c>
      <c r="C2296" s="188"/>
    </row>
    <row r="2297" spans="1:3">
      <c r="A2297" s="187" t="s">
        <v>6888</v>
      </c>
      <c r="B2297" s="188">
        <v>0.99619999999999997</v>
      </c>
      <c r="C2297" s="188"/>
    </row>
    <row r="2298" spans="1:3">
      <c r="A2298" s="187" t="s">
        <v>6889</v>
      </c>
      <c r="B2298" s="188">
        <v>0.99839999999999995</v>
      </c>
      <c r="C2298" s="188"/>
    </row>
    <row r="2299" spans="1:3">
      <c r="A2299" s="187" t="s">
        <v>6890</v>
      </c>
      <c r="B2299" s="188">
        <v>0.998</v>
      </c>
      <c r="C2299" s="188"/>
    </row>
    <row r="2300" spans="1:3">
      <c r="A2300" s="187" t="s">
        <v>9743</v>
      </c>
      <c r="B2300" s="188">
        <v>0.98460000000000003</v>
      </c>
      <c r="C2300" s="188"/>
    </row>
    <row r="2301" spans="1:3">
      <c r="A2301" s="187" t="s">
        <v>6891</v>
      </c>
      <c r="B2301" s="188">
        <v>0.99929999999999997</v>
      </c>
      <c r="C2301" s="188"/>
    </row>
    <row r="2302" spans="1:3">
      <c r="A2302" s="187" t="s">
        <v>6892</v>
      </c>
      <c r="B2302" s="188">
        <v>0.99209999999999998</v>
      </c>
      <c r="C2302" s="188"/>
    </row>
    <row r="2303" spans="1:3">
      <c r="A2303" s="187" t="s">
        <v>6893</v>
      </c>
      <c r="B2303" s="188">
        <v>0.999</v>
      </c>
      <c r="C2303" s="188"/>
    </row>
    <row r="2304" spans="1:3">
      <c r="A2304" s="187" t="s">
        <v>6894</v>
      </c>
      <c r="B2304" s="188">
        <v>0.99450000000000005</v>
      </c>
      <c r="C2304" s="188"/>
    </row>
    <row r="2305" spans="1:3">
      <c r="A2305" s="187" t="s">
        <v>9744</v>
      </c>
      <c r="B2305" s="188">
        <v>0.99750000000000005</v>
      </c>
      <c r="C2305" s="188"/>
    </row>
    <row r="2306" spans="1:3">
      <c r="A2306" s="187" t="s">
        <v>6895</v>
      </c>
      <c r="B2306" s="188">
        <v>0.99539999999999995</v>
      </c>
      <c r="C2306" s="188"/>
    </row>
    <row r="2307" spans="1:3">
      <c r="A2307" s="187" t="s">
        <v>6896</v>
      </c>
      <c r="B2307" s="188">
        <v>0.99270000000000003</v>
      </c>
      <c r="C2307" s="188"/>
    </row>
    <row r="2308" spans="1:3">
      <c r="A2308" s="187" t="s">
        <v>6897</v>
      </c>
      <c r="B2308" s="188">
        <v>0.98839999999999995</v>
      </c>
      <c r="C2308" s="188"/>
    </row>
    <row r="2309" spans="1:3">
      <c r="A2309" s="187" t="s">
        <v>6898</v>
      </c>
      <c r="B2309" s="188">
        <v>0.98839999999999995</v>
      </c>
      <c r="C2309" s="188"/>
    </row>
    <row r="2310" spans="1:3">
      <c r="A2310" s="187" t="s">
        <v>6899</v>
      </c>
      <c r="B2310" s="188">
        <v>0.99990000000000001</v>
      </c>
      <c r="C2310" s="188"/>
    </row>
    <row r="2311" spans="1:3">
      <c r="A2311" s="187" t="s">
        <v>6902</v>
      </c>
      <c r="B2311" s="188">
        <v>1</v>
      </c>
      <c r="C2311" s="188"/>
    </row>
    <row r="2312" spans="1:3">
      <c r="A2312" s="187" t="s">
        <v>6903</v>
      </c>
      <c r="B2312" s="188">
        <v>1</v>
      </c>
      <c r="C2312" s="188"/>
    </row>
    <row r="2313" spans="1:3">
      <c r="A2313" s="187" t="s">
        <v>6904</v>
      </c>
      <c r="B2313" s="188">
        <v>1</v>
      </c>
      <c r="C2313" s="188"/>
    </row>
    <row r="2314" spans="1:3">
      <c r="A2314" s="187" t="s">
        <v>6905</v>
      </c>
      <c r="B2314" s="188">
        <v>1</v>
      </c>
      <c r="C2314" s="188"/>
    </row>
    <row r="2315" spans="1:3">
      <c r="A2315" s="187" t="s">
        <v>6906</v>
      </c>
      <c r="B2315" s="188">
        <v>0.998</v>
      </c>
      <c r="C2315" s="188"/>
    </row>
    <row r="2316" spans="1:3">
      <c r="A2316" s="187" t="s">
        <v>6907</v>
      </c>
      <c r="B2316" s="188">
        <v>1</v>
      </c>
      <c r="C2316" s="188"/>
    </row>
    <row r="2317" spans="1:3">
      <c r="A2317" s="187" t="s">
        <v>6908</v>
      </c>
      <c r="B2317" s="188">
        <v>1</v>
      </c>
      <c r="C2317" s="188"/>
    </row>
    <row r="2318" spans="1:3">
      <c r="A2318" s="187" t="s">
        <v>6909</v>
      </c>
      <c r="B2318" s="188">
        <v>0.99819999999999998</v>
      </c>
      <c r="C2318" s="188"/>
    </row>
    <row r="2319" spans="1:3">
      <c r="A2319" s="187" t="s">
        <v>6910</v>
      </c>
      <c r="B2319" s="188">
        <v>0.98929999999999996</v>
      </c>
      <c r="C2319" s="188"/>
    </row>
    <row r="2320" spans="1:3">
      <c r="A2320" s="187" t="s">
        <v>6911</v>
      </c>
      <c r="B2320" s="188">
        <v>0.98</v>
      </c>
      <c r="C2320" s="188"/>
    </row>
    <row r="2321" spans="1:3">
      <c r="A2321" s="187" t="s">
        <v>6913</v>
      </c>
      <c r="B2321" s="188">
        <v>0.99919999999999998</v>
      </c>
      <c r="C2321" s="188"/>
    </row>
    <row r="2322" spans="1:3">
      <c r="A2322" s="187" t="s">
        <v>6914</v>
      </c>
      <c r="B2322" s="188">
        <v>1</v>
      </c>
      <c r="C2322" s="188"/>
    </row>
    <row r="2323" spans="1:3">
      <c r="A2323" s="187" t="s">
        <v>6915</v>
      </c>
      <c r="B2323" s="188">
        <v>1</v>
      </c>
      <c r="C2323" s="188"/>
    </row>
    <row r="2324" spans="1:3">
      <c r="A2324" s="187" t="s">
        <v>6916</v>
      </c>
      <c r="B2324" s="188">
        <v>0.98199999999999998</v>
      </c>
      <c r="C2324" s="188"/>
    </row>
    <row r="2325" spans="1:3">
      <c r="A2325" s="187" t="s">
        <v>6917</v>
      </c>
      <c r="B2325" s="188">
        <v>1</v>
      </c>
      <c r="C2325" s="188"/>
    </row>
    <row r="2326" spans="1:3">
      <c r="A2326" s="187" t="s">
        <v>6918</v>
      </c>
      <c r="B2326" s="188">
        <v>1</v>
      </c>
      <c r="C2326" s="188"/>
    </row>
    <row r="2327" spans="1:3">
      <c r="A2327" s="187" t="s">
        <v>6919</v>
      </c>
      <c r="B2327" s="188">
        <v>0.99919999999999998</v>
      </c>
      <c r="C2327" s="188"/>
    </row>
    <row r="2328" spans="1:3">
      <c r="A2328" s="187" t="s">
        <v>6920</v>
      </c>
      <c r="B2328" s="188">
        <v>0.98709999999999998</v>
      </c>
      <c r="C2328" s="188"/>
    </row>
    <row r="2329" spans="1:3">
      <c r="A2329" s="187" t="s">
        <v>6921</v>
      </c>
      <c r="B2329" s="188">
        <v>0.97</v>
      </c>
      <c r="C2329" s="188"/>
    </row>
    <row r="2330" spans="1:3">
      <c r="A2330" s="187" t="s">
        <v>6922</v>
      </c>
      <c r="B2330" s="188">
        <v>1</v>
      </c>
      <c r="C2330" s="188"/>
    </row>
    <row r="2331" spans="1:3">
      <c r="A2331" s="187" t="s">
        <v>6923</v>
      </c>
      <c r="B2331" s="188">
        <v>1</v>
      </c>
      <c r="C2331" s="188"/>
    </row>
    <row r="2332" spans="1:3">
      <c r="A2332" s="187" t="s">
        <v>6926</v>
      </c>
      <c r="B2332" s="188">
        <v>0.997</v>
      </c>
      <c r="C2332" s="188"/>
    </row>
    <row r="2333" spans="1:3">
      <c r="A2333" s="187" t="s">
        <v>6927</v>
      </c>
      <c r="B2333" s="188">
        <v>0.99839999999999995</v>
      </c>
      <c r="C2333" s="188"/>
    </row>
    <row r="2334" spans="1:3">
      <c r="A2334" s="187" t="s">
        <v>6928</v>
      </c>
      <c r="B2334" s="188">
        <v>0.99470000000000003</v>
      </c>
      <c r="C2334" s="188"/>
    </row>
    <row r="2335" spans="1:3">
      <c r="A2335" s="187" t="s">
        <v>6929</v>
      </c>
      <c r="B2335" s="188">
        <v>0.98880000000000001</v>
      </c>
      <c r="C2335" s="188"/>
    </row>
    <row r="2336" spans="1:3">
      <c r="A2336" s="187" t="s">
        <v>6930</v>
      </c>
      <c r="B2336" s="188">
        <v>1</v>
      </c>
      <c r="C2336" s="188"/>
    </row>
    <row r="2337" spans="1:3">
      <c r="A2337" s="187" t="s">
        <v>6931</v>
      </c>
      <c r="B2337" s="188">
        <v>0.99770000000000003</v>
      </c>
      <c r="C2337" s="188"/>
    </row>
    <row r="2338" spans="1:3">
      <c r="A2338" s="187" t="s">
        <v>6932</v>
      </c>
      <c r="B2338" s="188">
        <v>0.99980000000000002</v>
      </c>
      <c r="C2338" s="188"/>
    </row>
    <row r="2339" spans="1:3">
      <c r="A2339" s="187" t="s">
        <v>6933</v>
      </c>
      <c r="B2339" s="188">
        <v>0.99990000000000001</v>
      </c>
      <c r="C2339" s="188"/>
    </row>
    <row r="2340" spans="1:3">
      <c r="A2340" s="187" t="s">
        <v>6934</v>
      </c>
      <c r="B2340" s="188">
        <v>0.97150000000000003</v>
      </c>
      <c r="C2340" s="188"/>
    </row>
    <row r="2341" spans="1:3">
      <c r="A2341" s="187" t="s">
        <v>6935</v>
      </c>
      <c r="B2341" s="188">
        <v>0.99129999999999996</v>
      </c>
      <c r="C2341" s="188"/>
    </row>
    <row r="2342" spans="1:3">
      <c r="A2342" s="187" t="s">
        <v>6936</v>
      </c>
      <c r="B2342" s="188">
        <v>1</v>
      </c>
      <c r="C2342" s="188"/>
    </row>
    <row r="2343" spans="1:3">
      <c r="A2343" s="187" t="s">
        <v>6937</v>
      </c>
      <c r="B2343" s="188">
        <v>1</v>
      </c>
      <c r="C2343" s="188"/>
    </row>
    <row r="2344" spans="1:3">
      <c r="A2344" s="187" t="s">
        <v>6938</v>
      </c>
      <c r="B2344" s="188">
        <v>1</v>
      </c>
      <c r="C2344" s="188"/>
    </row>
    <row r="2345" spans="1:3">
      <c r="A2345" s="187" t="s">
        <v>6939</v>
      </c>
      <c r="B2345" s="188">
        <v>0.98960000000000004</v>
      </c>
      <c r="C2345" s="188"/>
    </row>
    <row r="2346" spans="1:3">
      <c r="A2346" s="187" t="s">
        <v>6940</v>
      </c>
      <c r="B2346" s="188">
        <v>0.97</v>
      </c>
      <c r="C2346" s="188"/>
    </row>
    <row r="2347" spans="1:3">
      <c r="A2347" s="187" t="s">
        <v>6941</v>
      </c>
      <c r="B2347" s="188">
        <v>0.996</v>
      </c>
      <c r="C2347" s="188"/>
    </row>
    <row r="2348" spans="1:3">
      <c r="A2348" s="187" t="s">
        <v>6942</v>
      </c>
      <c r="B2348" s="188">
        <v>0.99060000000000004</v>
      </c>
      <c r="C2348" s="188"/>
    </row>
    <row r="2349" spans="1:3">
      <c r="A2349" s="187" t="s">
        <v>6943</v>
      </c>
      <c r="B2349" s="188">
        <v>1</v>
      </c>
      <c r="C2349" s="188"/>
    </row>
    <row r="2350" spans="1:3">
      <c r="A2350" s="187" t="s">
        <v>6944</v>
      </c>
      <c r="B2350" s="188">
        <v>0.99919999999999998</v>
      </c>
      <c r="C2350" s="188"/>
    </row>
    <row r="2351" spans="1:3">
      <c r="A2351" s="187" t="s">
        <v>6945</v>
      </c>
      <c r="B2351" s="188">
        <v>0.99970000000000003</v>
      </c>
      <c r="C2351" s="188"/>
    </row>
    <row r="2352" spans="1:3">
      <c r="A2352" s="187" t="s">
        <v>6946</v>
      </c>
      <c r="B2352" s="188">
        <v>0.99690000000000001</v>
      </c>
      <c r="C2352" s="188"/>
    </row>
    <row r="2353" spans="1:3">
      <c r="A2353" s="187" t="s">
        <v>6947</v>
      </c>
      <c r="B2353" s="188">
        <v>0.99219999999999997</v>
      </c>
      <c r="C2353" s="188"/>
    </row>
    <row r="2354" spans="1:3">
      <c r="A2354" s="187" t="s">
        <v>6948</v>
      </c>
      <c r="B2354" s="188">
        <v>0.99490000000000001</v>
      </c>
      <c r="C2354" s="188"/>
    </row>
    <row r="2355" spans="1:3">
      <c r="A2355" s="187" t="s">
        <v>6949</v>
      </c>
      <c r="B2355" s="188">
        <v>0.98529999999999995</v>
      </c>
      <c r="C2355" s="188"/>
    </row>
    <row r="2356" spans="1:3">
      <c r="A2356" s="187" t="s">
        <v>6950</v>
      </c>
      <c r="B2356" s="188">
        <v>0.99790000000000001</v>
      </c>
      <c r="C2356" s="188"/>
    </row>
    <row r="2357" spans="1:3">
      <c r="A2357" s="187" t="s">
        <v>6951</v>
      </c>
      <c r="B2357" s="188">
        <v>0.98780000000000001</v>
      </c>
      <c r="C2357" s="188"/>
    </row>
    <row r="2358" spans="1:3">
      <c r="A2358" s="187" t="s">
        <v>9745</v>
      </c>
      <c r="B2358" s="188">
        <v>0.98309999999999997</v>
      </c>
      <c r="C2358" s="188"/>
    </row>
    <row r="2359" spans="1:3">
      <c r="A2359" s="187" t="s">
        <v>6952</v>
      </c>
      <c r="B2359" s="188">
        <v>0.99639999999999995</v>
      </c>
      <c r="C2359" s="188"/>
    </row>
    <row r="2360" spans="1:3">
      <c r="A2360" s="187" t="s">
        <v>6953</v>
      </c>
      <c r="B2360" s="188">
        <v>0.99780000000000002</v>
      </c>
      <c r="C2360" s="188"/>
    </row>
    <row r="2361" spans="1:3">
      <c r="A2361" s="187" t="s">
        <v>6954</v>
      </c>
      <c r="B2361" s="188">
        <v>0.99490000000000001</v>
      </c>
      <c r="C2361" s="188"/>
    </row>
    <row r="2362" spans="1:3">
      <c r="A2362" s="187" t="s">
        <v>6955</v>
      </c>
      <c r="B2362" s="188">
        <v>0.99919999999999998</v>
      </c>
      <c r="C2362" s="188"/>
    </row>
    <row r="2363" spans="1:3">
      <c r="A2363" s="187" t="s">
        <v>6956</v>
      </c>
      <c r="B2363" s="188">
        <v>0.99819999999999998</v>
      </c>
      <c r="C2363" s="188"/>
    </row>
    <row r="2364" spans="1:3">
      <c r="A2364" s="187" t="s">
        <v>6957</v>
      </c>
      <c r="B2364" s="188">
        <v>0.99839999999999995</v>
      </c>
      <c r="C2364" s="188"/>
    </row>
    <row r="2365" spans="1:3">
      <c r="A2365" s="187" t="s">
        <v>6958</v>
      </c>
      <c r="B2365" s="188">
        <v>0.99590000000000001</v>
      </c>
      <c r="C2365" s="188"/>
    </row>
    <row r="2366" spans="1:3">
      <c r="A2366" s="187" t="s">
        <v>6959</v>
      </c>
      <c r="B2366" s="188">
        <v>0.99660000000000004</v>
      </c>
      <c r="C2366" s="188"/>
    </row>
    <row r="2367" spans="1:3">
      <c r="A2367" s="187" t="s">
        <v>6960</v>
      </c>
      <c r="B2367" s="188">
        <v>0.99770000000000003</v>
      </c>
      <c r="C2367" s="188"/>
    </row>
    <row r="2368" spans="1:3">
      <c r="A2368" s="187" t="s">
        <v>6961</v>
      </c>
      <c r="B2368" s="188">
        <v>1</v>
      </c>
      <c r="C2368" s="188"/>
    </row>
    <row r="2369" spans="1:3">
      <c r="A2369" s="187" t="s">
        <v>6962</v>
      </c>
      <c r="B2369" s="188">
        <v>0.99329999999999996</v>
      </c>
      <c r="C2369" s="188"/>
    </row>
    <row r="2370" spans="1:3">
      <c r="A2370" s="187" t="s">
        <v>6963</v>
      </c>
      <c r="B2370" s="188">
        <v>1</v>
      </c>
      <c r="C2370" s="188"/>
    </row>
    <row r="2371" spans="1:3">
      <c r="A2371" s="187" t="s">
        <v>6964</v>
      </c>
      <c r="B2371" s="188">
        <v>0.99309999999999998</v>
      </c>
      <c r="C2371" s="188"/>
    </row>
    <row r="2372" spans="1:3">
      <c r="A2372" s="187" t="s">
        <v>6965</v>
      </c>
      <c r="B2372" s="188">
        <v>0.99739999999999995</v>
      </c>
      <c r="C2372" s="188"/>
    </row>
    <row r="2373" spans="1:3">
      <c r="A2373" s="187" t="s">
        <v>6966</v>
      </c>
      <c r="B2373" s="188">
        <v>0.99360000000000004</v>
      </c>
      <c r="C2373" s="188"/>
    </row>
    <row r="2374" spans="1:3">
      <c r="A2374" s="187" t="s">
        <v>6967</v>
      </c>
      <c r="B2374" s="188">
        <v>0.99399999999999999</v>
      </c>
      <c r="C2374" s="188"/>
    </row>
    <row r="2375" spans="1:3">
      <c r="A2375" s="187" t="s">
        <v>6968</v>
      </c>
      <c r="B2375" s="188">
        <v>0.9909</v>
      </c>
      <c r="C2375" s="188"/>
    </row>
    <row r="2376" spans="1:3">
      <c r="A2376" s="187" t="s">
        <v>6969</v>
      </c>
      <c r="B2376" s="188">
        <v>0.99180000000000001</v>
      </c>
      <c r="C2376" s="188"/>
    </row>
    <row r="2377" spans="1:3">
      <c r="A2377" s="187" t="s">
        <v>6970</v>
      </c>
      <c r="B2377" s="188">
        <v>1</v>
      </c>
      <c r="C2377" s="188"/>
    </row>
    <row r="2378" spans="1:3">
      <c r="A2378" s="187" t="s">
        <v>6971</v>
      </c>
      <c r="B2378" s="188">
        <v>0.99560000000000004</v>
      </c>
      <c r="C2378" s="188"/>
    </row>
    <row r="2379" spans="1:3">
      <c r="A2379" s="187" t="s">
        <v>6972</v>
      </c>
      <c r="B2379" s="188">
        <v>1</v>
      </c>
      <c r="C2379" s="188"/>
    </row>
    <row r="2380" spans="1:3">
      <c r="A2380" s="187" t="s">
        <v>6973</v>
      </c>
      <c r="B2380" s="188">
        <v>0.99880000000000002</v>
      </c>
      <c r="C2380" s="188"/>
    </row>
    <row r="2381" spans="1:3">
      <c r="A2381" s="187" t="s">
        <v>6974</v>
      </c>
      <c r="B2381" s="188">
        <v>0.99829999999999997</v>
      </c>
      <c r="C2381" s="188"/>
    </row>
    <row r="2382" spans="1:3">
      <c r="A2382" s="187" t="s">
        <v>6975</v>
      </c>
      <c r="B2382" s="188">
        <v>0.99050000000000005</v>
      </c>
      <c r="C2382" s="188"/>
    </row>
    <row r="2383" spans="1:3">
      <c r="A2383" s="187" t="s">
        <v>6976</v>
      </c>
      <c r="B2383" s="188">
        <v>0.99390000000000001</v>
      </c>
      <c r="C2383" s="188"/>
    </row>
    <row r="2384" spans="1:3">
      <c r="A2384" s="187" t="s">
        <v>6977</v>
      </c>
      <c r="B2384" s="188">
        <v>1</v>
      </c>
      <c r="C2384" s="188"/>
    </row>
    <row r="2385" spans="1:3">
      <c r="A2385" s="187" t="s">
        <v>6978</v>
      </c>
      <c r="B2385" s="188">
        <v>0.98709999999999998</v>
      </c>
      <c r="C2385" s="188"/>
    </row>
    <row r="2386" spans="1:3">
      <c r="A2386" s="187" t="s">
        <v>6979</v>
      </c>
      <c r="B2386" s="188">
        <v>0.99429999999999996</v>
      </c>
      <c r="C2386" s="188"/>
    </row>
    <row r="2387" spans="1:3">
      <c r="A2387" s="187" t="s">
        <v>6980</v>
      </c>
      <c r="B2387" s="188">
        <v>0.98860000000000003</v>
      </c>
      <c r="C2387" s="188"/>
    </row>
    <row r="2388" spans="1:3">
      <c r="A2388" s="187" t="s">
        <v>6981</v>
      </c>
      <c r="B2388" s="188">
        <v>0.99970000000000003</v>
      </c>
      <c r="C2388" s="188"/>
    </row>
    <row r="2389" spans="1:3">
      <c r="A2389" s="187" t="s">
        <v>6982</v>
      </c>
      <c r="B2389" s="188">
        <v>1</v>
      </c>
      <c r="C2389" s="188"/>
    </row>
    <row r="2390" spans="1:3">
      <c r="A2390" s="187" t="s">
        <v>6983</v>
      </c>
      <c r="B2390" s="188">
        <v>0.99880000000000002</v>
      </c>
      <c r="C2390" s="188"/>
    </row>
    <row r="2391" spans="1:3">
      <c r="A2391" s="187" t="s">
        <v>6984</v>
      </c>
      <c r="B2391" s="188">
        <v>1</v>
      </c>
      <c r="C2391" s="188"/>
    </row>
    <row r="2392" spans="1:3">
      <c r="A2392" s="187" t="s">
        <v>6985</v>
      </c>
      <c r="B2392" s="188">
        <v>1</v>
      </c>
      <c r="C2392" s="188"/>
    </row>
    <row r="2393" spans="1:3">
      <c r="A2393" s="187" t="s">
        <v>6986</v>
      </c>
      <c r="B2393" s="188">
        <v>1</v>
      </c>
      <c r="C2393" s="188"/>
    </row>
    <row r="2394" spans="1:3">
      <c r="A2394" s="187" t="s">
        <v>6987</v>
      </c>
      <c r="B2394" s="188">
        <v>1</v>
      </c>
      <c r="C2394" s="188"/>
    </row>
    <row r="2395" spans="1:3">
      <c r="A2395" s="187" t="s">
        <v>6988</v>
      </c>
      <c r="B2395" s="188">
        <v>0.99729999999999996</v>
      </c>
      <c r="C2395" s="188"/>
    </row>
    <row r="2396" spans="1:3">
      <c r="A2396" s="187" t="s">
        <v>6989</v>
      </c>
      <c r="B2396" s="188">
        <v>0.99770000000000003</v>
      </c>
      <c r="C2396" s="188"/>
    </row>
    <row r="2397" spans="1:3">
      <c r="A2397" s="187" t="s">
        <v>6990</v>
      </c>
      <c r="B2397" s="188">
        <v>0.99609999999999999</v>
      </c>
      <c r="C2397" s="188"/>
    </row>
    <row r="2398" spans="1:3">
      <c r="A2398" s="187" t="s">
        <v>6991</v>
      </c>
      <c r="B2398" s="188">
        <v>0.99350000000000005</v>
      </c>
      <c r="C2398" s="188"/>
    </row>
    <row r="2399" spans="1:3">
      <c r="A2399" s="187" t="s">
        <v>6992</v>
      </c>
      <c r="B2399" s="188">
        <v>1</v>
      </c>
      <c r="C2399" s="188"/>
    </row>
    <row r="2400" spans="1:3">
      <c r="A2400" s="187" t="s">
        <v>6993</v>
      </c>
      <c r="B2400" s="188">
        <v>1</v>
      </c>
      <c r="C2400" s="188"/>
    </row>
    <row r="2401" spans="1:3">
      <c r="A2401" s="187" t="s">
        <v>6994</v>
      </c>
      <c r="B2401" s="188">
        <v>1</v>
      </c>
      <c r="C2401" s="188"/>
    </row>
    <row r="2402" spans="1:3">
      <c r="A2402" s="187" t="s">
        <v>6995</v>
      </c>
      <c r="B2402" s="188">
        <v>1</v>
      </c>
      <c r="C2402" s="188"/>
    </row>
    <row r="2403" spans="1:3">
      <c r="A2403" s="187" t="s">
        <v>6996</v>
      </c>
      <c r="B2403" s="188">
        <v>0.99790000000000001</v>
      </c>
      <c r="C2403" s="188"/>
    </row>
    <row r="2404" spans="1:3">
      <c r="A2404" s="187" t="s">
        <v>6997</v>
      </c>
      <c r="B2404" s="188">
        <v>1</v>
      </c>
      <c r="C2404" s="188"/>
    </row>
    <row r="2405" spans="1:3">
      <c r="A2405" s="187" t="s">
        <v>6998</v>
      </c>
      <c r="B2405" s="188">
        <v>1</v>
      </c>
      <c r="C2405" s="188"/>
    </row>
    <row r="2406" spans="1:3">
      <c r="A2406" s="187" t="s">
        <v>6999</v>
      </c>
      <c r="B2406" s="188">
        <v>1</v>
      </c>
      <c r="C2406" s="188"/>
    </row>
    <row r="2407" spans="1:3">
      <c r="A2407" s="187" t="s">
        <v>7000</v>
      </c>
      <c r="B2407" s="188">
        <v>0.99380000000000002</v>
      </c>
      <c r="C2407" s="188"/>
    </row>
    <row r="2408" spans="1:3">
      <c r="A2408" s="187" t="s">
        <v>7001</v>
      </c>
      <c r="B2408" s="188">
        <v>1</v>
      </c>
      <c r="C2408" s="188"/>
    </row>
    <row r="2409" spans="1:3">
      <c r="A2409" s="187" t="s">
        <v>7002</v>
      </c>
      <c r="B2409" s="188">
        <v>1</v>
      </c>
      <c r="C2409" s="188"/>
    </row>
    <row r="2410" spans="1:3">
      <c r="A2410" s="187" t="s">
        <v>7003</v>
      </c>
      <c r="B2410" s="188">
        <v>1</v>
      </c>
      <c r="C2410" s="188"/>
    </row>
    <row r="2411" spans="1:3">
      <c r="A2411" s="187" t="s">
        <v>7004</v>
      </c>
      <c r="B2411" s="188">
        <v>1</v>
      </c>
      <c r="C2411" s="188"/>
    </row>
    <row r="2412" spans="1:3">
      <c r="A2412" s="187" t="s">
        <v>7005</v>
      </c>
      <c r="B2412" s="188">
        <v>0.99639999999999995</v>
      </c>
      <c r="C2412" s="188"/>
    </row>
    <row r="2413" spans="1:3">
      <c r="A2413" s="187" t="s">
        <v>7006</v>
      </c>
      <c r="B2413" s="188">
        <v>0.97</v>
      </c>
      <c r="C2413" s="188"/>
    </row>
    <row r="2414" spans="1:3">
      <c r="A2414" s="187" t="s">
        <v>7007</v>
      </c>
      <c r="B2414" s="188">
        <v>1</v>
      </c>
      <c r="C2414" s="188"/>
    </row>
    <row r="2415" spans="1:3">
      <c r="A2415" s="187" t="s">
        <v>7008</v>
      </c>
      <c r="B2415" s="188">
        <v>1</v>
      </c>
      <c r="C2415" s="188"/>
    </row>
    <row r="2416" spans="1:3">
      <c r="A2416" s="187" t="s">
        <v>7009</v>
      </c>
      <c r="B2416" s="188">
        <v>0.99960000000000004</v>
      </c>
      <c r="C2416" s="188"/>
    </row>
    <row r="2417" spans="1:3">
      <c r="A2417" s="187" t="s">
        <v>7010</v>
      </c>
      <c r="B2417" s="188">
        <v>1</v>
      </c>
      <c r="C2417" s="188"/>
    </row>
    <row r="2418" spans="1:3">
      <c r="A2418" s="187" t="s">
        <v>7011</v>
      </c>
      <c r="B2418" s="188">
        <v>0.99770000000000003</v>
      </c>
      <c r="C2418" s="188"/>
    </row>
    <row r="2419" spans="1:3">
      <c r="A2419" s="187" t="s">
        <v>7012</v>
      </c>
      <c r="B2419" s="188">
        <v>1</v>
      </c>
      <c r="C2419" s="188"/>
    </row>
    <row r="2420" spans="1:3">
      <c r="A2420" s="187" t="s">
        <v>7013</v>
      </c>
      <c r="B2420" s="188">
        <v>0.99950000000000006</v>
      </c>
      <c r="C2420" s="188"/>
    </row>
    <row r="2421" spans="1:3">
      <c r="A2421" s="187" t="s">
        <v>7014</v>
      </c>
      <c r="B2421" s="188">
        <v>0.97</v>
      </c>
      <c r="C2421" s="188"/>
    </row>
    <row r="2422" spans="1:3">
      <c r="A2422" s="187" t="s">
        <v>7015</v>
      </c>
      <c r="B2422" s="188">
        <v>0.99150000000000005</v>
      </c>
      <c r="C2422" s="188"/>
    </row>
    <row r="2423" spans="1:3">
      <c r="A2423" s="187" t="s">
        <v>7017</v>
      </c>
      <c r="B2423" s="188">
        <v>1</v>
      </c>
      <c r="C2423" s="188"/>
    </row>
    <row r="2424" spans="1:3">
      <c r="A2424" s="187" t="s">
        <v>7018</v>
      </c>
      <c r="B2424" s="188">
        <v>0.99950000000000006</v>
      </c>
      <c r="C2424" s="188"/>
    </row>
    <row r="2425" spans="1:3">
      <c r="A2425" s="187" t="s">
        <v>7019</v>
      </c>
      <c r="B2425" s="188">
        <v>1</v>
      </c>
      <c r="C2425" s="188"/>
    </row>
    <row r="2426" spans="1:3">
      <c r="A2426" s="187" t="s">
        <v>7020</v>
      </c>
      <c r="B2426" s="188">
        <v>1</v>
      </c>
      <c r="C2426" s="188"/>
    </row>
    <row r="2427" spans="1:3">
      <c r="A2427" s="187" t="s">
        <v>7021</v>
      </c>
      <c r="B2427" s="188">
        <v>1</v>
      </c>
      <c r="C2427" s="188"/>
    </row>
    <row r="2428" spans="1:3">
      <c r="A2428" s="187" t="s">
        <v>7022</v>
      </c>
      <c r="B2428" s="188">
        <v>0.99990000000000001</v>
      </c>
      <c r="C2428" s="188"/>
    </row>
    <row r="2429" spans="1:3">
      <c r="A2429" s="187" t="s">
        <v>7023</v>
      </c>
      <c r="B2429" s="188">
        <v>1</v>
      </c>
      <c r="C2429" s="188"/>
    </row>
    <row r="2430" spans="1:3">
      <c r="A2430" s="187" t="s">
        <v>7024</v>
      </c>
      <c r="B2430" s="188">
        <v>0.99509999999999998</v>
      </c>
      <c r="C2430" s="188"/>
    </row>
    <row r="2431" spans="1:3">
      <c r="A2431" s="187" t="s">
        <v>7025</v>
      </c>
      <c r="B2431" s="188">
        <v>0.99750000000000005</v>
      </c>
      <c r="C2431" s="188"/>
    </row>
    <row r="2432" spans="1:3">
      <c r="A2432" s="187" t="s">
        <v>7026</v>
      </c>
      <c r="B2432" s="188">
        <v>0.9909</v>
      </c>
      <c r="C2432" s="188"/>
    </row>
    <row r="2433" spans="1:3">
      <c r="A2433" s="187" t="s">
        <v>7027</v>
      </c>
      <c r="B2433" s="188">
        <v>0.99770000000000003</v>
      </c>
      <c r="C2433" s="188"/>
    </row>
    <row r="2434" spans="1:3">
      <c r="A2434" s="187" t="s">
        <v>7028</v>
      </c>
      <c r="B2434" s="188">
        <v>1</v>
      </c>
      <c r="C2434" s="188"/>
    </row>
    <row r="2435" spans="1:3">
      <c r="A2435" s="187" t="s">
        <v>7029</v>
      </c>
      <c r="B2435" s="188">
        <v>0.99199999999999999</v>
      </c>
      <c r="C2435" s="188"/>
    </row>
    <row r="2436" spans="1:3">
      <c r="A2436" s="187" t="s">
        <v>7030</v>
      </c>
      <c r="B2436" s="188">
        <v>1</v>
      </c>
      <c r="C2436" s="188"/>
    </row>
    <row r="2437" spans="1:3">
      <c r="A2437" s="187" t="s">
        <v>7031</v>
      </c>
      <c r="B2437" s="188">
        <v>1</v>
      </c>
      <c r="C2437" s="188"/>
    </row>
    <row r="2438" spans="1:3">
      <c r="A2438" s="187" t="s">
        <v>7032</v>
      </c>
      <c r="B2438" s="188">
        <v>0.99750000000000005</v>
      </c>
      <c r="C2438" s="188"/>
    </row>
    <row r="2439" spans="1:3">
      <c r="A2439" s="187" t="s">
        <v>7033</v>
      </c>
      <c r="B2439" s="188">
        <v>1</v>
      </c>
      <c r="C2439" s="188"/>
    </row>
    <row r="2440" spans="1:3">
      <c r="A2440" s="187" t="s">
        <v>7034</v>
      </c>
      <c r="B2440" s="188">
        <v>0.99929999999999997</v>
      </c>
      <c r="C2440" s="188"/>
    </row>
    <row r="2441" spans="1:3">
      <c r="A2441" s="187" t="s">
        <v>7035</v>
      </c>
      <c r="B2441" s="188">
        <v>1</v>
      </c>
      <c r="C2441" s="188"/>
    </row>
    <row r="2442" spans="1:3">
      <c r="A2442" s="187" t="s">
        <v>7036</v>
      </c>
      <c r="B2442" s="188">
        <v>1</v>
      </c>
      <c r="C2442" s="188"/>
    </row>
    <row r="2443" spans="1:3">
      <c r="A2443" s="187" t="s">
        <v>7037</v>
      </c>
      <c r="B2443" s="188">
        <v>1</v>
      </c>
      <c r="C2443" s="188"/>
    </row>
    <row r="2444" spans="1:3">
      <c r="A2444" s="187" t="s">
        <v>7038</v>
      </c>
      <c r="B2444" s="188">
        <v>0.999</v>
      </c>
      <c r="C2444" s="188"/>
    </row>
    <row r="2445" spans="1:3">
      <c r="A2445" s="187" t="s">
        <v>7039</v>
      </c>
      <c r="B2445" s="188">
        <v>1</v>
      </c>
      <c r="C2445" s="188"/>
    </row>
    <row r="2446" spans="1:3">
      <c r="A2446" s="187" t="s">
        <v>7040</v>
      </c>
      <c r="B2446" s="188">
        <v>0.99970000000000003</v>
      </c>
      <c r="C2446" s="188"/>
    </row>
    <row r="2447" spans="1:3">
      <c r="A2447" s="187" t="s">
        <v>7041</v>
      </c>
      <c r="B2447" s="188">
        <v>1</v>
      </c>
      <c r="C2447" s="188"/>
    </row>
    <row r="2448" spans="1:3">
      <c r="A2448" s="187" t="s">
        <v>7042</v>
      </c>
      <c r="B2448" s="188">
        <v>1</v>
      </c>
      <c r="C2448" s="188"/>
    </row>
    <row r="2449" spans="1:3">
      <c r="A2449" s="187" t="s">
        <v>7043</v>
      </c>
      <c r="B2449" s="188">
        <v>0.99639999999999995</v>
      </c>
      <c r="C2449" s="188"/>
    </row>
    <row r="2450" spans="1:3">
      <c r="A2450" s="187" t="s">
        <v>7044</v>
      </c>
      <c r="B2450" s="188">
        <v>0.98850000000000005</v>
      </c>
      <c r="C2450" s="188"/>
    </row>
    <row r="2451" spans="1:3">
      <c r="A2451" s="187" t="s">
        <v>7045</v>
      </c>
      <c r="B2451" s="188">
        <v>0.97750000000000004</v>
      </c>
      <c r="C2451" s="188"/>
    </row>
    <row r="2452" spans="1:3">
      <c r="A2452" s="187" t="s">
        <v>7046</v>
      </c>
      <c r="B2452" s="188">
        <v>0.99970000000000003</v>
      </c>
      <c r="C2452" s="188"/>
    </row>
    <row r="2453" spans="1:3">
      <c r="A2453" s="187" t="s">
        <v>7047</v>
      </c>
      <c r="B2453" s="188">
        <v>0.99339999999999995</v>
      </c>
      <c r="C2453" s="188"/>
    </row>
    <row r="2454" spans="1:3">
      <c r="A2454" s="187" t="s">
        <v>7048</v>
      </c>
      <c r="B2454" s="188">
        <v>1</v>
      </c>
      <c r="C2454" s="188"/>
    </row>
    <row r="2455" spans="1:3">
      <c r="A2455" s="187" t="s">
        <v>7049</v>
      </c>
      <c r="B2455" s="188">
        <v>1</v>
      </c>
      <c r="C2455" s="188"/>
    </row>
    <row r="2456" spans="1:3">
      <c r="A2456" s="187" t="s">
        <v>7050</v>
      </c>
      <c r="B2456" s="188">
        <v>1</v>
      </c>
      <c r="C2456" s="188"/>
    </row>
    <row r="2457" spans="1:3">
      <c r="A2457" s="187" t="s">
        <v>7051</v>
      </c>
      <c r="B2457" s="188">
        <v>0.99109999999999998</v>
      </c>
      <c r="C2457" s="188"/>
    </row>
    <row r="2458" spans="1:3">
      <c r="A2458" s="187" t="s">
        <v>7052</v>
      </c>
      <c r="B2458" s="188">
        <v>0.99819999999999998</v>
      </c>
      <c r="C2458" s="188"/>
    </row>
    <row r="2459" spans="1:3">
      <c r="A2459" s="187" t="s">
        <v>7053</v>
      </c>
      <c r="B2459" s="188">
        <v>1</v>
      </c>
      <c r="C2459" s="188"/>
    </row>
    <row r="2460" spans="1:3">
      <c r="A2460" s="187" t="s">
        <v>7054</v>
      </c>
      <c r="B2460" s="188">
        <v>0.99929999999999997</v>
      </c>
      <c r="C2460" s="188"/>
    </row>
    <row r="2461" spans="1:3">
      <c r="A2461" s="187" t="s">
        <v>7055</v>
      </c>
      <c r="B2461" s="188">
        <v>0.998</v>
      </c>
      <c r="C2461" s="188"/>
    </row>
    <row r="2462" spans="1:3">
      <c r="A2462" s="187" t="s">
        <v>7056</v>
      </c>
      <c r="B2462" s="188">
        <v>0.99939999999999996</v>
      </c>
      <c r="C2462" s="188"/>
    </row>
    <row r="2463" spans="1:3">
      <c r="A2463" s="187" t="s">
        <v>7057</v>
      </c>
      <c r="B2463" s="188">
        <v>0.99719999999999998</v>
      </c>
      <c r="C2463" s="188"/>
    </row>
    <row r="2464" spans="1:3">
      <c r="A2464" s="187" t="s">
        <v>7058</v>
      </c>
      <c r="B2464" s="188">
        <v>0.98350000000000004</v>
      </c>
      <c r="C2464" s="188"/>
    </row>
    <row r="2465" spans="1:3">
      <c r="A2465" s="187" t="s">
        <v>7059</v>
      </c>
      <c r="B2465" s="188">
        <v>0.99980000000000002</v>
      </c>
      <c r="C2465" s="188"/>
    </row>
    <row r="2466" spans="1:3">
      <c r="A2466" s="187" t="s">
        <v>7060</v>
      </c>
      <c r="B2466" s="188">
        <v>0.99339999999999995</v>
      </c>
      <c r="C2466" s="188"/>
    </row>
    <row r="2467" spans="1:3">
      <c r="A2467" s="187" t="s">
        <v>9746</v>
      </c>
      <c r="B2467" s="188">
        <v>0.99390000000000001</v>
      </c>
      <c r="C2467" s="188"/>
    </row>
    <row r="2468" spans="1:3">
      <c r="A2468" s="187" t="s">
        <v>7061</v>
      </c>
      <c r="B2468" s="188">
        <v>1</v>
      </c>
      <c r="C2468" s="188"/>
    </row>
    <row r="2469" spans="1:3">
      <c r="A2469" s="187" t="s">
        <v>7062</v>
      </c>
      <c r="B2469" s="188">
        <v>0.98619999999999997</v>
      </c>
      <c r="C2469" s="188"/>
    </row>
    <row r="2470" spans="1:3">
      <c r="A2470" s="187" t="s">
        <v>7063</v>
      </c>
      <c r="B2470" s="188">
        <v>0.99350000000000005</v>
      </c>
      <c r="C2470" s="188"/>
    </row>
    <row r="2471" spans="1:3">
      <c r="A2471" s="187" t="s">
        <v>7064</v>
      </c>
      <c r="B2471" s="188">
        <v>0.99490000000000001</v>
      </c>
      <c r="C2471" s="188"/>
    </row>
    <row r="2472" spans="1:3">
      <c r="A2472" s="187" t="s">
        <v>7065</v>
      </c>
      <c r="B2472" s="188">
        <v>0.98319999999999996</v>
      </c>
      <c r="C2472" s="188"/>
    </row>
    <row r="2473" spans="1:3">
      <c r="A2473" s="187" t="s">
        <v>7066</v>
      </c>
      <c r="B2473" s="188">
        <v>0.99760000000000004</v>
      </c>
      <c r="C2473" s="188"/>
    </row>
    <row r="2474" spans="1:3">
      <c r="A2474" s="187" t="s">
        <v>7067</v>
      </c>
      <c r="B2474" s="188">
        <v>0.99860000000000004</v>
      </c>
      <c r="C2474" s="188"/>
    </row>
    <row r="2475" spans="1:3">
      <c r="A2475" s="187" t="s">
        <v>7068</v>
      </c>
      <c r="B2475" s="188">
        <v>1</v>
      </c>
      <c r="C2475" s="188"/>
    </row>
    <row r="2476" spans="1:3">
      <c r="A2476" s="187" t="s">
        <v>7069</v>
      </c>
      <c r="B2476" s="188">
        <v>0.99209999999999998</v>
      </c>
      <c r="C2476" s="188"/>
    </row>
    <row r="2477" spans="1:3">
      <c r="A2477" s="187" t="s">
        <v>7070</v>
      </c>
      <c r="B2477" s="188">
        <v>0.99050000000000005</v>
      </c>
      <c r="C2477" s="188"/>
    </row>
    <row r="2478" spans="1:3">
      <c r="A2478" s="187" t="s">
        <v>7071</v>
      </c>
      <c r="B2478" s="188">
        <v>1</v>
      </c>
      <c r="C2478" s="188"/>
    </row>
    <row r="2479" spans="1:3">
      <c r="A2479" s="187" t="s">
        <v>7072</v>
      </c>
      <c r="B2479" s="188">
        <v>0.99609999999999999</v>
      </c>
      <c r="C2479" s="188"/>
    </row>
    <row r="2480" spans="1:3">
      <c r="A2480" s="187" t="s">
        <v>7073</v>
      </c>
      <c r="B2480" s="188">
        <v>0.99390000000000001</v>
      </c>
      <c r="C2480" s="188"/>
    </row>
    <row r="2481" spans="1:3">
      <c r="A2481" s="187" t="s">
        <v>7074</v>
      </c>
      <c r="B2481" s="188">
        <v>0.99490000000000001</v>
      </c>
      <c r="C2481" s="188"/>
    </row>
    <row r="2482" spans="1:3">
      <c r="A2482" s="187" t="s">
        <v>7075</v>
      </c>
      <c r="B2482" s="188">
        <v>0.99980000000000002</v>
      </c>
      <c r="C2482" s="188"/>
    </row>
    <row r="2483" spans="1:3">
      <c r="A2483" s="187" t="s">
        <v>7076</v>
      </c>
      <c r="B2483" s="188">
        <v>0.999</v>
      </c>
      <c r="C2483" s="188"/>
    </row>
    <row r="2484" spans="1:3">
      <c r="A2484" s="187" t="s">
        <v>7077</v>
      </c>
      <c r="B2484" s="188">
        <v>0.99860000000000004</v>
      </c>
      <c r="C2484" s="188"/>
    </row>
    <row r="2485" spans="1:3">
      <c r="A2485" s="187" t="s">
        <v>7078</v>
      </c>
      <c r="B2485" s="188">
        <v>0.99480000000000002</v>
      </c>
      <c r="C2485" s="188"/>
    </row>
    <row r="2486" spans="1:3">
      <c r="A2486" s="187" t="s">
        <v>7079</v>
      </c>
      <c r="B2486" s="188">
        <v>1</v>
      </c>
      <c r="C2486" s="188"/>
    </row>
    <row r="2487" spans="1:3">
      <c r="A2487" s="187" t="s">
        <v>7080</v>
      </c>
      <c r="B2487" s="188">
        <v>0.99790000000000001</v>
      </c>
      <c r="C2487" s="188"/>
    </row>
    <row r="2488" spans="1:3">
      <c r="A2488" s="187" t="s">
        <v>7081</v>
      </c>
      <c r="B2488" s="188">
        <v>0.99199999999999999</v>
      </c>
      <c r="C2488" s="188"/>
    </row>
    <row r="2489" spans="1:3">
      <c r="A2489" s="187" t="s">
        <v>7082</v>
      </c>
      <c r="B2489" s="188">
        <v>1</v>
      </c>
      <c r="C2489" s="188"/>
    </row>
    <row r="2490" spans="1:3">
      <c r="A2490" s="187" t="s">
        <v>7083</v>
      </c>
      <c r="B2490" s="188">
        <v>0.99880000000000002</v>
      </c>
      <c r="C2490" s="188"/>
    </row>
    <row r="2491" spans="1:3">
      <c r="A2491" s="187" t="s">
        <v>7084</v>
      </c>
      <c r="B2491" s="188">
        <v>0.99709999999999999</v>
      </c>
      <c r="C2491" s="188"/>
    </row>
    <row r="2492" spans="1:3">
      <c r="A2492" s="187" t="s">
        <v>7085</v>
      </c>
      <c r="B2492" s="188">
        <v>0.99299999999999999</v>
      </c>
      <c r="C2492" s="188"/>
    </row>
    <row r="2493" spans="1:3">
      <c r="A2493" s="187" t="s">
        <v>7086</v>
      </c>
      <c r="B2493" s="188">
        <v>0.98319999999999996</v>
      </c>
      <c r="C2493" s="188"/>
    </row>
    <row r="2494" spans="1:3">
      <c r="A2494" s="187" t="s">
        <v>7087</v>
      </c>
      <c r="B2494" s="188">
        <v>0.99819999999999998</v>
      </c>
      <c r="C2494" s="188"/>
    </row>
    <row r="2495" spans="1:3">
      <c r="A2495" s="187" t="s">
        <v>7088</v>
      </c>
      <c r="B2495" s="188">
        <v>0.98699999999999999</v>
      </c>
      <c r="C2495" s="188"/>
    </row>
    <row r="2496" spans="1:3">
      <c r="A2496" s="187" t="s">
        <v>7089</v>
      </c>
      <c r="B2496" s="188">
        <v>0.997</v>
      </c>
      <c r="C2496" s="188"/>
    </row>
    <row r="2497" spans="1:3">
      <c r="A2497" s="187" t="s">
        <v>7090</v>
      </c>
      <c r="B2497" s="188">
        <v>0.98419999999999996</v>
      </c>
      <c r="C2497" s="188"/>
    </row>
    <row r="2498" spans="1:3">
      <c r="A2498" s="187" t="s">
        <v>7091</v>
      </c>
      <c r="B2498" s="188">
        <v>0.99939999999999996</v>
      </c>
      <c r="C2498" s="188"/>
    </row>
    <row r="2499" spans="1:3">
      <c r="A2499" s="187" t="s">
        <v>7092</v>
      </c>
      <c r="B2499" s="188">
        <v>0.99399999999999999</v>
      </c>
      <c r="C2499" s="188"/>
    </row>
    <row r="2500" spans="1:3">
      <c r="A2500" s="187" t="s">
        <v>7093</v>
      </c>
      <c r="B2500" s="188">
        <v>0.99950000000000006</v>
      </c>
      <c r="C2500" s="188"/>
    </row>
    <row r="2501" spans="1:3">
      <c r="A2501" s="187" t="s">
        <v>7094</v>
      </c>
      <c r="B2501" s="188">
        <v>0.98540000000000005</v>
      </c>
      <c r="C2501" s="188"/>
    </row>
    <row r="2502" spans="1:3">
      <c r="A2502" s="187" t="s">
        <v>7095</v>
      </c>
      <c r="B2502" s="188">
        <v>0.99860000000000004</v>
      </c>
      <c r="C2502" s="188"/>
    </row>
    <row r="2503" spans="1:3">
      <c r="A2503" s="187" t="s">
        <v>7096</v>
      </c>
      <c r="B2503" s="188">
        <v>0.99729999999999996</v>
      </c>
      <c r="C2503" s="188"/>
    </row>
    <row r="2504" spans="1:3">
      <c r="A2504" s="187" t="s">
        <v>7097</v>
      </c>
      <c r="B2504" s="188">
        <v>0.98719999999999997</v>
      </c>
      <c r="C2504" s="188"/>
    </row>
    <row r="2505" spans="1:3">
      <c r="A2505" s="187" t="s">
        <v>7098</v>
      </c>
      <c r="B2505" s="188">
        <v>0.98970000000000002</v>
      </c>
      <c r="C2505" s="188"/>
    </row>
    <row r="2506" spans="1:3">
      <c r="A2506" s="187" t="s">
        <v>7099</v>
      </c>
      <c r="B2506" s="188">
        <v>0.98860000000000003</v>
      </c>
      <c r="C2506" s="188"/>
    </row>
    <row r="2507" spans="1:3">
      <c r="A2507" s="187" t="s">
        <v>7100</v>
      </c>
      <c r="B2507" s="188">
        <v>1</v>
      </c>
      <c r="C2507" s="188"/>
    </row>
    <row r="2508" spans="1:3">
      <c r="A2508" s="187" t="s">
        <v>7101</v>
      </c>
      <c r="B2508" s="188">
        <v>0.99670000000000003</v>
      </c>
      <c r="C2508" s="188"/>
    </row>
    <row r="2509" spans="1:3">
      <c r="A2509" s="187" t="s">
        <v>7102</v>
      </c>
      <c r="B2509" s="188">
        <v>0.998</v>
      </c>
      <c r="C2509" s="188"/>
    </row>
    <row r="2510" spans="1:3">
      <c r="A2510" s="187" t="s">
        <v>7103</v>
      </c>
      <c r="B2510" s="188">
        <v>0.9919</v>
      </c>
      <c r="C2510" s="188"/>
    </row>
    <row r="2511" spans="1:3">
      <c r="A2511" s="187" t="s">
        <v>7104</v>
      </c>
      <c r="B2511" s="188">
        <v>0.99650000000000005</v>
      </c>
      <c r="C2511" s="188"/>
    </row>
    <row r="2512" spans="1:3">
      <c r="A2512" s="187" t="s">
        <v>7105</v>
      </c>
      <c r="B2512" s="188">
        <v>0.99970000000000003</v>
      </c>
      <c r="C2512" s="188"/>
    </row>
    <row r="2513" spans="1:3">
      <c r="A2513" s="187" t="s">
        <v>7106</v>
      </c>
      <c r="B2513" s="188">
        <v>0.98729999999999996</v>
      </c>
      <c r="C2513" s="188"/>
    </row>
    <row r="2514" spans="1:3">
      <c r="A2514" s="187" t="s">
        <v>7107</v>
      </c>
      <c r="B2514" s="188">
        <v>1</v>
      </c>
      <c r="C2514" s="188"/>
    </row>
    <row r="2515" spans="1:3">
      <c r="A2515" s="187" t="s">
        <v>7108</v>
      </c>
      <c r="B2515" s="188">
        <v>0.99270000000000003</v>
      </c>
      <c r="C2515" s="188"/>
    </row>
    <row r="2516" spans="1:3">
      <c r="A2516" s="187" t="s">
        <v>7109</v>
      </c>
      <c r="B2516" s="188">
        <v>0.99970000000000003</v>
      </c>
      <c r="C2516" s="188"/>
    </row>
    <row r="2517" spans="1:3">
      <c r="A2517" s="187" t="s">
        <v>7110</v>
      </c>
      <c r="B2517" s="188">
        <v>1</v>
      </c>
      <c r="C2517" s="188"/>
    </row>
    <row r="2518" spans="1:3">
      <c r="A2518" s="187" t="s">
        <v>7111</v>
      </c>
      <c r="B2518" s="188">
        <v>0.99609999999999999</v>
      </c>
      <c r="C2518" s="188"/>
    </row>
    <row r="2519" spans="1:3">
      <c r="A2519" s="187" t="s">
        <v>7112</v>
      </c>
      <c r="B2519" s="188">
        <v>0.98899999999999999</v>
      </c>
      <c r="C2519" s="188"/>
    </row>
    <row r="2520" spans="1:3">
      <c r="A2520" s="187" t="s">
        <v>7113</v>
      </c>
      <c r="B2520" s="188">
        <v>0.99950000000000006</v>
      </c>
      <c r="C2520" s="188"/>
    </row>
    <row r="2521" spans="1:3">
      <c r="A2521" s="187" t="s">
        <v>7114</v>
      </c>
      <c r="B2521" s="188">
        <v>0.99990000000000001</v>
      </c>
      <c r="C2521" s="188"/>
    </row>
    <row r="2522" spans="1:3">
      <c r="A2522" s="187" t="s">
        <v>7115</v>
      </c>
      <c r="B2522" s="188">
        <v>0.99309999999999998</v>
      </c>
      <c r="C2522" s="188"/>
    </row>
    <row r="2523" spans="1:3">
      <c r="A2523" s="187" t="s">
        <v>7116</v>
      </c>
      <c r="B2523" s="188">
        <v>0.99690000000000001</v>
      </c>
      <c r="C2523" s="188"/>
    </row>
    <row r="2524" spans="1:3">
      <c r="A2524" s="187" t="s">
        <v>7117</v>
      </c>
      <c r="B2524" s="188">
        <v>0.98</v>
      </c>
      <c r="C2524" s="188"/>
    </row>
    <row r="2525" spans="1:3">
      <c r="A2525" s="187" t="s">
        <v>7118</v>
      </c>
      <c r="B2525" s="188">
        <v>0.99839999999999995</v>
      </c>
      <c r="C2525" s="188"/>
    </row>
    <row r="2526" spans="1:3">
      <c r="A2526" s="187" t="s">
        <v>7119</v>
      </c>
      <c r="B2526" s="188">
        <v>0.997</v>
      </c>
      <c r="C2526" s="188"/>
    </row>
    <row r="2527" spans="1:3">
      <c r="A2527" s="187" t="s">
        <v>7120</v>
      </c>
      <c r="B2527" s="188">
        <v>1</v>
      </c>
      <c r="C2527" s="188"/>
    </row>
    <row r="2528" spans="1:3">
      <c r="A2528" s="187" t="s">
        <v>7121</v>
      </c>
      <c r="B2528" s="188">
        <v>0.98429999999999995</v>
      </c>
      <c r="C2528" s="188"/>
    </row>
    <row r="2529" spans="1:3">
      <c r="A2529" s="187" t="s">
        <v>7122</v>
      </c>
      <c r="B2529" s="188">
        <v>0.99960000000000004</v>
      </c>
      <c r="C2529" s="188"/>
    </row>
    <row r="2530" spans="1:3">
      <c r="A2530" s="187" t="s">
        <v>7123</v>
      </c>
      <c r="B2530" s="188">
        <v>0.9819</v>
      </c>
      <c r="C2530" s="188"/>
    </row>
    <row r="2531" spans="1:3">
      <c r="A2531" s="187" t="s">
        <v>7124</v>
      </c>
      <c r="B2531" s="188">
        <v>0.98560000000000003</v>
      </c>
      <c r="C2531" s="188"/>
    </row>
    <row r="2532" spans="1:3">
      <c r="A2532" s="187" t="s">
        <v>7125</v>
      </c>
      <c r="B2532" s="188">
        <v>0.99170000000000003</v>
      </c>
      <c r="C2532" s="188"/>
    </row>
    <row r="2533" spans="1:3">
      <c r="A2533" s="187" t="s">
        <v>7126</v>
      </c>
      <c r="B2533" s="188">
        <v>0.99829999999999997</v>
      </c>
      <c r="C2533" s="188"/>
    </row>
    <row r="2534" spans="1:3">
      <c r="A2534" s="187" t="s">
        <v>9747</v>
      </c>
      <c r="B2534" s="188">
        <v>0.98170000000000002</v>
      </c>
      <c r="C2534" s="188"/>
    </row>
    <row r="2535" spans="1:3">
      <c r="A2535" s="187" t="s">
        <v>7127</v>
      </c>
      <c r="B2535" s="188">
        <v>0.99419999999999997</v>
      </c>
      <c r="C2535" s="188"/>
    </row>
    <row r="2536" spans="1:3">
      <c r="A2536" s="187" t="s">
        <v>7128</v>
      </c>
      <c r="B2536" s="188">
        <v>0.99519999999999997</v>
      </c>
      <c r="C2536" s="188"/>
    </row>
    <row r="2537" spans="1:3">
      <c r="A2537" s="187" t="s">
        <v>7129</v>
      </c>
      <c r="B2537" s="188">
        <v>0.99039999999999995</v>
      </c>
      <c r="C2537" s="188"/>
    </row>
    <row r="2538" spans="1:3">
      <c r="A2538" s="187" t="s">
        <v>7130</v>
      </c>
      <c r="B2538" s="188">
        <v>0.99929999999999997</v>
      </c>
      <c r="C2538" s="188"/>
    </row>
    <row r="2539" spans="1:3">
      <c r="A2539" s="187" t="s">
        <v>7131</v>
      </c>
      <c r="B2539" s="188">
        <v>0.99399999999999999</v>
      </c>
      <c r="C2539" s="188"/>
    </row>
    <row r="2540" spans="1:3">
      <c r="A2540" s="187" t="s">
        <v>7132</v>
      </c>
      <c r="B2540" s="188">
        <v>0.99339999999999995</v>
      </c>
      <c r="C2540" s="188"/>
    </row>
    <row r="2541" spans="1:3">
      <c r="A2541" s="187" t="s">
        <v>7133</v>
      </c>
      <c r="B2541" s="188">
        <v>1</v>
      </c>
      <c r="C2541" s="188"/>
    </row>
    <row r="2542" spans="1:3">
      <c r="A2542" s="187" t="s">
        <v>7134</v>
      </c>
      <c r="B2542" s="188">
        <v>0.98819999999999997</v>
      </c>
      <c r="C2542" s="188"/>
    </row>
    <row r="2543" spans="1:3">
      <c r="A2543" s="187" t="s">
        <v>7135</v>
      </c>
      <c r="B2543" s="188">
        <v>0.99870000000000003</v>
      </c>
      <c r="C2543" s="188"/>
    </row>
    <row r="2544" spans="1:3">
      <c r="A2544" s="187" t="s">
        <v>7136</v>
      </c>
      <c r="B2544" s="188">
        <v>0.99439999999999995</v>
      </c>
      <c r="C2544" s="188"/>
    </row>
    <row r="2545" spans="1:3">
      <c r="A2545" s="187" t="s">
        <v>7137</v>
      </c>
      <c r="B2545" s="188">
        <v>0.99960000000000004</v>
      </c>
      <c r="C2545" s="188"/>
    </row>
    <row r="2546" spans="1:3">
      <c r="A2546" s="187" t="s">
        <v>7138</v>
      </c>
      <c r="B2546" s="188">
        <v>1</v>
      </c>
      <c r="C2546" s="188"/>
    </row>
    <row r="2547" spans="1:3">
      <c r="A2547" s="187" t="s">
        <v>7139</v>
      </c>
      <c r="B2547" s="188">
        <v>0.99160000000000004</v>
      </c>
      <c r="C2547" s="188"/>
    </row>
    <row r="2548" spans="1:3">
      <c r="A2548" s="187" t="s">
        <v>7140</v>
      </c>
      <c r="B2548" s="188">
        <v>0.99819999999999998</v>
      </c>
      <c r="C2548" s="188"/>
    </row>
    <row r="2549" spans="1:3">
      <c r="A2549" s="187" t="s">
        <v>7141</v>
      </c>
      <c r="B2549" s="188">
        <v>0.99099999999999999</v>
      </c>
      <c r="C2549" s="188"/>
    </row>
    <row r="2550" spans="1:3">
      <c r="A2550" s="187" t="s">
        <v>7142</v>
      </c>
      <c r="B2550" s="188">
        <v>0.98209999999999997</v>
      </c>
      <c r="C2550" s="188"/>
    </row>
    <row r="2551" spans="1:3">
      <c r="A2551" s="187" t="s">
        <v>7143</v>
      </c>
      <c r="B2551" s="188">
        <v>0.99970000000000003</v>
      </c>
      <c r="C2551" s="188"/>
    </row>
    <row r="2552" spans="1:3">
      <c r="A2552" s="187" t="s">
        <v>7144</v>
      </c>
      <c r="B2552" s="188">
        <v>0.99209999999999998</v>
      </c>
      <c r="C2552" s="188"/>
    </row>
    <row r="2553" spans="1:3">
      <c r="A2553" s="187" t="s">
        <v>7145</v>
      </c>
      <c r="B2553" s="188">
        <v>0.99950000000000006</v>
      </c>
      <c r="C2553" s="188"/>
    </row>
    <row r="2554" spans="1:3">
      <c r="A2554" s="187" t="s">
        <v>7146</v>
      </c>
      <c r="B2554" s="188">
        <v>0.99250000000000005</v>
      </c>
      <c r="C2554" s="188"/>
    </row>
    <row r="2555" spans="1:3">
      <c r="A2555" s="187" t="s">
        <v>7147</v>
      </c>
      <c r="B2555" s="188">
        <v>0.98370000000000002</v>
      </c>
      <c r="C2555" s="188"/>
    </row>
    <row r="2556" spans="1:3">
      <c r="A2556" s="187" t="s">
        <v>7148</v>
      </c>
      <c r="B2556" s="188">
        <v>0.99199999999999999</v>
      </c>
      <c r="C2556" s="188"/>
    </row>
    <row r="2557" spans="1:3">
      <c r="A2557" s="187" t="s">
        <v>7149</v>
      </c>
      <c r="B2557" s="188">
        <v>0.99780000000000002</v>
      </c>
      <c r="C2557" s="188"/>
    </row>
    <row r="2558" spans="1:3">
      <c r="A2558" s="187" t="s">
        <v>7150</v>
      </c>
      <c r="B2558" s="188">
        <v>0.99860000000000004</v>
      </c>
      <c r="C2558" s="188"/>
    </row>
    <row r="2559" spans="1:3">
      <c r="A2559" s="187" t="s">
        <v>7151</v>
      </c>
      <c r="B2559" s="188">
        <v>0.99570000000000003</v>
      </c>
      <c r="C2559" s="188"/>
    </row>
    <row r="2560" spans="1:3">
      <c r="A2560" s="187" t="s">
        <v>7152</v>
      </c>
      <c r="B2560" s="188">
        <v>0.99919999999999998</v>
      </c>
      <c r="C2560" s="188"/>
    </row>
    <row r="2561" spans="1:3">
      <c r="A2561" s="187" t="s">
        <v>7153</v>
      </c>
      <c r="B2561" s="188">
        <v>0.98760000000000003</v>
      </c>
      <c r="C2561" s="188"/>
    </row>
    <row r="2562" spans="1:3">
      <c r="A2562" s="187" t="s">
        <v>7154</v>
      </c>
      <c r="B2562" s="188">
        <v>0.99860000000000004</v>
      </c>
      <c r="C2562" s="188"/>
    </row>
    <row r="2563" spans="1:3">
      <c r="A2563" s="187" t="s">
        <v>7155</v>
      </c>
      <c r="B2563" s="188">
        <v>0.99350000000000005</v>
      </c>
      <c r="C2563" s="188"/>
    </row>
    <row r="2564" spans="1:3">
      <c r="A2564" s="187" t="s">
        <v>7156</v>
      </c>
      <c r="B2564" s="188">
        <v>1</v>
      </c>
      <c r="C2564" s="188"/>
    </row>
    <row r="2565" spans="1:3">
      <c r="A2565" s="187" t="s">
        <v>7158</v>
      </c>
      <c r="B2565" s="188">
        <v>0.99890000000000001</v>
      </c>
      <c r="C2565" s="188"/>
    </row>
    <row r="2566" spans="1:3">
      <c r="A2566" s="187" t="s">
        <v>7159</v>
      </c>
      <c r="B2566" s="188">
        <v>0.99480000000000002</v>
      </c>
      <c r="C2566" s="188"/>
    </row>
    <row r="2567" spans="1:3">
      <c r="A2567" s="187" t="s">
        <v>7160</v>
      </c>
      <c r="B2567" s="188">
        <v>1</v>
      </c>
      <c r="C2567" s="188"/>
    </row>
    <row r="2568" spans="1:3">
      <c r="A2568" s="187" t="s">
        <v>7161</v>
      </c>
      <c r="B2568" s="188">
        <v>0.98939999999999995</v>
      </c>
      <c r="C2568" s="188"/>
    </row>
    <row r="2569" spans="1:3">
      <c r="A2569" s="187" t="s">
        <v>7162</v>
      </c>
      <c r="B2569" s="188">
        <v>0.99239999999999995</v>
      </c>
      <c r="C2569" s="188"/>
    </row>
    <row r="2570" spans="1:3">
      <c r="A2570" s="187" t="s">
        <v>7163</v>
      </c>
      <c r="B2570" s="188">
        <v>0.99480000000000002</v>
      </c>
      <c r="C2570" s="188"/>
    </row>
    <row r="2571" spans="1:3">
      <c r="A2571" s="187" t="s">
        <v>7164</v>
      </c>
      <c r="B2571" s="188">
        <v>0.98109999999999997</v>
      </c>
      <c r="C2571" s="188"/>
    </row>
    <row r="2572" spans="1:3">
      <c r="A2572" s="187" t="s">
        <v>7165</v>
      </c>
      <c r="B2572" s="188">
        <v>0.98160000000000003</v>
      </c>
      <c r="C2572" s="188"/>
    </row>
    <row r="2573" spans="1:3">
      <c r="A2573" s="187" t="s">
        <v>7166</v>
      </c>
      <c r="B2573" s="188">
        <v>0.99199999999999999</v>
      </c>
      <c r="C2573" s="188"/>
    </row>
    <row r="2574" spans="1:3">
      <c r="A2574" s="187" t="s">
        <v>7167</v>
      </c>
      <c r="B2574" s="188">
        <v>0.99039999999999995</v>
      </c>
      <c r="C2574" s="188"/>
    </row>
    <row r="2575" spans="1:3">
      <c r="A2575" s="187" t="s">
        <v>7168</v>
      </c>
      <c r="B2575" s="188">
        <v>0.99929999999999997</v>
      </c>
      <c r="C2575" s="188"/>
    </row>
    <row r="2576" spans="1:3">
      <c r="A2576" s="187" t="s">
        <v>7169</v>
      </c>
      <c r="B2576" s="188">
        <v>0.98650000000000004</v>
      </c>
      <c r="C2576" s="188"/>
    </row>
    <row r="2577" spans="1:3">
      <c r="A2577" s="187" t="s">
        <v>7170</v>
      </c>
      <c r="B2577" s="188">
        <v>0.99229999999999996</v>
      </c>
      <c r="C2577" s="188"/>
    </row>
    <row r="2578" spans="1:3">
      <c r="A2578" s="187" t="s">
        <v>7171</v>
      </c>
      <c r="B2578" s="188">
        <v>0.99950000000000006</v>
      </c>
      <c r="C2578" s="188"/>
    </row>
    <row r="2579" spans="1:3">
      <c r="A2579" s="187" t="s">
        <v>7172</v>
      </c>
      <c r="B2579" s="188">
        <v>0.98870000000000002</v>
      </c>
      <c r="C2579" s="188"/>
    </row>
    <row r="2580" spans="1:3">
      <c r="A2580" s="187" t="s">
        <v>7173</v>
      </c>
      <c r="B2580" s="188">
        <v>0.99319999999999997</v>
      </c>
      <c r="C2580" s="188"/>
    </row>
    <row r="2581" spans="1:3">
      <c r="A2581" s="187" t="s">
        <v>7174</v>
      </c>
      <c r="B2581" s="188">
        <v>0.98729999999999996</v>
      </c>
      <c r="C2581" s="188"/>
    </row>
    <row r="2582" spans="1:3">
      <c r="A2582" s="187" t="s">
        <v>7175</v>
      </c>
      <c r="B2582" s="188">
        <v>0.98219999999999996</v>
      </c>
      <c r="C2582" s="188"/>
    </row>
    <row r="2583" spans="1:3">
      <c r="A2583" s="187" t="s">
        <v>7176</v>
      </c>
      <c r="B2583" s="188">
        <v>0.99560000000000004</v>
      </c>
      <c r="C2583" s="188"/>
    </row>
    <row r="2584" spans="1:3">
      <c r="A2584" s="187" t="s">
        <v>7177</v>
      </c>
      <c r="B2584" s="188">
        <v>0.99909999999999999</v>
      </c>
      <c r="C2584" s="188"/>
    </row>
    <row r="2585" spans="1:3">
      <c r="A2585" s="187" t="s">
        <v>7178</v>
      </c>
      <c r="B2585" s="188">
        <v>0.99709999999999999</v>
      </c>
      <c r="C2585" s="188"/>
    </row>
    <row r="2586" spans="1:3">
      <c r="A2586" s="187" t="s">
        <v>7179</v>
      </c>
      <c r="B2586" s="188">
        <v>0.99199999999999999</v>
      </c>
      <c r="C2586" s="188"/>
    </row>
    <row r="2587" spans="1:3">
      <c r="A2587" s="187" t="s">
        <v>7180</v>
      </c>
      <c r="B2587" s="188">
        <v>0.98760000000000003</v>
      </c>
      <c r="C2587" s="188"/>
    </row>
    <row r="2588" spans="1:3">
      <c r="A2588" s="187" t="s">
        <v>7181</v>
      </c>
      <c r="B2588" s="188">
        <v>1</v>
      </c>
      <c r="C2588" s="188"/>
    </row>
    <row r="2589" spans="1:3">
      <c r="A2589" s="187" t="s">
        <v>7182</v>
      </c>
      <c r="B2589" s="188">
        <v>0.9919</v>
      </c>
      <c r="C2589" s="188"/>
    </row>
    <row r="2590" spans="1:3">
      <c r="A2590" s="187" t="s">
        <v>7183</v>
      </c>
      <c r="B2590" s="188">
        <v>0.98019999999999996</v>
      </c>
      <c r="C2590" s="188"/>
    </row>
    <row r="2591" spans="1:3">
      <c r="A2591" s="187" t="s">
        <v>7184</v>
      </c>
      <c r="B2591" s="188">
        <v>0.99650000000000005</v>
      </c>
      <c r="C2591" s="188"/>
    </row>
    <row r="2592" spans="1:3">
      <c r="A2592" s="187" t="s">
        <v>7185</v>
      </c>
      <c r="B2592" s="188">
        <v>1</v>
      </c>
      <c r="C2592" s="188"/>
    </row>
    <row r="2593" spans="1:3">
      <c r="A2593" s="187" t="s">
        <v>7186</v>
      </c>
      <c r="B2593" s="188">
        <v>1</v>
      </c>
      <c r="C2593" s="188"/>
    </row>
    <row r="2594" spans="1:3">
      <c r="A2594" s="187" t="s">
        <v>7187</v>
      </c>
      <c r="B2594" s="188">
        <v>0.99529999999999996</v>
      </c>
      <c r="C2594" s="188"/>
    </row>
    <row r="2595" spans="1:3">
      <c r="A2595" s="187" t="s">
        <v>7188</v>
      </c>
      <c r="B2595" s="188">
        <v>1</v>
      </c>
      <c r="C2595" s="188"/>
    </row>
    <row r="2596" spans="1:3">
      <c r="A2596" s="187" t="s">
        <v>7189</v>
      </c>
      <c r="B2596" s="188">
        <v>0.98409999999999997</v>
      </c>
      <c r="C2596" s="188"/>
    </row>
    <row r="2597" spans="1:3">
      <c r="A2597" s="187" t="s">
        <v>7190</v>
      </c>
      <c r="B2597" s="188">
        <v>0.97760000000000002</v>
      </c>
      <c r="C2597" s="188"/>
    </row>
    <row r="2598" spans="1:3">
      <c r="A2598" s="187" t="s">
        <v>7191</v>
      </c>
      <c r="B2598" s="188">
        <v>1</v>
      </c>
      <c r="C2598" s="188"/>
    </row>
    <row r="2599" spans="1:3">
      <c r="A2599" s="187" t="s">
        <v>7192</v>
      </c>
      <c r="B2599" s="188">
        <v>1</v>
      </c>
      <c r="C2599" s="188"/>
    </row>
    <row r="2600" spans="1:3">
      <c r="A2600" s="187" t="s">
        <v>7193</v>
      </c>
      <c r="B2600" s="188">
        <v>1</v>
      </c>
      <c r="C2600" s="188"/>
    </row>
    <row r="2601" spans="1:3">
      <c r="A2601" s="187" t="s">
        <v>9748</v>
      </c>
      <c r="B2601" s="188">
        <v>1</v>
      </c>
      <c r="C2601" s="188"/>
    </row>
    <row r="2602" spans="1:3">
      <c r="A2602" s="187" t="s">
        <v>7194</v>
      </c>
      <c r="B2602" s="188">
        <v>1</v>
      </c>
      <c r="C2602" s="188"/>
    </row>
    <row r="2603" spans="1:3">
      <c r="A2603" s="187" t="s">
        <v>7195</v>
      </c>
      <c r="B2603" s="188">
        <v>1</v>
      </c>
      <c r="C2603" s="188"/>
    </row>
    <row r="2604" spans="1:3">
      <c r="A2604" s="187" t="s">
        <v>7196</v>
      </c>
      <c r="B2604" s="188">
        <v>1</v>
      </c>
      <c r="C2604" s="188"/>
    </row>
    <row r="2605" spans="1:3">
      <c r="A2605" s="187" t="s">
        <v>7197</v>
      </c>
      <c r="B2605" s="188">
        <v>0.99229999999999996</v>
      </c>
      <c r="C2605" s="188"/>
    </row>
    <row r="2606" spans="1:3">
      <c r="A2606" s="187" t="s">
        <v>7198</v>
      </c>
      <c r="B2606" s="188">
        <v>1</v>
      </c>
      <c r="C2606" s="188"/>
    </row>
    <row r="2607" spans="1:3">
      <c r="A2607" s="187" t="s">
        <v>7199</v>
      </c>
      <c r="B2607" s="188">
        <v>1</v>
      </c>
      <c r="C2607" s="188"/>
    </row>
    <row r="2608" spans="1:3">
      <c r="A2608" s="187" t="s">
        <v>7200</v>
      </c>
      <c r="B2608" s="188">
        <v>0.97</v>
      </c>
      <c r="C2608" s="188"/>
    </row>
    <row r="2609" spans="1:3">
      <c r="A2609" s="187" t="s">
        <v>7201</v>
      </c>
      <c r="B2609" s="188">
        <v>0.99790000000000001</v>
      </c>
      <c r="C2609" s="188"/>
    </row>
    <row r="2610" spans="1:3">
      <c r="A2610" s="187" t="s">
        <v>7202</v>
      </c>
      <c r="B2610" s="188">
        <v>0.99490000000000001</v>
      </c>
      <c r="C2610" s="188"/>
    </row>
    <row r="2611" spans="1:3">
      <c r="A2611" s="187" t="s">
        <v>7255</v>
      </c>
      <c r="B2611" s="188">
        <v>0.99339999999999995</v>
      </c>
      <c r="C2611" s="188"/>
    </row>
    <row r="2612" spans="1:3">
      <c r="A2612" s="187" t="s">
        <v>7256</v>
      </c>
      <c r="B2612" s="188">
        <v>0.99619999999999997</v>
      </c>
      <c r="C2612" s="188"/>
    </row>
    <row r="2613" spans="1:3">
      <c r="A2613" s="187" t="s">
        <v>7257</v>
      </c>
      <c r="B2613" s="188">
        <v>0.99709999999999999</v>
      </c>
      <c r="C2613" s="188"/>
    </row>
    <row r="2614" spans="1:3">
      <c r="A2614" s="187" t="s">
        <v>7258</v>
      </c>
      <c r="B2614" s="188">
        <v>0.99490000000000001</v>
      </c>
      <c r="C2614" s="188"/>
    </row>
    <row r="2615" spans="1:3">
      <c r="A2615" s="187" t="s">
        <v>7259</v>
      </c>
      <c r="B2615" s="188">
        <v>0.99660000000000004</v>
      </c>
      <c r="C2615" s="188"/>
    </row>
    <row r="2616" spans="1:3">
      <c r="A2616" s="187" t="s">
        <v>7260</v>
      </c>
      <c r="B2616" s="188">
        <v>1</v>
      </c>
      <c r="C2616" s="188"/>
    </row>
    <row r="2617" spans="1:3">
      <c r="A2617" s="187" t="s">
        <v>7261</v>
      </c>
      <c r="B2617" s="188">
        <v>0.99460000000000004</v>
      </c>
      <c r="C2617" s="188"/>
    </row>
    <row r="2618" spans="1:3">
      <c r="A2618" s="187" t="s">
        <v>7262</v>
      </c>
      <c r="B2618" s="188">
        <v>1</v>
      </c>
      <c r="C2618" s="188"/>
    </row>
    <row r="2619" spans="1:3">
      <c r="A2619" s="187" t="s">
        <v>7263</v>
      </c>
      <c r="B2619" s="188">
        <v>0.98709999999999998</v>
      </c>
      <c r="C2619" s="188"/>
    </row>
    <row r="2620" spans="1:3">
      <c r="A2620" s="187" t="s">
        <v>7264</v>
      </c>
      <c r="B2620" s="188">
        <v>0.99460000000000004</v>
      </c>
      <c r="C2620" s="188"/>
    </row>
    <row r="2621" spans="1:3">
      <c r="A2621" s="187" t="s">
        <v>7265</v>
      </c>
      <c r="B2621" s="188">
        <v>0.99839999999999995</v>
      </c>
      <c r="C2621" s="188"/>
    </row>
    <row r="2622" spans="1:3">
      <c r="A2622" s="187" t="s">
        <v>7266</v>
      </c>
      <c r="B2622" s="188">
        <v>0.99270000000000003</v>
      </c>
      <c r="C2622" s="188"/>
    </row>
    <row r="2623" spans="1:3">
      <c r="A2623" s="187" t="s">
        <v>7267</v>
      </c>
      <c r="B2623" s="188">
        <v>0.999</v>
      </c>
      <c r="C2623" s="188"/>
    </row>
    <row r="2624" spans="1:3">
      <c r="A2624" s="187" t="s">
        <v>7268</v>
      </c>
      <c r="B2624" s="188">
        <v>0.99960000000000004</v>
      </c>
      <c r="C2624" s="188"/>
    </row>
    <row r="2625" spans="1:3">
      <c r="A2625" s="187" t="s">
        <v>7269</v>
      </c>
      <c r="B2625" s="188">
        <v>0.99929999999999997</v>
      </c>
      <c r="C2625" s="188"/>
    </row>
    <row r="2626" spans="1:3">
      <c r="A2626" s="187" t="s">
        <v>7270</v>
      </c>
      <c r="B2626" s="188">
        <v>0.99670000000000003</v>
      </c>
      <c r="C2626" s="188"/>
    </row>
    <row r="2627" spans="1:3">
      <c r="A2627" s="187" t="s">
        <v>7271</v>
      </c>
      <c r="B2627" s="188">
        <v>0.98760000000000003</v>
      </c>
      <c r="C2627" s="188"/>
    </row>
    <row r="2628" spans="1:3">
      <c r="A2628" s="187" t="s">
        <v>7272</v>
      </c>
      <c r="B2628" s="188">
        <v>0.99909999999999999</v>
      </c>
      <c r="C2628" s="188"/>
    </row>
    <row r="2629" spans="1:3">
      <c r="A2629" s="187" t="s">
        <v>7273</v>
      </c>
      <c r="B2629" s="188">
        <v>0.98860000000000003</v>
      </c>
      <c r="C2629" s="188"/>
    </row>
    <row r="2630" spans="1:3">
      <c r="A2630" s="187" t="s">
        <v>7274</v>
      </c>
      <c r="B2630" s="188">
        <v>0.99419999999999997</v>
      </c>
      <c r="C2630" s="188"/>
    </row>
    <row r="2631" spans="1:3">
      <c r="A2631" s="187" t="s">
        <v>7275</v>
      </c>
      <c r="B2631" s="188">
        <v>0.99819999999999998</v>
      </c>
      <c r="C2631" s="188"/>
    </row>
    <row r="2632" spans="1:3">
      <c r="A2632" s="187" t="s">
        <v>7276</v>
      </c>
      <c r="B2632" s="188">
        <v>0.99829999999999997</v>
      </c>
      <c r="C2632" s="188"/>
    </row>
    <row r="2633" spans="1:3">
      <c r="A2633" s="187" t="s">
        <v>7277</v>
      </c>
      <c r="B2633" s="188">
        <v>0.99709999999999999</v>
      </c>
      <c r="C2633" s="188"/>
    </row>
    <row r="2634" spans="1:3">
      <c r="A2634" s="187" t="s">
        <v>7278</v>
      </c>
      <c r="B2634" s="188">
        <v>1</v>
      </c>
      <c r="C2634" s="188"/>
    </row>
    <row r="2635" spans="1:3">
      <c r="A2635" s="187" t="s">
        <v>7279</v>
      </c>
      <c r="B2635" s="188">
        <v>0.99590000000000001</v>
      </c>
      <c r="C2635" s="188"/>
    </row>
    <row r="2636" spans="1:3">
      <c r="A2636" s="187" t="s">
        <v>7280</v>
      </c>
      <c r="B2636" s="188">
        <v>0.99329999999999996</v>
      </c>
      <c r="C2636" s="188"/>
    </row>
    <row r="2637" spans="1:3">
      <c r="A2637" s="187" t="s">
        <v>7281</v>
      </c>
      <c r="B2637" s="188">
        <v>0.99670000000000003</v>
      </c>
      <c r="C2637" s="188"/>
    </row>
    <row r="2638" spans="1:3">
      <c r="A2638" s="187" t="s">
        <v>7282</v>
      </c>
      <c r="B2638" s="188">
        <v>0.99950000000000006</v>
      </c>
      <c r="C2638" s="188"/>
    </row>
    <row r="2639" spans="1:3">
      <c r="A2639" s="187" t="s">
        <v>7283</v>
      </c>
      <c r="B2639" s="188">
        <v>0.98609999999999998</v>
      </c>
      <c r="C2639" s="188"/>
    </row>
    <row r="2640" spans="1:3">
      <c r="A2640" s="187" t="s">
        <v>7284</v>
      </c>
      <c r="B2640" s="188">
        <v>0.99839999999999995</v>
      </c>
      <c r="C2640" s="188"/>
    </row>
    <row r="2641" spans="1:3">
      <c r="A2641" s="187" t="s">
        <v>7285</v>
      </c>
      <c r="B2641" s="188">
        <v>0.99729999999999996</v>
      </c>
      <c r="C2641" s="188"/>
    </row>
    <row r="2642" spans="1:3">
      <c r="A2642" s="187" t="s">
        <v>9749</v>
      </c>
      <c r="B2642" s="188">
        <v>0.99560000000000004</v>
      </c>
      <c r="C2642" s="188"/>
    </row>
    <row r="2643" spans="1:3">
      <c r="A2643" s="187" t="s">
        <v>7286</v>
      </c>
      <c r="B2643" s="188">
        <v>0.99590000000000001</v>
      </c>
      <c r="C2643" s="188"/>
    </row>
    <row r="2644" spans="1:3">
      <c r="A2644" s="187" t="s">
        <v>7287</v>
      </c>
      <c r="B2644" s="188">
        <v>0.99770000000000003</v>
      </c>
      <c r="C2644" s="188"/>
    </row>
    <row r="2645" spans="1:3">
      <c r="A2645" s="187" t="s">
        <v>7288</v>
      </c>
      <c r="B2645" s="188">
        <v>0.98629999999999995</v>
      </c>
      <c r="C2645" s="188"/>
    </row>
    <row r="2646" spans="1:3">
      <c r="A2646" s="187" t="s">
        <v>7289</v>
      </c>
      <c r="B2646" s="188">
        <v>0.99839999999999995</v>
      </c>
      <c r="C2646" s="188"/>
    </row>
    <row r="2647" spans="1:3">
      <c r="A2647" s="187" t="s">
        <v>7290</v>
      </c>
      <c r="B2647" s="188">
        <v>0.99539999999999995</v>
      </c>
      <c r="C2647" s="188"/>
    </row>
    <row r="2648" spans="1:3">
      <c r="A2648" s="187" t="s">
        <v>7291</v>
      </c>
      <c r="B2648" s="188">
        <v>0.99909999999999999</v>
      </c>
      <c r="C2648" s="188"/>
    </row>
    <row r="2649" spans="1:3">
      <c r="A2649" s="187" t="s">
        <v>7292</v>
      </c>
      <c r="B2649" s="188">
        <v>0.97929999999999995</v>
      </c>
      <c r="C2649" s="188"/>
    </row>
    <row r="2650" spans="1:3">
      <c r="A2650" s="187" t="s">
        <v>7293</v>
      </c>
      <c r="B2650" s="188">
        <v>1</v>
      </c>
      <c r="C2650" s="188"/>
    </row>
    <row r="2651" spans="1:3">
      <c r="A2651" s="187" t="s">
        <v>9750</v>
      </c>
      <c r="B2651" s="188">
        <v>0.98929999999999996</v>
      </c>
      <c r="C2651" s="188"/>
    </row>
    <row r="2652" spans="1:3">
      <c r="A2652" s="187" t="s">
        <v>7294</v>
      </c>
      <c r="B2652" s="188">
        <v>1</v>
      </c>
      <c r="C2652" s="188"/>
    </row>
    <row r="2653" spans="1:3">
      <c r="A2653" s="187" t="s">
        <v>7295</v>
      </c>
      <c r="B2653" s="188">
        <v>0.99590000000000001</v>
      </c>
      <c r="C2653" s="188"/>
    </row>
    <row r="2654" spans="1:3">
      <c r="A2654" s="187" t="s">
        <v>7296</v>
      </c>
      <c r="B2654" s="188">
        <v>0.99019999999999997</v>
      </c>
      <c r="C2654" s="188"/>
    </row>
    <row r="2655" spans="1:3">
      <c r="A2655" s="187" t="s">
        <v>7297</v>
      </c>
      <c r="B2655" s="188">
        <v>0.99519999999999997</v>
      </c>
      <c r="C2655" s="188"/>
    </row>
    <row r="2656" spans="1:3">
      <c r="A2656" s="187" t="s">
        <v>9751</v>
      </c>
      <c r="B2656" s="188">
        <v>1</v>
      </c>
      <c r="C2656" s="188"/>
    </row>
    <row r="2657" spans="1:3">
      <c r="A2657" s="187" t="s">
        <v>7298</v>
      </c>
      <c r="B2657" s="188">
        <v>0.98960000000000004</v>
      </c>
      <c r="C2657" s="188"/>
    </row>
    <row r="2658" spans="1:3">
      <c r="A2658" s="187" t="s">
        <v>7299</v>
      </c>
      <c r="B2658" s="188">
        <v>0.99460000000000004</v>
      </c>
      <c r="C2658" s="188"/>
    </row>
    <row r="2659" spans="1:3">
      <c r="A2659" s="187" t="s">
        <v>7300</v>
      </c>
      <c r="B2659" s="188">
        <v>0.99719999999999998</v>
      </c>
      <c r="C2659" s="188"/>
    </row>
    <row r="2660" spans="1:3">
      <c r="A2660" s="187" t="s">
        <v>7301</v>
      </c>
      <c r="B2660" s="188">
        <v>0.99909999999999999</v>
      </c>
      <c r="C2660" s="188"/>
    </row>
    <row r="2661" spans="1:3">
      <c r="A2661" s="187" t="s">
        <v>7302</v>
      </c>
      <c r="B2661" s="188">
        <v>1</v>
      </c>
      <c r="C2661" s="188"/>
    </row>
    <row r="2662" spans="1:3">
      <c r="A2662" s="187" t="s">
        <v>7303</v>
      </c>
      <c r="B2662" s="188">
        <v>0.98880000000000001</v>
      </c>
      <c r="C2662" s="188"/>
    </row>
    <row r="2663" spans="1:3">
      <c r="A2663" s="187" t="s">
        <v>7304</v>
      </c>
      <c r="B2663" s="188">
        <v>0.97289999999999999</v>
      </c>
      <c r="C2663" s="188"/>
    </row>
    <row r="2664" spans="1:3">
      <c r="A2664" s="187" t="s">
        <v>7305</v>
      </c>
      <c r="B2664" s="188">
        <v>0.98260000000000003</v>
      </c>
      <c r="C2664" s="188"/>
    </row>
    <row r="2665" spans="1:3">
      <c r="A2665" s="187" t="s">
        <v>7306</v>
      </c>
      <c r="B2665" s="188">
        <v>0.99839999999999995</v>
      </c>
      <c r="C2665" s="188"/>
    </row>
    <row r="2666" spans="1:3">
      <c r="A2666" s="187" t="s">
        <v>7307</v>
      </c>
      <c r="B2666" s="188">
        <v>0.97629999999999995</v>
      </c>
      <c r="C2666" s="188"/>
    </row>
    <row r="2667" spans="1:3">
      <c r="A2667" s="187" t="s">
        <v>7308</v>
      </c>
      <c r="B2667" s="188">
        <v>0.97950000000000004</v>
      </c>
      <c r="C2667" s="188"/>
    </row>
    <row r="2668" spans="1:3">
      <c r="A2668" s="187" t="s">
        <v>7309</v>
      </c>
      <c r="B2668" s="188">
        <v>1</v>
      </c>
      <c r="C2668" s="188"/>
    </row>
    <row r="2669" spans="1:3">
      <c r="A2669" s="187" t="s">
        <v>7310</v>
      </c>
      <c r="B2669" s="188">
        <v>0.99950000000000006</v>
      </c>
      <c r="C2669" s="188"/>
    </row>
    <row r="2670" spans="1:3">
      <c r="A2670" s="187" t="s">
        <v>7311</v>
      </c>
      <c r="B2670" s="188">
        <v>0.98770000000000002</v>
      </c>
      <c r="C2670" s="188"/>
    </row>
    <row r="2671" spans="1:3">
      <c r="A2671" s="187" t="s">
        <v>7312</v>
      </c>
      <c r="B2671" s="188">
        <v>0.99839999999999995</v>
      </c>
      <c r="C2671" s="188"/>
    </row>
    <row r="2672" spans="1:3">
      <c r="A2672" s="187" t="s">
        <v>7313</v>
      </c>
      <c r="B2672" s="188">
        <v>0.99339999999999995</v>
      </c>
      <c r="C2672" s="188"/>
    </row>
    <row r="2673" spans="1:3">
      <c r="A2673" s="187" t="s">
        <v>7314</v>
      </c>
      <c r="B2673" s="188">
        <v>1</v>
      </c>
      <c r="C2673" s="188"/>
    </row>
    <row r="2674" spans="1:3">
      <c r="A2674" s="187" t="s">
        <v>7315</v>
      </c>
      <c r="B2674" s="188">
        <v>1</v>
      </c>
      <c r="C2674" s="188"/>
    </row>
    <row r="2675" spans="1:3">
      <c r="A2675" s="187" t="s">
        <v>7316</v>
      </c>
      <c r="B2675" s="188">
        <v>0.998</v>
      </c>
      <c r="C2675" s="188"/>
    </row>
    <row r="2676" spans="1:3">
      <c r="A2676" s="187" t="s">
        <v>7317</v>
      </c>
      <c r="B2676" s="188">
        <v>0.99450000000000005</v>
      </c>
      <c r="C2676" s="188"/>
    </row>
    <row r="2677" spans="1:3">
      <c r="A2677" s="187" t="s">
        <v>7318</v>
      </c>
      <c r="B2677" s="188">
        <v>0.9929</v>
      </c>
      <c r="C2677" s="188"/>
    </row>
    <row r="2678" spans="1:3">
      <c r="A2678" s="187" t="s">
        <v>7319</v>
      </c>
      <c r="B2678" s="188">
        <v>0.99929999999999997</v>
      </c>
      <c r="C2678" s="188"/>
    </row>
    <row r="2679" spans="1:3">
      <c r="A2679" s="187" t="s">
        <v>7320</v>
      </c>
      <c r="B2679" s="188">
        <v>0.99729999999999996</v>
      </c>
      <c r="C2679" s="188"/>
    </row>
    <row r="2680" spans="1:3">
      <c r="A2680" s="187" t="s">
        <v>7322</v>
      </c>
      <c r="B2680" s="188">
        <v>0.99909999999999999</v>
      </c>
      <c r="C2680" s="188"/>
    </row>
    <row r="2681" spans="1:3">
      <c r="A2681" s="187" t="s">
        <v>7323</v>
      </c>
      <c r="B2681" s="188">
        <v>1</v>
      </c>
      <c r="C2681" s="188"/>
    </row>
    <row r="2682" spans="1:3">
      <c r="A2682" s="187" t="s">
        <v>7324</v>
      </c>
      <c r="B2682" s="188">
        <v>0.98880000000000001</v>
      </c>
      <c r="C2682" s="188"/>
    </row>
    <row r="2683" spans="1:3">
      <c r="A2683" s="187" t="s">
        <v>7325</v>
      </c>
      <c r="B2683" s="188">
        <v>1</v>
      </c>
      <c r="C2683" s="188"/>
    </row>
    <row r="2684" spans="1:3">
      <c r="A2684" s="187" t="s">
        <v>7326</v>
      </c>
      <c r="B2684" s="188">
        <v>1</v>
      </c>
      <c r="C2684" s="188"/>
    </row>
    <row r="2685" spans="1:3">
      <c r="A2685" s="187" t="s">
        <v>7327</v>
      </c>
      <c r="B2685" s="188">
        <v>1</v>
      </c>
      <c r="C2685" s="188"/>
    </row>
    <row r="2686" spans="1:3">
      <c r="A2686" s="187" t="s">
        <v>7328</v>
      </c>
      <c r="B2686" s="188">
        <v>0.99990000000000001</v>
      </c>
      <c r="C2686" s="188"/>
    </row>
    <row r="2687" spans="1:3">
      <c r="A2687" s="187" t="s">
        <v>7329</v>
      </c>
      <c r="B2687" s="188">
        <v>1</v>
      </c>
      <c r="C2687" s="188"/>
    </row>
    <row r="2688" spans="1:3">
      <c r="A2688" s="187" t="s">
        <v>7330</v>
      </c>
      <c r="B2688" s="188">
        <v>1</v>
      </c>
      <c r="C2688" s="188"/>
    </row>
    <row r="2689" spans="1:3">
      <c r="A2689" s="187" t="s">
        <v>7331</v>
      </c>
      <c r="B2689" s="188">
        <v>0.99980000000000002</v>
      </c>
      <c r="C2689" s="188"/>
    </row>
    <row r="2690" spans="1:3">
      <c r="A2690" s="187" t="s">
        <v>7332</v>
      </c>
      <c r="B2690" s="188">
        <v>0.99639999999999995</v>
      </c>
      <c r="C2690" s="188"/>
    </row>
    <row r="2691" spans="1:3">
      <c r="A2691" s="187" t="s">
        <v>7333</v>
      </c>
      <c r="B2691" s="188">
        <v>1</v>
      </c>
      <c r="C2691" s="188"/>
    </row>
    <row r="2692" spans="1:3">
      <c r="A2692" s="187" t="s">
        <v>7334</v>
      </c>
      <c r="B2692" s="188">
        <v>1</v>
      </c>
      <c r="C2692" s="188"/>
    </row>
    <row r="2693" spans="1:3">
      <c r="A2693" s="187" t="s">
        <v>7335</v>
      </c>
      <c r="B2693" s="188">
        <v>0.99960000000000004</v>
      </c>
      <c r="C2693" s="188"/>
    </row>
    <row r="2694" spans="1:3">
      <c r="A2694" s="187" t="s">
        <v>7336</v>
      </c>
      <c r="B2694" s="188">
        <v>1</v>
      </c>
      <c r="C2694" s="188"/>
    </row>
    <row r="2695" spans="1:3">
      <c r="A2695" s="187" t="s">
        <v>7337</v>
      </c>
      <c r="B2695" s="188">
        <v>1</v>
      </c>
      <c r="C2695" s="188"/>
    </row>
    <row r="2696" spans="1:3">
      <c r="A2696" s="187" t="s">
        <v>7338</v>
      </c>
      <c r="B2696" s="188">
        <v>1</v>
      </c>
      <c r="C2696" s="188"/>
    </row>
    <row r="2697" spans="1:3">
      <c r="A2697" s="187" t="s">
        <v>7339</v>
      </c>
      <c r="B2697" s="188">
        <v>1</v>
      </c>
      <c r="C2697" s="188"/>
    </row>
    <row r="2698" spans="1:3">
      <c r="A2698" s="187" t="s">
        <v>7340</v>
      </c>
      <c r="B2698" s="188">
        <v>1</v>
      </c>
      <c r="C2698" s="188"/>
    </row>
    <row r="2699" spans="1:3">
      <c r="A2699" s="187" t="s">
        <v>9752</v>
      </c>
      <c r="B2699" s="188">
        <v>1</v>
      </c>
      <c r="C2699" s="188"/>
    </row>
    <row r="2700" spans="1:3">
      <c r="A2700" s="187" t="s">
        <v>7341</v>
      </c>
      <c r="B2700" s="188">
        <v>1</v>
      </c>
      <c r="C2700" s="188"/>
    </row>
    <row r="2701" spans="1:3">
      <c r="A2701" s="187" t="s">
        <v>7342</v>
      </c>
      <c r="B2701" s="188">
        <v>1</v>
      </c>
      <c r="C2701" s="188"/>
    </row>
    <row r="2702" spans="1:3">
      <c r="A2702" s="187" t="s">
        <v>7343</v>
      </c>
      <c r="B2702" s="188">
        <v>1</v>
      </c>
      <c r="C2702" s="188"/>
    </row>
    <row r="2703" spans="1:3">
      <c r="A2703" s="187" t="s">
        <v>7344</v>
      </c>
      <c r="B2703" s="188">
        <v>0.98419999999999996</v>
      </c>
      <c r="C2703" s="188"/>
    </row>
    <row r="2704" spans="1:3">
      <c r="A2704" s="187" t="s">
        <v>7345</v>
      </c>
      <c r="B2704" s="188">
        <v>0.99470000000000003</v>
      </c>
      <c r="C2704" s="188"/>
    </row>
    <row r="2705" spans="1:3">
      <c r="A2705" s="187" t="s">
        <v>7346</v>
      </c>
      <c r="B2705" s="188">
        <v>0.98260000000000003</v>
      </c>
      <c r="C2705" s="188"/>
    </row>
    <row r="2706" spans="1:3">
      <c r="A2706" s="187" t="s">
        <v>7347</v>
      </c>
      <c r="B2706" s="188">
        <v>0.99419999999999997</v>
      </c>
      <c r="C2706" s="188"/>
    </row>
    <row r="2707" spans="1:3">
      <c r="A2707" s="187" t="s">
        <v>7348</v>
      </c>
      <c r="B2707" s="188">
        <v>0.99750000000000005</v>
      </c>
      <c r="C2707" s="188"/>
    </row>
    <row r="2708" spans="1:3">
      <c r="A2708" s="187" t="s">
        <v>7349</v>
      </c>
      <c r="B2708" s="188">
        <v>0.99780000000000002</v>
      </c>
      <c r="C2708" s="188"/>
    </row>
    <row r="2709" spans="1:3">
      <c r="A2709" s="187" t="s">
        <v>7350</v>
      </c>
      <c r="B2709" s="188">
        <v>0.99480000000000002</v>
      </c>
      <c r="C2709" s="188"/>
    </row>
    <row r="2710" spans="1:3">
      <c r="A2710" s="187" t="s">
        <v>7351</v>
      </c>
      <c r="B2710" s="188">
        <v>0.99839999999999995</v>
      </c>
      <c r="C2710" s="188"/>
    </row>
    <row r="2711" spans="1:3">
      <c r="A2711" s="187" t="s">
        <v>7352</v>
      </c>
      <c r="B2711" s="188">
        <v>0.99129999999999996</v>
      </c>
      <c r="C2711" s="188"/>
    </row>
    <row r="2712" spans="1:3">
      <c r="A2712" s="187" t="s">
        <v>7353</v>
      </c>
      <c r="B2712" s="188">
        <v>0.997</v>
      </c>
      <c r="C2712" s="188"/>
    </row>
    <row r="2713" spans="1:3">
      <c r="A2713" s="187" t="s">
        <v>7354</v>
      </c>
      <c r="B2713" s="188">
        <v>0.99180000000000001</v>
      </c>
      <c r="C2713" s="188"/>
    </row>
    <row r="2714" spans="1:3">
      <c r="A2714" s="187" t="s">
        <v>7355</v>
      </c>
      <c r="B2714" s="188">
        <v>0.99819999999999998</v>
      </c>
      <c r="C2714" s="188"/>
    </row>
    <row r="2715" spans="1:3">
      <c r="A2715" s="187" t="s">
        <v>7356</v>
      </c>
      <c r="B2715" s="188">
        <v>0.99339999999999995</v>
      </c>
      <c r="C2715" s="188"/>
    </row>
    <row r="2716" spans="1:3">
      <c r="A2716" s="187" t="s">
        <v>7357</v>
      </c>
      <c r="B2716" s="188">
        <v>0.98809999999999998</v>
      </c>
      <c r="C2716" s="188"/>
    </row>
    <row r="2717" spans="1:3">
      <c r="A2717" s="187" t="s">
        <v>7358</v>
      </c>
      <c r="B2717" s="188">
        <v>0.99550000000000005</v>
      </c>
      <c r="C2717" s="188"/>
    </row>
    <row r="2718" spans="1:3">
      <c r="A2718" s="187" t="s">
        <v>7359</v>
      </c>
      <c r="B2718" s="188">
        <v>0.98299999999999998</v>
      </c>
      <c r="C2718" s="188"/>
    </row>
    <row r="2719" spans="1:3">
      <c r="A2719" s="187" t="s">
        <v>7360</v>
      </c>
      <c r="B2719" s="188">
        <v>0.99939999999999996</v>
      </c>
      <c r="C2719" s="188"/>
    </row>
    <row r="2720" spans="1:3">
      <c r="A2720" s="187" t="s">
        <v>7361</v>
      </c>
      <c r="B2720" s="188">
        <v>0.98960000000000004</v>
      </c>
      <c r="C2720" s="188"/>
    </row>
    <row r="2721" spans="1:3">
      <c r="A2721" s="187" t="s">
        <v>7362</v>
      </c>
      <c r="B2721" s="188">
        <v>0.99009999999999998</v>
      </c>
      <c r="C2721" s="188"/>
    </row>
    <row r="2722" spans="1:3">
      <c r="A2722" s="187" t="s">
        <v>7363</v>
      </c>
      <c r="B2722" s="188">
        <v>1</v>
      </c>
      <c r="C2722" s="188"/>
    </row>
    <row r="2723" spans="1:3">
      <c r="A2723" s="187" t="s">
        <v>7364</v>
      </c>
      <c r="B2723" s="188">
        <v>0.97840000000000005</v>
      </c>
      <c r="C2723" s="188"/>
    </row>
    <row r="2724" spans="1:3">
      <c r="A2724" s="187" t="s">
        <v>7365</v>
      </c>
      <c r="B2724" s="188">
        <v>0.99560000000000004</v>
      </c>
      <c r="C2724" s="188"/>
    </row>
    <row r="2725" spans="1:3">
      <c r="A2725" s="187" t="s">
        <v>7366</v>
      </c>
      <c r="B2725" s="188">
        <v>0.98260000000000003</v>
      </c>
      <c r="C2725" s="188"/>
    </row>
    <row r="2726" spans="1:3">
      <c r="A2726" s="187" t="s">
        <v>7367</v>
      </c>
      <c r="B2726" s="188">
        <v>0.99880000000000002</v>
      </c>
      <c r="C2726" s="188"/>
    </row>
    <row r="2727" spans="1:3">
      <c r="A2727" s="187" t="s">
        <v>7368</v>
      </c>
      <c r="B2727" s="188">
        <v>0.97</v>
      </c>
      <c r="C2727" s="188"/>
    </row>
    <row r="2728" spans="1:3">
      <c r="A2728" s="187" t="s">
        <v>7369</v>
      </c>
      <c r="B2728" s="188">
        <v>0.99160000000000004</v>
      </c>
      <c r="C2728" s="188"/>
    </row>
    <row r="2729" spans="1:3">
      <c r="A2729" s="187" t="s">
        <v>7370</v>
      </c>
      <c r="B2729" s="188">
        <v>1</v>
      </c>
      <c r="C2729" s="188"/>
    </row>
    <row r="2730" spans="1:3">
      <c r="A2730" s="187" t="s">
        <v>7371</v>
      </c>
      <c r="B2730" s="188">
        <v>0.98819999999999997</v>
      </c>
      <c r="C2730" s="188"/>
    </row>
    <row r="2731" spans="1:3">
      <c r="A2731" s="187" t="s">
        <v>7372</v>
      </c>
      <c r="B2731" s="188">
        <v>0.99890000000000001</v>
      </c>
      <c r="C2731" s="188"/>
    </row>
    <row r="2732" spans="1:3">
      <c r="A2732" s="187" t="s">
        <v>7373</v>
      </c>
      <c r="B2732" s="188">
        <v>0.99819999999999998</v>
      </c>
      <c r="C2732" s="188"/>
    </row>
    <row r="2733" spans="1:3">
      <c r="A2733" s="187" t="s">
        <v>9753</v>
      </c>
      <c r="B2733" s="188">
        <v>0.99390000000000001</v>
      </c>
      <c r="C2733" s="188"/>
    </row>
    <row r="2734" spans="1:3">
      <c r="A2734" s="187" t="s">
        <v>7374</v>
      </c>
      <c r="B2734" s="188">
        <v>0.99539999999999995</v>
      </c>
      <c r="C2734" s="188"/>
    </row>
    <row r="2735" spans="1:3">
      <c r="A2735" s="187" t="s">
        <v>9754</v>
      </c>
      <c r="B2735" s="188">
        <v>1</v>
      </c>
      <c r="C2735" s="188"/>
    </row>
    <row r="2736" spans="1:3">
      <c r="A2736" s="187" t="s">
        <v>7375</v>
      </c>
      <c r="B2736" s="188">
        <v>0.99280000000000002</v>
      </c>
      <c r="C2736" s="188"/>
    </row>
    <row r="2737" spans="1:3">
      <c r="A2737" s="187" t="s">
        <v>7376</v>
      </c>
      <c r="B2737" s="188">
        <v>0.99629999999999996</v>
      </c>
      <c r="C2737" s="188"/>
    </row>
    <row r="2738" spans="1:3">
      <c r="A2738" s="187" t="s">
        <v>7377</v>
      </c>
      <c r="B2738" s="188">
        <v>0.98099999999999998</v>
      </c>
      <c r="C2738" s="188"/>
    </row>
    <row r="2739" spans="1:3">
      <c r="A2739" s="187" t="s">
        <v>7378</v>
      </c>
      <c r="B2739" s="188">
        <v>0.998</v>
      </c>
      <c r="C2739" s="188"/>
    </row>
    <row r="2740" spans="1:3">
      <c r="A2740" s="187" t="s">
        <v>7379</v>
      </c>
      <c r="B2740" s="188">
        <v>0.99680000000000002</v>
      </c>
      <c r="C2740" s="188"/>
    </row>
    <row r="2741" spans="1:3">
      <c r="A2741" s="187" t="s">
        <v>7380</v>
      </c>
      <c r="B2741" s="188">
        <v>0.99119999999999997</v>
      </c>
      <c r="C2741" s="188"/>
    </row>
    <row r="2742" spans="1:3">
      <c r="A2742" s="187" t="s">
        <v>7381</v>
      </c>
      <c r="B2742" s="188">
        <v>0.98350000000000004</v>
      </c>
      <c r="C2742" s="188"/>
    </row>
    <row r="2743" spans="1:3">
      <c r="A2743" s="187" t="s">
        <v>9755</v>
      </c>
      <c r="B2743" s="188">
        <v>0.99670000000000003</v>
      </c>
      <c r="C2743" s="188"/>
    </row>
    <row r="2744" spans="1:3">
      <c r="A2744" s="187" t="s">
        <v>7382</v>
      </c>
      <c r="B2744" s="188">
        <v>0.98550000000000004</v>
      </c>
      <c r="C2744" s="188"/>
    </row>
    <row r="2745" spans="1:3">
      <c r="A2745" s="187" t="s">
        <v>7383</v>
      </c>
      <c r="B2745" s="188">
        <v>0.99029999999999996</v>
      </c>
      <c r="C2745" s="188"/>
    </row>
    <row r="2746" spans="1:3">
      <c r="A2746" s="187" t="s">
        <v>7384</v>
      </c>
      <c r="B2746" s="188">
        <v>1</v>
      </c>
      <c r="C2746" s="188"/>
    </row>
    <row r="2747" spans="1:3">
      <c r="A2747" s="187" t="s">
        <v>7385</v>
      </c>
      <c r="B2747" s="188">
        <v>0.98329999999999995</v>
      </c>
      <c r="C2747" s="188"/>
    </row>
    <row r="2748" spans="1:3">
      <c r="A2748" s="187" t="s">
        <v>7386</v>
      </c>
      <c r="B2748" s="188">
        <v>0.97629999999999995</v>
      </c>
      <c r="C2748" s="188"/>
    </row>
    <row r="2749" spans="1:3">
      <c r="A2749" s="187" t="s">
        <v>7387</v>
      </c>
      <c r="B2749" s="188">
        <v>0.99219999999999997</v>
      </c>
      <c r="C2749" s="188"/>
    </row>
    <row r="2750" spans="1:3">
      <c r="A2750" s="187" t="s">
        <v>7388</v>
      </c>
      <c r="B2750" s="188">
        <v>0.99809999999999999</v>
      </c>
      <c r="C2750" s="188"/>
    </row>
    <row r="2751" spans="1:3">
      <c r="A2751" s="187" t="s">
        <v>7389</v>
      </c>
      <c r="B2751" s="188">
        <v>0.99970000000000003</v>
      </c>
      <c r="C2751" s="188"/>
    </row>
    <row r="2752" spans="1:3">
      <c r="A2752" s="187" t="s">
        <v>7390</v>
      </c>
      <c r="B2752" s="188">
        <v>0.99770000000000003</v>
      </c>
      <c r="C2752" s="188"/>
    </row>
    <row r="2753" spans="1:3">
      <c r="A2753" s="187" t="s">
        <v>7391</v>
      </c>
      <c r="B2753" s="188">
        <v>0.98340000000000005</v>
      </c>
      <c r="C2753" s="188"/>
    </row>
    <row r="2754" spans="1:3">
      <c r="A2754" s="187" t="s">
        <v>7392</v>
      </c>
      <c r="B2754" s="188">
        <v>0.99729999999999996</v>
      </c>
      <c r="C2754" s="188"/>
    </row>
    <row r="2755" spans="1:3">
      <c r="A2755" s="187" t="s">
        <v>7393</v>
      </c>
      <c r="B2755" s="188">
        <v>0.99960000000000004</v>
      </c>
      <c r="C2755" s="188"/>
    </row>
    <row r="2756" spans="1:3">
      <c r="A2756" s="187" t="s">
        <v>7394</v>
      </c>
      <c r="B2756" s="188">
        <v>0.99609999999999999</v>
      </c>
      <c r="C2756" s="188"/>
    </row>
    <row r="2757" spans="1:3">
      <c r="A2757" s="187" t="s">
        <v>7395</v>
      </c>
      <c r="B2757" s="188">
        <v>0.99980000000000002</v>
      </c>
      <c r="C2757" s="188"/>
    </row>
    <row r="2758" spans="1:3">
      <c r="A2758" s="187" t="s">
        <v>7396</v>
      </c>
      <c r="B2758" s="188">
        <v>1</v>
      </c>
      <c r="C2758" s="188"/>
    </row>
    <row r="2759" spans="1:3">
      <c r="A2759" s="187" t="s">
        <v>7397</v>
      </c>
      <c r="B2759" s="188">
        <v>0.99919999999999998</v>
      </c>
      <c r="C2759" s="188"/>
    </row>
    <row r="2760" spans="1:3">
      <c r="A2760" s="187" t="s">
        <v>7398</v>
      </c>
      <c r="B2760" s="188">
        <v>1</v>
      </c>
      <c r="C2760" s="188"/>
    </row>
    <row r="2761" spans="1:3">
      <c r="A2761" s="187" t="s">
        <v>7399</v>
      </c>
      <c r="B2761" s="188">
        <v>0.99490000000000001</v>
      </c>
      <c r="C2761" s="188"/>
    </row>
    <row r="2762" spans="1:3">
      <c r="A2762" s="187" t="s">
        <v>7400</v>
      </c>
      <c r="B2762" s="188">
        <v>0.99839999999999995</v>
      </c>
      <c r="C2762" s="188"/>
    </row>
    <row r="2763" spans="1:3">
      <c r="A2763" s="187" t="s">
        <v>7401</v>
      </c>
      <c r="B2763" s="188">
        <v>0.99580000000000002</v>
      </c>
      <c r="C2763" s="188"/>
    </row>
    <row r="2764" spans="1:3">
      <c r="A2764" s="187" t="s">
        <v>7402</v>
      </c>
      <c r="B2764" s="188">
        <v>1</v>
      </c>
      <c r="C2764" s="188"/>
    </row>
    <row r="2765" spans="1:3">
      <c r="A2765" s="187" t="s">
        <v>7403</v>
      </c>
      <c r="B2765" s="188">
        <v>0.97</v>
      </c>
      <c r="C2765" s="188"/>
    </row>
    <row r="2766" spans="1:3">
      <c r="A2766" s="187" t="s">
        <v>7404</v>
      </c>
      <c r="B2766" s="188">
        <v>1</v>
      </c>
      <c r="C2766" s="188"/>
    </row>
    <row r="2767" spans="1:3">
      <c r="A2767" s="187" t="s">
        <v>7405</v>
      </c>
      <c r="B2767" s="188">
        <v>0.999</v>
      </c>
      <c r="C2767" s="188"/>
    </row>
    <row r="2768" spans="1:3">
      <c r="A2768" s="187" t="s">
        <v>7406</v>
      </c>
      <c r="B2768" s="188">
        <v>1</v>
      </c>
      <c r="C2768" s="188"/>
    </row>
    <row r="2769" spans="1:3">
      <c r="A2769" s="187" t="s">
        <v>7407</v>
      </c>
      <c r="B2769" s="188">
        <v>0.99729999999999996</v>
      </c>
      <c r="C2769" s="188"/>
    </row>
    <row r="2770" spans="1:3">
      <c r="A2770" s="187" t="s">
        <v>7408</v>
      </c>
      <c r="B2770" s="188">
        <v>0.999</v>
      </c>
      <c r="C2770" s="188"/>
    </row>
    <row r="2771" spans="1:3">
      <c r="A2771" s="187" t="s">
        <v>7409</v>
      </c>
      <c r="B2771" s="188">
        <v>0.9869</v>
      </c>
      <c r="C2771" s="188"/>
    </row>
    <row r="2772" spans="1:3">
      <c r="A2772" s="187" t="s">
        <v>7410</v>
      </c>
      <c r="B2772" s="188">
        <v>1</v>
      </c>
      <c r="C2772" s="188"/>
    </row>
    <row r="2773" spans="1:3">
      <c r="A2773" s="187" t="s">
        <v>7411</v>
      </c>
      <c r="B2773" s="188">
        <v>0.99339999999999995</v>
      </c>
      <c r="C2773" s="188"/>
    </row>
    <row r="2774" spans="1:3">
      <c r="A2774" s="187" t="s">
        <v>7412</v>
      </c>
      <c r="B2774" s="188">
        <v>0.99170000000000003</v>
      </c>
      <c r="C2774" s="188"/>
    </row>
    <row r="2775" spans="1:3">
      <c r="A2775" s="187" t="s">
        <v>7413</v>
      </c>
      <c r="B2775" s="188">
        <v>0.998</v>
      </c>
      <c r="C2775" s="188"/>
    </row>
    <row r="2776" spans="1:3">
      <c r="A2776" s="187" t="s">
        <v>7414</v>
      </c>
      <c r="B2776" s="188">
        <v>0.99729999999999996</v>
      </c>
      <c r="C2776" s="188"/>
    </row>
    <row r="2777" spans="1:3">
      <c r="A2777" s="187" t="s">
        <v>7415</v>
      </c>
      <c r="B2777" s="188">
        <v>0.99029999999999996</v>
      </c>
      <c r="C2777" s="188"/>
    </row>
    <row r="2778" spans="1:3">
      <c r="A2778" s="187" t="s">
        <v>7416</v>
      </c>
      <c r="B2778" s="188">
        <v>1</v>
      </c>
      <c r="C2778" s="188"/>
    </row>
    <row r="2779" spans="1:3">
      <c r="A2779" s="187" t="s">
        <v>7417</v>
      </c>
      <c r="B2779" s="188">
        <v>0.99070000000000003</v>
      </c>
      <c r="C2779" s="188"/>
    </row>
    <row r="2780" spans="1:3">
      <c r="A2780" s="187" t="s">
        <v>7418</v>
      </c>
      <c r="B2780" s="188">
        <v>1</v>
      </c>
      <c r="C2780" s="188"/>
    </row>
    <row r="2781" spans="1:3">
      <c r="A2781" s="187" t="s">
        <v>7419</v>
      </c>
      <c r="B2781" s="188">
        <v>1</v>
      </c>
      <c r="C2781" s="188"/>
    </row>
    <row r="2782" spans="1:3">
      <c r="A2782" s="187" t="s">
        <v>7420</v>
      </c>
      <c r="B2782" s="188">
        <v>0.9879</v>
      </c>
      <c r="C2782" s="188"/>
    </row>
    <row r="2783" spans="1:3">
      <c r="A2783" s="187" t="s">
        <v>7421</v>
      </c>
      <c r="B2783" s="188">
        <v>0.99419999999999997</v>
      </c>
      <c r="C2783" s="188"/>
    </row>
    <row r="2784" spans="1:3">
      <c r="A2784" s="187" t="s">
        <v>7422</v>
      </c>
      <c r="B2784" s="188">
        <v>0.99690000000000001</v>
      </c>
      <c r="C2784" s="188"/>
    </row>
    <row r="2785" spans="1:3">
      <c r="A2785" s="187" t="s">
        <v>7423</v>
      </c>
      <c r="B2785" s="188">
        <v>0.99370000000000003</v>
      </c>
      <c r="C2785" s="188"/>
    </row>
    <row r="2786" spans="1:3">
      <c r="A2786" s="187" t="s">
        <v>7424</v>
      </c>
      <c r="B2786" s="188">
        <v>0.9839</v>
      </c>
      <c r="C2786" s="188"/>
    </row>
    <row r="2787" spans="1:3">
      <c r="A2787" s="187" t="s">
        <v>7425</v>
      </c>
      <c r="B2787" s="188">
        <v>0.99960000000000004</v>
      </c>
      <c r="C2787" s="188"/>
    </row>
    <row r="2788" spans="1:3">
      <c r="A2788" s="187" t="s">
        <v>7426</v>
      </c>
      <c r="B2788" s="188">
        <v>0.99550000000000005</v>
      </c>
      <c r="C2788" s="188"/>
    </row>
    <row r="2789" spans="1:3">
      <c r="A2789" s="187" t="s">
        <v>7427</v>
      </c>
      <c r="B2789" s="188">
        <v>0.98499999999999999</v>
      </c>
      <c r="C2789" s="188"/>
    </row>
    <row r="2790" spans="1:3">
      <c r="A2790" s="187" t="s">
        <v>7428</v>
      </c>
      <c r="B2790" s="188">
        <v>0.98409999999999997</v>
      </c>
      <c r="C2790" s="188"/>
    </row>
    <row r="2791" spans="1:3">
      <c r="A2791" s="187" t="s">
        <v>7429</v>
      </c>
      <c r="B2791" s="188">
        <v>0.99990000000000001</v>
      </c>
      <c r="C2791" s="188"/>
    </row>
    <row r="2792" spans="1:3">
      <c r="A2792" s="187" t="s">
        <v>7430</v>
      </c>
      <c r="B2792" s="188">
        <v>0.99790000000000001</v>
      </c>
      <c r="C2792" s="188"/>
    </row>
    <row r="2793" spans="1:3">
      <c r="A2793" s="187" t="s">
        <v>7431</v>
      </c>
      <c r="B2793" s="188">
        <v>0.99819999999999998</v>
      </c>
      <c r="C2793" s="188"/>
    </row>
    <row r="2794" spans="1:3">
      <c r="A2794" s="187" t="s">
        <v>7432</v>
      </c>
      <c r="B2794" s="188">
        <v>0.99639999999999995</v>
      </c>
      <c r="C2794" s="188"/>
    </row>
    <row r="2795" spans="1:3">
      <c r="A2795" s="187" t="s">
        <v>7433</v>
      </c>
      <c r="B2795" s="188">
        <v>1</v>
      </c>
      <c r="C2795" s="188"/>
    </row>
    <row r="2796" spans="1:3">
      <c r="A2796" s="187" t="s">
        <v>7434</v>
      </c>
      <c r="B2796" s="188">
        <v>1</v>
      </c>
      <c r="C2796" s="188"/>
    </row>
    <row r="2797" spans="1:3">
      <c r="A2797" s="187" t="s">
        <v>7435</v>
      </c>
      <c r="B2797" s="188">
        <v>0.9929</v>
      </c>
      <c r="C2797" s="188"/>
    </row>
    <row r="2798" spans="1:3">
      <c r="A2798" s="187" t="s">
        <v>7436</v>
      </c>
      <c r="B2798" s="188">
        <v>0.99929999999999997</v>
      </c>
      <c r="C2798" s="188"/>
    </row>
    <row r="2799" spans="1:3">
      <c r="A2799" s="187" t="s">
        <v>7437</v>
      </c>
      <c r="B2799" s="188">
        <v>1</v>
      </c>
      <c r="C2799" s="188"/>
    </row>
    <row r="2800" spans="1:3">
      <c r="A2800" s="187" t="s">
        <v>7438</v>
      </c>
      <c r="B2800" s="188">
        <v>0.99439999999999995</v>
      </c>
      <c r="C2800" s="188"/>
    </row>
    <row r="2801" spans="1:3">
      <c r="A2801" s="187" t="s">
        <v>7439</v>
      </c>
      <c r="B2801" s="188">
        <v>1</v>
      </c>
      <c r="C2801" s="188"/>
    </row>
    <row r="2802" spans="1:3">
      <c r="A2802" s="187" t="s">
        <v>9756</v>
      </c>
      <c r="B2802" s="188">
        <v>1</v>
      </c>
      <c r="C2802" s="188"/>
    </row>
    <row r="2803" spans="1:3">
      <c r="A2803" s="187" t="s">
        <v>7440</v>
      </c>
      <c r="B2803" s="188">
        <v>0.99099999999999999</v>
      </c>
      <c r="C2803" s="188"/>
    </row>
    <row r="2804" spans="1:3">
      <c r="A2804" s="187" t="s">
        <v>7441</v>
      </c>
      <c r="B2804" s="188">
        <v>0.99970000000000003</v>
      </c>
      <c r="C2804" s="188"/>
    </row>
    <row r="2805" spans="1:3">
      <c r="A2805" s="187" t="s">
        <v>7442</v>
      </c>
      <c r="B2805" s="188">
        <v>1</v>
      </c>
      <c r="C2805" s="188"/>
    </row>
    <row r="2806" spans="1:3">
      <c r="A2806" s="187" t="s">
        <v>7443</v>
      </c>
      <c r="B2806" s="188">
        <v>0.99470000000000003</v>
      </c>
      <c r="C2806" s="188"/>
    </row>
    <row r="2807" spans="1:3">
      <c r="A2807" s="187" t="s">
        <v>7444</v>
      </c>
      <c r="B2807" s="188">
        <v>0.98550000000000004</v>
      </c>
      <c r="C2807" s="188"/>
    </row>
    <row r="2808" spans="1:3">
      <c r="A2808" s="187" t="s">
        <v>7445</v>
      </c>
      <c r="B2808" s="188">
        <v>1</v>
      </c>
      <c r="C2808" s="188"/>
    </row>
    <row r="2809" spans="1:3">
      <c r="A2809" s="187" t="s">
        <v>7446</v>
      </c>
      <c r="B2809" s="188">
        <v>0.98119999999999996</v>
      </c>
      <c r="C2809" s="188"/>
    </row>
    <row r="2810" spans="1:3">
      <c r="A2810" s="187" t="s">
        <v>7447</v>
      </c>
      <c r="B2810" s="188">
        <v>1</v>
      </c>
      <c r="C2810" s="188"/>
    </row>
    <row r="2811" spans="1:3">
      <c r="A2811" s="187" t="s">
        <v>7448</v>
      </c>
      <c r="B2811" s="188">
        <v>1</v>
      </c>
      <c r="C2811" s="188"/>
    </row>
    <row r="2812" spans="1:3">
      <c r="A2812" s="187" t="s">
        <v>7449</v>
      </c>
      <c r="B2812" s="188">
        <v>0.99870000000000003</v>
      </c>
      <c r="C2812" s="188"/>
    </row>
    <row r="2813" spans="1:3">
      <c r="A2813" s="187" t="s">
        <v>7450</v>
      </c>
      <c r="B2813" s="188">
        <v>0.9919</v>
      </c>
      <c r="C2813" s="188"/>
    </row>
    <row r="2814" spans="1:3">
      <c r="A2814" s="187" t="s">
        <v>7451</v>
      </c>
      <c r="B2814" s="188">
        <v>0.99370000000000003</v>
      </c>
      <c r="C2814" s="188"/>
    </row>
    <row r="2815" spans="1:3">
      <c r="A2815" s="187" t="s">
        <v>7452</v>
      </c>
      <c r="B2815" s="188">
        <v>0.98799999999999999</v>
      </c>
      <c r="C2815" s="188"/>
    </row>
    <row r="2816" spans="1:3">
      <c r="A2816" s="187" t="s">
        <v>7453</v>
      </c>
      <c r="B2816" s="188">
        <v>0.99939999999999996</v>
      </c>
      <c r="C2816" s="188"/>
    </row>
    <row r="2817" spans="1:3">
      <c r="A2817" s="187" t="s">
        <v>7454</v>
      </c>
      <c r="B2817" s="188">
        <v>0.99199999999999999</v>
      </c>
      <c r="C2817" s="188"/>
    </row>
    <row r="2818" spans="1:3">
      <c r="A2818" s="187" t="s">
        <v>7455</v>
      </c>
      <c r="B2818" s="188">
        <v>0.99980000000000002</v>
      </c>
      <c r="C2818" s="188"/>
    </row>
    <row r="2819" spans="1:3">
      <c r="A2819" s="187" t="s">
        <v>7456</v>
      </c>
      <c r="B2819" s="188">
        <v>0.99580000000000002</v>
      </c>
      <c r="C2819" s="188"/>
    </row>
    <row r="2820" spans="1:3">
      <c r="A2820" s="187" t="s">
        <v>7457</v>
      </c>
      <c r="B2820" s="188">
        <v>0.99939999999999996</v>
      </c>
      <c r="C2820" s="188"/>
    </row>
    <row r="2821" spans="1:3">
      <c r="A2821" s="187" t="s">
        <v>7458</v>
      </c>
      <c r="B2821" s="188">
        <v>0.99439999999999995</v>
      </c>
      <c r="C2821" s="188"/>
    </row>
    <row r="2822" spans="1:3">
      <c r="A2822" s="187" t="s">
        <v>7459</v>
      </c>
      <c r="B2822" s="188">
        <v>0.99370000000000003</v>
      </c>
      <c r="C2822" s="188"/>
    </row>
    <row r="2823" spans="1:3">
      <c r="A2823" s="187" t="s">
        <v>7460</v>
      </c>
      <c r="B2823" s="188">
        <v>0.99919999999999998</v>
      </c>
      <c r="C2823" s="188"/>
    </row>
    <row r="2824" spans="1:3">
      <c r="A2824" s="187" t="s">
        <v>7461</v>
      </c>
      <c r="B2824" s="188">
        <v>0.99439999999999995</v>
      </c>
      <c r="C2824" s="188"/>
    </row>
    <row r="2825" spans="1:3">
      <c r="A2825" s="187" t="s">
        <v>7462</v>
      </c>
      <c r="B2825" s="188">
        <v>0.99890000000000001</v>
      </c>
      <c r="C2825" s="188"/>
    </row>
    <row r="2826" spans="1:3">
      <c r="A2826" s="187" t="s">
        <v>7463</v>
      </c>
      <c r="B2826" s="188">
        <v>1</v>
      </c>
      <c r="C2826" s="188"/>
    </row>
    <row r="2827" spans="1:3">
      <c r="A2827" s="187" t="s">
        <v>7464</v>
      </c>
      <c r="B2827" s="188">
        <v>0.99929999999999997</v>
      </c>
      <c r="C2827" s="188"/>
    </row>
    <row r="2828" spans="1:3">
      <c r="A2828" s="187" t="s">
        <v>7465</v>
      </c>
      <c r="B2828" s="188">
        <v>0.99550000000000005</v>
      </c>
      <c r="C2828" s="188"/>
    </row>
    <row r="2829" spans="1:3">
      <c r="A2829" s="187" t="s">
        <v>7466</v>
      </c>
      <c r="B2829" s="188">
        <v>0.99650000000000005</v>
      </c>
      <c r="C2829" s="188"/>
    </row>
    <row r="2830" spans="1:3">
      <c r="A2830" s="187" t="s">
        <v>7467</v>
      </c>
      <c r="B2830" s="188">
        <v>0.99990000000000001</v>
      </c>
      <c r="C2830" s="188"/>
    </row>
    <row r="2831" spans="1:3">
      <c r="A2831" s="187" t="s">
        <v>7468</v>
      </c>
      <c r="B2831" s="188">
        <v>0.99580000000000002</v>
      </c>
      <c r="C2831" s="188"/>
    </row>
    <row r="2832" spans="1:3">
      <c r="A2832" s="187" t="s">
        <v>7469</v>
      </c>
      <c r="B2832" s="188">
        <v>0.998</v>
      </c>
      <c r="C2832" s="188"/>
    </row>
    <row r="2833" spans="1:3">
      <c r="A2833" s="187" t="s">
        <v>7470</v>
      </c>
      <c r="B2833" s="188">
        <v>0.995</v>
      </c>
      <c r="C2833" s="188"/>
    </row>
    <row r="2834" spans="1:3">
      <c r="A2834" s="187" t="s">
        <v>7471</v>
      </c>
      <c r="B2834" s="188">
        <v>1</v>
      </c>
      <c r="C2834" s="188"/>
    </row>
    <row r="2835" spans="1:3">
      <c r="A2835" s="187" t="s">
        <v>7473</v>
      </c>
      <c r="B2835" s="188">
        <v>0.99929999999999997</v>
      </c>
      <c r="C2835" s="188"/>
    </row>
    <row r="2836" spans="1:3">
      <c r="A2836" s="187" t="s">
        <v>7474</v>
      </c>
      <c r="B2836" s="188">
        <v>0.99539999999999995</v>
      </c>
      <c r="C2836" s="188"/>
    </row>
    <row r="2837" spans="1:3">
      <c r="A2837" s="187" t="s">
        <v>7475</v>
      </c>
      <c r="B2837" s="188">
        <v>0.99929999999999997</v>
      </c>
      <c r="C2837" s="188"/>
    </row>
    <row r="2838" spans="1:3">
      <c r="A2838" s="187" t="s">
        <v>7476</v>
      </c>
      <c r="B2838" s="188">
        <v>1</v>
      </c>
      <c r="C2838" s="188"/>
    </row>
    <row r="2839" spans="1:3">
      <c r="A2839" s="187" t="s">
        <v>7477</v>
      </c>
      <c r="B2839" s="188">
        <v>0.98329999999999995</v>
      </c>
      <c r="C2839" s="188"/>
    </row>
    <row r="2840" spans="1:3">
      <c r="A2840" s="187" t="s">
        <v>7478</v>
      </c>
      <c r="B2840" s="188">
        <v>0.99650000000000005</v>
      </c>
      <c r="C2840" s="188"/>
    </row>
    <row r="2841" spans="1:3">
      <c r="A2841" s="187" t="s">
        <v>7479</v>
      </c>
      <c r="B2841" s="188">
        <v>0.99760000000000004</v>
      </c>
      <c r="C2841" s="188"/>
    </row>
    <row r="2842" spans="1:3">
      <c r="A2842" s="187" t="s">
        <v>7480</v>
      </c>
      <c r="B2842" s="188">
        <v>0.99960000000000004</v>
      </c>
      <c r="C2842" s="188"/>
    </row>
    <row r="2843" spans="1:3">
      <c r="A2843" s="187" t="s">
        <v>7481</v>
      </c>
      <c r="B2843" s="188">
        <v>0.99239999999999995</v>
      </c>
      <c r="C2843" s="188"/>
    </row>
    <row r="2844" spans="1:3">
      <c r="A2844" s="187" t="s">
        <v>7482</v>
      </c>
      <c r="B2844" s="188">
        <v>0.997</v>
      </c>
      <c r="C2844" s="188"/>
    </row>
    <row r="2845" spans="1:3">
      <c r="A2845" s="187" t="s">
        <v>7483</v>
      </c>
      <c r="B2845" s="188">
        <v>0.99129999999999996</v>
      </c>
      <c r="C2845" s="188"/>
    </row>
    <row r="2846" spans="1:3">
      <c r="A2846" s="187" t="s">
        <v>7484</v>
      </c>
      <c r="B2846" s="188">
        <v>0.99070000000000003</v>
      </c>
      <c r="C2846" s="188"/>
    </row>
    <row r="2847" spans="1:3">
      <c r="A2847" s="187" t="s">
        <v>7485</v>
      </c>
      <c r="B2847" s="188">
        <v>0.99839999999999995</v>
      </c>
      <c r="C2847" s="188"/>
    </row>
    <row r="2848" spans="1:3">
      <c r="A2848" s="187" t="s">
        <v>7486</v>
      </c>
      <c r="B2848" s="188">
        <v>1</v>
      </c>
      <c r="C2848" s="188"/>
    </row>
    <row r="2849" spans="1:3">
      <c r="A2849" s="187" t="s">
        <v>7487</v>
      </c>
      <c r="B2849" s="188">
        <v>0.99139999999999995</v>
      </c>
      <c r="C2849" s="188"/>
    </row>
    <row r="2850" spans="1:3">
      <c r="A2850" s="187" t="s">
        <v>7488</v>
      </c>
      <c r="B2850" s="188">
        <v>0.99839999999999995</v>
      </c>
      <c r="C2850" s="188"/>
    </row>
    <row r="2851" spans="1:3">
      <c r="A2851" s="187" t="s">
        <v>7489</v>
      </c>
      <c r="B2851" s="188">
        <v>0.99919999999999998</v>
      </c>
      <c r="C2851" s="188"/>
    </row>
    <row r="2852" spans="1:3">
      <c r="A2852" s="187" t="s">
        <v>7490</v>
      </c>
      <c r="B2852" s="188">
        <v>0.99890000000000001</v>
      </c>
      <c r="C2852" s="188"/>
    </row>
    <row r="2853" spans="1:3">
      <c r="A2853" s="187" t="s">
        <v>7491</v>
      </c>
      <c r="B2853" s="188">
        <v>0.99860000000000004</v>
      </c>
      <c r="C2853" s="188"/>
    </row>
    <row r="2854" spans="1:3">
      <c r="A2854" s="187" t="s">
        <v>7492</v>
      </c>
      <c r="B2854" s="188">
        <v>0.99890000000000001</v>
      </c>
      <c r="C2854" s="188"/>
    </row>
    <row r="2855" spans="1:3">
      <c r="A2855" s="187" t="s">
        <v>7493</v>
      </c>
      <c r="B2855" s="188">
        <v>0.99450000000000005</v>
      </c>
      <c r="C2855" s="188"/>
    </row>
    <row r="2856" spans="1:3">
      <c r="A2856" s="187" t="s">
        <v>7494</v>
      </c>
      <c r="B2856" s="188">
        <v>0.99919999999999998</v>
      </c>
      <c r="C2856" s="188"/>
    </row>
    <row r="2857" spans="1:3">
      <c r="A2857" s="187" t="s">
        <v>7495</v>
      </c>
      <c r="B2857" s="188">
        <v>0.99839999999999995</v>
      </c>
      <c r="C2857" s="188"/>
    </row>
    <row r="2858" spans="1:3">
      <c r="A2858" s="187" t="s">
        <v>7496</v>
      </c>
      <c r="B2858" s="188">
        <v>0.999</v>
      </c>
      <c r="C2858" s="188"/>
    </row>
    <row r="2859" spans="1:3">
      <c r="A2859" s="187" t="s">
        <v>7497</v>
      </c>
      <c r="B2859" s="188">
        <v>1</v>
      </c>
      <c r="C2859" s="188"/>
    </row>
    <row r="2860" spans="1:3">
      <c r="A2860" s="187" t="s">
        <v>7498</v>
      </c>
      <c r="B2860" s="188">
        <v>1</v>
      </c>
      <c r="C2860" s="188"/>
    </row>
    <row r="2861" spans="1:3">
      <c r="A2861" s="187" t="s">
        <v>7499</v>
      </c>
      <c r="B2861" s="188">
        <v>0.99650000000000005</v>
      </c>
      <c r="C2861" s="188"/>
    </row>
    <row r="2862" spans="1:3">
      <c r="A2862" s="187" t="s">
        <v>7500</v>
      </c>
      <c r="B2862" s="188">
        <v>0.98599999999999999</v>
      </c>
      <c r="C2862" s="188"/>
    </row>
    <row r="2863" spans="1:3">
      <c r="A2863" s="187" t="s">
        <v>7501</v>
      </c>
      <c r="B2863" s="188">
        <v>0.99819999999999998</v>
      </c>
      <c r="C2863" s="188"/>
    </row>
    <row r="2864" spans="1:3">
      <c r="A2864" s="187" t="s">
        <v>7502</v>
      </c>
      <c r="B2864" s="188">
        <v>0.99709999999999999</v>
      </c>
      <c r="C2864" s="188"/>
    </row>
    <row r="2865" spans="1:3">
      <c r="A2865" s="187" t="s">
        <v>7503</v>
      </c>
      <c r="B2865" s="188">
        <v>1</v>
      </c>
      <c r="C2865" s="188"/>
    </row>
    <row r="2866" spans="1:3">
      <c r="A2866" s="187" t="s">
        <v>7504</v>
      </c>
      <c r="B2866" s="188">
        <v>1</v>
      </c>
      <c r="C2866" s="188"/>
    </row>
    <row r="2867" spans="1:3">
      <c r="A2867" s="187" t="s">
        <v>7505</v>
      </c>
      <c r="B2867" s="188">
        <v>0.98519999999999996</v>
      </c>
      <c r="C2867" s="188"/>
    </row>
    <row r="2868" spans="1:3">
      <c r="A2868" s="187" t="s">
        <v>7506</v>
      </c>
      <c r="B2868" s="188">
        <v>0.99360000000000004</v>
      </c>
      <c r="C2868" s="188"/>
    </row>
    <row r="2869" spans="1:3">
      <c r="A2869" s="187" t="s">
        <v>7507</v>
      </c>
      <c r="B2869" s="188">
        <v>0.98760000000000003</v>
      </c>
      <c r="C2869" s="188"/>
    </row>
    <row r="2870" spans="1:3">
      <c r="A2870" s="187" t="s">
        <v>7508</v>
      </c>
      <c r="B2870" s="188">
        <v>1</v>
      </c>
      <c r="C2870" s="188"/>
    </row>
    <row r="2871" spans="1:3">
      <c r="A2871" s="187" t="s">
        <v>7509</v>
      </c>
      <c r="B2871" s="188">
        <v>0.98960000000000004</v>
      </c>
      <c r="C2871" s="188"/>
    </row>
    <row r="2872" spans="1:3">
      <c r="A2872" s="187" t="s">
        <v>7510</v>
      </c>
      <c r="B2872" s="188">
        <v>0.98929999999999996</v>
      </c>
      <c r="C2872" s="188"/>
    </row>
    <row r="2873" spans="1:3">
      <c r="A2873" s="187" t="s">
        <v>7511</v>
      </c>
      <c r="B2873" s="188">
        <v>0.99270000000000003</v>
      </c>
      <c r="C2873" s="188"/>
    </row>
    <row r="2874" spans="1:3">
      <c r="A2874" s="187" t="s">
        <v>7512</v>
      </c>
      <c r="B2874" s="188">
        <v>1</v>
      </c>
      <c r="C2874" s="188"/>
    </row>
    <row r="2875" spans="1:3">
      <c r="A2875" s="187" t="s">
        <v>7513</v>
      </c>
      <c r="B2875" s="188">
        <v>1</v>
      </c>
      <c r="C2875" s="188"/>
    </row>
    <row r="2876" spans="1:3">
      <c r="A2876" s="187" t="s">
        <v>7514</v>
      </c>
      <c r="B2876" s="188">
        <v>0.99129999999999996</v>
      </c>
      <c r="C2876" s="188"/>
    </row>
    <row r="2877" spans="1:3">
      <c r="A2877" s="187" t="s">
        <v>7515</v>
      </c>
      <c r="B2877" s="188">
        <v>0.99590000000000001</v>
      </c>
      <c r="C2877" s="188"/>
    </row>
    <row r="2878" spans="1:3">
      <c r="A2878" s="187" t="s">
        <v>7516</v>
      </c>
      <c r="B2878" s="188">
        <v>0.99819999999999998</v>
      </c>
      <c r="C2878" s="188"/>
    </row>
    <row r="2879" spans="1:3">
      <c r="A2879" s="187" t="s">
        <v>7517</v>
      </c>
      <c r="B2879" s="188">
        <v>0.99460000000000004</v>
      </c>
      <c r="C2879" s="188"/>
    </row>
    <row r="2880" spans="1:3">
      <c r="A2880" s="187" t="s">
        <v>7518</v>
      </c>
      <c r="B2880" s="188">
        <v>0.99539999999999995</v>
      </c>
      <c r="C2880" s="188"/>
    </row>
    <row r="2881" spans="1:3">
      <c r="A2881" s="187" t="s">
        <v>7519</v>
      </c>
      <c r="B2881" s="188">
        <v>0.99829999999999997</v>
      </c>
      <c r="C2881" s="188"/>
    </row>
    <row r="2882" spans="1:3">
      <c r="A2882" s="187" t="s">
        <v>7520</v>
      </c>
      <c r="B2882" s="188">
        <v>0.98040000000000005</v>
      </c>
      <c r="C2882" s="188"/>
    </row>
    <row r="2883" spans="1:3">
      <c r="A2883" s="187" t="s">
        <v>7521</v>
      </c>
      <c r="B2883" s="188">
        <v>0.99370000000000003</v>
      </c>
      <c r="C2883" s="188"/>
    </row>
    <row r="2884" spans="1:3">
      <c r="A2884" s="187" t="s">
        <v>7522</v>
      </c>
      <c r="B2884" s="188">
        <v>0.99990000000000001</v>
      </c>
      <c r="C2884" s="188"/>
    </row>
    <row r="2885" spans="1:3">
      <c r="A2885" s="187" t="s">
        <v>9757</v>
      </c>
      <c r="B2885" s="188">
        <v>1</v>
      </c>
      <c r="C2885" s="188"/>
    </row>
    <row r="2886" spans="1:3">
      <c r="A2886" s="187" t="s">
        <v>7523</v>
      </c>
      <c r="B2886" s="188">
        <v>0.98709999999999998</v>
      </c>
      <c r="C2886" s="188"/>
    </row>
    <row r="2887" spans="1:3">
      <c r="A2887" s="187" t="s">
        <v>7524</v>
      </c>
      <c r="B2887" s="188">
        <v>1</v>
      </c>
      <c r="C2887" s="188"/>
    </row>
    <row r="2888" spans="1:3">
      <c r="A2888" s="187" t="s">
        <v>7525</v>
      </c>
      <c r="B2888" s="188">
        <v>0.98609999999999998</v>
      </c>
      <c r="C2888" s="188"/>
    </row>
    <row r="2889" spans="1:3">
      <c r="A2889" s="187" t="s">
        <v>7526</v>
      </c>
      <c r="B2889" s="188">
        <v>0.998</v>
      </c>
      <c r="C2889" s="188"/>
    </row>
    <row r="2890" spans="1:3">
      <c r="A2890" s="187" t="s">
        <v>7527</v>
      </c>
      <c r="B2890" s="188">
        <v>0.99980000000000002</v>
      </c>
      <c r="C2890" s="188"/>
    </row>
    <row r="2891" spans="1:3">
      <c r="A2891" s="187" t="s">
        <v>7529</v>
      </c>
      <c r="B2891" s="188">
        <v>0.99929999999999997</v>
      </c>
      <c r="C2891" s="188"/>
    </row>
    <row r="2892" spans="1:3">
      <c r="A2892" s="187" t="s">
        <v>7530</v>
      </c>
      <c r="B2892" s="188">
        <v>0.997</v>
      </c>
      <c r="C2892" s="188"/>
    </row>
    <row r="2893" spans="1:3">
      <c r="A2893" s="187" t="s">
        <v>7531</v>
      </c>
      <c r="B2893" s="188">
        <v>1</v>
      </c>
      <c r="C2893" s="188"/>
    </row>
    <row r="2894" spans="1:3">
      <c r="A2894" s="187" t="s">
        <v>7532</v>
      </c>
      <c r="B2894" s="188">
        <v>0.99709999999999999</v>
      </c>
      <c r="C2894" s="188"/>
    </row>
    <row r="2895" spans="1:3">
      <c r="A2895" s="187" t="s">
        <v>7533</v>
      </c>
      <c r="B2895" s="188">
        <v>1</v>
      </c>
      <c r="C2895" s="188"/>
    </row>
    <row r="2896" spans="1:3">
      <c r="A2896" s="187" t="s">
        <v>7534</v>
      </c>
      <c r="B2896" s="188">
        <v>1</v>
      </c>
      <c r="C2896" s="188"/>
    </row>
    <row r="2897" spans="1:3">
      <c r="A2897" s="187" t="s">
        <v>7535</v>
      </c>
      <c r="B2897" s="188">
        <v>1</v>
      </c>
      <c r="C2897" s="188"/>
    </row>
    <row r="2898" spans="1:3">
      <c r="A2898" s="187" t="s">
        <v>7536</v>
      </c>
      <c r="B2898" s="188">
        <v>0.99850000000000005</v>
      </c>
      <c r="C2898" s="188"/>
    </row>
    <row r="2899" spans="1:3">
      <c r="A2899" s="187" t="s">
        <v>7537</v>
      </c>
      <c r="B2899" s="188">
        <v>0.99719999999999998</v>
      </c>
      <c r="C2899" s="188"/>
    </row>
    <row r="2900" spans="1:3">
      <c r="A2900" s="187" t="s">
        <v>7538</v>
      </c>
      <c r="B2900" s="188">
        <v>0.99819999999999998</v>
      </c>
      <c r="C2900" s="188"/>
    </row>
    <row r="2901" spans="1:3">
      <c r="A2901" s="187" t="s">
        <v>7539</v>
      </c>
      <c r="B2901" s="188">
        <v>1</v>
      </c>
      <c r="C2901" s="188"/>
    </row>
    <row r="2902" spans="1:3">
      <c r="A2902" s="187" t="s">
        <v>7540</v>
      </c>
      <c r="B2902" s="188">
        <v>1</v>
      </c>
      <c r="C2902" s="188"/>
    </row>
    <row r="2903" spans="1:3">
      <c r="A2903" s="187" t="s">
        <v>7541</v>
      </c>
      <c r="B2903" s="188">
        <v>1</v>
      </c>
      <c r="C2903" s="188"/>
    </row>
    <row r="2904" spans="1:3">
      <c r="A2904" s="187" t="s">
        <v>7542</v>
      </c>
      <c r="B2904" s="188">
        <v>1</v>
      </c>
      <c r="C2904" s="188"/>
    </row>
    <row r="2905" spans="1:3">
      <c r="A2905" s="187" t="s">
        <v>9758</v>
      </c>
      <c r="B2905" s="188">
        <v>1</v>
      </c>
      <c r="C2905" s="188"/>
    </row>
    <row r="2906" spans="1:3">
      <c r="A2906" s="187" t="s">
        <v>7543</v>
      </c>
      <c r="B2906" s="188">
        <v>0.99080000000000001</v>
      </c>
      <c r="C2906" s="188"/>
    </row>
    <row r="2907" spans="1:3">
      <c r="A2907" s="187" t="s">
        <v>7544</v>
      </c>
      <c r="B2907" s="188">
        <v>0.99809999999999999</v>
      </c>
      <c r="C2907" s="188"/>
    </row>
    <row r="2908" spans="1:3">
      <c r="A2908" s="187" t="s">
        <v>7545</v>
      </c>
      <c r="B2908" s="188">
        <v>0.99099999999999999</v>
      </c>
      <c r="C2908" s="188"/>
    </row>
    <row r="2909" spans="1:3">
      <c r="A2909" s="187" t="s">
        <v>7546</v>
      </c>
      <c r="B2909" s="188">
        <v>0.99839999999999995</v>
      </c>
      <c r="C2909" s="188"/>
    </row>
    <row r="2910" spans="1:3">
      <c r="A2910" s="187" t="s">
        <v>7547</v>
      </c>
      <c r="B2910" s="188">
        <v>0.99909999999999999</v>
      </c>
      <c r="C2910" s="188"/>
    </row>
    <row r="2911" spans="1:3">
      <c r="A2911" s="187" t="s">
        <v>7548</v>
      </c>
      <c r="B2911" s="188">
        <v>0.99470000000000003</v>
      </c>
      <c r="C2911" s="188"/>
    </row>
    <row r="2912" spans="1:3">
      <c r="A2912" s="187" t="s">
        <v>7549</v>
      </c>
      <c r="B2912" s="188">
        <v>0.99790000000000001</v>
      </c>
      <c r="C2912" s="188"/>
    </row>
    <row r="2913" spans="1:3">
      <c r="A2913" s="187" t="s">
        <v>7550</v>
      </c>
      <c r="B2913" s="188">
        <v>0.99590000000000001</v>
      </c>
      <c r="C2913" s="188"/>
    </row>
    <row r="2914" spans="1:3">
      <c r="A2914" s="187" t="s">
        <v>7551</v>
      </c>
      <c r="B2914" s="188">
        <v>0.99170000000000003</v>
      </c>
      <c r="C2914" s="188"/>
    </row>
    <row r="2915" spans="1:3">
      <c r="A2915" s="187" t="s">
        <v>7552</v>
      </c>
      <c r="B2915" s="188">
        <v>0.98560000000000003</v>
      </c>
      <c r="C2915" s="188"/>
    </row>
    <row r="2916" spans="1:3">
      <c r="A2916" s="187" t="s">
        <v>7553</v>
      </c>
      <c r="B2916" s="188">
        <v>0.99490000000000001</v>
      </c>
      <c r="C2916" s="188"/>
    </row>
    <row r="2917" spans="1:3">
      <c r="A2917" s="187" t="s">
        <v>7554</v>
      </c>
      <c r="B2917" s="188">
        <v>1</v>
      </c>
      <c r="C2917" s="188"/>
    </row>
    <row r="2918" spans="1:3">
      <c r="A2918" s="187" t="s">
        <v>7555</v>
      </c>
      <c r="B2918" s="188">
        <v>1</v>
      </c>
      <c r="C2918" s="188"/>
    </row>
    <row r="2919" spans="1:3">
      <c r="A2919" s="187" t="s">
        <v>7556</v>
      </c>
      <c r="B2919" s="188">
        <v>0.99009999999999998</v>
      </c>
      <c r="C2919" s="188"/>
    </row>
    <row r="2920" spans="1:3">
      <c r="A2920" s="187" t="s">
        <v>7557</v>
      </c>
      <c r="B2920" s="188">
        <v>0.99319999999999997</v>
      </c>
      <c r="C2920" s="188"/>
    </row>
    <row r="2921" spans="1:3">
      <c r="A2921" s="187" t="s">
        <v>7558</v>
      </c>
      <c r="B2921" s="188">
        <v>0.99380000000000002</v>
      </c>
      <c r="C2921" s="188"/>
    </row>
    <row r="2922" spans="1:3">
      <c r="A2922" s="187" t="s">
        <v>7559</v>
      </c>
      <c r="B2922" s="188">
        <v>0.99439999999999995</v>
      </c>
      <c r="C2922" s="188"/>
    </row>
    <row r="2923" spans="1:3">
      <c r="A2923" s="187" t="s">
        <v>7560</v>
      </c>
      <c r="B2923" s="188">
        <v>0.99990000000000001</v>
      </c>
      <c r="C2923" s="188"/>
    </row>
    <row r="2924" spans="1:3">
      <c r="A2924" s="187" t="s">
        <v>7561</v>
      </c>
      <c r="B2924" s="188">
        <v>0.99929999999999997</v>
      </c>
      <c r="C2924" s="188"/>
    </row>
    <row r="2925" spans="1:3">
      <c r="A2925" s="187" t="s">
        <v>7562</v>
      </c>
      <c r="B2925" s="188">
        <v>0.99650000000000005</v>
      </c>
      <c r="C2925" s="188"/>
    </row>
    <row r="2926" spans="1:3">
      <c r="A2926" s="187" t="s">
        <v>7563</v>
      </c>
      <c r="B2926" s="188">
        <v>0.99219999999999997</v>
      </c>
      <c r="C2926" s="188"/>
    </row>
    <row r="2927" spans="1:3">
      <c r="A2927" s="187" t="s">
        <v>7564</v>
      </c>
      <c r="B2927" s="188">
        <v>0.98450000000000004</v>
      </c>
      <c r="C2927" s="188"/>
    </row>
    <row r="2928" spans="1:3">
      <c r="A2928" s="187" t="s">
        <v>7565</v>
      </c>
      <c r="B2928" s="188">
        <v>1</v>
      </c>
      <c r="C2928" s="188"/>
    </row>
    <row r="2929" spans="1:3">
      <c r="A2929" s="187" t="s">
        <v>7566</v>
      </c>
      <c r="B2929" s="188">
        <v>0.99919999999999998</v>
      </c>
      <c r="C2929" s="188"/>
    </row>
    <row r="2930" spans="1:3">
      <c r="A2930" s="187" t="s">
        <v>7567</v>
      </c>
      <c r="B2930" s="188">
        <v>1</v>
      </c>
      <c r="C2930" s="188"/>
    </row>
    <row r="2931" spans="1:3">
      <c r="A2931" s="187" t="s">
        <v>7568</v>
      </c>
      <c r="B2931" s="188">
        <v>0.99750000000000005</v>
      </c>
      <c r="C2931" s="188"/>
    </row>
    <row r="2932" spans="1:3">
      <c r="A2932" s="187" t="s">
        <v>7569</v>
      </c>
      <c r="B2932" s="188">
        <v>0.99519999999999997</v>
      </c>
      <c r="C2932" s="188"/>
    </row>
    <row r="2933" spans="1:3">
      <c r="A2933" s="187" t="s">
        <v>7571</v>
      </c>
      <c r="B2933" s="188">
        <v>1</v>
      </c>
      <c r="C2933" s="188"/>
    </row>
    <row r="2934" spans="1:3">
      <c r="A2934" s="187" t="s">
        <v>7572</v>
      </c>
      <c r="B2934" s="188">
        <v>0.99780000000000002</v>
      </c>
      <c r="C2934" s="188"/>
    </row>
    <row r="2935" spans="1:3">
      <c r="A2935" s="187" t="s">
        <v>7573</v>
      </c>
      <c r="B2935" s="188">
        <v>1</v>
      </c>
      <c r="C2935" s="188"/>
    </row>
    <row r="2936" spans="1:3">
      <c r="A2936" s="187" t="s">
        <v>7574</v>
      </c>
      <c r="B2936" s="188">
        <v>1</v>
      </c>
      <c r="C2936" s="188"/>
    </row>
    <row r="2937" spans="1:3">
      <c r="A2937" s="187" t="s">
        <v>7575</v>
      </c>
      <c r="B2937" s="188">
        <v>0.99890000000000001</v>
      </c>
      <c r="C2937" s="188"/>
    </row>
    <row r="2938" spans="1:3">
      <c r="A2938" s="187" t="s">
        <v>7576</v>
      </c>
      <c r="B2938" s="188">
        <v>1</v>
      </c>
      <c r="C2938" s="188"/>
    </row>
    <row r="2939" spans="1:3">
      <c r="A2939" s="187" t="s">
        <v>7577</v>
      </c>
      <c r="B2939" s="188">
        <v>0.99070000000000003</v>
      </c>
      <c r="C2939" s="188"/>
    </row>
    <row r="2940" spans="1:3">
      <c r="A2940" s="187" t="s">
        <v>7578</v>
      </c>
      <c r="B2940" s="188">
        <v>0.98629999999999995</v>
      </c>
      <c r="C2940" s="188"/>
    </row>
    <row r="2941" spans="1:3">
      <c r="A2941" s="187" t="s">
        <v>7579</v>
      </c>
      <c r="B2941" s="188">
        <v>0.99439999999999995</v>
      </c>
      <c r="C2941" s="188"/>
    </row>
    <row r="2942" spans="1:3">
      <c r="A2942" s="187" t="s">
        <v>7580</v>
      </c>
      <c r="B2942" s="188">
        <v>1</v>
      </c>
      <c r="C2942" s="188"/>
    </row>
    <row r="2943" spans="1:3">
      <c r="A2943" s="187" t="s">
        <v>7581</v>
      </c>
      <c r="B2943" s="188">
        <v>1</v>
      </c>
      <c r="C2943" s="188"/>
    </row>
    <row r="2944" spans="1:3">
      <c r="A2944" s="187" t="s">
        <v>7582</v>
      </c>
      <c r="B2944" s="188">
        <v>0.98680000000000001</v>
      </c>
      <c r="C2944" s="188"/>
    </row>
    <row r="2945" spans="1:3">
      <c r="A2945" s="187" t="s">
        <v>7583</v>
      </c>
      <c r="B2945" s="188">
        <v>1</v>
      </c>
      <c r="C2945" s="188"/>
    </row>
    <row r="2946" spans="1:3">
      <c r="A2946" s="187" t="s">
        <v>7584</v>
      </c>
      <c r="B2946" s="188">
        <v>0.99170000000000003</v>
      </c>
      <c r="C2946" s="188"/>
    </row>
    <row r="2947" spans="1:3">
      <c r="A2947" s="187" t="s">
        <v>7585</v>
      </c>
      <c r="B2947" s="188">
        <v>0.999</v>
      </c>
      <c r="C2947" s="188"/>
    </row>
    <row r="2948" spans="1:3">
      <c r="A2948" s="187" t="s">
        <v>7586</v>
      </c>
      <c r="B2948" s="188">
        <v>0.99880000000000002</v>
      </c>
      <c r="C2948" s="188"/>
    </row>
    <row r="2949" spans="1:3">
      <c r="A2949" s="187" t="s">
        <v>7587</v>
      </c>
      <c r="B2949" s="188">
        <v>0.99380000000000002</v>
      </c>
      <c r="C2949" s="188"/>
    </row>
    <row r="2950" spans="1:3">
      <c r="A2950" s="187" t="s">
        <v>7588</v>
      </c>
      <c r="B2950" s="188">
        <v>0.99850000000000005</v>
      </c>
      <c r="C2950" s="188"/>
    </row>
    <row r="2951" spans="1:3">
      <c r="A2951" s="187" t="s">
        <v>7589</v>
      </c>
      <c r="B2951" s="188">
        <v>0.99890000000000001</v>
      </c>
      <c r="C2951" s="188"/>
    </row>
    <row r="2952" spans="1:3">
      <c r="A2952" s="187" t="s">
        <v>7590</v>
      </c>
      <c r="B2952" s="188">
        <v>0.99660000000000004</v>
      </c>
      <c r="C2952" s="188"/>
    </row>
    <row r="2953" spans="1:3">
      <c r="A2953" s="187" t="s">
        <v>7591</v>
      </c>
      <c r="B2953" s="188">
        <v>0.99709999999999999</v>
      </c>
      <c r="C2953" s="188"/>
    </row>
    <row r="2954" spans="1:3">
      <c r="A2954" s="187" t="s">
        <v>7592</v>
      </c>
      <c r="B2954" s="188">
        <v>1</v>
      </c>
      <c r="C2954" s="188"/>
    </row>
    <row r="2955" spans="1:3">
      <c r="A2955" s="187" t="s">
        <v>7593</v>
      </c>
      <c r="B2955" s="188">
        <v>0.99490000000000001</v>
      </c>
      <c r="C2955" s="188"/>
    </row>
    <row r="2956" spans="1:3">
      <c r="A2956" s="187" t="s">
        <v>7594</v>
      </c>
      <c r="B2956" s="188">
        <v>0.99809999999999999</v>
      </c>
      <c r="C2956" s="188"/>
    </row>
    <row r="2957" spans="1:3">
      <c r="A2957" s="187" t="s">
        <v>7595</v>
      </c>
      <c r="B2957" s="188">
        <v>1</v>
      </c>
      <c r="C2957" s="188"/>
    </row>
    <row r="2958" spans="1:3">
      <c r="A2958" s="187" t="s">
        <v>7596</v>
      </c>
      <c r="B2958" s="188">
        <v>1</v>
      </c>
      <c r="C2958" s="188"/>
    </row>
    <row r="2959" spans="1:3">
      <c r="A2959" s="187" t="s">
        <v>7597</v>
      </c>
      <c r="B2959" s="188">
        <v>1</v>
      </c>
      <c r="C2959" s="188"/>
    </row>
    <row r="2960" spans="1:3">
      <c r="A2960" s="187" t="s">
        <v>9759</v>
      </c>
      <c r="B2960" s="188">
        <v>0.99760000000000004</v>
      </c>
      <c r="C2960" s="188"/>
    </row>
    <row r="2961" spans="1:3">
      <c r="A2961" s="187" t="s">
        <v>7598</v>
      </c>
      <c r="B2961" s="188">
        <v>1</v>
      </c>
      <c r="C2961" s="188"/>
    </row>
    <row r="2962" spans="1:3">
      <c r="A2962" s="187" t="s">
        <v>7599</v>
      </c>
      <c r="B2962" s="188">
        <v>1</v>
      </c>
      <c r="C2962" s="188"/>
    </row>
    <row r="2963" spans="1:3">
      <c r="A2963" s="187" t="s">
        <v>7600</v>
      </c>
      <c r="B2963" s="188">
        <v>1</v>
      </c>
      <c r="C2963" s="188"/>
    </row>
    <row r="2964" spans="1:3">
      <c r="A2964" s="187" t="s">
        <v>7601</v>
      </c>
      <c r="B2964" s="188">
        <v>1</v>
      </c>
      <c r="C2964" s="188"/>
    </row>
    <row r="2965" spans="1:3">
      <c r="A2965" s="187" t="s">
        <v>7602</v>
      </c>
      <c r="B2965" s="188">
        <v>0.99960000000000004</v>
      </c>
      <c r="C2965" s="188"/>
    </row>
    <row r="2966" spans="1:3">
      <c r="A2966" s="187" t="s">
        <v>7604</v>
      </c>
      <c r="B2966" s="188">
        <v>0.99490000000000001</v>
      </c>
      <c r="C2966" s="188"/>
    </row>
    <row r="2967" spans="1:3">
      <c r="A2967" s="187" t="s">
        <v>7605</v>
      </c>
      <c r="B2967" s="188">
        <v>0.99870000000000003</v>
      </c>
      <c r="C2967" s="188"/>
    </row>
    <row r="2968" spans="1:3">
      <c r="A2968" s="187" t="s">
        <v>7607</v>
      </c>
      <c r="B2968" s="188">
        <v>0.9728</v>
      </c>
      <c r="C2968" s="188"/>
    </row>
    <row r="2969" spans="1:3">
      <c r="A2969" s="187" t="s">
        <v>7608</v>
      </c>
      <c r="B2969" s="188">
        <v>0.99439999999999995</v>
      </c>
      <c r="C2969" s="188"/>
    </row>
    <row r="2970" spans="1:3">
      <c r="A2970" s="187" t="s">
        <v>7609</v>
      </c>
      <c r="B2970" s="188">
        <v>0.99670000000000003</v>
      </c>
      <c r="C2970" s="188"/>
    </row>
    <row r="2971" spans="1:3">
      <c r="A2971" s="187" t="s">
        <v>7610</v>
      </c>
      <c r="B2971" s="188">
        <v>0.99350000000000005</v>
      </c>
      <c r="C2971" s="188"/>
    </row>
    <row r="2972" spans="1:3">
      <c r="A2972" s="187" t="s">
        <v>7611</v>
      </c>
      <c r="B2972" s="188">
        <v>0.99850000000000005</v>
      </c>
      <c r="C2972" s="188"/>
    </row>
    <row r="2973" spans="1:3">
      <c r="A2973" s="187" t="s">
        <v>7612</v>
      </c>
      <c r="B2973" s="188">
        <v>0.99550000000000005</v>
      </c>
      <c r="C2973" s="188"/>
    </row>
    <row r="2974" spans="1:3">
      <c r="A2974" s="187" t="s">
        <v>7613</v>
      </c>
      <c r="B2974" s="188">
        <v>0.99650000000000005</v>
      </c>
      <c r="C2974" s="188"/>
    </row>
    <row r="2975" spans="1:3">
      <c r="A2975" s="187" t="s">
        <v>7614</v>
      </c>
      <c r="B2975" s="188">
        <v>0.99750000000000005</v>
      </c>
      <c r="C2975" s="188"/>
    </row>
    <row r="2976" spans="1:3">
      <c r="A2976" s="187" t="s">
        <v>7615</v>
      </c>
      <c r="B2976" s="188">
        <v>0.99399999999999999</v>
      </c>
      <c r="C2976" s="188"/>
    </row>
    <row r="2977" spans="1:3">
      <c r="A2977" s="187" t="s">
        <v>7616</v>
      </c>
      <c r="B2977" s="188">
        <v>0.97919999999999996</v>
      </c>
      <c r="C2977" s="188"/>
    </row>
    <row r="2978" spans="1:3">
      <c r="A2978" s="187" t="s">
        <v>7617</v>
      </c>
      <c r="B2978" s="188">
        <v>0.997</v>
      </c>
      <c r="C2978" s="188"/>
    </row>
    <row r="2979" spans="1:3">
      <c r="A2979" s="187" t="s">
        <v>7618</v>
      </c>
      <c r="B2979" s="188">
        <v>0.99760000000000004</v>
      </c>
      <c r="C2979" s="188"/>
    </row>
    <row r="2980" spans="1:3">
      <c r="A2980" s="187" t="s">
        <v>7619</v>
      </c>
      <c r="B2980" s="188">
        <v>1</v>
      </c>
      <c r="C2980" s="188"/>
    </row>
    <row r="2981" spans="1:3">
      <c r="A2981" s="187" t="s">
        <v>7620</v>
      </c>
      <c r="B2981" s="188">
        <v>0.99519999999999997</v>
      </c>
      <c r="C2981" s="188"/>
    </row>
    <row r="2982" spans="1:3">
      <c r="A2982" s="187" t="s">
        <v>7621</v>
      </c>
      <c r="B2982" s="188">
        <v>0.99160000000000004</v>
      </c>
      <c r="C2982" s="188"/>
    </row>
    <row r="2983" spans="1:3">
      <c r="A2983" s="187" t="s">
        <v>7622</v>
      </c>
      <c r="B2983" s="188">
        <v>0.99839999999999995</v>
      </c>
      <c r="C2983" s="188"/>
    </row>
    <row r="2984" spans="1:3">
      <c r="A2984" s="187" t="s">
        <v>7623</v>
      </c>
      <c r="B2984" s="188">
        <v>0.99570000000000003</v>
      </c>
      <c r="C2984" s="188"/>
    </row>
    <row r="2985" spans="1:3">
      <c r="A2985" s="187" t="s">
        <v>7624</v>
      </c>
      <c r="B2985" s="188">
        <v>0.99370000000000003</v>
      </c>
      <c r="C2985" s="188"/>
    </row>
    <row r="2986" spans="1:3">
      <c r="A2986" s="187" t="s">
        <v>7625</v>
      </c>
      <c r="B2986" s="188">
        <v>0.99560000000000004</v>
      </c>
      <c r="C2986" s="188"/>
    </row>
    <row r="2987" spans="1:3">
      <c r="A2987" s="187" t="s">
        <v>7626</v>
      </c>
      <c r="B2987" s="188">
        <v>1</v>
      </c>
      <c r="C2987" s="188"/>
    </row>
    <row r="2988" spans="1:3">
      <c r="A2988" s="187" t="s">
        <v>7627</v>
      </c>
      <c r="B2988" s="188">
        <v>0.99450000000000005</v>
      </c>
      <c r="C2988" s="188"/>
    </row>
    <row r="2989" spans="1:3">
      <c r="A2989" s="187" t="s">
        <v>7628</v>
      </c>
      <c r="B2989" s="188">
        <v>0.99429999999999996</v>
      </c>
      <c r="C2989" s="188"/>
    </row>
    <row r="2990" spans="1:3">
      <c r="A2990" s="187" t="s">
        <v>7629</v>
      </c>
      <c r="B2990" s="188">
        <v>0.99519999999999997</v>
      </c>
      <c r="C2990" s="188"/>
    </row>
    <row r="2991" spans="1:3">
      <c r="A2991" s="187" t="s">
        <v>7630</v>
      </c>
      <c r="B2991" s="188">
        <v>0.99480000000000002</v>
      </c>
      <c r="C2991" s="188"/>
    </row>
    <row r="2992" spans="1:3">
      <c r="A2992" s="187" t="s">
        <v>7631</v>
      </c>
      <c r="B2992" s="188">
        <v>0.99229999999999996</v>
      </c>
      <c r="C2992" s="188"/>
    </row>
    <row r="2993" spans="1:3">
      <c r="A2993" s="187" t="s">
        <v>7632</v>
      </c>
      <c r="B2993" s="188">
        <v>0.99390000000000001</v>
      </c>
      <c r="C2993" s="188"/>
    </row>
    <row r="2994" spans="1:3">
      <c r="A2994" s="187" t="s">
        <v>7633</v>
      </c>
      <c r="B2994" s="188">
        <v>1</v>
      </c>
      <c r="C2994" s="188"/>
    </row>
    <row r="2995" spans="1:3">
      <c r="A2995" s="187" t="s">
        <v>7634</v>
      </c>
      <c r="B2995" s="188">
        <v>0.999</v>
      </c>
      <c r="C2995" s="188"/>
    </row>
    <row r="2996" spans="1:3">
      <c r="A2996" s="187" t="s">
        <v>7635</v>
      </c>
      <c r="B2996" s="188">
        <v>0.99560000000000004</v>
      </c>
      <c r="C2996" s="188"/>
    </row>
    <row r="2997" spans="1:3">
      <c r="A2997" s="187" t="s">
        <v>7636</v>
      </c>
      <c r="B2997" s="188">
        <v>1</v>
      </c>
      <c r="C2997" s="188"/>
    </row>
    <row r="2998" spans="1:3">
      <c r="A2998" s="187" t="s">
        <v>7637</v>
      </c>
      <c r="B2998" s="188">
        <v>0.99139999999999995</v>
      </c>
      <c r="C2998" s="188"/>
    </row>
    <row r="2999" spans="1:3">
      <c r="A2999" s="187" t="s">
        <v>7638</v>
      </c>
      <c r="B2999" s="188">
        <v>0.98939999999999995</v>
      </c>
      <c r="C2999" s="188"/>
    </row>
    <row r="3000" spans="1:3">
      <c r="A3000" s="187" t="s">
        <v>7639</v>
      </c>
      <c r="B3000" s="188">
        <v>0.997</v>
      </c>
      <c r="C3000" s="188"/>
    </row>
    <row r="3001" spans="1:3">
      <c r="A3001" s="187" t="s">
        <v>7640</v>
      </c>
      <c r="B3001" s="188">
        <v>0.98619999999999997</v>
      </c>
      <c r="C3001" s="188"/>
    </row>
    <row r="3002" spans="1:3">
      <c r="A3002" s="187" t="s">
        <v>7641</v>
      </c>
      <c r="B3002" s="188">
        <v>0.99850000000000005</v>
      </c>
      <c r="C3002" s="188"/>
    </row>
    <row r="3003" spans="1:3">
      <c r="A3003" s="187" t="s">
        <v>7642</v>
      </c>
      <c r="B3003" s="188">
        <v>0.99039999999999995</v>
      </c>
      <c r="C3003" s="188"/>
    </row>
    <row r="3004" spans="1:3">
      <c r="A3004" s="187" t="s">
        <v>7643</v>
      </c>
      <c r="B3004" s="188">
        <v>1</v>
      </c>
      <c r="C3004" s="188"/>
    </row>
    <row r="3005" spans="1:3">
      <c r="A3005" s="187" t="s">
        <v>7644</v>
      </c>
      <c r="B3005" s="188">
        <v>1</v>
      </c>
      <c r="C3005" s="188"/>
    </row>
    <row r="3006" spans="1:3">
      <c r="A3006" s="187" t="s">
        <v>7645</v>
      </c>
      <c r="B3006" s="188">
        <v>0.99019999999999997</v>
      </c>
      <c r="C3006" s="188"/>
    </row>
    <row r="3007" spans="1:3">
      <c r="A3007" s="187" t="s">
        <v>7646</v>
      </c>
      <c r="B3007" s="188">
        <v>0.99690000000000001</v>
      </c>
      <c r="C3007" s="188"/>
    </row>
    <row r="3008" spans="1:3">
      <c r="A3008" s="187" t="s">
        <v>7647</v>
      </c>
      <c r="B3008" s="188">
        <v>0.99580000000000002</v>
      </c>
      <c r="C3008" s="188"/>
    </row>
    <row r="3009" spans="1:3">
      <c r="A3009" s="187" t="s">
        <v>7648</v>
      </c>
      <c r="B3009" s="188">
        <v>0.995</v>
      </c>
      <c r="C3009" s="188"/>
    </row>
    <row r="3010" spans="1:3">
      <c r="A3010" s="187" t="s">
        <v>7649</v>
      </c>
      <c r="B3010" s="188">
        <v>0.99950000000000006</v>
      </c>
      <c r="C3010" s="188"/>
    </row>
    <row r="3011" spans="1:3">
      <c r="A3011" s="187" t="s">
        <v>7650</v>
      </c>
      <c r="B3011" s="188">
        <v>0.99570000000000003</v>
      </c>
      <c r="C3011" s="188"/>
    </row>
    <row r="3012" spans="1:3">
      <c r="A3012" s="187" t="s">
        <v>7651</v>
      </c>
      <c r="B3012" s="188">
        <v>1</v>
      </c>
      <c r="C3012" s="188"/>
    </row>
    <row r="3013" spans="1:3">
      <c r="A3013" s="187" t="s">
        <v>7652</v>
      </c>
      <c r="B3013" s="188">
        <v>0.99819999999999998</v>
      </c>
      <c r="C3013" s="188"/>
    </row>
    <row r="3014" spans="1:3">
      <c r="A3014" s="187" t="s">
        <v>7653</v>
      </c>
      <c r="B3014" s="188">
        <v>1</v>
      </c>
      <c r="C3014" s="188"/>
    </row>
    <row r="3015" spans="1:3">
      <c r="A3015" s="187" t="s">
        <v>7654</v>
      </c>
      <c r="B3015" s="188">
        <v>0.99829999999999997</v>
      </c>
      <c r="C3015" s="188"/>
    </row>
    <row r="3016" spans="1:3">
      <c r="A3016" s="187" t="s">
        <v>7655</v>
      </c>
      <c r="B3016" s="188">
        <v>1</v>
      </c>
      <c r="C3016" s="188"/>
    </row>
    <row r="3017" spans="1:3">
      <c r="A3017" s="187" t="s">
        <v>7656</v>
      </c>
      <c r="B3017" s="188">
        <v>0.98709999999999998</v>
      </c>
      <c r="C3017" s="188"/>
    </row>
    <row r="3018" spans="1:3">
      <c r="A3018" s="187" t="s">
        <v>7657</v>
      </c>
      <c r="B3018" s="188">
        <v>1</v>
      </c>
      <c r="C3018" s="188"/>
    </row>
    <row r="3019" spans="1:3">
      <c r="A3019" s="187" t="s">
        <v>7658</v>
      </c>
      <c r="B3019" s="188">
        <v>1</v>
      </c>
      <c r="C3019" s="188"/>
    </row>
    <row r="3020" spans="1:3">
      <c r="A3020" s="187" t="s">
        <v>7659</v>
      </c>
      <c r="B3020" s="188">
        <v>0.99390000000000001</v>
      </c>
      <c r="C3020" s="188"/>
    </row>
    <row r="3021" spans="1:3">
      <c r="A3021" s="187" t="s">
        <v>9760</v>
      </c>
      <c r="B3021" s="188">
        <v>1</v>
      </c>
      <c r="C3021" s="188"/>
    </row>
    <row r="3022" spans="1:3">
      <c r="A3022" s="187" t="s">
        <v>9761</v>
      </c>
      <c r="B3022" s="188">
        <v>0.97099999999999997</v>
      </c>
      <c r="C3022" s="188"/>
    </row>
    <row r="3023" spans="1:3">
      <c r="A3023" s="187" t="s">
        <v>7660</v>
      </c>
      <c r="B3023" s="188">
        <v>1</v>
      </c>
      <c r="C3023" s="188"/>
    </row>
    <row r="3024" spans="1:3">
      <c r="A3024" s="187" t="s">
        <v>7661</v>
      </c>
      <c r="B3024" s="188">
        <v>0.99180000000000001</v>
      </c>
      <c r="C3024" s="188"/>
    </row>
    <row r="3025" spans="1:3">
      <c r="A3025" s="187" t="s">
        <v>7662</v>
      </c>
      <c r="B3025" s="188">
        <v>1</v>
      </c>
      <c r="C3025" s="188"/>
    </row>
    <row r="3026" spans="1:3">
      <c r="A3026" s="187" t="s">
        <v>7663</v>
      </c>
      <c r="B3026" s="188">
        <v>1</v>
      </c>
      <c r="C3026" s="188"/>
    </row>
    <row r="3027" spans="1:3">
      <c r="A3027" s="187" t="s">
        <v>7664</v>
      </c>
      <c r="B3027" s="188">
        <v>1</v>
      </c>
      <c r="C3027" s="188"/>
    </row>
    <row r="3028" spans="1:3">
      <c r="A3028" s="187" t="s">
        <v>7665</v>
      </c>
      <c r="B3028" s="188">
        <v>0.99319999999999997</v>
      </c>
      <c r="C3028" s="188"/>
    </row>
    <row r="3029" spans="1:3">
      <c r="A3029" s="187" t="s">
        <v>7666</v>
      </c>
      <c r="B3029" s="188">
        <v>0.99260000000000004</v>
      </c>
      <c r="C3029" s="188"/>
    </row>
    <row r="3030" spans="1:3">
      <c r="A3030" s="187" t="s">
        <v>7667</v>
      </c>
      <c r="B3030" s="188">
        <v>0.99950000000000006</v>
      </c>
      <c r="C3030" s="188"/>
    </row>
    <row r="3031" spans="1:3">
      <c r="A3031" s="187" t="s">
        <v>7668</v>
      </c>
      <c r="B3031" s="188">
        <v>1</v>
      </c>
      <c r="C3031" s="188"/>
    </row>
    <row r="3032" spans="1:3">
      <c r="A3032" s="187" t="s">
        <v>7669</v>
      </c>
      <c r="B3032" s="188">
        <v>0.98070000000000002</v>
      </c>
      <c r="C3032" s="188"/>
    </row>
    <row r="3033" spans="1:3">
      <c r="A3033" s="187" t="s">
        <v>7670</v>
      </c>
      <c r="B3033" s="188">
        <v>1</v>
      </c>
      <c r="C3033" s="188"/>
    </row>
    <row r="3034" spans="1:3">
      <c r="A3034" s="187" t="s">
        <v>7671</v>
      </c>
      <c r="B3034" s="188">
        <v>1</v>
      </c>
      <c r="C3034" s="188"/>
    </row>
    <row r="3035" spans="1:3">
      <c r="A3035" s="187" t="s">
        <v>7672</v>
      </c>
      <c r="B3035" s="188">
        <v>0.99990000000000001</v>
      </c>
      <c r="C3035" s="188"/>
    </row>
    <row r="3036" spans="1:3">
      <c r="A3036" s="187" t="s">
        <v>7673</v>
      </c>
      <c r="B3036" s="188">
        <v>1</v>
      </c>
      <c r="C3036" s="188"/>
    </row>
    <row r="3037" spans="1:3">
      <c r="A3037" s="187" t="s">
        <v>7674</v>
      </c>
      <c r="B3037" s="188">
        <v>1</v>
      </c>
      <c r="C3037" s="188"/>
    </row>
    <row r="3038" spans="1:3">
      <c r="A3038" s="187" t="s">
        <v>9762</v>
      </c>
      <c r="B3038" s="188">
        <v>1</v>
      </c>
      <c r="C3038" s="188"/>
    </row>
    <row r="3039" spans="1:3">
      <c r="A3039" s="187" t="s">
        <v>7675</v>
      </c>
      <c r="B3039" s="188">
        <v>0.99650000000000005</v>
      </c>
      <c r="C3039" s="188"/>
    </row>
    <row r="3040" spans="1:3">
      <c r="A3040" s="187" t="s">
        <v>7676</v>
      </c>
      <c r="B3040" s="188">
        <v>0.99309999999999998</v>
      </c>
      <c r="C3040" s="188"/>
    </row>
    <row r="3041" spans="1:3">
      <c r="A3041" s="187" t="s">
        <v>7677</v>
      </c>
      <c r="B3041" s="188">
        <v>1</v>
      </c>
      <c r="C3041" s="188"/>
    </row>
    <row r="3042" spans="1:3">
      <c r="A3042" s="187" t="s">
        <v>7678</v>
      </c>
      <c r="B3042" s="188">
        <v>0.998</v>
      </c>
      <c r="C3042" s="188"/>
    </row>
    <row r="3043" spans="1:3">
      <c r="A3043" s="187" t="s">
        <v>7679</v>
      </c>
      <c r="B3043" s="188">
        <v>0.99819999999999998</v>
      </c>
      <c r="C3043" s="188"/>
    </row>
    <row r="3044" spans="1:3">
      <c r="A3044" s="187" t="s">
        <v>7680</v>
      </c>
      <c r="B3044" s="188">
        <v>1</v>
      </c>
      <c r="C3044" s="188"/>
    </row>
    <row r="3045" spans="1:3">
      <c r="A3045" s="187" t="s">
        <v>7681</v>
      </c>
      <c r="B3045" s="188">
        <v>1</v>
      </c>
      <c r="C3045" s="188"/>
    </row>
    <row r="3046" spans="1:3">
      <c r="A3046" s="187" t="s">
        <v>7682</v>
      </c>
      <c r="B3046" s="188">
        <v>1</v>
      </c>
      <c r="C3046" s="188"/>
    </row>
    <row r="3047" spans="1:3">
      <c r="A3047" s="187" t="s">
        <v>7683</v>
      </c>
      <c r="B3047" s="188">
        <v>0.9758</v>
      </c>
      <c r="C3047" s="188"/>
    </row>
    <row r="3048" spans="1:3">
      <c r="A3048" s="187" t="s">
        <v>7684</v>
      </c>
      <c r="B3048" s="188">
        <v>0.98819999999999997</v>
      </c>
      <c r="C3048" s="188"/>
    </row>
    <row r="3049" spans="1:3">
      <c r="A3049" s="187" t="s">
        <v>7685</v>
      </c>
      <c r="B3049" s="188">
        <v>0.99239999999999995</v>
      </c>
      <c r="C3049" s="188"/>
    </row>
    <row r="3050" spans="1:3">
      <c r="A3050" s="187" t="s">
        <v>7686</v>
      </c>
      <c r="B3050" s="188">
        <v>1</v>
      </c>
      <c r="C3050" s="188"/>
    </row>
    <row r="3051" spans="1:3">
      <c r="A3051" s="187" t="s">
        <v>7687</v>
      </c>
      <c r="B3051" s="188">
        <v>1</v>
      </c>
      <c r="C3051" s="188"/>
    </row>
    <row r="3052" spans="1:3">
      <c r="A3052" s="187" t="s">
        <v>7688</v>
      </c>
      <c r="B3052" s="188">
        <v>0.9889</v>
      </c>
      <c r="C3052" s="188"/>
    </row>
    <row r="3053" spans="1:3">
      <c r="A3053" s="187" t="s">
        <v>7689</v>
      </c>
      <c r="B3053" s="188">
        <v>0.99839999999999995</v>
      </c>
      <c r="C3053" s="188"/>
    </row>
    <row r="3054" spans="1:3">
      <c r="A3054" s="187" t="s">
        <v>7690</v>
      </c>
      <c r="B3054" s="188">
        <v>1</v>
      </c>
      <c r="C3054" s="188"/>
    </row>
    <row r="3055" spans="1:3">
      <c r="A3055" s="187" t="s">
        <v>7691</v>
      </c>
      <c r="B3055" s="188">
        <v>0.99890000000000001</v>
      </c>
      <c r="C3055" s="188"/>
    </row>
    <row r="3056" spans="1:3">
      <c r="A3056" s="187" t="s">
        <v>7692</v>
      </c>
      <c r="B3056" s="188">
        <v>1</v>
      </c>
      <c r="C3056" s="188"/>
    </row>
    <row r="3057" spans="1:3">
      <c r="A3057" s="187" t="s">
        <v>7693</v>
      </c>
      <c r="B3057" s="188">
        <v>1</v>
      </c>
      <c r="C3057" s="188"/>
    </row>
    <row r="3058" spans="1:3">
      <c r="A3058" s="187" t="s">
        <v>7694</v>
      </c>
      <c r="B3058" s="188">
        <v>0.97340000000000004</v>
      </c>
      <c r="C3058" s="188"/>
    </row>
    <row r="3059" spans="1:3">
      <c r="A3059" s="187" t="s">
        <v>7695</v>
      </c>
      <c r="B3059" s="188">
        <v>1</v>
      </c>
      <c r="C3059" s="188"/>
    </row>
    <row r="3060" spans="1:3">
      <c r="A3060" s="187" t="s">
        <v>7696</v>
      </c>
      <c r="B3060" s="188">
        <v>1</v>
      </c>
      <c r="C3060" s="188"/>
    </row>
    <row r="3061" spans="1:3">
      <c r="A3061" s="187" t="s">
        <v>7697</v>
      </c>
      <c r="B3061" s="188">
        <v>0.97809999999999997</v>
      </c>
      <c r="C3061" s="188"/>
    </row>
    <row r="3062" spans="1:3">
      <c r="A3062" s="187" t="s">
        <v>9763</v>
      </c>
      <c r="B3062" s="188">
        <v>1</v>
      </c>
      <c r="C3062" s="188"/>
    </row>
    <row r="3063" spans="1:3">
      <c r="A3063" s="187" t="s">
        <v>7698</v>
      </c>
      <c r="B3063" s="188">
        <v>0.99770000000000003</v>
      </c>
      <c r="C3063" s="188"/>
    </row>
    <row r="3064" spans="1:3">
      <c r="A3064" s="187" t="s">
        <v>7699</v>
      </c>
      <c r="B3064" s="188">
        <v>0.97</v>
      </c>
      <c r="C3064" s="188"/>
    </row>
    <row r="3065" spans="1:3">
      <c r="A3065" s="187" t="s">
        <v>7700</v>
      </c>
      <c r="B3065" s="188">
        <v>1</v>
      </c>
      <c r="C3065" s="188"/>
    </row>
    <row r="3066" spans="1:3">
      <c r="A3066" s="187" t="s">
        <v>7701</v>
      </c>
      <c r="B3066" s="188">
        <v>0.99750000000000005</v>
      </c>
      <c r="C3066" s="188"/>
    </row>
    <row r="3067" spans="1:3">
      <c r="A3067" s="187" t="s">
        <v>7702</v>
      </c>
      <c r="B3067" s="188">
        <v>1</v>
      </c>
      <c r="C3067" s="188"/>
    </row>
    <row r="3068" spans="1:3">
      <c r="A3068" s="187" t="s">
        <v>7703</v>
      </c>
      <c r="B3068" s="188">
        <v>0.996</v>
      </c>
      <c r="C3068" s="188"/>
    </row>
    <row r="3069" spans="1:3">
      <c r="A3069" s="187" t="s">
        <v>7704</v>
      </c>
      <c r="B3069" s="188">
        <v>0.97</v>
      </c>
      <c r="C3069" s="188"/>
    </row>
    <row r="3070" spans="1:3">
      <c r="A3070" s="187" t="s">
        <v>7705</v>
      </c>
      <c r="B3070" s="188">
        <v>0.99590000000000001</v>
      </c>
      <c r="C3070" s="188"/>
    </row>
    <row r="3071" spans="1:3">
      <c r="A3071" s="187" t="s">
        <v>7706</v>
      </c>
      <c r="B3071" s="188">
        <v>0.99219999999999997</v>
      </c>
      <c r="C3071" s="188"/>
    </row>
    <row r="3072" spans="1:3">
      <c r="A3072" s="187" t="s">
        <v>7707</v>
      </c>
      <c r="B3072" s="188">
        <v>1</v>
      </c>
      <c r="C3072" s="188"/>
    </row>
    <row r="3073" spans="1:3">
      <c r="A3073" s="187" t="s">
        <v>7708</v>
      </c>
      <c r="B3073" s="188">
        <v>0.99809999999999999</v>
      </c>
      <c r="C3073" s="188"/>
    </row>
    <row r="3074" spans="1:3">
      <c r="A3074" s="187" t="s">
        <v>7709</v>
      </c>
      <c r="B3074" s="188">
        <v>1</v>
      </c>
      <c r="C3074" s="188"/>
    </row>
    <row r="3075" spans="1:3">
      <c r="A3075" s="187" t="s">
        <v>7710</v>
      </c>
      <c r="B3075" s="188">
        <v>1</v>
      </c>
      <c r="C3075" s="188"/>
    </row>
    <row r="3076" spans="1:3">
      <c r="A3076" s="187" t="s">
        <v>7711</v>
      </c>
      <c r="B3076" s="188">
        <v>0.99839999999999995</v>
      </c>
      <c r="C3076" s="188"/>
    </row>
    <row r="3077" spans="1:3">
      <c r="A3077" s="187" t="s">
        <v>7712</v>
      </c>
      <c r="B3077" s="188">
        <v>1</v>
      </c>
      <c r="C3077" s="188"/>
    </row>
    <row r="3078" spans="1:3">
      <c r="A3078" s="187" t="s">
        <v>7713</v>
      </c>
      <c r="B3078" s="188">
        <v>0.99260000000000004</v>
      </c>
      <c r="C3078" s="188"/>
    </row>
    <row r="3079" spans="1:3">
      <c r="A3079" s="187" t="s">
        <v>7714</v>
      </c>
      <c r="B3079" s="188">
        <v>1</v>
      </c>
      <c r="C3079" s="188"/>
    </row>
    <row r="3080" spans="1:3">
      <c r="A3080" s="187" t="s">
        <v>7715</v>
      </c>
      <c r="B3080" s="188">
        <v>0.99990000000000001</v>
      </c>
      <c r="C3080" s="188"/>
    </row>
    <row r="3081" spans="1:3">
      <c r="A3081" s="187" t="s">
        <v>7716</v>
      </c>
      <c r="B3081" s="188">
        <v>0.99890000000000001</v>
      </c>
      <c r="C3081" s="188"/>
    </row>
    <row r="3082" spans="1:3">
      <c r="A3082" s="187" t="s">
        <v>7717</v>
      </c>
      <c r="B3082" s="188">
        <v>0.99919999999999998</v>
      </c>
      <c r="C3082" s="188"/>
    </row>
    <row r="3083" spans="1:3">
      <c r="A3083" s="187" t="s">
        <v>7718</v>
      </c>
      <c r="B3083" s="188">
        <v>0.99719999999999998</v>
      </c>
      <c r="C3083" s="188"/>
    </row>
    <row r="3084" spans="1:3">
      <c r="A3084" s="187" t="s">
        <v>7719</v>
      </c>
      <c r="B3084" s="188">
        <v>1</v>
      </c>
      <c r="C3084" s="188"/>
    </row>
    <row r="3085" spans="1:3">
      <c r="A3085" s="187" t="s">
        <v>7720</v>
      </c>
      <c r="B3085" s="188">
        <v>1</v>
      </c>
      <c r="C3085" s="188"/>
    </row>
    <row r="3086" spans="1:3">
      <c r="A3086" s="187" t="s">
        <v>7721</v>
      </c>
      <c r="B3086" s="188">
        <v>0.99480000000000002</v>
      </c>
      <c r="C3086" s="188"/>
    </row>
    <row r="3087" spans="1:3">
      <c r="A3087" s="187" t="s">
        <v>7722</v>
      </c>
      <c r="B3087" s="188">
        <v>1</v>
      </c>
      <c r="C3087" s="188"/>
    </row>
    <row r="3088" spans="1:3">
      <c r="A3088" s="187" t="s">
        <v>7723</v>
      </c>
      <c r="B3088" s="188">
        <v>1</v>
      </c>
      <c r="C3088" s="188"/>
    </row>
    <row r="3089" spans="1:3">
      <c r="A3089" s="187" t="s">
        <v>7724</v>
      </c>
      <c r="B3089" s="188">
        <v>1</v>
      </c>
      <c r="C3089" s="188"/>
    </row>
    <row r="3090" spans="1:3">
      <c r="A3090" s="187" t="s">
        <v>7725</v>
      </c>
      <c r="B3090" s="188">
        <v>1</v>
      </c>
      <c r="C3090" s="188"/>
    </row>
    <row r="3091" spans="1:3">
      <c r="A3091" s="187" t="s">
        <v>7726</v>
      </c>
      <c r="B3091" s="188">
        <v>0.99139999999999995</v>
      </c>
      <c r="C3091" s="188"/>
    </row>
    <row r="3092" spans="1:3">
      <c r="A3092" s="187" t="s">
        <v>7727</v>
      </c>
      <c r="B3092" s="188">
        <v>0.99990000000000001</v>
      </c>
      <c r="C3092" s="188"/>
    </row>
    <row r="3093" spans="1:3">
      <c r="A3093" s="187" t="s">
        <v>7728</v>
      </c>
      <c r="B3093" s="188">
        <v>1</v>
      </c>
      <c r="C3093" s="188"/>
    </row>
    <row r="3094" spans="1:3">
      <c r="A3094" s="187" t="s">
        <v>7729</v>
      </c>
      <c r="B3094" s="188">
        <v>0.99309999999999998</v>
      </c>
      <c r="C3094" s="188"/>
    </row>
    <row r="3095" spans="1:3">
      <c r="A3095" s="187" t="s">
        <v>7730</v>
      </c>
      <c r="B3095" s="188">
        <v>0.97189999999999999</v>
      </c>
      <c r="C3095" s="188"/>
    </row>
    <row r="3096" spans="1:3">
      <c r="A3096" s="187" t="s">
        <v>7731</v>
      </c>
      <c r="B3096" s="188">
        <v>1</v>
      </c>
      <c r="C3096" s="188"/>
    </row>
    <row r="3097" spans="1:3">
      <c r="A3097" s="187" t="s">
        <v>7732</v>
      </c>
      <c r="B3097" s="188">
        <v>1</v>
      </c>
      <c r="C3097" s="188"/>
    </row>
    <row r="3098" spans="1:3">
      <c r="A3098" s="187" t="s">
        <v>7733</v>
      </c>
      <c r="B3098" s="188">
        <v>0.97660000000000002</v>
      </c>
      <c r="C3098" s="188"/>
    </row>
    <row r="3099" spans="1:3">
      <c r="A3099" s="187" t="s">
        <v>7734</v>
      </c>
      <c r="B3099" s="188">
        <v>0.99490000000000001</v>
      </c>
      <c r="C3099" s="188"/>
    </row>
    <row r="3100" spans="1:3">
      <c r="A3100" s="187" t="s">
        <v>7735</v>
      </c>
      <c r="B3100" s="188">
        <v>1</v>
      </c>
      <c r="C3100" s="188"/>
    </row>
    <row r="3101" spans="1:3">
      <c r="A3101" s="187" t="s">
        <v>7736</v>
      </c>
      <c r="B3101" s="188">
        <v>1</v>
      </c>
      <c r="C3101" s="188"/>
    </row>
    <row r="3102" spans="1:3">
      <c r="A3102" s="187" t="s">
        <v>9764</v>
      </c>
      <c r="B3102" s="188">
        <v>1</v>
      </c>
      <c r="C3102" s="188"/>
    </row>
    <row r="3103" spans="1:3">
      <c r="A3103" s="187" t="s">
        <v>7737</v>
      </c>
      <c r="B3103" s="188">
        <v>0.99180000000000001</v>
      </c>
      <c r="C3103" s="188"/>
    </row>
    <row r="3104" spans="1:3">
      <c r="A3104" s="187" t="s">
        <v>7738</v>
      </c>
      <c r="B3104" s="188">
        <v>0.99760000000000004</v>
      </c>
      <c r="C3104" s="188"/>
    </row>
    <row r="3105" spans="1:3">
      <c r="A3105" s="187" t="s">
        <v>7739</v>
      </c>
      <c r="B3105" s="188">
        <v>0.99960000000000004</v>
      </c>
      <c r="C3105" s="188"/>
    </row>
    <row r="3106" spans="1:3">
      <c r="A3106" s="187" t="s">
        <v>7740</v>
      </c>
      <c r="B3106" s="188">
        <v>0.99980000000000002</v>
      </c>
      <c r="C3106" s="188"/>
    </row>
    <row r="3107" spans="1:3">
      <c r="A3107" s="187" t="s">
        <v>7741</v>
      </c>
      <c r="B3107" s="188">
        <v>1</v>
      </c>
      <c r="C3107" s="188"/>
    </row>
    <row r="3108" spans="1:3">
      <c r="A3108" s="187" t="s">
        <v>7742</v>
      </c>
      <c r="B3108" s="188">
        <v>0.99609999999999999</v>
      </c>
      <c r="C3108" s="188"/>
    </row>
    <row r="3109" spans="1:3">
      <c r="A3109" s="187" t="s">
        <v>7743</v>
      </c>
      <c r="B3109" s="188">
        <v>0.99280000000000002</v>
      </c>
      <c r="C3109" s="188"/>
    </row>
    <row r="3110" spans="1:3">
      <c r="A3110" s="187" t="s">
        <v>7746</v>
      </c>
      <c r="B3110" s="188">
        <v>0.99950000000000006</v>
      </c>
      <c r="C3110" s="188"/>
    </row>
    <row r="3111" spans="1:3">
      <c r="A3111" s="187" t="s">
        <v>7747</v>
      </c>
      <c r="B3111" s="188">
        <v>0.97589999999999999</v>
      </c>
      <c r="C3111" s="188"/>
    </row>
    <row r="3112" spans="1:3">
      <c r="A3112" s="187" t="s">
        <v>7748</v>
      </c>
      <c r="B3112" s="188">
        <v>0.9919</v>
      </c>
      <c r="C3112" s="188"/>
    </row>
    <row r="3113" spans="1:3">
      <c r="A3113" s="187" t="s">
        <v>7749</v>
      </c>
      <c r="B3113" s="188">
        <v>0.99380000000000002</v>
      </c>
      <c r="C3113" s="188"/>
    </row>
    <row r="3114" spans="1:3">
      <c r="A3114" s="187" t="s">
        <v>7750</v>
      </c>
      <c r="B3114" s="188">
        <v>1</v>
      </c>
      <c r="C3114" s="188"/>
    </row>
    <row r="3115" spans="1:3">
      <c r="A3115" s="187" t="s">
        <v>7751</v>
      </c>
      <c r="B3115" s="188">
        <v>0.995</v>
      </c>
      <c r="C3115" s="188"/>
    </row>
    <row r="3116" spans="1:3">
      <c r="A3116" s="187" t="s">
        <v>7752</v>
      </c>
      <c r="B3116" s="188">
        <v>0.99719999999999998</v>
      </c>
      <c r="C3116" s="188"/>
    </row>
    <row r="3117" spans="1:3">
      <c r="A3117" s="187" t="s">
        <v>7753</v>
      </c>
      <c r="B3117" s="188">
        <v>1</v>
      </c>
      <c r="C3117" s="188"/>
    </row>
    <row r="3118" spans="1:3">
      <c r="A3118" s="187" t="s">
        <v>7754</v>
      </c>
      <c r="B3118" s="188">
        <v>0.99199999999999999</v>
      </c>
      <c r="C3118" s="188"/>
    </row>
    <row r="3119" spans="1:3">
      <c r="A3119" s="187" t="s">
        <v>7755</v>
      </c>
      <c r="B3119" s="188">
        <v>0.99429999999999996</v>
      </c>
      <c r="C3119" s="188"/>
    </row>
    <row r="3120" spans="1:3">
      <c r="A3120" s="187" t="s">
        <v>7756</v>
      </c>
      <c r="B3120" s="188">
        <v>0.999</v>
      </c>
      <c r="C3120" s="188"/>
    </row>
    <row r="3121" spans="1:3">
      <c r="A3121" s="187" t="s">
        <v>7757</v>
      </c>
      <c r="B3121" s="188">
        <v>0.98450000000000004</v>
      </c>
      <c r="C3121" s="188"/>
    </row>
    <row r="3122" spans="1:3">
      <c r="A3122" s="187" t="s">
        <v>7758</v>
      </c>
      <c r="B3122" s="188">
        <v>0.98619999999999997</v>
      </c>
      <c r="C3122" s="188"/>
    </row>
    <row r="3123" spans="1:3">
      <c r="A3123" s="187" t="s">
        <v>7759</v>
      </c>
      <c r="B3123" s="188">
        <v>0.99380000000000002</v>
      </c>
      <c r="C3123" s="188"/>
    </row>
    <row r="3124" spans="1:3">
      <c r="A3124" s="187" t="s">
        <v>7760</v>
      </c>
      <c r="B3124" s="188">
        <v>0.99709999999999999</v>
      </c>
      <c r="C3124" s="188"/>
    </row>
    <row r="3125" spans="1:3">
      <c r="A3125" s="187" t="s">
        <v>7761</v>
      </c>
      <c r="B3125" s="188">
        <v>0.97</v>
      </c>
      <c r="C3125" s="188"/>
    </row>
    <row r="3126" spans="1:3">
      <c r="A3126" s="187" t="s">
        <v>7762</v>
      </c>
      <c r="B3126" s="188">
        <v>0.99480000000000002</v>
      </c>
      <c r="C3126" s="188"/>
    </row>
    <row r="3127" spans="1:3">
      <c r="A3127" s="187" t="s">
        <v>7763</v>
      </c>
      <c r="B3127" s="188">
        <v>0.99729999999999996</v>
      </c>
      <c r="C3127" s="188"/>
    </row>
    <row r="3128" spans="1:3">
      <c r="A3128" s="187" t="s">
        <v>7764</v>
      </c>
      <c r="B3128" s="188">
        <v>1</v>
      </c>
      <c r="C3128" s="188"/>
    </row>
    <row r="3129" spans="1:3">
      <c r="A3129" s="187" t="s">
        <v>7765</v>
      </c>
      <c r="B3129" s="188">
        <v>0.99960000000000004</v>
      </c>
      <c r="C3129" s="188"/>
    </row>
    <row r="3130" spans="1:3">
      <c r="A3130" s="187" t="s">
        <v>7766</v>
      </c>
      <c r="B3130" s="188">
        <v>0.98870000000000002</v>
      </c>
      <c r="C3130" s="188"/>
    </row>
    <row r="3131" spans="1:3">
      <c r="A3131" s="187" t="s">
        <v>7767</v>
      </c>
      <c r="B3131" s="188">
        <v>0.98499999999999999</v>
      </c>
      <c r="C3131" s="188"/>
    </row>
    <row r="3132" spans="1:3">
      <c r="A3132" s="187" t="s">
        <v>7768</v>
      </c>
      <c r="B3132" s="188">
        <v>0.99809999999999999</v>
      </c>
      <c r="C3132" s="188"/>
    </row>
    <row r="3133" spans="1:3">
      <c r="A3133" s="187" t="s">
        <v>7769</v>
      </c>
      <c r="B3133" s="188">
        <v>0.99729999999999996</v>
      </c>
      <c r="C3133" s="188"/>
    </row>
    <row r="3134" spans="1:3">
      <c r="A3134" s="187" t="s">
        <v>7770</v>
      </c>
      <c r="B3134" s="188">
        <v>0.98780000000000001</v>
      </c>
      <c r="C3134" s="188"/>
    </row>
    <row r="3135" spans="1:3">
      <c r="A3135" s="187" t="s">
        <v>7771</v>
      </c>
      <c r="B3135" s="188">
        <v>0.99709999999999999</v>
      </c>
      <c r="C3135" s="188"/>
    </row>
    <row r="3136" spans="1:3">
      <c r="A3136" s="187" t="s">
        <v>7772</v>
      </c>
      <c r="B3136" s="188">
        <v>0.99099999999999999</v>
      </c>
      <c r="C3136" s="188"/>
    </row>
    <row r="3137" spans="1:3">
      <c r="A3137" s="187" t="s">
        <v>7773</v>
      </c>
      <c r="B3137" s="188">
        <v>0.99370000000000003</v>
      </c>
      <c r="C3137" s="188"/>
    </row>
    <row r="3138" spans="1:3">
      <c r="A3138" s="187" t="s">
        <v>7774</v>
      </c>
      <c r="B3138" s="188">
        <v>0.99839999999999995</v>
      </c>
      <c r="C3138" s="188"/>
    </row>
    <row r="3139" spans="1:3">
      <c r="A3139" s="187" t="s">
        <v>7775</v>
      </c>
      <c r="B3139" s="188">
        <v>0.99919999999999998</v>
      </c>
      <c r="C3139" s="188"/>
    </row>
    <row r="3140" spans="1:3">
      <c r="A3140" s="187" t="s">
        <v>7776</v>
      </c>
      <c r="B3140" s="188">
        <v>0.99050000000000005</v>
      </c>
      <c r="C3140" s="188"/>
    </row>
    <row r="3141" spans="1:3">
      <c r="A3141" s="187" t="s">
        <v>7777</v>
      </c>
      <c r="B3141" s="188">
        <v>0.98450000000000004</v>
      </c>
      <c r="C3141" s="188"/>
    </row>
    <row r="3142" spans="1:3">
      <c r="A3142" s="187" t="s">
        <v>7778</v>
      </c>
      <c r="B3142" s="188">
        <v>0.98680000000000001</v>
      </c>
      <c r="C3142" s="188"/>
    </row>
    <row r="3143" spans="1:3">
      <c r="A3143" s="187" t="s">
        <v>7779</v>
      </c>
      <c r="B3143" s="188">
        <v>1</v>
      </c>
      <c r="C3143" s="188"/>
    </row>
    <row r="3144" spans="1:3">
      <c r="A3144" s="187" t="s">
        <v>7780</v>
      </c>
      <c r="B3144" s="188">
        <v>0.99119999999999997</v>
      </c>
      <c r="C3144" s="188"/>
    </row>
    <row r="3145" spans="1:3">
      <c r="A3145" s="187" t="s">
        <v>7781</v>
      </c>
      <c r="B3145" s="188">
        <v>0.99390000000000001</v>
      </c>
      <c r="C3145" s="188"/>
    </row>
    <row r="3146" spans="1:3">
      <c r="A3146" s="187" t="s">
        <v>7782</v>
      </c>
      <c r="B3146" s="188">
        <v>0.99270000000000003</v>
      </c>
      <c r="C3146" s="188"/>
    </row>
    <row r="3147" spans="1:3">
      <c r="A3147" s="187" t="s">
        <v>7783</v>
      </c>
      <c r="B3147" s="188">
        <v>0.97089999999999999</v>
      </c>
      <c r="C3147" s="188"/>
    </row>
    <row r="3148" spans="1:3">
      <c r="A3148" s="187" t="s">
        <v>7784</v>
      </c>
      <c r="B3148" s="188">
        <v>0.99980000000000002</v>
      </c>
      <c r="C3148" s="188"/>
    </row>
    <row r="3149" spans="1:3">
      <c r="A3149" s="187" t="s">
        <v>7785</v>
      </c>
      <c r="B3149" s="188">
        <v>0.99</v>
      </c>
      <c r="C3149" s="188"/>
    </row>
    <row r="3150" spans="1:3">
      <c r="A3150" s="187" t="s">
        <v>7786</v>
      </c>
      <c r="B3150" s="188">
        <v>0.99299999999999999</v>
      </c>
      <c r="C3150" s="188"/>
    </row>
    <row r="3151" spans="1:3">
      <c r="A3151" s="187" t="s">
        <v>7787</v>
      </c>
      <c r="B3151" s="188">
        <v>0.98509999999999998</v>
      </c>
      <c r="C3151" s="188"/>
    </row>
    <row r="3152" spans="1:3">
      <c r="A3152" s="187" t="s">
        <v>7788</v>
      </c>
      <c r="B3152" s="188">
        <v>0.98640000000000005</v>
      </c>
      <c r="C3152" s="188"/>
    </row>
    <row r="3153" spans="1:3">
      <c r="A3153" s="187" t="s">
        <v>7789</v>
      </c>
      <c r="B3153" s="188">
        <v>0.99070000000000003</v>
      </c>
      <c r="C3153" s="188"/>
    </row>
    <row r="3154" spans="1:3">
      <c r="A3154" s="187" t="s">
        <v>7790</v>
      </c>
      <c r="B3154" s="188">
        <v>1</v>
      </c>
      <c r="C3154" s="188"/>
    </row>
    <row r="3155" spans="1:3">
      <c r="A3155" s="187" t="s">
        <v>7791</v>
      </c>
      <c r="B3155" s="188">
        <v>0.99750000000000005</v>
      </c>
      <c r="C3155" s="188"/>
    </row>
    <row r="3156" spans="1:3">
      <c r="A3156" s="187" t="s">
        <v>7792</v>
      </c>
      <c r="B3156" s="188">
        <v>0.97919999999999996</v>
      </c>
      <c r="C3156" s="188"/>
    </row>
    <row r="3157" spans="1:3">
      <c r="A3157" s="187" t="s">
        <v>7793</v>
      </c>
      <c r="B3157" s="188">
        <v>0.98529999999999995</v>
      </c>
      <c r="C3157" s="188"/>
    </row>
    <row r="3158" spans="1:3">
      <c r="A3158" s="187" t="s">
        <v>7794</v>
      </c>
      <c r="B3158" s="188">
        <v>0.999</v>
      </c>
      <c r="C3158" s="188"/>
    </row>
    <row r="3159" spans="1:3">
      <c r="A3159" s="187" t="s">
        <v>7795</v>
      </c>
      <c r="B3159" s="188">
        <v>0.98950000000000005</v>
      </c>
      <c r="C3159" s="188"/>
    </row>
    <row r="3160" spans="1:3">
      <c r="A3160" s="187" t="s">
        <v>7796</v>
      </c>
      <c r="B3160" s="188">
        <v>0.98419999999999996</v>
      </c>
      <c r="C3160" s="188"/>
    </row>
    <row r="3161" spans="1:3">
      <c r="A3161" s="187" t="s">
        <v>7797</v>
      </c>
      <c r="B3161" s="188">
        <v>0.99850000000000005</v>
      </c>
      <c r="C3161" s="188"/>
    </row>
    <row r="3162" spans="1:3">
      <c r="A3162" s="187" t="s">
        <v>7798</v>
      </c>
      <c r="B3162" s="188">
        <v>1</v>
      </c>
      <c r="C3162" s="188"/>
    </row>
    <row r="3163" spans="1:3">
      <c r="A3163" s="187" t="s">
        <v>9765</v>
      </c>
      <c r="B3163" s="188">
        <v>1</v>
      </c>
      <c r="C3163" s="188"/>
    </row>
    <row r="3164" spans="1:3">
      <c r="A3164" s="187" t="s">
        <v>9766</v>
      </c>
      <c r="B3164" s="188">
        <v>1</v>
      </c>
      <c r="C3164" s="188"/>
    </row>
    <row r="3165" spans="1:3">
      <c r="A3165" s="187" t="s">
        <v>7799</v>
      </c>
      <c r="B3165" s="188">
        <v>0.97</v>
      </c>
      <c r="C3165" s="188"/>
    </row>
    <row r="3166" spans="1:3">
      <c r="A3166" s="187" t="s">
        <v>7800</v>
      </c>
      <c r="B3166" s="188">
        <v>1</v>
      </c>
      <c r="C3166" s="188"/>
    </row>
    <row r="3167" spans="1:3">
      <c r="A3167" s="187" t="s">
        <v>7801</v>
      </c>
      <c r="B3167" s="188">
        <v>0.98270000000000002</v>
      </c>
      <c r="C3167" s="188"/>
    </row>
    <row r="3168" spans="1:3">
      <c r="A3168" s="187" t="s">
        <v>7802</v>
      </c>
      <c r="B3168" s="188">
        <v>0.99660000000000004</v>
      </c>
      <c r="C3168" s="188"/>
    </row>
    <row r="3169" spans="1:3">
      <c r="A3169" s="187" t="s">
        <v>7803</v>
      </c>
      <c r="B3169" s="188">
        <v>0.9839</v>
      </c>
      <c r="C3169" s="188"/>
    </row>
    <row r="3170" spans="1:3">
      <c r="A3170" s="187" t="s">
        <v>7804</v>
      </c>
      <c r="B3170" s="188">
        <v>0.99660000000000004</v>
      </c>
      <c r="C3170" s="188"/>
    </row>
    <row r="3171" spans="1:3">
      <c r="A3171" s="187" t="s">
        <v>7805</v>
      </c>
      <c r="B3171" s="188">
        <v>0.98719999999999997</v>
      </c>
      <c r="C3171" s="188"/>
    </row>
    <row r="3172" spans="1:3">
      <c r="A3172" s="187" t="s">
        <v>7806</v>
      </c>
      <c r="B3172" s="188">
        <v>0.99350000000000005</v>
      </c>
      <c r="C3172" s="188"/>
    </row>
    <row r="3173" spans="1:3">
      <c r="A3173" s="187" t="s">
        <v>7807</v>
      </c>
      <c r="B3173" s="188">
        <v>0.97750000000000004</v>
      </c>
      <c r="C3173" s="188"/>
    </row>
    <row r="3174" spans="1:3">
      <c r="A3174" s="187" t="s">
        <v>7808</v>
      </c>
      <c r="B3174" s="188">
        <v>0.99129999999999996</v>
      </c>
      <c r="C3174" s="188"/>
    </row>
    <row r="3175" spans="1:3">
      <c r="A3175" s="187" t="s">
        <v>7809</v>
      </c>
      <c r="B3175" s="188">
        <v>0.98939999999999995</v>
      </c>
      <c r="C3175" s="188"/>
    </row>
    <row r="3176" spans="1:3">
      <c r="A3176" s="187" t="s">
        <v>7810</v>
      </c>
      <c r="B3176" s="188">
        <v>0.99890000000000001</v>
      </c>
      <c r="C3176" s="188"/>
    </row>
    <row r="3177" spans="1:3">
      <c r="A3177" s="187" t="s">
        <v>7811</v>
      </c>
      <c r="B3177" s="188">
        <v>0.9718</v>
      </c>
      <c r="C3177" s="188"/>
    </row>
    <row r="3178" spans="1:3">
      <c r="A3178" s="187" t="s">
        <v>7812</v>
      </c>
      <c r="B3178" s="188">
        <v>0.99729999999999996</v>
      </c>
      <c r="C3178" s="188"/>
    </row>
    <row r="3179" spans="1:3">
      <c r="A3179" s="187" t="s">
        <v>7813</v>
      </c>
      <c r="B3179" s="188">
        <v>1</v>
      </c>
      <c r="C3179" s="188"/>
    </row>
    <row r="3180" spans="1:3">
      <c r="A3180" s="187" t="s">
        <v>7814</v>
      </c>
      <c r="B3180" s="188">
        <v>0.99180000000000001</v>
      </c>
      <c r="C3180" s="188"/>
    </row>
    <row r="3181" spans="1:3">
      <c r="A3181" s="187" t="s">
        <v>7815</v>
      </c>
      <c r="B3181" s="188">
        <v>0.97170000000000001</v>
      </c>
      <c r="C3181" s="188"/>
    </row>
    <row r="3182" spans="1:3">
      <c r="A3182" s="187" t="s">
        <v>7817</v>
      </c>
      <c r="B3182" s="188">
        <v>0.99909999999999999</v>
      </c>
      <c r="C3182" s="188"/>
    </row>
    <row r="3183" spans="1:3">
      <c r="A3183" s="187" t="s">
        <v>9767</v>
      </c>
      <c r="B3183" s="188">
        <v>1</v>
      </c>
      <c r="C3183" s="188"/>
    </row>
    <row r="3184" spans="1:3">
      <c r="A3184" s="187" t="s">
        <v>9768</v>
      </c>
      <c r="B3184" s="188">
        <v>1</v>
      </c>
      <c r="C3184" s="188"/>
    </row>
    <row r="3185" spans="1:3">
      <c r="A3185" s="187" t="s">
        <v>7818</v>
      </c>
      <c r="B3185" s="188">
        <v>0.99270000000000003</v>
      </c>
      <c r="C3185" s="188"/>
    </row>
    <row r="3186" spans="1:3">
      <c r="A3186" s="187" t="s">
        <v>7819</v>
      </c>
      <c r="B3186" s="188">
        <v>0.99790000000000001</v>
      </c>
      <c r="C3186" s="188"/>
    </row>
    <row r="3187" spans="1:3">
      <c r="A3187" s="187" t="s">
        <v>7820</v>
      </c>
      <c r="B3187" s="188">
        <v>0.99439999999999995</v>
      </c>
      <c r="C3187" s="188"/>
    </row>
    <row r="3188" spans="1:3">
      <c r="A3188" s="187" t="s">
        <v>7821</v>
      </c>
      <c r="B3188" s="188">
        <v>0.99890000000000001</v>
      </c>
      <c r="C3188" s="188"/>
    </row>
    <row r="3189" spans="1:3">
      <c r="A3189" s="187" t="s">
        <v>7822</v>
      </c>
      <c r="B3189" s="188">
        <v>0.99380000000000002</v>
      </c>
      <c r="C3189" s="188"/>
    </row>
    <row r="3190" spans="1:3">
      <c r="A3190" s="187" t="s">
        <v>7823</v>
      </c>
      <c r="B3190" s="188">
        <v>1</v>
      </c>
      <c r="C3190" s="188"/>
    </row>
    <row r="3191" spans="1:3">
      <c r="A3191" s="187" t="s">
        <v>7824</v>
      </c>
      <c r="B3191" s="188">
        <v>0.98699999999999999</v>
      </c>
      <c r="C3191" s="188"/>
    </row>
    <row r="3192" spans="1:3">
      <c r="A3192" s="187" t="s">
        <v>7825</v>
      </c>
      <c r="B3192" s="188">
        <v>1</v>
      </c>
      <c r="C3192" s="188"/>
    </row>
    <row r="3193" spans="1:3">
      <c r="A3193" s="187" t="s">
        <v>7826</v>
      </c>
      <c r="B3193" s="188">
        <v>0.99760000000000004</v>
      </c>
      <c r="C3193" s="188"/>
    </row>
    <row r="3194" spans="1:3">
      <c r="A3194" s="187" t="s">
        <v>7827</v>
      </c>
      <c r="B3194" s="188">
        <v>0.99939999999999996</v>
      </c>
      <c r="C3194" s="188"/>
    </row>
    <row r="3195" spans="1:3">
      <c r="A3195" s="187" t="s">
        <v>7828</v>
      </c>
      <c r="B3195" s="188">
        <v>0.99960000000000004</v>
      </c>
      <c r="C3195" s="188"/>
    </row>
    <row r="3196" spans="1:3">
      <c r="A3196" s="187" t="s">
        <v>7829</v>
      </c>
      <c r="B3196" s="188">
        <v>0.99990000000000001</v>
      </c>
      <c r="C3196" s="188"/>
    </row>
    <row r="3197" spans="1:3">
      <c r="A3197" s="187" t="s">
        <v>7830</v>
      </c>
      <c r="B3197" s="188">
        <v>0.99739999999999995</v>
      </c>
      <c r="C3197" s="188"/>
    </row>
    <row r="3198" spans="1:3">
      <c r="A3198" s="187" t="s">
        <v>7831</v>
      </c>
      <c r="B3198" s="188">
        <v>0.99550000000000005</v>
      </c>
      <c r="C3198" s="188"/>
    </row>
    <row r="3199" spans="1:3">
      <c r="A3199" s="187" t="s">
        <v>7832</v>
      </c>
      <c r="B3199" s="188">
        <v>0.99790000000000001</v>
      </c>
      <c r="C3199" s="188"/>
    </row>
    <row r="3200" spans="1:3">
      <c r="A3200" s="187" t="s">
        <v>7833</v>
      </c>
      <c r="B3200" s="188">
        <v>1</v>
      </c>
      <c r="C3200" s="188"/>
    </row>
    <row r="3201" spans="1:3">
      <c r="A3201" s="187" t="s">
        <v>7834</v>
      </c>
      <c r="B3201" s="188">
        <v>1</v>
      </c>
      <c r="C3201" s="188"/>
    </row>
    <row r="3202" spans="1:3">
      <c r="A3202" s="187" t="s">
        <v>7835</v>
      </c>
      <c r="B3202" s="188">
        <v>0.98709999999999998</v>
      </c>
      <c r="C3202" s="188"/>
    </row>
    <row r="3203" spans="1:3">
      <c r="A3203" s="187" t="s">
        <v>7836</v>
      </c>
      <c r="B3203" s="188">
        <v>1</v>
      </c>
      <c r="C3203" s="188"/>
    </row>
    <row r="3204" spans="1:3">
      <c r="A3204" s="187" t="s">
        <v>7837</v>
      </c>
      <c r="B3204" s="188">
        <v>1</v>
      </c>
      <c r="C3204" s="188"/>
    </row>
    <row r="3205" spans="1:3">
      <c r="A3205" s="187" t="s">
        <v>7838</v>
      </c>
      <c r="B3205" s="188">
        <v>0.99909999999999999</v>
      </c>
      <c r="C3205" s="188"/>
    </row>
    <row r="3206" spans="1:3">
      <c r="A3206" s="187" t="s">
        <v>7839</v>
      </c>
      <c r="B3206" s="188">
        <v>0.99429999999999996</v>
      </c>
      <c r="C3206" s="188"/>
    </row>
    <row r="3207" spans="1:3">
      <c r="A3207" s="187" t="s">
        <v>7840</v>
      </c>
      <c r="B3207" s="188">
        <v>0.99770000000000003</v>
      </c>
      <c r="C3207" s="188"/>
    </row>
    <row r="3208" spans="1:3">
      <c r="A3208" s="187" t="s">
        <v>7841</v>
      </c>
      <c r="B3208" s="188">
        <v>0.99890000000000001</v>
      </c>
      <c r="C3208" s="188"/>
    </row>
    <row r="3209" spans="1:3">
      <c r="A3209" s="187" t="s">
        <v>7842</v>
      </c>
      <c r="B3209" s="188">
        <v>0.99539999999999995</v>
      </c>
      <c r="C3209" s="188"/>
    </row>
    <row r="3210" spans="1:3">
      <c r="A3210" s="187" t="s">
        <v>7843</v>
      </c>
      <c r="B3210" s="188">
        <v>1</v>
      </c>
      <c r="C3210" s="188"/>
    </row>
    <row r="3211" spans="1:3">
      <c r="A3211" s="187" t="s">
        <v>7844</v>
      </c>
      <c r="B3211" s="188">
        <v>1</v>
      </c>
      <c r="C3211" s="188"/>
    </row>
    <row r="3212" spans="1:3">
      <c r="A3212" s="187" t="s">
        <v>7845</v>
      </c>
      <c r="B3212" s="188">
        <v>0.99</v>
      </c>
      <c r="C3212" s="188"/>
    </row>
    <row r="3213" spans="1:3">
      <c r="A3213" s="187" t="s">
        <v>7846</v>
      </c>
      <c r="B3213" s="188">
        <v>0.99960000000000004</v>
      </c>
      <c r="C3213" s="188"/>
    </row>
    <row r="3214" spans="1:3">
      <c r="A3214" s="187" t="s">
        <v>7847</v>
      </c>
      <c r="B3214" s="188">
        <v>0.98770000000000002</v>
      </c>
      <c r="C3214" s="188"/>
    </row>
    <row r="3215" spans="1:3">
      <c r="A3215" s="187" t="s">
        <v>7848</v>
      </c>
      <c r="B3215" s="188">
        <v>0.99809999999999999</v>
      </c>
      <c r="C3215" s="188"/>
    </row>
    <row r="3216" spans="1:3">
      <c r="A3216" s="187" t="s">
        <v>7849</v>
      </c>
      <c r="B3216" s="188">
        <v>1</v>
      </c>
      <c r="C3216" s="188"/>
    </row>
    <row r="3217" spans="1:3">
      <c r="A3217" s="187" t="s">
        <v>7850</v>
      </c>
      <c r="B3217" s="188">
        <v>0.99619999999999997</v>
      </c>
      <c r="C3217" s="188"/>
    </row>
    <row r="3218" spans="1:3">
      <c r="A3218" s="187" t="s">
        <v>7851</v>
      </c>
      <c r="B3218" s="188">
        <v>0.99980000000000002</v>
      </c>
      <c r="C3218" s="188"/>
    </row>
    <row r="3219" spans="1:3">
      <c r="A3219" s="187" t="s">
        <v>7852</v>
      </c>
      <c r="B3219" s="188">
        <v>1</v>
      </c>
      <c r="C3219" s="188"/>
    </row>
    <row r="3220" spans="1:3">
      <c r="A3220" s="187" t="s">
        <v>7853</v>
      </c>
      <c r="B3220" s="188">
        <v>0.99619999999999997</v>
      </c>
      <c r="C3220" s="188"/>
    </row>
    <row r="3221" spans="1:3">
      <c r="A3221" s="187" t="s">
        <v>7854</v>
      </c>
      <c r="B3221" s="188">
        <v>0.99970000000000003</v>
      </c>
      <c r="C3221" s="188"/>
    </row>
    <row r="3222" spans="1:3">
      <c r="A3222" s="187" t="s">
        <v>7855</v>
      </c>
      <c r="B3222" s="188">
        <v>0.99390000000000001</v>
      </c>
      <c r="C3222" s="188"/>
    </row>
    <row r="3223" spans="1:3">
      <c r="A3223" s="187" t="s">
        <v>7856</v>
      </c>
      <c r="B3223" s="188">
        <v>0.99760000000000004</v>
      </c>
      <c r="C3223" s="188"/>
    </row>
    <row r="3224" spans="1:3">
      <c r="A3224" s="187" t="s">
        <v>7857</v>
      </c>
      <c r="B3224" s="188">
        <v>0.99929999999999997</v>
      </c>
      <c r="C3224" s="188"/>
    </row>
    <row r="3225" spans="1:3">
      <c r="A3225" s="187" t="s">
        <v>7858</v>
      </c>
      <c r="B3225" s="188">
        <v>1</v>
      </c>
      <c r="C3225" s="188"/>
    </row>
    <row r="3226" spans="1:3">
      <c r="A3226" s="187" t="s">
        <v>7859</v>
      </c>
      <c r="B3226" s="188">
        <v>0.99639999999999995</v>
      </c>
      <c r="C3226" s="188"/>
    </row>
    <row r="3227" spans="1:3">
      <c r="A3227" s="187" t="s">
        <v>7860</v>
      </c>
      <c r="B3227" s="188">
        <v>0.99939999999999996</v>
      </c>
      <c r="C3227" s="188"/>
    </row>
    <row r="3228" spans="1:3">
      <c r="A3228" s="187" t="s">
        <v>7861</v>
      </c>
      <c r="B3228" s="188">
        <v>0.99850000000000005</v>
      </c>
      <c r="C3228" s="188"/>
    </row>
    <row r="3229" spans="1:3">
      <c r="A3229" s="187" t="s">
        <v>7862</v>
      </c>
      <c r="B3229" s="188">
        <v>0.99919999999999998</v>
      </c>
      <c r="C3229" s="188"/>
    </row>
    <row r="3230" spans="1:3">
      <c r="A3230" s="187" t="s">
        <v>7863</v>
      </c>
      <c r="B3230" s="188">
        <v>1</v>
      </c>
      <c r="C3230" s="188"/>
    </row>
    <row r="3231" spans="1:3">
      <c r="A3231" s="187" t="s">
        <v>7864</v>
      </c>
      <c r="B3231" s="188">
        <v>1</v>
      </c>
      <c r="C3231" s="188"/>
    </row>
    <row r="3232" spans="1:3">
      <c r="A3232" s="187" t="s">
        <v>7865</v>
      </c>
      <c r="B3232" s="188">
        <v>1</v>
      </c>
      <c r="C3232" s="188"/>
    </row>
    <row r="3233" spans="1:3">
      <c r="A3233" s="187" t="s">
        <v>7866</v>
      </c>
      <c r="B3233" s="188">
        <v>0.99750000000000005</v>
      </c>
      <c r="C3233" s="188"/>
    </row>
    <row r="3234" spans="1:3">
      <c r="A3234" s="187" t="s">
        <v>7868</v>
      </c>
      <c r="B3234" s="188">
        <v>0.99860000000000004</v>
      </c>
      <c r="C3234" s="188"/>
    </row>
    <row r="3235" spans="1:3">
      <c r="A3235" s="187" t="s">
        <v>7869</v>
      </c>
      <c r="B3235" s="188">
        <v>0.99919999999999998</v>
      </c>
      <c r="C3235" s="188"/>
    </row>
    <row r="3236" spans="1:3">
      <c r="A3236" s="187" t="s">
        <v>7870</v>
      </c>
      <c r="B3236" s="188">
        <v>1</v>
      </c>
      <c r="C3236" s="188"/>
    </row>
    <row r="3237" spans="1:3">
      <c r="A3237" s="187" t="s">
        <v>7871</v>
      </c>
      <c r="B3237" s="188">
        <v>0.99739999999999995</v>
      </c>
      <c r="C3237" s="188"/>
    </row>
    <row r="3238" spans="1:3">
      <c r="A3238" s="187" t="s">
        <v>7872</v>
      </c>
      <c r="B3238" s="188">
        <v>0.99960000000000004</v>
      </c>
      <c r="C3238" s="188"/>
    </row>
    <row r="3239" spans="1:3">
      <c r="A3239" s="187" t="s">
        <v>7873</v>
      </c>
      <c r="B3239" s="188">
        <v>0.99660000000000004</v>
      </c>
      <c r="C3239" s="188"/>
    </row>
    <row r="3240" spans="1:3">
      <c r="A3240" s="187" t="s">
        <v>7874</v>
      </c>
      <c r="B3240" s="188">
        <v>0.99780000000000002</v>
      </c>
      <c r="C3240" s="188"/>
    </row>
    <row r="3241" spans="1:3">
      <c r="A3241" s="187" t="s">
        <v>7875</v>
      </c>
      <c r="B3241" s="188">
        <v>0.98629999999999995</v>
      </c>
      <c r="C3241" s="188"/>
    </row>
    <row r="3242" spans="1:3">
      <c r="A3242" s="187" t="s">
        <v>7876</v>
      </c>
      <c r="B3242" s="188">
        <v>0.98929999999999996</v>
      </c>
      <c r="C3242" s="188"/>
    </row>
    <row r="3243" spans="1:3">
      <c r="A3243" s="187" t="s">
        <v>7877</v>
      </c>
      <c r="B3243" s="188">
        <v>0.99309999999999998</v>
      </c>
      <c r="C3243" s="188"/>
    </row>
    <row r="3244" spans="1:3">
      <c r="A3244" s="187" t="s">
        <v>7878</v>
      </c>
      <c r="B3244" s="188">
        <v>0.99650000000000005</v>
      </c>
      <c r="C3244" s="188"/>
    </row>
    <row r="3245" spans="1:3">
      <c r="A3245" s="187" t="s">
        <v>7879</v>
      </c>
      <c r="B3245" s="188">
        <v>0.99929999999999997</v>
      </c>
      <c r="C3245" s="188"/>
    </row>
    <row r="3246" spans="1:3">
      <c r="A3246" s="187" t="s">
        <v>7880</v>
      </c>
      <c r="B3246" s="188">
        <v>0.99909999999999999</v>
      </c>
      <c r="C3246" s="188"/>
    </row>
    <row r="3247" spans="1:3">
      <c r="A3247" s="187" t="s">
        <v>7882</v>
      </c>
      <c r="B3247" s="188">
        <v>0.99790000000000001</v>
      </c>
      <c r="C3247" s="188"/>
    </row>
    <row r="3248" spans="1:3">
      <c r="A3248" s="187" t="s">
        <v>7883</v>
      </c>
      <c r="B3248" s="188">
        <v>0.996</v>
      </c>
      <c r="C3248" s="188"/>
    </row>
    <row r="3249" spans="1:3">
      <c r="A3249" s="187" t="s">
        <v>7884</v>
      </c>
      <c r="B3249" s="188">
        <v>0.98170000000000002</v>
      </c>
      <c r="C3249" s="188"/>
    </row>
    <row r="3250" spans="1:3">
      <c r="A3250" s="187" t="s">
        <v>7885</v>
      </c>
      <c r="B3250" s="188">
        <v>0.98360000000000003</v>
      </c>
      <c r="C3250" s="188"/>
    </row>
    <row r="3251" spans="1:3">
      <c r="A3251" s="187" t="s">
        <v>7886</v>
      </c>
      <c r="B3251" s="188">
        <v>0.99850000000000005</v>
      </c>
      <c r="C3251" s="188"/>
    </row>
    <row r="3252" spans="1:3">
      <c r="A3252" s="187" t="s">
        <v>7887</v>
      </c>
      <c r="B3252" s="188">
        <v>0.99919999999999998</v>
      </c>
      <c r="C3252" s="188"/>
    </row>
    <row r="3253" spans="1:3">
      <c r="A3253" s="187" t="s">
        <v>7888</v>
      </c>
      <c r="B3253" s="188">
        <v>0.97</v>
      </c>
      <c r="C3253" s="188"/>
    </row>
    <row r="3254" spans="1:3">
      <c r="A3254" s="187" t="s">
        <v>7889</v>
      </c>
      <c r="B3254" s="188">
        <v>0.99360000000000004</v>
      </c>
      <c r="C3254" s="188"/>
    </row>
    <row r="3255" spans="1:3">
      <c r="A3255" s="187" t="s">
        <v>7890</v>
      </c>
      <c r="B3255" s="188">
        <v>0.98080000000000001</v>
      </c>
      <c r="C3255" s="188"/>
    </row>
    <row r="3256" spans="1:3">
      <c r="A3256" s="187" t="s">
        <v>7891</v>
      </c>
      <c r="B3256" s="188">
        <v>0.98199999999999998</v>
      </c>
      <c r="C3256" s="188"/>
    </row>
    <row r="3257" spans="1:3">
      <c r="A3257" s="187" t="s">
        <v>7892</v>
      </c>
      <c r="B3257" s="188">
        <v>0.99029999999999996</v>
      </c>
      <c r="C3257" s="188"/>
    </row>
    <row r="3258" spans="1:3">
      <c r="A3258" s="187" t="s">
        <v>7893</v>
      </c>
      <c r="B3258" s="188">
        <v>0.97319999999999995</v>
      </c>
      <c r="C3258" s="188"/>
    </row>
    <row r="3259" spans="1:3">
      <c r="A3259" s="187" t="s">
        <v>9769</v>
      </c>
      <c r="B3259" s="188">
        <v>1</v>
      </c>
      <c r="C3259" s="188"/>
    </row>
    <row r="3260" spans="1:3">
      <c r="A3260" s="187" t="s">
        <v>7894</v>
      </c>
      <c r="B3260" s="188">
        <v>0.99829999999999997</v>
      </c>
      <c r="C3260" s="188"/>
    </row>
    <row r="3261" spans="1:3">
      <c r="A3261" s="187" t="s">
        <v>7895</v>
      </c>
      <c r="B3261" s="188">
        <v>0.99480000000000002</v>
      </c>
      <c r="C3261" s="188"/>
    </row>
    <row r="3262" spans="1:3">
      <c r="A3262" s="187" t="s">
        <v>7896</v>
      </c>
      <c r="B3262" s="188">
        <v>0.99360000000000004</v>
      </c>
      <c r="C3262" s="188"/>
    </row>
    <row r="3263" spans="1:3">
      <c r="A3263" s="187" t="s">
        <v>7897</v>
      </c>
      <c r="B3263" s="188">
        <v>0.98460000000000003</v>
      </c>
      <c r="C3263" s="188"/>
    </row>
    <row r="3264" spans="1:3">
      <c r="A3264" s="187" t="s">
        <v>7898</v>
      </c>
      <c r="B3264" s="188">
        <v>0.98240000000000005</v>
      </c>
      <c r="C3264" s="188"/>
    </row>
    <row r="3265" spans="1:3">
      <c r="A3265" s="187" t="s">
        <v>7899</v>
      </c>
      <c r="B3265" s="188">
        <v>0.998</v>
      </c>
      <c r="C3265" s="188"/>
    </row>
    <row r="3266" spans="1:3">
      <c r="A3266" s="187" t="s">
        <v>7900</v>
      </c>
      <c r="B3266" s="188">
        <v>0.99129999999999996</v>
      </c>
      <c r="C3266" s="188"/>
    </row>
    <row r="3267" spans="1:3">
      <c r="A3267" s="187" t="s">
        <v>7901</v>
      </c>
      <c r="B3267" s="188">
        <v>0.99970000000000003</v>
      </c>
      <c r="C3267" s="188"/>
    </row>
    <row r="3268" spans="1:3">
      <c r="A3268" s="187" t="s">
        <v>9770</v>
      </c>
      <c r="B3268" s="188">
        <v>0.99960000000000004</v>
      </c>
      <c r="C3268" s="188"/>
    </row>
    <row r="3269" spans="1:3">
      <c r="A3269" s="187" t="s">
        <v>7902</v>
      </c>
      <c r="B3269" s="188">
        <v>0.99909999999999999</v>
      </c>
      <c r="C3269" s="188"/>
    </row>
    <row r="3270" spans="1:3">
      <c r="A3270" s="187" t="s">
        <v>7903</v>
      </c>
      <c r="B3270" s="188">
        <v>0.97960000000000003</v>
      </c>
      <c r="C3270" s="188"/>
    </row>
    <row r="3271" spans="1:3">
      <c r="A3271" s="187" t="s">
        <v>7904</v>
      </c>
      <c r="B3271" s="188">
        <v>0.99790000000000001</v>
      </c>
      <c r="C3271" s="188"/>
    </row>
    <row r="3272" spans="1:3">
      <c r="A3272" s="187" t="s">
        <v>7905</v>
      </c>
      <c r="B3272" s="188">
        <v>0.97070000000000001</v>
      </c>
      <c r="C3272" s="188"/>
    </row>
    <row r="3273" spans="1:3">
      <c r="A3273" s="187" t="s">
        <v>7906</v>
      </c>
      <c r="B3273" s="188">
        <v>0.99780000000000002</v>
      </c>
      <c r="C3273" s="188"/>
    </row>
    <row r="3274" spans="1:3">
      <c r="A3274" s="187" t="s">
        <v>7907</v>
      </c>
      <c r="B3274" s="188">
        <v>0.98809999999999998</v>
      </c>
      <c r="C3274" s="188"/>
    </row>
    <row r="3275" spans="1:3">
      <c r="A3275" s="187" t="s">
        <v>7908</v>
      </c>
      <c r="B3275" s="188">
        <v>0.99929999999999997</v>
      </c>
      <c r="C3275" s="188"/>
    </row>
    <row r="3276" spans="1:3">
      <c r="A3276" s="187" t="s">
        <v>7909</v>
      </c>
      <c r="B3276" s="188">
        <v>0.99860000000000004</v>
      </c>
      <c r="C3276" s="188"/>
    </row>
    <row r="3277" spans="1:3">
      <c r="A3277" s="187" t="s">
        <v>7910</v>
      </c>
      <c r="B3277" s="188">
        <v>0.99819999999999998</v>
      </c>
      <c r="C3277" s="188"/>
    </row>
    <row r="3278" spans="1:3">
      <c r="A3278" s="187" t="s">
        <v>7911</v>
      </c>
      <c r="B3278" s="188">
        <v>0.99919999999999998</v>
      </c>
      <c r="C3278" s="188"/>
    </row>
    <row r="3279" spans="1:3">
      <c r="A3279" s="187" t="s">
        <v>7912</v>
      </c>
      <c r="B3279" s="188">
        <v>0.998</v>
      </c>
      <c r="C3279" s="188"/>
    </row>
    <row r="3280" spans="1:3">
      <c r="A3280" s="187" t="s">
        <v>7913</v>
      </c>
      <c r="B3280" s="188">
        <v>0.99790000000000001</v>
      </c>
      <c r="C3280" s="188"/>
    </row>
    <row r="3281" spans="1:3">
      <c r="A3281" s="187" t="s">
        <v>7914</v>
      </c>
      <c r="B3281" s="188">
        <v>0.99819999999999998</v>
      </c>
      <c r="C3281" s="188"/>
    </row>
    <row r="3282" spans="1:3">
      <c r="A3282" s="187" t="s">
        <v>7915</v>
      </c>
      <c r="B3282" s="188">
        <v>0.999</v>
      </c>
      <c r="C3282" s="188"/>
    </row>
    <row r="3283" spans="1:3">
      <c r="A3283" s="187" t="s">
        <v>7916</v>
      </c>
      <c r="B3283" s="188">
        <v>0.99339999999999995</v>
      </c>
      <c r="C3283" s="188"/>
    </row>
    <row r="3284" spans="1:3">
      <c r="A3284" s="187" t="s">
        <v>7917</v>
      </c>
      <c r="B3284" s="188">
        <v>1</v>
      </c>
      <c r="C3284" s="188"/>
    </row>
    <row r="3285" spans="1:3">
      <c r="A3285" s="187" t="s">
        <v>7918</v>
      </c>
      <c r="B3285" s="188">
        <v>1</v>
      </c>
      <c r="C3285" s="188"/>
    </row>
    <row r="3286" spans="1:3">
      <c r="A3286" s="187" t="s">
        <v>7919</v>
      </c>
      <c r="B3286" s="188">
        <v>0.99119999999999997</v>
      </c>
      <c r="C3286" s="188"/>
    </row>
    <row r="3287" spans="1:3">
      <c r="A3287" s="187" t="s">
        <v>7920</v>
      </c>
      <c r="B3287" s="188">
        <v>1</v>
      </c>
      <c r="C3287" s="188"/>
    </row>
    <row r="3288" spans="1:3">
      <c r="A3288" s="187" t="s">
        <v>7921</v>
      </c>
      <c r="B3288" s="188">
        <v>0.99370000000000003</v>
      </c>
      <c r="C3288" s="188"/>
    </row>
    <row r="3289" spans="1:3">
      <c r="A3289" s="187" t="s">
        <v>7922</v>
      </c>
      <c r="B3289" s="188">
        <v>0.99180000000000001</v>
      </c>
      <c r="C3289" s="188"/>
    </row>
    <row r="3290" spans="1:3">
      <c r="A3290" s="187" t="s">
        <v>7923</v>
      </c>
      <c r="B3290" s="188">
        <v>0.999</v>
      </c>
      <c r="C3290" s="188"/>
    </row>
    <row r="3291" spans="1:3">
      <c r="A3291" s="187" t="s">
        <v>7924</v>
      </c>
      <c r="B3291" s="188">
        <v>0.99980000000000002</v>
      </c>
      <c r="C3291" s="188"/>
    </row>
    <row r="3292" spans="1:3">
      <c r="A3292" s="187" t="s">
        <v>7925</v>
      </c>
      <c r="B3292" s="188">
        <v>1</v>
      </c>
      <c r="C3292" s="188"/>
    </row>
    <row r="3293" spans="1:3">
      <c r="A3293" s="187" t="s">
        <v>7926</v>
      </c>
      <c r="B3293" s="188">
        <v>0.99670000000000003</v>
      </c>
      <c r="C3293" s="188"/>
    </row>
    <row r="3294" spans="1:3">
      <c r="A3294" s="187" t="s">
        <v>7927</v>
      </c>
      <c r="B3294" s="188">
        <v>0.99919999999999998</v>
      </c>
      <c r="C3294" s="188"/>
    </row>
    <row r="3295" spans="1:3">
      <c r="A3295" s="187" t="s">
        <v>7928</v>
      </c>
      <c r="B3295" s="188">
        <v>0.99670000000000003</v>
      </c>
      <c r="C3295" s="188"/>
    </row>
    <row r="3296" spans="1:3">
      <c r="A3296" s="187" t="s">
        <v>7929</v>
      </c>
      <c r="B3296" s="188">
        <v>0.99609999999999999</v>
      </c>
      <c r="C3296" s="188"/>
    </row>
    <row r="3297" spans="1:3">
      <c r="A3297" s="187" t="s">
        <v>7930</v>
      </c>
      <c r="B3297" s="188">
        <v>0.997</v>
      </c>
      <c r="C3297" s="188"/>
    </row>
    <row r="3298" spans="1:3">
      <c r="A3298" s="187" t="s">
        <v>7931</v>
      </c>
      <c r="B3298" s="188">
        <v>0.98850000000000005</v>
      </c>
      <c r="C3298" s="188"/>
    </row>
    <row r="3299" spans="1:3">
      <c r="A3299" s="187" t="s">
        <v>7932</v>
      </c>
      <c r="B3299" s="188">
        <v>1</v>
      </c>
      <c r="C3299" s="188"/>
    </row>
    <row r="3300" spans="1:3">
      <c r="A3300" s="187" t="s">
        <v>7933</v>
      </c>
      <c r="B3300" s="188">
        <v>1</v>
      </c>
      <c r="C3300" s="188"/>
    </row>
    <row r="3301" spans="1:3">
      <c r="A3301" s="187" t="s">
        <v>7934</v>
      </c>
      <c r="B3301" s="188">
        <v>0.99919999999999998</v>
      </c>
      <c r="C3301" s="188"/>
    </row>
    <row r="3302" spans="1:3">
      <c r="A3302" s="187" t="s">
        <v>7935</v>
      </c>
      <c r="B3302" s="188">
        <v>1</v>
      </c>
      <c r="C3302" s="188"/>
    </row>
    <row r="3303" spans="1:3">
      <c r="A3303" s="187" t="s">
        <v>7936</v>
      </c>
      <c r="B3303" s="188">
        <v>0.99819999999999998</v>
      </c>
      <c r="C3303" s="188"/>
    </row>
    <row r="3304" spans="1:3">
      <c r="A3304" s="187" t="s">
        <v>7937</v>
      </c>
      <c r="B3304" s="188">
        <v>0.99080000000000001</v>
      </c>
    </row>
    <row r="3305" spans="1:3">
      <c r="A3305" s="187" t="s">
        <v>7938</v>
      </c>
      <c r="B3305" s="188">
        <v>1</v>
      </c>
    </row>
    <row r="3306" spans="1:3">
      <c r="A3306" s="187" t="s">
        <v>7939</v>
      </c>
      <c r="B3306" s="188">
        <v>0.99709999999999999</v>
      </c>
    </row>
    <row r="3307" spans="1:3">
      <c r="A3307" s="187" t="s">
        <v>7940</v>
      </c>
      <c r="B3307" s="188">
        <v>0.99450000000000005</v>
      </c>
    </row>
    <row r="3308" spans="1:3">
      <c r="A3308" s="187" t="s">
        <v>7941</v>
      </c>
      <c r="B3308" s="188">
        <v>1</v>
      </c>
    </row>
    <row r="3309" spans="1:3">
      <c r="A3309" s="187" t="s">
        <v>7942</v>
      </c>
      <c r="B3309" s="188">
        <v>1</v>
      </c>
    </row>
    <row r="3310" spans="1:3">
      <c r="A3310" s="187" t="s">
        <v>7943</v>
      </c>
      <c r="B3310" s="188">
        <v>0.99680000000000002</v>
      </c>
    </row>
    <row r="3311" spans="1:3">
      <c r="A3311" s="187" t="s">
        <v>7944</v>
      </c>
      <c r="B3311" s="188">
        <v>0.99360000000000004</v>
      </c>
    </row>
    <row r="3312" spans="1:3">
      <c r="A3312" s="187" t="s">
        <v>7945</v>
      </c>
      <c r="B3312" s="188">
        <v>0.99970000000000003</v>
      </c>
    </row>
    <row r="3313" spans="1:2">
      <c r="A3313" s="187" t="s">
        <v>7946</v>
      </c>
      <c r="B3313" s="188">
        <v>0.99239999999999995</v>
      </c>
    </row>
    <row r="3314" spans="1:2">
      <c r="A3314" s="187" t="s">
        <v>7947</v>
      </c>
      <c r="B3314" s="188">
        <v>1</v>
      </c>
    </row>
    <row r="3315" spans="1:2">
      <c r="A3315" s="187" t="s">
        <v>7948</v>
      </c>
      <c r="B3315" s="188">
        <v>0.9919</v>
      </c>
    </row>
    <row r="3316" spans="1:2">
      <c r="A3316" s="187" t="s">
        <v>7949</v>
      </c>
      <c r="B3316" s="188">
        <v>0.99950000000000006</v>
      </c>
    </row>
    <row r="3317" spans="1:2">
      <c r="A3317" s="187" t="s">
        <v>7950</v>
      </c>
      <c r="B3317" s="188">
        <v>0.99819999999999998</v>
      </c>
    </row>
    <row r="3318" spans="1:2">
      <c r="A3318" s="187" t="s">
        <v>7951</v>
      </c>
      <c r="B3318" s="188">
        <v>0.99590000000000001</v>
      </c>
    </row>
    <row r="3319" spans="1:2">
      <c r="A3319" s="187" t="s">
        <v>7952</v>
      </c>
      <c r="B3319" s="188">
        <v>0.99770000000000003</v>
      </c>
    </row>
    <row r="3320" spans="1:2">
      <c r="A3320" s="187" t="s">
        <v>7953</v>
      </c>
      <c r="B3320" s="188">
        <v>0.99660000000000004</v>
      </c>
    </row>
    <row r="3321" spans="1:2">
      <c r="A3321" s="187" t="s">
        <v>7954</v>
      </c>
      <c r="B3321" s="188">
        <v>0.99929999999999997</v>
      </c>
    </row>
    <row r="3322" spans="1:2">
      <c r="A3322" s="187" t="s">
        <v>7955</v>
      </c>
      <c r="B3322" s="188">
        <v>0.99819999999999998</v>
      </c>
    </row>
    <row r="3323" spans="1:2">
      <c r="A3323" s="187" t="s">
        <v>7956</v>
      </c>
      <c r="B3323" s="188">
        <v>0.99819999999999998</v>
      </c>
    </row>
    <row r="3324" spans="1:2">
      <c r="A3324" s="187" t="s">
        <v>7957</v>
      </c>
      <c r="B3324" s="188">
        <v>0.99650000000000005</v>
      </c>
    </row>
    <row r="3325" spans="1:2">
      <c r="A3325" s="187" t="s">
        <v>7958</v>
      </c>
      <c r="B3325" s="188">
        <v>0.99299999999999999</v>
      </c>
    </row>
    <row r="3326" spans="1:2">
      <c r="A3326" s="187" t="s">
        <v>7959</v>
      </c>
      <c r="B3326" s="188">
        <v>0.99780000000000002</v>
      </c>
    </row>
    <row r="3327" spans="1:2">
      <c r="A3327" s="187" t="s">
        <v>7960</v>
      </c>
      <c r="B3327" s="188">
        <v>1</v>
      </c>
    </row>
    <row r="3328" spans="1:2">
      <c r="A3328" s="187" t="s">
        <v>7961</v>
      </c>
      <c r="B3328" s="188">
        <v>1</v>
      </c>
    </row>
    <row r="3329" spans="1:2">
      <c r="A3329" s="187" t="s">
        <v>7962</v>
      </c>
      <c r="B3329" s="188">
        <v>1</v>
      </c>
    </row>
    <row r="3330" spans="1:2">
      <c r="A3330" s="187" t="s">
        <v>7963</v>
      </c>
      <c r="B3330" s="188">
        <v>0.98599999999999999</v>
      </c>
    </row>
    <row r="3331" spans="1:2">
      <c r="A3331" s="187" t="s">
        <v>7964</v>
      </c>
      <c r="B3331" s="188">
        <v>0.99280000000000002</v>
      </c>
    </row>
    <row r="3332" spans="1:2">
      <c r="A3332" s="187" t="s">
        <v>7965</v>
      </c>
      <c r="B3332" s="188">
        <v>0.99919999999999998</v>
      </c>
    </row>
    <row r="3333" spans="1:2">
      <c r="A3333" s="187" t="s">
        <v>7966</v>
      </c>
      <c r="B3333" s="188">
        <v>1</v>
      </c>
    </row>
    <row r="3334" spans="1:2">
      <c r="A3334" s="187" t="s">
        <v>7967</v>
      </c>
      <c r="B3334" s="188">
        <v>0.99839999999999995</v>
      </c>
    </row>
    <row r="3335" spans="1:2">
      <c r="A3335" s="187" t="s">
        <v>7968</v>
      </c>
      <c r="B3335" s="188">
        <v>0.99970000000000003</v>
      </c>
    </row>
    <row r="3336" spans="1:2">
      <c r="A3336" s="187" t="s">
        <v>7969</v>
      </c>
      <c r="B3336" s="188">
        <v>0.99350000000000005</v>
      </c>
    </row>
    <row r="3337" spans="1:2">
      <c r="A3337" s="187" t="s">
        <v>7970</v>
      </c>
      <c r="B3337" s="188">
        <v>0.99880000000000002</v>
      </c>
    </row>
    <row r="3338" spans="1:2">
      <c r="A3338" s="187" t="s">
        <v>7971</v>
      </c>
      <c r="B3338" s="188">
        <v>1</v>
      </c>
    </row>
    <row r="3339" spans="1:2">
      <c r="A3339" s="187" t="s">
        <v>7972</v>
      </c>
      <c r="B3339" s="188">
        <v>0.99909999999999999</v>
      </c>
    </row>
    <row r="3340" spans="1:2">
      <c r="A3340" s="187" t="s">
        <v>9771</v>
      </c>
      <c r="B3340" s="188">
        <v>1</v>
      </c>
    </row>
    <row r="3341" spans="1:2">
      <c r="A3341" s="187" t="s">
        <v>7973</v>
      </c>
      <c r="B3341" s="188">
        <v>0.99680000000000002</v>
      </c>
    </row>
    <row r="3342" spans="1:2">
      <c r="A3342" s="187" t="s">
        <v>7974</v>
      </c>
      <c r="B3342" s="188">
        <v>0.98829999999999996</v>
      </c>
    </row>
    <row r="3343" spans="1:2">
      <c r="A3343" s="187" t="s">
        <v>7975</v>
      </c>
      <c r="B3343" s="188">
        <v>0.9929</v>
      </c>
    </row>
    <row r="3344" spans="1:2">
      <c r="A3344" s="187" t="s">
        <v>7976</v>
      </c>
      <c r="B3344" s="188">
        <v>0.98070000000000002</v>
      </c>
    </row>
    <row r="3345" spans="1:2">
      <c r="A3345" s="187" t="s">
        <v>7977</v>
      </c>
      <c r="B3345" s="188">
        <v>1</v>
      </c>
    </row>
    <row r="3346" spans="1:2">
      <c r="A3346" s="187" t="s">
        <v>7978</v>
      </c>
      <c r="B3346" s="188">
        <v>0.9889</v>
      </c>
    </row>
    <row r="3347" spans="1:2">
      <c r="A3347" s="187" t="s">
        <v>7979</v>
      </c>
      <c r="B3347" s="188">
        <v>0.98760000000000003</v>
      </c>
    </row>
    <row r="3348" spans="1:2">
      <c r="A3348" s="187" t="s">
        <v>9772</v>
      </c>
      <c r="B3348" s="188">
        <v>1</v>
      </c>
    </row>
    <row r="3349" spans="1:2">
      <c r="A3349" s="187" t="s">
        <v>7986</v>
      </c>
      <c r="B3349" s="188">
        <v>0.99</v>
      </c>
    </row>
    <row r="3350" spans="1:2">
      <c r="A3350" s="187" t="s">
        <v>7987</v>
      </c>
      <c r="B3350" s="188">
        <v>0.97</v>
      </c>
    </row>
    <row r="3351" spans="1:2">
      <c r="A3351" s="187" t="s">
        <v>7988</v>
      </c>
      <c r="B3351" s="188">
        <v>0.97</v>
      </c>
    </row>
    <row r="3352" spans="1:2">
      <c r="A3352" s="187" t="s">
        <v>7989</v>
      </c>
      <c r="B3352" s="188">
        <v>0.9788</v>
      </c>
    </row>
    <row r="3353" spans="1:2">
      <c r="A3353" s="187" t="s">
        <v>7991</v>
      </c>
      <c r="B3353" s="188">
        <v>0.97289999999999999</v>
      </c>
    </row>
    <row r="3354" spans="1:2">
      <c r="A3354" s="187" t="s">
        <v>9773</v>
      </c>
      <c r="B3354" s="188">
        <v>1</v>
      </c>
    </row>
    <row r="3355" spans="1:2">
      <c r="A3355" s="187" t="s">
        <v>9774</v>
      </c>
      <c r="B3355" s="188">
        <v>1</v>
      </c>
    </row>
    <row r="3356" spans="1:2">
      <c r="A3356" s="187" t="s">
        <v>7992</v>
      </c>
      <c r="B3356" s="188">
        <v>0.9929</v>
      </c>
    </row>
    <row r="3357" spans="1:2">
      <c r="A3357" s="187" t="s">
        <v>7993</v>
      </c>
      <c r="B3357" s="188">
        <v>0.99239999999999995</v>
      </c>
    </row>
    <row r="3358" spans="1:2">
      <c r="A3358" s="187" t="s">
        <v>7994</v>
      </c>
      <c r="B3358" s="188">
        <v>1</v>
      </c>
    </row>
    <row r="3359" spans="1:2">
      <c r="A3359" s="187" t="s">
        <v>9775</v>
      </c>
      <c r="B3359" s="188">
        <v>1</v>
      </c>
    </row>
    <row r="3360" spans="1:2">
      <c r="A3360" s="187" t="s">
        <v>7995</v>
      </c>
      <c r="B3360" s="188">
        <v>0.99670000000000003</v>
      </c>
    </row>
    <row r="3361" spans="1:2">
      <c r="A3361" s="187" t="s">
        <v>7996</v>
      </c>
      <c r="B3361" s="188">
        <v>0.99980000000000002</v>
      </c>
    </row>
    <row r="3362" spans="1:2">
      <c r="A3362" s="187" t="s">
        <v>7997</v>
      </c>
      <c r="B3362" s="188">
        <v>0.999</v>
      </c>
    </row>
    <row r="3363" spans="1:2">
      <c r="A3363" s="187" t="s">
        <v>7998</v>
      </c>
      <c r="B3363" s="188">
        <v>0.98580000000000001</v>
      </c>
    </row>
    <row r="3364" spans="1:2">
      <c r="A3364" s="187" t="s">
        <v>7999</v>
      </c>
      <c r="B3364" s="188">
        <v>0.98839999999999995</v>
      </c>
    </row>
    <row r="3365" spans="1:2">
      <c r="A3365" s="187" t="s">
        <v>8001</v>
      </c>
      <c r="B3365" s="188">
        <v>1</v>
      </c>
    </row>
    <row r="3366" spans="1:2">
      <c r="A3366" s="187" t="s">
        <v>8002</v>
      </c>
      <c r="B3366" s="188">
        <v>0.99490000000000001</v>
      </c>
    </row>
    <row r="3367" spans="1:2">
      <c r="A3367" s="187" t="s">
        <v>8003</v>
      </c>
      <c r="B3367" s="188">
        <v>1</v>
      </c>
    </row>
    <row r="3368" spans="1:2">
      <c r="A3368" s="187" t="s">
        <v>9776</v>
      </c>
      <c r="B3368" s="188">
        <v>1</v>
      </c>
    </row>
    <row r="3369" spans="1:2">
      <c r="A3369" s="187" t="s">
        <v>8004</v>
      </c>
      <c r="B3369" s="188">
        <v>0.99929999999999997</v>
      </c>
    </row>
    <row r="3370" spans="1:2">
      <c r="A3370" s="187" t="s">
        <v>8005</v>
      </c>
      <c r="B3370" s="188">
        <v>1</v>
      </c>
    </row>
    <row r="3371" spans="1:2">
      <c r="A3371" s="187" t="s">
        <v>8006</v>
      </c>
      <c r="B3371" s="188">
        <v>0.99729999999999996</v>
      </c>
    </row>
    <row r="3372" spans="1:2">
      <c r="A3372" s="187" t="s">
        <v>8007</v>
      </c>
      <c r="B3372" s="188">
        <v>0.99560000000000004</v>
      </c>
    </row>
    <row r="3373" spans="1:2">
      <c r="A3373" s="187" t="s">
        <v>8008</v>
      </c>
      <c r="B3373" s="188">
        <v>1</v>
      </c>
    </row>
    <row r="3374" spans="1:2">
      <c r="A3374" s="187" t="s">
        <v>8009</v>
      </c>
      <c r="B3374" s="188">
        <v>1</v>
      </c>
    </row>
    <row r="3375" spans="1:2">
      <c r="A3375" s="187" t="s">
        <v>8010</v>
      </c>
      <c r="B3375" s="188">
        <v>1</v>
      </c>
    </row>
    <row r="3376" spans="1:2">
      <c r="A3376" s="187" t="s">
        <v>8011</v>
      </c>
      <c r="B3376" s="188">
        <v>0.97</v>
      </c>
    </row>
    <row r="3377" spans="1:2">
      <c r="A3377" s="187" t="s">
        <v>8012</v>
      </c>
      <c r="B3377" s="188">
        <v>1</v>
      </c>
    </row>
    <row r="3378" spans="1:2">
      <c r="A3378" s="187" t="s">
        <v>8013</v>
      </c>
      <c r="B3378" s="188">
        <v>1</v>
      </c>
    </row>
    <row r="3379" spans="1:2">
      <c r="A3379" s="187" t="s">
        <v>8014</v>
      </c>
      <c r="B3379" s="188">
        <v>1</v>
      </c>
    </row>
    <row r="3380" spans="1:2">
      <c r="A3380" s="187" t="s">
        <v>8015</v>
      </c>
      <c r="B3380" s="188">
        <v>0.98219999999999996</v>
      </c>
    </row>
    <row r="3381" spans="1:2">
      <c r="A3381" s="187" t="s">
        <v>8016</v>
      </c>
      <c r="B3381" s="188">
        <v>1</v>
      </c>
    </row>
    <row r="3382" spans="1:2">
      <c r="A3382" s="187" t="s">
        <v>8017</v>
      </c>
      <c r="B3382" s="188">
        <v>0.98709999999999998</v>
      </c>
    </row>
    <row r="3383" spans="1:2">
      <c r="A3383" s="187" t="s">
        <v>8019</v>
      </c>
      <c r="B3383" s="188">
        <v>1</v>
      </c>
    </row>
    <row r="3384" spans="1:2">
      <c r="A3384" s="187" t="s">
        <v>8020</v>
      </c>
      <c r="B3384" s="188">
        <v>1</v>
      </c>
    </row>
    <row r="3385" spans="1:2">
      <c r="A3385" s="187" t="s">
        <v>8021</v>
      </c>
      <c r="B3385" s="188">
        <v>0.97</v>
      </c>
    </row>
    <row r="3386" spans="1:2">
      <c r="A3386" s="187" t="s">
        <v>8022</v>
      </c>
      <c r="B3386" s="188">
        <v>0.99990000000000001</v>
      </c>
    </row>
    <row r="3387" spans="1:2">
      <c r="A3387" s="187" t="s">
        <v>8023</v>
      </c>
      <c r="B3387" s="188">
        <v>1</v>
      </c>
    </row>
    <row r="3388" spans="1:2">
      <c r="A3388" s="187" t="s">
        <v>9777</v>
      </c>
      <c r="B3388" s="188">
        <v>0.99870000000000003</v>
      </c>
    </row>
    <row r="3389" spans="1:2">
      <c r="A3389" s="187" t="s">
        <v>8024</v>
      </c>
      <c r="B3389" s="188">
        <v>0.99790000000000001</v>
      </c>
    </row>
    <row r="3390" spans="1:2">
      <c r="A3390" s="187" t="s">
        <v>8025</v>
      </c>
      <c r="B3390" s="188">
        <v>0.99639999999999995</v>
      </c>
    </row>
    <row r="3391" spans="1:2">
      <c r="A3391" s="187" t="s">
        <v>8026</v>
      </c>
      <c r="B3391" s="188">
        <v>1</v>
      </c>
    </row>
    <row r="3392" spans="1:2">
      <c r="A3392" s="187" t="s">
        <v>8027</v>
      </c>
      <c r="B3392" s="188">
        <v>0.99770000000000003</v>
      </c>
    </row>
    <row r="3393" spans="1:2">
      <c r="A3393" s="187" t="s">
        <v>8028</v>
      </c>
      <c r="B3393" s="188">
        <v>1</v>
      </c>
    </row>
    <row r="3394" spans="1:2">
      <c r="A3394" s="187" t="s">
        <v>8029</v>
      </c>
      <c r="B3394" s="188">
        <v>0.99690000000000001</v>
      </c>
    </row>
    <row r="3395" spans="1:2">
      <c r="A3395" s="187" t="s">
        <v>9778</v>
      </c>
      <c r="B3395" s="188">
        <v>1</v>
      </c>
    </row>
    <row r="3396" spans="1:2">
      <c r="A3396" s="187" t="s">
        <v>8030</v>
      </c>
      <c r="B3396" s="188">
        <v>1</v>
      </c>
    </row>
    <row r="3397" spans="1:2">
      <c r="A3397" s="187" t="s">
        <v>8031</v>
      </c>
      <c r="B3397" s="188">
        <v>1</v>
      </c>
    </row>
    <row r="3398" spans="1:2">
      <c r="A3398" s="187" t="s">
        <v>8032</v>
      </c>
      <c r="B3398" s="188">
        <v>0.98660000000000003</v>
      </c>
    </row>
    <row r="3399" spans="1:2">
      <c r="A3399" s="187" t="s">
        <v>8033</v>
      </c>
      <c r="B3399" s="188">
        <v>1</v>
      </c>
    </row>
    <row r="3400" spans="1:2">
      <c r="A3400" s="187" t="s">
        <v>8034</v>
      </c>
      <c r="B3400" s="188">
        <v>1</v>
      </c>
    </row>
    <row r="3401" spans="1:2">
      <c r="A3401" s="187" t="s">
        <v>8035</v>
      </c>
      <c r="B3401" s="188">
        <v>1</v>
      </c>
    </row>
    <row r="3402" spans="1:2">
      <c r="A3402" s="187" t="s">
        <v>8036</v>
      </c>
      <c r="B3402" s="188">
        <v>0.99870000000000003</v>
      </c>
    </row>
    <row r="3403" spans="1:2">
      <c r="A3403" s="187" t="s">
        <v>8037</v>
      </c>
      <c r="B3403" s="188">
        <v>1</v>
      </c>
    </row>
    <row r="3404" spans="1:2">
      <c r="A3404" s="187" t="s">
        <v>8038</v>
      </c>
      <c r="B3404" s="188">
        <v>0.99070000000000003</v>
      </c>
    </row>
    <row r="3405" spans="1:2">
      <c r="A3405" s="187" t="s">
        <v>8039</v>
      </c>
      <c r="B3405" s="188">
        <v>1</v>
      </c>
    </row>
    <row r="3406" spans="1:2">
      <c r="A3406" s="187" t="s">
        <v>8040</v>
      </c>
      <c r="B3406" s="188">
        <v>1</v>
      </c>
    </row>
    <row r="3407" spans="1:2">
      <c r="A3407" s="187" t="s">
        <v>8041</v>
      </c>
      <c r="B3407" s="188">
        <v>1</v>
      </c>
    </row>
    <row r="3408" spans="1:2">
      <c r="A3408" s="187" t="s">
        <v>8042</v>
      </c>
      <c r="B3408" s="188">
        <v>1</v>
      </c>
    </row>
    <row r="3409" spans="1:8">
      <c r="A3409" s="187" t="s">
        <v>8043</v>
      </c>
      <c r="B3409" s="188">
        <v>0.99790000000000001</v>
      </c>
    </row>
    <row r="3410" spans="1:8">
      <c r="A3410" s="187" t="s">
        <v>8044</v>
      </c>
      <c r="B3410" s="188">
        <v>0.99990000000000001</v>
      </c>
    </row>
    <row r="3411" spans="1:8">
      <c r="A3411" s="187" t="s">
        <v>8045</v>
      </c>
      <c r="B3411" s="188">
        <v>1</v>
      </c>
      <c r="H3411" s="182"/>
    </row>
    <row r="3412" spans="1:8">
      <c r="A3412" s="187" t="s">
        <v>8046</v>
      </c>
      <c r="B3412" s="188">
        <v>1</v>
      </c>
      <c r="H3412" s="182"/>
    </row>
    <row r="3413" spans="1:8">
      <c r="A3413" s="187" t="s">
        <v>8048</v>
      </c>
      <c r="B3413" s="188">
        <v>1</v>
      </c>
    </row>
    <row r="3414" spans="1:8">
      <c r="A3414" s="187" t="s">
        <v>8049</v>
      </c>
      <c r="B3414" s="188">
        <v>1</v>
      </c>
    </row>
    <row r="3415" spans="1:8">
      <c r="A3415" s="187" t="s">
        <v>8050</v>
      </c>
      <c r="B3415" s="188">
        <v>1</v>
      </c>
    </row>
    <row r="3416" spans="1:8">
      <c r="A3416" s="187" t="s">
        <v>8052</v>
      </c>
      <c r="B3416" s="188">
        <v>1</v>
      </c>
    </row>
    <row r="3417" spans="1:8">
      <c r="A3417" s="243" t="s">
        <v>9779</v>
      </c>
      <c r="B3417" s="244"/>
      <c r="C3417" s="244"/>
      <c r="D3417" s="245"/>
    </row>
    <row r="3418" spans="1:8">
      <c r="A3418" s="246"/>
      <c r="B3418" s="247"/>
      <c r="C3418" s="247"/>
      <c r="D3418" s="248"/>
    </row>
    <row r="3419" spans="1:8">
      <c r="A3419" s="246"/>
      <c r="B3419" s="247"/>
      <c r="C3419" s="247"/>
      <c r="D3419" s="248"/>
    </row>
    <row r="3420" spans="1:8">
      <c r="A3420" s="246"/>
      <c r="B3420" s="247"/>
      <c r="C3420" s="247"/>
      <c r="D3420" s="248"/>
      <c r="E3420" s="189"/>
    </row>
    <row r="3421" spans="1:8">
      <c r="A3421" s="246"/>
      <c r="B3421" s="247"/>
      <c r="C3421" s="247"/>
      <c r="D3421" s="248"/>
    </row>
    <row r="3422" spans="1:8">
      <c r="A3422" s="249"/>
      <c r="B3422" s="250"/>
      <c r="C3422" s="250"/>
      <c r="D3422" s="251"/>
    </row>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69.75" customHeight="1"/>
  </sheetData>
  <mergeCells count="2">
    <mergeCell ref="A1:B1"/>
    <mergeCell ref="A3417:D3422"/>
  </mergeCells>
  <pageMargins left="0.75" right="0.75" top="1" bottom="1" header="0.5" footer="0.5"/>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2811"/>
  <sheetViews>
    <sheetView workbookViewId="0">
      <selection sqref="A1:B1"/>
    </sheetView>
  </sheetViews>
  <sheetFormatPr baseColWidth="10" defaultColWidth="8.83203125" defaultRowHeight="15"/>
  <cols>
    <col min="1" max="1" width="25.5" style="129" customWidth="1"/>
    <col min="2" max="2" width="38.5" style="186" customWidth="1"/>
    <col min="13" max="13" width="12.5" bestFit="1" customWidth="1"/>
  </cols>
  <sheetData>
    <row r="1" spans="1:4" ht="87" customHeight="1">
      <c r="A1" s="252" t="s">
        <v>8059</v>
      </c>
      <c r="B1" s="252"/>
      <c r="D1" s="183"/>
    </row>
    <row r="2" spans="1:4" ht="32">
      <c r="A2" s="184" t="s">
        <v>1280</v>
      </c>
      <c r="B2" s="185" t="s">
        <v>8060</v>
      </c>
      <c r="D2" s="183"/>
    </row>
    <row r="3" spans="1:4">
      <c r="A3" s="129" t="s">
        <v>6</v>
      </c>
      <c r="B3" s="129" t="s">
        <v>8061</v>
      </c>
    </row>
    <row r="4" spans="1:4">
      <c r="A4" s="129" t="s">
        <v>8</v>
      </c>
      <c r="B4" s="129" t="s">
        <v>8062</v>
      </c>
    </row>
    <row r="5" spans="1:4">
      <c r="A5" s="129" t="s">
        <v>9</v>
      </c>
      <c r="B5" s="129" t="s">
        <v>8063</v>
      </c>
    </row>
    <row r="6" spans="1:4">
      <c r="A6" s="129" t="s">
        <v>10</v>
      </c>
      <c r="B6" s="129" t="s">
        <v>8064</v>
      </c>
    </row>
    <row r="7" spans="1:4">
      <c r="A7" s="129" t="s">
        <v>13</v>
      </c>
      <c r="B7" s="129" t="s">
        <v>8065</v>
      </c>
    </row>
    <row r="8" spans="1:4">
      <c r="A8" s="129" t="s">
        <v>14</v>
      </c>
      <c r="B8" s="129" t="s">
        <v>8066</v>
      </c>
    </row>
    <row r="9" spans="1:4">
      <c r="A9" s="129" t="s">
        <v>16</v>
      </c>
      <c r="B9" s="129" t="s">
        <v>8067</v>
      </c>
    </row>
    <row r="10" spans="1:4">
      <c r="A10" s="129" t="s">
        <v>17</v>
      </c>
      <c r="B10" s="129" t="s">
        <v>8068</v>
      </c>
    </row>
    <row r="11" spans="1:4">
      <c r="A11" s="129" t="s">
        <v>18</v>
      </c>
      <c r="B11" s="129" t="s">
        <v>8069</v>
      </c>
    </row>
    <row r="12" spans="1:4">
      <c r="A12" s="129" t="s">
        <v>19</v>
      </c>
      <c r="B12" s="129" t="s">
        <v>8070</v>
      </c>
    </row>
    <row r="13" spans="1:4">
      <c r="A13" s="129" t="s">
        <v>20</v>
      </c>
      <c r="B13" s="129" t="s">
        <v>8071</v>
      </c>
    </row>
    <row r="14" spans="1:4">
      <c r="A14" s="129" t="s">
        <v>21</v>
      </c>
      <c r="B14" s="129" t="s">
        <v>8072</v>
      </c>
    </row>
    <row r="15" spans="1:4">
      <c r="A15" s="129" t="s">
        <v>22</v>
      </c>
      <c r="B15" s="129" t="s">
        <v>8073</v>
      </c>
    </row>
    <row r="16" spans="1:4">
      <c r="A16" s="129" t="s">
        <v>23</v>
      </c>
      <c r="B16" s="129" t="s">
        <v>8074</v>
      </c>
    </row>
    <row r="17" spans="1:2">
      <c r="A17" s="129" t="s">
        <v>24</v>
      </c>
      <c r="B17" s="129" t="s">
        <v>8075</v>
      </c>
    </row>
    <row r="18" spans="1:2">
      <c r="A18" s="129" t="s">
        <v>25</v>
      </c>
      <c r="B18" s="129" t="s">
        <v>8076</v>
      </c>
    </row>
    <row r="19" spans="1:2">
      <c r="A19" s="129" t="s">
        <v>26</v>
      </c>
      <c r="B19" s="129" t="s">
        <v>8077</v>
      </c>
    </row>
    <row r="20" spans="1:2">
      <c r="A20" s="129" t="s">
        <v>27</v>
      </c>
      <c r="B20" s="129" t="s">
        <v>8078</v>
      </c>
    </row>
    <row r="21" spans="1:2">
      <c r="A21" s="129" t="s">
        <v>28</v>
      </c>
      <c r="B21" s="129" t="s">
        <v>8079</v>
      </c>
    </row>
    <row r="22" spans="1:2">
      <c r="A22" s="129" t="s">
        <v>29</v>
      </c>
      <c r="B22" s="129" t="s">
        <v>8080</v>
      </c>
    </row>
    <row r="23" spans="1:2">
      <c r="A23" s="129" t="s">
        <v>30</v>
      </c>
      <c r="B23" s="129" t="s">
        <v>8081</v>
      </c>
    </row>
    <row r="24" spans="1:2">
      <c r="A24" s="129" t="s">
        <v>31</v>
      </c>
      <c r="B24" s="129" t="s">
        <v>8082</v>
      </c>
    </row>
    <row r="25" spans="1:2">
      <c r="A25" s="129" t="s">
        <v>32</v>
      </c>
      <c r="B25" s="129" t="s">
        <v>8083</v>
      </c>
    </row>
    <row r="26" spans="1:2">
      <c r="A26" s="129" t="s">
        <v>34</v>
      </c>
      <c r="B26" s="129" t="s">
        <v>8084</v>
      </c>
    </row>
    <row r="27" spans="1:2">
      <c r="A27" s="129" t="s">
        <v>36</v>
      </c>
      <c r="B27" s="129" t="s">
        <v>8085</v>
      </c>
    </row>
    <row r="28" spans="1:2">
      <c r="A28" s="129" t="s">
        <v>37</v>
      </c>
      <c r="B28" s="129" t="s">
        <v>8086</v>
      </c>
    </row>
    <row r="29" spans="1:2">
      <c r="A29" s="129" t="s">
        <v>38</v>
      </c>
      <c r="B29" s="129" t="s">
        <v>8087</v>
      </c>
    </row>
    <row r="30" spans="1:2">
      <c r="A30" s="129" t="s">
        <v>39</v>
      </c>
      <c r="B30" s="129" t="s">
        <v>8088</v>
      </c>
    </row>
    <row r="31" spans="1:2">
      <c r="A31" s="129" t="s">
        <v>40</v>
      </c>
      <c r="B31" s="129" t="s">
        <v>8089</v>
      </c>
    </row>
    <row r="32" spans="1:2">
      <c r="A32" s="129" t="s">
        <v>5173</v>
      </c>
      <c r="B32" s="129" t="s">
        <v>8090</v>
      </c>
    </row>
    <row r="33" spans="1:2">
      <c r="A33" s="129" t="s">
        <v>41</v>
      </c>
      <c r="B33" s="129" t="s">
        <v>8091</v>
      </c>
    </row>
    <row r="34" spans="1:2">
      <c r="A34" s="129" t="s">
        <v>42</v>
      </c>
      <c r="B34" s="129" t="s">
        <v>8092</v>
      </c>
    </row>
    <row r="35" spans="1:2">
      <c r="A35" s="129" t="s">
        <v>43</v>
      </c>
      <c r="B35" s="129" t="s">
        <v>8093</v>
      </c>
    </row>
    <row r="36" spans="1:2">
      <c r="A36" s="129" t="s">
        <v>44</v>
      </c>
      <c r="B36" s="129" t="s">
        <v>8094</v>
      </c>
    </row>
    <row r="37" spans="1:2">
      <c r="A37" s="129" t="s">
        <v>45</v>
      </c>
      <c r="B37" s="129" t="s">
        <v>8095</v>
      </c>
    </row>
    <row r="38" spans="1:2">
      <c r="A38" s="129" t="s">
        <v>46</v>
      </c>
      <c r="B38" s="129" t="s">
        <v>8096</v>
      </c>
    </row>
    <row r="39" spans="1:2">
      <c r="A39" s="129" t="s">
        <v>47</v>
      </c>
      <c r="B39" s="129" t="s">
        <v>8097</v>
      </c>
    </row>
    <row r="40" spans="1:2">
      <c r="A40" s="129" t="s">
        <v>48</v>
      </c>
      <c r="B40" s="129" t="s">
        <v>8098</v>
      </c>
    </row>
    <row r="41" spans="1:2">
      <c r="A41" s="129" t="s">
        <v>49</v>
      </c>
      <c r="B41" s="129" t="s">
        <v>8099</v>
      </c>
    </row>
    <row r="42" spans="1:2">
      <c r="A42" s="129" t="s">
        <v>50</v>
      </c>
      <c r="B42" s="129" t="s">
        <v>8100</v>
      </c>
    </row>
    <row r="43" spans="1:2">
      <c r="A43" s="129" t="s">
        <v>51</v>
      </c>
      <c r="B43" s="129" t="s">
        <v>8101</v>
      </c>
    </row>
    <row r="44" spans="1:2">
      <c r="A44" s="129" t="s">
        <v>52</v>
      </c>
      <c r="B44" s="129" t="s">
        <v>8102</v>
      </c>
    </row>
    <row r="45" spans="1:2">
      <c r="A45" s="129" t="s">
        <v>53</v>
      </c>
      <c r="B45" s="129" t="s">
        <v>8103</v>
      </c>
    </row>
    <row r="46" spans="1:2">
      <c r="A46" s="129" t="s">
        <v>54</v>
      </c>
      <c r="B46" s="129" t="s">
        <v>8104</v>
      </c>
    </row>
    <row r="47" spans="1:2">
      <c r="A47" s="129" t="s">
        <v>55</v>
      </c>
      <c r="B47" s="129" t="s">
        <v>8105</v>
      </c>
    </row>
    <row r="48" spans="1:2">
      <c r="A48" s="129" t="s">
        <v>56</v>
      </c>
      <c r="B48" s="129" t="s">
        <v>8106</v>
      </c>
    </row>
    <row r="49" spans="1:2">
      <c r="A49" s="129" t="s">
        <v>57</v>
      </c>
      <c r="B49" s="129" t="s">
        <v>8107</v>
      </c>
    </row>
    <row r="50" spans="1:2">
      <c r="A50" s="129" t="s">
        <v>58</v>
      </c>
      <c r="B50" s="129" t="s">
        <v>8108</v>
      </c>
    </row>
    <row r="51" spans="1:2">
      <c r="A51" s="129" t="s">
        <v>59</v>
      </c>
      <c r="B51" s="129" t="s">
        <v>8109</v>
      </c>
    </row>
    <row r="52" spans="1:2">
      <c r="A52" s="129" t="s">
        <v>60</v>
      </c>
      <c r="B52" s="129" t="s">
        <v>8110</v>
      </c>
    </row>
    <row r="53" spans="1:2">
      <c r="A53" s="129" t="s">
        <v>61</v>
      </c>
      <c r="B53" s="129" t="s">
        <v>8111</v>
      </c>
    </row>
    <row r="54" spans="1:2">
      <c r="A54" s="129" t="s">
        <v>62</v>
      </c>
      <c r="B54" s="129" t="s">
        <v>8112</v>
      </c>
    </row>
    <row r="55" spans="1:2">
      <c r="A55" s="129" t="s">
        <v>63</v>
      </c>
      <c r="B55" s="129" t="s">
        <v>8113</v>
      </c>
    </row>
    <row r="56" spans="1:2">
      <c r="A56" s="129" t="s">
        <v>64</v>
      </c>
      <c r="B56" s="129" t="s">
        <v>8114</v>
      </c>
    </row>
    <row r="57" spans="1:2">
      <c r="A57" s="129" t="s">
        <v>65</v>
      </c>
      <c r="B57" s="129" t="s">
        <v>8115</v>
      </c>
    </row>
    <row r="58" spans="1:2">
      <c r="A58" s="129" t="s">
        <v>66</v>
      </c>
      <c r="B58" s="129" t="s">
        <v>8116</v>
      </c>
    </row>
    <row r="59" spans="1:2">
      <c r="A59" s="129" t="s">
        <v>5178</v>
      </c>
      <c r="B59" s="129" t="s">
        <v>8117</v>
      </c>
    </row>
    <row r="60" spans="1:2">
      <c r="A60" s="129" t="s">
        <v>67</v>
      </c>
      <c r="B60" s="129" t="s">
        <v>8118</v>
      </c>
    </row>
    <row r="61" spans="1:2">
      <c r="A61" s="129" t="s">
        <v>68</v>
      </c>
      <c r="B61" s="129" t="s">
        <v>8119</v>
      </c>
    </row>
    <row r="62" spans="1:2">
      <c r="A62" s="129" t="s">
        <v>69</v>
      </c>
      <c r="B62" s="129" t="s">
        <v>8120</v>
      </c>
    </row>
    <row r="63" spans="1:2">
      <c r="A63" s="129" t="s">
        <v>70</v>
      </c>
      <c r="B63" s="129" t="s">
        <v>8121</v>
      </c>
    </row>
    <row r="64" spans="1:2">
      <c r="A64" s="129" t="s">
        <v>71</v>
      </c>
      <c r="B64" s="129" t="s">
        <v>8122</v>
      </c>
    </row>
    <row r="65" spans="1:2">
      <c r="A65" s="129" t="s">
        <v>73</v>
      </c>
      <c r="B65" s="129" t="s">
        <v>8123</v>
      </c>
    </row>
    <row r="66" spans="1:2">
      <c r="A66" s="129" t="s">
        <v>74</v>
      </c>
      <c r="B66" s="129" t="s">
        <v>8124</v>
      </c>
    </row>
    <row r="67" spans="1:2">
      <c r="A67" s="129" t="s">
        <v>75</v>
      </c>
      <c r="B67" s="129" t="s">
        <v>8125</v>
      </c>
    </row>
    <row r="68" spans="1:2">
      <c r="A68" s="129" t="s">
        <v>76</v>
      </c>
      <c r="B68" s="129" t="s">
        <v>8126</v>
      </c>
    </row>
    <row r="69" spans="1:2">
      <c r="A69" s="129" t="s">
        <v>77</v>
      </c>
      <c r="B69" s="129" t="s">
        <v>8127</v>
      </c>
    </row>
    <row r="70" spans="1:2">
      <c r="A70" s="129" t="s">
        <v>78</v>
      </c>
      <c r="B70" s="129" t="s">
        <v>8128</v>
      </c>
    </row>
    <row r="71" spans="1:2">
      <c r="A71" s="129" t="s">
        <v>80</v>
      </c>
      <c r="B71" s="129" t="s">
        <v>8129</v>
      </c>
    </row>
    <row r="72" spans="1:2">
      <c r="A72" s="129" t="s">
        <v>81</v>
      </c>
      <c r="B72" s="129" t="s">
        <v>8130</v>
      </c>
    </row>
    <row r="73" spans="1:2">
      <c r="A73" s="129" t="s">
        <v>82</v>
      </c>
      <c r="B73" s="129" t="s">
        <v>8131</v>
      </c>
    </row>
    <row r="74" spans="1:2">
      <c r="A74" s="129" t="s">
        <v>83</v>
      </c>
      <c r="B74" s="129" t="s">
        <v>8132</v>
      </c>
    </row>
    <row r="75" spans="1:2">
      <c r="A75" s="129" t="s">
        <v>84</v>
      </c>
      <c r="B75" s="129" t="s">
        <v>8133</v>
      </c>
    </row>
    <row r="76" spans="1:2">
      <c r="A76" s="129" t="s">
        <v>85</v>
      </c>
      <c r="B76" s="129" t="s">
        <v>8134</v>
      </c>
    </row>
    <row r="77" spans="1:2">
      <c r="A77" s="129" t="s">
        <v>86</v>
      </c>
      <c r="B77" s="129" t="s">
        <v>8135</v>
      </c>
    </row>
    <row r="78" spans="1:2">
      <c r="A78" s="129" t="s">
        <v>87</v>
      </c>
      <c r="B78" s="129" t="s">
        <v>8069</v>
      </c>
    </row>
    <row r="79" spans="1:2">
      <c r="A79" s="129" t="s">
        <v>88</v>
      </c>
      <c r="B79" s="129" t="s">
        <v>8136</v>
      </c>
    </row>
    <row r="80" spans="1:2">
      <c r="A80" s="129" t="s">
        <v>89</v>
      </c>
      <c r="B80" s="129" t="s">
        <v>8137</v>
      </c>
    </row>
    <row r="81" spans="1:2">
      <c r="A81" s="129" t="s">
        <v>90</v>
      </c>
      <c r="B81" s="129" t="s">
        <v>8138</v>
      </c>
    </row>
    <row r="82" spans="1:2">
      <c r="A82" s="129" t="s">
        <v>91</v>
      </c>
      <c r="B82" s="129" t="s">
        <v>8139</v>
      </c>
    </row>
    <row r="83" spans="1:2">
      <c r="A83" s="129" t="s">
        <v>92</v>
      </c>
      <c r="B83" s="129" t="s">
        <v>8140</v>
      </c>
    </row>
    <row r="84" spans="1:2">
      <c r="A84" s="129" t="s">
        <v>93</v>
      </c>
      <c r="B84" s="129" t="s">
        <v>8141</v>
      </c>
    </row>
    <row r="85" spans="1:2">
      <c r="A85" s="129" t="s">
        <v>94</v>
      </c>
      <c r="B85" s="129" t="s">
        <v>8142</v>
      </c>
    </row>
    <row r="86" spans="1:2">
      <c r="A86" s="129" t="s">
        <v>95</v>
      </c>
      <c r="B86" s="129" t="s">
        <v>8143</v>
      </c>
    </row>
    <row r="87" spans="1:2">
      <c r="A87" s="129" t="s">
        <v>96</v>
      </c>
      <c r="B87" s="129" t="s">
        <v>8107</v>
      </c>
    </row>
    <row r="88" spans="1:2">
      <c r="A88" s="129" t="s">
        <v>97</v>
      </c>
      <c r="B88" s="129" t="s">
        <v>8144</v>
      </c>
    </row>
    <row r="89" spans="1:2">
      <c r="A89" s="129" t="s">
        <v>98</v>
      </c>
      <c r="B89" s="129" t="s">
        <v>8145</v>
      </c>
    </row>
    <row r="90" spans="1:2">
      <c r="A90" s="129" t="s">
        <v>99</v>
      </c>
      <c r="B90" s="129" t="s">
        <v>8146</v>
      </c>
    </row>
    <row r="91" spans="1:2">
      <c r="A91" s="129" t="s">
        <v>100</v>
      </c>
      <c r="B91" s="129" t="s">
        <v>8147</v>
      </c>
    </row>
    <row r="92" spans="1:2">
      <c r="A92" s="129" t="s">
        <v>101</v>
      </c>
      <c r="B92" s="129" t="s">
        <v>8148</v>
      </c>
    </row>
    <row r="93" spans="1:2">
      <c r="A93" s="129" t="s">
        <v>102</v>
      </c>
      <c r="B93" s="129" t="s">
        <v>8149</v>
      </c>
    </row>
    <row r="94" spans="1:2">
      <c r="A94" s="129" t="s">
        <v>103</v>
      </c>
      <c r="B94" s="129" t="s">
        <v>8150</v>
      </c>
    </row>
    <row r="95" spans="1:2">
      <c r="A95" s="129" t="s">
        <v>104</v>
      </c>
      <c r="B95" s="129" t="s">
        <v>8151</v>
      </c>
    </row>
    <row r="96" spans="1:2">
      <c r="A96" s="129" t="s">
        <v>105</v>
      </c>
      <c r="B96" s="129" t="s">
        <v>8152</v>
      </c>
    </row>
    <row r="97" spans="1:2">
      <c r="A97" s="129" t="s">
        <v>106</v>
      </c>
      <c r="B97" s="129" t="s">
        <v>8153</v>
      </c>
    </row>
    <row r="98" spans="1:2">
      <c r="A98" s="129" t="s">
        <v>107</v>
      </c>
      <c r="B98" s="129" t="s">
        <v>8154</v>
      </c>
    </row>
    <row r="99" spans="1:2">
      <c r="A99" s="129" t="s">
        <v>108</v>
      </c>
      <c r="B99" s="129" t="s">
        <v>8155</v>
      </c>
    </row>
    <row r="100" spans="1:2">
      <c r="A100" s="129" t="s">
        <v>109</v>
      </c>
      <c r="B100" s="129" t="s">
        <v>8156</v>
      </c>
    </row>
    <row r="101" spans="1:2">
      <c r="A101" s="129" t="s">
        <v>110</v>
      </c>
      <c r="B101" s="129" t="s">
        <v>8157</v>
      </c>
    </row>
    <row r="102" spans="1:2">
      <c r="A102" s="129" t="s">
        <v>111</v>
      </c>
      <c r="B102" s="129" t="s">
        <v>8158</v>
      </c>
    </row>
    <row r="103" spans="1:2">
      <c r="A103" s="129" t="s">
        <v>112</v>
      </c>
      <c r="B103" s="129" t="s">
        <v>8159</v>
      </c>
    </row>
    <row r="104" spans="1:2">
      <c r="A104" s="129" t="s">
        <v>113</v>
      </c>
      <c r="B104" s="129" t="s">
        <v>8160</v>
      </c>
    </row>
    <row r="105" spans="1:2">
      <c r="A105" s="129" t="s">
        <v>5186</v>
      </c>
      <c r="B105" s="129" t="s">
        <v>8161</v>
      </c>
    </row>
    <row r="106" spans="1:2">
      <c r="A106" s="129" t="s">
        <v>114</v>
      </c>
      <c r="B106" s="129" t="s">
        <v>8162</v>
      </c>
    </row>
    <row r="107" spans="1:2">
      <c r="A107" s="129" t="s">
        <v>115</v>
      </c>
      <c r="B107" s="129" t="s">
        <v>8163</v>
      </c>
    </row>
    <row r="108" spans="1:2">
      <c r="A108" s="129" t="s">
        <v>116</v>
      </c>
      <c r="B108" s="129" t="s">
        <v>8164</v>
      </c>
    </row>
    <row r="109" spans="1:2">
      <c r="A109" s="129" t="s">
        <v>117</v>
      </c>
      <c r="B109" s="129" t="s">
        <v>8165</v>
      </c>
    </row>
    <row r="110" spans="1:2">
      <c r="A110" s="129" t="s">
        <v>118</v>
      </c>
      <c r="B110" s="129" t="s">
        <v>8166</v>
      </c>
    </row>
    <row r="111" spans="1:2">
      <c r="A111" s="129" t="s">
        <v>119</v>
      </c>
      <c r="B111" s="129" t="s">
        <v>8167</v>
      </c>
    </row>
    <row r="112" spans="1:2">
      <c r="A112" s="129" t="s">
        <v>120</v>
      </c>
      <c r="B112" s="129" t="s">
        <v>8168</v>
      </c>
    </row>
    <row r="113" spans="1:2">
      <c r="A113" s="129" t="s">
        <v>121</v>
      </c>
      <c r="B113" s="129" t="s">
        <v>8169</v>
      </c>
    </row>
    <row r="114" spans="1:2">
      <c r="A114" s="129" t="s">
        <v>122</v>
      </c>
      <c r="B114" s="129" t="s">
        <v>8170</v>
      </c>
    </row>
    <row r="115" spans="1:2">
      <c r="A115" s="129" t="s">
        <v>123</v>
      </c>
      <c r="B115" s="129" t="s">
        <v>8171</v>
      </c>
    </row>
    <row r="116" spans="1:2">
      <c r="A116" s="129" t="s">
        <v>124</v>
      </c>
      <c r="B116" s="129" t="s">
        <v>8080</v>
      </c>
    </row>
    <row r="117" spans="1:2">
      <c r="A117" s="129" t="s">
        <v>125</v>
      </c>
      <c r="B117" s="129" t="s">
        <v>8172</v>
      </c>
    </row>
    <row r="118" spans="1:2">
      <c r="A118" s="129" t="s">
        <v>126</v>
      </c>
      <c r="B118" s="129" t="s">
        <v>8173</v>
      </c>
    </row>
    <row r="119" spans="1:2">
      <c r="A119" s="129" t="s">
        <v>127</v>
      </c>
      <c r="B119" s="129" t="s">
        <v>8174</v>
      </c>
    </row>
    <row r="120" spans="1:2">
      <c r="A120" s="129" t="s">
        <v>129</v>
      </c>
      <c r="B120" s="129" t="s">
        <v>8175</v>
      </c>
    </row>
    <row r="121" spans="1:2">
      <c r="A121" s="129" t="s">
        <v>130</v>
      </c>
      <c r="B121" s="129" t="s">
        <v>8176</v>
      </c>
    </row>
    <row r="122" spans="1:2">
      <c r="A122" s="129" t="s">
        <v>132</v>
      </c>
      <c r="B122" s="129" t="s">
        <v>8139</v>
      </c>
    </row>
    <row r="123" spans="1:2">
      <c r="A123" s="129" t="s">
        <v>133</v>
      </c>
      <c r="B123" s="129" t="s">
        <v>8177</v>
      </c>
    </row>
    <row r="124" spans="1:2">
      <c r="A124" s="129" t="s">
        <v>134</v>
      </c>
      <c r="B124" s="129" t="s">
        <v>8178</v>
      </c>
    </row>
    <row r="125" spans="1:2">
      <c r="A125" s="129" t="s">
        <v>136</v>
      </c>
      <c r="B125" s="129" t="s">
        <v>8179</v>
      </c>
    </row>
    <row r="126" spans="1:2">
      <c r="A126" s="129" t="s">
        <v>138</v>
      </c>
      <c r="B126" s="129" t="s">
        <v>8080</v>
      </c>
    </row>
    <row r="127" spans="1:2">
      <c r="A127" s="129" t="s">
        <v>139</v>
      </c>
      <c r="B127" s="129" t="s">
        <v>8180</v>
      </c>
    </row>
    <row r="128" spans="1:2">
      <c r="A128" s="129" t="s">
        <v>140</v>
      </c>
      <c r="B128" s="129" t="s">
        <v>8181</v>
      </c>
    </row>
    <row r="129" spans="1:2">
      <c r="A129" s="129" t="s">
        <v>141</v>
      </c>
      <c r="B129" s="129" t="s">
        <v>8182</v>
      </c>
    </row>
    <row r="130" spans="1:2">
      <c r="A130" s="129" t="s">
        <v>144</v>
      </c>
      <c r="B130" s="129" t="s">
        <v>8183</v>
      </c>
    </row>
    <row r="131" spans="1:2">
      <c r="A131" s="129" t="s">
        <v>145</v>
      </c>
      <c r="B131" s="129" t="s">
        <v>8184</v>
      </c>
    </row>
    <row r="132" spans="1:2">
      <c r="A132" s="129" t="s">
        <v>146</v>
      </c>
      <c r="B132" s="129" t="s">
        <v>8185</v>
      </c>
    </row>
    <row r="133" spans="1:2">
      <c r="A133" s="129" t="s">
        <v>147</v>
      </c>
      <c r="B133" s="129" t="s">
        <v>8186</v>
      </c>
    </row>
    <row r="134" spans="1:2">
      <c r="A134" s="129" t="s">
        <v>148</v>
      </c>
      <c r="B134" s="129" t="s">
        <v>8187</v>
      </c>
    </row>
    <row r="135" spans="1:2">
      <c r="A135" s="129" t="s">
        <v>149</v>
      </c>
      <c r="B135" s="129" t="s">
        <v>8188</v>
      </c>
    </row>
    <row r="136" spans="1:2">
      <c r="A136" s="129" t="s">
        <v>150</v>
      </c>
      <c r="B136" s="129" t="s">
        <v>8189</v>
      </c>
    </row>
    <row r="137" spans="1:2">
      <c r="A137" s="129" t="s">
        <v>151</v>
      </c>
      <c r="B137" s="129" t="s">
        <v>8190</v>
      </c>
    </row>
    <row r="138" spans="1:2">
      <c r="A138" s="129" t="s">
        <v>152</v>
      </c>
      <c r="B138" s="129" t="s">
        <v>8191</v>
      </c>
    </row>
    <row r="139" spans="1:2">
      <c r="A139" s="129" t="s">
        <v>153</v>
      </c>
      <c r="B139" s="129" t="s">
        <v>8118</v>
      </c>
    </row>
    <row r="140" spans="1:2">
      <c r="A140" s="129" t="s">
        <v>155</v>
      </c>
      <c r="B140" s="129" t="s">
        <v>8174</v>
      </c>
    </row>
    <row r="141" spans="1:2">
      <c r="A141" s="129" t="s">
        <v>156</v>
      </c>
      <c r="B141" s="129" t="s">
        <v>8192</v>
      </c>
    </row>
    <row r="142" spans="1:2">
      <c r="A142" s="129" t="s">
        <v>157</v>
      </c>
      <c r="B142" s="129" t="s">
        <v>8193</v>
      </c>
    </row>
    <row r="143" spans="1:2">
      <c r="A143" s="129" t="s">
        <v>158</v>
      </c>
      <c r="B143" s="129" t="s">
        <v>8194</v>
      </c>
    </row>
    <row r="144" spans="1:2">
      <c r="A144" s="129" t="s">
        <v>159</v>
      </c>
      <c r="B144" s="129" t="s">
        <v>8195</v>
      </c>
    </row>
    <row r="145" spans="1:2">
      <c r="A145" s="129" t="s">
        <v>160</v>
      </c>
      <c r="B145" s="129" t="s">
        <v>8196</v>
      </c>
    </row>
    <row r="146" spans="1:2">
      <c r="A146" s="129" t="s">
        <v>161</v>
      </c>
      <c r="B146" s="129" t="s">
        <v>8197</v>
      </c>
    </row>
    <row r="147" spans="1:2">
      <c r="A147" s="129" t="s">
        <v>162</v>
      </c>
      <c r="B147" s="129" t="s">
        <v>8198</v>
      </c>
    </row>
    <row r="148" spans="1:2">
      <c r="A148" s="129" t="s">
        <v>163</v>
      </c>
      <c r="B148" s="129" t="s">
        <v>8199</v>
      </c>
    </row>
    <row r="149" spans="1:2">
      <c r="A149" s="129" t="s">
        <v>5196</v>
      </c>
      <c r="B149" s="129" t="s">
        <v>8200</v>
      </c>
    </row>
    <row r="150" spans="1:2">
      <c r="A150" s="129" t="s">
        <v>164</v>
      </c>
      <c r="B150" s="129" t="s">
        <v>8201</v>
      </c>
    </row>
    <row r="151" spans="1:2">
      <c r="A151" s="129" t="s">
        <v>165</v>
      </c>
      <c r="B151" s="129" t="s">
        <v>8202</v>
      </c>
    </row>
    <row r="152" spans="1:2">
      <c r="A152" s="129" t="s">
        <v>166</v>
      </c>
      <c r="B152" s="129" t="s">
        <v>8203</v>
      </c>
    </row>
    <row r="153" spans="1:2">
      <c r="A153" s="129" t="s">
        <v>167</v>
      </c>
      <c r="B153" s="129" t="s">
        <v>8204</v>
      </c>
    </row>
    <row r="154" spans="1:2">
      <c r="A154" s="129" t="s">
        <v>168</v>
      </c>
      <c r="B154" s="129" t="s">
        <v>8205</v>
      </c>
    </row>
    <row r="155" spans="1:2">
      <c r="A155" s="129" t="s">
        <v>169</v>
      </c>
      <c r="B155" s="129" t="s">
        <v>8206</v>
      </c>
    </row>
    <row r="156" spans="1:2">
      <c r="A156" s="129" t="s">
        <v>170</v>
      </c>
      <c r="B156" s="129" t="s">
        <v>8207</v>
      </c>
    </row>
    <row r="157" spans="1:2">
      <c r="A157" s="129" t="s">
        <v>172</v>
      </c>
      <c r="B157" s="129" t="s">
        <v>8208</v>
      </c>
    </row>
    <row r="158" spans="1:2">
      <c r="A158" s="129" t="s">
        <v>173</v>
      </c>
      <c r="B158" s="129" t="s">
        <v>8209</v>
      </c>
    </row>
    <row r="159" spans="1:2">
      <c r="A159" s="129" t="s">
        <v>174</v>
      </c>
      <c r="B159" s="129" t="s">
        <v>8210</v>
      </c>
    </row>
    <row r="160" spans="1:2">
      <c r="A160" s="129" t="s">
        <v>175</v>
      </c>
      <c r="B160" s="129" t="s">
        <v>8211</v>
      </c>
    </row>
    <row r="161" spans="1:2">
      <c r="A161" s="129" t="s">
        <v>176</v>
      </c>
      <c r="B161" s="129" t="s">
        <v>8212</v>
      </c>
    </row>
    <row r="162" spans="1:2">
      <c r="A162" s="129" t="s">
        <v>177</v>
      </c>
      <c r="B162" s="129" t="s">
        <v>8213</v>
      </c>
    </row>
    <row r="163" spans="1:2">
      <c r="A163" s="129" t="s">
        <v>178</v>
      </c>
      <c r="B163" s="129" t="s">
        <v>8214</v>
      </c>
    </row>
    <row r="164" spans="1:2">
      <c r="A164" s="129" t="s">
        <v>179</v>
      </c>
      <c r="B164" s="129" t="s">
        <v>8215</v>
      </c>
    </row>
    <row r="165" spans="1:2">
      <c r="A165" s="129" t="s">
        <v>180</v>
      </c>
      <c r="B165" s="129" t="s">
        <v>8216</v>
      </c>
    </row>
    <row r="166" spans="1:2">
      <c r="A166" s="129" t="s">
        <v>181</v>
      </c>
      <c r="B166" s="129" t="s">
        <v>8217</v>
      </c>
    </row>
    <row r="167" spans="1:2">
      <c r="A167" s="129" t="s">
        <v>184</v>
      </c>
      <c r="B167" s="129" t="s">
        <v>8218</v>
      </c>
    </row>
    <row r="168" spans="1:2">
      <c r="A168" s="129" t="s">
        <v>185</v>
      </c>
      <c r="B168" s="129" t="s">
        <v>8204</v>
      </c>
    </row>
    <row r="169" spans="1:2">
      <c r="A169" s="129" t="s">
        <v>186</v>
      </c>
      <c r="B169" s="129" t="s">
        <v>8219</v>
      </c>
    </row>
    <row r="170" spans="1:2">
      <c r="A170" s="129" t="s">
        <v>187</v>
      </c>
      <c r="B170" s="129" t="s">
        <v>8220</v>
      </c>
    </row>
    <row r="171" spans="1:2">
      <c r="A171" s="129" t="s">
        <v>188</v>
      </c>
      <c r="B171" s="129" t="s">
        <v>8221</v>
      </c>
    </row>
    <row r="172" spans="1:2">
      <c r="A172" s="129" t="s">
        <v>189</v>
      </c>
      <c r="B172" s="129" t="s">
        <v>8222</v>
      </c>
    </row>
    <row r="173" spans="1:2">
      <c r="A173" s="129" t="s">
        <v>190</v>
      </c>
      <c r="B173" s="129" t="s">
        <v>8223</v>
      </c>
    </row>
    <row r="174" spans="1:2">
      <c r="A174" s="129" t="s">
        <v>191</v>
      </c>
      <c r="B174" s="129" t="s">
        <v>8224</v>
      </c>
    </row>
    <row r="175" spans="1:2">
      <c r="A175" s="129" t="s">
        <v>192</v>
      </c>
      <c r="B175" s="129" t="s">
        <v>8225</v>
      </c>
    </row>
    <row r="176" spans="1:2">
      <c r="A176" s="129" t="s">
        <v>193</v>
      </c>
      <c r="B176" s="129" t="s">
        <v>8115</v>
      </c>
    </row>
    <row r="177" spans="1:2">
      <c r="A177" s="129" t="s">
        <v>194</v>
      </c>
      <c r="B177" s="129" t="s">
        <v>8226</v>
      </c>
    </row>
    <row r="178" spans="1:2">
      <c r="A178" s="129" t="s">
        <v>195</v>
      </c>
      <c r="B178" s="129" t="s">
        <v>8227</v>
      </c>
    </row>
    <row r="179" spans="1:2">
      <c r="A179" s="129" t="s">
        <v>196</v>
      </c>
      <c r="B179" s="129" t="s">
        <v>8228</v>
      </c>
    </row>
    <row r="180" spans="1:2">
      <c r="A180" s="129" t="s">
        <v>198</v>
      </c>
      <c r="B180" s="129" t="s">
        <v>8229</v>
      </c>
    </row>
    <row r="181" spans="1:2">
      <c r="A181" s="129" t="s">
        <v>199</v>
      </c>
      <c r="B181" s="129" t="s">
        <v>8230</v>
      </c>
    </row>
    <row r="182" spans="1:2">
      <c r="A182" s="129" t="s">
        <v>200</v>
      </c>
      <c r="B182" s="129" t="s">
        <v>8231</v>
      </c>
    </row>
    <row r="183" spans="1:2">
      <c r="A183" s="129" t="s">
        <v>201</v>
      </c>
      <c r="B183" s="129" t="s">
        <v>8232</v>
      </c>
    </row>
    <row r="184" spans="1:2">
      <c r="A184" s="129" t="s">
        <v>202</v>
      </c>
      <c r="B184" s="129" t="s">
        <v>8233</v>
      </c>
    </row>
    <row r="185" spans="1:2">
      <c r="A185" s="129" t="s">
        <v>203</v>
      </c>
      <c r="B185" s="129" t="s">
        <v>8212</v>
      </c>
    </row>
    <row r="186" spans="1:2">
      <c r="A186" s="129" t="s">
        <v>204</v>
      </c>
      <c r="B186" s="129" t="s">
        <v>8234</v>
      </c>
    </row>
    <row r="187" spans="1:2">
      <c r="A187" s="129" t="s">
        <v>205</v>
      </c>
      <c r="B187" s="129" t="s">
        <v>8177</v>
      </c>
    </row>
    <row r="188" spans="1:2">
      <c r="A188" s="129" t="s">
        <v>206</v>
      </c>
      <c r="B188" s="129" t="s">
        <v>8235</v>
      </c>
    </row>
    <row r="189" spans="1:2">
      <c r="A189" s="129" t="s">
        <v>207</v>
      </c>
      <c r="B189" s="129" t="s">
        <v>8236</v>
      </c>
    </row>
    <row r="190" spans="1:2">
      <c r="A190" s="129" t="s">
        <v>208</v>
      </c>
      <c r="B190" s="129" t="s">
        <v>8237</v>
      </c>
    </row>
    <row r="191" spans="1:2">
      <c r="A191" s="129" t="s">
        <v>209</v>
      </c>
      <c r="B191" s="129" t="s">
        <v>8238</v>
      </c>
    </row>
    <row r="192" spans="1:2">
      <c r="A192" s="129" t="s">
        <v>210</v>
      </c>
      <c r="B192" s="129" t="s">
        <v>8094</v>
      </c>
    </row>
    <row r="193" spans="1:2">
      <c r="A193" s="129" t="s">
        <v>211</v>
      </c>
      <c r="B193" s="129" t="s">
        <v>8239</v>
      </c>
    </row>
    <row r="194" spans="1:2">
      <c r="A194" s="129" t="s">
        <v>212</v>
      </c>
      <c r="B194" s="129" t="s">
        <v>8240</v>
      </c>
    </row>
    <row r="195" spans="1:2">
      <c r="A195" s="129" t="s">
        <v>213</v>
      </c>
      <c r="B195" s="129" t="s">
        <v>8241</v>
      </c>
    </row>
    <row r="196" spans="1:2">
      <c r="A196" s="129" t="s">
        <v>214</v>
      </c>
      <c r="B196" s="129" t="s">
        <v>8224</v>
      </c>
    </row>
    <row r="197" spans="1:2">
      <c r="A197" s="129" t="s">
        <v>215</v>
      </c>
      <c r="B197" s="129" t="s">
        <v>8150</v>
      </c>
    </row>
    <row r="198" spans="1:2">
      <c r="A198" s="129" t="s">
        <v>216</v>
      </c>
      <c r="B198" s="129" t="s">
        <v>8075</v>
      </c>
    </row>
    <row r="199" spans="1:2">
      <c r="A199" s="129" t="s">
        <v>217</v>
      </c>
      <c r="B199" s="129" t="s">
        <v>8242</v>
      </c>
    </row>
    <row r="200" spans="1:2">
      <c r="A200" s="129" t="s">
        <v>218</v>
      </c>
      <c r="B200" s="129" t="s">
        <v>8243</v>
      </c>
    </row>
    <row r="201" spans="1:2">
      <c r="A201" s="129" t="s">
        <v>219</v>
      </c>
      <c r="B201" s="129" t="s">
        <v>8244</v>
      </c>
    </row>
    <row r="202" spans="1:2">
      <c r="A202" s="129" t="s">
        <v>220</v>
      </c>
      <c r="B202" s="129" t="s">
        <v>8245</v>
      </c>
    </row>
    <row r="203" spans="1:2">
      <c r="A203" s="129" t="s">
        <v>221</v>
      </c>
      <c r="B203" s="129" t="s">
        <v>8246</v>
      </c>
    </row>
    <row r="204" spans="1:2">
      <c r="A204" s="129" t="s">
        <v>222</v>
      </c>
      <c r="B204" s="129" t="s">
        <v>8247</v>
      </c>
    </row>
    <row r="205" spans="1:2">
      <c r="A205" s="129" t="s">
        <v>223</v>
      </c>
      <c r="B205" s="129" t="s">
        <v>8248</v>
      </c>
    </row>
    <row r="206" spans="1:2">
      <c r="A206" s="129" t="s">
        <v>224</v>
      </c>
      <c r="B206" s="129" t="s">
        <v>8249</v>
      </c>
    </row>
    <row r="207" spans="1:2">
      <c r="A207" s="129" t="s">
        <v>225</v>
      </c>
      <c r="B207" s="129" t="s">
        <v>8250</v>
      </c>
    </row>
    <row r="208" spans="1:2">
      <c r="A208" s="129" t="s">
        <v>226</v>
      </c>
      <c r="B208" s="129" t="s">
        <v>8107</v>
      </c>
    </row>
    <row r="209" spans="1:2">
      <c r="A209" s="129" t="s">
        <v>227</v>
      </c>
      <c r="B209" s="129" t="s">
        <v>8251</v>
      </c>
    </row>
    <row r="210" spans="1:2">
      <c r="A210" s="129" t="s">
        <v>228</v>
      </c>
      <c r="B210" s="129" t="s">
        <v>8224</v>
      </c>
    </row>
    <row r="211" spans="1:2">
      <c r="A211" s="129" t="s">
        <v>229</v>
      </c>
      <c r="B211" s="129" t="s">
        <v>8252</v>
      </c>
    </row>
    <row r="212" spans="1:2">
      <c r="A212" s="129" t="s">
        <v>230</v>
      </c>
      <c r="B212" s="129" t="s">
        <v>8253</v>
      </c>
    </row>
    <row r="213" spans="1:2">
      <c r="A213" s="129" t="s">
        <v>231</v>
      </c>
      <c r="B213" s="129" t="s">
        <v>8254</v>
      </c>
    </row>
    <row r="214" spans="1:2">
      <c r="A214" s="129" t="s">
        <v>232</v>
      </c>
      <c r="B214" s="129" t="s">
        <v>8255</v>
      </c>
    </row>
    <row r="215" spans="1:2">
      <c r="A215" s="129" t="s">
        <v>233</v>
      </c>
      <c r="B215" s="129" t="s">
        <v>8256</v>
      </c>
    </row>
    <row r="216" spans="1:2">
      <c r="A216" s="129" t="s">
        <v>234</v>
      </c>
      <c r="B216" s="129" t="s">
        <v>8257</v>
      </c>
    </row>
    <row r="217" spans="1:2">
      <c r="A217" s="129" t="s">
        <v>235</v>
      </c>
      <c r="B217" s="129" t="s">
        <v>8258</v>
      </c>
    </row>
    <row r="218" spans="1:2">
      <c r="A218" s="129" t="s">
        <v>236</v>
      </c>
      <c r="B218" s="129" t="s">
        <v>8259</v>
      </c>
    </row>
    <row r="219" spans="1:2">
      <c r="A219" s="129" t="s">
        <v>237</v>
      </c>
      <c r="B219" s="129" t="s">
        <v>8260</v>
      </c>
    </row>
    <row r="220" spans="1:2">
      <c r="A220" s="129" t="s">
        <v>238</v>
      </c>
      <c r="B220" s="129" t="s">
        <v>8261</v>
      </c>
    </row>
    <row r="221" spans="1:2">
      <c r="A221" s="129" t="s">
        <v>239</v>
      </c>
      <c r="B221" s="129" t="s">
        <v>8262</v>
      </c>
    </row>
    <row r="222" spans="1:2">
      <c r="A222" s="129" t="s">
        <v>240</v>
      </c>
      <c r="B222" s="129" t="s">
        <v>8263</v>
      </c>
    </row>
    <row r="223" spans="1:2">
      <c r="A223" s="129" t="s">
        <v>241</v>
      </c>
      <c r="B223" s="129" t="s">
        <v>8264</v>
      </c>
    </row>
    <row r="224" spans="1:2">
      <c r="A224" s="129" t="s">
        <v>242</v>
      </c>
      <c r="B224" s="129" t="s">
        <v>8265</v>
      </c>
    </row>
    <row r="225" spans="1:2">
      <c r="A225" s="129" t="s">
        <v>243</v>
      </c>
      <c r="B225" s="129" t="s">
        <v>8205</v>
      </c>
    </row>
    <row r="226" spans="1:2">
      <c r="A226" s="129" t="s">
        <v>244</v>
      </c>
      <c r="B226" s="129" t="s">
        <v>8266</v>
      </c>
    </row>
    <row r="227" spans="1:2">
      <c r="A227" s="129" t="s">
        <v>245</v>
      </c>
      <c r="B227" s="129" t="s">
        <v>8267</v>
      </c>
    </row>
    <row r="228" spans="1:2">
      <c r="A228" s="129" t="s">
        <v>246</v>
      </c>
      <c r="B228" s="129" t="s">
        <v>8268</v>
      </c>
    </row>
    <row r="229" spans="1:2">
      <c r="A229" s="129" t="s">
        <v>247</v>
      </c>
      <c r="B229" s="129" t="s">
        <v>8269</v>
      </c>
    </row>
    <row r="230" spans="1:2">
      <c r="A230" s="129" t="s">
        <v>248</v>
      </c>
      <c r="B230" s="129" t="s">
        <v>8270</v>
      </c>
    </row>
    <row r="231" spans="1:2">
      <c r="A231" s="129" t="s">
        <v>249</v>
      </c>
      <c r="B231" s="129" t="s">
        <v>8183</v>
      </c>
    </row>
    <row r="232" spans="1:2">
      <c r="A232" s="129" t="s">
        <v>5201</v>
      </c>
      <c r="B232" s="129" t="s">
        <v>8271</v>
      </c>
    </row>
    <row r="233" spans="1:2">
      <c r="A233" s="129" t="s">
        <v>250</v>
      </c>
      <c r="B233" s="129" t="s">
        <v>8272</v>
      </c>
    </row>
    <row r="234" spans="1:2">
      <c r="A234" s="129" t="s">
        <v>251</v>
      </c>
      <c r="B234" s="129" t="s">
        <v>8127</v>
      </c>
    </row>
    <row r="235" spans="1:2">
      <c r="A235" s="129" t="s">
        <v>252</v>
      </c>
      <c r="B235" s="129" t="s">
        <v>8273</v>
      </c>
    </row>
    <row r="236" spans="1:2">
      <c r="A236" s="129" t="s">
        <v>253</v>
      </c>
      <c r="B236" s="129" t="s">
        <v>8274</v>
      </c>
    </row>
    <row r="237" spans="1:2">
      <c r="A237" s="129" t="s">
        <v>254</v>
      </c>
      <c r="B237" s="129" t="s">
        <v>8275</v>
      </c>
    </row>
    <row r="238" spans="1:2">
      <c r="A238" s="129" t="s">
        <v>255</v>
      </c>
      <c r="B238" s="129" t="s">
        <v>8276</v>
      </c>
    </row>
    <row r="239" spans="1:2">
      <c r="A239" s="129" t="s">
        <v>256</v>
      </c>
      <c r="B239" s="129" t="s">
        <v>8277</v>
      </c>
    </row>
    <row r="240" spans="1:2">
      <c r="A240" s="129" t="s">
        <v>257</v>
      </c>
      <c r="B240" s="129" t="s">
        <v>8109</v>
      </c>
    </row>
    <row r="241" spans="1:2">
      <c r="A241" s="129" t="s">
        <v>258</v>
      </c>
      <c r="B241" s="129" t="s">
        <v>8278</v>
      </c>
    </row>
    <row r="242" spans="1:2">
      <c r="A242" s="129" t="s">
        <v>259</v>
      </c>
      <c r="B242" s="129" t="s">
        <v>8279</v>
      </c>
    </row>
    <row r="243" spans="1:2">
      <c r="A243" s="129" t="s">
        <v>260</v>
      </c>
      <c r="B243" s="129" t="s">
        <v>8280</v>
      </c>
    </row>
    <row r="244" spans="1:2">
      <c r="A244" s="129" t="s">
        <v>261</v>
      </c>
      <c r="B244" s="129" t="s">
        <v>8281</v>
      </c>
    </row>
    <row r="245" spans="1:2">
      <c r="A245" s="129" t="s">
        <v>262</v>
      </c>
      <c r="B245" s="129" t="s">
        <v>8282</v>
      </c>
    </row>
    <row r="246" spans="1:2">
      <c r="A246" s="129" t="s">
        <v>263</v>
      </c>
      <c r="B246" s="129" t="s">
        <v>8283</v>
      </c>
    </row>
    <row r="247" spans="1:2">
      <c r="A247" s="129" t="s">
        <v>264</v>
      </c>
      <c r="B247" s="129" t="s">
        <v>8284</v>
      </c>
    </row>
    <row r="248" spans="1:2">
      <c r="A248" s="129" t="s">
        <v>265</v>
      </c>
      <c r="B248" s="129" t="s">
        <v>8231</v>
      </c>
    </row>
    <row r="249" spans="1:2">
      <c r="A249" s="129" t="s">
        <v>266</v>
      </c>
      <c r="B249" s="129" t="s">
        <v>8228</v>
      </c>
    </row>
    <row r="250" spans="1:2">
      <c r="A250" s="129" t="s">
        <v>267</v>
      </c>
      <c r="B250" s="129" t="s">
        <v>8285</v>
      </c>
    </row>
    <row r="251" spans="1:2">
      <c r="A251" s="129" t="s">
        <v>268</v>
      </c>
      <c r="B251" s="129" t="s">
        <v>8286</v>
      </c>
    </row>
    <row r="252" spans="1:2">
      <c r="A252" s="129" t="s">
        <v>269</v>
      </c>
      <c r="B252" s="129" t="s">
        <v>8287</v>
      </c>
    </row>
    <row r="253" spans="1:2">
      <c r="A253" s="129" t="s">
        <v>270</v>
      </c>
      <c r="B253" s="129" t="s">
        <v>8288</v>
      </c>
    </row>
    <row r="254" spans="1:2">
      <c r="A254" s="129" t="s">
        <v>271</v>
      </c>
      <c r="B254" s="129" t="s">
        <v>8289</v>
      </c>
    </row>
    <row r="255" spans="1:2">
      <c r="A255" s="129" t="s">
        <v>272</v>
      </c>
      <c r="B255" s="129" t="s">
        <v>8290</v>
      </c>
    </row>
    <row r="256" spans="1:2">
      <c r="A256" s="129" t="s">
        <v>273</v>
      </c>
      <c r="B256" s="129" t="s">
        <v>8291</v>
      </c>
    </row>
    <row r="257" spans="1:2">
      <c r="A257" s="129" t="s">
        <v>274</v>
      </c>
      <c r="B257" s="129" t="s">
        <v>8292</v>
      </c>
    </row>
    <row r="258" spans="1:2">
      <c r="A258" s="129" t="s">
        <v>275</v>
      </c>
      <c r="B258" s="129" t="s">
        <v>8070</v>
      </c>
    </row>
    <row r="259" spans="1:2">
      <c r="A259" s="129" t="s">
        <v>276</v>
      </c>
      <c r="B259" s="129" t="s">
        <v>8293</v>
      </c>
    </row>
    <row r="260" spans="1:2">
      <c r="A260" s="129" t="s">
        <v>277</v>
      </c>
      <c r="B260" s="129" t="s">
        <v>8294</v>
      </c>
    </row>
    <row r="261" spans="1:2">
      <c r="A261" s="129" t="s">
        <v>278</v>
      </c>
      <c r="B261" s="129" t="s">
        <v>8295</v>
      </c>
    </row>
    <row r="262" spans="1:2">
      <c r="A262" s="129" t="s">
        <v>279</v>
      </c>
      <c r="B262" s="129" t="s">
        <v>8296</v>
      </c>
    </row>
    <row r="263" spans="1:2">
      <c r="A263" s="129" t="s">
        <v>280</v>
      </c>
      <c r="B263" s="129" t="s">
        <v>8297</v>
      </c>
    </row>
    <row r="264" spans="1:2">
      <c r="A264" s="129" t="s">
        <v>281</v>
      </c>
      <c r="B264" s="129" t="s">
        <v>8298</v>
      </c>
    </row>
    <row r="265" spans="1:2">
      <c r="A265" s="129" t="s">
        <v>282</v>
      </c>
      <c r="B265" s="129" t="s">
        <v>8299</v>
      </c>
    </row>
    <row r="266" spans="1:2">
      <c r="A266" s="129" t="s">
        <v>283</v>
      </c>
      <c r="B266" s="129" t="s">
        <v>8300</v>
      </c>
    </row>
    <row r="267" spans="1:2">
      <c r="A267" s="129" t="s">
        <v>284</v>
      </c>
      <c r="B267" s="129" t="s">
        <v>8301</v>
      </c>
    </row>
    <row r="268" spans="1:2">
      <c r="A268" s="129" t="s">
        <v>285</v>
      </c>
      <c r="B268" s="129" t="s">
        <v>8302</v>
      </c>
    </row>
    <row r="269" spans="1:2">
      <c r="A269" s="129" t="s">
        <v>286</v>
      </c>
      <c r="B269" s="129" t="s">
        <v>8303</v>
      </c>
    </row>
    <row r="270" spans="1:2">
      <c r="A270" s="129" t="s">
        <v>287</v>
      </c>
      <c r="B270" s="129" t="s">
        <v>8304</v>
      </c>
    </row>
    <row r="271" spans="1:2">
      <c r="A271" s="129" t="s">
        <v>288</v>
      </c>
      <c r="B271" s="129" t="s">
        <v>8305</v>
      </c>
    </row>
    <row r="272" spans="1:2">
      <c r="A272" s="129" t="s">
        <v>289</v>
      </c>
      <c r="B272" s="129" t="s">
        <v>8306</v>
      </c>
    </row>
    <row r="273" spans="1:2">
      <c r="A273" s="129" t="s">
        <v>290</v>
      </c>
      <c r="B273" s="129" t="s">
        <v>8307</v>
      </c>
    </row>
    <row r="274" spans="1:2">
      <c r="A274" s="129" t="s">
        <v>291</v>
      </c>
      <c r="B274" s="129" t="s">
        <v>8308</v>
      </c>
    </row>
    <row r="275" spans="1:2">
      <c r="A275" s="129" t="s">
        <v>292</v>
      </c>
      <c r="B275" s="129" t="s">
        <v>8309</v>
      </c>
    </row>
    <row r="276" spans="1:2">
      <c r="A276" s="129" t="s">
        <v>293</v>
      </c>
      <c r="B276" s="129" t="s">
        <v>8310</v>
      </c>
    </row>
    <row r="277" spans="1:2">
      <c r="A277" s="129" t="s">
        <v>294</v>
      </c>
      <c r="B277" s="129" t="s">
        <v>8311</v>
      </c>
    </row>
    <row r="278" spans="1:2">
      <c r="A278" s="129" t="s">
        <v>295</v>
      </c>
      <c r="B278" s="129" t="s">
        <v>8312</v>
      </c>
    </row>
    <row r="279" spans="1:2">
      <c r="A279" s="129" t="s">
        <v>296</v>
      </c>
      <c r="B279" s="129" t="s">
        <v>8195</v>
      </c>
    </row>
    <row r="280" spans="1:2">
      <c r="A280" s="129" t="s">
        <v>299</v>
      </c>
      <c r="B280" s="129" t="s">
        <v>8313</v>
      </c>
    </row>
    <row r="281" spans="1:2">
      <c r="A281" s="129" t="s">
        <v>300</v>
      </c>
      <c r="B281" s="129" t="s">
        <v>8314</v>
      </c>
    </row>
    <row r="282" spans="1:2">
      <c r="A282" s="129" t="s">
        <v>301</v>
      </c>
      <c r="B282" s="129" t="s">
        <v>8315</v>
      </c>
    </row>
    <row r="283" spans="1:2">
      <c r="A283" s="129" t="s">
        <v>303</v>
      </c>
      <c r="B283" s="129" t="s">
        <v>8316</v>
      </c>
    </row>
    <row r="284" spans="1:2">
      <c r="A284" s="129" t="s">
        <v>304</v>
      </c>
      <c r="B284" s="129" t="s">
        <v>8190</v>
      </c>
    </row>
    <row r="285" spans="1:2">
      <c r="A285" s="129" t="s">
        <v>305</v>
      </c>
      <c r="B285" s="129" t="s">
        <v>8317</v>
      </c>
    </row>
    <row r="286" spans="1:2">
      <c r="A286" s="129" t="s">
        <v>306</v>
      </c>
      <c r="B286" s="129" t="s">
        <v>8318</v>
      </c>
    </row>
    <row r="287" spans="1:2">
      <c r="A287" s="129" t="s">
        <v>307</v>
      </c>
      <c r="B287" s="129" t="s">
        <v>8319</v>
      </c>
    </row>
    <row r="288" spans="1:2">
      <c r="A288" s="129" t="s">
        <v>308</v>
      </c>
      <c r="B288" s="129" t="s">
        <v>8320</v>
      </c>
    </row>
    <row r="289" spans="1:2">
      <c r="A289" s="129" t="s">
        <v>309</v>
      </c>
      <c r="B289" s="129" t="s">
        <v>8321</v>
      </c>
    </row>
    <row r="290" spans="1:2">
      <c r="A290" s="129" t="s">
        <v>310</v>
      </c>
      <c r="B290" s="129" t="s">
        <v>8322</v>
      </c>
    </row>
    <row r="291" spans="1:2">
      <c r="A291" s="129" t="s">
        <v>311</v>
      </c>
      <c r="B291" s="129" t="s">
        <v>8316</v>
      </c>
    </row>
    <row r="292" spans="1:2">
      <c r="A292" s="129" t="s">
        <v>312</v>
      </c>
      <c r="B292" s="129" t="s">
        <v>8323</v>
      </c>
    </row>
    <row r="293" spans="1:2">
      <c r="A293" s="129" t="s">
        <v>313</v>
      </c>
      <c r="B293" s="129" t="s">
        <v>8324</v>
      </c>
    </row>
    <row r="294" spans="1:2">
      <c r="A294" s="129" t="s">
        <v>314</v>
      </c>
      <c r="B294" s="129" t="s">
        <v>8325</v>
      </c>
    </row>
    <row r="295" spans="1:2">
      <c r="A295" s="129" t="s">
        <v>315</v>
      </c>
      <c r="B295" s="129" t="s">
        <v>8326</v>
      </c>
    </row>
    <row r="296" spans="1:2">
      <c r="A296" s="129" t="s">
        <v>316</v>
      </c>
      <c r="B296" s="129" t="s">
        <v>8327</v>
      </c>
    </row>
    <row r="297" spans="1:2">
      <c r="A297" s="129" t="s">
        <v>317</v>
      </c>
      <c r="B297" s="129" t="s">
        <v>8328</v>
      </c>
    </row>
    <row r="298" spans="1:2">
      <c r="A298" s="129" t="s">
        <v>318</v>
      </c>
      <c r="B298" s="129" t="s">
        <v>8329</v>
      </c>
    </row>
    <row r="299" spans="1:2">
      <c r="A299" s="129" t="s">
        <v>319</v>
      </c>
      <c r="B299" s="129" t="s">
        <v>8330</v>
      </c>
    </row>
    <row r="300" spans="1:2">
      <c r="A300" s="129" t="s">
        <v>320</v>
      </c>
      <c r="B300" s="129" t="s">
        <v>8331</v>
      </c>
    </row>
    <row r="301" spans="1:2">
      <c r="A301" s="129" t="s">
        <v>321</v>
      </c>
      <c r="B301" s="129" t="s">
        <v>8332</v>
      </c>
    </row>
    <row r="302" spans="1:2">
      <c r="A302" s="129" t="s">
        <v>322</v>
      </c>
      <c r="B302" s="129" t="s">
        <v>8332</v>
      </c>
    </row>
    <row r="303" spans="1:2">
      <c r="A303" s="129" t="s">
        <v>323</v>
      </c>
      <c r="B303" s="129" t="s">
        <v>8099</v>
      </c>
    </row>
    <row r="304" spans="1:2">
      <c r="A304" s="129" t="s">
        <v>324</v>
      </c>
      <c r="B304" s="129" t="s">
        <v>8333</v>
      </c>
    </row>
    <row r="305" spans="1:2">
      <c r="A305" s="129" t="s">
        <v>325</v>
      </c>
      <c r="B305" s="129" t="s">
        <v>8334</v>
      </c>
    </row>
    <row r="306" spans="1:2">
      <c r="A306" s="129" t="s">
        <v>326</v>
      </c>
      <c r="B306" s="129" t="s">
        <v>8335</v>
      </c>
    </row>
    <row r="307" spans="1:2">
      <c r="A307" s="129" t="s">
        <v>327</v>
      </c>
      <c r="B307" s="129" t="s">
        <v>8336</v>
      </c>
    </row>
    <row r="308" spans="1:2">
      <c r="A308" s="129" t="s">
        <v>328</v>
      </c>
      <c r="B308" s="129" t="s">
        <v>8337</v>
      </c>
    </row>
    <row r="309" spans="1:2">
      <c r="A309" s="129" t="s">
        <v>329</v>
      </c>
      <c r="B309" s="129" t="s">
        <v>8338</v>
      </c>
    </row>
    <row r="310" spans="1:2">
      <c r="A310" s="129" t="s">
        <v>330</v>
      </c>
      <c r="B310" s="129" t="s">
        <v>8339</v>
      </c>
    </row>
    <row r="311" spans="1:2">
      <c r="A311" s="129" t="s">
        <v>331</v>
      </c>
      <c r="B311" s="129" t="s">
        <v>8340</v>
      </c>
    </row>
    <row r="312" spans="1:2">
      <c r="A312" s="129" t="s">
        <v>332</v>
      </c>
      <c r="B312" s="129" t="s">
        <v>8341</v>
      </c>
    </row>
    <row r="313" spans="1:2">
      <c r="A313" s="129" t="s">
        <v>333</v>
      </c>
      <c r="B313" s="129" t="s">
        <v>8342</v>
      </c>
    </row>
    <row r="314" spans="1:2">
      <c r="A314" s="129" t="s">
        <v>334</v>
      </c>
      <c r="B314" s="129" t="s">
        <v>8116</v>
      </c>
    </row>
    <row r="315" spans="1:2">
      <c r="A315" s="129" t="s">
        <v>335</v>
      </c>
      <c r="B315" s="129" t="s">
        <v>8343</v>
      </c>
    </row>
    <row r="316" spans="1:2">
      <c r="A316" s="129" t="s">
        <v>336</v>
      </c>
      <c r="B316" s="129" t="s">
        <v>8344</v>
      </c>
    </row>
    <row r="317" spans="1:2">
      <c r="A317" s="129" t="s">
        <v>337</v>
      </c>
      <c r="B317" s="129" t="s">
        <v>8254</v>
      </c>
    </row>
    <row r="318" spans="1:2">
      <c r="A318" s="129" t="s">
        <v>338</v>
      </c>
      <c r="B318" s="129" t="s">
        <v>8345</v>
      </c>
    </row>
    <row r="319" spans="1:2">
      <c r="A319" s="129" t="s">
        <v>339</v>
      </c>
      <c r="B319" s="129" t="s">
        <v>8346</v>
      </c>
    </row>
    <row r="320" spans="1:2">
      <c r="A320" s="129" t="s">
        <v>340</v>
      </c>
      <c r="B320" s="129" t="s">
        <v>8335</v>
      </c>
    </row>
    <row r="321" spans="1:2">
      <c r="A321" s="129" t="s">
        <v>5205</v>
      </c>
      <c r="B321" s="129" t="s">
        <v>8241</v>
      </c>
    </row>
    <row r="322" spans="1:2">
      <c r="A322" s="129" t="s">
        <v>341</v>
      </c>
      <c r="B322" s="129" t="s">
        <v>8347</v>
      </c>
    </row>
    <row r="323" spans="1:2">
      <c r="A323" s="129" t="s">
        <v>342</v>
      </c>
      <c r="B323" s="129" t="s">
        <v>8348</v>
      </c>
    </row>
    <row r="324" spans="1:2">
      <c r="A324" s="129" t="s">
        <v>343</v>
      </c>
      <c r="B324" s="129" t="s">
        <v>8349</v>
      </c>
    </row>
    <row r="325" spans="1:2">
      <c r="A325" s="129" t="s">
        <v>344</v>
      </c>
      <c r="B325" s="129" t="s">
        <v>8350</v>
      </c>
    </row>
    <row r="326" spans="1:2">
      <c r="A326" s="129" t="s">
        <v>345</v>
      </c>
      <c r="B326" s="129" t="s">
        <v>8351</v>
      </c>
    </row>
    <row r="327" spans="1:2">
      <c r="A327" s="129" t="s">
        <v>346</v>
      </c>
      <c r="B327" s="129" t="s">
        <v>8352</v>
      </c>
    </row>
    <row r="328" spans="1:2">
      <c r="A328" s="129" t="s">
        <v>347</v>
      </c>
      <c r="B328" s="129" t="s">
        <v>8353</v>
      </c>
    </row>
    <row r="329" spans="1:2">
      <c r="A329" s="129" t="s">
        <v>348</v>
      </c>
      <c r="B329" s="129" t="s">
        <v>8354</v>
      </c>
    </row>
    <row r="330" spans="1:2">
      <c r="A330" s="129" t="s">
        <v>349</v>
      </c>
      <c r="B330" s="129" t="s">
        <v>8355</v>
      </c>
    </row>
    <row r="331" spans="1:2">
      <c r="A331" s="129" t="s">
        <v>350</v>
      </c>
      <c r="B331" s="129" t="s">
        <v>8356</v>
      </c>
    </row>
    <row r="332" spans="1:2">
      <c r="A332" s="129" t="s">
        <v>352</v>
      </c>
      <c r="B332" s="129" t="s">
        <v>8357</v>
      </c>
    </row>
    <row r="333" spans="1:2">
      <c r="A333" s="129" t="s">
        <v>353</v>
      </c>
      <c r="B333" s="129" t="s">
        <v>8358</v>
      </c>
    </row>
    <row r="334" spans="1:2">
      <c r="A334" s="129" t="s">
        <v>354</v>
      </c>
      <c r="B334" s="129" t="s">
        <v>8236</v>
      </c>
    </row>
    <row r="335" spans="1:2">
      <c r="A335" s="129" t="s">
        <v>355</v>
      </c>
      <c r="B335" s="129" t="s">
        <v>8359</v>
      </c>
    </row>
    <row r="336" spans="1:2">
      <c r="A336" s="129" t="s">
        <v>356</v>
      </c>
      <c r="B336" s="129" t="s">
        <v>8360</v>
      </c>
    </row>
    <row r="337" spans="1:2">
      <c r="A337" s="129" t="s">
        <v>357</v>
      </c>
      <c r="B337" s="129" t="s">
        <v>8361</v>
      </c>
    </row>
    <row r="338" spans="1:2">
      <c r="A338" s="129" t="s">
        <v>358</v>
      </c>
      <c r="B338" s="129" t="s">
        <v>8343</v>
      </c>
    </row>
    <row r="339" spans="1:2">
      <c r="A339" s="129" t="s">
        <v>359</v>
      </c>
      <c r="B339" s="129" t="s">
        <v>8362</v>
      </c>
    </row>
    <row r="340" spans="1:2">
      <c r="A340" s="129" t="s">
        <v>360</v>
      </c>
      <c r="B340" s="129" t="s">
        <v>8363</v>
      </c>
    </row>
    <row r="341" spans="1:2">
      <c r="A341" s="129" t="s">
        <v>361</v>
      </c>
      <c r="B341" s="129" t="s">
        <v>8364</v>
      </c>
    </row>
    <row r="342" spans="1:2">
      <c r="A342" s="129" t="s">
        <v>362</v>
      </c>
      <c r="B342" s="129" t="s">
        <v>8365</v>
      </c>
    </row>
    <row r="343" spans="1:2">
      <c r="A343" s="129" t="s">
        <v>363</v>
      </c>
      <c r="B343" s="129" t="s">
        <v>8366</v>
      </c>
    </row>
    <row r="344" spans="1:2">
      <c r="A344" s="129" t="s">
        <v>364</v>
      </c>
      <c r="B344" s="129" t="s">
        <v>8367</v>
      </c>
    </row>
    <row r="345" spans="1:2">
      <c r="A345" s="129" t="s">
        <v>365</v>
      </c>
      <c r="B345" s="129" t="s">
        <v>8104</v>
      </c>
    </row>
    <row r="346" spans="1:2">
      <c r="A346" s="129" t="s">
        <v>366</v>
      </c>
      <c r="B346" s="129" t="s">
        <v>8368</v>
      </c>
    </row>
    <row r="347" spans="1:2">
      <c r="A347" s="129" t="s">
        <v>367</v>
      </c>
      <c r="B347" s="129" t="s">
        <v>8369</v>
      </c>
    </row>
    <row r="348" spans="1:2">
      <c r="A348" s="129" t="s">
        <v>368</v>
      </c>
      <c r="B348" s="129" t="s">
        <v>8370</v>
      </c>
    </row>
    <row r="349" spans="1:2">
      <c r="A349" s="129" t="s">
        <v>369</v>
      </c>
      <c r="B349" s="129" t="s">
        <v>8371</v>
      </c>
    </row>
    <row r="350" spans="1:2">
      <c r="A350" s="129" t="s">
        <v>370</v>
      </c>
      <c r="B350" s="129" t="s">
        <v>8372</v>
      </c>
    </row>
    <row r="351" spans="1:2">
      <c r="A351" s="129" t="s">
        <v>371</v>
      </c>
      <c r="B351" s="129" t="s">
        <v>8373</v>
      </c>
    </row>
    <row r="352" spans="1:2">
      <c r="A352" s="129" t="s">
        <v>372</v>
      </c>
      <c r="B352" s="129" t="s">
        <v>8291</v>
      </c>
    </row>
    <row r="353" spans="1:2">
      <c r="A353" s="129" t="s">
        <v>373</v>
      </c>
      <c r="B353" s="129" t="s">
        <v>8374</v>
      </c>
    </row>
    <row r="354" spans="1:2">
      <c r="A354" s="129" t="s">
        <v>374</v>
      </c>
      <c r="B354" s="129" t="s">
        <v>8375</v>
      </c>
    </row>
    <row r="355" spans="1:2">
      <c r="A355" s="129" t="s">
        <v>375</v>
      </c>
      <c r="B355" s="129" t="s">
        <v>8290</v>
      </c>
    </row>
    <row r="356" spans="1:2">
      <c r="A356" s="129" t="s">
        <v>376</v>
      </c>
      <c r="B356" s="129" t="s">
        <v>8376</v>
      </c>
    </row>
    <row r="357" spans="1:2">
      <c r="A357" s="129" t="s">
        <v>377</v>
      </c>
      <c r="B357" s="129" t="s">
        <v>8377</v>
      </c>
    </row>
    <row r="358" spans="1:2">
      <c r="A358" s="129" t="s">
        <v>378</v>
      </c>
      <c r="B358" s="129" t="s">
        <v>8378</v>
      </c>
    </row>
    <row r="359" spans="1:2">
      <c r="A359" s="129" t="s">
        <v>379</v>
      </c>
      <c r="B359" s="129" t="s">
        <v>8379</v>
      </c>
    </row>
    <row r="360" spans="1:2">
      <c r="A360" s="129" t="s">
        <v>380</v>
      </c>
      <c r="B360" s="129" t="s">
        <v>8380</v>
      </c>
    </row>
    <row r="361" spans="1:2">
      <c r="A361" s="129" t="s">
        <v>381</v>
      </c>
      <c r="B361" s="129" t="s">
        <v>8381</v>
      </c>
    </row>
    <row r="362" spans="1:2">
      <c r="A362" s="129" t="s">
        <v>382</v>
      </c>
      <c r="B362" s="129" t="s">
        <v>8382</v>
      </c>
    </row>
    <row r="363" spans="1:2">
      <c r="A363" s="129" t="s">
        <v>383</v>
      </c>
      <c r="B363" s="129" t="s">
        <v>8383</v>
      </c>
    </row>
    <row r="364" spans="1:2">
      <c r="A364" s="129" t="s">
        <v>385</v>
      </c>
      <c r="B364" s="129" t="s">
        <v>8384</v>
      </c>
    </row>
    <row r="365" spans="1:2">
      <c r="A365" s="129" t="s">
        <v>386</v>
      </c>
      <c r="B365" s="129" t="s">
        <v>8385</v>
      </c>
    </row>
    <row r="366" spans="1:2">
      <c r="A366" s="129" t="s">
        <v>387</v>
      </c>
      <c r="B366" s="129" t="s">
        <v>8386</v>
      </c>
    </row>
    <row r="367" spans="1:2">
      <c r="A367" s="129" t="s">
        <v>388</v>
      </c>
      <c r="B367" s="129" t="s">
        <v>8267</v>
      </c>
    </row>
    <row r="368" spans="1:2">
      <c r="A368" s="129" t="s">
        <v>389</v>
      </c>
      <c r="B368" s="129" t="s">
        <v>8387</v>
      </c>
    </row>
    <row r="369" spans="1:2">
      <c r="A369" s="129" t="s">
        <v>390</v>
      </c>
      <c r="B369" s="129" t="s">
        <v>8388</v>
      </c>
    </row>
    <row r="370" spans="1:2">
      <c r="A370" s="129" t="s">
        <v>391</v>
      </c>
      <c r="B370" s="129" t="s">
        <v>8389</v>
      </c>
    </row>
    <row r="371" spans="1:2">
      <c r="A371" s="129" t="s">
        <v>392</v>
      </c>
      <c r="B371" s="129" t="s">
        <v>8390</v>
      </c>
    </row>
    <row r="372" spans="1:2">
      <c r="A372" s="129" t="s">
        <v>394</v>
      </c>
      <c r="B372" s="129" t="s">
        <v>8391</v>
      </c>
    </row>
    <row r="373" spans="1:2">
      <c r="A373" s="129" t="s">
        <v>395</v>
      </c>
      <c r="B373" s="129" t="s">
        <v>8392</v>
      </c>
    </row>
    <row r="374" spans="1:2">
      <c r="A374" s="129" t="s">
        <v>396</v>
      </c>
      <c r="B374" s="129" t="s">
        <v>8393</v>
      </c>
    </row>
    <row r="375" spans="1:2">
      <c r="A375" s="129" t="s">
        <v>397</v>
      </c>
      <c r="B375" s="129" t="s">
        <v>8394</v>
      </c>
    </row>
    <row r="376" spans="1:2">
      <c r="A376" s="129" t="s">
        <v>398</v>
      </c>
      <c r="B376" s="129" t="s">
        <v>8395</v>
      </c>
    </row>
    <row r="377" spans="1:2">
      <c r="A377" s="129" t="s">
        <v>399</v>
      </c>
      <c r="B377" s="129" t="s">
        <v>8396</v>
      </c>
    </row>
    <row r="378" spans="1:2">
      <c r="A378" s="129" t="s">
        <v>400</v>
      </c>
      <c r="B378" s="129" t="s">
        <v>8275</v>
      </c>
    </row>
    <row r="379" spans="1:2">
      <c r="A379" s="129" t="s">
        <v>401</v>
      </c>
      <c r="B379" s="129" t="s">
        <v>8397</v>
      </c>
    </row>
    <row r="380" spans="1:2">
      <c r="A380" s="129" t="s">
        <v>402</v>
      </c>
      <c r="B380" s="129" t="s">
        <v>8398</v>
      </c>
    </row>
    <row r="381" spans="1:2">
      <c r="A381" s="129" t="s">
        <v>403</v>
      </c>
      <c r="B381" s="129" t="s">
        <v>8399</v>
      </c>
    </row>
    <row r="382" spans="1:2">
      <c r="A382" s="129" t="s">
        <v>404</v>
      </c>
      <c r="B382" s="129" t="s">
        <v>8400</v>
      </c>
    </row>
    <row r="383" spans="1:2">
      <c r="A383" s="129" t="s">
        <v>405</v>
      </c>
      <c r="B383" s="129" t="s">
        <v>8401</v>
      </c>
    </row>
    <row r="384" spans="1:2">
      <c r="A384" s="129" t="s">
        <v>406</v>
      </c>
      <c r="B384" s="129" t="s">
        <v>8372</v>
      </c>
    </row>
    <row r="385" spans="1:2">
      <c r="A385" s="129" t="s">
        <v>407</v>
      </c>
      <c r="B385" s="129" t="s">
        <v>8402</v>
      </c>
    </row>
    <row r="386" spans="1:2">
      <c r="A386" s="129" t="s">
        <v>408</v>
      </c>
      <c r="B386" s="129" t="s">
        <v>8403</v>
      </c>
    </row>
    <row r="387" spans="1:2">
      <c r="A387" s="129" t="s">
        <v>409</v>
      </c>
      <c r="B387" s="129" t="s">
        <v>8404</v>
      </c>
    </row>
    <row r="388" spans="1:2">
      <c r="A388" s="129" t="s">
        <v>410</v>
      </c>
      <c r="B388" s="129" t="s">
        <v>8405</v>
      </c>
    </row>
    <row r="389" spans="1:2">
      <c r="A389" s="129" t="s">
        <v>411</v>
      </c>
      <c r="B389" s="129" t="s">
        <v>8406</v>
      </c>
    </row>
    <row r="390" spans="1:2">
      <c r="A390" s="129" t="s">
        <v>413</v>
      </c>
      <c r="B390" s="129" t="s">
        <v>8407</v>
      </c>
    </row>
    <row r="391" spans="1:2">
      <c r="A391" s="129" t="s">
        <v>414</v>
      </c>
      <c r="B391" s="129" t="s">
        <v>8408</v>
      </c>
    </row>
    <row r="392" spans="1:2">
      <c r="A392" s="129" t="s">
        <v>415</v>
      </c>
      <c r="B392" s="129" t="s">
        <v>8409</v>
      </c>
    </row>
    <row r="393" spans="1:2">
      <c r="A393" s="129" t="s">
        <v>416</v>
      </c>
      <c r="B393" s="129" t="s">
        <v>8410</v>
      </c>
    </row>
    <row r="394" spans="1:2">
      <c r="A394" s="129" t="s">
        <v>417</v>
      </c>
      <c r="B394" s="129" t="s">
        <v>8411</v>
      </c>
    </row>
    <row r="395" spans="1:2">
      <c r="A395" s="129" t="s">
        <v>418</v>
      </c>
      <c r="B395" s="129" t="s">
        <v>8412</v>
      </c>
    </row>
    <row r="396" spans="1:2">
      <c r="A396" s="129" t="s">
        <v>419</v>
      </c>
      <c r="B396" s="129" t="s">
        <v>8413</v>
      </c>
    </row>
    <row r="397" spans="1:2">
      <c r="A397" s="129" t="s">
        <v>420</v>
      </c>
      <c r="B397" s="129" t="s">
        <v>8414</v>
      </c>
    </row>
    <row r="398" spans="1:2">
      <c r="A398" s="129" t="s">
        <v>421</v>
      </c>
      <c r="B398" s="129" t="s">
        <v>8415</v>
      </c>
    </row>
    <row r="399" spans="1:2">
      <c r="A399" s="129" t="s">
        <v>423</v>
      </c>
      <c r="B399" s="129" t="s">
        <v>8416</v>
      </c>
    </row>
    <row r="400" spans="1:2">
      <c r="A400" s="129" t="s">
        <v>424</v>
      </c>
      <c r="B400" s="129" t="s">
        <v>8241</v>
      </c>
    </row>
    <row r="401" spans="1:2">
      <c r="A401" s="129" t="s">
        <v>426</v>
      </c>
      <c r="B401" s="129" t="s">
        <v>8417</v>
      </c>
    </row>
    <row r="402" spans="1:2">
      <c r="A402" s="129" t="s">
        <v>427</v>
      </c>
      <c r="B402" s="129" t="s">
        <v>8418</v>
      </c>
    </row>
    <row r="403" spans="1:2">
      <c r="A403" s="129" t="s">
        <v>428</v>
      </c>
      <c r="B403" s="129" t="s">
        <v>8419</v>
      </c>
    </row>
    <row r="404" spans="1:2">
      <c r="A404" s="129" t="s">
        <v>430</v>
      </c>
      <c r="B404" s="129" t="s">
        <v>8101</v>
      </c>
    </row>
    <row r="405" spans="1:2">
      <c r="A405" s="129" t="s">
        <v>431</v>
      </c>
      <c r="B405" s="129" t="s">
        <v>8420</v>
      </c>
    </row>
    <row r="406" spans="1:2">
      <c r="A406" s="129" t="s">
        <v>433</v>
      </c>
      <c r="B406" s="129" t="s">
        <v>8421</v>
      </c>
    </row>
    <row r="407" spans="1:2">
      <c r="A407" s="129" t="s">
        <v>434</v>
      </c>
      <c r="B407" s="129" t="s">
        <v>8196</v>
      </c>
    </row>
    <row r="408" spans="1:2">
      <c r="A408" s="129" t="s">
        <v>435</v>
      </c>
      <c r="B408" s="129" t="s">
        <v>8422</v>
      </c>
    </row>
    <row r="409" spans="1:2">
      <c r="A409" s="129" t="s">
        <v>436</v>
      </c>
      <c r="B409" s="129" t="s">
        <v>8423</v>
      </c>
    </row>
    <row r="410" spans="1:2">
      <c r="A410" s="129" t="s">
        <v>438</v>
      </c>
      <c r="B410" s="129" t="s">
        <v>8424</v>
      </c>
    </row>
    <row r="411" spans="1:2">
      <c r="A411" s="129" t="s">
        <v>439</v>
      </c>
      <c r="B411" s="129" t="s">
        <v>8425</v>
      </c>
    </row>
    <row r="412" spans="1:2">
      <c r="A412" s="129" t="s">
        <v>440</v>
      </c>
      <c r="B412" s="129" t="s">
        <v>8426</v>
      </c>
    </row>
    <row r="413" spans="1:2">
      <c r="A413" s="129" t="s">
        <v>441</v>
      </c>
      <c r="B413" s="129" t="s">
        <v>8427</v>
      </c>
    </row>
    <row r="414" spans="1:2">
      <c r="A414" s="129" t="s">
        <v>443</v>
      </c>
      <c r="B414" s="129" t="s">
        <v>8428</v>
      </c>
    </row>
    <row r="415" spans="1:2">
      <c r="A415" s="129" t="s">
        <v>444</v>
      </c>
      <c r="B415" s="129" t="s">
        <v>8429</v>
      </c>
    </row>
    <row r="416" spans="1:2">
      <c r="A416" s="129" t="s">
        <v>445</v>
      </c>
      <c r="B416" s="129" t="s">
        <v>8430</v>
      </c>
    </row>
    <row r="417" spans="1:2">
      <c r="A417" s="129" t="s">
        <v>446</v>
      </c>
      <c r="B417" s="129" t="s">
        <v>8431</v>
      </c>
    </row>
    <row r="418" spans="1:2">
      <c r="A418" s="129" t="s">
        <v>447</v>
      </c>
      <c r="B418" s="129" t="s">
        <v>8432</v>
      </c>
    </row>
    <row r="419" spans="1:2">
      <c r="A419" s="129" t="s">
        <v>448</v>
      </c>
      <c r="B419" s="129" t="s">
        <v>8267</v>
      </c>
    </row>
    <row r="420" spans="1:2">
      <c r="A420" s="129" t="s">
        <v>449</v>
      </c>
      <c r="B420" s="129" t="s">
        <v>8129</v>
      </c>
    </row>
    <row r="421" spans="1:2">
      <c r="A421" s="129" t="s">
        <v>450</v>
      </c>
      <c r="B421" s="129" t="s">
        <v>8433</v>
      </c>
    </row>
    <row r="422" spans="1:2">
      <c r="A422" s="129" t="s">
        <v>5222</v>
      </c>
      <c r="B422" s="129" t="s">
        <v>8089</v>
      </c>
    </row>
    <row r="423" spans="1:2">
      <c r="A423" s="129" t="s">
        <v>451</v>
      </c>
      <c r="B423" s="129" t="s">
        <v>8072</v>
      </c>
    </row>
    <row r="424" spans="1:2">
      <c r="A424" s="129" t="s">
        <v>452</v>
      </c>
      <c r="B424" s="129" t="s">
        <v>8434</v>
      </c>
    </row>
    <row r="425" spans="1:2">
      <c r="A425" s="129" t="s">
        <v>5224</v>
      </c>
      <c r="B425" s="129" t="s">
        <v>8435</v>
      </c>
    </row>
    <row r="426" spans="1:2">
      <c r="A426" s="129" t="s">
        <v>454</v>
      </c>
      <c r="B426" s="129" t="s">
        <v>8436</v>
      </c>
    </row>
    <row r="427" spans="1:2">
      <c r="A427" s="129" t="s">
        <v>455</v>
      </c>
      <c r="B427" s="129" t="s">
        <v>8437</v>
      </c>
    </row>
    <row r="428" spans="1:2">
      <c r="A428" s="129" t="s">
        <v>456</v>
      </c>
      <c r="B428" s="129" t="s">
        <v>8438</v>
      </c>
    </row>
    <row r="429" spans="1:2">
      <c r="A429" s="129" t="s">
        <v>457</v>
      </c>
      <c r="B429" s="129" t="s">
        <v>8370</v>
      </c>
    </row>
    <row r="430" spans="1:2">
      <c r="A430" s="129" t="s">
        <v>3536</v>
      </c>
      <c r="B430" s="129" t="s">
        <v>8439</v>
      </c>
    </row>
    <row r="431" spans="1:2">
      <c r="A431" s="129" t="s">
        <v>3538</v>
      </c>
      <c r="B431" s="129" t="s">
        <v>8440</v>
      </c>
    </row>
    <row r="432" spans="1:2">
      <c r="A432" s="129" t="s">
        <v>3537</v>
      </c>
      <c r="B432" s="129" t="s">
        <v>8441</v>
      </c>
    </row>
    <row r="433" spans="1:2">
      <c r="A433" s="129" t="s">
        <v>5225</v>
      </c>
      <c r="B433" s="129" t="s">
        <v>8181</v>
      </c>
    </row>
    <row r="434" spans="1:2">
      <c r="A434" s="129" t="s">
        <v>458</v>
      </c>
      <c r="B434" s="129" t="s">
        <v>8442</v>
      </c>
    </row>
    <row r="435" spans="1:2">
      <c r="A435" s="129" t="s">
        <v>459</v>
      </c>
      <c r="B435" s="129" t="s">
        <v>8360</v>
      </c>
    </row>
    <row r="436" spans="1:2">
      <c r="A436" s="129" t="s">
        <v>460</v>
      </c>
      <c r="B436" s="129" t="s">
        <v>8443</v>
      </c>
    </row>
    <row r="437" spans="1:2">
      <c r="A437" s="129" t="s">
        <v>461</v>
      </c>
      <c r="B437" s="129" t="s">
        <v>8443</v>
      </c>
    </row>
    <row r="438" spans="1:2">
      <c r="A438" s="129" t="s">
        <v>462</v>
      </c>
      <c r="B438" s="129" t="s">
        <v>8382</v>
      </c>
    </row>
    <row r="439" spans="1:2">
      <c r="A439" s="129" t="s">
        <v>463</v>
      </c>
      <c r="B439" s="129" t="s">
        <v>8444</v>
      </c>
    </row>
    <row r="440" spans="1:2">
      <c r="A440" s="129" t="s">
        <v>464</v>
      </c>
      <c r="B440" s="129" t="s">
        <v>8352</v>
      </c>
    </row>
    <row r="441" spans="1:2">
      <c r="A441" s="129" t="s">
        <v>465</v>
      </c>
      <c r="B441" s="129" t="s">
        <v>8147</v>
      </c>
    </row>
    <row r="442" spans="1:2">
      <c r="A442" s="129" t="s">
        <v>466</v>
      </c>
      <c r="B442" s="129" t="s">
        <v>8445</v>
      </c>
    </row>
    <row r="443" spans="1:2">
      <c r="A443" s="129" t="s">
        <v>467</v>
      </c>
      <c r="B443" s="129" t="s">
        <v>8446</v>
      </c>
    </row>
    <row r="444" spans="1:2">
      <c r="A444" s="129" t="s">
        <v>468</v>
      </c>
      <c r="B444" s="129" t="s">
        <v>8068</v>
      </c>
    </row>
    <row r="445" spans="1:2">
      <c r="A445" s="129" t="s">
        <v>469</v>
      </c>
      <c r="B445" s="129" t="s">
        <v>8447</v>
      </c>
    </row>
    <row r="446" spans="1:2">
      <c r="A446" s="129" t="s">
        <v>470</v>
      </c>
      <c r="B446" s="129" t="s">
        <v>8448</v>
      </c>
    </row>
    <row r="447" spans="1:2">
      <c r="A447" s="129" t="s">
        <v>471</v>
      </c>
      <c r="B447" s="129" t="s">
        <v>8449</v>
      </c>
    </row>
    <row r="448" spans="1:2">
      <c r="A448" s="129" t="s">
        <v>472</v>
      </c>
      <c r="B448" s="129" t="s">
        <v>8450</v>
      </c>
    </row>
    <row r="449" spans="1:2">
      <c r="A449" s="129" t="s">
        <v>473</v>
      </c>
      <c r="B449" s="129" t="s">
        <v>8451</v>
      </c>
    </row>
    <row r="450" spans="1:2">
      <c r="A450" s="129" t="s">
        <v>474</v>
      </c>
      <c r="B450" s="129" t="s">
        <v>8257</v>
      </c>
    </row>
    <row r="451" spans="1:2">
      <c r="A451" s="129" t="s">
        <v>475</v>
      </c>
      <c r="B451" s="129" t="s">
        <v>8302</v>
      </c>
    </row>
    <row r="452" spans="1:2">
      <c r="A452" s="129" t="s">
        <v>476</v>
      </c>
      <c r="B452" s="129" t="s">
        <v>8452</v>
      </c>
    </row>
    <row r="453" spans="1:2">
      <c r="A453" s="129" t="s">
        <v>477</v>
      </c>
      <c r="B453" s="129" t="s">
        <v>8453</v>
      </c>
    </row>
    <row r="454" spans="1:2">
      <c r="A454" s="129" t="s">
        <v>478</v>
      </c>
      <c r="B454" s="129" t="s">
        <v>8454</v>
      </c>
    </row>
    <row r="455" spans="1:2">
      <c r="A455" s="129" t="s">
        <v>479</v>
      </c>
      <c r="B455" s="129" t="s">
        <v>8455</v>
      </c>
    </row>
    <row r="456" spans="1:2">
      <c r="A456" s="129" t="s">
        <v>480</v>
      </c>
      <c r="B456" s="129" t="s">
        <v>8456</v>
      </c>
    </row>
    <row r="457" spans="1:2">
      <c r="A457" s="129" t="s">
        <v>482</v>
      </c>
      <c r="B457" s="129" t="s">
        <v>8180</v>
      </c>
    </row>
    <row r="458" spans="1:2">
      <c r="A458" s="129" t="s">
        <v>483</v>
      </c>
      <c r="B458" s="129" t="s">
        <v>8457</v>
      </c>
    </row>
    <row r="459" spans="1:2">
      <c r="A459" s="129" t="s">
        <v>484</v>
      </c>
      <c r="B459" s="129" t="s">
        <v>8458</v>
      </c>
    </row>
    <row r="460" spans="1:2">
      <c r="A460" s="129" t="s">
        <v>485</v>
      </c>
      <c r="B460" s="129" t="s">
        <v>8459</v>
      </c>
    </row>
    <row r="461" spans="1:2">
      <c r="A461" s="129" t="s">
        <v>486</v>
      </c>
      <c r="B461" s="129" t="s">
        <v>8227</v>
      </c>
    </row>
    <row r="462" spans="1:2">
      <c r="A462" s="129" t="s">
        <v>487</v>
      </c>
      <c r="B462" s="129" t="s">
        <v>8410</v>
      </c>
    </row>
    <row r="463" spans="1:2">
      <c r="A463" s="129" t="s">
        <v>488</v>
      </c>
      <c r="B463" s="129" t="s">
        <v>8460</v>
      </c>
    </row>
    <row r="464" spans="1:2">
      <c r="A464" s="129" t="s">
        <v>489</v>
      </c>
      <c r="B464" s="129" t="s">
        <v>8461</v>
      </c>
    </row>
    <row r="465" spans="1:2">
      <c r="A465" s="129" t="s">
        <v>490</v>
      </c>
      <c r="B465" s="129" t="s">
        <v>8462</v>
      </c>
    </row>
    <row r="466" spans="1:2">
      <c r="A466" s="129" t="s">
        <v>491</v>
      </c>
      <c r="B466" s="129" t="s">
        <v>8463</v>
      </c>
    </row>
    <row r="467" spans="1:2">
      <c r="A467" s="129" t="s">
        <v>492</v>
      </c>
      <c r="B467" s="129" t="s">
        <v>8464</v>
      </c>
    </row>
    <row r="468" spans="1:2">
      <c r="A468" s="129" t="s">
        <v>493</v>
      </c>
      <c r="B468" s="129" t="s">
        <v>8465</v>
      </c>
    </row>
    <row r="469" spans="1:2">
      <c r="A469" s="129" t="s">
        <v>494</v>
      </c>
      <c r="B469" s="129" t="s">
        <v>8466</v>
      </c>
    </row>
    <row r="470" spans="1:2">
      <c r="A470" s="129" t="s">
        <v>495</v>
      </c>
      <c r="B470" s="129" t="s">
        <v>8467</v>
      </c>
    </row>
    <row r="471" spans="1:2">
      <c r="A471" s="129" t="s">
        <v>496</v>
      </c>
      <c r="B471" s="129" t="s">
        <v>8468</v>
      </c>
    </row>
    <row r="472" spans="1:2">
      <c r="A472" s="129" t="s">
        <v>498</v>
      </c>
      <c r="B472" s="129" t="s">
        <v>8469</v>
      </c>
    </row>
    <row r="473" spans="1:2">
      <c r="A473" s="129" t="s">
        <v>499</v>
      </c>
      <c r="B473" s="129" t="s">
        <v>8470</v>
      </c>
    </row>
    <row r="474" spans="1:2">
      <c r="A474" s="129" t="s">
        <v>501</v>
      </c>
      <c r="B474" s="129" t="s">
        <v>8255</v>
      </c>
    </row>
    <row r="475" spans="1:2">
      <c r="A475" s="129" t="s">
        <v>5008</v>
      </c>
      <c r="B475" s="129" t="s">
        <v>8101</v>
      </c>
    </row>
    <row r="476" spans="1:2">
      <c r="A476" s="129" t="s">
        <v>502</v>
      </c>
      <c r="B476" s="129" t="s">
        <v>8471</v>
      </c>
    </row>
    <row r="477" spans="1:2">
      <c r="A477" s="129" t="s">
        <v>503</v>
      </c>
      <c r="B477" s="129" t="s">
        <v>8472</v>
      </c>
    </row>
    <row r="478" spans="1:2">
      <c r="A478" s="129" t="s">
        <v>504</v>
      </c>
      <c r="B478" s="129" t="s">
        <v>8075</v>
      </c>
    </row>
    <row r="479" spans="1:2">
      <c r="A479" s="129" t="s">
        <v>505</v>
      </c>
      <c r="B479" s="129" t="s">
        <v>8456</v>
      </c>
    </row>
    <row r="480" spans="1:2">
      <c r="A480" s="129" t="s">
        <v>506</v>
      </c>
      <c r="B480" s="129" t="s">
        <v>8079</v>
      </c>
    </row>
    <row r="481" spans="1:2">
      <c r="A481" s="129" t="s">
        <v>507</v>
      </c>
      <c r="B481" s="129" t="s">
        <v>8473</v>
      </c>
    </row>
    <row r="482" spans="1:2">
      <c r="A482" s="129" t="s">
        <v>508</v>
      </c>
      <c r="B482" s="129" t="s">
        <v>8318</v>
      </c>
    </row>
    <row r="483" spans="1:2">
      <c r="A483" s="129" t="s">
        <v>509</v>
      </c>
      <c r="B483" s="129" t="s">
        <v>8474</v>
      </c>
    </row>
    <row r="484" spans="1:2">
      <c r="A484" s="129" t="s">
        <v>510</v>
      </c>
      <c r="B484" s="129" t="s">
        <v>8475</v>
      </c>
    </row>
    <row r="485" spans="1:2">
      <c r="A485" s="129" t="s">
        <v>511</v>
      </c>
      <c r="B485" s="129" t="s">
        <v>8476</v>
      </c>
    </row>
    <row r="486" spans="1:2">
      <c r="A486" s="129" t="s">
        <v>512</v>
      </c>
      <c r="B486" s="129" t="s">
        <v>8477</v>
      </c>
    </row>
    <row r="487" spans="1:2">
      <c r="A487" s="129" t="s">
        <v>513</v>
      </c>
      <c r="B487" s="129" t="s">
        <v>8478</v>
      </c>
    </row>
    <row r="488" spans="1:2">
      <c r="A488" s="129" t="s">
        <v>514</v>
      </c>
      <c r="B488" s="129" t="s">
        <v>8479</v>
      </c>
    </row>
    <row r="489" spans="1:2">
      <c r="A489" s="129" t="s">
        <v>515</v>
      </c>
      <c r="B489" s="129" t="s">
        <v>8480</v>
      </c>
    </row>
    <row r="490" spans="1:2">
      <c r="A490" s="129" t="s">
        <v>516</v>
      </c>
      <c r="B490" s="129" t="s">
        <v>8481</v>
      </c>
    </row>
    <row r="491" spans="1:2">
      <c r="A491" s="129" t="s">
        <v>517</v>
      </c>
      <c r="B491" s="129" t="s">
        <v>8324</v>
      </c>
    </row>
    <row r="492" spans="1:2">
      <c r="A492" s="129" t="s">
        <v>518</v>
      </c>
      <c r="B492" s="129" t="s">
        <v>8482</v>
      </c>
    </row>
    <row r="493" spans="1:2">
      <c r="A493" s="129" t="s">
        <v>519</v>
      </c>
      <c r="B493" s="129" t="s">
        <v>8483</v>
      </c>
    </row>
    <row r="494" spans="1:2">
      <c r="A494" s="129" t="s">
        <v>520</v>
      </c>
      <c r="B494" s="129" t="s">
        <v>8484</v>
      </c>
    </row>
    <row r="495" spans="1:2">
      <c r="A495" s="129" t="s">
        <v>521</v>
      </c>
      <c r="B495" s="129" t="s">
        <v>8485</v>
      </c>
    </row>
    <row r="496" spans="1:2">
      <c r="A496" s="129" t="s">
        <v>522</v>
      </c>
      <c r="B496" s="129" t="s">
        <v>8486</v>
      </c>
    </row>
    <row r="497" spans="1:2">
      <c r="A497" s="129" t="s">
        <v>523</v>
      </c>
      <c r="B497" s="129" t="s">
        <v>8487</v>
      </c>
    </row>
    <row r="498" spans="1:2">
      <c r="A498" s="129" t="s">
        <v>524</v>
      </c>
      <c r="B498" s="129" t="s">
        <v>8488</v>
      </c>
    </row>
    <row r="499" spans="1:2">
      <c r="A499" s="129" t="s">
        <v>525</v>
      </c>
      <c r="B499" s="129" t="s">
        <v>8489</v>
      </c>
    </row>
    <row r="500" spans="1:2">
      <c r="A500" s="129" t="s">
        <v>526</v>
      </c>
      <c r="B500" s="129" t="s">
        <v>8490</v>
      </c>
    </row>
    <row r="501" spans="1:2">
      <c r="A501" s="129" t="s">
        <v>527</v>
      </c>
      <c r="B501" s="129" t="s">
        <v>8491</v>
      </c>
    </row>
    <row r="502" spans="1:2">
      <c r="A502" s="129" t="s">
        <v>528</v>
      </c>
      <c r="B502" s="129" t="s">
        <v>8492</v>
      </c>
    </row>
    <row r="503" spans="1:2">
      <c r="A503" s="129" t="s">
        <v>529</v>
      </c>
      <c r="B503" s="129" t="s">
        <v>8191</v>
      </c>
    </row>
    <row r="504" spans="1:2">
      <c r="A504" s="129" t="s">
        <v>530</v>
      </c>
      <c r="B504" s="129" t="s">
        <v>8402</v>
      </c>
    </row>
    <row r="505" spans="1:2">
      <c r="A505" s="129" t="s">
        <v>531</v>
      </c>
      <c r="B505" s="129" t="s">
        <v>8493</v>
      </c>
    </row>
    <row r="506" spans="1:2">
      <c r="A506" s="129" t="s">
        <v>532</v>
      </c>
      <c r="B506" s="129" t="s">
        <v>8494</v>
      </c>
    </row>
    <row r="507" spans="1:2">
      <c r="A507" s="129" t="s">
        <v>533</v>
      </c>
      <c r="B507" s="129" t="s">
        <v>8495</v>
      </c>
    </row>
    <row r="508" spans="1:2">
      <c r="A508" s="129" t="s">
        <v>534</v>
      </c>
      <c r="B508" s="129" t="s">
        <v>8496</v>
      </c>
    </row>
    <row r="509" spans="1:2">
      <c r="A509" s="129" t="s">
        <v>535</v>
      </c>
      <c r="B509" s="129" t="s">
        <v>8092</v>
      </c>
    </row>
    <row r="510" spans="1:2">
      <c r="A510" s="129" t="s">
        <v>536</v>
      </c>
      <c r="B510" s="129" t="s">
        <v>8497</v>
      </c>
    </row>
    <row r="511" spans="1:2">
      <c r="A511" s="129" t="s">
        <v>537</v>
      </c>
      <c r="B511" s="129" t="s">
        <v>8498</v>
      </c>
    </row>
    <row r="512" spans="1:2">
      <c r="A512" s="129" t="s">
        <v>538</v>
      </c>
      <c r="B512" s="129" t="s">
        <v>8499</v>
      </c>
    </row>
    <row r="513" spans="1:2">
      <c r="A513" s="129" t="s">
        <v>539</v>
      </c>
      <c r="B513" s="129" t="s">
        <v>8500</v>
      </c>
    </row>
    <row r="514" spans="1:2">
      <c r="A514" s="129" t="s">
        <v>540</v>
      </c>
      <c r="B514" s="129" t="s">
        <v>8501</v>
      </c>
    </row>
    <row r="515" spans="1:2">
      <c r="A515" s="129" t="s">
        <v>541</v>
      </c>
      <c r="B515" s="129" t="s">
        <v>8502</v>
      </c>
    </row>
    <row r="516" spans="1:2">
      <c r="A516" s="129" t="s">
        <v>5236</v>
      </c>
      <c r="B516" s="129" t="s">
        <v>8503</v>
      </c>
    </row>
    <row r="517" spans="1:2">
      <c r="A517" s="129" t="s">
        <v>5237</v>
      </c>
      <c r="B517" s="129" t="s">
        <v>8504</v>
      </c>
    </row>
    <row r="518" spans="1:2">
      <c r="A518" s="129" t="s">
        <v>5238</v>
      </c>
      <c r="B518" s="129" t="s">
        <v>8505</v>
      </c>
    </row>
    <row r="519" spans="1:2">
      <c r="A519" s="129" t="s">
        <v>5239</v>
      </c>
      <c r="B519" s="129" t="s">
        <v>8237</v>
      </c>
    </row>
    <row r="520" spans="1:2">
      <c r="A520" s="129" t="s">
        <v>5240</v>
      </c>
      <c r="B520" s="129" t="s">
        <v>8506</v>
      </c>
    </row>
    <row r="521" spans="1:2">
      <c r="A521" s="129" t="s">
        <v>5241</v>
      </c>
      <c r="B521" s="129" t="s">
        <v>8507</v>
      </c>
    </row>
    <row r="522" spans="1:2">
      <c r="A522" s="129" t="s">
        <v>5242</v>
      </c>
      <c r="B522" s="129" t="s">
        <v>8508</v>
      </c>
    </row>
    <row r="523" spans="1:2">
      <c r="A523" s="129" t="s">
        <v>5243</v>
      </c>
      <c r="B523" s="129" t="s">
        <v>8509</v>
      </c>
    </row>
    <row r="524" spans="1:2">
      <c r="A524" s="129" t="s">
        <v>5244</v>
      </c>
      <c r="B524" s="129" t="s">
        <v>8510</v>
      </c>
    </row>
    <row r="525" spans="1:2">
      <c r="A525" s="129" t="s">
        <v>5245</v>
      </c>
      <c r="B525" s="129" t="s">
        <v>8511</v>
      </c>
    </row>
    <row r="526" spans="1:2">
      <c r="A526" s="129" t="s">
        <v>5246</v>
      </c>
      <c r="B526" s="129" t="s">
        <v>8301</v>
      </c>
    </row>
    <row r="527" spans="1:2">
      <c r="A527" s="129" t="s">
        <v>5247</v>
      </c>
      <c r="B527" s="129" t="s">
        <v>8484</v>
      </c>
    </row>
    <row r="528" spans="1:2">
      <c r="A528" s="129" t="s">
        <v>5248</v>
      </c>
      <c r="B528" s="129" t="s">
        <v>8271</v>
      </c>
    </row>
    <row r="529" spans="1:2">
      <c r="A529" s="129" t="s">
        <v>5249</v>
      </c>
      <c r="B529" s="129" t="s">
        <v>8512</v>
      </c>
    </row>
    <row r="530" spans="1:2">
      <c r="A530" s="129" t="s">
        <v>5250</v>
      </c>
      <c r="B530" s="129" t="s">
        <v>8513</v>
      </c>
    </row>
    <row r="531" spans="1:2">
      <c r="A531" s="129" t="s">
        <v>5251</v>
      </c>
      <c r="B531" s="129" t="s">
        <v>8514</v>
      </c>
    </row>
    <row r="532" spans="1:2">
      <c r="A532" s="129" t="s">
        <v>5252</v>
      </c>
      <c r="B532" s="129" t="s">
        <v>8515</v>
      </c>
    </row>
    <row r="533" spans="1:2">
      <c r="A533" s="129" t="s">
        <v>5253</v>
      </c>
      <c r="B533" s="129" t="s">
        <v>8516</v>
      </c>
    </row>
    <row r="534" spans="1:2">
      <c r="A534" s="129" t="s">
        <v>5254</v>
      </c>
      <c r="B534" s="129" t="s">
        <v>8517</v>
      </c>
    </row>
    <row r="535" spans="1:2">
      <c r="A535" s="129" t="s">
        <v>5255</v>
      </c>
      <c r="B535" s="129" t="s">
        <v>8518</v>
      </c>
    </row>
    <row r="536" spans="1:2">
      <c r="A536" s="129" t="s">
        <v>5256</v>
      </c>
      <c r="B536" s="129" t="s">
        <v>8519</v>
      </c>
    </row>
    <row r="537" spans="1:2">
      <c r="A537" s="129" t="s">
        <v>5257</v>
      </c>
      <c r="B537" s="129" t="s">
        <v>8520</v>
      </c>
    </row>
    <row r="538" spans="1:2">
      <c r="A538" s="129" t="s">
        <v>5258</v>
      </c>
      <c r="B538" s="129" t="s">
        <v>8521</v>
      </c>
    </row>
    <row r="539" spans="1:2">
      <c r="A539" s="129" t="s">
        <v>5259</v>
      </c>
      <c r="B539" s="129" t="s">
        <v>8485</v>
      </c>
    </row>
    <row r="540" spans="1:2">
      <c r="A540" s="129" t="s">
        <v>5260</v>
      </c>
      <c r="B540" s="129" t="s">
        <v>8522</v>
      </c>
    </row>
    <row r="541" spans="1:2">
      <c r="A541" s="129" t="s">
        <v>5261</v>
      </c>
      <c r="B541" s="129" t="s">
        <v>8523</v>
      </c>
    </row>
    <row r="542" spans="1:2">
      <c r="A542" s="129" t="s">
        <v>5262</v>
      </c>
      <c r="B542" s="129" t="s">
        <v>8524</v>
      </c>
    </row>
    <row r="543" spans="1:2">
      <c r="A543" s="129" t="s">
        <v>5263</v>
      </c>
      <c r="B543" s="129" t="s">
        <v>8525</v>
      </c>
    </row>
    <row r="544" spans="1:2">
      <c r="A544" s="129" t="s">
        <v>5264</v>
      </c>
      <c r="B544" s="129" t="s">
        <v>8526</v>
      </c>
    </row>
    <row r="545" spans="1:2">
      <c r="A545" s="129" t="s">
        <v>5265</v>
      </c>
      <c r="B545" s="129" t="s">
        <v>8439</v>
      </c>
    </row>
    <row r="546" spans="1:2">
      <c r="A546" s="129" t="s">
        <v>5266</v>
      </c>
      <c r="B546" s="129" t="s">
        <v>8170</v>
      </c>
    </row>
    <row r="547" spans="1:2">
      <c r="A547" s="129" t="s">
        <v>5267</v>
      </c>
      <c r="B547" s="129" t="s">
        <v>8527</v>
      </c>
    </row>
    <row r="548" spans="1:2">
      <c r="A548" s="129" t="s">
        <v>5268</v>
      </c>
      <c r="B548" s="129" t="s">
        <v>8528</v>
      </c>
    </row>
    <row r="549" spans="1:2">
      <c r="A549" s="129" t="s">
        <v>5269</v>
      </c>
      <c r="B549" s="129" t="s">
        <v>8231</v>
      </c>
    </row>
    <row r="550" spans="1:2">
      <c r="A550" s="129" t="s">
        <v>5270</v>
      </c>
      <c r="B550" s="129" t="s">
        <v>8529</v>
      </c>
    </row>
    <row r="551" spans="1:2">
      <c r="A551" s="129" t="s">
        <v>5271</v>
      </c>
      <c r="B551" s="129" t="s">
        <v>8530</v>
      </c>
    </row>
    <row r="552" spans="1:2">
      <c r="A552" s="129" t="s">
        <v>5272</v>
      </c>
      <c r="B552" s="129" t="s">
        <v>8531</v>
      </c>
    </row>
    <row r="553" spans="1:2">
      <c r="A553" s="129" t="s">
        <v>5273</v>
      </c>
      <c r="B553" s="129" t="s">
        <v>8532</v>
      </c>
    </row>
    <row r="554" spans="1:2">
      <c r="A554" s="129" t="s">
        <v>5274</v>
      </c>
      <c r="B554" s="129" t="s">
        <v>8533</v>
      </c>
    </row>
    <row r="555" spans="1:2">
      <c r="A555" s="129" t="s">
        <v>5275</v>
      </c>
      <c r="B555" s="129" t="s">
        <v>8204</v>
      </c>
    </row>
    <row r="556" spans="1:2">
      <c r="A556" s="129" t="s">
        <v>5276</v>
      </c>
      <c r="B556" s="129" t="s">
        <v>8097</v>
      </c>
    </row>
    <row r="557" spans="1:2">
      <c r="A557" s="129" t="s">
        <v>5277</v>
      </c>
      <c r="B557" s="129" t="s">
        <v>8534</v>
      </c>
    </row>
    <row r="558" spans="1:2">
      <c r="A558" s="129" t="s">
        <v>5278</v>
      </c>
      <c r="B558" s="129" t="s">
        <v>8535</v>
      </c>
    </row>
    <row r="559" spans="1:2">
      <c r="A559" s="129" t="s">
        <v>5279</v>
      </c>
      <c r="B559" s="129" t="s">
        <v>8236</v>
      </c>
    </row>
    <row r="560" spans="1:2">
      <c r="A560" s="129" t="s">
        <v>5280</v>
      </c>
      <c r="B560" s="129" t="s">
        <v>8536</v>
      </c>
    </row>
    <row r="561" spans="1:2">
      <c r="A561" s="129" t="s">
        <v>5281</v>
      </c>
      <c r="B561" s="129" t="s">
        <v>8537</v>
      </c>
    </row>
    <row r="562" spans="1:2">
      <c r="A562" s="129" t="s">
        <v>5282</v>
      </c>
      <c r="B562" s="129" t="s">
        <v>8538</v>
      </c>
    </row>
    <row r="563" spans="1:2">
      <c r="A563" s="129" t="s">
        <v>5283</v>
      </c>
      <c r="B563" s="129" t="s">
        <v>8539</v>
      </c>
    </row>
    <row r="564" spans="1:2">
      <c r="A564" s="129" t="s">
        <v>5284</v>
      </c>
      <c r="B564" s="129" t="s">
        <v>8540</v>
      </c>
    </row>
    <row r="565" spans="1:2">
      <c r="A565" s="129" t="s">
        <v>5286</v>
      </c>
      <c r="B565" s="129" t="s">
        <v>8541</v>
      </c>
    </row>
    <row r="566" spans="1:2">
      <c r="A566" s="129" t="s">
        <v>5288</v>
      </c>
      <c r="B566" s="129" t="s">
        <v>8542</v>
      </c>
    </row>
    <row r="567" spans="1:2">
      <c r="A567" s="129" t="s">
        <v>5289</v>
      </c>
      <c r="B567" s="129" t="s">
        <v>8426</v>
      </c>
    </row>
    <row r="568" spans="1:2">
      <c r="A568" s="129" t="s">
        <v>5290</v>
      </c>
      <c r="B568" s="129" t="s">
        <v>8543</v>
      </c>
    </row>
    <row r="569" spans="1:2">
      <c r="A569" s="129" t="s">
        <v>5291</v>
      </c>
      <c r="B569" s="129" t="s">
        <v>8544</v>
      </c>
    </row>
    <row r="570" spans="1:2">
      <c r="A570" s="129" t="s">
        <v>5292</v>
      </c>
      <c r="B570" s="129" t="s">
        <v>8545</v>
      </c>
    </row>
    <row r="571" spans="1:2">
      <c r="A571" s="129" t="s">
        <v>5293</v>
      </c>
      <c r="B571" s="129" t="s">
        <v>8546</v>
      </c>
    </row>
    <row r="572" spans="1:2">
      <c r="A572" s="129" t="s">
        <v>5294</v>
      </c>
      <c r="B572" s="129" t="s">
        <v>8547</v>
      </c>
    </row>
    <row r="573" spans="1:2">
      <c r="A573" s="129" t="s">
        <v>5295</v>
      </c>
      <c r="B573" s="129" t="s">
        <v>8447</v>
      </c>
    </row>
    <row r="574" spans="1:2">
      <c r="A574" s="129" t="s">
        <v>5296</v>
      </c>
      <c r="B574" s="129" t="s">
        <v>8548</v>
      </c>
    </row>
    <row r="575" spans="1:2">
      <c r="A575" s="129" t="s">
        <v>5297</v>
      </c>
      <c r="B575" s="129" t="s">
        <v>8475</v>
      </c>
    </row>
    <row r="576" spans="1:2">
      <c r="A576" s="129" t="s">
        <v>5298</v>
      </c>
      <c r="B576" s="129" t="s">
        <v>8549</v>
      </c>
    </row>
    <row r="577" spans="1:2">
      <c r="A577" s="129" t="s">
        <v>5299</v>
      </c>
      <c r="B577" s="129" t="s">
        <v>8262</v>
      </c>
    </row>
    <row r="578" spans="1:2">
      <c r="A578" s="129" t="s">
        <v>5300</v>
      </c>
      <c r="B578" s="129" t="s">
        <v>8550</v>
      </c>
    </row>
    <row r="579" spans="1:2">
      <c r="A579" s="129" t="s">
        <v>5301</v>
      </c>
      <c r="B579" s="129" t="s">
        <v>8551</v>
      </c>
    </row>
    <row r="580" spans="1:2">
      <c r="A580" s="129" t="s">
        <v>5302</v>
      </c>
      <c r="B580" s="129" t="s">
        <v>8552</v>
      </c>
    </row>
    <row r="581" spans="1:2">
      <c r="A581" s="129" t="s">
        <v>5303</v>
      </c>
      <c r="B581" s="129" t="s">
        <v>8553</v>
      </c>
    </row>
    <row r="582" spans="1:2">
      <c r="A582" s="129" t="s">
        <v>5304</v>
      </c>
      <c r="B582" s="129" t="s">
        <v>8554</v>
      </c>
    </row>
    <row r="583" spans="1:2">
      <c r="A583" s="129" t="s">
        <v>5305</v>
      </c>
      <c r="B583" s="129" t="s">
        <v>8555</v>
      </c>
    </row>
    <row r="584" spans="1:2">
      <c r="A584" s="129" t="s">
        <v>5306</v>
      </c>
      <c r="B584" s="129" t="s">
        <v>8285</v>
      </c>
    </row>
    <row r="585" spans="1:2">
      <c r="A585" s="129" t="s">
        <v>5307</v>
      </c>
      <c r="B585" s="129" t="s">
        <v>8367</v>
      </c>
    </row>
    <row r="586" spans="1:2">
      <c r="A586" s="129" t="s">
        <v>5308</v>
      </c>
      <c r="B586" s="129" t="s">
        <v>8556</v>
      </c>
    </row>
    <row r="587" spans="1:2">
      <c r="A587" s="129" t="s">
        <v>5309</v>
      </c>
      <c r="B587" s="129" t="s">
        <v>8557</v>
      </c>
    </row>
    <row r="588" spans="1:2">
      <c r="A588" s="129" t="s">
        <v>5310</v>
      </c>
      <c r="B588" s="129" t="s">
        <v>8558</v>
      </c>
    </row>
    <row r="589" spans="1:2">
      <c r="A589" s="129" t="s">
        <v>5311</v>
      </c>
      <c r="B589" s="129" t="s">
        <v>8135</v>
      </c>
    </row>
    <row r="590" spans="1:2">
      <c r="A590" s="129" t="s">
        <v>5312</v>
      </c>
      <c r="B590" s="129" t="s">
        <v>8199</v>
      </c>
    </row>
    <row r="591" spans="1:2">
      <c r="A591" s="129" t="s">
        <v>5313</v>
      </c>
      <c r="B591" s="129" t="s">
        <v>8218</v>
      </c>
    </row>
    <row r="592" spans="1:2">
      <c r="A592" s="129" t="s">
        <v>5314</v>
      </c>
      <c r="B592" s="129" t="s">
        <v>8559</v>
      </c>
    </row>
    <row r="593" spans="1:2">
      <c r="A593" s="129" t="s">
        <v>5316</v>
      </c>
      <c r="B593" s="129" t="s">
        <v>8560</v>
      </c>
    </row>
    <row r="594" spans="1:2">
      <c r="A594" s="129" t="s">
        <v>5317</v>
      </c>
      <c r="B594" s="129" t="s">
        <v>8561</v>
      </c>
    </row>
    <row r="595" spans="1:2">
      <c r="A595" s="129" t="s">
        <v>5318</v>
      </c>
      <c r="B595" s="129" t="s">
        <v>8562</v>
      </c>
    </row>
    <row r="596" spans="1:2">
      <c r="A596" s="129" t="s">
        <v>5319</v>
      </c>
      <c r="B596" s="129" t="s">
        <v>8563</v>
      </c>
    </row>
    <row r="597" spans="1:2">
      <c r="A597" s="129" t="s">
        <v>5320</v>
      </c>
      <c r="B597" s="129" t="s">
        <v>8564</v>
      </c>
    </row>
    <row r="598" spans="1:2">
      <c r="A598" s="129" t="s">
        <v>5321</v>
      </c>
      <c r="B598" s="129" t="s">
        <v>8565</v>
      </c>
    </row>
    <row r="599" spans="1:2">
      <c r="A599" s="129" t="s">
        <v>5322</v>
      </c>
      <c r="B599" s="129" t="s">
        <v>8566</v>
      </c>
    </row>
    <row r="600" spans="1:2">
      <c r="A600" s="129" t="s">
        <v>5323</v>
      </c>
      <c r="B600" s="129" t="s">
        <v>8567</v>
      </c>
    </row>
    <row r="601" spans="1:2">
      <c r="A601" s="129" t="s">
        <v>5324</v>
      </c>
      <c r="B601" s="129" t="s">
        <v>8568</v>
      </c>
    </row>
    <row r="602" spans="1:2">
      <c r="A602" s="129" t="s">
        <v>5325</v>
      </c>
      <c r="B602" s="129" t="s">
        <v>8569</v>
      </c>
    </row>
    <row r="603" spans="1:2">
      <c r="A603" s="129" t="s">
        <v>5326</v>
      </c>
      <c r="B603" s="129" t="s">
        <v>8268</v>
      </c>
    </row>
    <row r="604" spans="1:2">
      <c r="A604" s="129" t="s">
        <v>5327</v>
      </c>
      <c r="B604" s="129" t="s">
        <v>8117</v>
      </c>
    </row>
    <row r="605" spans="1:2">
      <c r="A605" s="129" t="s">
        <v>5328</v>
      </c>
      <c r="B605" s="129" t="s">
        <v>8570</v>
      </c>
    </row>
    <row r="606" spans="1:2">
      <c r="A606" s="129" t="s">
        <v>5329</v>
      </c>
      <c r="B606" s="129" t="s">
        <v>8571</v>
      </c>
    </row>
    <row r="607" spans="1:2">
      <c r="A607" s="129" t="s">
        <v>5330</v>
      </c>
      <c r="B607" s="129" t="s">
        <v>8251</v>
      </c>
    </row>
    <row r="608" spans="1:2">
      <c r="A608" s="129" t="s">
        <v>5331</v>
      </c>
      <c r="B608" s="129" t="s">
        <v>8365</v>
      </c>
    </row>
    <row r="609" spans="1:2">
      <c r="A609" s="129" t="s">
        <v>5332</v>
      </c>
      <c r="B609" s="129" t="s">
        <v>8572</v>
      </c>
    </row>
    <row r="610" spans="1:2">
      <c r="A610" s="129" t="s">
        <v>5333</v>
      </c>
      <c r="B610" s="129" t="s">
        <v>8112</v>
      </c>
    </row>
    <row r="611" spans="1:2">
      <c r="A611" s="129" t="s">
        <v>5334</v>
      </c>
      <c r="B611" s="129" t="s">
        <v>8573</v>
      </c>
    </row>
    <row r="612" spans="1:2">
      <c r="A612" s="129" t="s">
        <v>5335</v>
      </c>
      <c r="B612" s="129" t="s">
        <v>8574</v>
      </c>
    </row>
    <row r="613" spans="1:2">
      <c r="A613" s="129" t="s">
        <v>5336</v>
      </c>
      <c r="B613" s="129" t="s">
        <v>8365</v>
      </c>
    </row>
    <row r="614" spans="1:2">
      <c r="A614" s="129" t="s">
        <v>5337</v>
      </c>
      <c r="B614" s="129" t="s">
        <v>8575</v>
      </c>
    </row>
    <row r="615" spans="1:2">
      <c r="A615" s="129" t="s">
        <v>5338</v>
      </c>
      <c r="B615" s="129" t="s">
        <v>8576</v>
      </c>
    </row>
    <row r="616" spans="1:2">
      <c r="A616" s="129" t="s">
        <v>5339</v>
      </c>
      <c r="B616" s="129" t="s">
        <v>8577</v>
      </c>
    </row>
    <row r="617" spans="1:2">
      <c r="A617" s="129" t="s">
        <v>5340</v>
      </c>
      <c r="B617" s="129" t="s">
        <v>8578</v>
      </c>
    </row>
    <row r="618" spans="1:2">
      <c r="A618" s="129" t="s">
        <v>5341</v>
      </c>
      <c r="B618" s="129" t="s">
        <v>8384</v>
      </c>
    </row>
    <row r="619" spans="1:2">
      <c r="A619" s="129" t="s">
        <v>5342</v>
      </c>
      <c r="B619" s="129" t="s">
        <v>8199</v>
      </c>
    </row>
    <row r="620" spans="1:2">
      <c r="A620" s="129" t="s">
        <v>5343</v>
      </c>
      <c r="B620" s="129" t="s">
        <v>8579</v>
      </c>
    </row>
    <row r="621" spans="1:2">
      <c r="A621" s="129" t="s">
        <v>5344</v>
      </c>
      <c r="B621" s="129" t="s">
        <v>8580</v>
      </c>
    </row>
    <row r="622" spans="1:2">
      <c r="A622" s="129" t="s">
        <v>5345</v>
      </c>
      <c r="B622" s="129" t="s">
        <v>8456</v>
      </c>
    </row>
    <row r="623" spans="1:2">
      <c r="A623" s="129" t="s">
        <v>5346</v>
      </c>
      <c r="B623" s="129" t="s">
        <v>8581</v>
      </c>
    </row>
    <row r="624" spans="1:2">
      <c r="A624" s="129" t="s">
        <v>5347</v>
      </c>
      <c r="B624" s="129" t="s">
        <v>8363</v>
      </c>
    </row>
    <row r="625" spans="1:2">
      <c r="A625" s="129" t="s">
        <v>5348</v>
      </c>
      <c r="B625" s="129" t="s">
        <v>8513</v>
      </c>
    </row>
    <row r="626" spans="1:2">
      <c r="A626" s="129" t="s">
        <v>5349</v>
      </c>
      <c r="B626" s="129" t="s">
        <v>8582</v>
      </c>
    </row>
    <row r="627" spans="1:2">
      <c r="A627" s="129" t="s">
        <v>5350</v>
      </c>
      <c r="B627" s="129" t="s">
        <v>8139</v>
      </c>
    </row>
    <row r="628" spans="1:2">
      <c r="A628" s="129" t="s">
        <v>5351</v>
      </c>
      <c r="B628" s="129" t="s">
        <v>8583</v>
      </c>
    </row>
    <row r="629" spans="1:2">
      <c r="A629" s="129" t="s">
        <v>5352</v>
      </c>
      <c r="B629" s="129" t="s">
        <v>8584</v>
      </c>
    </row>
    <row r="630" spans="1:2">
      <c r="A630" s="129" t="s">
        <v>5353</v>
      </c>
      <c r="B630" s="129" t="s">
        <v>8155</v>
      </c>
    </row>
    <row r="631" spans="1:2">
      <c r="A631" s="129" t="s">
        <v>5354</v>
      </c>
      <c r="B631" s="129" t="s">
        <v>8585</v>
      </c>
    </row>
    <row r="632" spans="1:2">
      <c r="A632" s="129" t="s">
        <v>5355</v>
      </c>
      <c r="B632" s="129" t="s">
        <v>8586</v>
      </c>
    </row>
    <row r="633" spans="1:2">
      <c r="A633" s="129" t="s">
        <v>5356</v>
      </c>
      <c r="B633" s="129" t="s">
        <v>8587</v>
      </c>
    </row>
    <row r="634" spans="1:2">
      <c r="A634" s="129" t="s">
        <v>5357</v>
      </c>
      <c r="B634" s="129" t="s">
        <v>8588</v>
      </c>
    </row>
    <row r="635" spans="1:2">
      <c r="A635" s="129" t="s">
        <v>5360</v>
      </c>
      <c r="B635" s="129" t="s">
        <v>8589</v>
      </c>
    </row>
    <row r="636" spans="1:2">
      <c r="A636" s="129" t="s">
        <v>5361</v>
      </c>
      <c r="B636" s="129" t="s">
        <v>8590</v>
      </c>
    </row>
    <row r="637" spans="1:2">
      <c r="A637" s="129" t="s">
        <v>5362</v>
      </c>
      <c r="B637" s="129" t="s">
        <v>8333</v>
      </c>
    </row>
    <row r="638" spans="1:2">
      <c r="A638" s="129" t="s">
        <v>5363</v>
      </c>
      <c r="B638" s="129" t="s">
        <v>8591</v>
      </c>
    </row>
    <row r="639" spans="1:2">
      <c r="A639" s="129" t="s">
        <v>5364</v>
      </c>
      <c r="B639" s="129" t="s">
        <v>8456</v>
      </c>
    </row>
    <row r="640" spans="1:2">
      <c r="A640" s="129" t="s">
        <v>5365</v>
      </c>
      <c r="B640" s="129" t="s">
        <v>8592</v>
      </c>
    </row>
    <row r="641" spans="1:2">
      <c r="A641" s="129" t="s">
        <v>5366</v>
      </c>
      <c r="B641" s="129" t="s">
        <v>8174</v>
      </c>
    </row>
    <row r="642" spans="1:2">
      <c r="A642" s="129" t="s">
        <v>5367</v>
      </c>
      <c r="B642" s="129" t="s">
        <v>8593</v>
      </c>
    </row>
    <row r="643" spans="1:2">
      <c r="A643" s="129" t="s">
        <v>5368</v>
      </c>
      <c r="B643" s="129" t="s">
        <v>8594</v>
      </c>
    </row>
    <row r="644" spans="1:2">
      <c r="A644" s="129" t="s">
        <v>5369</v>
      </c>
      <c r="B644" s="129" t="s">
        <v>8595</v>
      </c>
    </row>
    <row r="645" spans="1:2">
      <c r="A645" s="129" t="s">
        <v>5370</v>
      </c>
      <c r="B645" s="129" t="s">
        <v>8596</v>
      </c>
    </row>
    <row r="646" spans="1:2">
      <c r="A646" s="129" t="s">
        <v>5371</v>
      </c>
      <c r="B646" s="129" t="s">
        <v>8597</v>
      </c>
    </row>
    <row r="647" spans="1:2">
      <c r="A647" s="129" t="s">
        <v>5372</v>
      </c>
      <c r="B647" s="129" t="s">
        <v>8598</v>
      </c>
    </row>
    <row r="648" spans="1:2">
      <c r="A648" s="129" t="s">
        <v>5373</v>
      </c>
      <c r="B648" s="129" t="s">
        <v>8599</v>
      </c>
    </row>
    <row r="649" spans="1:2">
      <c r="A649" s="129" t="s">
        <v>5374</v>
      </c>
      <c r="B649" s="129" t="s">
        <v>8600</v>
      </c>
    </row>
    <row r="650" spans="1:2">
      <c r="A650" s="129" t="s">
        <v>5375</v>
      </c>
      <c r="B650" s="129" t="s">
        <v>8601</v>
      </c>
    </row>
    <row r="651" spans="1:2">
      <c r="A651" s="129" t="s">
        <v>5376</v>
      </c>
      <c r="B651" s="129" t="s">
        <v>8602</v>
      </c>
    </row>
    <row r="652" spans="1:2">
      <c r="A652" s="129" t="s">
        <v>5377</v>
      </c>
      <c r="B652" s="129" t="s">
        <v>8117</v>
      </c>
    </row>
    <row r="653" spans="1:2">
      <c r="A653" s="129" t="s">
        <v>5378</v>
      </c>
      <c r="B653" s="129" t="s">
        <v>8224</v>
      </c>
    </row>
    <row r="654" spans="1:2">
      <c r="A654" s="129" t="s">
        <v>5379</v>
      </c>
      <c r="B654" s="129" t="s">
        <v>8603</v>
      </c>
    </row>
    <row r="655" spans="1:2">
      <c r="A655" s="129" t="s">
        <v>5381</v>
      </c>
      <c r="B655" s="129" t="s">
        <v>8591</v>
      </c>
    </row>
    <row r="656" spans="1:2">
      <c r="A656" s="129" t="s">
        <v>5382</v>
      </c>
      <c r="B656" s="129" t="s">
        <v>8604</v>
      </c>
    </row>
    <row r="657" spans="1:2">
      <c r="A657" s="129" t="s">
        <v>5384</v>
      </c>
      <c r="B657" s="129" t="s">
        <v>8277</v>
      </c>
    </row>
    <row r="658" spans="1:2">
      <c r="A658" s="129" t="s">
        <v>5385</v>
      </c>
      <c r="B658" s="129" t="s">
        <v>8605</v>
      </c>
    </row>
    <row r="659" spans="1:2">
      <c r="A659" s="129" t="s">
        <v>5386</v>
      </c>
      <c r="B659" s="129" t="s">
        <v>8606</v>
      </c>
    </row>
    <row r="660" spans="1:2">
      <c r="A660" s="129" t="s">
        <v>5387</v>
      </c>
      <c r="B660" s="129" t="s">
        <v>8472</v>
      </c>
    </row>
    <row r="661" spans="1:2">
      <c r="A661" s="129" t="s">
        <v>5388</v>
      </c>
      <c r="B661" s="129" t="s">
        <v>8607</v>
      </c>
    </row>
    <row r="662" spans="1:2">
      <c r="A662" s="129" t="s">
        <v>5389</v>
      </c>
      <c r="B662" s="129" t="s">
        <v>8608</v>
      </c>
    </row>
    <row r="663" spans="1:2">
      <c r="A663" s="129" t="s">
        <v>5390</v>
      </c>
      <c r="B663" s="129" t="s">
        <v>8294</v>
      </c>
    </row>
    <row r="664" spans="1:2">
      <c r="A664" s="129" t="s">
        <v>5391</v>
      </c>
      <c r="B664" s="129" t="s">
        <v>8609</v>
      </c>
    </row>
    <row r="665" spans="1:2">
      <c r="A665" s="129" t="s">
        <v>5392</v>
      </c>
      <c r="B665" s="129" t="s">
        <v>8610</v>
      </c>
    </row>
    <row r="666" spans="1:2">
      <c r="A666" s="129" t="s">
        <v>5393</v>
      </c>
      <c r="B666" s="129" t="s">
        <v>8611</v>
      </c>
    </row>
    <row r="667" spans="1:2">
      <c r="A667" s="129" t="s">
        <v>5394</v>
      </c>
      <c r="B667" s="129" t="s">
        <v>8390</v>
      </c>
    </row>
    <row r="668" spans="1:2">
      <c r="A668" s="129" t="s">
        <v>5396</v>
      </c>
      <c r="B668" s="129" t="s">
        <v>8612</v>
      </c>
    </row>
    <row r="669" spans="1:2">
      <c r="A669" s="129" t="s">
        <v>5397</v>
      </c>
      <c r="B669" s="129" t="s">
        <v>8217</v>
      </c>
    </row>
    <row r="670" spans="1:2">
      <c r="A670" s="129" t="s">
        <v>5398</v>
      </c>
      <c r="B670" s="129" t="s">
        <v>8613</v>
      </c>
    </row>
    <row r="671" spans="1:2">
      <c r="A671" s="129" t="s">
        <v>5399</v>
      </c>
      <c r="B671" s="129" t="s">
        <v>8181</v>
      </c>
    </row>
    <row r="672" spans="1:2">
      <c r="A672" s="129" t="s">
        <v>5400</v>
      </c>
      <c r="B672" s="129" t="s">
        <v>8614</v>
      </c>
    </row>
    <row r="673" spans="1:2">
      <c r="A673" s="129" t="s">
        <v>5401</v>
      </c>
      <c r="B673" s="129" t="s">
        <v>8615</v>
      </c>
    </row>
    <row r="674" spans="1:2">
      <c r="A674" s="129" t="s">
        <v>5402</v>
      </c>
      <c r="B674" s="129" t="s">
        <v>8616</v>
      </c>
    </row>
    <row r="675" spans="1:2">
      <c r="A675" s="129" t="s">
        <v>5403</v>
      </c>
      <c r="B675" s="129" t="s">
        <v>8617</v>
      </c>
    </row>
    <row r="676" spans="1:2">
      <c r="A676" s="129" t="s">
        <v>5404</v>
      </c>
      <c r="B676" s="129" t="s">
        <v>8083</v>
      </c>
    </row>
    <row r="677" spans="1:2">
      <c r="A677" s="129" t="s">
        <v>5405</v>
      </c>
      <c r="B677" s="129" t="s">
        <v>8618</v>
      </c>
    </row>
    <row r="678" spans="1:2">
      <c r="A678" s="129" t="s">
        <v>5410</v>
      </c>
      <c r="B678" s="129" t="s">
        <v>8208</v>
      </c>
    </row>
    <row r="679" spans="1:2">
      <c r="A679" s="129" t="s">
        <v>5411</v>
      </c>
      <c r="B679" s="129" t="s">
        <v>8619</v>
      </c>
    </row>
    <row r="680" spans="1:2">
      <c r="A680" s="129" t="s">
        <v>5412</v>
      </c>
      <c r="B680" s="129" t="s">
        <v>8620</v>
      </c>
    </row>
    <row r="681" spans="1:2">
      <c r="A681" s="129" t="s">
        <v>5413</v>
      </c>
      <c r="B681" s="129" t="s">
        <v>8479</v>
      </c>
    </row>
    <row r="682" spans="1:2">
      <c r="A682" s="129" t="s">
        <v>5414</v>
      </c>
      <c r="B682" s="129" t="s">
        <v>8621</v>
      </c>
    </row>
    <row r="683" spans="1:2">
      <c r="A683" s="129" t="s">
        <v>5415</v>
      </c>
      <c r="B683" s="129" t="s">
        <v>8622</v>
      </c>
    </row>
    <row r="684" spans="1:2">
      <c r="A684" s="129" t="s">
        <v>5416</v>
      </c>
      <c r="B684" s="129" t="s">
        <v>8623</v>
      </c>
    </row>
    <row r="685" spans="1:2">
      <c r="A685" s="129" t="s">
        <v>5417</v>
      </c>
      <c r="B685" s="129" t="s">
        <v>8078</v>
      </c>
    </row>
    <row r="686" spans="1:2">
      <c r="A686" s="129" t="s">
        <v>5418</v>
      </c>
      <c r="B686" s="129" t="s">
        <v>8624</v>
      </c>
    </row>
    <row r="687" spans="1:2">
      <c r="A687" s="129" t="s">
        <v>5419</v>
      </c>
      <c r="B687" s="129" t="s">
        <v>8625</v>
      </c>
    </row>
    <row r="688" spans="1:2">
      <c r="A688" s="129" t="s">
        <v>5420</v>
      </c>
      <c r="B688" s="129" t="s">
        <v>8626</v>
      </c>
    </row>
    <row r="689" spans="1:2">
      <c r="A689" s="129" t="s">
        <v>5421</v>
      </c>
      <c r="B689" s="129" t="s">
        <v>8549</v>
      </c>
    </row>
    <row r="690" spans="1:2">
      <c r="A690" s="129" t="s">
        <v>5422</v>
      </c>
      <c r="B690" s="129" t="s">
        <v>8627</v>
      </c>
    </row>
    <row r="691" spans="1:2">
      <c r="A691" s="129" t="s">
        <v>5423</v>
      </c>
      <c r="B691" s="129" t="s">
        <v>8331</v>
      </c>
    </row>
    <row r="692" spans="1:2">
      <c r="A692" s="129" t="s">
        <v>5424</v>
      </c>
      <c r="B692" s="129" t="s">
        <v>8628</v>
      </c>
    </row>
    <row r="693" spans="1:2">
      <c r="A693" s="129" t="s">
        <v>5425</v>
      </c>
      <c r="B693" s="129" t="s">
        <v>8559</v>
      </c>
    </row>
    <row r="694" spans="1:2">
      <c r="A694" s="129" t="s">
        <v>5426</v>
      </c>
      <c r="B694" s="129" t="s">
        <v>8453</v>
      </c>
    </row>
    <row r="695" spans="1:2">
      <c r="A695" s="129" t="s">
        <v>5427</v>
      </c>
      <c r="B695" s="129" t="s">
        <v>8629</v>
      </c>
    </row>
    <row r="696" spans="1:2">
      <c r="A696" s="129" t="s">
        <v>5428</v>
      </c>
      <c r="B696" s="129" t="s">
        <v>8630</v>
      </c>
    </row>
    <row r="697" spans="1:2">
      <c r="A697" s="129" t="s">
        <v>5429</v>
      </c>
      <c r="B697" s="129" t="s">
        <v>8631</v>
      </c>
    </row>
    <row r="698" spans="1:2">
      <c r="A698" s="129" t="s">
        <v>5430</v>
      </c>
      <c r="B698" s="129" t="s">
        <v>8632</v>
      </c>
    </row>
    <row r="699" spans="1:2">
      <c r="A699" s="129" t="s">
        <v>5431</v>
      </c>
      <c r="B699" s="129" t="s">
        <v>8172</v>
      </c>
    </row>
    <row r="700" spans="1:2">
      <c r="A700" s="129" t="s">
        <v>5432</v>
      </c>
      <c r="B700" s="129" t="s">
        <v>8633</v>
      </c>
    </row>
    <row r="701" spans="1:2">
      <c r="A701" s="129" t="s">
        <v>5433</v>
      </c>
      <c r="B701" s="129" t="s">
        <v>8634</v>
      </c>
    </row>
    <row r="702" spans="1:2">
      <c r="A702" s="129" t="s">
        <v>5434</v>
      </c>
      <c r="B702" s="129" t="s">
        <v>8635</v>
      </c>
    </row>
    <row r="703" spans="1:2">
      <c r="A703" s="129" t="s">
        <v>5435</v>
      </c>
      <c r="B703" s="129" t="s">
        <v>8636</v>
      </c>
    </row>
    <row r="704" spans="1:2">
      <c r="A704" s="129" t="s">
        <v>5436</v>
      </c>
      <c r="B704" s="129" t="s">
        <v>8370</v>
      </c>
    </row>
    <row r="705" spans="1:2">
      <c r="A705" s="129" t="s">
        <v>5438</v>
      </c>
      <c r="B705" s="129" t="s">
        <v>8637</v>
      </c>
    </row>
    <row r="706" spans="1:2">
      <c r="A706" s="129" t="s">
        <v>5439</v>
      </c>
      <c r="B706" s="129" t="s">
        <v>8638</v>
      </c>
    </row>
    <row r="707" spans="1:2">
      <c r="A707" s="129" t="s">
        <v>5440</v>
      </c>
      <c r="B707" s="129" t="s">
        <v>8639</v>
      </c>
    </row>
    <row r="708" spans="1:2">
      <c r="A708" s="129" t="s">
        <v>5441</v>
      </c>
      <c r="B708" s="129" t="s">
        <v>8640</v>
      </c>
    </row>
    <row r="709" spans="1:2">
      <c r="A709" s="129" t="s">
        <v>5442</v>
      </c>
      <c r="B709" s="129" t="s">
        <v>8494</v>
      </c>
    </row>
    <row r="710" spans="1:2">
      <c r="A710" s="129" t="s">
        <v>5443</v>
      </c>
      <c r="B710" s="129" t="s">
        <v>8641</v>
      </c>
    </row>
    <row r="711" spans="1:2">
      <c r="A711" s="129" t="s">
        <v>5445</v>
      </c>
      <c r="B711" s="129" t="s">
        <v>8642</v>
      </c>
    </row>
    <row r="712" spans="1:2">
      <c r="A712" s="129" t="s">
        <v>5446</v>
      </c>
      <c r="B712" s="129" t="s">
        <v>8643</v>
      </c>
    </row>
    <row r="713" spans="1:2">
      <c r="A713" s="129" t="s">
        <v>5448</v>
      </c>
      <c r="B713" s="129" t="s">
        <v>8644</v>
      </c>
    </row>
    <row r="714" spans="1:2">
      <c r="A714" s="129" t="s">
        <v>5449</v>
      </c>
      <c r="B714" s="129" t="s">
        <v>8645</v>
      </c>
    </row>
    <row r="715" spans="1:2">
      <c r="A715" s="129" t="s">
        <v>5450</v>
      </c>
      <c r="B715" s="129" t="s">
        <v>8587</v>
      </c>
    </row>
    <row r="716" spans="1:2">
      <c r="A716" s="129" t="s">
        <v>5451</v>
      </c>
      <c r="B716" s="129" t="s">
        <v>8646</v>
      </c>
    </row>
    <row r="717" spans="1:2">
      <c r="A717" s="129" t="s">
        <v>5452</v>
      </c>
      <c r="B717" s="129" t="s">
        <v>8647</v>
      </c>
    </row>
    <row r="718" spans="1:2">
      <c r="A718" s="129" t="s">
        <v>5453</v>
      </c>
      <c r="B718" s="129" t="s">
        <v>8648</v>
      </c>
    </row>
    <row r="719" spans="1:2">
      <c r="A719" s="129" t="s">
        <v>5454</v>
      </c>
      <c r="B719" s="129" t="s">
        <v>8649</v>
      </c>
    </row>
    <row r="720" spans="1:2">
      <c r="A720" s="129" t="s">
        <v>5455</v>
      </c>
      <c r="B720" s="129" t="s">
        <v>8650</v>
      </c>
    </row>
    <row r="721" spans="1:2">
      <c r="A721" s="129" t="s">
        <v>5456</v>
      </c>
      <c r="B721" s="129" t="s">
        <v>8651</v>
      </c>
    </row>
    <row r="722" spans="1:2">
      <c r="A722" s="129" t="s">
        <v>5457</v>
      </c>
      <c r="B722" s="129" t="s">
        <v>8652</v>
      </c>
    </row>
    <row r="723" spans="1:2">
      <c r="A723" s="129" t="s">
        <v>5458</v>
      </c>
      <c r="B723" s="129" t="s">
        <v>8653</v>
      </c>
    </row>
    <row r="724" spans="1:2">
      <c r="A724" s="129" t="s">
        <v>5459</v>
      </c>
      <c r="B724" s="129" t="s">
        <v>8654</v>
      </c>
    </row>
    <row r="725" spans="1:2">
      <c r="A725" s="129" t="s">
        <v>5460</v>
      </c>
      <c r="B725" s="129" t="s">
        <v>8143</v>
      </c>
    </row>
    <row r="726" spans="1:2">
      <c r="A726" s="129" t="s">
        <v>5461</v>
      </c>
      <c r="B726" s="129" t="s">
        <v>8655</v>
      </c>
    </row>
    <row r="727" spans="1:2">
      <c r="A727" s="129" t="s">
        <v>5462</v>
      </c>
      <c r="B727" s="129" t="s">
        <v>8656</v>
      </c>
    </row>
    <row r="728" spans="1:2">
      <c r="A728" s="129" t="s">
        <v>5463</v>
      </c>
      <c r="B728" s="129" t="s">
        <v>8155</v>
      </c>
    </row>
    <row r="729" spans="1:2">
      <c r="A729" s="129" t="s">
        <v>5464</v>
      </c>
      <c r="B729" s="129" t="s">
        <v>8657</v>
      </c>
    </row>
    <row r="730" spans="1:2">
      <c r="A730" s="129" t="s">
        <v>5467</v>
      </c>
      <c r="B730" s="129" t="s">
        <v>8318</v>
      </c>
    </row>
    <row r="731" spans="1:2">
      <c r="A731" s="129" t="s">
        <v>5468</v>
      </c>
      <c r="B731" s="129" t="s">
        <v>8180</v>
      </c>
    </row>
    <row r="732" spans="1:2">
      <c r="A732" s="129" t="s">
        <v>5469</v>
      </c>
      <c r="B732" s="129" t="s">
        <v>8658</v>
      </c>
    </row>
    <row r="733" spans="1:2">
      <c r="A733" s="129" t="s">
        <v>5470</v>
      </c>
      <c r="B733" s="129" t="s">
        <v>8402</v>
      </c>
    </row>
    <row r="734" spans="1:2">
      <c r="A734" s="129" t="s">
        <v>5473</v>
      </c>
      <c r="B734" s="129" t="s">
        <v>8659</v>
      </c>
    </row>
    <row r="735" spans="1:2">
      <c r="A735" s="129" t="s">
        <v>5474</v>
      </c>
      <c r="B735" s="129" t="s">
        <v>8660</v>
      </c>
    </row>
    <row r="736" spans="1:2">
      <c r="A736" s="129" t="s">
        <v>5475</v>
      </c>
      <c r="B736" s="129" t="s">
        <v>8661</v>
      </c>
    </row>
    <row r="737" spans="1:2">
      <c r="A737" s="129" t="s">
        <v>5476</v>
      </c>
      <c r="B737" s="129" t="s">
        <v>8662</v>
      </c>
    </row>
    <row r="738" spans="1:2">
      <c r="A738" s="129" t="s">
        <v>5477</v>
      </c>
      <c r="B738" s="129" t="s">
        <v>8394</v>
      </c>
    </row>
    <row r="739" spans="1:2">
      <c r="A739" s="129" t="s">
        <v>5478</v>
      </c>
      <c r="B739" s="129" t="s">
        <v>8663</v>
      </c>
    </row>
    <row r="740" spans="1:2">
      <c r="A740" s="129" t="s">
        <v>5479</v>
      </c>
      <c r="B740" s="129" t="s">
        <v>8508</v>
      </c>
    </row>
    <row r="741" spans="1:2">
      <c r="A741" s="129" t="s">
        <v>5481</v>
      </c>
      <c r="B741" s="129" t="s">
        <v>8664</v>
      </c>
    </row>
    <row r="742" spans="1:2">
      <c r="A742" s="129" t="s">
        <v>5482</v>
      </c>
      <c r="B742" s="129" t="s">
        <v>8655</v>
      </c>
    </row>
    <row r="743" spans="1:2">
      <c r="A743" s="129" t="s">
        <v>5483</v>
      </c>
      <c r="B743" s="129" t="s">
        <v>8461</v>
      </c>
    </row>
    <row r="744" spans="1:2">
      <c r="A744" s="129" t="s">
        <v>5484</v>
      </c>
      <c r="B744" s="129" t="s">
        <v>8665</v>
      </c>
    </row>
    <row r="745" spans="1:2">
      <c r="A745" s="129" t="s">
        <v>5485</v>
      </c>
      <c r="B745" s="129" t="s">
        <v>8402</v>
      </c>
    </row>
    <row r="746" spans="1:2">
      <c r="A746" s="129" t="s">
        <v>5486</v>
      </c>
      <c r="B746" s="129" t="s">
        <v>8666</v>
      </c>
    </row>
    <row r="747" spans="1:2">
      <c r="A747" s="129" t="s">
        <v>5487</v>
      </c>
      <c r="B747" s="129" t="s">
        <v>8667</v>
      </c>
    </row>
    <row r="748" spans="1:2">
      <c r="A748" s="129" t="s">
        <v>5488</v>
      </c>
      <c r="B748" s="129" t="s">
        <v>8668</v>
      </c>
    </row>
    <row r="749" spans="1:2">
      <c r="A749" s="129" t="s">
        <v>5489</v>
      </c>
      <c r="B749" s="129" t="s">
        <v>8450</v>
      </c>
    </row>
    <row r="750" spans="1:2">
      <c r="A750" s="129" t="s">
        <v>5490</v>
      </c>
      <c r="B750" s="129" t="s">
        <v>8669</v>
      </c>
    </row>
    <row r="751" spans="1:2">
      <c r="A751" s="129" t="s">
        <v>5491</v>
      </c>
      <c r="B751" s="129" t="s">
        <v>8640</v>
      </c>
    </row>
    <row r="752" spans="1:2">
      <c r="A752" s="129" t="s">
        <v>5492</v>
      </c>
      <c r="B752" s="129" t="s">
        <v>8670</v>
      </c>
    </row>
    <row r="753" spans="1:2">
      <c r="A753" s="129" t="s">
        <v>5494</v>
      </c>
      <c r="B753" s="129" t="s">
        <v>8671</v>
      </c>
    </row>
    <row r="754" spans="1:2">
      <c r="A754" s="129" t="s">
        <v>5496</v>
      </c>
      <c r="B754" s="129" t="s">
        <v>8672</v>
      </c>
    </row>
    <row r="755" spans="1:2">
      <c r="A755" s="129" t="s">
        <v>5498</v>
      </c>
      <c r="B755" s="129" t="s">
        <v>8673</v>
      </c>
    </row>
    <row r="756" spans="1:2">
      <c r="A756" s="129" t="s">
        <v>5499</v>
      </c>
      <c r="B756" s="129" t="s">
        <v>8674</v>
      </c>
    </row>
    <row r="757" spans="1:2">
      <c r="A757" s="129" t="s">
        <v>5500</v>
      </c>
      <c r="B757" s="129" t="s">
        <v>8220</v>
      </c>
    </row>
    <row r="758" spans="1:2">
      <c r="A758" s="129" t="s">
        <v>5501</v>
      </c>
      <c r="B758" s="129" t="s">
        <v>8675</v>
      </c>
    </row>
    <row r="759" spans="1:2">
      <c r="A759" s="129" t="s">
        <v>5502</v>
      </c>
      <c r="B759" s="129" t="s">
        <v>8676</v>
      </c>
    </row>
    <row r="760" spans="1:2">
      <c r="A760" s="129" t="s">
        <v>5503</v>
      </c>
      <c r="B760" s="129" t="s">
        <v>8677</v>
      </c>
    </row>
    <row r="761" spans="1:2">
      <c r="A761" s="129" t="s">
        <v>5506</v>
      </c>
      <c r="B761" s="129" t="s">
        <v>8678</v>
      </c>
    </row>
    <row r="762" spans="1:2">
      <c r="A762" s="129" t="s">
        <v>5507</v>
      </c>
      <c r="B762" s="129" t="s">
        <v>8155</v>
      </c>
    </row>
    <row r="763" spans="1:2">
      <c r="A763" s="129" t="s">
        <v>5508</v>
      </c>
      <c r="B763" s="129" t="s">
        <v>8496</v>
      </c>
    </row>
    <row r="764" spans="1:2">
      <c r="A764" s="129" t="s">
        <v>5509</v>
      </c>
      <c r="B764" s="129" t="s">
        <v>8679</v>
      </c>
    </row>
    <row r="765" spans="1:2">
      <c r="A765" s="129" t="s">
        <v>5510</v>
      </c>
      <c r="B765" s="129" t="s">
        <v>8680</v>
      </c>
    </row>
    <row r="766" spans="1:2">
      <c r="A766" s="129" t="s">
        <v>5511</v>
      </c>
      <c r="B766" s="129" t="s">
        <v>8612</v>
      </c>
    </row>
    <row r="767" spans="1:2">
      <c r="A767" s="129" t="s">
        <v>5515</v>
      </c>
      <c r="B767" s="129" t="s">
        <v>8681</v>
      </c>
    </row>
    <row r="768" spans="1:2">
      <c r="A768" s="129" t="s">
        <v>5516</v>
      </c>
      <c r="B768" s="129" t="s">
        <v>8682</v>
      </c>
    </row>
    <row r="769" spans="1:2">
      <c r="A769" s="129" t="s">
        <v>5517</v>
      </c>
      <c r="B769" s="129" t="s">
        <v>8683</v>
      </c>
    </row>
    <row r="770" spans="1:2">
      <c r="A770" s="129" t="s">
        <v>5518</v>
      </c>
      <c r="B770" s="129" t="s">
        <v>8684</v>
      </c>
    </row>
    <row r="771" spans="1:2">
      <c r="A771" s="129" t="s">
        <v>5519</v>
      </c>
      <c r="B771" s="129" t="s">
        <v>8683</v>
      </c>
    </row>
    <row r="772" spans="1:2">
      <c r="A772" s="129" t="s">
        <v>5520</v>
      </c>
      <c r="B772" s="129" t="s">
        <v>8685</v>
      </c>
    </row>
    <row r="773" spans="1:2">
      <c r="A773" s="129" t="s">
        <v>5521</v>
      </c>
      <c r="B773" s="129" t="s">
        <v>8686</v>
      </c>
    </row>
    <row r="774" spans="1:2">
      <c r="A774" s="129" t="s">
        <v>5522</v>
      </c>
      <c r="B774" s="129" t="s">
        <v>8687</v>
      </c>
    </row>
    <row r="775" spans="1:2">
      <c r="A775" s="129" t="s">
        <v>5523</v>
      </c>
      <c r="B775" s="129" t="s">
        <v>8655</v>
      </c>
    </row>
    <row r="776" spans="1:2">
      <c r="A776" s="129" t="s">
        <v>5524</v>
      </c>
      <c r="B776" s="129" t="s">
        <v>8688</v>
      </c>
    </row>
    <row r="777" spans="1:2">
      <c r="A777" s="129" t="s">
        <v>5525</v>
      </c>
      <c r="B777" s="129" t="s">
        <v>8689</v>
      </c>
    </row>
    <row r="778" spans="1:2">
      <c r="A778" s="129" t="s">
        <v>5527</v>
      </c>
      <c r="B778" s="129" t="s">
        <v>8690</v>
      </c>
    </row>
    <row r="779" spans="1:2">
      <c r="A779" s="129" t="s">
        <v>5528</v>
      </c>
      <c r="B779" s="129" t="s">
        <v>8691</v>
      </c>
    </row>
    <row r="780" spans="1:2">
      <c r="A780" s="129" t="s">
        <v>5529</v>
      </c>
      <c r="B780" s="129" t="s">
        <v>8692</v>
      </c>
    </row>
    <row r="781" spans="1:2">
      <c r="A781" s="129" t="s">
        <v>5530</v>
      </c>
      <c r="B781" s="129" t="s">
        <v>8693</v>
      </c>
    </row>
    <row r="782" spans="1:2">
      <c r="A782" s="129" t="s">
        <v>5531</v>
      </c>
      <c r="B782" s="129" t="s">
        <v>8694</v>
      </c>
    </row>
    <row r="783" spans="1:2">
      <c r="A783" s="129" t="s">
        <v>5532</v>
      </c>
      <c r="B783" s="129" t="s">
        <v>8177</v>
      </c>
    </row>
    <row r="784" spans="1:2">
      <c r="A784" s="129" t="s">
        <v>5533</v>
      </c>
      <c r="B784" s="129" t="s">
        <v>8695</v>
      </c>
    </row>
    <row r="785" spans="1:2">
      <c r="A785" s="129" t="s">
        <v>5534</v>
      </c>
      <c r="B785" s="129" t="s">
        <v>8696</v>
      </c>
    </row>
    <row r="786" spans="1:2">
      <c r="A786" s="129" t="s">
        <v>5535</v>
      </c>
      <c r="B786" s="129" t="s">
        <v>8697</v>
      </c>
    </row>
    <row r="787" spans="1:2">
      <c r="A787" s="129" t="s">
        <v>5536</v>
      </c>
      <c r="B787" s="129" t="s">
        <v>8493</v>
      </c>
    </row>
    <row r="788" spans="1:2">
      <c r="A788" s="129" t="s">
        <v>5538</v>
      </c>
      <c r="B788" s="129" t="s">
        <v>8423</v>
      </c>
    </row>
    <row r="789" spans="1:2">
      <c r="A789" s="129" t="s">
        <v>5541</v>
      </c>
      <c r="B789" s="129" t="s">
        <v>8698</v>
      </c>
    </row>
    <row r="790" spans="1:2">
      <c r="A790" s="129" t="s">
        <v>5542</v>
      </c>
      <c r="B790" s="129" t="s">
        <v>8612</v>
      </c>
    </row>
    <row r="791" spans="1:2">
      <c r="A791" s="129" t="s">
        <v>5543</v>
      </c>
      <c r="B791" s="129" t="s">
        <v>8699</v>
      </c>
    </row>
    <row r="792" spans="1:2">
      <c r="A792" s="129" t="s">
        <v>5544</v>
      </c>
      <c r="B792" s="129" t="s">
        <v>8700</v>
      </c>
    </row>
    <row r="793" spans="1:2">
      <c r="A793" s="129" t="s">
        <v>5545</v>
      </c>
      <c r="B793" s="129" t="s">
        <v>8701</v>
      </c>
    </row>
    <row r="794" spans="1:2">
      <c r="A794" s="129" t="s">
        <v>5546</v>
      </c>
      <c r="B794" s="129" t="s">
        <v>8275</v>
      </c>
    </row>
    <row r="795" spans="1:2">
      <c r="A795" s="129" t="s">
        <v>5547</v>
      </c>
      <c r="B795" s="129" t="s">
        <v>8702</v>
      </c>
    </row>
    <row r="796" spans="1:2">
      <c r="A796" s="129" t="s">
        <v>5548</v>
      </c>
      <c r="B796" s="129" t="s">
        <v>8703</v>
      </c>
    </row>
    <row r="797" spans="1:2">
      <c r="A797" s="129" t="s">
        <v>5549</v>
      </c>
      <c r="B797" s="129" t="s">
        <v>8704</v>
      </c>
    </row>
    <row r="798" spans="1:2">
      <c r="A798" s="129" t="s">
        <v>5550</v>
      </c>
      <c r="B798" s="129" t="s">
        <v>8705</v>
      </c>
    </row>
    <row r="799" spans="1:2">
      <c r="A799" s="129" t="s">
        <v>5552</v>
      </c>
      <c r="B799" s="129" t="s">
        <v>8590</v>
      </c>
    </row>
    <row r="800" spans="1:2">
      <c r="A800" s="129" t="s">
        <v>5553</v>
      </c>
      <c r="B800" s="129" t="s">
        <v>8706</v>
      </c>
    </row>
    <row r="801" spans="1:2">
      <c r="A801" s="129" t="s">
        <v>5554</v>
      </c>
      <c r="B801" s="129" t="s">
        <v>8707</v>
      </c>
    </row>
    <row r="802" spans="1:2">
      <c r="A802" s="129" t="s">
        <v>5556</v>
      </c>
      <c r="B802" s="129" t="s">
        <v>8708</v>
      </c>
    </row>
    <row r="803" spans="1:2">
      <c r="A803" s="129" t="s">
        <v>5557</v>
      </c>
      <c r="B803" s="129" t="s">
        <v>8709</v>
      </c>
    </row>
    <row r="804" spans="1:2">
      <c r="A804" s="129" t="s">
        <v>5558</v>
      </c>
      <c r="B804" s="129" t="s">
        <v>8710</v>
      </c>
    </row>
    <row r="805" spans="1:2">
      <c r="A805" s="129" t="s">
        <v>5559</v>
      </c>
      <c r="B805" s="129" t="s">
        <v>8711</v>
      </c>
    </row>
    <row r="806" spans="1:2">
      <c r="A806" s="129" t="s">
        <v>5560</v>
      </c>
      <c r="B806" s="129" t="s">
        <v>8712</v>
      </c>
    </row>
    <row r="807" spans="1:2">
      <c r="A807" s="129" t="s">
        <v>5561</v>
      </c>
      <c r="B807" s="129" t="s">
        <v>8713</v>
      </c>
    </row>
    <row r="808" spans="1:2">
      <c r="A808" s="129" t="s">
        <v>5562</v>
      </c>
      <c r="B808" s="129" t="s">
        <v>8714</v>
      </c>
    </row>
    <row r="809" spans="1:2">
      <c r="A809" s="129" t="s">
        <v>5563</v>
      </c>
      <c r="B809" s="129" t="s">
        <v>8715</v>
      </c>
    </row>
    <row r="810" spans="1:2">
      <c r="A810" s="129" t="s">
        <v>5564</v>
      </c>
      <c r="B810" s="129" t="s">
        <v>8675</v>
      </c>
    </row>
    <row r="811" spans="1:2">
      <c r="A811" s="129" t="s">
        <v>5565</v>
      </c>
      <c r="B811" s="129" t="s">
        <v>8716</v>
      </c>
    </row>
    <row r="812" spans="1:2">
      <c r="A812" s="129" t="s">
        <v>5566</v>
      </c>
      <c r="B812" s="129" t="s">
        <v>8717</v>
      </c>
    </row>
    <row r="813" spans="1:2">
      <c r="A813" s="129" t="s">
        <v>5567</v>
      </c>
      <c r="B813" s="129" t="s">
        <v>8718</v>
      </c>
    </row>
    <row r="814" spans="1:2">
      <c r="A814" s="129" t="s">
        <v>5568</v>
      </c>
      <c r="B814" s="129" t="s">
        <v>8070</v>
      </c>
    </row>
    <row r="815" spans="1:2">
      <c r="A815" s="129" t="s">
        <v>5569</v>
      </c>
      <c r="B815" s="129" t="s">
        <v>8127</v>
      </c>
    </row>
    <row r="816" spans="1:2">
      <c r="A816" s="129" t="s">
        <v>5570</v>
      </c>
      <c r="B816" s="129" t="s">
        <v>8719</v>
      </c>
    </row>
    <row r="817" spans="1:2">
      <c r="A817" s="129" t="s">
        <v>5571</v>
      </c>
      <c r="B817" s="129" t="s">
        <v>8720</v>
      </c>
    </row>
    <row r="818" spans="1:2">
      <c r="A818" s="129" t="s">
        <v>5572</v>
      </c>
      <c r="B818" s="129" t="s">
        <v>8721</v>
      </c>
    </row>
    <row r="819" spans="1:2">
      <c r="A819" s="129" t="s">
        <v>5573</v>
      </c>
      <c r="B819" s="129" t="s">
        <v>8372</v>
      </c>
    </row>
    <row r="820" spans="1:2">
      <c r="A820" s="129" t="s">
        <v>5574</v>
      </c>
      <c r="B820" s="129" t="s">
        <v>8722</v>
      </c>
    </row>
    <row r="821" spans="1:2">
      <c r="A821" s="129" t="s">
        <v>5575</v>
      </c>
      <c r="B821" s="129" t="s">
        <v>8715</v>
      </c>
    </row>
    <row r="822" spans="1:2">
      <c r="A822" s="129" t="s">
        <v>5577</v>
      </c>
      <c r="B822" s="129" t="s">
        <v>8723</v>
      </c>
    </row>
    <row r="823" spans="1:2">
      <c r="A823" s="129" t="s">
        <v>5578</v>
      </c>
      <c r="B823" s="129" t="s">
        <v>8724</v>
      </c>
    </row>
    <row r="824" spans="1:2">
      <c r="A824" s="129" t="s">
        <v>5579</v>
      </c>
      <c r="B824" s="129" t="s">
        <v>8725</v>
      </c>
    </row>
    <row r="825" spans="1:2">
      <c r="A825" s="129" t="s">
        <v>5580</v>
      </c>
      <c r="B825" s="129" t="s">
        <v>8726</v>
      </c>
    </row>
    <row r="826" spans="1:2">
      <c r="A826" s="129" t="s">
        <v>5581</v>
      </c>
      <c r="B826" s="129" t="s">
        <v>8727</v>
      </c>
    </row>
    <row r="827" spans="1:2">
      <c r="A827" s="129" t="s">
        <v>5582</v>
      </c>
      <c r="B827" s="129" t="s">
        <v>8611</v>
      </c>
    </row>
    <row r="828" spans="1:2">
      <c r="A828" s="129" t="s">
        <v>5583</v>
      </c>
      <c r="B828" s="129" t="s">
        <v>8181</v>
      </c>
    </row>
    <row r="829" spans="1:2">
      <c r="A829" s="129" t="s">
        <v>5584</v>
      </c>
      <c r="B829" s="129" t="s">
        <v>8204</v>
      </c>
    </row>
    <row r="830" spans="1:2">
      <c r="A830" s="129" t="s">
        <v>5585</v>
      </c>
      <c r="B830" s="129" t="s">
        <v>8108</v>
      </c>
    </row>
    <row r="831" spans="1:2">
      <c r="A831" s="129" t="s">
        <v>5586</v>
      </c>
      <c r="B831" s="129" t="s">
        <v>8710</v>
      </c>
    </row>
    <row r="832" spans="1:2">
      <c r="A832" s="129" t="s">
        <v>5587</v>
      </c>
      <c r="B832" s="129" t="s">
        <v>8728</v>
      </c>
    </row>
    <row r="833" spans="1:2">
      <c r="A833" s="129" t="s">
        <v>5588</v>
      </c>
      <c r="B833" s="129" t="s">
        <v>8729</v>
      </c>
    </row>
    <row r="834" spans="1:2">
      <c r="A834" s="129" t="s">
        <v>5589</v>
      </c>
      <c r="B834" s="129" t="s">
        <v>8730</v>
      </c>
    </row>
    <row r="835" spans="1:2">
      <c r="A835" s="129" t="s">
        <v>5590</v>
      </c>
      <c r="B835" s="129" t="s">
        <v>8620</v>
      </c>
    </row>
    <row r="836" spans="1:2">
      <c r="A836" s="129" t="s">
        <v>5591</v>
      </c>
      <c r="B836" s="129" t="s">
        <v>8731</v>
      </c>
    </row>
    <row r="837" spans="1:2">
      <c r="A837" s="129" t="s">
        <v>5592</v>
      </c>
      <c r="B837" s="129" t="s">
        <v>8732</v>
      </c>
    </row>
    <row r="838" spans="1:2">
      <c r="A838" s="129" t="s">
        <v>5593</v>
      </c>
      <c r="B838" s="129" t="s">
        <v>8733</v>
      </c>
    </row>
    <row r="839" spans="1:2">
      <c r="A839" s="129" t="s">
        <v>5594</v>
      </c>
      <c r="B839" s="129" t="s">
        <v>8734</v>
      </c>
    </row>
    <row r="840" spans="1:2">
      <c r="A840" s="129" t="s">
        <v>5595</v>
      </c>
      <c r="B840" s="129" t="s">
        <v>8735</v>
      </c>
    </row>
    <row r="841" spans="1:2">
      <c r="A841" s="129" t="s">
        <v>5596</v>
      </c>
      <c r="B841" s="129" t="s">
        <v>8736</v>
      </c>
    </row>
    <row r="842" spans="1:2">
      <c r="A842" s="129" t="s">
        <v>5597</v>
      </c>
      <c r="B842" s="129" t="s">
        <v>8737</v>
      </c>
    </row>
    <row r="843" spans="1:2">
      <c r="A843" s="129" t="s">
        <v>5598</v>
      </c>
      <c r="B843" s="129" t="s">
        <v>8738</v>
      </c>
    </row>
    <row r="844" spans="1:2">
      <c r="A844" s="129" t="s">
        <v>5599</v>
      </c>
      <c r="B844" s="129" t="s">
        <v>8739</v>
      </c>
    </row>
    <row r="845" spans="1:2">
      <c r="A845" s="129" t="s">
        <v>5600</v>
      </c>
      <c r="B845" s="129" t="s">
        <v>8275</v>
      </c>
    </row>
    <row r="846" spans="1:2">
      <c r="A846" s="129" t="s">
        <v>5601</v>
      </c>
      <c r="B846" s="129" t="s">
        <v>8278</v>
      </c>
    </row>
    <row r="847" spans="1:2">
      <c r="A847" s="129" t="s">
        <v>5602</v>
      </c>
      <c r="B847" s="129" t="s">
        <v>8642</v>
      </c>
    </row>
    <row r="848" spans="1:2">
      <c r="A848" s="129" t="s">
        <v>5603</v>
      </c>
      <c r="B848" s="129" t="s">
        <v>8214</v>
      </c>
    </row>
    <row r="849" spans="1:2">
      <c r="A849" s="129" t="s">
        <v>5604</v>
      </c>
      <c r="B849" s="129" t="s">
        <v>8740</v>
      </c>
    </row>
    <row r="850" spans="1:2">
      <c r="A850" s="129" t="s">
        <v>5605</v>
      </c>
      <c r="B850" s="129" t="s">
        <v>8127</v>
      </c>
    </row>
    <row r="851" spans="1:2">
      <c r="A851" s="129" t="s">
        <v>5606</v>
      </c>
      <c r="B851" s="129" t="s">
        <v>8384</v>
      </c>
    </row>
    <row r="852" spans="1:2">
      <c r="A852" s="129" t="s">
        <v>5607</v>
      </c>
      <c r="B852" s="129" t="s">
        <v>8709</v>
      </c>
    </row>
    <row r="853" spans="1:2">
      <c r="A853" s="129" t="s">
        <v>5609</v>
      </c>
      <c r="B853" s="129" t="s">
        <v>8205</v>
      </c>
    </row>
    <row r="854" spans="1:2">
      <c r="A854" s="129" t="s">
        <v>5610</v>
      </c>
      <c r="B854" s="129" t="s">
        <v>8741</v>
      </c>
    </row>
    <row r="855" spans="1:2">
      <c r="A855" s="129" t="s">
        <v>5611</v>
      </c>
      <c r="B855" s="129" t="s">
        <v>8447</v>
      </c>
    </row>
    <row r="856" spans="1:2">
      <c r="A856" s="129" t="s">
        <v>5612</v>
      </c>
      <c r="B856" s="129" t="s">
        <v>8663</v>
      </c>
    </row>
    <row r="857" spans="1:2">
      <c r="A857" s="129" t="s">
        <v>5613</v>
      </c>
      <c r="B857" s="129" t="s">
        <v>8742</v>
      </c>
    </row>
    <row r="858" spans="1:2">
      <c r="A858" s="129" t="s">
        <v>5614</v>
      </c>
      <c r="B858" s="129" t="s">
        <v>8743</v>
      </c>
    </row>
    <row r="859" spans="1:2">
      <c r="A859" s="129" t="s">
        <v>5615</v>
      </c>
      <c r="B859" s="129" t="s">
        <v>8302</v>
      </c>
    </row>
    <row r="860" spans="1:2">
      <c r="A860" s="129" t="s">
        <v>5617</v>
      </c>
      <c r="B860" s="129" t="s">
        <v>8744</v>
      </c>
    </row>
    <row r="861" spans="1:2">
      <c r="A861" s="129" t="s">
        <v>5618</v>
      </c>
      <c r="B861" s="129" t="s">
        <v>8745</v>
      </c>
    </row>
    <row r="862" spans="1:2">
      <c r="A862" s="129" t="s">
        <v>5619</v>
      </c>
      <c r="B862" s="129" t="s">
        <v>8677</v>
      </c>
    </row>
    <row r="863" spans="1:2">
      <c r="A863" s="129" t="s">
        <v>5620</v>
      </c>
      <c r="B863" s="129" t="s">
        <v>8172</v>
      </c>
    </row>
    <row r="864" spans="1:2">
      <c r="A864" s="129" t="s">
        <v>5621</v>
      </c>
      <c r="B864" s="129" t="s">
        <v>8746</v>
      </c>
    </row>
    <row r="865" spans="1:2">
      <c r="A865" s="129" t="s">
        <v>5622</v>
      </c>
      <c r="B865" s="129" t="s">
        <v>8747</v>
      </c>
    </row>
    <row r="866" spans="1:2">
      <c r="A866" s="129" t="s">
        <v>5623</v>
      </c>
      <c r="B866" s="129" t="s">
        <v>8454</v>
      </c>
    </row>
    <row r="867" spans="1:2">
      <c r="A867" s="129" t="s">
        <v>5624</v>
      </c>
      <c r="B867" s="129" t="s">
        <v>8748</v>
      </c>
    </row>
    <row r="868" spans="1:2">
      <c r="A868" s="129" t="s">
        <v>5625</v>
      </c>
      <c r="B868" s="129" t="s">
        <v>8749</v>
      </c>
    </row>
    <row r="869" spans="1:2">
      <c r="A869" s="129" t="s">
        <v>5626</v>
      </c>
      <c r="B869" s="129" t="s">
        <v>8181</v>
      </c>
    </row>
    <row r="870" spans="1:2">
      <c r="A870" s="129" t="s">
        <v>5627</v>
      </c>
      <c r="B870" s="129" t="s">
        <v>8750</v>
      </c>
    </row>
    <row r="871" spans="1:2">
      <c r="A871" s="129" t="s">
        <v>5628</v>
      </c>
      <c r="B871" s="129" t="s">
        <v>8751</v>
      </c>
    </row>
    <row r="872" spans="1:2">
      <c r="A872" s="129" t="s">
        <v>5629</v>
      </c>
      <c r="B872" s="129" t="s">
        <v>8752</v>
      </c>
    </row>
    <row r="873" spans="1:2">
      <c r="A873" s="129" t="s">
        <v>5630</v>
      </c>
      <c r="B873" s="129" t="s">
        <v>8753</v>
      </c>
    </row>
    <row r="874" spans="1:2">
      <c r="A874" s="129" t="s">
        <v>5632</v>
      </c>
      <c r="B874" s="129" t="s">
        <v>8754</v>
      </c>
    </row>
    <row r="875" spans="1:2">
      <c r="A875" s="129" t="s">
        <v>5633</v>
      </c>
      <c r="B875" s="129" t="s">
        <v>8755</v>
      </c>
    </row>
    <row r="876" spans="1:2">
      <c r="A876" s="129" t="s">
        <v>5634</v>
      </c>
      <c r="B876" s="129" t="s">
        <v>8756</v>
      </c>
    </row>
    <row r="877" spans="1:2">
      <c r="A877" s="129" t="s">
        <v>5635</v>
      </c>
      <c r="B877" s="129" t="s">
        <v>8757</v>
      </c>
    </row>
    <row r="878" spans="1:2">
      <c r="A878" s="129" t="s">
        <v>5636</v>
      </c>
      <c r="B878" s="129" t="s">
        <v>8758</v>
      </c>
    </row>
    <row r="879" spans="1:2">
      <c r="A879" s="129" t="s">
        <v>5637</v>
      </c>
      <c r="B879" s="129" t="s">
        <v>8759</v>
      </c>
    </row>
    <row r="880" spans="1:2">
      <c r="A880" s="129" t="s">
        <v>5638</v>
      </c>
      <c r="B880" s="129" t="s">
        <v>8760</v>
      </c>
    </row>
    <row r="881" spans="1:2">
      <c r="A881" s="129" t="s">
        <v>5639</v>
      </c>
      <c r="B881" s="129" t="s">
        <v>8761</v>
      </c>
    </row>
    <row r="882" spans="1:2">
      <c r="A882" s="129" t="s">
        <v>5640</v>
      </c>
      <c r="B882" s="129" t="s">
        <v>8171</v>
      </c>
    </row>
    <row r="883" spans="1:2">
      <c r="A883" s="129" t="s">
        <v>5641</v>
      </c>
      <c r="B883" s="129" t="s">
        <v>8762</v>
      </c>
    </row>
    <row r="884" spans="1:2">
      <c r="A884" s="129" t="s">
        <v>5642</v>
      </c>
      <c r="B884" s="129" t="s">
        <v>8763</v>
      </c>
    </row>
    <row r="885" spans="1:2">
      <c r="A885" s="129" t="s">
        <v>5643</v>
      </c>
      <c r="B885" s="129" t="s">
        <v>8366</v>
      </c>
    </row>
    <row r="886" spans="1:2">
      <c r="A886" s="129" t="s">
        <v>5644</v>
      </c>
      <c r="B886" s="129" t="s">
        <v>8764</v>
      </c>
    </row>
    <row r="887" spans="1:2">
      <c r="A887" s="129" t="s">
        <v>5645</v>
      </c>
      <c r="B887" s="129" t="s">
        <v>8765</v>
      </c>
    </row>
    <row r="888" spans="1:2">
      <c r="A888" s="129" t="s">
        <v>5646</v>
      </c>
      <c r="B888" s="129" t="s">
        <v>8208</v>
      </c>
    </row>
    <row r="889" spans="1:2">
      <c r="A889" s="129" t="s">
        <v>5647</v>
      </c>
      <c r="B889" s="129" t="s">
        <v>8561</v>
      </c>
    </row>
    <row r="890" spans="1:2">
      <c r="A890" s="129" t="s">
        <v>5648</v>
      </c>
      <c r="B890" s="129" t="s">
        <v>8535</v>
      </c>
    </row>
    <row r="891" spans="1:2">
      <c r="A891" s="129" t="s">
        <v>5649</v>
      </c>
      <c r="B891" s="129" t="s">
        <v>8766</v>
      </c>
    </row>
    <row r="892" spans="1:2">
      <c r="A892" s="129" t="s">
        <v>5650</v>
      </c>
      <c r="B892" s="129" t="s">
        <v>8767</v>
      </c>
    </row>
    <row r="893" spans="1:2">
      <c r="A893" s="129" t="s">
        <v>5651</v>
      </c>
      <c r="B893" s="129" t="s">
        <v>8139</v>
      </c>
    </row>
    <row r="894" spans="1:2">
      <c r="A894" s="129" t="s">
        <v>5652</v>
      </c>
      <c r="B894" s="129" t="s">
        <v>8256</v>
      </c>
    </row>
    <row r="895" spans="1:2">
      <c r="A895" s="129" t="s">
        <v>5653</v>
      </c>
      <c r="B895" s="129" t="s">
        <v>8768</v>
      </c>
    </row>
    <row r="896" spans="1:2">
      <c r="A896" s="129" t="s">
        <v>5654</v>
      </c>
      <c r="B896" s="129" t="s">
        <v>8204</v>
      </c>
    </row>
    <row r="897" spans="1:2">
      <c r="A897" s="129" t="s">
        <v>5655</v>
      </c>
      <c r="B897" s="129" t="s">
        <v>8769</v>
      </c>
    </row>
    <row r="898" spans="1:2">
      <c r="A898" s="129" t="s">
        <v>5656</v>
      </c>
      <c r="B898" s="129" t="s">
        <v>8770</v>
      </c>
    </row>
    <row r="899" spans="1:2">
      <c r="A899" s="129" t="s">
        <v>5657</v>
      </c>
      <c r="B899" s="129" t="s">
        <v>8771</v>
      </c>
    </row>
    <row r="900" spans="1:2">
      <c r="A900" s="129" t="s">
        <v>5658</v>
      </c>
      <c r="B900" s="129" t="s">
        <v>8772</v>
      </c>
    </row>
    <row r="901" spans="1:2">
      <c r="A901" s="129" t="s">
        <v>5659</v>
      </c>
      <c r="B901" s="129" t="s">
        <v>8773</v>
      </c>
    </row>
    <row r="902" spans="1:2">
      <c r="A902" s="129" t="s">
        <v>5660</v>
      </c>
      <c r="B902" s="129" t="s">
        <v>8774</v>
      </c>
    </row>
    <row r="903" spans="1:2">
      <c r="A903" s="129" t="s">
        <v>5661</v>
      </c>
      <c r="B903" s="129" t="s">
        <v>8775</v>
      </c>
    </row>
    <row r="904" spans="1:2">
      <c r="A904" s="129" t="s">
        <v>5662</v>
      </c>
      <c r="B904" s="129" t="s">
        <v>8409</v>
      </c>
    </row>
    <row r="905" spans="1:2">
      <c r="A905" s="129" t="s">
        <v>5663</v>
      </c>
      <c r="B905" s="129" t="s">
        <v>8117</v>
      </c>
    </row>
    <row r="906" spans="1:2">
      <c r="A906" s="129" t="s">
        <v>5664</v>
      </c>
      <c r="B906" s="129" t="s">
        <v>8097</v>
      </c>
    </row>
    <row r="907" spans="1:2">
      <c r="A907" s="129" t="s">
        <v>5666</v>
      </c>
      <c r="B907" s="129" t="s">
        <v>8776</v>
      </c>
    </row>
    <row r="908" spans="1:2">
      <c r="A908" s="129" t="s">
        <v>5668</v>
      </c>
      <c r="B908" s="129" t="s">
        <v>8155</v>
      </c>
    </row>
    <row r="909" spans="1:2">
      <c r="A909" s="129" t="s">
        <v>5669</v>
      </c>
      <c r="B909" s="129" t="s">
        <v>8777</v>
      </c>
    </row>
    <row r="910" spans="1:2">
      <c r="A910" s="129" t="s">
        <v>5671</v>
      </c>
      <c r="B910" s="129" t="s">
        <v>8237</v>
      </c>
    </row>
    <row r="911" spans="1:2">
      <c r="A911" s="129" t="s">
        <v>5672</v>
      </c>
      <c r="B911" s="129" t="s">
        <v>8775</v>
      </c>
    </row>
    <row r="912" spans="1:2">
      <c r="A912" s="129" t="s">
        <v>5673</v>
      </c>
      <c r="B912" s="129" t="s">
        <v>8139</v>
      </c>
    </row>
    <row r="913" spans="1:2">
      <c r="A913" s="129" t="s">
        <v>5674</v>
      </c>
      <c r="B913" s="129" t="s">
        <v>8778</v>
      </c>
    </row>
    <row r="914" spans="1:2">
      <c r="A914" s="129" t="s">
        <v>5675</v>
      </c>
      <c r="B914" s="129" t="s">
        <v>8779</v>
      </c>
    </row>
    <row r="915" spans="1:2">
      <c r="A915" s="129" t="s">
        <v>5676</v>
      </c>
      <c r="B915" s="129" t="s">
        <v>8780</v>
      </c>
    </row>
    <row r="916" spans="1:2">
      <c r="A916" s="129" t="s">
        <v>5677</v>
      </c>
      <c r="B916" s="129" t="s">
        <v>8557</v>
      </c>
    </row>
    <row r="917" spans="1:2">
      <c r="A917" s="129" t="s">
        <v>5678</v>
      </c>
      <c r="B917" s="129" t="s">
        <v>8781</v>
      </c>
    </row>
    <row r="918" spans="1:2">
      <c r="A918" s="129" t="s">
        <v>5679</v>
      </c>
      <c r="B918" s="129" t="s">
        <v>8782</v>
      </c>
    </row>
    <row r="919" spans="1:2">
      <c r="A919" s="129" t="s">
        <v>5680</v>
      </c>
      <c r="B919" s="129" t="s">
        <v>8783</v>
      </c>
    </row>
    <row r="920" spans="1:2">
      <c r="A920" s="129" t="s">
        <v>5681</v>
      </c>
      <c r="B920" s="129" t="s">
        <v>8776</v>
      </c>
    </row>
    <row r="921" spans="1:2">
      <c r="A921" s="129" t="s">
        <v>5682</v>
      </c>
      <c r="B921" s="129" t="s">
        <v>8784</v>
      </c>
    </row>
    <row r="922" spans="1:2">
      <c r="A922" s="129" t="s">
        <v>5683</v>
      </c>
      <c r="B922" s="129" t="s">
        <v>8713</v>
      </c>
    </row>
    <row r="923" spans="1:2">
      <c r="A923" s="129" t="s">
        <v>5684</v>
      </c>
      <c r="B923" s="129" t="s">
        <v>8785</v>
      </c>
    </row>
    <row r="924" spans="1:2">
      <c r="A924" s="129" t="s">
        <v>5685</v>
      </c>
      <c r="B924" s="129" t="s">
        <v>8786</v>
      </c>
    </row>
    <row r="925" spans="1:2">
      <c r="A925" s="129" t="s">
        <v>5686</v>
      </c>
      <c r="B925" s="129" t="s">
        <v>8574</v>
      </c>
    </row>
    <row r="926" spans="1:2">
      <c r="A926" s="129" t="s">
        <v>5687</v>
      </c>
      <c r="B926" s="129" t="s">
        <v>8787</v>
      </c>
    </row>
    <row r="927" spans="1:2">
      <c r="A927" s="129" t="s">
        <v>5688</v>
      </c>
      <c r="B927" s="129" t="s">
        <v>8788</v>
      </c>
    </row>
    <row r="928" spans="1:2">
      <c r="A928" s="129" t="s">
        <v>5689</v>
      </c>
      <c r="B928" s="129" t="s">
        <v>8789</v>
      </c>
    </row>
    <row r="929" spans="1:2">
      <c r="A929" s="129" t="s">
        <v>5690</v>
      </c>
      <c r="B929" s="129" t="s">
        <v>8790</v>
      </c>
    </row>
    <row r="930" spans="1:2">
      <c r="A930" s="129" t="s">
        <v>5692</v>
      </c>
      <c r="B930" s="129" t="s">
        <v>8791</v>
      </c>
    </row>
    <row r="931" spans="1:2">
      <c r="A931" s="129" t="s">
        <v>5693</v>
      </c>
      <c r="B931" s="129" t="s">
        <v>8792</v>
      </c>
    </row>
    <row r="932" spans="1:2">
      <c r="A932" s="129" t="s">
        <v>5694</v>
      </c>
      <c r="B932" s="129" t="s">
        <v>8666</v>
      </c>
    </row>
    <row r="933" spans="1:2">
      <c r="A933" s="129" t="s">
        <v>5695</v>
      </c>
      <c r="B933" s="129" t="s">
        <v>8793</v>
      </c>
    </row>
    <row r="934" spans="1:2">
      <c r="A934" s="129" t="s">
        <v>5696</v>
      </c>
      <c r="B934" s="129" t="s">
        <v>8363</v>
      </c>
    </row>
    <row r="935" spans="1:2">
      <c r="A935" s="129" t="s">
        <v>5697</v>
      </c>
      <c r="B935" s="129" t="s">
        <v>8794</v>
      </c>
    </row>
    <row r="936" spans="1:2">
      <c r="A936" s="129" t="s">
        <v>5698</v>
      </c>
      <c r="B936" s="129" t="s">
        <v>8795</v>
      </c>
    </row>
    <row r="937" spans="1:2">
      <c r="A937" s="129" t="s">
        <v>5699</v>
      </c>
      <c r="B937" s="129" t="s">
        <v>8796</v>
      </c>
    </row>
    <row r="938" spans="1:2">
      <c r="A938" s="129" t="s">
        <v>5700</v>
      </c>
      <c r="B938" s="129" t="s">
        <v>8797</v>
      </c>
    </row>
    <row r="939" spans="1:2">
      <c r="A939" s="129" t="s">
        <v>5701</v>
      </c>
      <c r="B939" s="129" t="s">
        <v>8529</v>
      </c>
    </row>
    <row r="940" spans="1:2">
      <c r="A940" s="129" t="s">
        <v>5702</v>
      </c>
      <c r="B940" s="129" t="s">
        <v>8432</v>
      </c>
    </row>
    <row r="941" spans="1:2">
      <c r="A941" s="129" t="s">
        <v>5703</v>
      </c>
      <c r="B941" s="129" t="s">
        <v>8117</v>
      </c>
    </row>
    <row r="942" spans="1:2">
      <c r="A942" s="129" t="s">
        <v>5704</v>
      </c>
      <c r="B942" s="129" t="s">
        <v>8089</v>
      </c>
    </row>
    <row r="943" spans="1:2">
      <c r="A943" s="129" t="s">
        <v>5705</v>
      </c>
      <c r="B943" s="129" t="s">
        <v>8798</v>
      </c>
    </row>
    <row r="944" spans="1:2">
      <c r="A944" s="129" t="s">
        <v>5706</v>
      </c>
      <c r="B944" s="129" t="s">
        <v>8290</v>
      </c>
    </row>
    <row r="945" spans="1:2">
      <c r="A945" s="129" t="s">
        <v>5707</v>
      </c>
      <c r="B945" s="129" t="s">
        <v>8241</v>
      </c>
    </row>
    <row r="946" spans="1:2">
      <c r="A946" s="129" t="s">
        <v>5708</v>
      </c>
      <c r="B946" s="129" t="s">
        <v>8799</v>
      </c>
    </row>
    <row r="947" spans="1:2">
      <c r="A947" s="129" t="s">
        <v>5709</v>
      </c>
      <c r="B947" s="129" t="s">
        <v>8800</v>
      </c>
    </row>
    <row r="948" spans="1:2">
      <c r="A948" s="129" t="s">
        <v>5710</v>
      </c>
      <c r="B948" s="129" t="s">
        <v>8108</v>
      </c>
    </row>
    <row r="949" spans="1:2">
      <c r="A949" s="129" t="s">
        <v>5711</v>
      </c>
      <c r="B949" s="129" t="s">
        <v>8770</v>
      </c>
    </row>
    <row r="950" spans="1:2">
      <c r="A950" s="129" t="s">
        <v>5712</v>
      </c>
      <c r="B950" s="129" t="s">
        <v>8398</v>
      </c>
    </row>
    <row r="951" spans="1:2">
      <c r="A951" s="129" t="s">
        <v>5713</v>
      </c>
      <c r="B951" s="129" t="s">
        <v>8801</v>
      </c>
    </row>
    <row r="952" spans="1:2">
      <c r="A952" s="129" t="s">
        <v>5714</v>
      </c>
      <c r="B952" s="129" t="s">
        <v>8802</v>
      </c>
    </row>
    <row r="953" spans="1:2">
      <c r="A953" s="129" t="s">
        <v>5715</v>
      </c>
      <c r="B953" s="129" t="s">
        <v>8803</v>
      </c>
    </row>
    <row r="954" spans="1:2">
      <c r="A954" s="129" t="s">
        <v>5716</v>
      </c>
      <c r="B954" s="129" t="s">
        <v>8804</v>
      </c>
    </row>
    <row r="955" spans="1:2">
      <c r="A955" s="129" t="s">
        <v>5717</v>
      </c>
      <c r="B955" s="129" t="s">
        <v>8805</v>
      </c>
    </row>
    <row r="956" spans="1:2">
      <c r="A956" s="129" t="s">
        <v>5718</v>
      </c>
      <c r="B956" s="129" t="s">
        <v>8156</v>
      </c>
    </row>
    <row r="957" spans="1:2">
      <c r="A957" s="129" t="s">
        <v>5719</v>
      </c>
      <c r="B957" s="129" t="s">
        <v>8806</v>
      </c>
    </row>
    <row r="958" spans="1:2">
      <c r="A958" s="129" t="s">
        <v>5720</v>
      </c>
      <c r="B958" s="129" t="s">
        <v>8807</v>
      </c>
    </row>
    <row r="959" spans="1:2">
      <c r="A959" s="129" t="s">
        <v>5721</v>
      </c>
      <c r="B959" s="129" t="s">
        <v>8808</v>
      </c>
    </row>
    <row r="960" spans="1:2">
      <c r="A960" s="129" t="s">
        <v>5722</v>
      </c>
      <c r="B960" s="129" t="s">
        <v>8809</v>
      </c>
    </row>
    <row r="961" spans="1:2">
      <c r="A961" s="129" t="s">
        <v>5723</v>
      </c>
      <c r="B961" s="129" t="s">
        <v>8579</v>
      </c>
    </row>
    <row r="962" spans="1:2">
      <c r="A962" s="129" t="s">
        <v>5724</v>
      </c>
      <c r="B962" s="129" t="s">
        <v>8810</v>
      </c>
    </row>
    <row r="963" spans="1:2">
      <c r="A963" s="129" t="s">
        <v>5725</v>
      </c>
      <c r="B963" s="129" t="s">
        <v>8811</v>
      </c>
    </row>
    <row r="964" spans="1:2">
      <c r="A964" s="129" t="s">
        <v>5726</v>
      </c>
      <c r="B964" s="129" t="s">
        <v>8602</v>
      </c>
    </row>
    <row r="965" spans="1:2">
      <c r="A965" s="129" t="s">
        <v>5727</v>
      </c>
      <c r="B965" s="129" t="s">
        <v>8413</v>
      </c>
    </row>
    <row r="966" spans="1:2">
      <c r="A966" s="129" t="s">
        <v>5728</v>
      </c>
      <c r="B966" s="129" t="s">
        <v>8812</v>
      </c>
    </row>
    <row r="967" spans="1:2">
      <c r="A967" s="129" t="s">
        <v>5729</v>
      </c>
      <c r="B967" s="129" t="s">
        <v>8578</v>
      </c>
    </row>
    <row r="968" spans="1:2">
      <c r="A968" s="129" t="s">
        <v>5730</v>
      </c>
      <c r="B968" s="129" t="s">
        <v>8605</v>
      </c>
    </row>
    <row r="969" spans="1:2">
      <c r="A969" s="129" t="s">
        <v>5731</v>
      </c>
      <c r="B969" s="129" t="s">
        <v>8611</v>
      </c>
    </row>
    <row r="970" spans="1:2">
      <c r="A970" s="129" t="s">
        <v>5732</v>
      </c>
      <c r="B970" s="129" t="s">
        <v>8155</v>
      </c>
    </row>
    <row r="971" spans="1:2">
      <c r="A971" s="129" t="s">
        <v>5733</v>
      </c>
      <c r="B971" s="129" t="s">
        <v>8813</v>
      </c>
    </row>
    <row r="972" spans="1:2">
      <c r="A972" s="129" t="s">
        <v>5734</v>
      </c>
      <c r="B972" s="129" t="s">
        <v>8814</v>
      </c>
    </row>
    <row r="973" spans="1:2">
      <c r="A973" s="129" t="s">
        <v>5735</v>
      </c>
      <c r="B973" s="129" t="s">
        <v>8413</v>
      </c>
    </row>
    <row r="974" spans="1:2">
      <c r="A974" s="129" t="s">
        <v>5736</v>
      </c>
      <c r="B974" s="129" t="s">
        <v>8815</v>
      </c>
    </row>
    <row r="975" spans="1:2">
      <c r="A975" s="129" t="s">
        <v>5738</v>
      </c>
      <c r="B975" s="129" t="s">
        <v>8155</v>
      </c>
    </row>
    <row r="976" spans="1:2">
      <c r="A976" s="129" t="s">
        <v>5739</v>
      </c>
      <c r="B976" s="129" t="s">
        <v>8816</v>
      </c>
    </row>
    <row r="977" spans="1:2">
      <c r="A977" s="129" t="s">
        <v>5741</v>
      </c>
      <c r="B977" s="129" t="s">
        <v>8817</v>
      </c>
    </row>
    <row r="978" spans="1:2">
      <c r="A978" s="129" t="s">
        <v>5745</v>
      </c>
      <c r="B978" s="129" t="s">
        <v>8818</v>
      </c>
    </row>
    <row r="979" spans="1:2">
      <c r="A979" s="129" t="s">
        <v>5747</v>
      </c>
      <c r="B979" s="129" t="s">
        <v>8819</v>
      </c>
    </row>
    <row r="980" spans="1:2">
      <c r="A980" s="129" t="s">
        <v>5748</v>
      </c>
      <c r="B980" s="129" t="s">
        <v>8460</v>
      </c>
    </row>
    <row r="981" spans="1:2">
      <c r="A981" s="129" t="s">
        <v>5749</v>
      </c>
      <c r="B981" s="129" t="s">
        <v>8820</v>
      </c>
    </row>
    <row r="982" spans="1:2">
      <c r="A982" s="129" t="s">
        <v>5753</v>
      </c>
      <c r="B982" s="129" t="s">
        <v>8821</v>
      </c>
    </row>
    <row r="983" spans="1:2">
      <c r="A983" s="129" t="s">
        <v>5756</v>
      </c>
      <c r="B983" s="129" t="s">
        <v>8822</v>
      </c>
    </row>
    <row r="984" spans="1:2">
      <c r="A984" s="129" t="s">
        <v>5757</v>
      </c>
      <c r="B984" s="129" t="s">
        <v>8823</v>
      </c>
    </row>
    <row r="985" spans="1:2">
      <c r="A985" s="129" t="s">
        <v>5758</v>
      </c>
      <c r="B985" s="129" t="s">
        <v>8824</v>
      </c>
    </row>
    <row r="986" spans="1:2">
      <c r="A986" s="129" t="s">
        <v>5759</v>
      </c>
      <c r="B986" s="129" t="s">
        <v>8343</v>
      </c>
    </row>
    <row r="987" spans="1:2">
      <c r="A987" s="129" t="s">
        <v>5760</v>
      </c>
      <c r="B987" s="129" t="s">
        <v>8663</v>
      </c>
    </row>
    <row r="988" spans="1:2">
      <c r="A988" s="129" t="s">
        <v>5761</v>
      </c>
      <c r="B988" s="129" t="s">
        <v>8825</v>
      </c>
    </row>
    <row r="989" spans="1:2">
      <c r="A989" s="129" t="s">
        <v>5762</v>
      </c>
      <c r="B989" s="129" t="s">
        <v>8826</v>
      </c>
    </row>
    <row r="990" spans="1:2">
      <c r="A990" s="129" t="s">
        <v>5763</v>
      </c>
      <c r="B990" s="129" t="s">
        <v>8827</v>
      </c>
    </row>
    <row r="991" spans="1:2">
      <c r="A991" s="129" t="s">
        <v>5764</v>
      </c>
      <c r="B991" s="129" t="s">
        <v>8115</v>
      </c>
    </row>
    <row r="992" spans="1:2">
      <c r="A992" s="129" t="s">
        <v>5766</v>
      </c>
      <c r="B992" s="129" t="s">
        <v>8828</v>
      </c>
    </row>
    <row r="993" spans="1:2">
      <c r="A993" s="129" t="s">
        <v>5767</v>
      </c>
      <c r="B993" s="129" t="s">
        <v>8829</v>
      </c>
    </row>
    <row r="994" spans="1:2">
      <c r="A994" s="129" t="s">
        <v>5768</v>
      </c>
      <c r="B994" s="129" t="s">
        <v>8830</v>
      </c>
    </row>
    <row r="995" spans="1:2">
      <c r="A995" s="129" t="s">
        <v>5769</v>
      </c>
      <c r="B995" s="129" t="s">
        <v>8355</v>
      </c>
    </row>
    <row r="996" spans="1:2">
      <c r="A996" s="129" t="s">
        <v>5770</v>
      </c>
      <c r="B996" s="129" t="s">
        <v>8831</v>
      </c>
    </row>
    <row r="997" spans="1:2">
      <c r="A997" s="129" t="s">
        <v>5771</v>
      </c>
      <c r="B997" s="129" t="s">
        <v>8832</v>
      </c>
    </row>
    <row r="998" spans="1:2">
      <c r="A998" s="129" t="s">
        <v>5772</v>
      </c>
      <c r="B998" s="129" t="s">
        <v>8833</v>
      </c>
    </row>
    <row r="999" spans="1:2">
      <c r="A999" s="129" t="s">
        <v>5774</v>
      </c>
      <c r="B999" s="129" t="s">
        <v>8834</v>
      </c>
    </row>
    <row r="1000" spans="1:2">
      <c r="A1000" s="129" t="s">
        <v>5775</v>
      </c>
      <c r="B1000" s="129" t="s">
        <v>8835</v>
      </c>
    </row>
    <row r="1001" spans="1:2">
      <c r="A1001" s="129" t="s">
        <v>5776</v>
      </c>
      <c r="B1001" s="129" t="s">
        <v>8196</v>
      </c>
    </row>
    <row r="1002" spans="1:2">
      <c r="A1002" s="129" t="s">
        <v>5777</v>
      </c>
      <c r="B1002" s="129" t="s">
        <v>8569</v>
      </c>
    </row>
    <row r="1003" spans="1:2">
      <c r="A1003" s="129" t="s">
        <v>5778</v>
      </c>
      <c r="B1003" s="129" t="s">
        <v>8836</v>
      </c>
    </row>
    <row r="1004" spans="1:2">
      <c r="A1004" s="129" t="s">
        <v>5779</v>
      </c>
      <c r="B1004" s="129" t="s">
        <v>8146</v>
      </c>
    </row>
    <row r="1005" spans="1:2">
      <c r="A1005" s="129" t="s">
        <v>5781</v>
      </c>
      <c r="B1005" s="129" t="s">
        <v>8837</v>
      </c>
    </row>
    <row r="1006" spans="1:2">
      <c r="A1006" s="129" t="s">
        <v>5782</v>
      </c>
      <c r="B1006" s="129" t="s">
        <v>8838</v>
      </c>
    </row>
    <row r="1007" spans="1:2">
      <c r="A1007" s="129" t="s">
        <v>5783</v>
      </c>
      <c r="B1007" s="129" t="s">
        <v>8839</v>
      </c>
    </row>
    <row r="1008" spans="1:2">
      <c r="A1008" s="129" t="s">
        <v>5784</v>
      </c>
      <c r="B1008" s="129" t="s">
        <v>8840</v>
      </c>
    </row>
    <row r="1009" spans="1:2">
      <c r="A1009" s="129" t="s">
        <v>5785</v>
      </c>
      <c r="B1009" s="129" t="s">
        <v>8841</v>
      </c>
    </row>
    <row r="1010" spans="1:2">
      <c r="A1010" s="129" t="s">
        <v>5786</v>
      </c>
      <c r="B1010" s="129" t="s">
        <v>8461</v>
      </c>
    </row>
    <row r="1011" spans="1:2">
      <c r="A1011" s="129" t="s">
        <v>5787</v>
      </c>
      <c r="B1011" s="129" t="s">
        <v>8842</v>
      </c>
    </row>
    <row r="1012" spans="1:2">
      <c r="A1012" s="129" t="s">
        <v>5788</v>
      </c>
      <c r="B1012" s="129" t="s">
        <v>8843</v>
      </c>
    </row>
    <row r="1013" spans="1:2">
      <c r="A1013" s="129" t="s">
        <v>5789</v>
      </c>
      <c r="B1013" s="129" t="s">
        <v>8844</v>
      </c>
    </row>
    <row r="1014" spans="1:2">
      <c r="A1014" s="129" t="s">
        <v>5791</v>
      </c>
      <c r="B1014" s="129" t="s">
        <v>8069</v>
      </c>
    </row>
    <row r="1015" spans="1:2">
      <c r="A1015" s="129" t="s">
        <v>5792</v>
      </c>
      <c r="B1015" s="129" t="s">
        <v>8845</v>
      </c>
    </row>
    <row r="1016" spans="1:2">
      <c r="A1016" s="129" t="s">
        <v>5793</v>
      </c>
      <c r="B1016" s="129" t="s">
        <v>8846</v>
      </c>
    </row>
    <row r="1017" spans="1:2">
      <c r="A1017" s="129" t="s">
        <v>5794</v>
      </c>
      <c r="B1017" s="129" t="s">
        <v>8212</v>
      </c>
    </row>
    <row r="1018" spans="1:2">
      <c r="A1018" s="129" t="s">
        <v>5795</v>
      </c>
      <c r="B1018" s="129" t="s">
        <v>8847</v>
      </c>
    </row>
    <row r="1019" spans="1:2">
      <c r="A1019" s="129" t="s">
        <v>5796</v>
      </c>
      <c r="B1019" s="129" t="s">
        <v>8848</v>
      </c>
    </row>
    <row r="1020" spans="1:2">
      <c r="A1020" s="129" t="s">
        <v>5797</v>
      </c>
      <c r="B1020" s="129" t="s">
        <v>8183</v>
      </c>
    </row>
    <row r="1021" spans="1:2">
      <c r="A1021" s="129" t="s">
        <v>5798</v>
      </c>
      <c r="B1021" s="129" t="s">
        <v>8097</v>
      </c>
    </row>
    <row r="1022" spans="1:2">
      <c r="A1022" s="129" t="s">
        <v>5799</v>
      </c>
      <c r="B1022" s="129" t="s">
        <v>8559</v>
      </c>
    </row>
    <row r="1023" spans="1:2">
      <c r="A1023" s="129" t="s">
        <v>5800</v>
      </c>
      <c r="B1023" s="129" t="s">
        <v>8849</v>
      </c>
    </row>
    <row r="1024" spans="1:2">
      <c r="A1024" s="129" t="s">
        <v>5802</v>
      </c>
      <c r="B1024" s="129" t="s">
        <v>8850</v>
      </c>
    </row>
    <row r="1025" spans="1:2">
      <c r="A1025" s="129" t="s">
        <v>5803</v>
      </c>
      <c r="B1025" s="129" t="s">
        <v>8851</v>
      </c>
    </row>
    <row r="1026" spans="1:2">
      <c r="A1026" s="129" t="s">
        <v>5804</v>
      </c>
      <c r="B1026" s="129" t="s">
        <v>8324</v>
      </c>
    </row>
    <row r="1027" spans="1:2">
      <c r="A1027" s="129" t="s">
        <v>5805</v>
      </c>
      <c r="B1027" s="129" t="s">
        <v>8852</v>
      </c>
    </row>
    <row r="1028" spans="1:2">
      <c r="A1028" s="129" t="s">
        <v>5806</v>
      </c>
      <c r="B1028" s="129" t="s">
        <v>8853</v>
      </c>
    </row>
    <row r="1029" spans="1:2">
      <c r="A1029" s="129" t="s">
        <v>5808</v>
      </c>
      <c r="B1029" s="129" t="s">
        <v>8301</v>
      </c>
    </row>
    <row r="1030" spans="1:2">
      <c r="A1030" s="129" t="s">
        <v>5809</v>
      </c>
      <c r="B1030" s="129" t="s">
        <v>8854</v>
      </c>
    </row>
    <row r="1031" spans="1:2">
      <c r="A1031" s="129" t="s">
        <v>5810</v>
      </c>
      <c r="B1031" s="129" t="s">
        <v>8855</v>
      </c>
    </row>
    <row r="1032" spans="1:2">
      <c r="A1032" s="129" t="s">
        <v>5811</v>
      </c>
      <c r="B1032" s="129" t="s">
        <v>8308</v>
      </c>
    </row>
    <row r="1033" spans="1:2">
      <c r="A1033" s="129" t="s">
        <v>5812</v>
      </c>
      <c r="B1033" s="129" t="s">
        <v>8856</v>
      </c>
    </row>
    <row r="1034" spans="1:2">
      <c r="A1034" s="129" t="s">
        <v>5813</v>
      </c>
      <c r="B1034" s="129" t="s">
        <v>8845</v>
      </c>
    </row>
    <row r="1035" spans="1:2">
      <c r="A1035" s="129" t="s">
        <v>5815</v>
      </c>
      <c r="B1035" s="129" t="s">
        <v>8857</v>
      </c>
    </row>
    <row r="1036" spans="1:2">
      <c r="A1036" s="129" t="s">
        <v>5816</v>
      </c>
      <c r="B1036" s="129" t="s">
        <v>8858</v>
      </c>
    </row>
    <row r="1037" spans="1:2">
      <c r="A1037" s="129" t="s">
        <v>5817</v>
      </c>
      <c r="B1037" s="129" t="s">
        <v>8121</v>
      </c>
    </row>
    <row r="1038" spans="1:2">
      <c r="A1038" s="129" t="s">
        <v>5818</v>
      </c>
      <c r="B1038" s="129" t="s">
        <v>8223</v>
      </c>
    </row>
    <row r="1039" spans="1:2">
      <c r="A1039" s="129" t="s">
        <v>5819</v>
      </c>
      <c r="B1039" s="129" t="s">
        <v>8446</v>
      </c>
    </row>
    <row r="1040" spans="1:2">
      <c r="A1040" s="129" t="s">
        <v>5820</v>
      </c>
      <c r="B1040" s="129" t="s">
        <v>8859</v>
      </c>
    </row>
    <row r="1041" spans="1:2">
      <c r="A1041" s="129" t="s">
        <v>5821</v>
      </c>
      <c r="B1041" s="129" t="s">
        <v>8183</v>
      </c>
    </row>
    <row r="1042" spans="1:2">
      <c r="A1042" s="129" t="s">
        <v>5822</v>
      </c>
      <c r="B1042" s="129" t="s">
        <v>8860</v>
      </c>
    </row>
    <row r="1043" spans="1:2">
      <c r="A1043" s="129" t="s">
        <v>5823</v>
      </c>
      <c r="B1043" s="129" t="s">
        <v>8108</v>
      </c>
    </row>
    <row r="1044" spans="1:2">
      <c r="A1044" s="129" t="s">
        <v>5825</v>
      </c>
      <c r="B1044" s="129" t="s">
        <v>8861</v>
      </c>
    </row>
    <row r="1045" spans="1:2">
      <c r="A1045" s="129" t="s">
        <v>5826</v>
      </c>
      <c r="B1045" s="129" t="s">
        <v>8862</v>
      </c>
    </row>
    <row r="1046" spans="1:2">
      <c r="A1046" s="129" t="s">
        <v>5828</v>
      </c>
      <c r="B1046" s="129" t="s">
        <v>8863</v>
      </c>
    </row>
    <row r="1047" spans="1:2">
      <c r="A1047" s="129" t="s">
        <v>5830</v>
      </c>
      <c r="B1047" s="129" t="s">
        <v>8864</v>
      </c>
    </row>
    <row r="1048" spans="1:2">
      <c r="A1048" s="129" t="s">
        <v>5831</v>
      </c>
      <c r="B1048" s="129" t="s">
        <v>8865</v>
      </c>
    </row>
    <row r="1049" spans="1:2">
      <c r="A1049" s="129" t="s">
        <v>5835</v>
      </c>
      <c r="B1049" s="129" t="s">
        <v>8363</v>
      </c>
    </row>
    <row r="1050" spans="1:2">
      <c r="A1050" s="129" t="s">
        <v>5838</v>
      </c>
      <c r="B1050" s="129" t="s">
        <v>8559</v>
      </c>
    </row>
    <row r="1051" spans="1:2">
      <c r="A1051" s="129" t="s">
        <v>5841</v>
      </c>
      <c r="B1051" s="129" t="s">
        <v>8866</v>
      </c>
    </row>
    <row r="1052" spans="1:2">
      <c r="A1052" s="129" t="s">
        <v>5844</v>
      </c>
      <c r="B1052" s="129" t="s">
        <v>8867</v>
      </c>
    </row>
    <row r="1053" spans="1:2">
      <c r="A1053" s="129" t="s">
        <v>5845</v>
      </c>
      <c r="B1053" s="129" t="s">
        <v>8798</v>
      </c>
    </row>
    <row r="1054" spans="1:2">
      <c r="A1054" s="129" t="s">
        <v>5846</v>
      </c>
      <c r="B1054" s="129" t="s">
        <v>8199</v>
      </c>
    </row>
    <row r="1055" spans="1:2">
      <c r="A1055" s="129" t="s">
        <v>5847</v>
      </c>
      <c r="B1055" s="129" t="s">
        <v>8868</v>
      </c>
    </row>
    <row r="1056" spans="1:2">
      <c r="A1056" s="129" t="s">
        <v>5848</v>
      </c>
      <c r="B1056" s="129" t="s">
        <v>8869</v>
      </c>
    </row>
    <row r="1057" spans="1:2">
      <c r="A1057" s="129" t="s">
        <v>5849</v>
      </c>
      <c r="B1057" s="129" t="s">
        <v>8466</v>
      </c>
    </row>
    <row r="1058" spans="1:2">
      <c r="A1058" s="129" t="s">
        <v>5850</v>
      </c>
      <c r="B1058" s="129" t="s">
        <v>8615</v>
      </c>
    </row>
    <row r="1059" spans="1:2">
      <c r="A1059" s="129" t="s">
        <v>5851</v>
      </c>
      <c r="B1059" s="129" t="s">
        <v>8742</v>
      </c>
    </row>
    <row r="1060" spans="1:2">
      <c r="A1060" s="129" t="s">
        <v>5852</v>
      </c>
      <c r="B1060" s="129" t="s">
        <v>8870</v>
      </c>
    </row>
    <row r="1061" spans="1:2">
      <c r="A1061" s="129" t="s">
        <v>5854</v>
      </c>
      <c r="B1061" s="129" t="s">
        <v>8079</v>
      </c>
    </row>
    <row r="1062" spans="1:2">
      <c r="A1062" s="129" t="s">
        <v>5855</v>
      </c>
      <c r="B1062" s="129" t="s">
        <v>8196</v>
      </c>
    </row>
    <row r="1063" spans="1:2">
      <c r="A1063" s="129" t="s">
        <v>5856</v>
      </c>
      <c r="B1063" s="129" t="s">
        <v>8871</v>
      </c>
    </row>
    <row r="1064" spans="1:2">
      <c r="A1064" s="129" t="s">
        <v>5857</v>
      </c>
      <c r="B1064" s="129" t="s">
        <v>8872</v>
      </c>
    </row>
    <row r="1065" spans="1:2">
      <c r="A1065" s="129" t="s">
        <v>5858</v>
      </c>
      <c r="B1065" s="129" t="s">
        <v>8101</v>
      </c>
    </row>
    <row r="1066" spans="1:2">
      <c r="A1066" s="129" t="s">
        <v>5859</v>
      </c>
      <c r="B1066" s="129" t="s">
        <v>8324</v>
      </c>
    </row>
    <row r="1067" spans="1:2">
      <c r="A1067" s="129" t="s">
        <v>5860</v>
      </c>
      <c r="B1067" s="129" t="s">
        <v>8808</v>
      </c>
    </row>
    <row r="1068" spans="1:2">
      <c r="A1068" s="129" t="s">
        <v>5861</v>
      </c>
      <c r="B1068" s="129" t="s">
        <v>8853</v>
      </c>
    </row>
    <row r="1069" spans="1:2">
      <c r="A1069" s="129" t="s">
        <v>5863</v>
      </c>
      <c r="B1069" s="129" t="s">
        <v>8366</v>
      </c>
    </row>
    <row r="1070" spans="1:2">
      <c r="A1070" s="129" t="s">
        <v>5864</v>
      </c>
      <c r="B1070" s="129" t="s">
        <v>8172</v>
      </c>
    </row>
    <row r="1071" spans="1:2">
      <c r="A1071" s="129" t="s">
        <v>5865</v>
      </c>
      <c r="B1071" s="129" t="s">
        <v>8873</v>
      </c>
    </row>
    <row r="1072" spans="1:2">
      <c r="A1072" s="129" t="s">
        <v>5866</v>
      </c>
      <c r="B1072" s="129" t="s">
        <v>8874</v>
      </c>
    </row>
    <row r="1073" spans="1:2">
      <c r="A1073" s="129" t="s">
        <v>5867</v>
      </c>
      <c r="B1073" s="129" t="s">
        <v>8161</v>
      </c>
    </row>
    <row r="1074" spans="1:2">
      <c r="A1074" s="129" t="s">
        <v>5868</v>
      </c>
      <c r="B1074" s="129" t="s">
        <v>8205</v>
      </c>
    </row>
    <row r="1075" spans="1:2">
      <c r="A1075" s="129" t="s">
        <v>5869</v>
      </c>
      <c r="B1075" s="129" t="s">
        <v>8640</v>
      </c>
    </row>
    <row r="1076" spans="1:2">
      <c r="A1076" s="129" t="s">
        <v>5871</v>
      </c>
      <c r="B1076" s="129" t="s">
        <v>8875</v>
      </c>
    </row>
    <row r="1077" spans="1:2">
      <c r="A1077" s="129" t="s">
        <v>5872</v>
      </c>
      <c r="B1077" s="129" t="s">
        <v>8876</v>
      </c>
    </row>
    <row r="1078" spans="1:2">
      <c r="A1078" s="129" t="s">
        <v>5873</v>
      </c>
      <c r="B1078" s="129" t="s">
        <v>8877</v>
      </c>
    </row>
    <row r="1079" spans="1:2">
      <c r="A1079" s="129" t="s">
        <v>5874</v>
      </c>
      <c r="B1079" s="129" t="s">
        <v>8878</v>
      </c>
    </row>
    <row r="1080" spans="1:2">
      <c r="A1080" s="129" t="s">
        <v>5875</v>
      </c>
      <c r="B1080" s="129" t="s">
        <v>8606</v>
      </c>
    </row>
    <row r="1081" spans="1:2">
      <c r="A1081" s="129" t="s">
        <v>5876</v>
      </c>
      <c r="B1081" s="129" t="s">
        <v>8879</v>
      </c>
    </row>
    <row r="1082" spans="1:2">
      <c r="A1082" s="129" t="s">
        <v>5877</v>
      </c>
      <c r="B1082" s="129" t="s">
        <v>8338</v>
      </c>
    </row>
    <row r="1083" spans="1:2">
      <c r="A1083" s="129" t="s">
        <v>5878</v>
      </c>
      <c r="B1083" s="129" t="s">
        <v>8808</v>
      </c>
    </row>
    <row r="1084" spans="1:2">
      <c r="A1084" s="129" t="s">
        <v>5879</v>
      </c>
      <c r="B1084" s="129" t="s">
        <v>8880</v>
      </c>
    </row>
    <row r="1085" spans="1:2">
      <c r="A1085" s="129" t="s">
        <v>5880</v>
      </c>
      <c r="B1085" s="129" t="s">
        <v>8881</v>
      </c>
    </row>
    <row r="1086" spans="1:2">
      <c r="A1086" s="129" t="s">
        <v>5881</v>
      </c>
      <c r="B1086" s="129" t="s">
        <v>8246</v>
      </c>
    </row>
    <row r="1087" spans="1:2">
      <c r="A1087" s="129" t="s">
        <v>5882</v>
      </c>
      <c r="B1087" s="129" t="s">
        <v>8149</v>
      </c>
    </row>
    <row r="1088" spans="1:2">
      <c r="A1088" s="129" t="s">
        <v>5883</v>
      </c>
      <c r="B1088" s="129" t="s">
        <v>8882</v>
      </c>
    </row>
    <row r="1089" spans="1:2">
      <c r="A1089" s="129" t="s">
        <v>5884</v>
      </c>
      <c r="B1089" s="129" t="s">
        <v>8547</v>
      </c>
    </row>
    <row r="1090" spans="1:2">
      <c r="A1090" s="129" t="s">
        <v>5885</v>
      </c>
      <c r="B1090" s="129" t="s">
        <v>8883</v>
      </c>
    </row>
    <row r="1091" spans="1:2">
      <c r="A1091" s="129" t="s">
        <v>5886</v>
      </c>
      <c r="B1091" s="129" t="s">
        <v>8884</v>
      </c>
    </row>
    <row r="1092" spans="1:2">
      <c r="A1092" s="129" t="s">
        <v>5887</v>
      </c>
      <c r="B1092" s="129" t="s">
        <v>8119</v>
      </c>
    </row>
    <row r="1093" spans="1:2">
      <c r="A1093" s="129" t="s">
        <v>5888</v>
      </c>
      <c r="B1093" s="129" t="s">
        <v>8885</v>
      </c>
    </row>
    <row r="1094" spans="1:2">
      <c r="A1094" s="129" t="s">
        <v>5890</v>
      </c>
      <c r="B1094" s="129" t="s">
        <v>8444</v>
      </c>
    </row>
    <row r="1095" spans="1:2">
      <c r="A1095" s="129" t="s">
        <v>5891</v>
      </c>
      <c r="B1095" s="129" t="s">
        <v>8886</v>
      </c>
    </row>
    <row r="1096" spans="1:2">
      <c r="A1096" s="129" t="s">
        <v>5892</v>
      </c>
      <c r="B1096" s="129" t="s">
        <v>8887</v>
      </c>
    </row>
    <row r="1097" spans="1:2">
      <c r="A1097" s="129" t="s">
        <v>5893</v>
      </c>
      <c r="B1097" s="129" t="s">
        <v>8888</v>
      </c>
    </row>
    <row r="1098" spans="1:2">
      <c r="A1098" s="129" t="s">
        <v>5894</v>
      </c>
      <c r="B1098" s="129" t="s">
        <v>8829</v>
      </c>
    </row>
    <row r="1099" spans="1:2">
      <c r="A1099" s="129" t="s">
        <v>5895</v>
      </c>
      <c r="B1099" s="129" t="s">
        <v>8587</v>
      </c>
    </row>
    <row r="1100" spans="1:2">
      <c r="A1100" s="129" t="s">
        <v>5897</v>
      </c>
      <c r="B1100" s="129" t="s">
        <v>8574</v>
      </c>
    </row>
    <row r="1101" spans="1:2">
      <c r="A1101" s="129" t="s">
        <v>5899</v>
      </c>
      <c r="B1101" s="129" t="s">
        <v>8214</v>
      </c>
    </row>
    <row r="1102" spans="1:2">
      <c r="A1102" s="129" t="s">
        <v>5900</v>
      </c>
      <c r="B1102" s="129" t="s">
        <v>8869</v>
      </c>
    </row>
    <row r="1103" spans="1:2">
      <c r="A1103" s="129" t="s">
        <v>5901</v>
      </c>
      <c r="B1103" s="129" t="s">
        <v>8889</v>
      </c>
    </row>
    <row r="1104" spans="1:2">
      <c r="A1104" s="129" t="s">
        <v>5902</v>
      </c>
      <c r="B1104" s="129" t="s">
        <v>8890</v>
      </c>
    </row>
    <row r="1105" spans="1:2">
      <c r="A1105" s="129" t="s">
        <v>5903</v>
      </c>
      <c r="B1105" s="129" t="s">
        <v>8371</v>
      </c>
    </row>
    <row r="1106" spans="1:2">
      <c r="A1106" s="129" t="s">
        <v>5904</v>
      </c>
      <c r="B1106" s="129" t="s">
        <v>8891</v>
      </c>
    </row>
    <row r="1107" spans="1:2">
      <c r="A1107" s="129" t="s">
        <v>5905</v>
      </c>
      <c r="B1107" s="129" t="s">
        <v>8472</v>
      </c>
    </row>
    <row r="1108" spans="1:2">
      <c r="A1108" s="129" t="s">
        <v>5906</v>
      </c>
      <c r="B1108" s="129" t="s">
        <v>8892</v>
      </c>
    </row>
    <row r="1109" spans="1:2">
      <c r="A1109" s="129" t="s">
        <v>5907</v>
      </c>
      <c r="B1109" s="129" t="s">
        <v>8893</v>
      </c>
    </row>
    <row r="1110" spans="1:2">
      <c r="A1110" s="129" t="s">
        <v>5909</v>
      </c>
      <c r="B1110" s="129" t="s">
        <v>8894</v>
      </c>
    </row>
    <row r="1111" spans="1:2">
      <c r="A1111" s="129" t="s">
        <v>5911</v>
      </c>
      <c r="B1111" s="129" t="s">
        <v>8895</v>
      </c>
    </row>
    <row r="1112" spans="1:2">
      <c r="A1112" s="129" t="s">
        <v>5912</v>
      </c>
      <c r="B1112" s="129" t="s">
        <v>8896</v>
      </c>
    </row>
    <row r="1113" spans="1:2">
      <c r="A1113" s="129" t="s">
        <v>5913</v>
      </c>
      <c r="B1113" s="129" t="s">
        <v>8897</v>
      </c>
    </row>
    <row r="1114" spans="1:2">
      <c r="A1114" s="129" t="s">
        <v>5914</v>
      </c>
      <c r="B1114" s="129" t="s">
        <v>8898</v>
      </c>
    </row>
    <row r="1115" spans="1:2">
      <c r="A1115" s="129" t="s">
        <v>5915</v>
      </c>
      <c r="B1115" s="129" t="s">
        <v>8899</v>
      </c>
    </row>
    <row r="1116" spans="1:2">
      <c r="A1116" s="129" t="s">
        <v>5916</v>
      </c>
      <c r="B1116" s="129" t="s">
        <v>8570</v>
      </c>
    </row>
    <row r="1117" spans="1:2">
      <c r="A1117" s="129" t="s">
        <v>5917</v>
      </c>
      <c r="B1117" s="129" t="s">
        <v>8380</v>
      </c>
    </row>
    <row r="1118" spans="1:2">
      <c r="A1118" s="129" t="s">
        <v>5918</v>
      </c>
      <c r="B1118" s="129" t="s">
        <v>8889</v>
      </c>
    </row>
    <row r="1119" spans="1:2">
      <c r="A1119" s="129" t="s">
        <v>5919</v>
      </c>
      <c r="B1119" s="129" t="s">
        <v>8900</v>
      </c>
    </row>
    <row r="1120" spans="1:2">
      <c r="A1120" s="129" t="s">
        <v>5920</v>
      </c>
      <c r="B1120" s="129" t="s">
        <v>8447</v>
      </c>
    </row>
    <row r="1121" spans="1:2">
      <c r="A1121" s="129" t="s">
        <v>5921</v>
      </c>
      <c r="B1121" s="129" t="s">
        <v>8901</v>
      </c>
    </row>
    <row r="1122" spans="1:2">
      <c r="A1122" s="129" t="s">
        <v>5922</v>
      </c>
      <c r="B1122" s="129" t="s">
        <v>8902</v>
      </c>
    </row>
    <row r="1123" spans="1:2">
      <c r="A1123" s="129" t="s">
        <v>5923</v>
      </c>
      <c r="B1123" s="129" t="s">
        <v>8756</v>
      </c>
    </row>
    <row r="1124" spans="1:2">
      <c r="A1124" s="129" t="s">
        <v>5924</v>
      </c>
      <c r="B1124" s="129" t="s">
        <v>8903</v>
      </c>
    </row>
    <row r="1125" spans="1:2">
      <c r="A1125" s="129" t="s">
        <v>5925</v>
      </c>
      <c r="B1125" s="129" t="s">
        <v>8381</v>
      </c>
    </row>
    <row r="1126" spans="1:2">
      <c r="A1126" s="129" t="s">
        <v>5926</v>
      </c>
      <c r="B1126" s="129" t="s">
        <v>8904</v>
      </c>
    </row>
    <row r="1127" spans="1:2">
      <c r="A1127" s="129" t="s">
        <v>5927</v>
      </c>
      <c r="B1127" s="129" t="s">
        <v>8099</v>
      </c>
    </row>
    <row r="1128" spans="1:2">
      <c r="A1128" s="129" t="s">
        <v>5928</v>
      </c>
      <c r="B1128" s="129" t="s">
        <v>8905</v>
      </c>
    </row>
    <row r="1129" spans="1:2">
      <c r="A1129" s="129" t="s">
        <v>5929</v>
      </c>
      <c r="B1129" s="129" t="s">
        <v>8906</v>
      </c>
    </row>
    <row r="1130" spans="1:2">
      <c r="A1130" s="129" t="s">
        <v>5930</v>
      </c>
      <c r="B1130" s="129" t="s">
        <v>8907</v>
      </c>
    </row>
    <row r="1131" spans="1:2">
      <c r="A1131" s="129" t="s">
        <v>5931</v>
      </c>
      <c r="B1131" s="129" t="s">
        <v>8196</v>
      </c>
    </row>
    <row r="1132" spans="1:2">
      <c r="A1132" s="129" t="s">
        <v>5932</v>
      </c>
      <c r="B1132" s="129" t="s">
        <v>8908</v>
      </c>
    </row>
    <row r="1133" spans="1:2">
      <c r="A1133" s="129" t="s">
        <v>5933</v>
      </c>
      <c r="B1133" s="129" t="s">
        <v>8241</v>
      </c>
    </row>
    <row r="1134" spans="1:2">
      <c r="A1134" s="129" t="s">
        <v>5934</v>
      </c>
      <c r="B1134" s="129" t="s">
        <v>8357</v>
      </c>
    </row>
    <row r="1135" spans="1:2">
      <c r="A1135" s="129" t="s">
        <v>5935</v>
      </c>
      <c r="B1135" s="129" t="s">
        <v>8909</v>
      </c>
    </row>
    <row r="1136" spans="1:2">
      <c r="A1136" s="129" t="s">
        <v>5936</v>
      </c>
      <c r="B1136" s="129" t="s">
        <v>8910</v>
      </c>
    </row>
    <row r="1137" spans="1:2">
      <c r="A1137" s="129" t="s">
        <v>5937</v>
      </c>
      <c r="B1137" s="129" t="s">
        <v>8911</v>
      </c>
    </row>
    <row r="1138" spans="1:2">
      <c r="A1138" s="129" t="s">
        <v>5938</v>
      </c>
      <c r="B1138" s="129" t="s">
        <v>8912</v>
      </c>
    </row>
    <row r="1139" spans="1:2">
      <c r="A1139" s="129" t="s">
        <v>5939</v>
      </c>
      <c r="B1139" s="129" t="s">
        <v>8913</v>
      </c>
    </row>
    <row r="1140" spans="1:2">
      <c r="A1140" s="129" t="s">
        <v>5940</v>
      </c>
      <c r="B1140" s="129" t="s">
        <v>8115</v>
      </c>
    </row>
    <row r="1141" spans="1:2">
      <c r="A1141" s="129" t="s">
        <v>5941</v>
      </c>
      <c r="B1141" s="129" t="s">
        <v>8267</v>
      </c>
    </row>
    <row r="1142" spans="1:2">
      <c r="A1142" s="129" t="s">
        <v>5942</v>
      </c>
      <c r="B1142" s="129" t="s">
        <v>8170</v>
      </c>
    </row>
    <row r="1143" spans="1:2">
      <c r="A1143" s="129" t="s">
        <v>5943</v>
      </c>
      <c r="B1143" s="129" t="s">
        <v>8914</v>
      </c>
    </row>
    <row r="1144" spans="1:2">
      <c r="A1144" s="129" t="s">
        <v>5944</v>
      </c>
      <c r="B1144" s="129" t="s">
        <v>8181</v>
      </c>
    </row>
    <row r="1145" spans="1:2">
      <c r="A1145" s="129" t="s">
        <v>5945</v>
      </c>
      <c r="B1145" s="129" t="s">
        <v>8915</v>
      </c>
    </row>
    <row r="1146" spans="1:2">
      <c r="A1146" s="129" t="s">
        <v>5946</v>
      </c>
      <c r="B1146" s="129" t="s">
        <v>8609</v>
      </c>
    </row>
    <row r="1147" spans="1:2">
      <c r="A1147" s="129" t="s">
        <v>5947</v>
      </c>
      <c r="B1147" s="129" t="s">
        <v>8916</v>
      </c>
    </row>
    <row r="1148" spans="1:2">
      <c r="A1148" s="129" t="s">
        <v>5949</v>
      </c>
      <c r="B1148" s="129" t="s">
        <v>8917</v>
      </c>
    </row>
    <row r="1149" spans="1:2">
      <c r="A1149" s="129" t="s">
        <v>5950</v>
      </c>
      <c r="B1149" s="129" t="s">
        <v>8072</v>
      </c>
    </row>
    <row r="1150" spans="1:2">
      <c r="A1150" s="129" t="s">
        <v>5951</v>
      </c>
      <c r="B1150" s="129" t="s">
        <v>8363</v>
      </c>
    </row>
    <row r="1151" spans="1:2">
      <c r="A1151" s="129" t="s">
        <v>5952</v>
      </c>
      <c r="B1151" s="129" t="s">
        <v>8796</v>
      </c>
    </row>
    <row r="1152" spans="1:2">
      <c r="A1152" s="129" t="s">
        <v>5953</v>
      </c>
      <c r="B1152" s="129" t="s">
        <v>8493</v>
      </c>
    </row>
    <row r="1153" spans="1:2">
      <c r="A1153" s="129" t="s">
        <v>5954</v>
      </c>
      <c r="B1153" s="129" t="s">
        <v>8199</v>
      </c>
    </row>
    <row r="1154" spans="1:2">
      <c r="A1154" s="129" t="s">
        <v>5957</v>
      </c>
      <c r="B1154" s="129" t="s">
        <v>8918</v>
      </c>
    </row>
    <row r="1155" spans="1:2">
      <c r="A1155" s="129" t="s">
        <v>5959</v>
      </c>
      <c r="B1155" s="129" t="s">
        <v>8919</v>
      </c>
    </row>
    <row r="1156" spans="1:2">
      <c r="A1156" s="129" t="s">
        <v>5960</v>
      </c>
      <c r="B1156" s="129" t="s">
        <v>8115</v>
      </c>
    </row>
    <row r="1157" spans="1:2">
      <c r="A1157" s="129" t="s">
        <v>5961</v>
      </c>
      <c r="B1157" s="129" t="s">
        <v>8920</v>
      </c>
    </row>
    <row r="1158" spans="1:2">
      <c r="A1158" s="129" t="s">
        <v>5962</v>
      </c>
      <c r="B1158" s="129" t="s">
        <v>8921</v>
      </c>
    </row>
    <row r="1159" spans="1:2">
      <c r="A1159" s="129" t="s">
        <v>5963</v>
      </c>
      <c r="B1159" s="129" t="s">
        <v>8113</v>
      </c>
    </row>
    <row r="1160" spans="1:2">
      <c r="A1160" s="129" t="s">
        <v>5964</v>
      </c>
      <c r="B1160" s="129" t="s">
        <v>8112</v>
      </c>
    </row>
    <row r="1161" spans="1:2">
      <c r="A1161" s="129" t="s">
        <v>8922</v>
      </c>
      <c r="B1161" s="129" t="s">
        <v>8923</v>
      </c>
    </row>
    <row r="1162" spans="1:2">
      <c r="A1162" s="129" t="s">
        <v>5965</v>
      </c>
      <c r="B1162" s="129" t="s">
        <v>8924</v>
      </c>
    </row>
    <row r="1163" spans="1:2">
      <c r="A1163" s="129" t="s">
        <v>5966</v>
      </c>
      <c r="B1163" s="129" t="s">
        <v>8119</v>
      </c>
    </row>
    <row r="1164" spans="1:2">
      <c r="A1164" s="129" t="s">
        <v>5967</v>
      </c>
      <c r="B1164" s="129" t="s">
        <v>8925</v>
      </c>
    </row>
    <row r="1165" spans="1:2">
      <c r="A1165" s="129" t="s">
        <v>5969</v>
      </c>
      <c r="B1165" s="129" t="s">
        <v>8180</v>
      </c>
    </row>
    <row r="1166" spans="1:2">
      <c r="A1166" s="129" t="s">
        <v>5970</v>
      </c>
      <c r="B1166" s="129" t="s">
        <v>8926</v>
      </c>
    </row>
    <row r="1167" spans="1:2">
      <c r="A1167" s="129" t="s">
        <v>5971</v>
      </c>
      <c r="B1167" s="129" t="s">
        <v>8927</v>
      </c>
    </row>
    <row r="1168" spans="1:2">
      <c r="A1168" s="129" t="s">
        <v>5972</v>
      </c>
      <c r="B1168" s="129" t="s">
        <v>8928</v>
      </c>
    </row>
    <row r="1169" spans="1:2">
      <c r="A1169" s="129" t="s">
        <v>5975</v>
      </c>
      <c r="B1169" s="129" t="s">
        <v>8929</v>
      </c>
    </row>
    <row r="1170" spans="1:2">
      <c r="A1170" s="129" t="s">
        <v>5977</v>
      </c>
      <c r="B1170" s="129" t="s">
        <v>8869</v>
      </c>
    </row>
    <row r="1171" spans="1:2">
      <c r="A1171" s="129" t="s">
        <v>5985</v>
      </c>
      <c r="B1171" s="129" t="s">
        <v>8707</v>
      </c>
    </row>
    <row r="1172" spans="1:2">
      <c r="A1172" s="129" t="s">
        <v>5990</v>
      </c>
      <c r="B1172" s="129" t="s">
        <v>8930</v>
      </c>
    </row>
    <row r="1173" spans="1:2">
      <c r="A1173" s="129" t="s">
        <v>5999</v>
      </c>
      <c r="B1173" s="129" t="s">
        <v>8365</v>
      </c>
    </row>
    <row r="1174" spans="1:2">
      <c r="A1174" s="129" t="s">
        <v>6000</v>
      </c>
      <c r="B1174" s="129" t="s">
        <v>8606</v>
      </c>
    </row>
    <row r="1175" spans="1:2">
      <c r="A1175" s="129" t="s">
        <v>6002</v>
      </c>
      <c r="B1175" s="129" t="s">
        <v>8931</v>
      </c>
    </row>
    <row r="1176" spans="1:2">
      <c r="A1176" s="129" t="s">
        <v>6004</v>
      </c>
      <c r="B1176" s="129" t="s">
        <v>8932</v>
      </c>
    </row>
    <row r="1177" spans="1:2">
      <c r="A1177" s="129" t="s">
        <v>6005</v>
      </c>
      <c r="B1177" s="129" t="s">
        <v>8933</v>
      </c>
    </row>
    <row r="1178" spans="1:2">
      <c r="A1178" s="129" t="s">
        <v>6006</v>
      </c>
      <c r="B1178" s="129" t="s">
        <v>8934</v>
      </c>
    </row>
    <row r="1179" spans="1:2">
      <c r="A1179" s="129" t="s">
        <v>6007</v>
      </c>
      <c r="B1179" s="129" t="s">
        <v>8515</v>
      </c>
    </row>
    <row r="1180" spans="1:2">
      <c r="A1180" s="129" t="s">
        <v>6008</v>
      </c>
      <c r="B1180" s="129" t="s">
        <v>8935</v>
      </c>
    </row>
    <row r="1181" spans="1:2">
      <c r="A1181" s="129" t="s">
        <v>6009</v>
      </c>
      <c r="B1181" s="129" t="s">
        <v>8196</v>
      </c>
    </row>
    <row r="1182" spans="1:2">
      <c r="A1182" s="129" t="s">
        <v>6010</v>
      </c>
      <c r="B1182" s="129" t="s">
        <v>8936</v>
      </c>
    </row>
    <row r="1183" spans="1:2">
      <c r="A1183" s="129" t="s">
        <v>6011</v>
      </c>
      <c r="B1183" s="129" t="s">
        <v>8937</v>
      </c>
    </row>
    <row r="1184" spans="1:2">
      <c r="A1184" s="129" t="s">
        <v>6012</v>
      </c>
      <c r="B1184" s="129" t="s">
        <v>8938</v>
      </c>
    </row>
    <row r="1185" spans="1:2">
      <c r="A1185" s="129" t="s">
        <v>6013</v>
      </c>
      <c r="B1185" s="129" t="s">
        <v>8204</v>
      </c>
    </row>
    <row r="1186" spans="1:2">
      <c r="A1186" s="129" t="s">
        <v>6014</v>
      </c>
      <c r="B1186" s="129" t="s">
        <v>8336</v>
      </c>
    </row>
    <row r="1187" spans="1:2">
      <c r="A1187" s="129" t="s">
        <v>6015</v>
      </c>
      <c r="B1187" s="129" t="s">
        <v>8189</v>
      </c>
    </row>
    <row r="1188" spans="1:2">
      <c r="A1188" s="129" t="s">
        <v>6016</v>
      </c>
      <c r="B1188" s="129" t="s">
        <v>8114</v>
      </c>
    </row>
    <row r="1189" spans="1:2">
      <c r="A1189" s="129" t="s">
        <v>6017</v>
      </c>
      <c r="B1189" s="129" t="s">
        <v>8939</v>
      </c>
    </row>
    <row r="1190" spans="1:2">
      <c r="A1190" s="129" t="s">
        <v>6018</v>
      </c>
      <c r="B1190" s="129" t="s">
        <v>8940</v>
      </c>
    </row>
    <row r="1191" spans="1:2">
      <c r="A1191" s="129" t="s">
        <v>6019</v>
      </c>
      <c r="B1191" s="129" t="s">
        <v>8759</v>
      </c>
    </row>
    <row r="1192" spans="1:2">
      <c r="A1192" s="129" t="s">
        <v>6021</v>
      </c>
      <c r="B1192" s="129" t="s">
        <v>8941</v>
      </c>
    </row>
    <row r="1193" spans="1:2">
      <c r="A1193" s="129" t="s">
        <v>6022</v>
      </c>
      <c r="B1193" s="129" t="s">
        <v>8942</v>
      </c>
    </row>
    <row r="1194" spans="1:2">
      <c r="A1194" s="129" t="s">
        <v>6023</v>
      </c>
      <c r="B1194" s="129" t="s">
        <v>8943</v>
      </c>
    </row>
    <row r="1195" spans="1:2">
      <c r="A1195" s="129" t="s">
        <v>6024</v>
      </c>
      <c r="B1195" s="129" t="s">
        <v>8944</v>
      </c>
    </row>
    <row r="1196" spans="1:2">
      <c r="A1196" s="129" t="s">
        <v>6025</v>
      </c>
      <c r="B1196" s="129" t="s">
        <v>8945</v>
      </c>
    </row>
    <row r="1197" spans="1:2">
      <c r="A1197" s="129" t="s">
        <v>6026</v>
      </c>
      <c r="B1197" s="129" t="s">
        <v>8455</v>
      </c>
    </row>
    <row r="1198" spans="1:2">
      <c r="A1198" s="129" t="s">
        <v>6027</v>
      </c>
      <c r="B1198" s="129" t="s">
        <v>8946</v>
      </c>
    </row>
    <row r="1199" spans="1:2">
      <c r="A1199" s="129" t="s">
        <v>6028</v>
      </c>
      <c r="B1199" s="129" t="s">
        <v>8947</v>
      </c>
    </row>
    <row r="1200" spans="1:2">
      <c r="A1200" s="129" t="s">
        <v>6029</v>
      </c>
      <c r="B1200" s="129" t="s">
        <v>8454</v>
      </c>
    </row>
    <row r="1201" spans="1:2">
      <c r="A1201" s="129" t="s">
        <v>6030</v>
      </c>
      <c r="B1201" s="129" t="s">
        <v>8135</v>
      </c>
    </row>
    <row r="1202" spans="1:2">
      <c r="A1202" s="129" t="s">
        <v>6031</v>
      </c>
      <c r="B1202" s="129" t="s">
        <v>8948</v>
      </c>
    </row>
    <row r="1203" spans="1:2">
      <c r="A1203" s="129" t="s">
        <v>6032</v>
      </c>
      <c r="B1203" s="129" t="s">
        <v>8857</v>
      </c>
    </row>
    <row r="1204" spans="1:2">
      <c r="A1204" s="129" t="s">
        <v>6033</v>
      </c>
      <c r="B1204" s="129" t="s">
        <v>8949</v>
      </c>
    </row>
    <row r="1205" spans="1:2">
      <c r="A1205" s="129" t="s">
        <v>6034</v>
      </c>
      <c r="B1205" s="129" t="s">
        <v>8950</v>
      </c>
    </row>
    <row r="1206" spans="1:2">
      <c r="A1206" s="129" t="s">
        <v>6035</v>
      </c>
      <c r="B1206" s="129" t="s">
        <v>8951</v>
      </c>
    </row>
    <row r="1207" spans="1:2">
      <c r="A1207" s="129" t="s">
        <v>6036</v>
      </c>
      <c r="B1207" s="129" t="s">
        <v>8258</v>
      </c>
    </row>
    <row r="1208" spans="1:2">
      <c r="A1208" s="129" t="s">
        <v>6037</v>
      </c>
      <c r="B1208" s="129" t="s">
        <v>8105</v>
      </c>
    </row>
    <row r="1209" spans="1:2">
      <c r="A1209" s="129" t="s">
        <v>6038</v>
      </c>
      <c r="B1209" s="129" t="s">
        <v>8241</v>
      </c>
    </row>
    <row r="1210" spans="1:2">
      <c r="A1210" s="129" t="s">
        <v>6039</v>
      </c>
      <c r="B1210" s="129" t="s">
        <v>8428</v>
      </c>
    </row>
    <row r="1211" spans="1:2">
      <c r="A1211" s="129" t="s">
        <v>6040</v>
      </c>
      <c r="B1211" s="129" t="s">
        <v>8069</v>
      </c>
    </row>
    <row r="1212" spans="1:2">
      <c r="A1212" s="129" t="s">
        <v>6043</v>
      </c>
      <c r="B1212" s="129" t="s">
        <v>8952</v>
      </c>
    </row>
    <row r="1213" spans="1:2">
      <c r="A1213" s="129" t="s">
        <v>6045</v>
      </c>
      <c r="B1213" s="129" t="s">
        <v>8953</v>
      </c>
    </row>
    <row r="1214" spans="1:2">
      <c r="A1214" s="129" t="s">
        <v>6047</v>
      </c>
      <c r="B1214" s="129" t="s">
        <v>8503</v>
      </c>
    </row>
    <row r="1215" spans="1:2">
      <c r="A1215" s="129" t="s">
        <v>6048</v>
      </c>
      <c r="B1215" s="129" t="s">
        <v>8740</v>
      </c>
    </row>
    <row r="1216" spans="1:2">
      <c r="A1216" s="129" t="s">
        <v>6049</v>
      </c>
      <c r="B1216" s="129" t="s">
        <v>8954</v>
      </c>
    </row>
    <row r="1217" spans="1:2">
      <c r="A1217" s="129" t="s">
        <v>6050</v>
      </c>
      <c r="B1217" s="129" t="s">
        <v>8955</v>
      </c>
    </row>
    <row r="1218" spans="1:2">
      <c r="A1218" s="129" t="s">
        <v>6051</v>
      </c>
      <c r="B1218" s="129" t="s">
        <v>8956</v>
      </c>
    </row>
    <row r="1219" spans="1:2">
      <c r="A1219" s="129" t="s">
        <v>6052</v>
      </c>
      <c r="B1219" s="129" t="s">
        <v>8734</v>
      </c>
    </row>
    <row r="1220" spans="1:2">
      <c r="A1220" s="129" t="s">
        <v>6053</v>
      </c>
      <c r="B1220" s="129" t="s">
        <v>8957</v>
      </c>
    </row>
    <row r="1221" spans="1:2">
      <c r="A1221" s="129" t="s">
        <v>6055</v>
      </c>
      <c r="B1221" s="129" t="s">
        <v>8958</v>
      </c>
    </row>
    <row r="1222" spans="1:2">
      <c r="A1222" s="129" t="s">
        <v>6056</v>
      </c>
      <c r="B1222" s="129" t="s">
        <v>8959</v>
      </c>
    </row>
    <row r="1223" spans="1:2">
      <c r="A1223" s="129" t="s">
        <v>6057</v>
      </c>
      <c r="B1223" s="129" t="s">
        <v>8960</v>
      </c>
    </row>
    <row r="1224" spans="1:2">
      <c r="A1224" s="129" t="s">
        <v>6058</v>
      </c>
      <c r="B1224" s="129" t="s">
        <v>8961</v>
      </c>
    </row>
    <row r="1225" spans="1:2">
      <c r="A1225" s="129" t="s">
        <v>6059</v>
      </c>
      <c r="B1225" s="129" t="s">
        <v>8962</v>
      </c>
    </row>
    <row r="1226" spans="1:2">
      <c r="A1226" s="129" t="s">
        <v>6060</v>
      </c>
      <c r="B1226" s="129" t="s">
        <v>8963</v>
      </c>
    </row>
    <row r="1227" spans="1:2">
      <c r="A1227" s="129" t="s">
        <v>6061</v>
      </c>
      <c r="B1227" s="129" t="s">
        <v>8712</v>
      </c>
    </row>
    <row r="1228" spans="1:2">
      <c r="A1228" s="129" t="s">
        <v>6062</v>
      </c>
      <c r="B1228" s="129" t="s">
        <v>8612</v>
      </c>
    </row>
    <row r="1229" spans="1:2">
      <c r="A1229" s="129" t="s">
        <v>6063</v>
      </c>
      <c r="B1229" s="129" t="s">
        <v>8756</v>
      </c>
    </row>
    <row r="1230" spans="1:2">
      <c r="A1230" s="129" t="s">
        <v>6064</v>
      </c>
      <c r="B1230" s="129" t="s">
        <v>8964</v>
      </c>
    </row>
    <row r="1231" spans="1:2">
      <c r="A1231" s="129" t="s">
        <v>6065</v>
      </c>
      <c r="B1231" s="129" t="s">
        <v>8965</v>
      </c>
    </row>
    <row r="1232" spans="1:2">
      <c r="A1232" s="129" t="s">
        <v>6066</v>
      </c>
      <c r="B1232" s="129" t="s">
        <v>8934</v>
      </c>
    </row>
    <row r="1233" spans="1:2">
      <c r="A1233" s="129" t="s">
        <v>6067</v>
      </c>
      <c r="B1233" s="129" t="s">
        <v>8343</v>
      </c>
    </row>
    <row r="1234" spans="1:2">
      <c r="A1234" s="129" t="s">
        <v>6068</v>
      </c>
      <c r="B1234" s="129" t="s">
        <v>8483</v>
      </c>
    </row>
    <row r="1235" spans="1:2">
      <c r="A1235" s="129" t="s">
        <v>6069</v>
      </c>
      <c r="B1235" s="129" t="s">
        <v>8966</v>
      </c>
    </row>
    <row r="1236" spans="1:2">
      <c r="A1236" s="129" t="s">
        <v>6070</v>
      </c>
      <c r="B1236" s="129" t="s">
        <v>8967</v>
      </c>
    </row>
    <row r="1237" spans="1:2">
      <c r="A1237" s="129" t="s">
        <v>6071</v>
      </c>
      <c r="B1237" s="129" t="s">
        <v>8375</v>
      </c>
    </row>
    <row r="1238" spans="1:2">
      <c r="A1238" s="129" t="s">
        <v>6072</v>
      </c>
      <c r="B1238" s="129" t="s">
        <v>8968</v>
      </c>
    </row>
    <row r="1239" spans="1:2">
      <c r="A1239" s="129" t="s">
        <v>6073</v>
      </c>
      <c r="B1239" s="129" t="s">
        <v>8969</v>
      </c>
    </row>
    <row r="1240" spans="1:2">
      <c r="A1240" s="129" t="s">
        <v>6076</v>
      </c>
      <c r="B1240" s="129" t="s">
        <v>8970</v>
      </c>
    </row>
    <row r="1241" spans="1:2">
      <c r="A1241" s="129" t="s">
        <v>6077</v>
      </c>
      <c r="B1241" s="129" t="s">
        <v>8237</v>
      </c>
    </row>
    <row r="1242" spans="1:2">
      <c r="A1242" s="129" t="s">
        <v>6078</v>
      </c>
      <c r="B1242" s="129" t="s">
        <v>8319</v>
      </c>
    </row>
    <row r="1243" spans="1:2">
      <c r="A1243" s="129" t="s">
        <v>6079</v>
      </c>
      <c r="B1243" s="129" t="s">
        <v>8971</v>
      </c>
    </row>
    <row r="1244" spans="1:2">
      <c r="A1244" s="129" t="s">
        <v>6080</v>
      </c>
      <c r="B1244" s="129" t="s">
        <v>8469</v>
      </c>
    </row>
    <row r="1245" spans="1:2">
      <c r="A1245" s="129" t="s">
        <v>6081</v>
      </c>
      <c r="B1245" s="129" t="s">
        <v>8640</v>
      </c>
    </row>
    <row r="1246" spans="1:2">
      <c r="A1246" s="129" t="s">
        <v>6082</v>
      </c>
      <c r="B1246" s="129" t="s">
        <v>8972</v>
      </c>
    </row>
    <row r="1247" spans="1:2">
      <c r="A1247" s="129" t="s">
        <v>6083</v>
      </c>
      <c r="B1247" s="129" t="s">
        <v>8973</v>
      </c>
    </row>
    <row r="1248" spans="1:2">
      <c r="A1248" s="129" t="s">
        <v>6085</v>
      </c>
      <c r="B1248" s="129" t="s">
        <v>8666</v>
      </c>
    </row>
    <row r="1249" spans="1:2">
      <c r="A1249" s="129" t="s">
        <v>6086</v>
      </c>
      <c r="B1249" s="129" t="s">
        <v>8974</v>
      </c>
    </row>
    <row r="1250" spans="1:2">
      <c r="A1250" s="129" t="s">
        <v>6087</v>
      </c>
      <c r="B1250" s="129" t="s">
        <v>8975</v>
      </c>
    </row>
    <row r="1251" spans="1:2">
      <c r="A1251" s="129" t="s">
        <v>6088</v>
      </c>
      <c r="B1251" s="129" t="s">
        <v>8976</v>
      </c>
    </row>
    <row r="1252" spans="1:2">
      <c r="A1252" s="129" t="s">
        <v>6089</v>
      </c>
      <c r="B1252" s="129" t="s">
        <v>8499</v>
      </c>
    </row>
    <row r="1253" spans="1:2">
      <c r="A1253" s="129" t="s">
        <v>6090</v>
      </c>
      <c r="B1253" s="129" t="s">
        <v>8946</v>
      </c>
    </row>
    <row r="1254" spans="1:2">
      <c r="A1254" s="129" t="s">
        <v>6091</v>
      </c>
      <c r="B1254" s="129" t="s">
        <v>8977</v>
      </c>
    </row>
    <row r="1255" spans="1:2">
      <c r="A1255" s="129" t="s">
        <v>6092</v>
      </c>
      <c r="B1255" s="129" t="s">
        <v>8978</v>
      </c>
    </row>
    <row r="1256" spans="1:2">
      <c r="A1256" s="129" t="s">
        <v>6093</v>
      </c>
      <c r="B1256" s="129" t="s">
        <v>8979</v>
      </c>
    </row>
    <row r="1257" spans="1:2">
      <c r="A1257" s="129" t="s">
        <v>6094</v>
      </c>
      <c r="B1257" s="129" t="s">
        <v>8980</v>
      </c>
    </row>
    <row r="1258" spans="1:2">
      <c r="A1258" s="129" t="s">
        <v>6095</v>
      </c>
      <c r="B1258" s="129" t="s">
        <v>8981</v>
      </c>
    </row>
    <row r="1259" spans="1:2">
      <c r="A1259" s="129" t="s">
        <v>6096</v>
      </c>
      <c r="B1259" s="129" t="s">
        <v>8691</v>
      </c>
    </row>
    <row r="1260" spans="1:2">
      <c r="A1260" s="129" t="s">
        <v>6097</v>
      </c>
      <c r="B1260" s="129" t="s">
        <v>8982</v>
      </c>
    </row>
    <row r="1261" spans="1:2">
      <c r="A1261" s="129" t="s">
        <v>6098</v>
      </c>
      <c r="B1261" s="129" t="s">
        <v>8983</v>
      </c>
    </row>
    <row r="1262" spans="1:2">
      <c r="A1262" s="129" t="s">
        <v>6099</v>
      </c>
      <c r="B1262" s="129" t="s">
        <v>8984</v>
      </c>
    </row>
    <row r="1263" spans="1:2">
      <c r="A1263" s="129" t="s">
        <v>6100</v>
      </c>
      <c r="B1263" s="129" t="s">
        <v>8985</v>
      </c>
    </row>
    <row r="1264" spans="1:2">
      <c r="A1264" s="129" t="s">
        <v>6101</v>
      </c>
      <c r="B1264" s="129" t="s">
        <v>8986</v>
      </c>
    </row>
    <row r="1265" spans="1:2">
      <c r="A1265" s="129" t="s">
        <v>6102</v>
      </c>
      <c r="B1265" s="129" t="s">
        <v>8451</v>
      </c>
    </row>
    <row r="1266" spans="1:2">
      <c r="A1266" s="129" t="s">
        <v>6103</v>
      </c>
      <c r="B1266" s="129" t="s">
        <v>8987</v>
      </c>
    </row>
    <row r="1267" spans="1:2">
      <c r="A1267" s="129" t="s">
        <v>6104</v>
      </c>
      <c r="B1267" s="129" t="s">
        <v>8988</v>
      </c>
    </row>
    <row r="1268" spans="1:2">
      <c r="A1268" s="129" t="s">
        <v>6106</v>
      </c>
      <c r="B1268" s="129" t="s">
        <v>8989</v>
      </c>
    </row>
    <row r="1269" spans="1:2">
      <c r="A1269" s="129" t="s">
        <v>6107</v>
      </c>
      <c r="B1269" s="129" t="s">
        <v>8464</v>
      </c>
    </row>
    <row r="1270" spans="1:2">
      <c r="A1270" s="129" t="s">
        <v>6108</v>
      </c>
      <c r="B1270" s="129" t="s">
        <v>8990</v>
      </c>
    </row>
    <row r="1271" spans="1:2">
      <c r="A1271" s="129" t="s">
        <v>6109</v>
      </c>
      <c r="B1271" s="129" t="s">
        <v>8991</v>
      </c>
    </row>
    <row r="1272" spans="1:2">
      <c r="A1272" s="129" t="s">
        <v>6110</v>
      </c>
      <c r="B1272" s="129" t="s">
        <v>8802</v>
      </c>
    </row>
    <row r="1273" spans="1:2">
      <c r="A1273" s="129" t="s">
        <v>6112</v>
      </c>
      <c r="B1273" s="129" t="s">
        <v>8992</v>
      </c>
    </row>
    <row r="1274" spans="1:2">
      <c r="A1274" s="129" t="s">
        <v>6113</v>
      </c>
      <c r="B1274" s="129" t="s">
        <v>8993</v>
      </c>
    </row>
    <row r="1275" spans="1:2">
      <c r="A1275" s="129" t="s">
        <v>6114</v>
      </c>
      <c r="B1275" s="129" t="s">
        <v>8117</v>
      </c>
    </row>
    <row r="1276" spans="1:2">
      <c r="A1276" s="129" t="s">
        <v>6116</v>
      </c>
      <c r="B1276" s="129" t="s">
        <v>8994</v>
      </c>
    </row>
    <row r="1277" spans="1:2">
      <c r="A1277" s="129" t="s">
        <v>6117</v>
      </c>
      <c r="B1277" s="129" t="s">
        <v>8995</v>
      </c>
    </row>
    <row r="1278" spans="1:2">
      <c r="A1278" s="129" t="s">
        <v>6118</v>
      </c>
      <c r="B1278" s="129" t="s">
        <v>8606</v>
      </c>
    </row>
    <row r="1279" spans="1:2">
      <c r="A1279" s="129" t="s">
        <v>6119</v>
      </c>
      <c r="B1279" s="129" t="s">
        <v>8996</v>
      </c>
    </row>
    <row r="1280" spans="1:2">
      <c r="A1280" s="129" t="s">
        <v>6120</v>
      </c>
      <c r="B1280" s="129" t="s">
        <v>8997</v>
      </c>
    </row>
    <row r="1281" spans="1:2">
      <c r="A1281" s="129" t="s">
        <v>6121</v>
      </c>
      <c r="B1281" s="129" t="s">
        <v>8898</v>
      </c>
    </row>
    <row r="1282" spans="1:2">
      <c r="A1282" s="129" t="s">
        <v>6122</v>
      </c>
      <c r="B1282" s="129" t="s">
        <v>8998</v>
      </c>
    </row>
    <row r="1283" spans="1:2">
      <c r="A1283" s="129" t="s">
        <v>6123</v>
      </c>
      <c r="B1283" s="129" t="s">
        <v>8466</v>
      </c>
    </row>
    <row r="1284" spans="1:2">
      <c r="A1284" s="129" t="s">
        <v>6124</v>
      </c>
      <c r="B1284" s="129" t="s">
        <v>8999</v>
      </c>
    </row>
    <row r="1285" spans="1:2">
      <c r="A1285" s="129" t="s">
        <v>6125</v>
      </c>
      <c r="B1285" s="129" t="s">
        <v>9000</v>
      </c>
    </row>
    <row r="1286" spans="1:2">
      <c r="A1286" s="129" t="s">
        <v>6126</v>
      </c>
      <c r="B1286" s="129" t="s">
        <v>8567</v>
      </c>
    </row>
    <row r="1287" spans="1:2">
      <c r="A1287" s="129" t="s">
        <v>6128</v>
      </c>
      <c r="B1287" s="129" t="s">
        <v>8953</v>
      </c>
    </row>
    <row r="1288" spans="1:2">
      <c r="A1288" s="129" t="s">
        <v>6129</v>
      </c>
      <c r="B1288" s="129" t="s">
        <v>9001</v>
      </c>
    </row>
    <row r="1289" spans="1:2">
      <c r="A1289" s="129" t="s">
        <v>6130</v>
      </c>
      <c r="B1289" s="129" t="s">
        <v>8393</v>
      </c>
    </row>
    <row r="1290" spans="1:2">
      <c r="A1290" s="129" t="s">
        <v>6131</v>
      </c>
      <c r="B1290" s="129" t="s">
        <v>8611</v>
      </c>
    </row>
    <row r="1291" spans="1:2">
      <c r="A1291" s="129" t="s">
        <v>6132</v>
      </c>
      <c r="B1291" s="129" t="s">
        <v>9002</v>
      </c>
    </row>
    <row r="1292" spans="1:2">
      <c r="A1292" s="129" t="s">
        <v>6133</v>
      </c>
      <c r="B1292" s="129" t="s">
        <v>9003</v>
      </c>
    </row>
    <row r="1293" spans="1:2">
      <c r="A1293" s="129" t="s">
        <v>6134</v>
      </c>
      <c r="B1293" s="129" t="s">
        <v>8117</v>
      </c>
    </row>
    <row r="1294" spans="1:2">
      <c r="A1294" s="129" t="s">
        <v>6135</v>
      </c>
      <c r="B1294" s="129" t="s">
        <v>9004</v>
      </c>
    </row>
    <row r="1295" spans="1:2">
      <c r="A1295" s="129" t="s">
        <v>6136</v>
      </c>
      <c r="B1295" s="129" t="s">
        <v>9005</v>
      </c>
    </row>
    <row r="1296" spans="1:2">
      <c r="A1296" s="129" t="s">
        <v>6137</v>
      </c>
      <c r="B1296" s="129" t="s">
        <v>9006</v>
      </c>
    </row>
    <row r="1297" spans="1:2">
      <c r="A1297" s="129" t="s">
        <v>6138</v>
      </c>
      <c r="B1297" s="129" t="s">
        <v>9007</v>
      </c>
    </row>
    <row r="1298" spans="1:2">
      <c r="A1298" s="129" t="s">
        <v>6139</v>
      </c>
      <c r="B1298" s="129" t="s">
        <v>9008</v>
      </c>
    </row>
    <row r="1299" spans="1:2">
      <c r="A1299" s="129" t="s">
        <v>6141</v>
      </c>
      <c r="B1299" s="129" t="s">
        <v>8779</v>
      </c>
    </row>
    <row r="1300" spans="1:2">
      <c r="A1300" s="129" t="s">
        <v>6142</v>
      </c>
      <c r="B1300" s="129" t="s">
        <v>9009</v>
      </c>
    </row>
    <row r="1301" spans="1:2">
      <c r="A1301" s="129" t="s">
        <v>6143</v>
      </c>
      <c r="B1301" s="129" t="s">
        <v>9010</v>
      </c>
    </row>
    <row r="1302" spans="1:2">
      <c r="A1302" s="129" t="s">
        <v>6144</v>
      </c>
      <c r="B1302" s="129" t="s">
        <v>9011</v>
      </c>
    </row>
    <row r="1303" spans="1:2">
      <c r="A1303" s="129" t="s">
        <v>6145</v>
      </c>
      <c r="B1303" s="129" t="s">
        <v>9012</v>
      </c>
    </row>
    <row r="1304" spans="1:2">
      <c r="A1304" s="129" t="s">
        <v>6146</v>
      </c>
      <c r="B1304" s="129" t="s">
        <v>8440</v>
      </c>
    </row>
    <row r="1305" spans="1:2">
      <c r="A1305" s="129" t="s">
        <v>6147</v>
      </c>
      <c r="B1305" s="129" t="s">
        <v>9013</v>
      </c>
    </row>
    <row r="1306" spans="1:2">
      <c r="A1306" s="129" t="s">
        <v>6148</v>
      </c>
      <c r="B1306" s="129" t="s">
        <v>8109</v>
      </c>
    </row>
    <row r="1307" spans="1:2">
      <c r="A1307" s="129" t="s">
        <v>6149</v>
      </c>
      <c r="B1307" s="129" t="s">
        <v>8176</v>
      </c>
    </row>
    <row r="1308" spans="1:2">
      <c r="A1308" s="129" t="s">
        <v>6150</v>
      </c>
      <c r="B1308" s="129" t="s">
        <v>9014</v>
      </c>
    </row>
    <row r="1309" spans="1:2">
      <c r="A1309" s="129" t="s">
        <v>6151</v>
      </c>
      <c r="B1309" s="129" t="s">
        <v>9015</v>
      </c>
    </row>
    <row r="1310" spans="1:2">
      <c r="A1310" s="129" t="s">
        <v>6152</v>
      </c>
      <c r="B1310" s="129" t="s">
        <v>8734</v>
      </c>
    </row>
    <row r="1311" spans="1:2">
      <c r="A1311" s="129" t="s">
        <v>6153</v>
      </c>
      <c r="B1311" s="129" t="s">
        <v>8737</v>
      </c>
    </row>
    <row r="1312" spans="1:2">
      <c r="A1312" s="129" t="s">
        <v>6154</v>
      </c>
      <c r="B1312" s="129" t="s">
        <v>9016</v>
      </c>
    </row>
    <row r="1313" spans="1:2">
      <c r="A1313" s="129" t="s">
        <v>6155</v>
      </c>
      <c r="B1313" s="129" t="s">
        <v>8981</v>
      </c>
    </row>
    <row r="1314" spans="1:2">
      <c r="A1314" s="129" t="s">
        <v>6156</v>
      </c>
      <c r="B1314" s="129" t="s">
        <v>9017</v>
      </c>
    </row>
    <row r="1315" spans="1:2">
      <c r="A1315" s="129" t="s">
        <v>6157</v>
      </c>
      <c r="B1315" s="129" t="s">
        <v>8601</v>
      </c>
    </row>
    <row r="1316" spans="1:2">
      <c r="A1316" s="129" t="s">
        <v>6158</v>
      </c>
      <c r="B1316" s="129" t="s">
        <v>9018</v>
      </c>
    </row>
    <row r="1317" spans="1:2">
      <c r="A1317" s="129" t="s">
        <v>6159</v>
      </c>
      <c r="B1317" s="129" t="s">
        <v>9019</v>
      </c>
    </row>
    <row r="1318" spans="1:2">
      <c r="A1318" s="129" t="s">
        <v>6160</v>
      </c>
      <c r="B1318" s="129" t="s">
        <v>9020</v>
      </c>
    </row>
    <row r="1319" spans="1:2">
      <c r="A1319" s="129" t="s">
        <v>6161</v>
      </c>
      <c r="B1319" s="129" t="s">
        <v>9021</v>
      </c>
    </row>
    <row r="1320" spans="1:2">
      <c r="A1320" s="129" t="s">
        <v>6162</v>
      </c>
      <c r="B1320" s="129" t="s">
        <v>9022</v>
      </c>
    </row>
    <row r="1321" spans="1:2">
      <c r="A1321" s="129" t="s">
        <v>6163</v>
      </c>
      <c r="B1321" s="129" t="s">
        <v>8453</v>
      </c>
    </row>
    <row r="1322" spans="1:2">
      <c r="A1322" s="129" t="s">
        <v>6164</v>
      </c>
      <c r="B1322" s="129" t="s">
        <v>9023</v>
      </c>
    </row>
    <row r="1323" spans="1:2">
      <c r="A1323" s="129" t="s">
        <v>6166</v>
      </c>
      <c r="B1323" s="129" t="s">
        <v>9024</v>
      </c>
    </row>
    <row r="1324" spans="1:2">
      <c r="A1324" s="129" t="s">
        <v>6167</v>
      </c>
      <c r="B1324" s="129" t="s">
        <v>8887</v>
      </c>
    </row>
    <row r="1325" spans="1:2">
      <c r="A1325" s="129" t="s">
        <v>6168</v>
      </c>
      <c r="B1325" s="129" t="s">
        <v>9025</v>
      </c>
    </row>
    <row r="1326" spans="1:2">
      <c r="A1326" s="129" t="s">
        <v>6170</v>
      </c>
      <c r="B1326" s="129" t="s">
        <v>9026</v>
      </c>
    </row>
    <row r="1327" spans="1:2">
      <c r="A1327" s="129" t="s">
        <v>6172</v>
      </c>
      <c r="B1327" s="129" t="s">
        <v>8246</v>
      </c>
    </row>
    <row r="1328" spans="1:2">
      <c r="A1328" s="129" t="s">
        <v>6174</v>
      </c>
      <c r="B1328" s="129" t="s">
        <v>9027</v>
      </c>
    </row>
    <row r="1329" spans="1:2">
      <c r="A1329" s="129" t="s">
        <v>6175</v>
      </c>
      <c r="B1329" s="129" t="s">
        <v>8845</v>
      </c>
    </row>
    <row r="1330" spans="1:2">
      <c r="A1330" s="129" t="s">
        <v>6176</v>
      </c>
      <c r="B1330" s="129" t="s">
        <v>8959</v>
      </c>
    </row>
    <row r="1331" spans="1:2">
      <c r="A1331" s="129" t="s">
        <v>6177</v>
      </c>
      <c r="B1331" s="129" t="s">
        <v>9028</v>
      </c>
    </row>
    <row r="1332" spans="1:2">
      <c r="A1332" s="129" t="s">
        <v>6178</v>
      </c>
      <c r="B1332" s="129" t="s">
        <v>9029</v>
      </c>
    </row>
    <row r="1333" spans="1:2">
      <c r="A1333" s="129" t="s">
        <v>6179</v>
      </c>
      <c r="B1333" s="129" t="s">
        <v>8843</v>
      </c>
    </row>
    <row r="1334" spans="1:2">
      <c r="A1334" s="129" t="s">
        <v>6180</v>
      </c>
      <c r="B1334" s="129" t="s">
        <v>9030</v>
      </c>
    </row>
    <row r="1335" spans="1:2">
      <c r="A1335" s="129" t="s">
        <v>6181</v>
      </c>
      <c r="B1335" s="129" t="s">
        <v>8618</v>
      </c>
    </row>
    <row r="1336" spans="1:2">
      <c r="A1336" s="129" t="s">
        <v>6182</v>
      </c>
      <c r="B1336" s="129" t="s">
        <v>9031</v>
      </c>
    </row>
    <row r="1337" spans="1:2">
      <c r="A1337" s="129" t="s">
        <v>6183</v>
      </c>
      <c r="B1337" s="129" t="s">
        <v>9027</v>
      </c>
    </row>
    <row r="1338" spans="1:2">
      <c r="A1338" s="129" t="s">
        <v>6184</v>
      </c>
      <c r="B1338" s="129" t="s">
        <v>8290</v>
      </c>
    </row>
    <row r="1339" spans="1:2">
      <c r="A1339" s="129" t="s">
        <v>6185</v>
      </c>
      <c r="B1339" s="129" t="s">
        <v>9032</v>
      </c>
    </row>
    <row r="1340" spans="1:2">
      <c r="A1340" s="129" t="s">
        <v>6186</v>
      </c>
      <c r="B1340" s="129" t="s">
        <v>8196</v>
      </c>
    </row>
    <row r="1341" spans="1:2">
      <c r="A1341" s="129" t="s">
        <v>6187</v>
      </c>
      <c r="B1341" s="129" t="s">
        <v>9033</v>
      </c>
    </row>
    <row r="1342" spans="1:2">
      <c r="A1342" s="129" t="s">
        <v>6188</v>
      </c>
      <c r="B1342" s="129" t="s">
        <v>9034</v>
      </c>
    </row>
    <row r="1343" spans="1:2">
      <c r="A1343" s="129" t="s">
        <v>6189</v>
      </c>
      <c r="B1343" s="129" t="s">
        <v>8248</v>
      </c>
    </row>
    <row r="1344" spans="1:2">
      <c r="A1344" s="129" t="s">
        <v>6190</v>
      </c>
      <c r="B1344" s="129" t="s">
        <v>9035</v>
      </c>
    </row>
    <row r="1345" spans="1:2">
      <c r="A1345" s="129" t="s">
        <v>6191</v>
      </c>
      <c r="B1345" s="129" t="s">
        <v>9036</v>
      </c>
    </row>
    <row r="1346" spans="1:2">
      <c r="A1346" s="129" t="s">
        <v>6192</v>
      </c>
      <c r="B1346" s="129" t="s">
        <v>9037</v>
      </c>
    </row>
    <row r="1347" spans="1:2">
      <c r="A1347" s="129" t="s">
        <v>6193</v>
      </c>
      <c r="B1347" s="129" t="s">
        <v>9038</v>
      </c>
    </row>
    <row r="1348" spans="1:2">
      <c r="A1348" s="129" t="s">
        <v>6194</v>
      </c>
      <c r="B1348" s="129" t="s">
        <v>8324</v>
      </c>
    </row>
    <row r="1349" spans="1:2">
      <c r="A1349" s="129" t="s">
        <v>6195</v>
      </c>
      <c r="B1349" s="129" t="s">
        <v>9039</v>
      </c>
    </row>
    <row r="1350" spans="1:2">
      <c r="A1350" s="129" t="s">
        <v>6196</v>
      </c>
      <c r="B1350" s="129" t="s">
        <v>8425</v>
      </c>
    </row>
    <row r="1351" spans="1:2">
      <c r="A1351" s="129" t="s">
        <v>6197</v>
      </c>
      <c r="B1351" s="129" t="s">
        <v>9040</v>
      </c>
    </row>
    <row r="1352" spans="1:2">
      <c r="A1352" s="129" t="s">
        <v>6198</v>
      </c>
      <c r="B1352" s="129" t="s">
        <v>9041</v>
      </c>
    </row>
    <row r="1353" spans="1:2">
      <c r="A1353" s="129" t="s">
        <v>6199</v>
      </c>
      <c r="B1353" s="129" t="s">
        <v>8336</v>
      </c>
    </row>
    <row r="1354" spans="1:2">
      <c r="A1354" s="129" t="s">
        <v>6200</v>
      </c>
      <c r="B1354" s="129" t="s">
        <v>9042</v>
      </c>
    </row>
    <row r="1355" spans="1:2">
      <c r="A1355" s="129" t="s">
        <v>6201</v>
      </c>
      <c r="B1355" s="129" t="s">
        <v>9043</v>
      </c>
    </row>
    <row r="1356" spans="1:2">
      <c r="A1356" s="129" t="s">
        <v>6202</v>
      </c>
      <c r="B1356" s="129" t="s">
        <v>9044</v>
      </c>
    </row>
    <row r="1357" spans="1:2">
      <c r="A1357" s="129" t="s">
        <v>6203</v>
      </c>
      <c r="B1357" s="129" t="s">
        <v>8299</v>
      </c>
    </row>
    <row r="1358" spans="1:2">
      <c r="A1358" s="129" t="s">
        <v>6204</v>
      </c>
      <c r="B1358" s="129" t="s">
        <v>9045</v>
      </c>
    </row>
    <row r="1359" spans="1:2">
      <c r="A1359" s="129" t="s">
        <v>6205</v>
      </c>
      <c r="B1359" s="129" t="s">
        <v>8935</v>
      </c>
    </row>
    <row r="1360" spans="1:2">
      <c r="A1360" s="129" t="s">
        <v>6206</v>
      </c>
      <c r="B1360" s="129" t="s">
        <v>9046</v>
      </c>
    </row>
    <row r="1361" spans="1:2">
      <c r="A1361" s="129" t="s">
        <v>6207</v>
      </c>
      <c r="B1361" s="129" t="s">
        <v>8332</v>
      </c>
    </row>
    <row r="1362" spans="1:2">
      <c r="A1362" s="129" t="s">
        <v>6208</v>
      </c>
      <c r="B1362" s="129" t="s">
        <v>9047</v>
      </c>
    </row>
    <row r="1363" spans="1:2">
      <c r="A1363" s="129" t="s">
        <v>6209</v>
      </c>
      <c r="B1363" s="129" t="s">
        <v>8572</v>
      </c>
    </row>
    <row r="1364" spans="1:2">
      <c r="A1364" s="129" t="s">
        <v>6210</v>
      </c>
      <c r="B1364" s="129" t="s">
        <v>9048</v>
      </c>
    </row>
    <row r="1365" spans="1:2">
      <c r="A1365" s="129" t="s">
        <v>6211</v>
      </c>
      <c r="B1365" s="129" t="s">
        <v>9049</v>
      </c>
    </row>
    <row r="1366" spans="1:2">
      <c r="A1366" s="129" t="s">
        <v>6212</v>
      </c>
      <c r="B1366" s="129" t="s">
        <v>9050</v>
      </c>
    </row>
    <row r="1367" spans="1:2">
      <c r="A1367" s="129" t="s">
        <v>6213</v>
      </c>
      <c r="B1367" s="129" t="s">
        <v>8382</v>
      </c>
    </row>
    <row r="1368" spans="1:2">
      <c r="A1368" s="129" t="s">
        <v>6214</v>
      </c>
      <c r="B1368" s="129" t="s">
        <v>9051</v>
      </c>
    </row>
    <row r="1369" spans="1:2">
      <c r="A1369" s="129" t="s">
        <v>6215</v>
      </c>
      <c r="B1369" s="129" t="s">
        <v>8830</v>
      </c>
    </row>
    <row r="1370" spans="1:2">
      <c r="A1370" s="129" t="s">
        <v>9052</v>
      </c>
      <c r="B1370" s="129" t="s">
        <v>9053</v>
      </c>
    </row>
    <row r="1371" spans="1:2">
      <c r="A1371" s="129" t="s">
        <v>6216</v>
      </c>
      <c r="B1371" s="129" t="s">
        <v>9054</v>
      </c>
    </row>
    <row r="1372" spans="1:2">
      <c r="A1372" s="129" t="s">
        <v>6217</v>
      </c>
      <c r="B1372" s="129" t="s">
        <v>8948</v>
      </c>
    </row>
    <row r="1373" spans="1:2">
      <c r="A1373" s="129" t="s">
        <v>6218</v>
      </c>
      <c r="B1373" s="129" t="s">
        <v>8935</v>
      </c>
    </row>
    <row r="1374" spans="1:2">
      <c r="A1374" s="129" t="s">
        <v>6221</v>
      </c>
      <c r="B1374" s="129" t="s">
        <v>9055</v>
      </c>
    </row>
    <row r="1375" spans="1:2">
      <c r="A1375" s="129" t="s">
        <v>6222</v>
      </c>
      <c r="B1375" s="129" t="s">
        <v>8196</v>
      </c>
    </row>
    <row r="1376" spans="1:2">
      <c r="A1376" s="129" t="s">
        <v>6223</v>
      </c>
      <c r="B1376" s="129" t="s">
        <v>9056</v>
      </c>
    </row>
    <row r="1377" spans="1:2">
      <c r="A1377" s="129" t="s">
        <v>6224</v>
      </c>
      <c r="B1377" s="129" t="s">
        <v>9023</v>
      </c>
    </row>
    <row r="1378" spans="1:2">
      <c r="A1378" s="129" t="s">
        <v>6225</v>
      </c>
      <c r="B1378" s="129" t="s">
        <v>8629</v>
      </c>
    </row>
    <row r="1379" spans="1:2">
      <c r="A1379" s="129" t="s">
        <v>6226</v>
      </c>
      <c r="B1379" s="129" t="s">
        <v>8123</v>
      </c>
    </row>
    <row r="1380" spans="1:2">
      <c r="A1380" s="129" t="s">
        <v>6227</v>
      </c>
      <c r="B1380" s="129" t="s">
        <v>9057</v>
      </c>
    </row>
    <row r="1381" spans="1:2">
      <c r="A1381" s="129" t="s">
        <v>6228</v>
      </c>
      <c r="B1381" s="129" t="s">
        <v>8370</v>
      </c>
    </row>
    <row r="1382" spans="1:2">
      <c r="A1382" s="129" t="s">
        <v>6229</v>
      </c>
      <c r="B1382" s="129" t="s">
        <v>9058</v>
      </c>
    </row>
    <row r="1383" spans="1:2">
      <c r="A1383" s="129" t="s">
        <v>6230</v>
      </c>
      <c r="B1383" s="129" t="s">
        <v>9059</v>
      </c>
    </row>
    <row r="1384" spans="1:2">
      <c r="A1384" s="129" t="s">
        <v>6236</v>
      </c>
      <c r="B1384" s="129" t="s">
        <v>8987</v>
      </c>
    </row>
    <row r="1385" spans="1:2">
      <c r="A1385" s="129" t="s">
        <v>6237</v>
      </c>
      <c r="B1385" s="129" t="s">
        <v>8367</v>
      </c>
    </row>
    <row r="1386" spans="1:2">
      <c r="A1386" s="129" t="s">
        <v>6238</v>
      </c>
      <c r="B1386" s="129" t="s">
        <v>8460</v>
      </c>
    </row>
    <row r="1387" spans="1:2">
      <c r="A1387" s="129" t="s">
        <v>6240</v>
      </c>
      <c r="B1387" s="129" t="s">
        <v>9060</v>
      </c>
    </row>
    <row r="1388" spans="1:2">
      <c r="A1388" s="129" t="s">
        <v>6241</v>
      </c>
      <c r="B1388" s="129" t="s">
        <v>9061</v>
      </c>
    </row>
    <row r="1389" spans="1:2">
      <c r="A1389" s="129" t="s">
        <v>6242</v>
      </c>
      <c r="B1389" s="129" t="s">
        <v>9062</v>
      </c>
    </row>
    <row r="1390" spans="1:2">
      <c r="A1390" s="129" t="s">
        <v>6243</v>
      </c>
      <c r="B1390" s="129" t="s">
        <v>8823</v>
      </c>
    </row>
    <row r="1391" spans="1:2">
      <c r="A1391" s="129" t="s">
        <v>6244</v>
      </c>
      <c r="B1391" s="129" t="s">
        <v>9063</v>
      </c>
    </row>
    <row r="1392" spans="1:2">
      <c r="A1392" s="129" t="s">
        <v>6245</v>
      </c>
      <c r="B1392" s="129" t="s">
        <v>9064</v>
      </c>
    </row>
    <row r="1393" spans="1:2">
      <c r="A1393" s="129" t="s">
        <v>6246</v>
      </c>
      <c r="B1393" s="129" t="s">
        <v>9065</v>
      </c>
    </row>
    <row r="1394" spans="1:2">
      <c r="A1394" s="129" t="s">
        <v>6248</v>
      </c>
      <c r="B1394" s="129" t="s">
        <v>9066</v>
      </c>
    </row>
    <row r="1395" spans="1:2">
      <c r="A1395" s="129" t="s">
        <v>6249</v>
      </c>
      <c r="B1395" s="129" t="s">
        <v>8654</v>
      </c>
    </row>
    <row r="1396" spans="1:2">
      <c r="A1396" s="129" t="s">
        <v>6250</v>
      </c>
      <c r="B1396" s="129" t="s">
        <v>9067</v>
      </c>
    </row>
    <row r="1397" spans="1:2">
      <c r="A1397" s="129" t="s">
        <v>6252</v>
      </c>
      <c r="B1397" s="129" t="s">
        <v>8400</v>
      </c>
    </row>
    <row r="1398" spans="1:2">
      <c r="A1398" s="129" t="s">
        <v>6253</v>
      </c>
      <c r="B1398" s="129" t="s">
        <v>9068</v>
      </c>
    </row>
    <row r="1399" spans="1:2">
      <c r="A1399" s="129" t="s">
        <v>6256</v>
      </c>
      <c r="B1399" s="129" t="s">
        <v>8438</v>
      </c>
    </row>
    <row r="1400" spans="1:2">
      <c r="A1400" s="129" t="s">
        <v>6257</v>
      </c>
      <c r="B1400" s="129" t="s">
        <v>8413</v>
      </c>
    </row>
    <row r="1401" spans="1:2">
      <c r="A1401" s="129" t="s">
        <v>6258</v>
      </c>
      <c r="B1401" s="129" t="s">
        <v>9069</v>
      </c>
    </row>
    <row r="1402" spans="1:2">
      <c r="A1402" s="129" t="s">
        <v>6259</v>
      </c>
      <c r="B1402" s="129" t="s">
        <v>9070</v>
      </c>
    </row>
    <row r="1403" spans="1:2">
      <c r="A1403" s="129" t="s">
        <v>6260</v>
      </c>
      <c r="B1403" s="129" t="s">
        <v>8171</v>
      </c>
    </row>
    <row r="1404" spans="1:2">
      <c r="A1404" s="129" t="s">
        <v>6261</v>
      </c>
      <c r="B1404" s="129" t="s">
        <v>9071</v>
      </c>
    </row>
    <row r="1405" spans="1:2">
      <c r="A1405" s="129" t="s">
        <v>6264</v>
      </c>
      <c r="B1405" s="129" t="s">
        <v>9072</v>
      </c>
    </row>
    <row r="1406" spans="1:2">
      <c r="A1406" s="129" t="s">
        <v>6265</v>
      </c>
      <c r="B1406" s="129" t="s">
        <v>8584</v>
      </c>
    </row>
    <row r="1407" spans="1:2">
      <c r="A1407" s="129" t="s">
        <v>6266</v>
      </c>
      <c r="B1407" s="129" t="s">
        <v>8549</v>
      </c>
    </row>
    <row r="1408" spans="1:2">
      <c r="A1408" s="129" t="s">
        <v>6267</v>
      </c>
      <c r="B1408" s="129" t="s">
        <v>9073</v>
      </c>
    </row>
    <row r="1409" spans="1:2">
      <c r="A1409" s="129" t="s">
        <v>6268</v>
      </c>
      <c r="B1409" s="129" t="s">
        <v>9074</v>
      </c>
    </row>
    <row r="1410" spans="1:2">
      <c r="A1410" s="129" t="s">
        <v>6269</v>
      </c>
      <c r="B1410" s="129" t="s">
        <v>8292</v>
      </c>
    </row>
    <row r="1411" spans="1:2">
      <c r="A1411" s="129" t="s">
        <v>6270</v>
      </c>
      <c r="B1411" s="129" t="s">
        <v>9075</v>
      </c>
    </row>
    <row r="1412" spans="1:2">
      <c r="A1412" s="129" t="s">
        <v>6271</v>
      </c>
      <c r="B1412" s="129" t="s">
        <v>9076</v>
      </c>
    </row>
    <row r="1413" spans="1:2">
      <c r="A1413" s="129" t="s">
        <v>6272</v>
      </c>
      <c r="B1413" s="129" t="s">
        <v>8829</v>
      </c>
    </row>
    <row r="1414" spans="1:2">
      <c r="A1414" s="129" t="s">
        <v>6273</v>
      </c>
      <c r="B1414" s="129" t="s">
        <v>9077</v>
      </c>
    </row>
    <row r="1415" spans="1:2">
      <c r="A1415" s="129" t="s">
        <v>6274</v>
      </c>
      <c r="B1415" s="129" t="s">
        <v>9078</v>
      </c>
    </row>
    <row r="1416" spans="1:2">
      <c r="A1416" s="129" t="s">
        <v>6275</v>
      </c>
      <c r="B1416" s="129" t="s">
        <v>8496</v>
      </c>
    </row>
    <row r="1417" spans="1:2">
      <c r="A1417" s="129" t="s">
        <v>6276</v>
      </c>
      <c r="B1417" s="129" t="s">
        <v>8689</v>
      </c>
    </row>
    <row r="1418" spans="1:2">
      <c r="A1418" s="129" t="s">
        <v>6277</v>
      </c>
      <c r="B1418" s="129" t="s">
        <v>8367</v>
      </c>
    </row>
    <row r="1419" spans="1:2">
      <c r="A1419" s="129" t="s">
        <v>6278</v>
      </c>
      <c r="B1419" s="129" t="s">
        <v>8472</v>
      </c>
    </row>
    <row r="1420" spans="1:2">
      <c r="A1420" s="129" t="s">
        <v>6279</v>
      </c>
      <c r="B1420" s="129" t="s">
        <v>8730</v>
      </c>
    </row>
    <row r="1421" spans="1:2">
      <c r="A1421" s="129" t="s">
        <v>6281</v>
      </c>
      <c r="B1421" s="129" t="s">
        <v>8395</v>
      </c>
    </row>
    <row r="1422" spans="1:2">
      <c r="A1422" s="129" t="s">
        <v>6284</v>
      </c>
      <c r="B1422" s="129" t="s">
        <v>8916</v>
      </c>
    </row>
    <row r="1423" spans="1:2">
      <c r="A1423" s="129" t="s">
        <v>6285</v>
      </c>
      <c r="B1423" s="129" t="s">
        <v>8440</v>
      </c>
    </row>
    <row r="1424" spans="1:2">
      <c r="A1424" s="129" t="s">
        <v>6288</v>
      </c>
      <c r="B1424" s="129" t="s">
        <v>8642</v>
      </c>
    </row>
    <row r="1425" spans="1:2">
      <c r="A1425" s="129" t="s">
        <v>6290</v>
      </c>
      <c r="B1425" s="129" t="s">
        <v>8208</v>
      </c>
    </row>
    <row r="1426" spans="1:2">
      <c r="A1426" s="129" t="s">
        <v>6291</v>
      </c>
      <c r="B1426" s="129" t="s">
        <v>8868</v>
      </c>
    </row>
    <row r="1427" spans="1:2">
      <c r="A1427" s="129" t="s">
        <v>6292</v>
      </c>
      <c r="B1427" s="129" t="s">
        <v>8846</v>
      </c>
    </row>
    <row r="1428" spans="1:2">
      <c r="A1428" s="129" t="s">
        <v>6294</v>
      </c>
      <c r="B1428" s="129" t="s">
        <v>9079</v>
      </c>
    </row>
    <row r="1429" spans="1:2">
      <c r="A1429" s="129" t="s">
        <v>6295</v>
      </c>
      <c r="B1429" s="129" t="s">
        <v>9080</v>
      </c>
    </row>
    <row r="1430" spans="1:2">
      <c r="A1430" s="129" t="s">
        <v>6296</v>
      </c>
      <c r="B1430" s="129" t="s">
        <v>9042</v>
      </c>
    </row>
    <row r="1431" spans="1:2">
      <c r="A1431" s="129" t="s">
        <v>6297</v>
      </c>
      <c r="B1431" s="129" t="s">
        <v>9081</v>
      </c>
    </row>
    <row r="1432" spans="1:2">
      <c r="A1432" s="129" t="s">
        <v>6298</v>
      </c>
      <c r="B1432" s="129" t="s">
        <v>9082</v>
      </c>
    </row>
    <row r="1433" spans="1:2">
      <c r="A1433" s="129" t="s">
        <v>6299</v>
      </c>
      <c r="B1433" s="129" t="s">
        <v>9083</v>
      </c>
    </row>
    <row r="1434" spans="1:2">
      <c r="A1434" s="129" t="s">
        <v>6300</v>
      </c>
      <c r="B1434" s="129" t="s">
        <v>9084</v>
      </c>
    </row>
    <row r="1435" spans="1:2">
      <c r="A1435" s="129" t="s">
        <v>6301</v>
      </c>
      <c r="B1435" s="129" t="s">
        <v>9085</v>
      </c>
    </row>
    <row r="1436" spans="1:2">
      <c r="A1436" s="129" t="s">
        <v>6302</v>
      </c>
      <c r="B1436" s="129" t="s">
        <v>9086</v>
      </c>
    </row>
    <row r="1437" spans="1:2">
      <c r="A1437" s="129" t="s">
        <v>6303</v>
      </c>
      <c r="B1437" s="129" t="s">
        <v>9087</v>
      </c>
    </row>
    <row r="1438" spans="1:2">
      <c r="A1438" s="129" t="s">
        <v>6304</v>
      </c>
      <c r="B1438" s="129" t="s">
        <v>8611</v>
      </c>
    </row>
    <row r="1439" spans="1:2">
      <c r="A1439" s="129" t="s">
        <v>6305</v>
      </c>
      <c r="B1439" s="129" t="s">
        <v>8335</v>
      </c>
    </row>
    <row r="1440" spans="1:2">
      <c r="A1440" s="129" t="s">
        <v>6306</v>
      </c>
      <c r="B1440" s="129" t="s">
        <v>9088</v>
      </c>
    </row>
    <row r="1441" spans="1:2">
      <c r="A1441" s="129" t="s">
        <v>6307</v>
      </c>
      <c r="B1441" s="129" t="s">
        <v>8446</v>
      </c>
    </row>
    <row r="1442" spans="1:2">
      <c r="A1442" s="129" t="s">
        <v>6308</v>
      </c>
      <c r="B1442" s="129" t="s">
        <v>8377</v>
      </c>
    </row>
    <row r="1443" spans="1:2">
      <c r="A1443" s="129" t="s">
        <v>6309</v>
      </c>
      <c r="B1443" s="129" t="s">
        <v>8572</v>
      </c>
    </row>
    <row r="1444" spans="1:2">
      <c r="A1444" s="129" t="s">
        <v>6310</v>
      </c>
      <c r="B1444" s="129" t="s">
        <v>9089</v>
      </c>
    </row>
    <row r="1445" spans="1:2">
      <c r="A1445" s="129" t="s">
        <v>6311</v>
      </c>
      <c r="B1445" s="129" t="s">
        <v>9090</v>
      </c>
    </row>
    <row r="1446" spans="1:2">
      <c r="A1446" s="129" t="s">
        <v>6312</v>
      </c>
      <c r="B1446" s="129" t="s">
        <v>8220</v>
      </c>
    </row>
    <row r="1447" spans="1:2">
      <c r="A1447" s="129" t="s">
        <v>6313</v>
      </c>
      <c r="B1447" s="129" t="s">
        <v>9091</v>
      </c>
    </row>
    <row r="1448" spans="1:2">
      <c r="A1448" s="129" t="s">
        <v>6314</v>
      </c>
      <c r="B1448" s="129" t="s">
        <v>9021</v>
      </c>
    </row>
    <row r="1449" spans="1:2">
      <c r="A1449" s="129" t="s">
        <v>6315</v>
      </c>
      <c r="B1449" s="129" t="s">
        <v>8155</v>
      </c>
    </row>
    <row r="1450" spans="1:2">
      <c r="A1450" s="129" t="s">
        <v>6316</v>
      </c>
      <c r="B1450" s="129" t="s">
        <v>8432</v>
      </c>
    </row>
    <row r="1451" spans="1:2">
      <c r="A1451" s="129" t="s">
        <v>6317</v>
      </c>
      <c r="B1451" s="129" t="s">
        <v>8937</v>
      </c>
    </row>
    <row r="1452" spans="1:2">
      <c r="A1452" s="129" t="s">
        <v>6318</v>
      </c>
      <c r="B1452" s="129" t="s">
        <v>9092</v>
      </c>
    </row>
    <row r="1453" spans="1:2">
      <c r="A1453" s="129" t="s">
        <v>6319</v>
      </c>
      <c r="B1453" s="129" t="s">
        <v>9093</v>
      </c>
    </row>
    <row r="1454" spans="1:2">
      <c r="A1454" s="129" t="s">
        <v>6320</v>
      </c>
      <c r="B1454" s="129" t="s">
        <v>8557</v>
      </c>
    </row>
    <row r="1455" spans="1:2">
      <c r="A1455" s="129" t="s">
        <v>6321</v>
      </c>
      <c r="B1455" s="129" t="s">
        <v>9094</v>
      </c>
    </row>
    <row r="1456" spans="1:2">
      <c r="A1456" s="129" t="s">
        <v>6322</v>
      </c>
      <c r="B1456" s="129" t="s">
        <v>9095</v>
      </c>
    </row>
    <row r="1457" spans="1:2">
      <c r="A1457" s="129" t="s">
        <v>6323</v>
      </c>
      <c r="B1457" s="129" t="s">
        <v>8932</v>
      </c>
    </row>
    <row r="1458" spans="1:2">
      <c r="A1458" s="129" t="s">
        <v>6325</v>
      </c>
      <c r="B1458" s="129" t="s">
        <v>9096</v>
      </c>
    </row>
    <row r="1459" spans="1:2">
      <c r="A1459" s="129" t="s">
        <v>6326</v>
      </c>
      <c r="B1459" s="129" t="s">
        <v>8294</v>
      </c>
    </row>
    <row r="1460" spans="1:2">
      <c r="A1460" s="129" t="s">
        <v>6327</v>
      </c>
      <c r="B1460" s="129" t="s">
        <v>9097</v>
      </c>
    </row>
    <row r="1461" spans="1:2">
      <c r="A1461" s="129" t="s">
        <v>6328</v>
      </c>
      <c r="B1461" s="129" t="s">
        <v>8776</v>
      </c>
    </row>
    <row r="1462" spans="1:2">
      <c r="A1462" s="129" t="s">
        <v>6329</v>
      </c>
      <c r="B1462" s="129" t="s">
        <v>8287</v>
      </c>
    </row>
    <row r="1463" spans="1:2">
      <c r="A1463" s="129" t="s">
        <v>6330</v>
      </c>
      <c r="B1463" s="129" t="s">
        <v>9098</v>
      </c>
    </row>
    <row r="1464" spans="1:2">
      <c r="A1464" s="129" t="s">
        <v>6331</v>
      </c>
      <c r="B1464" s="129" t="s">
        <v>9099</v>
      </c>
    </row>
    <row r="1465" spans="1:2">
      <c r="A1465" s="129" t="s">
        <v>6332</v>
      </c>
      <c r="B1465" s="129" t="s">
        <v>9100</v>
      </c>
    </row>
    <row r="1466" spans="1:2">
      <c r="A1466" s="129" t="s">
        <v>6334</v>
      </c>
      <c r="B1466" s="129" t="s">
        <v>9101</v>
      </c>
    </row>
    <row r="1467" spans="1:2">
      <c r="A1467" s="129" t="s">
        <v>6335</v>
      </c>
      <c r="B1467" s="129" t="s">
        <v>9102</v>
      </c>
    </row>
    <row r="1468" spans="1:2">
      <c r="A1468" s="129" t="s">
        <v>6336</v>
      </c>
      <c r="B1468" s="129" t="s">
        <v>8770</v>
      </c>
    </row>
    <row r="1469" spans="1:2">
      <c r="A1469" s="129" t="s">
        <v>6337</v>
      </c>
      <c r="B1469" s="129" t="s">
        <v>9021</v>
      </c>
    </row>
    <row r="1470" spans="1:2">
      <c r="A1470" s="129" t="s">
        <v>6339</v>
      </c>
      <c r="B1470" s="129" t="s">
        <v>9103</v>
      </c>
    </row>
    <row r="1471" spans="1:2">
      <c r="A1471" s="129" t="s">
        <v>6340</v>
      </c>
      <c r="B1471" s="129" t="s">
        <v>9104</v>
      </c>
    </row>
    <row r="1472" spans="1:2">
      <c r="A1472" s="129" t="s">
        <v>6341</v>
      </c>
      <c r="B1472" s="129" t="s">
        <v>9105</v>
      </c>
    </row>
    <row r="1473" spans="1:2">
      <c r="A1473" s="129" t="s">
        <v>6342</v>
      </c>
      <c r="B1473" s="129" t="s">
        <v>9106</v>
      </c>
    </row>
    <row r="1474" spans="1:2">
      <c r="A1474" s="129" t="s">
        <v>6343</v>
      </c>
      <c r="B1474" s="129" t="s">
        <v>8522</v>
      </c>
    </row>
    <row r="1475" spans="1:2">
      <c r="A1475" s="129" t="s">
        <v>6346</v>
      </c>
      <c r="B1475" s="129" t="s">
        <v>9042</v>
      </c>
    </row>
    <row r="1476" spans="1:2">
      <c r="A1476" s="129" t="s">
        <v>6347</v>
      </c>
      <c r="B1476" s="129" t="s">
        <v>8087</v>
      </c>
    </row>
    <row r="1477" spans="1:2">
      <c r="A1477" s="129" t="s">
        <v>6349</v>
      </c>
      <c r="B1477" s="129" t="s">
        <v>9107</v>
      </c>
    </row>
    <row r="1478" spans="1:2">
      <c r="A1478" s="129" t="s">
        <v>6350</v>
      </c>
      <c r="B1478" s="129" t="s">
        <v>8228</v>
      </c>
    </row>
    <row r="1479" spans="1:2">
      <c r="A1479" s="129" t="s">
        <v>6351</v>
      </c>
      <c r="B1479" s="129" t="s">
        <v>9108</v>
      </c>
    </row>
    <row r="1480" spans="1:2">
      <c r="A1480" s="129" t="s">
        <v>6352</v>
      </c>
      <c r="B1480" s="129" t="s">
        <v>8910</v>
      </c>
    </row>
    <row r="1481" spans="1:2">
      <c r="A1481" s="129" t="s">
        <v>6353</v>
      </c>
      <c r="B1481" s="129" t="s">
        <v>8547</v>
      </c>
    </row>
    <row r="1482" spans="1:2">
      <c r="A1482" s="129" t="s">
        <v>6354</v>
      </c>
      <c r="B1482" s="129" t="s">
        <v>9109</v>
      </c>
    </row>
    <row r="1483" spans="1:2">
      <c r="A1483" s="129" t="s">
        <v>6355</v>
      </c>
      <c r="B1483" s="129" t="s">
        <v>8800</v>
      </c>
    </row>
    <row r="1484" spans="1:2">
      <c r="A1484" s="129" t="s">
        <v>6356</v>
      </c>
      <c r="B1484" s="129" t="s">
        <v>8322</v>
      </c>
    </row>
    <row r="1485" spans="1:2">
      <c r="A1485" s="129" t="s">
        <v>6357</v>
      </c>
      <c r="B1485" s="129" t="s">
        <v>9110</v>
      </c>
    </row>
    <row r="1486" spans="1:2">
      <c r="A1486" s="129" t="s">
        <v>6358</v>
      </c>
      <c r="B1486" s="129" t="s">
        <v>8889</v>
      </c>
    </row>
    <row r="1487" spans="1:2">
      <c r="A1487" s="129" t="s">
        <v>6359</v>
      </c>
      <c r="B1487" s="129" t="s">
        <v>8291</v>
      </c>
    </row>
    <row r="1488" spans="1:2">
      <c r="A1488" s="129" t="s">
        <v>6361</v>
      </c>
      <c r="B1488" s="129" t="s">
        <v>9111</v>
      </c>
    </row>
    <row r="1489" spans="1:2">
      <c r="A1489" s="129" t="s">
        <v>6362</v>
      </c>
      <c r="B1489" s="129" t="s">
        <v>9112</v>
      </c>
    </row>
    <row r="1490" spans="1:2">
      <c r="A1490" s="129" t="s">
        <v>6363</v>
      </c>
      <c r="B1490" s="129" t="s">
        <v>9113</v>
      </c>
    </row>
    <row r="1491" spans="1:2">
      <c r="A1491" s="129" t="s">
        <v>6364</v>
      </c>
      <c r="B1491" s="129" t="s">
        <v>8338</v>
      </c>
    </row>
    <row r="1492" spans="1:2">
      <c r="A1492" s="129" t="s">
        <v>6367</v>
      </c>
      <c r="B1492" s="129" t="s">
        <v>8847</v>
      </c>
    </row>
    <row r="1493" spans="1:2">
      <c r="A1493" s="129" t="s">
        <v>6368</v>
      </c>
      <c r="B1493" s="129" t="s">
        <v>9114</v>
      </c>
    </row>
    <row r="1494" spans="1:2">
      <c r="A1494" s="129" t="s">
        <v>6369</v>
      </c>
      <c r="B1494" s="129" t="s">
        <v>8507</v>
      </c>
    </row>
    <row r="1495" spans="1:2">
      <c r="A1495" s="129" t="s">
        <v>6370</v>
      </c>
      <c r="B1495" s="129" t="s">
        <v>9115</v>
      </c>
    </row>
    <row r="1496" spans="1:2">
      <c r="A1496" s="129" t="s">
        <v>6371</v>
      </c>
      <c r="B1496" s="129" t="s">
        <v>9082</v>
      </c>
    </row>
    <row r="1497" spans="1:2">
      <c r="A1497" s="129" t="s">
        <v>6372</v>
      </c>
      <c r="B1497" s="129" t="s">
        <v>9116</v>
      </c>
    </row>
    <row r="1498" spans="1:2">
      <c r="A1498" s="129" t="s">
        <v>6373</v>
      </c>
      <c r="B1498" s="129" t="s">
        <v>9117</v>
      </c>
    </row>
    <row r="1499" spans="1:2">
      <c r="A1499" s="129" t="s">
        <v>6374</v>
      </c>
      <c r="B1499" s="129" t="s">
        <v>9118</v>
      </c>
    </row>
    <row r="1500" spans="1:2">
      <c r="A1500" s="129" t="s">
        <v>6376</v>
      </c>
      <c r="B1500" s="129" t="s">
        <v>8286</v>
      </c>
    </row>
    <row r="1501" spans="1:2">
      <c r="A1501" s="129" t="s">
        <v>6381</v>
      </c>
      <c r="B1501" s="129" t="s">
        <v>9119</v>
      </c>
    </row>
    <row r="1502" spans="1:2">
      <c r="A1502" s="129" t="s">
        <v>6382</v>
      </c>
      <c r="B1502" s="129" t="s">
        <v>9120</v>
      </c>
    </row>
    <row r="1503" spans="1:2">
      <c r="A1503" s="129" t="s">
        <v>6383</v>
      </c>
      <c r="B1503" s="129" t="s">
        <v>9121</v>
      </c>
    </row>
    <row r="1504" spans="1:2">
      <c r="A1504" s="129" t="s">
        <v>6384</v>
      </c>
      <c r="B1504" s="129" t="s">
        <v>9122</v>
      </c>
    </row>
    <row r="1505" spans="1:2">
      <c r="A1505" s="129" t="s">
        <v>6385</v>
      </c>
      <c r="B1505" s="129" t="s">
        <v>8348</v>
      </c>
    </row>
    <row r="1506" spans="1:2">
      <c r="A1506" s="129" t="s">
        <v>6386</v>
      </c>
      <c r="B1506" s="129" t="s">
        <v>9093</v>
      </c>
    </row>
    <row r="1507" spans="1:2">
      <c r="A1507" s="129" t="s">
        <v>6387</v>
      </c>
      <c r="B1507" s="129" t="s">
        <v>8623</v>
      </c>
    </row>
    <row r="1508" spans="1:2">
      <c r="A1508" s="129" t="s">
        <v>6388</v>
      </c>
      <c r="B1508" s="129" t="s">
        <v>9123</v>
      </c>
    </row>
    <row r="1509" spans="1:2">
      <c r="A1509" s="129" t="s">
        <v>6389</v>
      </c>
      <c r="B1509" s="129" t="s">
        <v>9124</v>
      </c>
    </row>
    <row r="1510" spans="1:2">
      <c r="A1510" s="129" t="s">
        <v>6390</v>
      </c>
      <c r="B1510" s="129" t="s">
        <v>8223</v>
      </c>
    </row>
    <row r="1511" spans="1:2">
      <c r="A1511" s="129" t="s">
        <v>6391</v>
      </c>
      <c r="B1511" s="129" t="s">
        <v>9125</v>
      </c>
    </row>
    <row r="1512" spans="1:2">
      <c r="A1512" s="129" t="s">
        <v>6392</v>
      </c>
      <c r="B1512" s="129" t="s">
        <v>9126</v>
      </c>
    </row>
    <row r="1513" spans="1:2">
      <c r="A1513" s="129" t="s">
        <v>6393</v>
      </c>
      <c r="B1513" s="129" t="s">
        <v>9127</v>
      </c>
    </row>
    <row r="1514" spans="1:2">
      <c r="A1514" s="129" t="s">
        <v>6394</v>
      </c>
      <c r="B1514" s="129" t="s">
        <v>8476</v>
      </c>
    </row>
    <row r="1515" spans="1:2">
      <c r="A1515" s="129" t="s">
        <v>6396</v>
      </c>
      <c r="B1515" s="129" t="s">
        <v>8912</v>
      </c>
    </row>
    <row r="1516" spans="1:2">
      <c r="A1516" s="129" t="s">
        <v>6398</v>
      </c>
      <c r="B1516" s="129" t="s">
        <v>8737</v>
      </c>
    </row>
    <row r="1517" spans="1:2">
      <c r="A1517" s="129" t="s">
        <v>6400</v>
      </c>
      <c r="B1517" s="129" t="s">
        <v>9128</v>
      </c>
    </row>
    <row r="1518" spans="1:2">
      <c r="A1518" s="129" t="s">
        <v>6402</v>
      </c>
      <c r="B1518" s="129" t="s">
        <v>8494</v>
      </c>
    </row>
    <row r="1519" spans="1:2">
      <c r="A1519" s="129" t="s">
        <v>6404</v>
      </c>
      <c r="B1519" s="129" t="s">
        <v>8725</v>
      </c>
    </row>
    <row r="1520" spans="1:2">
      <c r="A1520" s="129" t="s">
        <v>6406</v>
      </c>
      <c r="B1520" s="129" t="s">
        <v>8519</v>
      </c>
    </row>
    <row r="1521" spans="1:2">
      <c r="A1521" s="129" t="s">
        <v>6408</v>
      </c>
      <c r="B1521" s="129" t="s">
        <v>9129</v>
      </c>
    </row>
    <row r="1522" spans="1:2">
      <c r="A1522" s="129" t="s">
        <v>6409</v>
      </c>
      <c r="B1522" s="129" t="s">
        <v>8251</v>
      </c>
    </row>
    <row r="1523" spans="1:2">
      <c r="A1523" s="129" t="s">
        <v>6411</v>
      </c>
      <c r="B1523" s="129" t="s">
        <v>9130</v>
      </c>
    </row>
    <row r="1524" spans="1:2">
      <c r="A1524" s="129" t="s">
        <v>6412</v>
      </c>
      <c r="B1524" s="129" t="s">
        <v>9131</v>
      </c>
    </row>
    <row r="1525" spans="1:2">
      <c r="A1525" s="129" t="s">
        <v>6413</v>
      </c>
      <c r="B1525" s="129" t="s">
        <v>9132</v>
      </c>
    </row>
    <row r="1526" spans="1:2">
      <c r="A1526" s="129" t="s">
        <v>6414</v>
      </c>
      <c r="B1526" s="129" t="s">
        <v>8413</v>
      </c>
    </row>
    <row r="1527" spans="1:2">
      <c r="A1527" s="129" t="s">
        <v>6415</v>
      </c>
      <c r="B1527" s="129" t="s">
        <v>9133</v>
      </c>
    </row>
    <row r="1528" spans="1:2">
      <c r="A1528" s="129" t="s">
        <v>6417</v>
      </c>
      <c r="B1528" s="129" t="s">
        <v>9134</v>
      </c>
    </row>
    <row r="1529" spans="1:2">
      <c r="A1529" s="129" t="s">
        <v>6418</v>
      </c>
      <c r="B1529" s="129" t="s">
        <v>8879</v>
      </c>
    </row>
    <row r="1530" spans="1:2">
      <c r="A1530" s="129" t="s">
        <v>6419</v>
      </c>
      <c r="B1530" s="129" t="s">
        <v>8069</v>
      </c>
    </row>
    <row r="1531" spans="1:2">
      <c r="A1531" s="129" t="s">
        <v>6420</v>
      </c>
      <c r="B1531" s="129" t="s">
        <v>8431</v>
      </c>
    </row>
    <row r="1532" spans="1:2">
      <c r="A1532" s="129" t="s">
        <v>6421</v>
      </c>
      <c r="B1532" s="129" t="s">
        <v>8711</v>
      </c>
    </row>
    <row r="1533" spans="1:2">
      <c r="A1533" s="129" t="s">
        <v>6423</v>
      </c>
      <c r="B1533" s="129" t="s">
        <v>8619</v>
      </c>
    </row>
    <row r="1534" spans="1:2">
      <c r="A1534" s="129" t="s">
        <v>6424</v>
      </c>
      <c r="B1534" s="129" t="s">
        <v>9135</v>
      </c>
    </row>
    <row r="1535" spans="1:2">
      <c r="A1535" s="129" t="s">
        <v>6425</v>
      </c>
      <c r="B1535" s="129" t="s">
        <v>9136</v>
      </c>
    </row>
    <row r="1536" spans="1:2">
      <c r="A1536" s="129" t="s">
        <v>6426</v>
      </c>
      <c r="B1536" s="129" t="s">
        <v>8322</v>
      </c>
    </row>
    <row r="1537" spans="1:2">
      <c r="A1537" s="129" t="s">
        <v>6428</v>
      </c>
      <c r="B1537" s="129" t="s">
        <v>9137</v>
      </c>
    </row>
    <row r="1538" spans="1:2">
      <c r="A1538" s="129" t="s">
        <v>6429</v>
      </c>
      <c r="B1538" s="129" t="s">
        <v>9138</v>
      </c>
    </row>
    <row r="1539" spans="1:2">
      <c r="A1539" s="129" t="s">
        <v>6432</v>
      </c>
      <c r="B1539" s="129" t="s">
        <v>9139</v>
      </c>
    </row>
    <row r="1540" spans="1:2">
      <c r="A1540" s="129" t="s">
        <v>6433</v>
      </c>
      <c r="B1540" s="129" t="s">
        <v>8334</v>
      </c>
    </row>
    <row r="1541" spans="1:2">
      <c r="A1541" s="129" t="s">
        <v>6434</v>
      </c>
      <c r="B1541" s="129" t="s">
        <v>8135</v>
      </c>
    </row>
    <row r="1542" spans="1:2">
      <c r="A1542" s="129" t="s">
        <v>6435</v>
      </c>
      <c r="B1542" s="129" t="s">
        <v>8677</v>
      </c>
    </row>
    <row r="1543" spans="1:2">
      <c r="A1543" s="129" t="s">
        <v>6436</v>
      </c>
      <c r="B1543" s="129" t="s">
        <v>9140</v>
      </c>
    </row>
    <row r="1544" spans="1:2">
      <c r="A1544" s="129" t="s">
        <v>6437</v>
      </c>
      <c r="B1544" s="129" t="s">
        <v>9082</v>
      </c>
    </row>
    <row r="1545" spans="1:2">
      <c r="A1545" s="129" t="s">
        <v>6438</v>
      </c>
      <c r="B1545" s="129" t="s">
        <v>8727</v>
      </c>
    </row>
    <row r="1546" spans="1:2">
      <c r="A1546" s="129" t="s">
        <v>6439</v>
      </c>
      <c r="B1546" s="129" t="s">
        <v>9141</v>
      </c>
    </row>
    <row r="1547" spans="1:2">
      <c r="A1547" s="129" t="s">
        <v>6440</v>
      </c>
      <c r="B1547" s="129" t="s">
        <v>8994</v>
      </c>
    </row>
    <row r="1548" spans="1:2">
      <c r="A1548" s="129" t="s">
        <v>6441</v>
      </c>
      <c r="B1548" s="129" t="s">
        <v>9142</v>
      </c>
    </row>
    <row r="1549" spans="1:2">
      <c r="A1549" s="129" t="s">
        <v>6442</v>
      </c>
      <c r="B1549" s="129" t="s">
        <v>9143</v>
      </c>
    </row>
    <row r="1550" spans="1:2">
      <c r="A1550" s="129" t="s">
        <v>6443</v>
      </c>
      <c r="B1550" s="129" t="s">
        <v>8491</v>
      </c>
    </row>
    <row r="1551" spans="1:2">
      <c r="A1551" s="129" t="s">
        <v>6444</v>
      </c>
      <c r="B1551" s="129" t="s">
        <v>9144</v>
      </c>
    </row>
    <row r="1552" spans="1:2">
      <c r="A1552" s="129" t="s">
        <v>6445</v>
      </c>
      <c r="B1552" s="129" t="s">
        <v>8962</v>
      </c>
    </row>
    <row r="1553" spans="1:2">
      <c r="A1553" s="129" t="s">
        <v>6446</v>
      </c>
      <c r="B1553" s="129" t="s">
        <v>8137</v>
      </c>
    </row>
    <row r="1554" spans="1:2">
      <c r="A1554" s="129" t="s">
        <v>6447</v>
      </c>
      <c r="B1554" s="129" t="s">
        <v>8070</v>
      </c>
    </row>
    <row r="1555" spans="1:2">
      <c r="A1555" s="129" t="s">
        <v>6448</v>
      </c>
      <c r="B1555" s="129" t="s">
        <v>9145</v>
      </c>
    </row>
    <row r="1556" spans="1:2">
      <c r="A1556" s="129" t="s">
        <v>6449</v>
      </c>
      <c r="B1556" s="129" t="s">
        <v>9146</v>
      </c>
    </row>
    <row r="1557" spans="1:2">
      <c r="A1557" s="129" t="s">
        <v>6450</v>
      </c>
      <c r="B1557" s="129" t="s">
        <v>9147</v>
      </c>
    </row>
    <row r="1558" spans="1:2">
      <c r="A1558" s="129" t="s">
        <v>6451</v>
      </c>
      <c r="B1558" s="129" t="s">
        <v>9148</v>
      </c>
    </row>
    <row r="1559" spans="1:2">
      <c r="A1559" s="129" t="s">
        <v>6452</v>
      </c>
      <c r="B1559" s="129" t="s">
        <v>8776</v>
      </c>
    </row>
    <row r="1560" spans="1:2">
      <c r="A1560" s="129" t="s">
        <v>6453</v>
      </c>
      <c r="B1560" s="129" t="s">
        <v>9149</v>
      </c>
    </row>
    <row r="1561" spans="1:2">
      <c r="A1561" s="129" t="s">
        <v>6454</v>
      </c>
      <c r="B1561" s="129" t="s">
        <v>9046</v>
      </c>
    </row>
    <row r="1562" spans="1:2">
      <c r="A1562" s="129" t="s">
        <v>6455</v>
      </c>
      <c r="B1562" s="129" t="s">
        <v>9150</v>
      </c>
    </row>
    <row r="1563" spans="1:2">
      <c r="A1563" s="129" t="s">
        <v>6456</v>
      </c>
      <c r="B1563" s="129" t="s">
        <v>8945</v>
      </c>
    </row>
    <row r="1564" spans="1:2">
      <c r="A1564" s="129" t="s">
        <v>6457</v>
      </c>
      <c r="B1564" s="129" t="s">
        <v>8802</v>
      </c>
    </row>
    <row r="1565" spans="1:2">
      <c r="A1565" s="129" t="s">
        <v>6458</v>
      </c>
      <c r="B1565" s="129" t="s">
        <v>8828</v>
      </c>
    </row>
    <row r="1566" spans="1:2">
      <c r="A1566" s="129" t="s">
        <v>6459</v>
      </c>
      <c r="B1566" s="129" t="s">
        <v>9151</v>
      </c>
    </row>
    <row r="1567" spans="1:2">
      <c r="A1567" s="129" t="s">
        <v>6460</v>
      </c>
      <c r="B1567" s="129" t="s">
        <v>8263</v>
      </c>
    </row>
    <row r="1568" spans="1:2">
      <c r="A1568" s="129" t="s">
        <v>6461</v>
      </c>
      <c r="B1568" s="129" t="s">
        <v>9149</v>
      </c>
    </row>
    <row r="1569" spans="1:2">
      <c r="A1569" s="129" t="s">
        <v>6462</v>
      </c>
      <c r="B1569" s="129" t="s">
        <v>9152</v>
      </c>
    </row>
    <row r="1570" spans="1:2">
      <c r="A1570" s="129" t="s">
        <v>6463</v>
      </c>
      <c r="B1570" s="129" t="s">
        <v>8069</v>
      </c>
    </row>
    <row r="1571" spans="1:2">
      <c r="A1571" s="129" t="s">
        <v>6464</v>
      </c>
      <c r="B1571" s="129" t="s">
        <v>9153</v>
      </c>
    </row>
    <row r="1572" spans="1:2">
      <c r="A1572" s="129" t="s">
        <v>6465</v>
      </c>
      <c r="B1572" s="129" t="s">
        <v>9154</v>
      </c>
    </row>
    <row r="1573" spans="1:2">
      <c r="A1573" s="129" t="s">
        <v>6466</v>
      </c>
      <c r="B1573" s="129" t="s">
        <v>9155</v>
      </c>
    </row>
    <row r="1574" spans="1:2">
      <c r="A1574" s="129" t="s">
        <v>6467</v>
      </c>
      <c r="B1574" s="129" t="s">
        <v>9156</v>
      </c>
    </row>
    <row r="1575" spans="1:2">
      <c r="A1575" s="129" t="s">
        <v>6468</v>
      </c>
      <c r="B1575" s="129" t="s">
        <v>8291</v>
      </c>
    </row>
    <row r="1576" spans="1:2">
      <c r="A1576" s="129" t="s">
        <v>6469</v>
      </c>
      <c r="B1576" s="129" t="s">
        <v>9157</v>
      </c>
    </row>
    <row r="1577" spans="1:2">
      <c r="A1577" s="129" t="s">
        <v>6470</v>
      </c>
      <c r="B1577" s="129" t="s">
        <v>8573</v>
      </c>
    </row>
    <row r="1578" spans="1:2">
      <c r="A1578" s="129" t="s">
        <v>6471</v>
      </c>
      <c r="B1578" s="129" t="s">
        <v>9158</v>
      </c>
    </row>
    <row r="1579" spans="1:2">
      <c r="A1579" s="129" t="s">
        <v>6472</v>
      </c>
      <c r="B1579" s="129" t="s">
        <v>8490</v>
      </c>
    </row>
    <row r="1580" spans="1:2">
      <c r="A1580" s="129" t="s">
        <v>6473</v>
      </c>
      <c r="B1580" s="129" t="s">
        <v>9159</v>
      </c>
    </row>
    <row r="1581" spans="1:2">
      <c r="A1581" s="129" t="s">
        <v>6474</v>
      </c>
      <c r="B1581" s="129" t="s">
        <v>8556</v>
      </c>
    </row>
    <row r="1582" spans="1:2">
      <c r="A1582" s="129" t="s">
        <v>6475</v>
      </c>
      <c r="B1582" s="129" t="s">
        <v>8085</v>
      </c>
    </row>
    <row r="1583" spans="1:2">
      <c r="A1583" s="129" t="s">
        <v>6476</v>
      </c>
      <c r="B1583" s="129" t="s">
        <v>8748</v>
      </c>
    </row>
    <row r="1584" spans="1:2">
      <c r="A1584" s="129" t="s">
        <v>6477</v>
      </c>
      <c r="B1584" s="129" t="s">
        <v>8592</v>
      </c>
    </row>
    <row r="1585" spans="1:2">
      <c r="A1585" s="129" t="s">
        <v>6478</v>
      </c>
      <c r="B1585" s="129" t="s">
        <v>9010</v>
      </c>
    </row>
    <row r="1586" spans="1:2">
      <c r="A1586" s="129" t="s">
        <v>6479</v>
      </c>
      <c r="B1586" s="129" t="s">
        <v>8264</v>
      </c>
    </row>
    <row r="1587" spans="1:2">
      <c r="A1587" s="129" t="s">
        <v>6480</v>
      </c>
      <c r="B1587" s="129" t="s">
        <v>9160</v>
      </c>
    </row>
    <row r="1588" spans="1:2">
      <c r="A1588" s="129" t="s">
        <v>6481</v>
      </c>
      <c r="B1588" s="129" t="s">
        <v>9161</v>
      </c>
    </row>
    <row r="1589" spans="1:2">
      <c r="A1589" s="129" t="s">
        <v>6482</v>
      </c>
      <c r="B1589" s="129" t="s">
        <v>9162</v>
      </c>
    </row>
    <row r="1590" spans="1:2">
      <c r="A1590" s="129" t="s">
        <v>6483</v>
      </c>
      <c r="B1590" s="129" t="s">
        <v>8177</v>
      </c>
    </row>
    <row r="1591" spans="1:2">
      <c r="A1591" s="129" t="s">
        <v>6484</v>
      </c>
      <c r="B1591" s="129" t="s">
        <v>8455</v>
      </c>
    </row>
    <row r="1592" spans="1:2">
      <c r="A1592" s="129" t="s">
        <v>6485</v>
      </c>
      <c r="B1592" s="129" t="s">
        <v>8597</v>
      </c>
    </row>
    <row r="1593" spans="1:2">
      <c r="A1593" s="129" t="s">
        <v>6486</v>
      </c>
      <c r="B1593" s="129" t="s">
        <v>9048</v>
      </c>
    </row>
    <row r="1594" spans="1:2">
      <c r="A1594" s="129" t="s">
        <v>6487</v>
      </c>
      <c r="B1594" s="129" t="s">
        <v>9163</v>
      </c>
    </row>
    <row r="1595" spans="1:2">
      <c r="A1595" s="129" t="s">
        <v>6488</v>
      </c>
      <c r="B1595" s="129" t="s">
        <v>9164</v>
      </c>
    </row>
    <row r="1596" spans="1:2">
      <c r="A1596" s="129" t="s">
        <v>6489</v>
      </c>
      <c r="B1596" s="129" t="s">
        <v>9165</v>
      </c>
    </row>
    <row r="1597" spans="1:2">
      <c r="A1597" s="129" t="s">
        <v>6490</v>
      </c>
      <c r="B1597" s="129" t="s">
        <v>9166</v>
      </c>
    </row>
    <row r="1598" spans="1:2">
      <c r="A1598" s="129" t="s">
        <v>6491</v>
      </c>
      <c r="B1598" s="129" t="s">
        <v>9167</v>
      </c>
    </row>
    <row r="1599" spans="1:2">
      <c r="A1599" s="129" t="s">
        <v>6492</v>
      </c>
      <c r="B1599" s="129" t="s">
        <v>8205</v>
      </c>
    </row>
    <row r="1600" spans="1:2">
      <c r="A1600" s="129" t="s">
        <v>6493</v>
      </c>
      <c r="B1600" s="129" t="s">
        <v>9168</v>
      </c>
    </row>
    <row r="1601" spans="1:2">
      <c r="A1601" s="129" t="s">
        <v>6494</v>
      </c>
      <c r="B1601" s="129" t="s">
        <v>8437</v>
      </c>
    </row>
    <row r="1602" spans="1:2">
      <c r="A1602" s="129" t="s">
        <v>6495</v>
      </c>
      <c r="B1602" s="129" t="s">
        <v>8454</v>
      </c>
    </row>
    <row r="1603" spans="1:2">
      <c r="A1603" s="129" t="s">
        <v>6496</v>
      </c>
      <c r="B1603" s="129" t="s">
        <v>8748</v>
      </c>
    </row>
    <row r="1604" spans="1:2">
      <c r="A1604" s="129" t="s">
        <v>6497</v>
      </c>
      <c r="B1604" s="129" t="s">
        <v>9169</v>
      </c>
    </row>
    <row r="1605" spans="1:2">
      <c r="A1605" s="129" t="s">
        <v>6498</v>
      </c>
      <c r="B1605" s="129" t="s">
        <v>8866</v>
      </c>
    </row>
    <row r="1606" spans="1:2">
      <c r="A1606" s="129" t="s">
        <v>6499</v>
      </c>
      <c r="B1606" s="129" t="s">
        <v>8357</v>
      </c>
    </row>
    <row r="1607" spans="1:2">
      <c r="A1607" s="129" t="s">
        <v>6500</v>
      </c>
      <c r="B1607" s="129" t="s">
        <v>8143</v>
      </c>
    </row>
    <row r="1608" spans="1:2">
      <c r="A1608" s="129" t="s">
        <v>6501</v>
      </c>
      <c r="B1608" s="129" t="s">
        <v>8637</v>
      </c>
    </row>
    <row r="1609" spans="1:2">
      <c r="A1609" s="129" t="s">
        <v>6502</v>
      </c>
      <c r="B1609" s="129" t="s">
        <v>9170</v>
      </c>
    </row>
    <row r="1610" spans="1:2">
      <c r="A1610" s="129" t="s">
        <v>6503</v>
      </c>
      <c r="B1610" s="129" t="s">
        <v>8476</v>
      </c>
    </row>
    <row r="1611" spans="1:2">
      <c r="A1611" s="129" t="s">
        <v>6504</v>
      </c>
      <c r="B1611" s="129" t="s">
        <v>9171</v>
      </c>
    </row>
    <row r="1612" spans="1:2">
      <c r="A1612" s="129" t="s">
        <v>6505</v>
      </c>
      <c r="B1612" s="129" t="s">
        <v>9172</v>
      </c>
    </row>
    <row r="1613" spans="1:2">
      <c r="A1613" s="129" t="s">
        <v>6506</v>
      </c>
      <c r="B1613" s="129" t="s">
        <v>8117</v>
      </c>
    </row>
    <row r="1614" spans="1:2">
      <c r="A1614" s="129" t="s">
        <v>6507</v>
      </c>
      <c r="B1614" s="129" t="s">
        <v>9173</v>
      </c>
    </row>
    <row r="1615" spans="1:2">
      <c r="A1615" s="129" t="s">
        <v>6508</v>
      </c>
      <c r="B1615" s="129" t="s">
        <v>9174</v>
      </c>
    </row>
    <row r="1616" spans="1:2">
      <c r="A1616" s="129" t="s">
        <v>6509</v>
      </c>
      <c r="B1616" s="129" t="s">
        <v>9175</v>
      </c>
    </row>
    <row r="1617" spans="1:2">
      <c r="A1617" s="129" t="s">
        <v>6510</v>
      </c>
      <c r="B1617" s="129" t="s">
        <v>9176</v>
      </c>
    </row>
    <row r="1618" spans="1:2">
      <c r="A1618" s="129" t="s">
        <v>6511</v>
      </c>
      <c r="B1618" s="129" t="s">
        <v>8438</v>
      </c>
    </row>
    <row r="1619" spans="1:2">
      <c r="A1619" s="129" t="s">
        <v>6512</v>
      </c>
      <c r="B1619" s="129" t="s">
        <v>9177</v>
      </c>
    </row>
    <row r="1620" spans="1:2">
      <c r="A1620" s="129" t="s">
        <v>6513</v>
      </c>
      <c r="B1620" s="129" t="s">
        <v>8281</v>
      </c>
    </row>
    <row r="1621" spans="1:2">
      <c r="A1621" s="129" t="s">
        <v>6514</v>
      </c>
      <c r="B1621" s="129" t="s">
        <v>8391</v>
      </c>
    </row>
    <row r="1622" spans="1:2">
      <c r="A1622" s="129" t="s">
        <v>6515</v>
      </c>
      <c r="B1622" s="129" t="s">
        <v>8307</v>
      </c>
    </row>
    <row r="1623" spans="1:2">
      <c r="A1623" s="129" t="s">
        <v>6516</v>
      </c>
      <c r="B1623" s="129" t="s">
        <v>8299</v>
      </c>
    </row>
    <row r="1624" spans="1:2">
      <c r="A1624" s="129" t="s">
        <v>6517</v>
      </c>
      <c r="B1624" s="129" t="s">
        <v>9050</v>
      </c>
    </row>
    <row r="1625" spans="1:2">
      <c r="A1625" s="129" t="s">
        <v>6518</v>
      </c>
      <c r="B1625" s="129" t="s">
        <v>9178</v>
      </c>
    </row>
    <row r="1626" spans="1:2">
      <c r="A1626" s="129" t="s">
        <v>6519</v>
      </c>
      <c r="B1626" s="129" t="s">
        <v>8268</v>
      </c>
    </row>
    <row r="1627" spans="1:2">
      <c r="A1627" s="129" t="s">
        <v>6520</v>
      </c>
      <c r="B1627" s="129" t="s">
        <v>9179</v>
      </c>
    </row>
    <row r="1628" spans="1:2">
      <c r="A1628" s="129" t="s">
        <v>6521</v>
      </c>
      <c r="B1628" s="129" t="s">
        <v>8951</v>
      </c>
    </row>
    <row r="1629" spans="1:2">
      <c r="A1629" s="129" t="s">
        <v>6522</v>
      </c>
      <c r="B1629" s="129" t="s">
        <v>9126</v>
      </c>
    </row>
    <row r="1630" spans="1:2">
      <c r="A1630" s="129" t="s">
        <v>6524</v>
      </c>
      <c r="B1630" s="129" t="s">
        <v>8557</v>
      </c>
    </row>
    <row r="1631" spans="1:2">
      <c r="A1631" s="129" t="s">
        <v>6525</v>
      </c>
      <c r="B1631" s="129" t="s">
        <v>8932</v>
      </c>
    </row>
    <row r="1632" spans="1:2">
      <c r="A1632" s="129" t="s">
        <v>6528</v>
      </c>
      <c r="B1632" s="129" t="s">
        <v>9180</v>
      </c>
    </row>
    <row r="1633" spans="1:2">
      <c r="A1633" s="129" t="s">
        <v>6530</v>
      </c>
      <c r="B1633" s="129" t="s">
        <v>9003</v>
      </c>
    </row>
    <row r="1634" spans="1:2">
      <c r="A1634" s="129" t="s">
        <v>6532</v>
      </c>
      <c r="B1634" s="129" t="s">
        <v>9181</v>
      </c>
    </row>
    <row r="1635" spans="1:2">
      <c r="A1635" s="129" t="s">
        <v>6533</v>
      </c>
      <c r="B1635" s="129" t="s">
        <v>9182</v>
      </c>
    </row>
    <row r="1636" spans="1:2">
      <c r="A1636" s="129" t="s">
        <v>6536</v>
      </c>
      <c r="B1636" s="129" t="s">
        <v>8299</v>
      </c>
    </row>
    <row r="1637" spans="1:2">
      <c r="A1637" s="129" t="s">
        <v>6538</v>
      </c>
      <c r="B1637" s="129" t="s">
        <v>8271</v>
      </c>
    </row>
    <row r="1638" spans="1:2">
      <c r="A1638" s="129" t="s">
        <v>6540</v>
      </c>
      <c r="B1638" s="129" t="s">
        <v>8190</v>
      </c>
    </row>
    <row r="1639" spans="1:2">
      <c r="A1639" s="129" t="s">
        <v>6541</v>
      </c>
      <c r="B1639" s="129" t="s">
        <v>8698</v>
      </c>
    </row>
    <row r="1640" spans="1:2">
      <c r="A1640" s="129" t="s">
        <v>6542</v>
      </c>
      <c r="B1640" s="129" t="s">
        <v>8869</v>
      </c>
    </row>
    <row r="1641" spans="1:2">
      <c r="A1641" s="129" t="s">
        <v>6543</v>
      </c>
      <c r="B1641" s="129" t="s">
        <v>9183</v>
      </c>
    </row>
    <row r="1642" spans="1:2">
      <c r="A1642" s="129" t="s">
        <v>6544</v>
      </c>
      <c r="B1642" s="129" t="s">
        <v>8846</v>
      </c>
    </row>
    <row r="1643" spans="1:2">
      <c r="A1643" s="129" t="s">
        <v>6545</v>
      </c>
      <c r="B1643" s="129" t="s">
        <v>8666</v>
      </c>
    </row>
    <row r="1644" spans="1:2">
      <c r="A1644" s="129" t="s">
        <v>6546</v>
      </c>
      <c r="B1644" s="129" t="s">
        <v>8962</v>
      </c>
    </row>
    <row r="1645" spans="1:2">
      <c r="A1645" s="129" t="s">
        <v>6547</v>
      </c>
      <c r="B1645" s="129" t="s">
        <v>9184</v>
      </c>
    </row>
    <row r="1646" spans="1:2">
      <c r="A1646" s="129" t="s">
        <v>6548</v>
      </c>
      <c r="B1646" s="129" t="s">
        <v>8720</v>
      </c>
    </row>
    <row r="1647" spans="1:2">
      <c r="A1647" s="129" t="s">
        <v>6549</v>
      </c>
      <c r="B1647" s="129" t="s">
        <v>8874</v>
      </c>
    </row>
    <row r="1648" spans="1:2">
      <c r="A1648" s="129" t="s">
        <v>6550</v>
      </c>
      <c r="B1648" s="129" t="s">
        <v>8267</v>
      </c>
    </row>
    <row r="1649" spans="1:2">
      <c r="A1649" s="129" t="s">
        <v>6551</v>
      </c>
      <c r="B1649" s="129" t="s">
        <v>8319</v>
      </c>
    </row>
    <row r="1650" spans="1:2">
      <c r="A1650" s="129" t="s">
        <v>6552</v>
      </c>
      <c r="B1650" s="129" t="s">
        <v>9185</v>
      </c>
    </row>
    <row r="1651" spans="1:2">
      <c r="A1651" s="129" t="s">
        <v>6553</v>
      </c>
      <c r="B1651" s="129" t="s">
        <v>8381</v>
      </c>
    </row>
    <row r="1652" spans="1:2">
      <c r="A1652" s="129" t="s">
        <v>6554</v>
      </c>
      <c r="B1652" s="129" t="s">
        <v>9186</v>
      </c>
    </row>
    <row r="1653" spans="1:2">
      <c r="A1653" s="129" t="s">
        <v>6555</v>
      </c>
      <c r="B1653" s="129" t="s">
        <v>9187</v>
      </c>
    </row>
    <row r="1654" spans="1:2">
      <c r="A1654" s="129" t="s">
        <v>6556</v>
      </c>
      <c r="B1654" s="129" t="s">
        <v>8438</v>
      </c>
    </row>
    <row r="1655" spans="1:2">
      <c r="A1655" s="129" t="s">
        <v>6557</v>
      </c>
      <c r="B1655" s="129" t="s">
        <v>9188</v>
      </c>
    </row>
    <row r="1656" spans="1:2">
      <c r="A1656" s="129" t="s">
        <v>6558</v>
      </c>
      <c r="B1656" s="129" t="s">
        <v>9189</v>
      </c>
    </row>
    <row r="1657" spans="1:2">
      <c r="A1657" s="129" t="s">
        <v>6559</v>
      </c>
      <c r="B1657" s="129" t="s">
        <v>8219</v>
      </c>
    </row>
    <row r="1658" spans="1:2">
      <c r="A1658" s="129" t="s">
        <v>6560</v>
      </c>
      <c r="B1658" s="129" t="s">
        <v>9190</v>
      </c>
    </row>
    <row r="1659" spans="1:2">
      <c r="A1659" s="129" t="s">
        <v>6561</v>
      </c>
      <c r="B1659" s="129" t="s">
        <v>8586</v>
      </c>
    </row>
    <row r="1660" spans="1:2">
      <c r="A1660" s="129" t="s">
        <v>6562</v>
      </c>
      <c r="B1660" s="129" t="s">
        <v>8117</v>
      </c>
    </row>
    <row r="1661" spans="1:2">
      <c r="A1661" s="129" t="s">
        <v>6563</v>
      </c>
      <c r="B1661" s="129" t="s">
        <v>9191</v>
      </c>
    </row>
    <row r="1662" spans="1:2">
      <c r="A1662" s="129" t="s">
        <v>6564</v>
      </c>
      <c r="B1662" s="129" t="s">
        <v>8799</v>
      </c>
    </row>
    <row r="1663" spans="1:2">
      <c r="A1663" s="129" t="s">
        <v>6565</v>
      </c>
      <c r="B1663" s="129" t="s">
        <v>9192</v>
      </c>
    </row>
    <row r="1664" spans="1:2">
      <c r="A1664" s="129" t="s">
        <v>6566</v>
      </c>
      <c r="B1664" s="129" t="s">
        <v>9193</v>
      </c>
    </row>
    <row r="1665" spans="1:2">
      <c r="A1665" s="129" t="s">
        <v>6567</v>
      </c>
      <c r="B1665" s="129" t="s">
        <v>8942</v>
      </c>
    </row>
    <row r="1666" spans="1:2">
      <c r="A1666" s="129" t="s">
        <v>6568</v>
      </c>
      <c r="B1666" s="129" t="s">
        <v>8781</v>
      </c>
    </row>
    <row r="1667" spans="1:2">
      <c r="A1667" s="129" t="s">
        <v>6569</v>
      </c>
      <c r="B1667" s="129" t="s">
        <v>8910</v>
      </c>
    </row>
    <row r="1668" spans="1:2">
      <c r="A1668" s="129" t="s">
        <v>6570</v>
      </c>
      <c r="B1668" s="129" t="s">
        <v>9049</v>
      </c>
    </row>
    <row r="1669" spans="1:2">
      <c r="A1669" s="129" t="s">
        <v>6571</v>
      </c>
      <c r="B1669" s="129" t="s">
        <v>8180</v>
      </c>
    </row>
    <row r="1670" spans="1:2">
      <c r="A1670" s="129" t="s">
        <v>6572</v>
      </c>
      <c r="B1670" s="129" t="s">
        <v>9194</v>
      </c>
    </row>
    <row r="1671" spans="1:2">
      <c r="A1671" s="129" t="s">
        <v>6573</v>
      </c>
      <c r="B1671" s="129" t="s">
        <v>8156</v>
      </c>
    </row>
    <row r="1672" spans="1:2">
      <c r="A1672" s="129" t="s">
        <v>6574</v>
      </c>
      <c r="B1672" s="129" t="s">
        <v>9195</v>
      </c>
    </row>
    <row r="1673" spans="1:2">
      <c r="A1673" s="129" t="s">
        <v>6575</v>
      </c>
      <c r="B1673" s="129" t="s">
        <v>9196</v>
      </c>
    </row>
    <row r="1674" spans="1:2">
      <c r="A1674" s="129" t="s">
        <v>6576</v>
      </c>
      <c r="B1674" s="129" t="s">
        <v>8666</v>
      </c>
    </row>
    <row r="1675" spans="1:2">
      <c r="A1675" s="129" t="s">
        <v>6577</v>
      </c>
      <c r="B1675" s="129" t="s">
        <v>9197</v>
      </c>
    </row>
    <row r="1676" spans="1:2">
      <c r="A1676" s="129" t="s">
        <v>6578</v>
      </c>
      <c r="B1676" s="129" t="s">
        <v>8475</v>
      </c>
    </row>
    <row r="1677" spans="1:2">
      <c r="A1677" s="129" t="s">
        <v>6579</v>
      </c>
      <c r="B1677" s="129" t="s">
        <v>9198</v>
      </c>
    </row>
    <row r="1678" spans="1:2">
      <c r="A1678" s="129" t="s">
        <v>6580</v>
      </c>
      <c r="B1678" s="129" t="s">
        <v>9199</v>
      </c>
    </row>
    <row r="1679" spans="1:2">
      <c r="A1679" s="129" t="s">
        <v>6581</v>
      </c>
      <c r="B1679" s="129" t="s">
        <v>8273</v>
      </c>
    </row>
    <row r="1680" spans="1:2">
      <c r="A1680" s="129" t="s">
        <v>6583</v>
      </c>
      <c r="B1680" s="129" t="s">
        <v>9200</v>
      </c>
    </row>
    <row r="1681" spans="1:2">
      <c r="A1681" s="129" t="s">
        <v>6584</v>
      </c>
      <c r="B1681" s="129" t="s">
        <v>8770</v>
      </c>
    </row>
    <row r="1682" spans="1:2">
      <c r="A1682" s="129" t="s">
        <v>6585</v>
      </c>
      <c r="B1682" s="129" t="s">
        <v>9201</v>
      </c>
    </row>
    <row r="1683" spans="1:2">
      <c r="A1683" s="129" t="s">
        <v>6586</v>
      </c>
      <c r="B1683" s="129" t="s">
        <v>9202</v>
      </c>
    </row>
    <row r="1684" spans="1:2">
      <c r="A1684" s="129" t="s">
        <v>6587</v>
      </c>
      <c r="B1684" s="129" t="s">
        <v>8743</v>
      </c>
    </row>
    <row r="1685" spans="1:2">
      <c r="A1685" s="129" t="s">
        <v>6588</v>
      </c>
      <c r="B1685" s="129" t="s">
        <v>9203</v>
      </c>
    </row>
    <row r="1686" spans="1:2">
      <c r="A1686" s="129" t="s">
        <v>6590</v>
      </c>
      <c r="B1686" s="129" t="s">
        <v>8632</v>
      </c>
    </row>
    <row r="1687" spans="1:2">
      <c r="A1687" s="129" t="s">
        <v>6591</v>
      </c>
      <c r="B1687" s="129" t="s">
        <v>8716</v>
      </c>
    </row>
    <row r="1688" spans="1:2">
      <c r="A1688" s="129" t="s">
        <v>6592</v>
      </c>
      <c r="B1688" s="129" t="s">
        <v>9204</v>
      </c>
    </row>
    <row r="1689" spans="1:2">
      <c r="A1689" s="129" t="s">
        <v>6593</v>
      </c>
      <c r="B1689" s="129" t="s">
        <v>9205</v>
      </c>
    </row>
    <row r="1690" spans="1:2">
      <c r="A1690" s="129" t="s">
        <v>6594</v>
      </c>
      <c r="B1690" s="129" t="s">
        <v>8348</v>
      </c>
    </row>
    <row r="1691" spans="1:2">
      <c r="A1691" s="129" t="s">
        <v>6595</v>
      </c>
      <c r="B1691" s="129" t="s">
        <v>9206</v>
      </c>
    </row>
    <row r="1692" spans="1:2">
      <c r="A1692" s="129" t="s">
        <v>6596</v>
      </c>
      <c r="B1692" s="129" t="s">
        <v>9207</v>
      </c>
    </row>
    <row r="1693" spans="1:2">
      <c r="A1693" s="129" t="s">
        <v>6597</v>
      </c>
      <c r="B1693" s="129" t="s">
        <v>8866</v>
      </c>
    </row>
    <row r="1694" spans="1:2">
      <c r="A1694" s="129" t="s">
        <v>6598</v>
      </c>
      <c r="B1694" s="129" t="s">
        <v>9208</v>
      </c>
    </row>
    <row r="1695" spans="1:2">
      <c r="A1695" s="129" t="s">
        <v>6599</v>
      </c>
      <c r="B1695" s="129" t="s">
        <v>9209</v>
      </c>
    </row>
    <row r="1696" spans="1:2">
      <c r="A1696" s="129" t="s">
        <v>6600</v>
      </c>
      <c r="B1696" s="129" t="s">
        <v>9210</v>
      </c>
    </row>
    <row r="1697" spans="1:2">
      <c r="A1697" s="129" t="s">
        <v>6601</v>
      </c>
      <c r="B1697" s="129" t="s">
        <v>9211</v>
      </c>
    </row>
    <row r="1698" spans="1:2">
      <c r="A1698" s="129" t="s">
        <v>6603</v>
      </c>
      <c r="B1698" s="129" t="s">
        <v>8866</v>
      </c>
    </row>
    <row r="1699" spans="1:2">
      <c r="A1699" s="129" t="s">
        <v>6604</v>
      </c>
      <c r="B1699" s="129" t="s">
        <v>9212</v>
      </c>
    </row>
    <row r="1700" spans="1:2">
      <c r="A1700" s="129" t="s">
        <v>6606</v>
      </c>
      <c r="B1700" s="129" t="s">
        <v>8747</v>
      </c>
    </row>
    <row r="1701" spans="1:2">
      <c r="A1701" s="129" t="s">
        <v>6607</v>
      </c>
      <c r="B1701" s="129" t="s">
        <v>8249</v>
      </c>
    </row>
    <row r="1702" spans="1:2">
      <c r="A1702" s="129" t="s">
        <v>6608</v>
      </c>
      <c r="B1702" s="129" t="s">
        <v>9213</v>
      </c>
    </row>
    <row r="1703" spans="1:2">
      <c r="A1703" s="129" t="s">
        <v>6609</v>
      </c>
      <c r="B1703" s="129" t="s">
        <v>8220</v>
      </c>
    </row>
    <row r="1704" spans="1:2">
      <c r="A1704" s="129" t="s">
        <v>6610</v>
      </c>
      <c r="B1704" s="129" t="s">
        <v>9214</v>
      </c>
    </row>
    <row r="1705" spans="1:2">
      <c r="A1705" s="129" t="s">
        <v>6611</v>
      </c>
      <c r="B1705" s="129" t="s">
        <v>8444</v>
      </c>
    </row>
    <row r="1706" spans="1:2">
      <c r="A1706" s="129" t="s">
        <v>6613</v>
      </c>
      <c r="B1706" s="129" t="s">
        <v>9215</v>
      </c>
    </row>
    <row r="1707" spans="1:2">
      <c r="A1707" s="129" t="s">
        <v>6614</v>
      </c>
      <c r="B1707" s="129" t="s">
        <v>9137</v>
      </c>
    </row>
    <row r="1708" spans="1:2">
      <c r="A1708" s="129" t="s">
        <v>6615</v>
      </c>
      <c r="B1708" s="129" t="s">
        <v>9043</v>
      </c>
    </row>
    <row r="1709" spans="1:2">
      <c r="A1709" s="129" t="s">
        <v>6617</v>
      </c>
      <c r="B1709" s="129" t="s">
        <v>8853</v>
      </c>
    </row>
    <row r="1710" spans="1:2">
      <c r="A1710" s="129" t="s">
        <v>6618</v>
      </c>
      <c r="B1710" s="129" t="s">
        <v>9022</v>
      </c>
    </row>
    <row r="1711" spans="1:2">
      <c r="A1711" s="129" t="s">
        <v>6619</v>
      </c>
      <c r="B1711" s="129" t="s">
        <v>8902</v>
      </c>
    </row>
    <row r="1712" spans="1:2">
      <c r="A1712" s="129" t="s">
        <v>6620</v>
      </c>
      <c r="B1712" s="129" t="s">
        <v>9211</v>
      </c>
    </row>
    <row r="1713" spans="1:2">
      <c r="A1713" s="129" t="s">
        <v>6621</v>
      </c>
      <c r="B1713" s="129" t="s">
        <v>8304</v>
      </c>
    </row>
    <row r="1714" spans="1:2">
      <c r="A1714" s="129" t="s">
        <v>6622</v>
      </c>
      <c r="B1714" s="129" t="s">
        <v>8136</v>
      </c>
    </row>
    <row r="1715" spans="1:2">
      <c r="A1715" s="129" t="s">
        <v>6623</v>
      </c>
      <c r="B1715" s="129" t="s">
        <v>9216</v>
      </c>
    </row>
    <row r="1716" spans="1:2">
      <c r="A1716" s="129" t="s">
        <v>6624</v>
      </c>
      <c r="B1716" s="129" t="s">
        <v>9217</v>
      </c>
    </row>
    <row r="1717" spans="1:2">
      <c r="A1717" s="129" t="s">
        <v>6625</v>
      </c>
      <c r="B1717" s="129" t="s">
        <v>9218</v>
      </c>
    </row>
    <row r="1718" spans="1:2">
      <c r="A1718" s="129" t="s">
        <v>6626</v>
      </c>
      <c r="B1718" s="129" t="s">
        <v>8668</v>
      </c>
    </row>
    <row r="1719" spans="1:2">
      <c r="A1719" s="129" t="s">
        <v>6627</v>
      </c>
      <c r="B1719" s="129" t="s">
        <v>8580</v>
      </c>
    </row>
    <row r="1720" spans="1:2">
      <c r="A1720" s="129" t="s">
        <v>6628</v>
      </c>
      <c r="B1720" s="129" t="s">
        <v>8530</v>
      </c>
    </row>
    <row r="1721" spans="1:2">
      <c r="A1721" s="129" t="s">
        <v>6629</v>
      </c>
      <c r="B1721" s="129" t="s">
        <v>9219</v>
      </c>
    </row>
    <row r="1722" spans="1:2">
      <c r="A1722" s="129" t="s">
        <v>6630</v>
      </c>
      <c r="B1722" s="129" t="s">
        <v>8308</v>
      </c>
    </row>
    <row r="1723" spans="1:2">
      <c r="A1723" s="129" t="s">
        <v>6631</v>
      </c>
      <c r="B1723" s="129" t="s">
        <v>8171</v>
      </c>
    </row>
    <row r="1724" spans="1:2">
      <c r="A1724" s="129" t="s">
        <v>6633</v>
      </c>
      <c r="B1724" s="129" t="s">
        <v>8990</v>
      </c>
    </row>
    <row r="1725" spans="1:2">
      <c r="A1725" s="129" t="s">
        <v>6634</v>
      </c>
      <c r="B1725" s="129" t="s">
        <v>9220</v>
      </c>
    </row>
    <row r="1726" spans="1:2">
      <c r="A1726" s="129" t="s">
        <v>6635</v>
      </c>
      <c r="B1726" s="129" t="s">
        <v>8302</v>
      </c>
    </row>
    <row r="1727" spans="1:2">
      <c r="A1727" s="129" t="s">
        <v>6636</v>
      </c>
      <c r="B1727" s="129" t="s">
        <v>8701</v>
      </c>
    </row>
    <row r="1728" spans="1:2">
      <c r="A1728" s="129" t="s">
        <v>6637</v>
      </c>
      <c r="B1728" s="129" t="s">
        <v>9221</v>
      </c>
    </row>
    <row r="1729" spans="1:2">
      <c r="A1729" s="129" t="s">
        <v>6639</v>
      </c>
      <c r="B1729" s="129" t="s">
        <v>9222</v>
      </c>
    </row>
    <row r="1730" spans="1:2">
      <c r="A1730" s="129" t="s">
        <v>6640</v>
      </c>
      <c r="B1730" s="129" t="s">
        <v>9223</v>
      </c>
    </row>
    <row r="1731" spans="1:2">
      <c r="A1731" s="129" t="s">
        <v>6641</v>
      </c>
      <c r="B1731" s="129" t="s">
        <v>9224</v>
      </c>
    </row>
    <row r="1732" spans="1:2">
      <c r="A1732" s="129" t="s">
        <v>6642</v>
      </c>
      <c r="B1732" s="129" t="s">
        <v>9225</v>
      </c>
    </row>
    <row r="1733" spans="1:2">
      <c r="A1733" s="129" t="s">
        <v>6643</v>
      </c>
      <c r="B1733" s="129" t="s">
        <v>9226</v>
      </c>
    </row>
    <row r="1734" spans="1:2">
      <c r="A1734" s="129" t="s">
        <v>6644</v>
      </c>
      <c r="B1734" s="129" t="s">
        <v>9227</v>
      </c>
    </row>
    <row r="1735" spans="1:2">
      <c r="A1735" s="129" t="s">
        <v>6645</v>
      </c>
      <c r="B1735" s="129" t="s">
        <v>9228</v>
      </c>
    </row>
    <row r="1736" spans="1:2">
      <c r="A1736" s="129" t="s">
        <v>6647</v>
      </c>
      <c r="B1736" s="129" t="s">
        <v>8270</v>
      </c>
    </row>
    <row r="1737" spans="1:2">
      <c r="A1737" s="129" t="s">
        <v>6648</v>
      </c>
      <c r="B1737" s="129" t="s">
        <v>8106</v>
      </c>
    </row>
    <row r="1738" spans="1:2">
      <c r="A1738" s="129" t="s">
        <v>6649</v>
      </c>
      <c r="B1738" s="129" t="s">
        <v>8139</v>
      </c>
    </row>
    <row r="1739" spans="1:2">
      <c r="A1739" s="129" t="s">
        <v>6650</v>
      </c>
      <c r="B1739" s="129" t="s">
        <v>9229</v>
      </c>
    </row>
    <row r="1740" spans="1:2">
      <c r="A1740" s="129" t="s">
        <v>6651</v>
      </c>
      <c r="B1740" s="129" t="s">
        <v>9230</v>
      </c>
    </row>
    <row r="1741" spans="1:2">
      <c r="A1741" s="129" t="s">
        <v>6652</v>
      </c>
      <c r="B1741" s="129" t="s">
        <v>8912</v>
      </c>
    </row>
    <row r="1742" spans="1:2">
      <c r="A1742" s="129" t="s">
        <v>6653</v>
      </c>
      <c r="B1742" s="129" t="s">
        <v>8727</v>
      </c>
    </row>
    <row r="1743" spans="1:2">
      <c r="A1743" s="129" t="s">
        <v>6654</v>
      </c>
      <c r="B1743" s="129" t="s">
        <v>9231</v>
      </c>
    </row>
    <row r="1744" spans="1:2">
      <c r="A1744" s="129" t="s">
        <v>6655</v>
      </c>
      <c r="B1744" s="129" t="s">
        <v>8742</v>
      </c>
    </row>
    <row r="1745" spans="1:2">
      <c r="A1745" s="129" t="s">
        <v>6656</v>
      </c>
      <c r="B1745" s="129" t="s">
        <v>8426</v>
      </c>
    </row>
    <row r="1746" spans="1:2">
      <c r="A1746" s="129" t="s">
        <v>6657</v>
      </c>
      <c r="B1746" s="129" t="s">
        <v>9232</v>
      </c>
    </row>
    <row r="1747" spans="1:2">
      <c r="A1747" s="129" t="s">
        <v>6658</v>
      </c>
      <c r="B1747" s="129" t="s">
        <v>8312</v>
      </c>
    </row>
    <row r="1748" spans="1:2">
      <c r="A1748" s="129" t="s">
        <v>6659</v>
      </c>
      <c r="B1748" s="129" t="s">
        <v>9233</v>
      </c>
    </row>
    <row r="1749" spans="1:2">
      <c r="A1749" s="129" t="s">
        <v>6660</v>
      </c>
      <c r="B1749" s="129" t="s">
        <v>8115</v>
      </c>
    </row>
    <row r="1750" spans="1:2">
      <c r="A1750" s="129" t="s">
        <v>6661</v>
      </c>
      <c r="B1750" s="129" t="s">
        <v>8543</v>
      </c>
    </row>
    <row r="1751" spans="1:2">
      <c r="A1751" s="129" t="s">
        <v>6662</v>
      </c>
      <c r="B1751" s="129" t="s">
        <v>8219</v>
      </c>
    </row>
    <row r="1752" spans="1:2">
      <c r="A1752" s="129" t="s">
        <v>6663</v>
      </c>
      <c r="B1752" s="129" t="s">
        <v>9234</v>
      </c>
    </row>
    <row r="1753" spans="1:2">
      <c r="A1753" s="129" t="s">
        <v>6665</v>
      </c>
      <c r="B1753" s="129" t="s">
        <v>9154</v>
      </c>
    </row>
    <row r="1754" spans="1:2">
      <c r="A1754" s="129" t="s">
        <v>6666</v>
      </c>
      <c r="B1754" s="129" t="s">
        <v>8391</v>
      </c>
    </row>
    <row r="1755" spans="1:2">
      <c r="A1755" s="129" t="s">
        <v>6667</v>
      </c>
      <c r="B1755" s="129" t="s">
        <v>9235</v>
      </c>
    </row>
    <row r="1756" spans="1:2">
      <c r="A1756" s="129" t="s">
        <v>6668</v>
      </c>
      <c r="B1756" s="129" t="s">
        <v>8446</v>
      </c>
    </row>
    <row r="1757" spans="1:2">
      <c r="A1757" s="129" t="s">
        <v>6669</v>
      </c>
      <c r="B1757" s="129" t="s">
        <v>8707</v>
      </c>
    </row>
    <row r="1758" spans="1:2">
      <c r="A1758" s="129" t="s">
        <v>6670</v>
      </c>
      <c r="B1758" s="129" t="s">
        <v>9236</v>
      </c>
    </row>
    <row r="1759" spans="1:2">
      <c r="A1759" s="129" t="s">
        <v>6671</v>
      </c>
      <c r="B1759" s="129" t="s">
        <v>8689</v>
      </c>
    </row>
    <row r="1760" spans="1:2">
      <c r="A1760" s="129" t="s">
        <v>6672</v>
      </c>
      <c r="B1760" s="129" t="s">
        <v>9237</v>
      </c>
    </row>
    <row r="1761" spans="1:2">
      <c r="A1761" s="129" t="s">
        <v>6673</v>
      </c>
      <c r="B1761" s="129" t="s">
        <v>9238</v>
      </c>
    </row>
    <row r="1762" spans="1:2">
      <c r="A1762" s="129" t="s">
        <v>6674</v>
      </c>
      <c r="B1762" s="129" t="s">
        <v>8700</v>
      </c>
    </row>
    <row r="1763" spans="1:2">
      <c r="A1763" s="129" t="s">
        <v>6675</v>
      </c>
      <c r="B1763" s="129" t="s">
        <v>9239</v>
      </c>
    </row>
    <row r="1764" spans="1:2">
      <c r="A1764" s="129" t="s">
        <v>6676</v>
      </c>
      <c r="B1764" s="129" t="s">
        <v>8363</v>
      </c>
    </row>
    <row r="1765" spans="1:2">
      <c r="A1765" s="129" t="s">
        <v>6677</v>
      </c>
      <c r="B1765" s="129" t="s">
        <v>9240</v>
      </c>
    </row>
    <row r="1766" spans="1:2">
      <c r="A1766" s="129" t="s">
        <v>6678</v>
      </c>
      <c r="B1766" s="129" t="s">
        <v>8846</v>
      </c>
    </row>
    <row r="1767" spans="1:2">
      <c r="A1767" s="129" t="s">
        <v>6679</v>
      </c>
      <c r="B1767" s="129" t="s">
        <v>8507</v>
      </c>
    </row>
    <row r="1768" spans="1:2">
      <c r="A1768" s="129" t="s">
        <v>6680</v>
      </c>
      <c r="B1768" s="129" t="s">
        <v>8596</v>
      </c>
    </row>
    <row r="1769" spans="1:2">
      <c r="A1769" s="129" t="s">
        <v>6681</v>
      </c>
      <c r="B1769" s="129" t="s">
        <v>9241</v>
      </c>
    </row>
    <row r="1770" spans="1:2">
      <c r="A1770" s="129" t="s">
        <v>6683</v>
      </c>
      <c r="B1770" s="129" t="s">
        <v>9065</v>
      </c>
    </row>
    <row r="1771" spans="1:2">
      <c r="A1771" s="129" t="s">
        <v>6684</v>
      </c>
      <c r="B1771" s="129" t="s">
        <v>9147</v>
      </c>
    </row>
    <row r="1772" spans="1:2">
      <c r="A1772" s="129" t="s">
        <v>6686</v>
      </c>
      <c r="B1772" s="129" t="s">
        <v>9028</v>
      </c>
    </row>
    <row r="1773" spans="1:2">
      <c r="A1773" s="129" t="s">
        <v>6687</v>
      </c>
      <c r="B1773" s="129" t="s">
        <v>8454</v>
      </c>
    </row>
    <row r="1774" spans="1:2">
      <c r="A1774" s="129" t="s">
        <v>6688</v>
      </c>
      <c r="B1774" s="129" t="s">
        <v>9242</v>
      </c>
    </row>
    <row r="1775" spans="1:2">
      <c r="A1775" s="129" t="s">
        <v>6689</v>
      </c>
      <c r="B1775" s="129" t="s">
        <v>9112</v>
      </c>
    </row>
    <row r="1776" spans="1:2">
      <c r="A1776" s="129" t="s">
        <v>6690</v>
      </c>
      <c r="B1776" s="129" t="s">
        <v>8936</v>
      </c>
    </row>
    <row r="1777" spans="1:2">
      <c r="A1777" s="129" t="s">
        <v>6691</v>
      </c>
      <c r="B1777" s="129" t="s">
        <v>9243</v>
      </c>
    </row>
    <row r="1778" spans="1:2">
      <c r="A1778" s="129" t="s">
        <v>6692</v>
      </c>
      <c r="B1778" s="129" t="s">
        <v>9244</v>
      </c>
    </row>
    <row r="1779" spans="1:2">
      <c r="A1779" s="129" t="s">
        <v>6698</v>
      </c>
      <c r="B1779" s="129" t="s">
        <v>9245</v>
      </c>
    </row>
    <row r="1780" spans="1:2">
      <c r="A1780" s="129" t="s">
        <v>6699</v>
      </c>
      <c r="B1780" s="129" t="s">
        <v>9209</v>
      </c>
    </row>
    <row r="1781" spans="1:2">
      <c r="A1781" s="129" t="s">
        <v>6700</v>
      </c>
      <c r="B1781" s="129" t="s">
        <v>9246</v>
      </c>
    </row>
    <row r="1782" spans="1:2">
      <c r="A1782" s="129" t="s">
        <v>6701</v>
      </c>
      <c r="B1782" s="129" t="s">
        <v>9247</v>
      </c>
    </row>
    <row r="1783" spans="1:2">
      <c r="A1783" s="129" t="s">
        <v>6702</v>
      </c>
      <c r="B1783" s="129" t="s">
        <v>8109</v>
      </c>
    </row>
    <row r="1784" spans="1:2">
      <c r="A1784" s="129" t="s">
        <v>6703</v>
      </c>
      <c r="B1784" s="129" t="s">
        <v>9248</v>
      </c>
    </row>
    <row r="1785" spans="1:2">
      <c r="A1785" s="129" t="s">
        <v>6706</v>
      </c>
      <c r="B1785" s="129" t="s">
        <v>9249</v>
      </c>
    </row>
    <row r="1786" spans="1:2">
      <c r="A1786" s="129" t="s">
        <v>6707</v>
      </c>
      <c r="B1786" s="129" t="s">
        <v>9250</v>
      </c>
    </row>
    <row r="1787" spans="1:2">
      <c r="A1787" s="129" t="s">
        <v>6708</v>
      </c>
      <c r="B1787" s="129" t="s">
        <v>8299</v>
      </c>
    </row>
    <row r="1788" spans="1:2">
      <c r="A1788" s="129" t="s">
        <v>6709</v>
      </c>
      <c r="B1788" s="129" t="s">
        <v>8180</v>
      </c>
    </row>
    <row r="1789" spans="1:2">
      <c r="A1789" s="129" t="s">
        <v>6710</v>
      </c>
      <c r="B1789" s="129" t="s">
        <v>9251</v>
      </c>
    </row>
    <row r="1790" spans="1:2">
      <c r="A1790" s="129" t="s">
        <v>6711</v>
      </c>
      <c r="B1790" s="129" t="s">
        <v>9252</v>
      </c>
    </row>
    <row r="1791" spans="1:2">
      <c r="A1791" s="129" t="s">
        <v>6712</v>
      </c>
      <c r="B1791" s="129" t="s">
        <v>8091</v>
      </c>
    </row>
    <row r="1792" spans="1:2">
      <c r="A1792" s="129" t="s">
        <v>6713</v>
      </c>
      <c r="B1792" s="129" t="s">
        <v>8182</v>
      </c>
    </row>
    <row r="1793" spans="1:2">
      <c r="A1793" s="129" t="s">
        <v>6714</v>
      </c>
      <c r="B1793" s="129" t="s">
        <v>9095</v>
      </c>
    </row>
    <row r="1794" spans="1:2">
      <c r="A1794" s="129" t="s">
        <v>6715</v>
      </c>
      <c r="B1794" s="129" t="s">
        <v>9253</v>
      </c>
    </row>
    <row r="1795" spans="1:2">
      <c r="A1795" s="129" t="s">
        <v>6716</v>
      </c>
      <c r="B1795" s="129" t="s">
        <v>9254</v>
      </c>
    </row>
    <row r="1796" spans="1:2">
      <c r="A1796" s="129" t="s">
        <v>6717</v>
      </c>
      <c r="B1796" s="129" t="s">
        <v>9255</v>
      </c>
    </row>
    <row r="1797" spans="1:2">
      <c r="A1797" s="129" t="s">
        <v>6718</v>
      </c>
      <c r="B1797" s="129" t="s">
        <v>8992</v>
      </c>
    </row>
    <row r="1798" spans="1:2">
      <c r="A1798" s="129" t="s">
        <v>6719</v>
      </c>
      <c r="B1798" s="129" t="s">
        <v>9256</v>
      </c>
    </row>
    <row r="1799" spans="1:2">
      <c r="A1799" s="129" t="s">
        <v>6721</v>
      </c>
      <c r="B1799" s="129" t="s">
        <v>8554</v>
      </c>
    </row>
    <row r="1800" spans="1:2">
      <c r="A1800" s="129" t="s">
        <v>6722</v>
      </c>
      <c r="B1800" s="129" t="s">
        <v>8923</v>
      </c>
    </row>
    <row r="1801" spans="1:2">
      <c r="A1801" s="129" t="s">
        <v>6723</v>
      </c>
      <c r="B1801" s="129" t="s">
        <v>8214</v>
      </c>
    </row>
    <row r="1802" spans="1:2">
      <c r="A1802" s="129" t="s">
        <v>6725</v>
      </c>
      <c r="B1802" s="129" t="s">
        <v>9257</v>
      </c>
    </row>
    <row r="1803" spans="1:2">
      <c r="A1803" s="129" t="s">
        <v>6726</v>
      </c>
      <c r="B1803" s="129" t="s">
        <v>8372</v>
      </c>
    </row>
    <row r="1804" spans="1:2">
      <c r="A1804" s="129" t="s">
        <v>6727</v>
      </c>
      <c r="B1804" s="129" t="s">
        <v>9258</v>
      </c>
    </row>
    <row r="1805" spans="1:2">
      <c r="A1805" s="129" t="s">
        <v>6728</v>
      </c>
      <c r="B1805" s="129" t="s">
        <v>9259</v>
      </c>
    </row>
    <row r="1806" spans="1:2">
      <c r="A1806" s="129" t="s">
        <v>6729</v>
      </c>
      <c r="B1806" s="129" t="s">
        <v>8795</v>
      </c>
    </row>
    <row r="1807" spans="1:2">
      <c r="A1807" s="129" t="s">
        <v>6730</v>
      </c>
      <c r="B1807" s="129" t="s">
        <v>9116</v>
      </c>
    </row>
    <row r="1808" spans="1:2">
      <c r="A1808" s="129" t="s">
        <v>6731</v>
      </c>
      <c r="B1808" s="129" t="s">
        <v>9260</v>
      </c>
    </row>
    <row r="1809" spans="1:2">
      <c r="A1809" s="129" t="s">
        <v>6732</v>
      </c>
      <c r="B1809" s="129" t="s">
        <v>9261</v>
      </c>
    </row>
    <row r="1810" spans="1:2">
      <c r="A1810" s="129" t="s">
        <v>6733</v>
      </c>
      <c r="B1810" s="129" t="s">
        <v>9124</v>
      </c>
    </row>
    <row r="1811" spans="1:2">
      <c r="A1811" s="129" t="s">
        <v>6734</v>
      </c>
      <c r="B1811" s="129" t="s">
        <v>8665</v>
      </c>
    </row>
    <row r="1812" spans="1:2">
      <c r="A1812" s="129" t="s">
        <v>6735</v>
      </c>
      <c r="B1812" s="129" t="s">
        <v>8209</v>
      </c>
    </row>
    <row r="1813" spans="1:2">
      <c r="A1813" s="129" t="s">
        <v>6736</v>
      </c>
      <c r="B1813" s="129" t="s">
        <v>8923</v>
      </c>
    </row>
    <row r="1814" spans="1:2">
      <c r="A1814" s="129" t="s">
        <v>6738</v>
      </c>
      <c r="B1814" s="129" t="s">
        <v>9262</v>
      </c>
    </row>
    <row r="1815" spans="1:2">
      <c r="A1815" s="129" t="s">
        <v>6739</v>
      </c>
      <c r="B1815" s="129" t="s">
        <v>9263</v>
      </c>
    </row>
    <row r="1816" spans="1:2">
      <c r="A1816" s="129" t="s">
        <v>6740</v>
      </c>
      <c r="B1816" s="129" t="s">
        <v>8443</v>
      </c>
    </row>
    <row r="1817" spans="1:2">
      <c r="A1817" s="129" t="s">
        <v>6741</v>
      </c>
      <c r="B1817" s="129" t="s">
        <v>8302</v>
      </c>
    </row>
    <row r="1818" spans="1:2">
      <c r="A1818" s="129" t="s">
        <v>6742</v>
      </c>
      <c r="B1818" s="129" t="s">
        <v>8205</v>
      </c>
    </row>
    <row r="1819" spans="1:2">
      <c r="A1819" s="129" t="s">
        <v>6743</v>
      </c>
      <c r="B1819" s="129" t="s">
        <v>8615</v>
      </c>
    </row>
    <row r="1820" spans="1:2">
      <c r="A1820" s="129" t="s">
        <v>6744</v>
      </c>
      <c r="B1820" s="129" t="s">
        <v>8711</v>
      </c>
    </row>
    <row r="1821" spans="1:2">
      <c r="A1821" s="129" t="s">
        <v>6745</v>
      </c>
      <c r="B1821" s="129" t="s">
        <v>9264</v>
      </c>
    </row>
    <row r="1822" spans="1:2">
      <c r="A1822" s="129" t="s">
        <v>6746</v>
      </c>
      <c r="B1822" s="129" t="s">
        <v>9265</v>
      </c>
    </row>
    <row r="1823" spans="1:2">
      <c r="A1823" s="129" t="s">
        <v>6747</v>
      </c>
      <c r="B1823" s="129" t="s">
        <v>9266</v>
      </c>
    </row>
    <row r="1824" spans="1:2">
      <c r="A1824" s="129" t="s">
        <v>6748</v>
      </c>
      <c r="B1824" s="129" t="s">
        <v>8114</v>
      </c>
    </row>
    <row r="1825" spans="1:2">
      <c r="A1825" s="129" t="s">
        <v>6749</v>
      </c>
      <c r="B1825" s="129" t="s">
        <v>8087</v>
      </c>
    </row>
    <row r="1826" spans="1:2">
      <c r="A1826" s="129" t="s">
        <v>6750</v>
      </c>
      <c r="B1826" s="129" t="s">
        <v>9267</v>
      </c>
    </row>
    <row r="1827" spans="1:2">
      <c r="A1827" s="129" t="s">
        <v>6751</v>
      </c>
      <c r="B1827" s="129" t="s">
        <v>9067</v>
      </c>
    </row>
    <row r="1828" spans="1:2">
      <c r="A1828" s="129" t="s">
        <v>6753</v>
      </c>
      <c r="B1828" s="129" t="s">
        <v>9268</v>
      </c>
    </row>
    <row r="1829" spans="1:2">
      <c r="A1829" s="129" t="s">
        <v>6754</v>
      </c>
      <c r="B1829" s="129" t="s">
        <v>9269</v>
      </c>
    </row>
    <row r="1830" spans="1:2">
      <c r="A1830" s="129" t="s">
        <v>6755</v>
      </c>
      <c r="B1830" s="129" t="s">
        <v>9270</v>
      </c>
    </row>
    <row r="1831" spans="1:2">
      <c r="A1831" s="129" t="s">
        <v>6756</v>
      </c>
      <c r="B1831" s="129" t="s">
        <v>9271</v>
      </c>
    </row>
    <row r="1832" spans="1:2">
      <c r="A1832" s="129" t="s">
        <v>6757</v>
      </c>
      <c r="B1832" s="129" t="s">
        <v>8713</v>
      </c>
    </row>
    <row r="1833" spans="1:2">
      <c r="A1833" s="129" t="s">
        <v>6758</v>
      </c>
      <c r="B1833" s="129" t="s">
        <v>8663</v>
      </c>
    </row>
    <row r="1834" spans="1:2">
      <c r="A1834" s="129" t="s">
        <v>6759</v>
      </c>
      <c r="B1834" s="129" t="s">
        <v>9272</v>
      </c>
    </row>
    <row r="1835" spans="1:2">
      <c r="A1835" s="129" t="s">
        <v>6760</v>
      </c>
      <c r="B1835" s="129" t="s">
        <v>9046</v>
      </c>
    </row>
    <row r="1836" spans="1:2">
      <c r="A1836" s="129" t="s">
        <v>6761</v>
      </c>
      <c r="B1836" s="129" t="s">
        <v>8492</v>
      </c>
    </row>
    <row r="1837" spans="1:2">
      <c r="A1837" s="129" t="s">
        <v>6762</v>
      </c>
      <c r="B1837" s="129" t="s">
        <v>8960</v>
      </c>
    </row>
    <row r="1838" spans="1:2">
      <c r="A1838" s="129" t="s">
        <v>6763</v>
      </c>
      <c r="B1838" s="129" t="s">
        <v>8338</v>
      </c>
    </row>
    <row r="1839" spans="1:2">
      <c r="A1839" s="129" t="s">
        <v>6764</v>
      </c>
      <c r="B1839" s="129" t="s">
        <v>9273</v>
      </c>
    </row>
    <row r="1840" spans="1:2">
      <c r="A1840" s="129" t="s">
        <v>6765</v>
      </c>
      <c r="B1840" s="129" t="s">
        <v>9274</v>
      </c>
    </row>
    <row r="1841" spans="1:2">
      <c r="A1841" s="129" t="s">
        <v>6766</v>
      </c>
      <c r="B1841" s="129" t="s">
        <v>8823</v>
      </c>
    </row>
    <row r="1842" spans="1:2">
      <c r="A1842" s="129" t="s">
        <v>6767</v>
      </c>
      <c r="B1842" s="129" t="s">
        <v>8322</v>
      </c>
    </row>
    <row r="1843" spans="1:2">
      <c r="A1843" s="129" t="s">
        <v>6768</v>
      </c>
      <c r="B1843" s="129" t="s">
        <v>8571</v>
      </c>
    </row>
    <row r="1844" spans="1:2">
      <c r="A1844" s="129" t="s">
        <v>6769</v>
      </c>
      <c r="B1844" s="129" t="s">
        <v>8081</v>
      </c>
    </row>
    <row r="1845" spans="1:2">
      <c r="A1845" s="129" t="s">
        <v>6770</v>
      </c>
      <c r="B1845" s="129" t="s">
        <v>9082</v>
      </c>
    </row>
    <row r="1846" spans="1:2">
      <c r="A1846" s="129" t="s">
        <v>6771</v>
      </c>
      <c r="B1846" s="129" t="s">
        <v>9275</v>
      </c>
    </row>
    <row r="1847" spans="1:2">
      <c r="A1847" s="129" t="s">
        <v>6773</v>
      </c>
      <c r="B1847" s="129" t="s">
        <v>9276</v>
      </c>
    </row>
    <row r="1848" spans="1:2">
      <c r="A1848" s="129" t="s">
        <v>6774</v>
      </c>
      <c r="B1848" s="129" t="s">
        <v>8127</v>
      </c>
    </row>
    <row r="1849" spans="1:2">
      <c r="A1849" s="129" t="s">
        <v>6776</v>
      </c>
      <c r="B1849" s="129" t="s">
        <v>8727</v>
      </c>
    </row>
    <row r="1850" spans="1:2">
      <c r="A1850" s="129" t="s">
        <v>6778</v>
      </c>
      <c r="B1850" s="129" t="s">
        <v>9277</v>
      </c>
    </row>
    <row r="1851" spans="1:2">
      <c r="A1851" s="129" t="s">
        <v>6779</v>
      </c>
      <c r="B1851" s="129" t="s">
        <v>8946</v>
      </c>
    </row>
    <row r="1852" spans="1:2">
      <c r="A1852" s="129" t="s">
        <v>6780</v>
      </c>
      <c r="B1852" s="129" t="s">
        <v>8413</v>
      </c>
    </row>
    <row r="1853" spans="1:2">
      <c r="A1853" s="129" t="s">
        <v>6781</v>
      </c>
      <c r="B1853" s="129" t="s">
        <v>8757</v>
      </c>
    </row>
    <row r="1854" spans="1:2">
      <c r="A1854" s="129" t="s">
        <v>6782</v>
      </c>
      <c r="B1854" s="129" t="s">
        <v>8103</v>
      </c>
    </row>
    <row r="1855" spans="1:2">
      <c r="A1855" s="129" t="s">
        <v>6785</v>
      </c>
      <c r="B1855" s="129" t="s">
        <v>9278</v>
      </c>
    </row>
    <row r="1856" spans="1:2">
      <c r="A1856" s="129" t="s">
        <v>6786</v>
      </c>
      <c r="B1856" s="129" t="s">
        <v>9279</v>
      </c>
    </row>
    <row r="1857" spans="1:2">
      <c r="A1857" s="129" t="s">
        <v>6787</v>
      </c>
      <c r="B1857" s="129" t="s">
        <v>9280</v>
      </c>
    </row>
    <row r="1858" spans="1:2">
      <c r="A1858" s="129" t="s">
        <v>6788</v>
      </c>
      <c r="B1858" s="129" t="s">
        <v>9281</v>
      </c>
    </row>
    <row r="1859" spans="1:2">
      <c r="A1859" s="129" t="s">
        <v>6789</v>
      </c>
      <c r="B1859" s="129" t="s">
        <v>9282</v>
      </c>
    </row>
    <row r="1860" spans="1:2">
      <c r="A1860" s="129" t="s">
        <v>6792</v>
      </c>
      <c r="B1860" s="129" t="s">
        <v>9283</v>
      </c>
    </row>
    <row r="1861" spans="1:2">
      <c r="A1861" s="129" t="s">
        <v>6793</v>
      </c>
      <c r="B1861" s="129" t="s">
        <v>8330</v>
      </c>
    </row>
    <row r="1862" spans="1:2">
      <c r="A1862" s="129" t="s">
        <v>6794</v>
      </c>
      <c r="B1862" s="129" t="s">
        <v>8181</v>
      </c>
    </row>
    <row r="1863" spans="1:2">
      <c r="A1863" s="129" t="s">
        <v>6795</v>
      </c>
      <c r="B1863" s="129" t="s">
        <v>9284</v>
      </c>
    </row>
    <row r="1864" spans="1:2">
      <c r="A1864" s="129" t="s">
        <v>6796</v>
      </c>
      <c r="B1864" s="129" t="s">
        <v>9285</v>
      </c>
    </row>
    <row r="1865" spans="1:2">
      <c r="A1865" s="129" t="s">
        <v>6797</v>
      </c>
      <c r="B1865" s="129" t="s">
        <v>9198</v>
      </c>
    </row>
    <row r="1866" spans="1:2">
      <c r="A1866" s="129" t="s">
        <v>6798</v>
      </c>
      <c r="B1866" s="129" t="s">
        <v>8254</v>
      </c>
    </row>
    <row r="1867" spans="1:2">
      <c r="A1867" s="129" t="s">
        <v>6799</v>
      </c>
      <c r="B1867" s="129" t="s">
        <v>9286</v>
      </c>
    </row>
    <row r="1868" spans="1:2">
      <c r="A1868" s="129" t="s">
        <v>6800</v>
      </c>
      <c r="B1868" s="129" t="s">
        <v>8168</v>
      </c>
    </row>
    <row r="1869" spans="1:2">
      <c r="A1869" s="129" t="s">
        <v>6801</v>
      </c>
      <c r="B1869" s="129" t="s">
        <v>8775</v>
      </c>
    </row>
    <row r="1870" spans="1:2">
      <c r="A1870" s="129" t="s">
        <v>6802</v>
      </c>
      <c r="B1870" s="129" t="s">
        <v>8190</v>
      </c>
    </row>
    <row r="1871" spans="1:2">
      <c r="A1871" s="129" t="s">
        <v>6803</v>
      </c>
      <c r="B1871" s="129" t="s">
        <v>9287</v>
      </c>
    </row>
    <row r="1872" spans="1:2">
      <c r="A1872" s="129" t="s">
        <v>6804</v>
      </c>
      <c r="B1872" s="129" t="s">
        <v>9288</v>
      </c>
    </row>
    <row r="1873" spans="1:2">
      <c r="A1873" s="129" t="s">
        <v>6805</v>
      </c>
      <c r="B1873" s="129" t="s">
        <v>9289</v>
      </c>
    </row>
    <row r="1874" spans="1:2">
      <c r="A1874" s="129" t="s">
        <v>6806</v>
      </c>
      <c r="B1874" s="129" t="s">
        <v>8819</v>
      </c>
    </row>
    <row r="1875" spans="1:2">
      <c r="A1875" s="129" t="s">
        <v>6807</v>
      </c>
      <c r="B1875" s="129" t="s">
        <v>8866</v>
      </c>
    </row>
    <row r="1876" spans="1:2">
      <c r="A1876" s="129" t="s">
        <v>6808</v>
      </c>
      <c r="B1876" s="129" t="s">
        <v>8710</v>
      </c>
    </row>
    <row r="1877" spans="1:2">
      <c r="A1877" s="129" t="s">
        <v>6809</v>
      </c>
      <c r="B1877" s="129" t="s">
        <v>9290</v>
      </c>
    </row>
    <row r="1878" spans="1:2">
      <c r="A1878" s="129" t="s">
        <v>6810</v>
      </c>
      <c r="B1878" s="129" t="s">
        <v>8639</v>
      </c>
    </row>
    <row r="1879" spans="1:2">
      <c r="A1879" s="129" t="s">
        <v>6811</v>
      </c>
      <c r="B1879" s="129" t="s">
        <v>8891</v>
      </c>
    </row>
    <row r="1880" spans="1:2">
      <c r="A1880" s="129" t="s">
        <v>6812</v>
      </c>
      <c r="B1880" s="129" t="s">
        <v>9291</v>
      </c>
    </row>
    <row r="1881" spans="1:2">
      <c r="A1881" s="129" t="s">
        <v>6813</v>
      </c>
      <c r="B1881" s="129" t="s">
        <v>8742</v>
      </c>
    </row>
    <row r="1882" spans="1:2">
      <c r="A1882" s="129" t="s">
        <v>6814</v>
      </c>
      <c r="B1882" s="129" t="s">
        <v>8734</v>
      </c>
    </row>
    <row r="1883" spans="1:2">
      <c r="A1883" s="129" t="s">
        <v>6815</v>
      </c>
      <c r="B1883" s="129" t="s">
        <v>9292</v>
      </c>
    </row>
    <row r="1884" spans="1:2">
      <c r="A1884" s="129" t="s">
        <v>6816</v>
      </c>
      <c r="B1884" s="129" t="s">
        <v>9293</v>
      </c>
    </row>
    <row r="1885" spans="1:2">
      <c r="A1885" s="129" t="s">
        <v>6817</v>
      </c>
      <c r="B1885" s="129" t="s">
        <v>9294</v>
      </c>
    </row>
    <row r="1886" spans="1:2">
      <c r="A1886" s="129" t="s">
        <v>6818</v>
      </c>
      <c r="B1886" s="129" t="s">
        <v>8338</v>
      </c>
    </row>
    <row r="1887" spans="1:2">
      <c r="A1887" s="129" t="s">
        <v>6819</v>
      </c>
      <c r="B1887" s="129" t="s">
        <v>8718</v>
      </c>
    </row>
    <row r="1888" spans="1:2">
      <c r="A1888" s="129" t="s">
        <v>6820</v>
      </c>
      <c r="B1888" s="129" t="s">
        <v>8458</v>
      </c>
    </row>
    <row r="1889" spans="1:2">
      <c r="A1889" s="129" t="s">
        <v>6821</v>
      </c>
      <c r="B1889" s="129" t="s">
        <v>8073</v>
      </c>
    </row>
    <row r="1890" spans="1:2">
      <c r="A1890" s="129" t="s">
        <v>6822</v>
      </c>
      <c r="B1890" s="129" t="s">
        <v>9295</v>
      </c>
    </row>
    <row r="1891" spans="1:2">
      <c r="A1891" s="129" t="s">
        <v>6823</v>
      </c>
      <c r="B1891" s="129" t="s">
        <v>9296</v>
      </c>
    </row>
    <row r="1892" spans="1:2">
      <c r="A1892" s="129" t="s">
        <v>6824</v>
      </c>
      <c r="B1892" s="129" t="s">
        <v>9297</v>
      </c>
    </row>
    <row r="1893" spans="1:2">
      <c r="A1893" s="129" t="s">
        <v>6825</v>
      </c>
      <c r="B1893" s="129" t="s">
        <v>9298</v>
      </c>
    </row>
    <row r="1894" spans="1:2">
      <c r="A1894" s="129" t="s">
        <v>6826</v>
      </c>
      <c r="B1894" s="129" t="s">
        <v>9299</v>
      </c>
    </row>
    <row r="1895" spans="1:2">
      <c r="A1895" s="129" t="s">
        <v>6827</v>
      </c>
      <c r="B1895" s="129" t="s">
        <v>9300</v>
      </c>
    </row>
    <row r="1896" spans="1:2">
      <c r="A1896" s="129" t="s">
        <v>6828</v>
      </c>
      <c r="B1896" s="129" t="s">
        <v>8526</v>
      </c>
    </row>
    <row r="1897" spans="1:2">
      <c r="A1897" s="129" t="s">
        <v>6829</v>
      </c>
      <c r="B1897" s="129" t="s">
        <v>9301</v>
      </c>
    </row>
    <row r="1898" spans="1:2">
      <c r="A1898" s="129" t="s">
        <v>6830</v>
      </c>
      <c r="B1898" s="129" t="s">
        <v>9302</v>
      </c>
    </row>
    <row r="1899" spans="1:2">
      <c r="A1899" s="129" t="s">
        <v>6831</v>
      </c>
      <c r="B1899" s="129" t="s">
        <v>8785</v>
      </c>
    </row>
    <row r="1900" spans="1:2">
      <c r="A1900" s="129" t="s">
        <v>6832</v>
      </c>
      <c r="B1900" s="129" t="s">
        <v>9303</v>
      </c>
    </row>
    <row r="1901" spans="1:2">
      <c r="A1901" s="129" t="s">
        <v>6834</v>
      </c>
      <c r="B1901" s="129" t="s">
        <v>8781</v>
      </c>
    </row>
    <row r="1902" spans="1:2">
      <c r="A1902" s="129" t="s">
        <v>6835</v>
      </c>
      <c r="B1902" s="129" t="s">
        <v>8471</v>
      </c>
    </row>
    <row r="1903" spans="1:2">
      <c r="A1903" s="129" t="s">
        <v>6836</v>
      </c>
      <c r="B1903" s="129" t="s">
        <v>9304</v>
      </c>
    </row>
    <row r="1904" spans="1:2">
      <c r="A1904" s="129" t="s">
        <v>6837</v>
      </c>
      <c r="B1904" s="129" t="s">
        <v>9305</v>
      </c>
    </row>
    <row r="1905" spans="1:2">
      <c r="A1905" s="129" t="s">
        <v>6838</v>
      </c>
      <c r="B1905" s="129" t="s">
        <v>9306</v>
      </c>
    </row>
    <row r="1906" spans="1:2">
      <c r="A1906" s="129" t="s">
        <v>6839</v>
      </c>
      <c r="B1906" s="129" t="s">
        <v>9307</v>
      </c>
    </row>
    <row r="1907" spans="1:2">
      <c r="A1907" s="129" t="s">
        <v>6840</v>
      </c>
      <c r="B1907" s="129" t="s">
        <v>8757</v>
      </c>
    </row>
    <row r="1908" spans="1:2">
      <c r="A1908" s="129" t="s">
        <v>6841</v>
      </c>
      <c r="B1908" s="129" t="s">
        <v>8662</v>
      </c>
    </row>
    <row r="1909" spans="1:2">
      <c r="A1909" s="129" t="s">
        <v>6842</v>
      </c>
      <c r="B1909" s="129" t="s">
        <v>9308</v>
      </c>
    </row>
    <row r="1910" spans="1:2">
      <c r="A1910" s="129" t="s">
        <v>6843</v>
      </c>
      <c r="B1910" s="129" t="s">
        <v>8248</v>
      </c>
    </row>
    <row r="1911" spans="1:2">
      <c r="A1911" s="129" t="s">
        <v>6844</v>
      </c>
      <c r="B1911" s="129" t="s">
        <v>9309</v>
      </c>
    </row>
    <row r="1912" spans="1:2">
      <c r="A1912" s="129" t="s">
        <v>6845</v>
      </c>
      <c r="B1912" s="129" t="s">
        <v>8307</v>
      </c>
    </row>
    <row r="1913" spans="1:2">
      <c r="A1913" s="129" t="s">
        <v>6846</v>
      </c>
      <c r="B1913" s="129" t="s">
        <v>9310</v>
      </c>
    </row>
    <row r="1914" spans="1:2">
      <c r="A1914" s="129" t="s">
        <v>6847</v>
      </c>
      <c r="B1914" s="129" t="s">
        <v>8707</v>
      </c>
    </row>
    <row r="1915" spans="1:2">
      <c r="A1915" s="129" t="s">
        <v>6848</v>
      </c>
      <c r="B1915" s="129" t="s">
        <v>8891</v>
      </c>
    </row>
    <row r="1916" spans="1:2">
      <c r="A1916" s="129" t="s">
        <v>6849</v>
      </c>
      <c r="B1916" s="129" t="s">
        <v>8378</v>
      </c>
    </row>
    <row r="1917" spans="1:2">
      <c r="A1917" s="129" t="s">
        <v>6850</v>
      </c>
      <c r="B1917" s="129" t="s">
        <v>9311</v>
      </c>
    </row>
    <row r="1918" spans="1:2">
      <c r="A1918" s="129" t="s">
        <v>6851</v>
      </c>
      <c r="B1918" s="129" t="s">
        <v>8423</v>
      </c>
    </row>
    <row r="1919" spans="1:2">
      <c r="A1919" s="129" t="s">
        <v>6852</v>
      </c>
      <c r="B1919" s="129" t="s">
        <v>9312</v>
      </c>
    </row>
    <row r="1920" spans="1:2">
      <c r="A1920" s="129" t="s">
        <v>6853</v>
      </c>
      <c r="B1920" s="129" t="s">
        <v>9313</v>
      </c>
    </row>
    <row r="1921" spans="1:2">
      <c r="A1921" s="129" t="s">
        <v>6854</v>
      </c>
      <c r="B1921" s="129" t="s">
        <v>9314</v>
      </c>
    </row>
    <row r="1922" spans="1:2">
      <c r="A1922" s="129" t="s">
        <v>6855</v>
      </c>
      <c r="B1922" s="129" t="s">
        <v>9315</v>
      </c>
    </row>
    <row r="1923" spans="1:2">
      <c r="A1923" s="129" t="s">
        <v>6856</v>
      </c>
      <c r="B1923" s="129" t="s">
        <v>8740</v>
      </c>
    </row>
    <row r="1924" spans="1:2">
      <c r="A1924" s="129" t="s">
        <v>6857</v>
      </c>
      <c r="B1924" s="129" t="s">
        <v>8287</v>
      </c>
    </row>
    <row r="1925" spans="1:2">
      <c r="A1925" s="129" t="s">
        <v>6858</v>
      </c>
      <c r="B1925" s="129" t="s">
        <v>8478</v>
      </c>
    </row>
    <row r="1926" spans="1:2">
      <c r="A1926" s="129" t="s">
        <v>6859</v>
      </c>
      <c r="B1926" s="129" t="s">
        <v>9316</v>
      </c>
    </row>
    <row r="1927" spans="1:2">
      <c r="A1927" s="129" t="s">
        <v>6860</v>
      </c>
      <c r="B1927" s="129" t="s">
        <v>9317</v>
      </c>
    </row>
    <row r="1928" spans="1:2">
      <c r="A1928" s="129" t="s">
        <v>6861</v>
      </c>
      <c r="B1928" s="129" t="s">
        <v>8302</v>
      </c>
    </row>
    <row r="1929" spans="1:2">
      <c r="A1929" s="129" t="s">
        <v>6862</v>
      </c>
      <c r="B1929" s="129" t="s">
        <v>8883</v>
      </c>
    </row>
    <row r="1930" spans="1:2">
      <c r="A1930" s="129" t="s">
        <v>6863</v>
      </c>
      <c r="B1930" s="129" t="s">
        <v>8123</v>
      </c>
    </row>
    <row r="1931" spans="1:2">
      <c r="A1931" s="129" t="s">
        <v>6864</v>
      </c>
      <c r="B1931" s="129" t="s">
        <v>9318</v>
      </c>
    </row>
    <row r="1932" spans="1:2">
      <c r="A1932" s="129" t="s">
        <v>6865</v>
      </c>
      <c r="B1932" s="129" t="s">
        <v>9166</v>
      </c>
    </row>
    <row r="1933" spans="1:2">
      <c r="A1933" s="129" t="s">
        <v>6866</v>
      </c>
      <c r="B1933" s="129" t="s">
        <v>9059</v>
      </c>
    </row>
    <row r="1934" spans="1:2">
      <c r="A1934" s="129" t="s">
        <v>6867</v>
      </c>
      <c r="B1934" s="129" t="s">
        <v>9319</v>
      </c>
    </row>
    <row r="1935" spans="1:2">
      <c r="A1935" s="129" t="s">
        <v>6868</v>
      </c>
      <c r="B1935" s="129" t="s">
        <v>8604</v>
      </c>
    </row>
    <row r="1936" spans="1:2">
      <c r="A1936" s="129" t="s">
        <v>6869</v>
      </c>
      <c r="B1936" s="129" t="s">
        <v>9320</v>
      </c>
    </row>
    <row r="1937" spans="1:2">
      <c r="A1937" s="129" t="s">
        <v>6870</v>
      </c>
      <c r="B1937" s="129" t="s">
        <v>9321</v>
      </c>
    </row>
    <row r="1938" spans="1:2">
      <c r="A1938" s="129" t="s">
        <v>6871</v>
      </c>
      <c r="B1938" s="129" t="s">
        <v>9322</v>
      </c>
    </row>
    <row r="1939" spans="1:2">
      <c r="A1939" s="129" t="s">
        <v>6872</v>
      </c>
      <c r="B1939" s="129" t="s">
        <v>8129</v>
      </c>
    </row>
    <row r="1940" spans="1:2">
      <c r="A1940" s="129" t="s">
        <v>6873</v>
      </c>
      <c r="B1940" s="129" t="s">
        <v>8304</v>
      </c>
    </row>
    <row r="1941" spans="1:2">
      <c r="A1941" s="129" t="s">
        <v>6874</v>
      </c>
      <c r="B1941" s="129" t="s">
        <v>8372</v>
      </c>
    </row>
    <row r="1942" spans="1:2">
      <c r="A1942" s="129" t="s">
        <v>6875</v>
      </c>
      <c r="B1942" s="129" t="s">
        <v>8567</v>
      </c>
    </row>
    <row r="1943" spans="1:2">
      <c r="A1943" s="129" t="s">
        <v>6877</v>
      </c>
      <c r="B1943" s="129" t="s">
        <v>9323</v>
      </c>
    </row>
    <row r="1944" spans="1:2">
      <c r="A1944" s="129" t="s">
        <v>6878</v>
      </c>
      <c r="B1944" s="129" t="s">
        <v>8103</v>
      </c>
    </row>
    <row r="1945" spans="1:2">
      <c r="A1945" s="129" t="s">
        <v>6879</v>
      </c>
      <c r="B1945" s="129" t="s">
        <v>8772</v>
      </c>
    </row>
    <row r="1946" spans="1:2">
      <c r="A1946" s="129" t="s">
        <v>6880</v>
      </c>
      <c r="B1946" s="129" t="s">
        <v>9324</v>
      </c>
    </row>
    <row r="1947" spans="1:2">
      <c r="A1947" s="129" t="s">
        <v>6881</v>
      </c>
      <c r="B1947" s="129" t="s">
        <v>9059</v>
      </c>
    </row>
    <row r="1948" spans="1:2">
      <c r="A1948" s="129" t="s">
        <v>6882</v>
      </c>
      <c r="B1948" s="129" t="s">
        <v>9325</v>
      </c>
    </row>
    <row r="1949" spans="1:2">
      <c r="A1949" s="129" t="s">
        <v>6883</v>
      </c>
      <c r="B1949" s="129" t="s">
        <v>9326</v>
      </c>
    </row>
    <row r="1950" spans="1:2">
      <c r="A1950" s="129" t="s">
        <v>6884</v>
      </c>
      <c r="B1950" s="129" t="s">
        <v>8883</v>
      </c>
    </row>
    <row r="1951" spans="1:2">
      <c r="A1951" s="129" t="s">
        <v>6885</v>
      </c>
      <c r="B1951" s="129" t="s">
        <v>9327</v>
      </c>
    </row>
    <row r="1952" spans="1:2">
      <c r="A1952" s="129" t="s">
        <v>6886</v>
      </c>
      <c r="B1952" s="129" t="s">
        <v>9328</v>
      </c>
    </row>
    <row r="1953" spans="1:2">
      <c r="A1953" s="129" t="s">
        <v>6887</v>
      </c>
      <c r="B1953" s="129" t="s">
        <v>8855</v>
      </c>
    </row>
    <row r="1954" spans="1:2">
      <c r="A1954" s="129" t="s">
        <v>6888</v>
      </c>
      <c r="B1954" s="129" t="s">
        <v>9329</v>
      </c>
    </row>
    <row r="1955" spans="1:2">
      <c r="A1955" s="129" t="s">
        <v>6889</v>
      </c>
      <c r="B1955" s="129" t="s">
        <v>8241</v>
      </c>
    </row>
    <row r="1956" spans="1:2">
      <c r="A1956" s="129" t="s">
        <v>6890</v>
      </c>
      <c r="B1956" s="129" t="s">
        <v>9330</v>
      </c>
    </row>
    <row r="1957" spans="1:2">
      <c r="A1957" s="129" t="s">
        <v>6891</v>
      </c>
      <c r="B1957" s="129" t="s">
        <v>8737</v>
      </c>
    </row>
    <row r="1958" spans="1:2">
      <c r="A1958" s="129" t="s">
        <v>6892</v>
      </c>
      <c r="B1958" s="129" t="s">
        <v>9331</v>
      </c>
    </row>
    <row r="1959" spans="1:2">
      <c r="A1959" s="129" t="s">
        <v>6893</v>
      </c>
      <c r="B1959" s="129" t="s">
        <v>9332</v>
      </c>
    </row>
    <row r="1960" spans="1:2">
      <c r="A1960" s="129" t="s">
        <v>6894</v>
      </c>
      <c r="B1960" s="129" t="s">
        <v>9333</v>
      </c>
    </row>
    <row r="1961" spans="1:2">
      <c r="A1961" s="129" t="s">
        <v>6895</v>
      </c>
      <c r="B1961" s="129" t="s">
        <v>8444</v>
      </c>
    </row>
    <row r="1962" spans="1:2">
      <c r="A1962" s="129" t="s">
        <v>6896</v>
      </c>
      <c r="B1962" s="129" t="s">
        <v>8830</v>
      </c>
    </row>
    <row r="1963" spans="1:2">
      <c r="A1963" s="129" t="s">
        <v>6897</v>
      </c>
      <c r="B1963" s="129" t="s">
        <v>9334</v>
      </c>
    </row>
    <row r="1964" spans="1:2">
      <c r="A1964" s="129" t="s">
        <v>6898</v>
      </c>
      <c r="B1964" s="129" t="s">
        <v>9296</v>
      </c>
    </row>
    <row r="1965" spans="1:2">
      <c r="A1965" s="129" t="s">
        <v>6899</v>
      </c>
      <c r="B1965" s="129" t="s">
        <v>8655</v>
      </c>
    </row>
    <row r="1966" spans="1:2">
      <c r="A1966" s="129" t="s">
        <v>6904</v>
      </c>
      <c r="B1966" s="129" t="s">
        <v>9053</v>
      </c>
    </row>
    <row r="1967" spans="1:2">
      <c r="A1967" s="129" t="s">
        <v>6906</v>
      </c>
      <c r="B1967" s="129" t="s">
        <v>9335</v>
      </c>
    </row>
    <row r="1968" spans="1:2">
      <c r="A1968" s="129" t="s">
        <v>6909</v>
      </c>
      <c r="B1968" s="129" t="s">
        <v>9336</v>
      </c>
    </row>
    <row r="1969" spans="1:2">
      <c r="A1969" s="129" t="s">
        <v>6911</v>
      </c>
      <c r="B1969" s="129" t="s">
        <v>9337</v>
      </c>
    </row>
    <row r="1970" spans="1:2">
      <c r="A1970" s="129" t="s">
        <v>6913</v>
      </c>
      <c r="B1970" s="129" t="s">
        <v>9338</v>
      </c>
    </row>
    <row r="1971" spans="1:2">
      <c r="A1971" s="129" t="s">
        <v>6915</v>
      </c>
      <c r="B1971" s="129" t="s">
        <v>9339</v>
      </c>
    </row>
    <row r="1972" spans="1:2">
      <c r="A1972" s="129" t="s">
        <v>6916</v>
      </c>
      <c r="B1972" s="129" t="s">
        <v>9340</v>
      </c>
    </row>
    <row r="1973" spans="1:2">
      <c r="A1973" s="129" t="s">
        <v>6917</v>
      </c>
      <c r="B1973" s="129" t="s">
        <v>9341</v>
      </c>
    </row>
    <row r="1974" spans="1:2">
      <c r="A1974" s="129" t="s">
        <v>6919</v>
      </c>
      <c r="B1974" s="129" t="s">
        <v>8666</v>
      </c>
    </row>
    <row r="1975" spans="1:2">
      <c r="A1975" s="129" t="s">
        <v>6920</v>
      </c>
      <c r="B1975" s="129" t="s">
        <v>9342</v>
      </c>
    </row>
    <row r="1976" spans="1:2">
      <c r="A1976" s="129" t="s">
        <v>6926</v>
      </c>
      <c r="B1976" s="129" t="s">
        <v>9070</v>
      </c>
    </row>
    <row r="1977" spans="1:2">
      <c r="A1977" s="129" t="s">
        <v>6927</v>
      </c>
      <c r="B1977" s="129" t="s">
        <v>8737</v>
      </c>
    </row>
    <row r="1978" spans="1:2">
      <c r="A1978" s="129" t="s">
        <v>6928</v>
      </c>
      <c r="B1978" s="129" t="s">
        <v>8646</v>
      </c>
    </row>
    <row r="1979" spans="1:2">
      <c r="A1979" s="129" t="s">
        <v>6929</v>
      </c>
      <c r="B1979" s="129" t="s">
        <v>8616</v>
      </c>
    </row>
    <row r="1980" spans="1:2">
      <c r="A1980" s="129" t="s">
        <v>6931</v>
      </c>
      <c r="B1980" s="129" t="s">
        <v>9343</v>
      </c>
    </row>
    <row r="1981" spans="1:2">
      <c r="A1981" s="129" t="s">
        <v>6933</v>
      </c>
      <c r="B1981" s="129" t="s">
        <v>9344</v>
      </c>
    </row>
    <row r="1982" spans="1:2">
      <c r="A1982" s="129" t="s">
        <v>6934</v>
      </c>
      <c r="B1982" s="129" t="s">
        <v>9345</v>
      </c>
    </row>
    <row r="1983" spans="1:2">
      <c r="A1983" s="129" t="s">
        <v>6935</v>
      </c>
      <c r="B1983" s="129" t="s">
        <v>8290</v>
      </c>
    </row>
    <row r="1984" spans="1:2">
      <c r="A1984" s="129" t="s">
        <v>6936</v>
      </c>
      <c r="B1984" s="129" t="s">
        <v>8688</v>
      </c>
    </row>
    <row r="1985" spans="1:2">
      <c r="A1985" s="129" t="s">
        <v>6937</v>
      </c>
      <c r="B1985" s="129" t="s">
        <v>8869</v>
      </c>
    </row>
    <row r="1986" spans="1:2">
      <c r="A1986" s="129" t="s">
        <v>6938</v>
      </c>
      <c r="B1986" s="129" t="s">
        <v>8855</v>
      </c>
    </row>
    <row r="1987" spans="1:2">
      <c r="A1987" s="129" t="s">
        <v>6939</v>
      </c>
      <c r="B1987" s="129" t="s">
        <v>8668</v>
      </c>
    </row>
    <row r="1988" spans="1:2">
      <c r="A1988" s="129" t="s">
        <v>6940</v>
      </c>
      <c r="B1988" s="129" t="s">
        <v>8800</v>
      </c>
    </row>
    <row r="1989" spans="1:2">
      <c r="A1989" s="129" t="s">
        <v>6941</v>
      </c>
      <c r="B1989" s="129" t="s">
        <v>8208</v>
      </c>
    </row>
    <row r="1990" spans="1:2">
      <c r="A1990" s="129" t="s">
        <v>6942</v>
      </c>
      <c r="B1990" s="129" t="s">
        <v>9249</v>
      </c>
    </row>
    <row r="1991" spans="1:2">
      <c r="A1991" s="129" t="s">
        <v>6943</v>
      </c>
      <c r="B1991" s="129" t="s">
        <v>8522</v>
      </c>
    </row>
    <row r="1992" spans="1:2">
      <c r="A1992" s="129" t="s">
        <v>6944</v>
      </c>
      <c r="B1992" s="129" t="s">
        <v>9346</v>
      </c>
    </row>
    <row r="1993" spans="1:2">
      <c r="A1993" s="129" t="s">
        <v>6945</v>
      </c>
      <c r="B1993" s="129" t="s">
        <v>8914</v>
      </c>
    </row>
    <row r="1994" spans="1:2">
      <c r="A1994" s="129" t="s">
        <v>6947</v>
      </c>
      <c r="B1994" s="129" t="s">
        <v>9347</v>
      </c>
    </row>
    <row r="1995" spans="1:2">
      <c r="A1995" s="129" t="s">
        <v>6948</v>
      </c>
      <c r="B1995" s="129" t="s">
        <v>8282</v>
      </c>
    </row>
    <row r="1996" spans="1:2">
      <c r="A1996" s="129" t="s">
        <v>6950</v>
      </c>
      <c r="B1996" s="129" t="s">
        <v>9348</v>
      </c>
    </row>
    <row r="1997" spans="1:2">
      <c r="A1997" s="129" t="s">
        <v>6951</v>
      </c>
      <c r="B1997" s="129" t="s">
        <v>8190</v>
      </c>
    </row>
    <row r="1998" spans="1:2">
      <c r="A1998" s="129" t="s">
        <v>6953</v>
      </c>
      <c r="B1998" s="129" t="s">
        <v>9349</v>
      </c>
    </row>
    <row r="1999" spans="1:2">
      <c r="A1999" s="129" t="s">
        <v>6954</v>
      </c>
      <c r="B1999" s="129" t="s">
        <v>8443</v>
      </c>
    </row>
    <row r="2000" spans="1:2">
      <c r="A2000" s="129" t="s">
        <v>6955</v>
      </c>
      <c r="B2000" s="129" t="s">
        <v>8355</v>
      </c>
    </row>
    <row r="2001" spans="1:2">
      <c r="A2001" s="129" t="s">
        <v>6957</v>
      </c>
      <c r="B2001" s="129" t="s">
        <v>9350</v>
      </c>
    </row>
    <row r="2002" spans="1:2">
      <c r="A2002" s="129" t="s">
        <v>6958</v>
      </c>
      <c r="B2002" s="129" t="s">
        <v>8724</v>
      </c>
    </row>
    <row r="2003" spans="1:2">
      <c r="A2003" s="129" t="s">
        <v>6962</v>
      </c>
      <c r="B2003" s="129" t="s">
        <v>9351</v>
      </c>
    </row>
    <row r="2004" spans="1:2">
      <c r="A2004" s="129" t="s">
        <v>6965</v>
      </c>
      <c r="B2004" s="129" t="s">
        <v>8390</v>
      </c>
    </row>
    <row r="2005" spans="1:2">
      <c r="A2005" s="129" t="s">
        <v>6966</v>
      </c>
      <c r="B2005" s="129" t="s">
        <v>8137</v>
      </c>
    </row>
    <row r="2006" spans="1:2">
      <c r="A2006" s="129" t="s">
        <v>6967</v>
      </c>
      <c r="B2006" s="129" t="s">
        <v>9352</v>
      </c>
    </row>
    <row r="2007" spans="1:2">
      <c r="A2007" s="129" t="s">
        <v>6968</v>
      </c>
      <c r="B2007" s="129" t="s">
        <v>8620</v>
      </c>
    </row>
    <row r="2008" spans="1:2">
      <c r="A2008" s="129" t="s">
        <v>6969</v>
      </c>
      <c r="B2008" s="129" t="s">
        <v>9353</v>
      </c>
    </row>
    <row r="2009" spans="1:2">
      <c r="A2009" s="129" t="s">
        <v>6970</v>
      </c>
      <c r="B2009" s="129" t="s">
        <v>8106</v>
      </c>
    </row>
    <row r="2010" spans="1:2">
      <c r="A2010" s="129" t="s">
        <v>6971</v>
      </c>
      <c r="B2010" s="129" t="s">
        <v>8824</v>
      </c>
    </row>
    <row r="2011" spans="1:2">
      <c r="A2011" s="129" t="s">
        <v>6973</v>
      </c>
      <c r="B2011" s="129" t="s">
        <v>9061</v>
      </c>
    </row>
    <row r="2012" spans="1:2">
      <c r="A2012" s="129" t="s">
        <v>6975</v>
      </c>
      <c r="B2012" s="129" t="s">
        <v>8382</v>
      </c>
    </row>
    <row r="2013" spans="1:2">
      <c r="A2013" s="129" t="s">
        <v>6976</v>
      </c>
      <c r="B2013" s="129" t="s">
        <v>9354</v>
      </c>
    </row>
    <row r="2014" spans="1:2">
      <c r="A2014" s="129" t="s">
        <v>6979</v>
      </c>
      <c r="B2014" s="129" t="s">
        <v>9355</v>
      </c>
    </row>
    <row r="2015" spans="1:2">
      <c r="A2015" s="129" t="s">
        <v>6980</v>
      </c>
      <c r="B2015" s="129" t="s">
        <v>8199</v>
      </c>
    </row>
    <row r="2016" spans="1:2">
      <c r="A2016" s="129" t="s">
        <v>6981</v>
      </c>
      <c r="B2016" s="129" t="s">
        <v>9286</v>
      </c>
    </row>
    <row r="2017" spans="1:2">
      <c r="A2017" s="129" t="s">
        <v>6983</v>
      </c>
      <c r="B2017" s="129" t="s">
        <v>8097</v>
      </c>
    </row>
    <row r="2018" spans="1:2">
      <c r="A2018" s="129" t="s">
        <v>6987</v>
      </c>
      <c r="B2018" s="129" t="s">
        <v>9356</v>
      </c>
    </row>
    <row r="2019" spans="1:2">
      <c r="A2019" s="129" t="s">
        <v>6988</v>
      </c>
      <c r="B2019" s="129" t="s">
        <v>9357</v>
      </c>
    </row>
    <row r="2020" spans="1:2">
      <c r="A2020" s="129" t="s">
        <v>6989</v>
      </c>
      <c r="B2020" s="129" t="s">
        <v>9358</v>
      </c>
    </row>
    <row r="2021" spans="1:2">
      <c r="A2021" s="129" t="s">
        <v>6990</v>
      </c>
      <c r="B2021" s="129" t="s">
        <v>9065</v>
      </c>
    </row>
    <row r="2022" spans="1:2">
      <c r="A2022" s="129" t="s">
        <v>6992</v>
      </c>
      <c r="B2022" s="129" t="s">
        <v>8939</v>
      </c>
    </row>
    <row r="2023" spans="1:2">
      <c r="A2023" s="129" t="s">
        <v>6996</v>
      </c>
      <c r="B2023" s="129" t="s">
        <v>8701</v>
      </c>
    </row>
    <row r="2024" spans="1:2">
      <c r="A2024" s="129" t="s">
        <v>6999</v>
      </c>
      <c r="B2024" s="129" t="s">
        <v>9359</v>
      </c>
    </row>
    <row r="2025" spans="1:2">
      <c r="A2025" s="129" t="s">
        <v>7000</v>
      </c>
      <c r="B2025" s="129" t="s">
        <v>8460</v>
      </c>
    </row>
    <row r="2026" spans="1:2">
      <c r="A2026" s="129" t="s">
        <v>7003</v>
      </c>
      <c r="B2026" s="129" t="s">
        <v>9263</v>
      </c>
    </row>
    <row r="2027" spans="1:2">
      <c r="A2027" s="129" t="s">
        <v>7005</v>
      </c>
      <c r="B2027" s="129" t="s">
        <v>8994</v>
      </c>
    </row>
    <row r="2028" spans="1:2">
      <c r="A2028" s="129" t="s">
        <v>7009</v>
      </c>
      <c r="B2028" s="129" t="s">
        <v>9360</v>
      </c>
    </row>
    <row r="2029" spans="1:2">
      <c r="A2029" s="129" t="s">
        <v>7010</v>
      </c>
      <c r="B2029" s="129" t="s">
        <v>9043</v>
      </c>
    </row>
    <row r="2030" spans="1:2">
      <c r="A2030" s="129" t="s">
        <v>7011</v>
      </c>
      <c r="B2030" s="129" t="s">
        <v>8887</v>
      </c>
    </row>
    <row r="2031" spans="1:2">
      <c r="A2031" s="129" t="s">
        <v>7013</v>
      </c>
      <c r="B2031" s="129" t="s">
        <v>9361</v>
      </c>
    </row>
    <row r="2032" spans="1:2">
      <c r="A2032" s="129" t="s">
        <v>7014</v>
      </c>
      <c r="B2032" s="129" t="s">
        <v>9362</v>
      </c>
    </row>
    <row r="2033" spans="1:2">
      <c r="A2033" s="129" t="s">
        <v>7015</v>
      </c>
      <c r="B2033" s="129" t="s">
        <v>8756</v>
      </c>
    </row>
    <row r="2034" spans="1:2">
      <c r="A2034" s="129" t="s">
        <v>7017</v>
      </c>
      <c r="B2034" s="129" t="s">
        <v>9117</v>
      </c>
    </row>
    <row r="2035" spans="1:2">
      <c r="A2035" s="129" t="s">
        <v>7018</v>
      </c>
      <c r="B2035" s="129" t="s">
        <v>9363</v>
      </c>
    </row>
    <row r="2036" spans="1:2">
      <c r="A2036" s="129" t="s">
        <v>7019</v>
      </c>
      <c r="B2036" s="129" t="s">
        <v>9364</v>
      </c>
    </row>
    <row r="2037" spans="1:2">
      <c r="A2037" s="129" t="s">
        <v>7020</v>
      </c>
      <c r="B2037" s="129" t="s">
        <v>8845</v>
      </c>
    </row>
    <row r="2038" spans="1:2">
      <c r="A2038" s="129" t="s">
        <v>7021</v>
      </c>
      <c r="B2038" s="129" t="s">
        <v>9365</v>
      </c>
    </row>
    <row r="2039" spans="1:2">
      <c r="A2039" s="129" t="s">
        <v>7022</v>
      </c>
      <c r="B2039" s="129" t="s">
        <v>9366</v>
      </c>
    </row>
    <row r="2040" spans="1:2">
      <c r="A2040" s="129" t="s">
        <v>7023</v>
      </c>
      <c r="B2040" s="129" t="s">
        <v>9367</v>
      </c>
    </row>
    <row r="2041" spans="1:2">
      <c r="A2041" s="129" t="s">
        <v>7024</v>
      </c>
      <c r="B2041" s="129" t="s">
        <v>8902</v>
      </c>
    </row>
    <row r="2042" spans="1:2">
      <c r="A2042" s="129" t="s">
        <v>7025</v>
      </c>
      <c r="B2042" s="129" t="s">
        <v>9148</v>
      </c>
    </row>
    <row r="2043" spans="1:2">
      <c r="A2043" s="129" t="s">
        <v>7026</v>
      </c>
      <c r="B2043" s="129" t="s">
        <v>9368</v>
      </c>
    </row>
    <row r="2044" spans="1:2">
      <c r="A2044" s="129" t="s">
        <v>7027</v>
      </c>
      <c r="B2044" s="129" t="s">
        <v>8190</v>
      </c>
    </row>
    <row r="2045" spans="1:2">
      <c r="A2045" s="129" t="s">
        <v>7028</v>
      </c>
      <c r="B2045" s="129" t="s">
        <v>8372</v>
      </c>
    </row>
    <row r="2046" spans="1:2">
      <c r="A2046" s="129" t="s">
        <v>7029</v>
      </c>
      <c r="B2046" s="129" t="s">
        <v>8752</v>
      </c>
    </row>
    <row r="2047" spans="1:2">
      <c r="A2047" s="129" t="s">
        <v>7030</v>
      </c>
      <c r="B2047" s="129" t="s">
        <v>9369</v>
      </c>
    </row>
    <row r="2048" spans="1:2">
      <c r="A2048" s="129" t="s">
        <v>7031</v>
      </c>
      <c r="B2048" s="129" t="s">
        <v>8091</v>
      </c>
    </row>
    <row r="2049" spans="1:2">
      <c r="A2049" s="129" t="s">
        <v>7032</v>
      </c>
      <c r="B2049" s="129" t="s">
        <v>8494</v>
      </c>
    </row>
    <row r="2050" spans="1:2">
      <c r="A2050" s="129" t="s">
        <v>7033</v>
      </c>
      <c r="B2050" s="129" t="s">
        <v>9370</v>
      </c>
    </row>
    <row r="2051" spans="1:2">
      <c r="A2051" s="129" t="s">
        <v>7034</v>
      </c>
      <c r="B2051" s="129" t="s">
        <v>9371</v>
      </c>
    </row>
    <row r="2052" spans="1:2">
      <c r="A2052" s="129" t="s">
        <v>7035</v>
      </c>
      <c r="B2052" s="129" t="s">
        <v>9372</v>
      </c>
    </row>
    <row r="2053" spans="1:2">
      <c r="A2053" s="129" t="s">
        <v>7036</v>
      </c>
      <c r="B2053" s="129" t="s">
        <v>9373</v>
      </c>
    </row>
    <row r="2054" spans="1:2">
      <c r="A2054" s="129" t="s">
        <v>7037</v>
      </c>
      <c r="B2054" s="129" t="s">
        <v>8606</v>
      </c>
    </row>
    <row r="2055" spans="1:2">
      <c r="A2055" s="129" t="s">
        <v>7038</v>
      </c>
      <c r="B2055" s="129" t="s">
        <v>9374</v>
      </c>
    </row>
    <row r="2056" spans="1:2">
      <c r="A2056" s="129" t="s">
        <v>7039</v>
      </c>
      <c r="B2056" s="129" t="s">
        <v>8563</v>
      </c>
    </row>
    <row r="2057" spans="1:2">
      <c r="A2057" s="129" t="s">
        <v>7040</v>
      </c>
      <c r="B2057" s="129" t="s">
        <v>9375</v>
      </c>
    </row>
    <row r="2058" spans="1:2">
      <c r="A2058" s="129" t="s">
        <v>7041</v>
      </c>
      <c r="B2058" s="129" t="s">
        <v>9376</v>
      </c>
    </row>
    <row r="2059" spans="1:2">
      <c r="A2059" s="129" t="s">
        <v>7042</v>
      </c>
      <c r="B2059" s="129" t="s">
        <v>9377</v>
      </c>
    </row>
    <row r="2060" spans="1:2">
      <c r="A2060" s="129" t="s">
        <v>7043</v>
      </c>
      <c r="B2060" s="129" t="s">
        <v>9378</v>
      </c>
    </row>
    <row r="2061" spans="1:2">
      <c r="A2061" s="129" t="s">
        <v>7044</v>
      </c>
      <c r="B2061" s="129" t="s">
        <v>9379</v>
      </c>
    </row>
    <row r="2062" spans="1:2">
      <c r="A2062" s="129" t="s">
        <v>7045</v>
      </c>
      <c r="B2062" s="129" t="s">
        <v>9380</v>
      </c>
    </row>
    <row r="2063" spans="1:2">
      <c r="A2063" s="129" t="s">
        <v>7046</v>
      </c>
      <c r="B2063" s="129" t="s">
        <v>8989</v>
      </c>
    </row>
    <row r="2064" spans="1:2">
      <c r="A2064" s="129" t="s">
        <v>7047</v>
      </c>
      <c r="B2064" s="129" t="s">
        <v>9381</v>
      </c>
    </row>
    <row r="2065" spans="1:2">
      <c r="A2065" s="129" t="s">
        <v>7048</v>
      </c>
      <c r="B2065" s="129" t="s">
        <v>9382</v>
      </c>
    </row>
    <row r="2066" spans="1:2">
      <c r="A2066" s="129" t="s">
        <v>7049</v>
      </c>
      <c r="B2066" s="129" t="s">
        <v>9383</v>
      </c>
    </row>
    <row r="2067" spans="1:2">
      <c r="A2067" s="129" t="s">
        <v>7050</v>
      </c>
      <c r="B2067" s="129" t="s">
        <v>9384</v>
      </c>
    </row>
    <row r="2068" spans="1:2">
      <c r="A2068" s="129" t="s">
        <v>7051</v>
      </c>
      <c r="B2068" s="129" t="s">
        <v>8936</v>
      </c>
    </row>
    <row r="2069" spans="1:2">
      <c r="A2069" s="129" t="s">
        <v>7052</v>
      </c>
      <c r="B2069" s="129" t="s">
        <v>8584</v>
      </c>
    </row>
    <row r="2070" spans="1:2">
      <c r="A2070" s="129" t="s">
        <v>7053</v>
      </c>
      <c r="B2070" s="129" t="s">
        <v>9224</v>
      </c>
    </row>
    <row r="2071" spans="1:2">
      <c r="A2071" s="129" t="s">
        <v>7054</v>
      </c>
      <c r="B2071" s="129" t="s">
        <v>9385</v>
      </c>
    </row>
    <row r="2072" spans="1:2">
      <c r="A2072" s="129" t="s">
        <v>7055</v>
      </c>
      <c r="B2072" s="129" t="s">
        <v>9386</v>
      </c>
    </row>
    <row r="2073" spans="1:2">
      <c r="A2073" s="129" t="s">
        <v>7056</v>
      </c>
      <c r="B2073" s="129" t="s">
        <v>8410</v>
      </c>
    </row>
    <row r="2074" spans="1:2">
      <c r="A2074" s="129" t="s">
        <v>7057</v>
      </c>
      <c r="B2074" s="129" t="s">
        <v>8632</v>
      </c>
    </row>
    <row r="2075" spans="1:2">
      <c r="A2075" s="129" t="s">
        <v>7058</v>
      </c>
      <c r="B2075" s="129" t="s">
        <v>8742</v>
      </c>
    </row>
    <row r="2076" spans="1:2">
      <c r="A2076" s="129" t="s">
        <v>7059</v>
      </c>
      <c r="B2076" s="129" t="s">
        <v>8548</v>
      </c>
    </row>
    <row r="2077" spans="1:2">
      <c r="A2077" s="129" t="s">
        <v>7060</v>
      </c>
      <c r="B2077" s="129" t="s">
        <v>8172</v>
      </c>
    </row>
    <row r="2078" spans="1:2">
      <c r="A2078" s="129" t="s">
        <v>7062</v>
      </c>
      <c r="B2078" s="129" t="s">
        <v>9387</v>
      </c>
    </row>
    <row r="2079" spans="1:2">
      <c r="A2079" s="129" t="s">
        <v>7063</v>
      </c>
      <c r="B2079" s="129" t="s">
        <v>9388</v>
      </c>
    </row>
    <row r="2080" spans="1:2">
      <c r="A2080" s="129" t="s">
        <v>7064</v>
      </c>
      <c r="B2080" s="129" t="s">
        <v>9149</v>
      </c>
    </row>
    <row r="2081" spans="1:2">
      <c r="A2081" s="129" t="s">
        <v>7065</v>
      </c>
      <c r="B2081" s="129" t="s">
        <v>8248</v>
      </c>
    </row>
    <row r="2082" spans="1:2">
      <c r="A2082" s="129" t="s">
        <v>7066</v>
      </c>
      <c r="B2082" s="129" t="s">
        <v>8665</v>
      </c>
    </row>
    <row r="2083" spans="1:2">
      <c r="A2083" s="129" t="s">
        <v>7067</v>
      </c>
      <c r="B2083" s="129" t="s">
        <v>9389</v>
      </c>
    </row>
    <row r="2084" spans="1:2">
      <c r="A2084" s="129" t="s">
        <v>7068</v>
      </c>
      <c r="B2084" s="129" t="s">
        <v>8103</v>
      </c>
    </row>
    <row r="2085" spans="1:2">
      <c r="A2085" s="129" t="s">
        <v>7069</v>
      </c>
      <c r="B2085" s="129" t="s">
        <v>9390</v>
      </c>
    </row>
    <row r="2086" spans="1:2">
      <c r="A2086" s="129" t="s">
        <v>7070</v>
      </c>
      <c r="B2086" s="129" t="s">
        <v>8249</v>
      </c>
    </row>
    <row r="2087" spans="1:2">
      <c r="A2087" s="129" t="s">
        <v>7071</v>
      </c>
      <c r="B2087" s="129" t="s">
        <v>9225</v>
      </c>
    </row>
    <row r="2088" spans="1:2">
      <c r="A2088" s="129" t="s">
        <v>7072</v>
      </c>
      <c r="B2088" s="129" t="s">
        <v>9391</v>
      </c>
    </row>
    <row r="2089" spans="1:2">
      <c r="A2089" s="129" t="s">
        <v>7073</v>
      </c>
      <c r="B2089" s="129" t="s">
        <v>9392</v>
      </c>
    </row>
    <row r="2090" spans="1:2">
      <c r="A2090" s="129" t="s">
        <v>7075</v>
      </c>
      <c r="B2090" s="129" t="s">
        <v>9393</v>
      </c>
    </row>
    <row r="2091" spans="1:2">
      <c r="A2091" s="129" t="s">
        <v>7076</v>
      </c>
      <c r="B2091" s="129" t="s">
        <v>8793</v>
      </c>
    </row>
    <row r="2092" spans="1:2">
      <c r="A2092" s="129" t="s">
        <v>7077</v>
      </c>
      <c r="B2092" s="129" t="s">
        <v>8779</v>
      </c>
    </row>
    <row r="2093" spans="1:2">
      <c r="A2093" s="129" t="s">
        <v>7078</v>
      </c>
      <c r="B2093" s="129" t="s">
        <v>8136</v>
      </c>
    </row>
    <row r="2094" spans="1:2">
      <c r="A2094" s="129" t="s">
        <v>7079</v>
      </c>
      <c r="B2094" s="129" t="s">
        <v>8711</v>
      </c>
    </row>
    <row r="2095" spans="1:2">
      <c r="A2095" s="129" t="s">
        <v>7080</v>
      </c>
      <c r="B2095" s="129" t="s">
        <v>9394</v>
      </c>
    </row>
    <row r="2096" spans="1:2">
      <c r="A2096" s="129" t="s">
        <v>7081</v>
      </c>
      <c r="B2096" s="129" t="s">
        <v>8535</v>
      </c>
    </row>
    <row r="2097" spans="1:2">
      <c r="A2097" s="129" t="s">
        <v>7082</v>
      </c>
      <c r="B2097" s="129" t="s">
        <v>8099</v>
      </c>
    </row>
    <row r="2098" spans="1:2">
      <c r="A2098" s="129" t="s">
        <v>7083</v>
      </c>
      <c r="B2098" s="129" t="s">
        <v>9395</v>
      </c>
    </row>
    <row r="2099" spans="1:2">
      <c r="A2099" s="129" t="s">
        <v>7084</v>
      </c>
      <c r="B2099" s="129" t="s">
        <v>8363</v>
      </c>
    </row>
    <row r="2100" spans="1:2">
      <c r="A2100" s="129" t="s">
        <v>7085</v>
      </c>
      <c r="B2100" s="129" t="s">
        <v>8106</v>
      </c>
    </row>
    <row r="2101" spans="1:2">
      <c r="A2101" s="129" t="s">
        <v>7086</v>
      </c>
      <c r="B2101" s="129" t="s">
        <v>8103</v>
      </c>
    </row>
    <row r="2102" spans="1:2">
      <c r="A2102" s="129" t="s">
        <v>7087</v>
      </c>
      <c r="B2102" s="129" t="s">
        <v>9396</v>
      </c>
    </row>
    <row r="2103" spans="1:2">
      <c r="A2103" s="129" t="s">
        <v>7088</v>
      </c>
      <c r="B2103" s="129" t="s">
        <v>9397</v>
      </c>
    </row>
    <row r="2104" spans="1:2">
      <c r="A2104" s="129" t="s">
        <v>7089</v>
      </c>
      <c r="B2104" s="129" t="s">
        <v>9398</v>
      </c>
    </row>
    <row r="2105" spans="1:2">
      <c r="A2105" s="129" t="s">
        <v>7090</v>
      </c>
      <c r="B2105" s="129" t="s">
        <v>8298</v>
      </c>
    </row>
    <row r="2106" spans="1:2">
      <c r="A2106" s="129" t="s">
        <v>7091</v>
      </c>
      <c r="B2106" s="129" t="s">
        <v>9399</v>
      </c>
    </row>
    <row r="2107" spans="1:2">
      <c r="A2107" s="129" t="s">
        <v>7092</v>
      </c>
      <c r="B2107" s="129" t="s">
        <v>9400</v>
      </c>
    </row>
    <row r="2108" spans="1:2">
      <c r="A2108" s="129" t="s">
        <v>7093</v>
      </c>
      <c r="B2108" s="129" t="s">
        <v>8307</v>
      </c>
    </row>
    <row r="2109" spans="1:2">
      <c r="A2109" s="129" t="s">
        <v>7094</v>
      </c>
      <c r="B2109" s="129" t="s">
        <v>8691</v>
      </c>
    </row>
    <row r="2110" spans="1:2">
      <c r="A2110" s="129" t="s">
        <v>7095</v>
      </c>
      <c r="B2110" s="129" t="s">
        <v>9093</v>
      </c>
    </row>
    <row r="2111" spans="1:2">
      <c r="A2111" s="129" t="s">
        <v>7096</v>
      </c>
      <c r="B2111" s="129" t="s">
        <v>8584</v>
      </c>
    </row>
    <row r="2112" spans="1:2">
      <c r="A2112" s="129" t="s">
        <v>7097</v>
      </c>
      <c r="B2112" s="129" t="s">
        <v>9231</v>
      </c>
    </row>
    <row r="2113" spans="1:2">
      <c r="A2113" s="129" t="s">
        <v>7098</v>
      </c>
      <c r="B2113" s="129" t="s">
        <v>8759</v>
      </c>
    </row>
    <row r="2114" spans="1:2">
      <c r="A2114" s="129" t="s">
        <v>7099</v>
      </c>
      <c r="B2114" s="129" t="s">
        <v>8260</v>
      </c>
    </row>
    <row r="2115" spans="1:2">
      <c r="A2115" s="129" t="s">
        <v>7100</v>
      </c>
      <c r="B2115" s="129" t="s">
        <v>8281</v>
      </c>
    </row>
    <row r="2116" spans="1:2">
      <c r="A2116" s="129" t="s">
        <v>7101</v>
      </c>
      <c r="B2116" s="129" t="s">
        <v>9401</v>
      </c>
    </row>
    <row r="2117" spans="1:2">
      <c r="A2117" s="129" t="s">
        <v>7102</v>
      </c>
      <c r="B2117" s="129" t="s">
        <v>9402</v>
      </c>
    </row>
    <row r="2118" spans="1:2">
      <c r="A2118" s="129" t="s">
        <v>7103</v>
      </c>
      <c r="B2118" s="129" t="s">
        <v>9403</v>
      </c>
    </row>
    <row r="2119" spans="1:2">
      <c r="A2119" s="129" t="s">
        <v>7104</v>
      </c>
      <c r="B2119" s="129" t="s">
        <v>9404</v>
      </c>
    </row>
    <row r="2120" spans="1:2">
      <c r="A2120" s="129" t="s">
        <v>7105</v>
      </c>
      <c r="B2120" s="129" t="s">
        <v>9405</v>
      </c>
    </row>
    <row r="2121" spans="1:2">
      <c r="A2121" s="129" t="s">
        <v>7106</v>
      </c>
      <c r="B2121" s="129" t="s">
        <v>9406</v>
      </c>
    </row>
    <row r="2122" spans="1:2">
      <c r="A2122" s="129" t="s">
        <v>7107</v>
      </c>
      <c r="B2122" s="129" t="s">
        <v>9407</v>
      </c>
    </row>
    <row r="2123" spans="1:2">
      <c r="A2123" s="129" t="s">
        <v>7108</v>
      </c>
      <c r="B2123" s="129" t="s">
        <v>8846</v>
      </c>
    </row>
    <row r="2124" spans="1:2">
      <c r="A2124" s="129" t="s">
        <v>7109</v>
      </c>
      <c r="B2124" s="129" t="s">
        <v>8527</v>
      </c>
    </row>
    <row r="2125" spans="1:2">
      <c r="A2125" s="129" t="s">
        <v>7110</v>
      </c>
      <c r="B2125" s="129" t="s">
        <v>8559</v>
      </c>
    </row>
    <row r="2126" spans="1:2">
      <c r="A2126" s="129" t="s">
        <v>7111</v>
      </c>
      <c r="B2126" s="129" t="s">
        <v>8422</v>
      </c>
    </row>
    <row r="2127" spans="1:2">
      <c r="A2127" s="129" t="s">
        <v>7112</v>
      </c>
      <c r="B2127" s="129" t="s">
        <v>9408</v>
      </c>
    </row>
    <row r="2128" spans="1:2">
      <c r="A2128" s="129" t="s">
        <v>7113</v>
      </c>
      <c r="B2128" s="129" t="s">
        <v>9409</v>
      </c>
    </row>
    <row r="2129" spans="1:2">
      <c r="A2129" s="129" t="s">
        <v>7114</v>
      </c>
      <c r="B2129" s="129" t="s">
        <v>9410</v>
      </c>
    </row>
    <row r="2130" spans="1:2">
      <c r="A2130" s="129" t="s">
        <v>7115</v>
      </c>
      <c r="B2130" s="129" t="s">
        <v>9411</v>
      </c>
    </row>
    <row r="2131" spans="1:2">
      <c r="A2131" s="129" t="s">
        <v>7116</v>
      </c>
      <c r="B2131" s="129" t="s">
        <v>8355</v>
      </c>
    </row>
    <row r="2132" spans="1:2">
      <c r="A2132" s="129" t="s">
        <v>7117</v>
      </c>
      <c r="B2132" s="129" t="s">
        <v>8497</v>
      </c>
    </row>
    <row r="2133" spans="1:2">
      <c r="A2133" s="129" t="s">
        <v>7118</v>
      </c>
      <c r="B2133" s="129" t="s">
        <v>9211</v>
      </c>
    </row>
    <row r="2134" spans="1:2">
      <c r="A2134" s="129" t="s">
        <v>7119</v>
      </c>
      <c r="B2134" s="129" t="s">
        <v>9148</v>
      </c>
    </row>
    <row r="2135" spans="1:2">
      <c r="A2135" s="129" t="s">
        <v>7120</v>
      </c>
      <c r="B2135" s="129" t="s">
        <v>9140</v>
      </c>
    </row>
    <row r="2136" spans="1:2">
      <c r="A2136" s="129" t="s">
        <v>7121</v>
      </c>
      <c r="B2136" s="129" t="s">
        <v>9412</v>
      </c>
    </row>
    <row r="2137" spans="1:2">
      <c r="A2137" s="129" t="s">
        <v>7123</v>
      </c>
      <c r="B2137" s="129" t="s">
        <v>9413</v>
      </c>
    </row>
    <row r="2138" spans="1:2">
      <c r="A2138" s="129" t="s">
        <v>7124</v>
      </c>
      <c r="B2138" s="129" t="s">
        <v>8722</v>
      </c>
    </row>
    <row r="2139" spans="1:2">
      <c r="A2139" s="129" t="s">
        <v>7125</v>
      </c>
      <c r="B2139" s="129" t="s">
        <v>9414</v>
      </c>
    </row>
    <row r="2140" spans="1:2">
      <c r="A2140" s="129" t="s">
        <v>7126</v>
      </c>
      <c r="B2140" s="129" t="s">
        <v>8070</v>
      </c>
    </row>
    <row r="2141" spans="1:2">
      <c r="A2141" s="129" t="s">
        <v>7127</v>
      </c>
      <c r="B2141" s="129" t="s">
        <v>9215</v>
      </c>
    </row>
    <row r="2142" spans="1:2">
      <c r="A2142" s="129" t="s">
        <v>7128</v>
      </c>
      <c r="B2142" s="129" t="s">
        <v>8537</v>
      </c>
    </row>
    <row r="2143" spans="1:2">
      <c r="A2143" s="129" t="s">
        <v>7129</v>
      </c>
      <c r="B2143" s="129" t="s">
        <v>8798</v>
      </c>
    </row>
    <row r="2144" spans="1:2">
      <c r="A2144" s="129" t="s">
        <v>7130</v>
      </c>
      <c r="B2144" s="129" t="s">
        <v>9415</v>
      </c>
    </row>
    <row r="2145" spans="1:2">
      <c r="A2145" s="129" t="s">
        <v>7131</v>
      </c>
      <c r="B2145" s="129" t="s">
        <v>9416</v>
      </c>
    </row>
    <row r="2146" spans="1:2">
      <c r="A2146" s="129" t="s">
        <v>7132</v>
      </c>
      <c r="B2146" s="129" t="s">
        <v>9417</v>
      </c>
    </row>
    <row r="2147" spans="1:2">
      <c r="A2147" s="129" t="s">
        <v>7133</v>
      </c>
      <c r="B2147" s="129" t="s">
        <v>8237</v>
      </c>
    </row>
    <row r="2148" spans="1:2">
      <c r="A2148" s="129" t="s">
        <v>7134</v>
      </c>
      <c r="B2148" s="129" t="s">
        <v>8759</v>
      </c>
    </row>
    <row r="2149" spans="1:2">
      <c r="A2149" s="129" t="s">
        <v>7135</v>
      </c>
      <c r="B2149" s="129" t="s">
        <v>8421</v>
      </c>
    </row>
    <row r="2150" spans="1:2">
      <c r="A2150" s="129" t="s">
        <v>7136</v>
      </c>
      <c r="B2150" s="129" t="s">
        <v>9418</v>
      </c>
    </row>
    <row r="2151" spans="1:2">
      <c r="A2151" s="129" t="s">
        <v>7137</v>
      </c>
      <c r="B2151" s="129" t="s">
        <v>9419</v>
      </c>
    </row>
    <row r="2152" spans="1:2">
      <c r="A2152" s="129" t="s">
        <v>7139</v>
      </c>
      <c r="B2152" s="129" t="s">
        <v>8783</v>
      </c>
    </row>
    <row r="2153" spans="1:2">
      <c r="A2153" s="129" t="s">
        <v>7140</v>
      </c>
      <c r="B2153" s="129" t="s">
        <v>8212</v>
      </c>
    </row>
    <row r="2154" spans="1:2">
      <c r="A2154" s="129" t="s">
        <v>7141</v>
      </c>
      <c r="B2154" s="129" t="s">
        <v>8596</v>
      </c>
    </row>
    <row r="2155" spans="1:2">
      <c r="A2155" s="129" t="s">
        <v>7142</v>
      </c>
      <c r="B2155" s="129" t="s">
        <v>8677</v>
      </c>
    </row>
    <row r="2156" spans="1:2">
      <c r="A2156" s="129" t="s">
        <v>7143</v>
      </c>
      <c r="B2156" s="129" t="s">
        <v>9420</v>
      </c>
    </row>
    <row r="2157" spans="1:2">
      <c r="A2157" s="129" t="s">
        <v>7144</v>
      </c>
      <c r="B2157" s="129" t="s">
        <v>8639</v>
      </c>
    </row>
    <row r="2158" spans="1:2">
      <c r="A2158" s="129" t="s">
        <v>7145</v>
      </c>
      <c r="B2158" s="129" t="s">
        <v>9086</v>
      </c>
    </row>
    <row r="2159" spans="1:2">
      <c r="A2159" s="129" t="s">
        <v>7146</v>
      </c>
      <c r="B2159" s="129" t="s">
        <v>8177</v>
      </c>
    </row>
    <row r="2160" spans="1:2">
      <c r="A2160" s="129" t="s">
        <v>7147</v>
      </c>
      <c r="B2160" s="129" t="s">
        <v>9421</v>
      </c>
    </row>
    <row r="2161" spans="1:2">
      <c r="A2161" s="129" t="s">
        <v>7148</v>
      </c>
      <c r="B2161" s="129" t="s">
        <v>9422</v>
      </c>
    </row>
    <row r="2162" spans="1:2">
      <c r="A2162" s="129" t="s">
        <v>7149</v>
      </c>
      <c r="B2162" s="129" t="s">
        <v>9423</v>
      </c>
    </row>
    <row r="2163" spans="1:2">
      <c r="A2163" s="129" t="s">
        <v>7150</v>
      </c>
      <c r="B2163" s="129" t="s">
        <v>9424</v>
      </c>
    </row>
    <row r="2164" spans="1:2">
      <c r="A2164" s="129" t="s">
        <v>7151</v>
      </c>
      <c r="B2164" s="129" t="s">
        <v>8667</v>
      </c>
    </row>
    <row r="2165" spans="1:2">
      <c r="A2165" s="129" t="s">
        <v>7152</v>
      </c>
      <c r="B2165" s="129" t="s">
        <v>8087</v>
      </c>
    </row>
    <row r="2166" spans="1:2">
      <c r="A2166" s="129" t="s">
        <v>7153</v>
      </c>
      <c r="B2166" s="129" t="s">
        <v>9425</v>
      </c>
    </row>
    <row r="2167" spans="1:2">
      <c r="A2167" s="129" t="s">
        <v>7154</v>
      </c>
      <c r="B2167" s="129" t="s">
        <v>8402</v>
      </c>
    </row>
    <row r="2168" spans="1:2">
      <c r="A2168" s="129" t="s">
        <v>7155</v>
      </c>
      <c r="B2168" s="129" t="s">
        <v>9426</v>
      </c>
    </row>
    <row r="2169" spans="1:2">
      <c r="A2169" s="129" t="s">
        <v>7156</v>
      </c>
      <c r="B2169" s="129" t="s">
        <v>9427</v>
      </c>
    </row>
    <row r="2170" spans="1:2">
      <c r="A2170" s="129" t="s">
        <v>7158</v>
      </c>
      <c r="B2170" s="129" t="s">
        <v>8135</v>
      </c>
    </row>
    <row r="2171" spans="1:2">
      <c r="A2171" s="129" t="s">
        <v>7159</v>
      </c>
      <c r="B2171" s="129" t="s">
        <v>8199</v>
      </c>
    </row>
    <row r="2172" spans="1:2">
      <c r="A2172" s="129" t="s">
        <v>7160</v>
      </c>
      <c r="B2172" s="129" t="s">
        <v>8155</v>
      </c>
    </row>
    <row r="2173" spans="1:2">
      <c r="A2173" s="129" t="s">
        <v>7161</v>
      </c>
      <c r="B2173" s="129" t="s">
        <v>9428</v>
      </c>
    </row>
    <row r="2174" spans="1:2">
      <c r="A2174" s="129" t="s">
        <v>7162</v>
      </c>
      <c r="B2174" s="129" t="s">
        <v>9143</v>
      </c>
    </row>
    <row r="2175" spans="1:2">
      <c r="A2175" s="129" t="s">
        <v>7163</v>
      </c>
      <c r="B2175" s="129" t="s">
        <v>8104</v>
      </c>
    </row>
    <row r="2176" spans="1:2">
      <c r="A2176" s="129" t="s">
        <v>7164</v>
      </c>
      <c r="B2176" s="129" t="s">
        <v>8957</v>
      </c>
    </row>
    <row r="2177" spans="1:2">
      <c r="A2177" s="129" t="s">
        <v>7165</v>
      </c>
      <c r="B2177" s="129" t="s">
        <v>9429</v>
      </c>
    </row>
    <row r="2178" spans="1:2">
      <c r="A2178" s="129" t="s">
        <v>7166</v>
      </c>
      <c r="B2178" s="129" t="s">
        <v>8413</v>
      </c>
    </row>
    <row r="2179" spans="1:2">
      <c r="A2179" s="129" t="s">
        <v>7167</v>
      </c>
      <c r="B2179" s="129" t="s">
        <v>8936</v>
      </c>
    </row>
    <row r="2180" spans="1:2">
      <c r="A2180" s="129" t="s">
        <v>7168</v>
      </c>
      <c r="B2180" s="129" t="s">
        <v>9355</v>
      </c>
    </row>
    <row r="2181" spans="1:2">
      <c r="A2181" s="129" t="s">
        <v>7169</v>
      </c>
      <c r="B2181" s="129" t="s">
        <v>8196</v>
      </c>
    </row>
    <row r="2182" spans="1:2">
      <c r="A2182" s="129" t="s">
        <v>7170</v>
      </c>
      <c r="B2182" s="129" t="s">
        <v>9430</v>
      </c>
    </row>
    <row r="2183" spans="1:2">
      <c r="A2183" s="129" t="s">
        <v>7171</v>
      </c>
      <c r="B2183" s="129" t="s">
        <v>9431</v>
      </c>
    </row>
    <row r="2184" spans="1:2">
      <c r="A2184" s="129" t="s">
        <v>7172</v>
      </c>
      <c r="B2184" s="129" t="s">
        <v>9432</v>
      </c>
    </row>
    <row r="2185" spans="1:2">
      <c r="A2185" s="129" t="s">
        <v>7173</v>
      </c>
      <c r="B2185" s="129" t="s">
        <v>8282</v>
      </c>
    </row>
    <row r="2186" spans="1:2">
      <c r="A2186" s="129" t="s">
        <v>7174</v>
      </c>
      <c r="B2186" s="129" t="s">
        <v>8282</v>
      </c>
    </row>
    <row r="2187" spans="1:2">
      <c r="A2187" s="129" t="s">
        <v>7175</v>
      </c>
      <c r="B2187" s="129" t="s">
        <v>8756</v>
      </c>
    </row>
    <row r="2188" spans="1:2">
      <c r="A2188" s="129" t="s">
        <v>7176</v>
      </c>
      <c r="B2188" s="129" t="s">
        <v>9433</v>
      </c>
    </row>
    <row r="2189" spans="1:2">
      <c r="A2189" s="129" t="s">
        <v>7177</v>
      </c>
      <c r="B2189" s="129" t="s">
        <v>9271</v>
      </c>
    </row>
    <row r="2190" spans="1:2">
      <c r="A2190" s="129" t="s">
        <v>7178</v>
      </c>
      <c r="B2190" s="129" t="s">
        <v>8574</v>
      </c>
    </row>
    <row r="2191" spans="1:2">
      <c r="A2191" s="129" t="s">
        <v>7179</v>
      </c>
      <c r="B2191" s="129" t="s">
        <v>9434</v>
      </c>
    </row>
    <row r="2192" spans="1:2">
      <c r="A2192" s="129" t="s">
        <v>7180</v>
      </c>
      <c r="B2192" s="129" t="s">
        <v>9435</v>
      </c>
    </row>
    <row r="2193" spans="1:2">
      <c r="A2193" s="129" t="s">
        <v>7181</v>
      </c>
      <c r="B2193" s="129" t="s">
        <v>8104</v>
      </c>
    </row>
    <row r="2194" spans="1:2">
      <c r="A2194" s="129" t="s">
        <v>7182</v>
      </c>
      <c r="B2194" s="129" t="s">
        <v>9436</v>
      </c>
    </row>
    <row r="2195" spans="1:2">
      <c r="A2195" s="129" t="s">
        <v>7183</v>
      </c>
      <c r="B2195" s="129" t="s">
        <v>8907</v>
      </c>
    </row>
    <row r="2196" spans="1:2">
      <c r="A2196" s="129" t="s">
        <v>7184</v>
      </c>
      <c r="B2196" s="129" t="s">
        <v>9437</v>
      </c>
    </row>
    <row r="2197" spans="1:2">
      <c r="A2197" s="129" t="s">
        <v>7187</v>
      </c>
      <c r="B2197" s="129" t="s">
        <v>9438</v>
      </c>
    </row>
    <row r="2198" spans="1:2">
      <c r="A2198" s="129" t="s">
        <v>7189</v>
      </c>
      <c r="B2198" s="129" t="s">
        <v>9439</v>
      </c>
    </row>
    <row r="2199" spans="1:2">
      <c r="A2199" s="129" t="s">
        <v>7191</v>
      </c>
      <c r="B2199" s="129" t="s">
        <v>8606</v>
      </c>
    </row>
    <row r="2200" spans="1:2">
      <c r="A2200" s="129" t="s">
        <v>7199</v>
      </c>
      <c r="B2200" s="129" t="s">
        <v>8808</v>
      </c>
    </row>
    <row r="2201" spans="1:2">
      <c r="A2201" s="129" t="s">
        <v>7201</v>
      </c>
      <c r="B2201" s="129" t="s">
        <v>9440</v>
      </c>
    </row>
    <row r="2202" spans="1:2">
      <c r="A2202" s="129" t="s">
        <v>7202</v>
      </c>
      <c r="B2202" s="129" t="s">
        <v>8267</v>
      </c>
    </row>
    <row r="2203" spans="1:2">
      <c r="A2203" s="129" t="s">
        <v>7255</v>
      </c>
      <c r="B2203" s="129" t="s">
        <v>9116</v>
      </c>
    </row>
    <row r="2204" spans="1:2">
      <c r="A2204" s="129" t="s">
        <v>7256</v>
      </c>
      <c r="B2204" s="129" t="s">
        <v>8439</v>
      </c>
    </row>
    <row r="2205" spans="1:2">
      <c r="A2205" s="129" t="s">
        <v>7257</v>
      </c>
      <c r="B2205" s="129" t="s">
        <v>8078</v>
      </c>
    </row>
    <row r="2206" spans="1:2">
      <c r="A2206" s="129" t="s">
        <v>7258</v>
      </c>
      <c r="B2206" s="129" t="s">
        <v>8343</v>
      </c>
    </row>
    <row r="2207" spans="1:2">
      <c r="A2207" s="129" t="s">
        <v>7259</v>
      </c>
      <c r="B2207" s="129" t="s">
        <v>8936</v>
      </c>
    </row>
    <row r="2208" spans="1:2">
      <c r="A2208" s="129" t="s">
        <v>7260</v>
      </c>
      <c r="B2208" s="129" t="s">
        <v>9441</v>
      </c>
    </row>
    <row r="2209" spans="1:2">
      <c r="A2209" s="129" t="s">
        <v>7261</v>
      </c>
      <c r="B2209" s="129" t="s">
        <v>8634</v>
      </c>
    </row>
    <row r="2210" spans="1:2">
      <c r="A2210" s="129" t="s">
        <v>7262</v>
      </c>
      <c r="B2210" s="129" t="s">
        <v>9442</v>
      </c>
    </row>
    <row r="2211" spans="1:2">
      <c r="A2211" s="129" t="s">
        <v>7263</v>
      </c>
      <c r="B2211" s="129" t="s">
        <v>9443</v>
      </c>
    </row>
    <row r="2212" spans="1:2">
      <c r="A2212" s="129" t="s">
        <v>7264</v>
      </c>
      <c r="B2212" s="129" t="s">
        <v>9444</v>
      </c>
    </row>
    <row r="2213" spans="1:2">
      <c r="A2213" s="129" t="s">
        <v>7265</v>
      </c>
      <c r="B2213" s="129" t="s">
        <v>8106</v>
      </c>
    </row>
    <row r="2214" spans="1:2">
      <c r="A2214" s="129" t="s">
        <v>7266</v>
      </c>
      <c r="B2214" s="129" t="s">
        <v>9365</v>
      </c>
    </row>
    <row r="2215" spans="1:2">
      <c r="A2215" s="129" t="s">
        <v>7267</v>
      </c>
      <c r="B2215" s="129" t="s">
        <v>9445</v>
      </c>
    </row>
    <row r="2216" spans="1:2">
      <c r="A2216" s="129" t="s">
        <v>7268</v>
      </c>
      <c r="B2216" s="129" t="s">
        <v>8654</v>
      </c>
    </row>
    <row r="2217" spans="1:2">
      <c r="A2217" s="129" t="s">
        <v>7269</v>
      </c>
      <c r="B2217" s="129" t="s">
        <v>9446</v>
      </c>
    </row>
    <row r="2218" spans="1:2">
      <c r="A2218" s="129" t="s">
        <v>7270</v>
      </c>
      <c r="B2218" s="129" t="s">
        <v>9211</v>
      </c>
    </row>
    <row r="2219" spans="1:2">
      <c r="A2219" s="129" t="s">
        <v>7271</v>
      </c>
      <c r="B2219" s="129" t="s">
        <v>8304</v>
      </c>
    </row>
    <row r="2220" spans="1:2">
      <c r="A2220" s="129" t="s">
        <v>7273</v>
      </c>
      <c r="B2220" s="129" t="s">
        <v>8931</v>
      </c>
    </row>
    <row r="2221" spans="1:2">
      <c r="A2221" s="129" t="s">
        <v>7275</v>
      </c>
      <c r="B2221" s="129" t="s">
        <v>9447</v>
      </c>
    </row>
    <row r="2222" spans="1:2">
      <c r="A2222" s="129" t="s">
        <v>7276</v>
      </c>
      <c r="B2222" s="129" t="s">
        <v>9177</v>
      </c>
    </row>
    <row r="2223" spans="1:2">
      <c r="A2223" s="129" t="s">
        <v>7277</v>
      </c>
      <c r="B2223" s="129" t="s">
        <v>9448</v>
      </c>
    </row>
    <row r="2224" spans="1:2">
      <c r="A2224" s="129" t="s">
        <v>7278</v>
      </c>
      <c r="B2224" s="129" t="s">
        <v>9449</v>
      </c>
    </row>
    <row r="2225" spans="1:2">
      <c r="A2225" s="129" t="s">
        <v>7279</v>
      </c>
      <c r="B2225" s="129" t="s">
        <v>8286</v>
      </c>
    </row>
    <row r="2226" spans="1:2">
      <c r="A2226" s="129" t="s">
        <v>7280</v>
      </c>
      <c r="B2226" s="129" t="s">
        <v>9450</v>
      </c>
    </row>
    <row r="2227" spans="1:2">
      <c r="A2227" s="129" t="s">
        <v>7281</v>
      </c>
      <c r="B2227" s="129" t="s">
        <v>8248</v>
      </c>
    </row>
    <row r="2228" spans="1:2">
      <c r="A2228" s="129" t="s">
        <v>7282</v>
      </c>
      <c r="B2228" s="129" t="s">
        <v>9451</v>
      </c>
    </row>
    <row r="2229" spans="1:2">
      <c r="A2229" s="129" t="s">
        <v>7283</v>
      </c>
      <c r="B2229" s="129" t="s">
        <v>8318</v>
      </c>
    </row>
    <row r="2230" spans="1:2">
      <c r="A2230" s="129" t="s">
        <v>7284</v>
      </c>
      <c r="B2230" s="129" t="s">
        <v>8866</v>
      </c>
    </row>
    <row r="2231" spans="1:2">
      <c r="A2231" s="129" t="s">
        <v>7285</v>
      </c>
      <c r="B2231" s="129" t="s">
        <v>9126</v>
      </c>
    </row>
    <row r="2232" spans="1:2">
      <c r="A2232" s="129" t="s">
        <v>7286</v>
      </c>
      <c r="B2232" s="129" t="s">
        <v>9452</v>
      </c>
    </row>
    <row r="2233" spans="1:2">
      <c r="A2233" s="129" t="s">
        <v>7287</v>
      </c>
      <c r="B2233" s="129" t="s">
        <v>8117</v>
      </c>
    </row>
    <row r="2234" spans="1:2">
      <c r="A2234" s="129" t="s">
        <v>7288</v>
      </c>
      <c r="B2234" s="129" t="s">
        <v>9453</v>
      </c>
    </row>
    <row r="2235" spans="1:2">
      <c r="A2235" s="129" t="s">
        <v>7289</v>
      </c>
      <c r="B2235" s="129" t="s">
        <v>9453</v>
      </c>
    </row>
    <row r="2236" spans="1:2">
      <c r="A2236" s="129" t="s">
        <v>7290</v>
      </c>
      <c r="B2236" s="129" t="s">
        <v>9454</v>
      </c>
    </row>
    <row r="2237" spans="1:2">
      <c r="A2237" s="129" t="s">
        <v>7292</v>
      </c>
      <c r="B2237" s="129" t="s">
        <v>9455</v>
      </c>
    </row>
    <row r="2238" spans="1:2">
      <c r="A2238" s="129" t="s">
        <v>7294</v>
      </c>
      <c r="B2238" s="129" t="s">
        <v>9456</v>
      </c>
    </row>
    <row r="2239" spans="1:2">
      <c r="A2239" s="129" t="s">
        <v>7296</v>
      </c>
      <c r="B2239" s="129" t="s">
        <v>9457</v>
      </c>
    </row>
    <row r="2240" spans="1:2">
      <c r="A2240" s="129" t="s">
        <v>7297</v>
      </c>
      <c r="B2240" s="129" t="s">
        <v>8695</v>
      </c>
    </row>
    <row r="2241" spans="1:2">
      <c r="A2241" s="129" t="s">
        <v>7298</v>
      </c>
      <c r="B2241" s="129" t="s">
        <v>9458</v>
      </c>
    </row>
    <row r="2242" spans="1:2">
      <c r="A2242" s="129" t="s">
        <v>7299</v>
      </c>
      <c r="B2242" s="129" t="s">
        <v>9209</v>
      </c>
    </row>
    <row r="2243" spans="1:2">
      <c r="A2243" s="129" t="s">
        <v>7300</v>
      </c>
      <c r="B2243" s="129" t="s">
        <v>9415</v>
      </c>
    </row>
    <row r="2244" spans="1:2">
      <c r="A2244" s="129" t="s">
        <v>7301</v>
      </c>
      <c r="B2244" s="129" t="s">
        <v>9459</v>
      </c>
    </row>
    <row r="2245" spans="1:2">
      <c r="A2245" s="129" t="s">
        <v>7302</v>
      </c>
      <c r="B2245" s="129" t="s">
        <v>9460</v>
      </c>
    </row>
    <row r="2246" spans="1:2">
      <c r="A2246" s="129" t="s">
        <v>7303</v>
      </c>
      <c r="B2246" s="129" t="s">
        <v>9461</v>
      </c>
    </row>
    <row r="2247" spans="1:2">
      <c r="A2247" s="129" t="s">
        <v>7304</v>
      </c>
      <c r="B2247" s="129" t="s">
        <v>8061</v>
      </c>
    </row>
    <row r="2248" spans="1:2">
      <c r="A2248" s="129" t="s">
        <v>7305</v>
      </c>
      <c r="B2248" s="129" t="s">
        <v>9462</v>
      </c>
    </row>
    <row r="2249" spans="1:2">
      <c r="A2249" s="129" t="s">
        <v>7306</v>
      </c>
      <c r="B2249" s="129" t="s">
        <v>8121</v>
      </c>
    </row>
    <row r="2250" spans="1:2">
      <c r="A2250" s="129" t="s">
        <v>7307</v>
      </c>
      <c r="B2250" s="129" t="s">
        <v>8068</v>
      </c>
    </row>
    <row r="2251" spans="1:2">
      <c r="A2251" s="129" t="s">
        <v>7308</v>
      </c>
      <c r="B2251" s="129" t="s">
        <v>9463</v>
      </c>
    </row>
    <row r="2252" spans="1:2">
      <c r="A2252" s="129" t="s">
        <v>7309</v>
      </c>
      <c r="B2252" s="129" t="s">
        <v>8199</v>
      </c>
    </row>
    <row r="2253" spans="1:2">
      <c r="A2253" s="129" t="s">
        <v>7310</v>
      </c>
      <c r="B2253" s="129" t="s">
        <v>8237</v>
      </c>
    </row>
    <row r="2254" spans="1:2">
      <c r="A2254" s="129" t="s">
        <v>7311</v>
      </c>
      <c r="B2254" s="129" t="s">
        <v>8299</v>
      </c>
    </row>
    <row r="2255" spans="1:2">
      <c r="A2255" s="129" t="s">
        <v>7312</v>
      </c>
      <c r="B2255" s="129" t="s">
        <v>9464</v>
      </c>
    </row>
    <row r="2256" spans="1:2">
      <c r="A2256" s="129" t="s">
        <v>7313</v>
      </c>
      <c r="B2256" s="129" t="s">
        <v>9075</v>
      </c>
    </row>
    <row r="2257" spans="1:2">
      <c r="A2257" s="129" t="s">
        <v>7315</v>
      </c>
      <c r="B2257" s="129" t="s">
        <v>8343</v>
      </c>
    </row>
    <row r="2258" spans="1:2">
      <c r="A2258" s="129" t="s">
        <v>7316</v>
      </c>
      <c r="B2258" s="129" t="s">
        <v>9465</v>
      </c>
    </row>
    <row r="2259" spans="1:2">
      <c r="A2259" s="129" t="s">
        <v>7317</v>
      </c>
      <c r="B2259" s="129" t="s">
        <v>9466</v>
      </c>
    </row>
    <row r="2260" spans="1:2">
      <c r="A2260" s="129" t="s">
        <v>7318</v>
      </c>
      <c r="B2260" s="129" t="s">
        <v>8329</v>
      </c>
    </row>
    <row r="2261" spans="1:2">
      <c r="A2261" s="129" t="s">
        <v>7319</v>
      </c>
      <c r="B2261" s="129" t="s">
        <v>9467</v>
      </c>
    </row>
    <row r="2262" spans="1:2">
      <c r="A2262" s="129" t="s">
        <v>7322</v>
      </c>
      <c r="B2262" s="129" t="s">
        <v>9468</v>
      </c>
    </row>
    <row r="2263" spans="1:2">
      <c r="A2263" s="129" t="s">
        <v>7323</v>
      </c>
      <c r="B2263" s="129" t="s">
        <v>9469</v>
      </c>
    </row>
    <row r="2264" spans="1:2">
      <c r="A2264" s="129" t="s">
        <v>7324</v>
      </c>
      <c r="B2264" s="129" t="s">
        <v>8857</v>
      </c>
    </row>
    <row r="2265" spans="1:2">
      <c r="A2265" s="129" t="s">
        <v>7325</v>
      </c>
      <c r="B2265" s="129" t="s">
        <v>8214</v>
      </c>
    </row>
    <row r="2266" spans="1:2">
      <c r="A2266" s="129" t="s">
        <v>7326</v>
      </c>
      <c r="B2266" s="129" t="s">
        <v>9470</v>
      </c>
    </row>
    <row r="2267" spans="1:2">
      <c r="A2267" s="129" t="s">
        <v>7327</v>
      </c>
      <c r="B2267" s="129" t="s">
        <v>9043</v>
      </c>
    </row>
    <row r="2268" spans="1:2">
      <c r="A2268" s="129" t="s">
        <v>7328</v>
      </c>
      <c r="B2268" s="129" t="s">
        <v>9076</v>
      </c>
    </row>
    <row r="2269" spans="1:2">
      <c r="A2269" s="129" t="s">
        <v>7329</v>
      </c>
      <c r="B2269" s="129" t="s">
        <v>8532</v>
      </c>
    </row>
    <row r="2270" spans="1:2">
      <c r="A2270" s="129" t="s">
        <v>7330</v>
      </c>
      <c r="B2270" s="129" t="s">
        <v>9006</v>
      </c>
    </row>
    <row r="2271" spans="1:2">
      <c r="A2271" s="129" t="s">
        <v>7331</v>
      </c>
      <c r="B2271" s="129" t="s">
        <v>9471</v>
      </c>
    </row>
    <row r="2272" spans="1:2">
      <c r="A2272" s="129" t="s">
        <v>7341</v>
      </c>
      <c r="B2272" s="129" t="s">
        <v>8672</v>
      </c>
    </row>
    <row r="2273" spans="1:2">
      <c r="A2273" s="129" t="s">
        <v>7343</v>
      </c>
      <c r="B2273" s="129" t="s">
        <v>8201</v>
      </c>
    </row>
    <row r="2274" spans="1:2">
      <c r="A2274" s="129" t="s">
        <v>7345</v>
      </c>
      <c r="B2274" s="129" t="s">
        <v>9472</v>
      </c>
    </row>
    <row r="2275" spans="1:2">
      <c r="A2275" s="129" t="s">
        <v>7346</v>
      </c>
      <c r="B2275" s="129" t="s">
        <v>8447</v>
      </c>
    </row>
    <row r="2276" spans="1:2">
      <c r="A2276" s="129" t="s">
        <v>7347</v>
      </c>
      <c r="B2276" s="129" t="s">
        <v>9233</v>
      </c>
    </row>
    <row r="2277" spans="1:2">
      <c r="A2277" s="129" t="s">
        <v>7348</v>
      </c>
      <c r="B2277" s="129" t="s">
        <v>8709</v>
      </c>
    </row>
    <row r="2278" spans="1:2">
      <c r="A2278" s="129" t="s">
        <v>7350</v>
      </c>
      <c r="B2278" s="129" t="s">
        <v>8172</v>
      </c>
    </row>
    <row r="2279" spans="1:2">
      <c r="A2279" s="129" t="s">
        <v>7351</v>
      </c>
      <c r="B2279" s="129" t="s">
        <v>8146</v>
      </c>
    </row>
    <row r="2280" spans="1:2">
      <c r="A2280" s="129" t="s">
        <v>7352</v>
      </c>
      <c r="B2280" s="129" t="s">
        <v>8219</v>
      </c>
    </row>
    <row r="2281" spans="1:2">
      <c r="A2281" s="129" t="s">
        <v>7353</v>
      </c>
      <c r="B2281" s="129" t="s">
        <v>9473</v>
      </c>
    </row>
    <row r="2282" spans="1:2">
      <c r="A2282" s="129" t="s">
        <v>7354</v>
      </c>
      <c r="B2282" s="129" t="s">
        <v>8289</v>
      </c>
    </row>
    <row r="2283" spans="1:2">
      <c r="A2283" s="129" t="s">
        <v>7356</v>
      </c>
      <c r="B2283" s="129" t="s">
        <v>8665</v>
      </c>
    </row>
    <row r="2284" spans="1:2">
      <c r="A2284" s="129" t="s">
        <v>7357</v>
      </c>
      <c r="B2284" s="129" t="s">
        <v>8949</v>
      </c>
    </row>
    <row r="2285" spans="1:2">
      <c r="A2285" s="129" t="s">
        <v>7358</v>
      </c>
      <c r="B2285" s="129" t="s">
        <v>8466</v>
      </c>
    </row>
    <row r="2286" spans="1:2">
      <c r="A2286" s="129" t="s">
        <v>7359</v>
      </c>
      <c r="B2286" s="129" t="s">
        <v>8224</v>
      </c>
    </row>
    <row r="2287" spans="1:2">
      <c r="A2287" s="129" t="s">
        <v>7360</v>
      </c>
      <c r="B2287" s="129" t="s">
        <v>9474</v>
      </c>
    </row>
    <row r="2288" spans="1:2">
      <c r="A2288" s="129" t="s">
        <v>7361</v>
      </c>
      <c r="B2288" s="129" t="s">
        <v>8124</v>
      </c>
    </row>
    <row r="2289" spans="1:2">
      <c r="A2289" s="129" t="s">
        <v>7362</v>
      </c>
      <c r="B2289" s="129" t="s">
        <v>8932</v>
      </c>
    </row>
    <row r="2290" spans="1:2">
      <c r="A2290" s="129" t="s">
        <v>7363</v>
      </c>
      <c r="B2290" s="129" t="s">
        <v>8305</v>
      </c>
    </row>
    <row r="2291" spans="1:2">
      <c r="A2291" s="129" t="s">
        <v>7364</v>
      </c>
      <c r="B2291" s="129" t="s">
        <v>8104</v>
      </c>
    </row>
    <row r="2292" spans="1:2">
      <c r="A2292" s="129" t="s">
        <v>7365</v>
      </c>
      <c r="B2292" s="129" t="s">
        <v>9295</v>
      </c>
    </row>
    <row r="2293" spans="1:2">
      <c r="A2293" s="129" t="s">
        <v>7366</v>
      </c>
      <c r="B2293" s="129" t="s">
        <v>9475</v>
      </c>
    </row>
    <row r="2294" spans="1:2">
      <c r="A2294" s="129" t="s">
        <v>7367</v>
      </c>
      <c r="B2294" s="129" t="s">
        <v>8073</v>
      </c>
    </row>
    <row r="2295" spans="1:2">
      <c r="A2295" s="129" t="s">
        <v>7369</v>
      </c>
      <c r="B2295" s="129" t="s">
        <v>8172</v>
      </c>
    </row>
    <row r="2296" spans="1:2">
      <c r="A2296" s="129" t="s">
        <v>7371</v>
      </c>
      <c r="B2296" s="129" t="s">
        <v>9476</v>
      </c>
    </row>
    <row r="2297" spans="1:2">
      <c r="A2297" s="129" t="s">
        <v>7372</v>
      </c>
      <c r="B2297" s="129" t="s">
        <v>9173</v>
      </c>
    </row>
    <row r="2298" spans="1:2">
      <c r="A2298" s="129" t="s">
        <v>7373</v>
      </c>
      <c r="B2298" s="129" t="s">
        <v>8443</v>
      </c>
    </row>
    <row r="2299" spans="1:2">
      <c r="A2299" s="129" t="s">
        <v>7374</v>
      </c>
      <c r="B2299" s="129" t="s">
        <v>9162</v>
      </c>
    </row>
    <row r="2300" spans="1:2">
      <c r="A2300" s="129" t="s">
        <v>7375</v>
      </c>
      <c r="B2300" s="129" t="s">
        <v>8248</v>
      </c>
    </row>
    <row r="2301" spans="1:2">
      <c r="A2301" s="129" t="s">
        <v>7376</v>
      </c>
      <c r="B2301" s="129" t="s">
        <v>8104</v>
      </c>
    </row>
    <row r="2302" spans="1:2">
      <c r="A2302" s="129" t="s">
        <v>7377</v>
      </c>
      <c r="B2302" s="129" t="s">
        <v>8584</v>
      </c>
    </row>
    <row r="2303" spans="1:2">
      <c r="A2303" s="129" t="s">
        <v>7378</v>
      </c>
      <c r="B2303" s="129" t="s">
        <v>8944</v>
      </c>
    </row>
    <row r="2304" spans="1:2">
      <c r="A2304" s="129" t="s">
        <v>7380</v>
      </c>
      <c r="B2304" s="129" t="s">
        <v>8472</v>
      </c>
    </row>
    <row r="2305" spans="1:2">
      <c r="A2305" s="129" t="s">
        <v>7381</v>
      </c>
      <c r="B2305" s="129" t="s">
        <v>8240</v>
      </c>
    </row>
    <row r="2306" spans="1:2">
      <c r="A2306" s="129" t="s">
        <v>7382</v>
      </c>
      <c r="B2306" s="129" t="s">
        <v>8294</v>
      </c>
    </row>
    <row r="2307" spans="1:2">
      <c r="A2307" s="129" t="s">
        <v>7383</v>
      </c>
      <c r="B2307" s="129" t="s">
        <v>9477</v>
      </c>
    </row>
    <row r="2308" spans="1:2">
      <c r="A2308" s="129" t="s">
        <v>7384</v>
      </c>
      <c r="B2308" s="129" t="s">
        <v>9148</v>
      </c>
    </row>
    <row r="2309" spans="1:2">
      <c r="A2309" s="129" t="s">
        <v>7386</v>
      </c>
      <c r="B2309" s="129" t="s">
        <v>8084</v>
      </c>
    </row>
    <row r="2310" spans="1:2">
      <c r="A2310" s="129" t="s">
        <v>7387</v>
      </c>
      <c r="B2310" s="129" t="s">
        <v>8556</v>
      </c>
    </row>
    <row r="2311" spans="1:2">
      <c r="A2311" s="129" t="s">
        <v>7388</v>
      </c>
      <c r="B2311" s="129" t="s">
        <v>9478</v>
      </c>
    </row>
    <row r="2312" spans="1:2">
      <c r="A2312" s="129" t="s">
        <v>7389</v>
      </c>
      <c r="B2312" s="129" t="s">
        <v>8578</v>
      </c>
    </row>
    <row r="2313" spans="1:2">
      <c r="A2313" s="129" t="s">
        <v>7390</v>
      </c>
      <c r="B2313" s="129" t="s">
        <v>8104</v>
      </c>
    </row>
    <row r="2314" spans="1:2">
      <c r="A2314" s="129" t="s">
        <v>7391</v>
      </c>
      <c r="B2314" s="129" t="s">
        <v>9479</v>
      </c>
    </row>
    <row r="2315" spans="1:2">
      <c r="A2315" s="129" t="s">
        <v>7392</v>
      </c>
      <c r="B2315" s="129" t="s">
        <v>8114</v>
      </c>
    </row>
    <row r="2316" spans="1:2">
      <c r="A2316" s="129" t="s">
        <v>7393</v>
      </c>
      <c r="B2316" s="129" t="s">
        <v>8725</v>
      </c>
    </row>
    <row r="2317" spans="1:2">
      <c r="A2317" s="129" t="s">
        <v>7394</v>
      </c>
      <c r="B2317" s="129" t="s">
        <v>9480</v>
      </c>
    </row>
    <row r="2318" spans="1:2">
      <c r="A2318" s="129" t="s">
        <v>7395</v>
      </c>
      <c r="B2318" s="129" t="s">
        <v>9481</v>
      </c>
    </row>
    <row r="2319" spans="1:2">
      <c r="A2319" s="129" t="s">
        <v>7396</v>
      </c>
      <c r="B2319" s="129" t="s">
        <v>8856</v>
      </c>
    </row>
    <row r="2320" spans="1:2">
      <c r="A2320" s="129" t="s">
        <v>7397</v>
      </c>
      <c r="B2320" s="129" t="s">
        <v>9482</v>
      </c>
    </row>
    <row r="2321" spans="1:2">
      <c r="A2321" s="129" t="s">
        <v>7399</v>
      </c>
      <c r="B2321" s="129" t="s">
        <v>9483</v>
      </c>
    </row>
    <row r="2322" spans="1:2">
      <c r="A2322" s="129" t="s">
        <v>7400</v>
      </c>
      <c r="B2322" s="129" t="s">
        <v>9407</v>
      </c>
    </row>
    <row r="2323" spans="1:2">
      <c r="A2323" s="129" t="s">
        <v>7401</v>
      </c>
      <c r="B2323" s="129" t="s">
        <v>8116</v>
      </c>
    </row>
    <row r="2324" spans="1:2">
      <c r="A2324" s="129" t="s">
        <v>7402</v>
      </c>
      <c r="B2324" s="129" t="s">
        <v>8707</v>
      </c>
    </row>
    <row r="2325" spans="1:2">
      <c r="A2325" s="129" t="s">
        <v>7403</v>
      </c>
      <c r="B2325" s="129" t="s">
        <v>8857</v>
      </c>
    </row>
    <row r="2326" spans="1:2">
      <c r="A2326" s="129" t="s">
        <v>7404</v>
      </c>
      <c r="B2326" s="129" t="s">
        <v>8901</v>
      </c>
    </row>
    <row r="2327" spans="1:2">
      <c r="A2327" s="129" t="s">
        <v>7405</v>
      </c>
      <c r="B2327" s="129" t="s">
        <v>9122</v>
      </c>
    </row>
    <row r="2328" spans="1:2">
      <c r="A2328" s="129" t="s">
        <v>7407</v>
      </c>
      <c r="B2328" s="129" t="s">
        <v>9484</v>
      </c>
    </row>
    <row r="2329" spans="1:2">
      <c r="A2329" s="129" t="s">
        <v>7408</v>
      </c>
      <c r="B2329" s="129" t="s">
        <v>8598</v>
      </c>
    </row>
    <row r="2330" spans="1:2">
      <c r="A2330" s="129" t="s">
        <v>7409</v>
      </c>
      <c r="B2330" s="129" t="s">
        <v>9485</v>
      </c>
    </row>
    <row r="2331" spans="1:2">
      <c r="A2331" s="129" t="s">
        <v>7410</v>
      </c>
      <c r="B2331" s="129" t="s">
        <v>8212</v>
      </c>
    </row>
    <row r="2332" spans="1:2">
      <c r="A2332" s="129" t="s">
        <v>7411</v>
      </c>
      <c r="B2332" s="129" t="s">
        <v>9486</v>
      </c>
    </row>
    <row r="2333" spans="1:2">
      <c r="A2333" s="129" t="s">
        <v>7412</v>
      </c>
      <c r="B2333" s="129" t="s">
        <v>8557</v>
      </c>
    </row>
    <row r="2334" spans="1:2">
      <c r="A2334" s="129" t="s">
        <v>7413</v>
      </c>
      <c r="B2334" s="129" t="s">
        <v>9487</v>
      </c>
    </row>
    <row r="2335" spans="1:2">
      <c r="A2335" s="129" t="s">
        <v>7414</v>
      </c>
      <c r="B2335" s="129" t="s">
        <v>8713</v>
      </c>
    </row>
    <row r="2336" spans="1:2">
      <c r="A2336" s="129" t="s">
        <v>7415</v>
      </c>
      <c r="B2336" s="129" t="s">
        <v>9391</v>
      </c>
    </row>
    <row r="2337" spans="1:2">
      <c r="A2337" s="129" t="s">
        <v>7417</v>
      </c>
      <c r="B2337" s="129" t="s">
        <v>9179</v>
      </c>
    </row>
    <row r="2338" spans="1:2">
      <c r="A2338" s="129" t="s">
        <v>7419</v>
      </c>
      <c r="B2338" s="129" t="s">
        <v>8097</v>
      </c>
    </row>
    <row r="2339" spans="1:2">
      <c r="A2339" s="129" t="s">
        <v>7420</v>
      </c>
      <c r="B2339" s="129" t="s">
        <v>9488</v>
      </c>
    </row>
    <row r="2340" spans="1:2">
      <c r="A2340" s="129" t="s">
        <v>7421</v>
      </c>
      <c r="B2340" s="129" t="s">
        <v>8357</v>
      </c>
    </row>
    <row r="2341" spans="1:2">
      <c r="A2341" s="129" t="s">
        <v>7423</v>
      </c>
      <c r="B2341" s="129" t="s">
        <v>9481</v>
      </c>
    </row>
    <row r="2342" spans="1:2">
      <c r="A2342" s="129" t="s">
        <v>7424</v>
      </c>
      <c r="B2342" s="129" t="s">
        <v>9063</v>
      </c>
    </row>
    <row r="2343" spans="1:2">
      <c r="A2343" s="129" t="s">
        <v>7425</v>
      </c>
      <c r="B2343" s="129" t="s">
        <v>9489</v>
      </c>
    </row>
    <row r="2344" spans="1:2">
      <c r="A2344" s="129" t="s">
        <v>7426</v>
      </c>
      <c r="B2344" s="129" t="s">
        <v>8526</v>
      </c>
    </row>
    <row r="2345" spans="1:2">
      <c r="A2345" s="129" t="s">
        <v>7427</v>
      </c>
      <c r="B2345" s="129" t="s">
        <v>9172</v>
      </c>
    </row>
    <row r="2346" spans="1:2">
      <c r="A2346" s="129" t="s">
        <v>7428</v>
      </c>
      <c r="B2346" s="129" t="s">
        <v>9490</v>
      </c>
    </row>
    <row r="2347" spans="1:2">
      <c r="A2347" s="129" t="s">
        <v>7430</v>
      </c>
      <c r="B2347" s="129" t="s">
        <v>8140</v>
      </c>
    </row>
    <row r="2348" spans="1:2">
      <c r="A2348" s="129" t="s">
        <v>7431</v>
      </c>
      <c r="B2348" s="129" t="s">
        <v>9112</v>
      </c>
    </row>
    <row r="2349" spans="1:2">
      <c r="A2349" s="129" t="s">
        <v>7432</v>
      </c>
      <c r="B2349" s="129" t="s">
        <v>8136</v>
      </c>
    </row>
    <row r="2350" spans="1:2">
      <c r="A2350" s="129" t="s">
        <v>7435</v>
      </c>
      <c r="B2350" s="129" t="s">
        <v>8637</v>
      </c>
    </row>
    <row r="2351" spans="1:2">
      <c r="A2351" s="129" t="s">
        <v>7436</v>
      </c>
      <c r="B2351" s="129" t="s">
        <v>9491</v>
      </c>
    </row>
    <row r="2352" spans="1:2">
      <c r="A2352" s="129" t="s">
        <v>7440</v>
      </c>
      <c r="B2352" s="129" t="s">
        <v>9492</v>
      </c>
    </row>
    <row r="2353" spans="1:2">
      <c r="A2353" s="129" t="s">
        <v>7442</v>
      </c>
      <c r="B2353" s="129" t="s">
        <v>8756</v>
      </c>
    </row>
    <row r="2354" spans="1:2">
      <c r="A2354" s="129" t="s">
        <v>7443</v>
      </c>
      <c r="B2354" s="129" t="s">
        <v>9311</v>
      </c>
    </row>
    <row r="2355" spans="1:2">
      <c r="A2355" s="129" t="s">
        <v>7444</v>
      </c>
      <c r="B2355" s="129" t="s">
        <v>8454</v>
      </c>
    </row>
    <row r="2356" spans="1:2">
      <c r="A2356" s="129" t="s">
        <v>7445</v>
      </c>
      <c r="B2356" s="129" t="s">
        <v>9493</v>
      </c>
    </row>
    <row r="2357" spans="1:2">
      <c r="A2357" s="129" t="s">
        <v>7446</v>
      </c>
      <c r="B2357" s="129" t="s">
        <v>9494</v>
      </c>
    </row>
    <row r="2358" spans="1:2">
      <c r="A2358" s="129" t="s">
        <v>7447</v>
      </c>
      <c r="B2358" s="129" t="s">
        <v>8550</v>
      </c>
    </row>
    <row r="2359" spans="1:2">
      <c r="A2359" s="129" t="s">
        <v>7448</v>
      </c>
      <c r="B2359" s="129" t="s">
        <v>9114</v>
      </c>
    </row>
    <row r="2360" spans="1:2">
      <c r="A2360" s="129" t="s">
        <v>7449</v>
      </c>
      <c r="B2360" s="129" t="s">
        <v>9495</v>
      </c>
    </row>
    <row r="2361" spans="1:2">
      <c r="A2361" s="129" t="s">
        <v>7450</v>
      </c>
      <c r="B2361" s="129" t="s">
        <v>9496</v>
      </c>
    </row>
    <row r="2362" spans="1:2">
      <c r="A2362" s="129" t="s">
        <v>7451</v>
      </c>
      <c r="B2362" s="129" t="s">
        <v>9497</v>
      </c>
    </row>
    <row r="2363" spans="1:2">
      <c r="A2363" s="129" t="s">
        <v>7452</v>
      </c>
      <c r="B2363" s="129" t="s">
        <v>8069</v>
      </c>
    </row>
    <row r="2364" spans="1:2">
      <c r="A2364" s="129" t="s">
        <v>7453</v>
      </c>
      <c r="B2364" s="129" t="s">
        <v>9498</v>
      </c>
    </row>
    <row r="2365" spans="1:2">
      <c r="A2365" s="129" t="s">
        <v>7454</v>
      </c>
      <c r="B2365" s="129" t="s">
        <v>8362</v>
      </c>
    </row>
    <row r="2366" spans="1:2">
      <c r="A2366" s="129" t="s">
        <v>7455</v>
      </c>
      <c r="B2366" s="129" t="s">
        <v>9499</v>
      </c>
    </row>
    <row r="2367" spans="1:2">
      <c r="A2367" s="129" t="s">
        <v>7457</v>
      </c>
      <c r="B2367" s="129" t="s">
        <v>9500</v>
      </c>
    </row>
    <row r="2368" spans="1:2">
      <c r="A2368" s="129" t="s">
        <v>7458</v>
      </c>
      <c r="B2368" s="129" t="s">
        <v>9501</v>
      </c>
    </row>
    <row r="2369" spans="1:2">
      <c r="A2369" s="129" t="s">
        <v>7459</v>
      </c>
      <c r="B2369" s="129" t="s">
        <v>9502</v>
      </c>
    </row>
    <row r="2370" spans="1:2">
      <c r="A2370" s="129" t="s">
        <v>7460</v>
      </c>
      <c r="B2370" s="129" t="s">
        <v>9503</v>
      </c>
    </row>
    <row r="2371" spans="1:2">
      <c r="A2371" s="129" t="s">
        <v>7461</v>
      </c>
      <c r="B2371" s="129" t="s">
        <v>9207</v>
      </c>
    </row>
    <row r="2372" spans="1:2">
      <c r="A2372" s="129" t="s">
        <v>7462</v>
      </c>
      <c r="B2372" s="129" t="s">
        <v>9504</v>
      </c>
    </row>
    <row r="2373" spans="1:2">
      <c r="A2373" s="129" t="s">
        <v>7464</v>
      </c>
      <c r="B2373" s="129" t="s">
        <v>8610</v>
      </c>
    </row>
    <row r="2374" spans="1:2">
      <c r="A2374" s="129" t="s">
        <v>7465</v>
      </c>
      <c r="B2374" s="129" t="s">
        <v>9067</v>
      </c>
    </row>
    <row r="2375" spans="1:2">
      <c r="A2375" s="129" t="s">
        <v>7466</v>
      </c>
      <c r="B2375" s="129" t="s">
        <v>9179</v>
      </c>
    </row>
    <row r="2376" spans="1:2">
      <c r="A2376" s="129" t="s">
        <v>7467</v>
      </c>
      <c r="B2376" s="129" t="s">
        <v>8063</v>
      </c>
    </row>
    <row r="2377" spans="1:2">
      <c r="A2377" s="129" t="s">
        <v>7468</v>
      </c>
      <c r="B2377" s="129" t="s">
        <v>8619</v>
      </c>
    </row>
    <row r="2378" spans="1:2">
      <c r="A2378" s="129" t="s">
        <v>7469</v>
      </c>
      <c r="B2378" s="129" t="s">
        <v>9505</v>
      </c>
    </row>
    <row r="2379" spans="1:2">
      <c r="A2379" s="129" t="s">
        <v>7470</v>
      </c>
      <c r="B2379" s="129" t="s">
        <v>8322</v>
      </c>
    </row>
    <row r="2380" spans="1:2">
      <c r="A2380" s="129" t="s">
        <v>7474</v>
      </c>
      <c r="B2380" s="129" t="s">
        <v>9506</v>
      </c>
    </row>
    <row r="2381" spans="1:2">
      <c r="A2381" s="129" t="s">
        <v>7475</v>
      </c>
      <c r="B2381" s="129" t="s">
        <v>8363</v>
      </c>
    </row>
    <row r="2382" spans="1:2">
      <c r="A2382" s="129" t="s">
        <v>7476</v>
      </c>
      <c r="B2382" s="129" t="s">
        <v>9355</v>
      </c>
    </row>
    <row r="2383" spans="1:2">
      <c r="A2383" s="129" t="s">
        <v>7477</v>
      </c>
      <c r="B2383" s="129" t="s">
        <v>9507</v>
      </c>
    </row>
    <row r="2384" spans="1:2">
      <c r="A2384" s="129" t="s">
        <v>7479</v>
      </c>
      <c r="B2384" s="129" t="s">
        <v>8734</v>
      </c>
    </row>
    <row r="2385" spans="1:2">
      <c r="A2385" s="129" t="s">
        <v>7480</v>
      </c>
      <c r="B2385" s="129" t="s">
        <v>8087</v>
      </c>
    </row>
    <row r="2386" spans="1:2">
      <c r="A2386" s="129" t="s">
        <v>7481</v>
      </c>
      <c r="B2386" s="129" t="s">
        <v>8793</v>
      </c>
    </row>
    <row r="2387" spans="1:2">
      <c r="A2387" s="129" t="s">
        <v>7482</v>
      </c>
      <c r="B2387" s="129" t="s">
        <v>9508</v>
      </c>
    </row>
    <row r="2388" spans="1:2">
      <c r="A2388" s="129" t="s">
        <v>7483</v>
      </c>
      <c r="B2388" s="129" t="s">
        <v>8565</v>
      </c>
    </row>
    <row r="2389" spans="1:2">
      <c r="A2389" s="129" t="s">
        <v>7484</v>
      </c>
      <c r="B2389" s="129" t="s">
        <v>9509</v>
      </c>
    </row>
    <row r="2390" spans="1:2">
      <c r="A2390" s="129" t="s">
        <v>7485</v>
      </c>
      <c r="B2390" s="129" t="s">
        <v>9139</v>
      </c>
    </row>
    <row r="2391" spans="1:2">
      <c r="A2391" s="129" t="s">
        <v>7486</v>
      </c>
      <c r="B2391" s="129" t="s">
        <v>8588</v>
      </c>
    </row>
    <row r="2392" spans="1:2">
      <c r="A2392" s="129" t="s">
        <v>7487</v>
      </c>
      <c r="B2392" s="129" t="s">
        <v>9510</v>
      </c>
    </row>
    <row r="2393" spans="1:2">
      <c r="A2393" s="129" t="s">
        <v>7488</v>
      </c>
      <c r="B2393" s="129" t="s">
        <v>8089</v>
      </c>
    </row>
    <row r="2394" spans="1:2">
      <c r="A2394" s="129" t="s">
        <v>7489</v>
      </c>
      <c r="B2394" s="129" t="s">
        <v>9137</v>
      </c>
    </row>
    <row r="2395" spans="1:2">
      <c r="A2395" s="129" t="s">
        <v>7490</v>
      </c>
      <c r="B2395" s="129" t="s">
        <v>8126</v>
      </c>
    </row>
    <row r="2396" spans="1:2">
      <c r="A2396" s="129" t="s">
        <v>7491</v>
      </c>
      <c r="B2396" s="129" t="s">
        <v>9511</v>
      </c>
    </row>
    <row r="2397" spans="1:2">
      <c r="A2397" s="129" t="s">
        <v>7492</v>
      </c>
      <c r="B2397" s="129" t="s">
        <v>8251</v>
      </c>
    </row>
    <row r="2398" spans="1:2">
      <c r="A2398" s="129" t="s">
        <v>7493</v>
      </c>
      <c r="B2398" s="129" t="s">
        <v>9512</v>
      </c>
    </row>
    <row r="2399" spans="1:2">
      <c r="A2399" s="129" t="s">
        <v>7494</v>
      </c>
      <c r="B2399" s="129" t="s">
        <v>9513</v>
      </c>
    </row>
    <row r="2400" spans="1:2">
      <c r="A2400" s="129" t="s">
        <v>7495</v>
      </c>
      <c r="B2400" s="129" t="s">
        <v>8770</v>
      </c>
    </row>
    <row r="2401" spans="1:2">
      <c r="A2401" s="129" t="s">
        <v>7496</v>
      </c>
      <c r="B2401" s="129" t="s">
        <v>9514</v>
      </c>
    </row>
    <row r="2402" spans="1:2">
      <c r="A2402" s="129" t="s">
        <v>7498</v>
      </c>
      <c r="B2402" s="129" t="s">
        <v>9515</v>
      </c>
    </row>
    <row r="2403" spans="1:2">
      <c r="A2403" s="129" t="s">
        <v>7499</v>
      </c>
      <c r="B2403" s="129" t="s">
        <v>9516</v>
      </c>
    </row>
    <row r="2404" spans="1:2">
      <c r="A2404" s="129" t="s">
        <v>7500</v>
      </c>
      <c r="B2404" s="129" t="s">
        <v>8775</v>
      </c>
    </row>
    <row r="2405" spans="1:2">
      <c r="A2405" s="129" t="s">
        <v>7502</v>
      </c>
      <c r="B2405" s="129" t="s">
        <v>8322</v>
      </c>
    </row>
    <row r="2406" spans="1:2">
      <c r="A2406" s="129" t="s">
        <v>7505</v>
      </c>
      <c r="B2406" s="129" t="s">
        <v>8251</v>
      </c>
    </row>
    <row r="2407" spans="1:2">
      <c r="A2407" s="129" t="s">
        <v>7506</v>
      </c>
      <c r="B2407" s="129" t="s">
        <v>9517</v>
      </c>
    </row>
    <row r="2408" spans="1:2">
      <c r="A2408" s="129" t="s">
        <v>7507</v>
      </c>
      <c r="B2408" s="129" t="s">
        <v>9286</v>
      </c>
    </row>
    <row r="2409" spans="1:2">
      <c r="A2409" s="129" t="s">
        <v>7510</v>
      </c>
      <c r="B2409" s="129" t="s">
        <v>9422</v>
      </c>
    </row>
    <row r="2410" spans="1:2">
      <c r="A2410" s="129" t="s">
        <v>7511</v>
      </c>
      <c r="B2410" s="129" t="s">
        <v>8180</v>
      </c>
    </row>
    <row r="2411" spans="1:2">
      <c r="A2411" s="129" t="s">
        <v>7513</v>
      </c>
      <c r="B2411" s="129" t="s">
        <v>8932</v>
      </c>
    </row>
    <row r="2412" spans="1:2">
      <c r="A2412" s="129" t="s">
        <v>7514</v>
      </c>
      <c r="B2412" s="129" t="s">
        <v>9140</v>
      </c>
    </row>
    <row r="2413" spans="1:2">
      <c r="A2413" s="129" t="s">
        <v>7515</v>
      </c>
      <c r="B2413" s="129" t="s">
        <v>8108</v>
      </c>
    </row>
    <row r="2414" spans="1:2">
      <c r="A2414" s="129" t="s">
        <v>7516</v>
      </c>
      <c r="B2414" s="129" t="s">
        <v>8629</v>
      </c>
    </row>
    <row r="2415" spans="1:2">
      <c r="A2415" s="129" t="s">
        <v>7517</v>
      </c>
      <c r="B2415" s="129" t="s">
        <v>8760</v>
      </c>
    </row>
    <row r="2416" spans="1:2">
      <c r="A2416" s="129" t="s">
        <v>7518</v>
      </c>
      <c r="B2416" s="129" t="s">
        <v>9456</v>
      </c>
    </row>
    <row r="2417" spans="1:2">
      <c r="A2417" s="129" t="s">
        <v>7519</v>
      </c>
      <c r="B2417" s="129" t="s">
        <v>9518</v>
      </c>
    </row>
    <row r="2418" spans="1:2">
      <c r="A2418" s="129" t="s">
        <v>7521</v>
      </c>
      <c r="B2418" s="129" t="s">
        <v>9075</v>
      </c>
    </row>
    <row r="2419" spans="1:2">
      <c r="A2419" s="129" t="s">
        <v>7522</v>
      </c>
      <c r="B2419" s="129" t="s">
        <v>9519</v>
      </c>
    </row>
    <row r="2420" spans="1:2">
      <c r="A2420" s="129" t="s">
        <v>7525</v>
      </c>
      <c r="B2420" s="129" t="s">
        <v>9520</v>
      </c>
    </row>
    <row r="2421" spans="1:2">
      <c r="A2421" s="129" t="s">
        <v>7526</v>
      </c>
      <c r="B2421" s="129" t="s">
        <v>9521</v>
      </c>
    </row>
    <row r="2422" spans="1:2">
      <c r="A2422" s="129" t="s">
        <v>7527</v>
      </c>
      <c r="B2422" s="129" t="s">
        <v>8479</v>
      </c>
    </row>
    <row r="2423" spans="1:2">
      <c r="A2423" s="129" t="s">
        <v>7529</v>
      </c>
      <c r="B2423" s="129" t="s">
        <v>9522</v>
      </c>
    </row>
    <row r="2424" spans="1:2">
      <c r="A2424" s="129" t="s">
        <v>7530</v>
      </c>
      <c r="B2424" s="129" t="s">
        <v>9523</v>
      </c>
    </row>
    <row r="2425" spans="1:2">
      <c r="A2425" s="129" t="s">
        <v>7531</v>
      </c>
      <c r="B2425" s="129" t="s">
        <v>9524</v>
      </c>
    </row>
    <row r="2426" spans="1:2">
      <c r="A2426" s="129" t="s">
        <v>7536</v>
      </c>
      <c r="B2426" s="129" t="s">
        <v>9525</v>
      </c>
    </row>
    <row r="2427" spans="1:2">
      <c r="A2427" s="129" t="s">
        <v>7537</v>
      </c>
      <c r="B2427" s="129" t="s">
        <v>9526</v>
      </c>
    </row>
    <row r="2428" spans="1:2">
      <c r="A2428" s="129" t="s">
        <v>7538</v>
      </c>
      <c r="B2428" s="129" t="s">
        <v>8596</v>
      </c>
    </row>
    <row r="2429" spans="1:2">
      <c r="A2429" s="129" t="s">
        <v>7540</v>
      </c>
      <c r="B2429" s="129" t="s">
        <v>8546</v>
      </c>
    </row>
    <row r="2430" spans="1:2">
      <c r="A2430" s="129" t="s">
        <v>7541</v>
      </c>
      <c r="B2430" s="129" t="s">
        <v>8365</v>
      </c>
    </row>
    <row r="2431" spans="1:2">
      <c r="A2431" s="129" t="s">
        <v>7543</v>
      </c>
      <c r="B2431" s="129" t="s">
        <v>9527</v>
      </c>
    </row>
    <row r="2432" spans="1:2">
      <c r="A2432" s="129" t="s">
        <v>7545</v>
      </c>
      <c r="B2432" s="129" t="s">
        <v>9528</v>
      </c>
    </row>
    <row r="2433" spans="1:2">
      <c r="A2433" s="129" t="s">
        <v>7546</v>
      </c>
      <c r="B2433" s="129" t="s">
        <v>8677</v>
      </c>
    </row>
    <row r="2434" spans="1:2">
      <c r="A2434" s="129" t="s">
        <v>7547</v>
      </c>
      <c r="B2434" s="129" t="s">
        <v>8330</v>
      </c>
    </row>
    <row r="2435" spans="1:2">
      <c r="A2435" s="129" t="s">
        <v>7549</v>
      </c>
      <c r="B2435" s="129" t="s">
        <v>8504</v>
      </c>
    </row>
    <row r="2436" spans="1:2">
      <c r="A2436" s="129" t="s">
        <v>7551</v>
      </c>
      <c r="B2436" s="129" t="s">
        <v>8455</v>
      </c>
    </row>
    <row r="2437" spans="1:2">
      <c r="A2437" s="129" t="s">
        <v>7552</v>
      </c>
      <c r="B2437" s="129" t="s">
        <v>9305</v>
      </c>
    </row>
    <row r="2438" spans="1:2">
      <c r="A2438" s="129" t="s">
        <v>7553</v>
      </c>
      <c r="B2438" s="129" t="s">
        <v>9381</v>
      </c>
    </row>
    <row r="2439" spans="1:2">
      <c r="A2439" s="129" t="s">
        <v>7554</v>
      </c>
      <c r="B2439" s="129" t="s">
        <v>8103</v>
      </c>
    </row>
    <row r="2440" spans="1:2">
      <c r="A2440" s="129" t="s">
        <v>7555</v>
      </c>
      <c r="B2440" s="129" t="s">
        <v>8446</v>
      </c>
    </row>
    <row r="2441" spans="1:2">
      <c r="A2441" s="129" t="s">
        <v>7556</v>
      </c>
      <c r="B2441" s="129" t="s">
        <v>9529</v>
      </c>
    </row>
    <row r="2442" spans="1:2">
      <c r="A2442" s="129" t="s">
        <v>7558</v>
      </c>
      <c r="B2442" s="129" t="s">
        <v>8944</v>
      </c>
    </row>
    <row r="2443" spans="1:2">
      <c r="A2443" s="129" t="s">
        <v>7559</v>
      </c>
      <c r="B2443" s="129" t="s">
        <v>9530</v>
      </c>
    </row>
    <row r="2444" spans="1:2">
      <c r="A2444" s="129" t="s">
        <v>7560</v>
      </c>
      <c r="B2444" s="129" t="s">
        <v>8944</v>
      </c>
    </row>
    <row r="2445" spans="1:2">
      <c r="A2445" s="129" t="s">
        <v>7561</v>
      </c>
      <c r="B2445" s="129" t="s">
        <v>9446</v>
      </c>
    </row>
    <row r="2446" spans="1:2">
      <c r="A2446" s="129" t="s">
        <v>7562</v>
      </c>
      <c r="B2446" s="129" t="s">
        <v>9531</v>
      </c>
    </row>
    <row r="2447" spans="1:2">
      <c r="A2447" s="129" t="s">
        <v>7564</v>
      </c>
      <c r="B2447" s="129" t="s">
        <v>8795</v>
      </c>
    </row>
    <row r="2448" spans="1:2">
      <c r="A2448" s="129" t="s">
        <v>7566</v>
      </c>
      <c r="B2448" s="129" t="s">
        <v>8887</v>
      </c>
    </row>
    <row r="2449" spans="1:2">
      <c r="A2449" s="129" t="s">
        <v>7568</v>
      </c>
      <c r="B2449" s="129" t="s">
        <v>9070</v>
      </c>
    </row>
    <row r="2450" spans="1:2">
      <c r="A2450" s="129" t="s">
        <v>7569</v>
      </c>
      <c r="B2450" s="129" t="s">
        <v>9532</v>
      </c>
    </row>
    <row r="2451" spans="1:2">
      <c r="A2451" s="129" t="s">
        <v>7572</v>
      </c>
      <c r="B2451" s="129" t="s">
        <v>9533</v>
      </c>
    </row>
    <row r="2452" spans="1:2">
      <c r="A2452" s="129" t="s">
        <v>7575</v>
      </c>
      <c r="B2452" s="129" t="s">
        <v>9509</v>
      </c>
    </row>
    <row r="2453" spans="1:2">
      <c r="A2453" s="129" t="s">
        <v>7576</v>
      </c>
      <c r="B2453" s="129" t="s">
        <v>8140</v>
      </c>
    </row>
    <row r="2454" spans="1:2">
      <c r="A2454" s="129" t="s">
        <v>7577</v>
      </c>
      <c r="B2454" s="129" t="s">
        <v>9534</v>
      </c>
    </row>
    <row r="2455" spans="1:2">
      <c r="A2455" s="129" t="s">
        <v>7578</v>
      </c>
      <c r="B2455" s="129" t="s">
        <v>8611</v>
      </c>
    </row>
    <row r="2456" spans="1:2">
      <c r="A2456" s="129" t="s">
        <v>7579</v>
      </c>
      <c r="B2456" s="129" t="s">
        <v>8307</v>
      </c>
    </row>
    <row r="2457" spans="1:2">
      <c r="A2457" s="129" t="s">
        <v>7584</v>
      </c>
      <c r="B2457" s="129" t="s">
        <v>8665</v>
      </c>
    </row>
    <row r="2458" spans="1:2">
      <c r="A2458" s="129" t="s">
        <v>7585</v>
      </c>
      <c r="B2458" s="129" t="s">
        <v>8065</v>
      </c>
    </row>
    <row r="2459" spans="1:2">
      <c r="A2459" s="129" t="s">
        <v>7586</v>
      </c>
      <c r="B2459" s="129" t="s">
        <v>8329</v>
      </c>
    </row>
    <row r="2460" spans="1:2">
      <c r="A2460" s="129" t="s">
        <v>7587</v>
      </c>
      <c r="B2460" s="129" t="s">
        <v>8572</v>
      </c>
    </row>
    <row r="2461" spans="1:2">
      <c r="A2461" s="129" t="s">
        <v>7588</v>
      </c>
      <c r="B2461" s="129" t="s">
        <v>9535</v>
      </c>
    </row>
    <row r="2462" spans="1:2">
      <c r="A2462" s="129" t="s">
        <v>7589</v>
      </c>
      <c r="B2462" s="129" t="s">
        <v>9243</v>
      </c>
    </row>
    <row r="2463" spans="1:2">
      <c r="A2463" s="129" t="s">
        <v>7590</v>
      </c>
      <c r="B2463" s="129" t="s">
        <v>8466</v>
      </c>
    </row>
    <row r="2464" spans="1:2">
      <c r="A2464" s="129" t="s">
        <v>7591</v>
      </c>
      <c r="B2464" s="129" t="s">
        <v>9066</v>
      </c>
    </row>
    <row r="2465" spans="1:2">
      <c r="A2465" s="129" t="s">
        <v>7592</v>
      </c>
      <c r="B2465" s="129" t="s">
        <v>8574</v>
      </c>
    </row>
    <row r="2466" spans="1:2">
      <c r="A2466" s="129" t="s">
        <v>7594</v>
      </c>
      <c r="B2466" s="129" t="s">
        <v>9536</v>
      </c>
    </row>
    <row r="2467" spans="1:2">
      <c r="A2467" s="129" t="s">
        <v>7597</v>
      </c>
      <c r="B2467" s="129" t="s">
        <v>9446</v>
      </c>
    </row>
    <row r="2468" spans="1:2">
      <c r="A2468" s="129" t="s">
        <v>7598</v>
      </c>
      <c r="B2468" s="129" t="s">
        <v>9452</v>
      </c>
    </row>
    <row r="2469" spans="1:2">
      <c r="A2469" s="129" t="s">
        <v>7599</v>
      </c>
      <c r="B2469" s="129" t="s">
        <v>8464</v>
      </c>
    </row>
    <row r="2470" spans="1:2">
      <c r="A2470" s="129" t="s">
        <v>7600</v>
      </c>
      <c r="B2470" s="129" t="s">
        <v>8849</v>
      </c>
    </row>
    <row r="2471" spans="1:2">
      <c r="A2471" s="129" t="s">
        <v>7602</v>
      </c>
      <c r="B2471" s="129" t="s">
        <v>8604</v>
      </c>
    </row>
    <row r="2472" spans="1:2">
      <c r="A2472" s="129" t="s">
        <v>7604</v>
      </c>
      <c r="B2472" s="129" t="s">
        <v>9537</v>
      </c>
    </row>
    <row r="2473" spans="1:2">
      <c r="A2473" s="129" t="s">
        <v>7607</v>
      </c>
      <c r="B2473" s="129" t="s">
        <v>8444</v>
      </c>
    </row>
    <row r="2474" spans="1:2">
      <c r="A2474" s="129" t="s">
        <v>7608</v>
      </c>
      <c r="B2474" s="129" t="s">
        <v>8094</v>
      </c>
    </row>
    <row r="2475" spans="1:2">
      <c r="A2475" s="129" t="s">
        <v>7609</v>
      </c>
      <c r="B2475" s="129" t="s">
        <v>9499</v>
      </c>
    </row>
    <row r="2476" spans="1:2">
      <c r="A2476" s="129" t="s">
        <v>7611</v>
      </c>
      <c r="B2476" s="129" t="s">
        <v>8219</v>
      </c>
    </row>
    <row r="2477" spans="1:2">
      <c r="A2477" s="129" t="s">
        <v>7612</v>
      </c>
      <c r="B2477" s="129" t="s">
        <v>8540</v>
      </c>
    </row>
    <row r="2478" spans="1:2">
      <c r="A2478" s="129" t="s">
        <v>7613</v>
      </c>
      <c r="B2478" s="129" t="s">
        <v>9319</v>
      </c>
    </row>
    <row r="2479" spans="1:2">
      <c r="A2479" s="129" t="s">
        <v>7614</v>
      </c>
      <c r="B2479" s="129" t="s">
        <v>9538</v>
      </c>
    </row>
    <row r="2480" spans="1:2">
      <c r="A2480" s="129" t="s">
        <v>7615</v>
      </c>
      <c r="B2480" s="129" t="s">
        <v>8610</v>
      </c>
    </row>
    <row r="2481" spans="1:2">
      <c r="A2481" s="129" t="s">
        <v>7616</v>
      </c>
      <c r="B2481" s="129" t="s">
        <v>9539</v>
      </c>
    </row>
    <row r="2482" spans="1:2">
      <c r="A2482" s="129" t="s">
        <v>7617</v>
      </c>
      <c r="B2482" s="129" t="s">
        <v>9490</v>
      </c>
    </row>
    <row r="2483" spans="1:2">
      <c r="A2483" s="129" t="s">
        <v>7619</v>
      </c>
      <c r="B2483" s="129" t="s">
        <v>8604</v>
      </c>
    </row>
    <row r="2484" spans="1:2">
      <c r="A2484" s="129" t="s">
        <v>7620</v>
      </c>
      <c r="B2484" s="129" t="s">
        <v>9540</v>
      </c>
    </row>
    <row r="2485" spans="1:2">
      <c r="A2485" s="129" t="s">
        <v>7621</v>
      </c>
      <c r="B2485" s="129" t="s">
        <v>8254</v>
      </c>
    </row>
    <row r="2486" spans="1:2">
      <c r="A2486" s="129" t="s">
        <v>7622</v>
      </c>
      <c r="B2486" s="129" t="s">
        <v>9518</v>
      </c>
    </row>
    <row r="2487" spans="1:2">
      <c r="A2487" s="129" t="s">
        <v>7623</v>
      </c>
      <c r="B2487" s="129" t="s">
        <v>9143</v>
      </c>
    </row>
    <row r="2488" spans="1:2">
      <c r="A2488" s="129" t="s">
        <v>7624</v>
      </c>
      <c r="B2488" s="129" t="s">
        <v>9541</v>
      </c>
    </row>
    <row r="2489" spans="1:2">
      <c r="A2489" s="129" t="s">
        <v>7625</v>
      </c>
      <c r="B2489" s="129" t="s">
        <v>8127</v>
      </c>
    </row>
    <row r="2490" spans="1:2">
      <c r="A2490" s="129" t="s">
        <v>7626</v>
      </c>
      <c r="B2490" s="129" t="s">
        <v>8097</v>
      </c>
    </row>
    <row r="2491" spans="1:2">
      <c r="A2491" s="129" t="s">
        <v>7627</v>
      </c>
      <c r="B2491" s="129" t="s">
        <v>9542</v>
      </c>
    </row>
    <row r="2492" spans="1:2">
      <c r="A2492" s="129" t="s">
        <v>7628</v>
      </c>
      <c r="B2492" s="129" t="s">
        <v>8187</v>
      </c>
    </row>
    <row r="2493" spans="1:2">
      <c r="A2493" s="129" t="s">
        <v>7629</v>
      </c>
      <c r="B2493" s="129" t="s">
        <v>8093</v>
      </c>
    </row>
    <row r="2494" spans="1:2">
      <c r="A2494" s="129" t="s">
        <v>7630</v>
      </c>
      <c r="B2494" s="129" t="s">
        <v>9144</v>
      </c>
    </row>
    <row r="2495" spans="1:2">
      <c r="A2495" s="129" t="s">
        <v>7631</v>
      </c>
      <c r="B2495" s="129" t="s">
        <v>9524</v>
      </c>
    </row>
    <row r="2496" spans="1:2">
      <c r="A2496" s="129" t="s">
        <v>7632</v>
      </c>
      <c r="B2496" s="129" t="s">
        <v>8199</v>
      </c>
    </row>
    <row r="2497" spans="1:2">
      <c r="A2497" s="129" t="s">
        <v>7633</v>
      </c>
      <c r="B2497" s="129" t="s">
        <v>9021</v>
      </c>
    </row>
    <row r="2498" spans="1:2">
      <c r="A2498" s="129" t="s">
        <v>7635</v>
      </c>
      <c r="B2498" s="129" t="s">
        <v>8451</v>
      </c>
    </row>
    <row r="2499" spans="1:2">
      <c r="A2499" s="129" t="s">
        <v>7637</v>
      </c>
      <c r="B2499" s="129" t="s">
        <v>8321</v>
      </c>
    </row>
    <row r="2500" spans="1:2">
      <c r="A2500" s="129" t="s">
        <v>7638</v>
      </c>
      <c r="B2500" s="129" t="s">
        <v>8455</v>
      </c>
    </row>
    <row r="2501" spans="1:2">
      <c r="A2501" s="129" t="s">
        <v>7639</v>
      </c>
      <c r="B2501" s="129" t="s">
        <v>9543</v>
      </c>
    </row>
    <row r="2502" spans="1:2">
      <c r="A2502" s="129" t="s">
        <v>7640</v>
      </c>
      <c r="B2502" s="129" t="s">
        <v>9544</v>
      </c>
    </row>
    <row r="2503" spans="1:2">
      <c r="A2503" s="129" t="s">
        <v>7641</v>
      </c>
      <c r="B2503" s="129" t="s">
        <v>9291</v>
      </c>
    </row>
    <row r="2504" spans="1:2">
      <c r="A2504" s="129" t="s">
        <v>7642</v>
      </c>
      <c r="B2504" s="129" t="s">
        <v>9545</v>
      </c>
    </row>
    <row r="2505" spans="1:2">
      <c r="A2505" s="129" t="s">
        <v>7643</v>
      </c>
      <c r="B2505" s="129" t="s">
        <v>9546</v>
      </c>
    </row>
    <row r="2506" spans="1:2">
      <c r="A2506" s="129" t="s">
        <v>7644</v>
      </c>
      <c r="B2506" s="129" t="s">
        <v>9547</v>
      </c>
    </row>
    <row r="2507" spans="1:2">
      <c r="A2507" s="129" t="s">
        <v>7645</v>
      </c>
      <c r="B2507" s="129" t="s">
        <v>8971</v>
      </c>
    </row>
    <row r="2508" spans="1:2">
      <c r="A2508" s="129" t="s">
        <v>7646</v>
      </c>
      <c r="B2508" s="129" t="s">
        <v>9548</v>
      </c>
    </row>
    <row r="2509" spans="1:2">
      <c r="A2509" s="129" t="s">
        <v>7648</v>
      </c>
      <c r="B2509" s="129" t="s">
        <v>8183</v>
      </c>
    </row>
    <row r="2510" spans="1:2">
      <c r="A2510" s="129" t="s">
        <v>7650</v>
      </c>
      <c r="B2510" s="129" t="s">
        <v>9549</v>
      </c>
    </row>
    <row r="2511" spans="1:2">
      <c r="A2511" s="129" t="s">
        <v>7651</v>
      </c>
      <c r="B2511" s="129" t="s">
        <v>8262</v>
      </c>
    </row>
    <row r="2512" spans="1:2">
      <c r="A2512" s="129" t="s">
        <v>7652</v>
      </c>
      <c r="B2512" s="129" t="s">
        <v>8117</v>
      </c>
    </row>
    <row r="2513" spans="1:2">
      <c r="A2513" s="129" t="s">
        <v>7654</v>
      </c>
      <c r="B2513" s="129" t="s">
        <v>9122</v>
      </c>
    </row>
    <row r="2514" spans="1:2">
      <c r="A2514" s="129" t="s">
        <v>7656</v>
      </c>
      <c r="B2514" s="129" t="s">
        <v>8295</v>
      </c>
    </row>
    <row r="2515" spans="1:2">
      <c r="A2515" s="129" t="s">
        <v>7657</v>
      </c>
      <c r="B2515" s="129" t="s">
        <v>8978</v>
      </c>
    </row>
    <row r="2516" spans="1:2">
      <c r="A2516" s="129" t="s">
        <v>7659</v>
      </c>
      <c r="B2516" s="129" t="s">
        <v>9550</v>
      </c>
    </row>
    <row r="2517" spans="1:2">
      <c r="A2517" s="129" t="s">
        <v>7661</v>
      </c>
      <c r="B2517" s="129" t="s">
        <v>9551</v>
      </c>
    </row>
    <row r="2518" spans="1:2">
      <c r="A2518" s="129" t="s">
        <v>7665</v>
      </c>
      <c r="B2518" s="129" t="s">
        <v>8479</v>
      </c>
    </row>
    <row r="2519" spans="1:2">
      <c r="A2519" s="129" t="s">
        <v>7666</v>
      </c>
      <c r="B2519" s="129" t="s">
        <v>9552</v>
      </c>
    </row>
    <row r="2520" spans="1:2">
      <c r="A2520" s="129" t="s">
        <v>7667</v>
      </c>
      <c r="B2520" s="129" t="s">
        <v>8123</v>
      </c>
    </row>
    <row r="2521" spans="1:2">
      <c r="A2521" s="129" t="s">
        <v>7670</v>
      </c>
      <c r="B2521" s="129" t="s">
        <v>8220</v>
      </c>
    </row>
    <row r="2522" spans="1:2">
      <c r="A2522" s="129" t="s">
        <v>7673</v>
      </c>
      <c r="B2522" s="129" t="s">
        <v>8248</v>
      </c>
    </row>
    <row r="2523" spans="1:2">
      <c r="A2523" s="129" t="s">
        <v>7675</v>
      </c>
      <c r="B2523" s="129" t="s">
        <v>8089</v>
      </c>
    </row>
    <row r="2524" spans="1:2">
      <c r="A2524" s="129" t="s">
        <v>7676</v>
      </c>
      <c r="B2524" s="129" t="s">
        <v>8825</v>
      </c>
    </row>
    <row r="2525" spans="1:2">
      <c r="A2525" s="129" t="s">
        <v>7678</v>
      </c>
      <c r="B2525" s="129" t="s">
        <v>8697</v>
      </c>
    </row>
    <row r="2526" spans="1:2">
      <c r="A2526" s="129" t="s">
        <v>7679</v>
      </c>
      <c r="B2526" s="129" t="s">
        <v>8583</v>
      </c>
    </row>
    <row r="2527" spans="1:2">
      <c r="A2527" s="129" t="s">
        <v>7680</v>
      </c>
      <c r="B2527" s="129" t="s">
        <v>8181</v>
      </c>
    </row>
    <row r="2528" spans="1:2">
      <c r="A2528" s="129" t="s">
        <v>7681</v>
      </c>
      <c r="B2528" s="129" t="s">
        <v>9224</v>
      </c>
    </row>
    <row r="2529" spans="1:2">
      <c r="A2529" s="129" t="s">
        <v>7682</v>
      </c>
      <c r="B2529" s="129" t="s">
        <v>9553</v>
      </c>
    </row>
    <row r="2530" spans="1:2">
      <c r="A2530" s="129" t="s">
        <v>7685</v>
      </c>
      <c r="B2530" s="129" t="s">
        <v>9554</v>
      </c>
    </row>
    <row r="2531" spans="1:2">
      <c r="A2531" s="129" t="s">
        <v>7688</v>
      </c>
      <c r="B2531" s="129" t="s">
        <v>9381</v>
      </c>
    </row>
    <row r="2532" spans="1:2">
      <c r="A2532" s="129" t="s">
        <v>7689</v>
      </c>
      <c r="B2532" s="129" t="s">
        <v>8976</v>
      </c>
    </row>
    <row r="2533" spans="1:2">
      <c r="A2533" s="129" t="s">
        <v>7694</v>
      </c>
      <c r="B2533" s="129" t="s">
        <v>9555</v>
      </c>
    </row>
    <row r="2534" spans="1:2">
      <c r="A2534" s="129" t="s">
        <v>7698</v>
      </c>
      <c r="B2534" s="129" t="s">
        <v>9347</v>
      </c>
    </row>
    <row r="2535" spans="1:2">
      <c r="A2535" s="129" t="s">
        <v>7701</v>
      </c>
      <c r="B2535" s="129" t="s">
        <v>9476</v>
      </c>
    </row>
    <row r="2536" spans="1:2">
      <c r="A2536" s="129" t="s">
        <v>7702</v>
      </c>
      <c r="B2536" s="129" t="s">
        <v>9556</v>
      </c>
    </row>
    <row r="2537" spans="1:2">
      <c r="A2537" s="129" t="s">
        <v>7705</v>
      </c>
      <c r="B2537" s="129" t="s">
        <v>9557</v>
      </c>
    </row>
    <row r="2538" spans="1:2">
      <c r="A2538" s="129" t="s">
        <v>7706</v>
      </c>
      <c r="B2538" s="129" t="s">
        <v>8127</v>
      </c>
    </row>
    <row r="2539" spans="1:2">
      <c r="A2539" s="129" t="s">
        <v>7707</v>
      </c>
      <c r="B2539" s="129" t="s">
        <v>9558</v>
      </c>
    </row>
    <row r="2540" spans="1:2">
      <c r="A2540" s="129" t="s">
        <v>7708</v>
      </c>
      <c r="B2540" s="129" t="s">
        <v>9559</v>
      </c>
    </row>
    <row r="2541" spans="1:2">
      <c r="A2541" s="129" t="s">
        <v>7709</v>
      </c>
      <c r="B2541" s="129" t="s">
        <v>9014</v>
      </c>
    </row>
    <row r="2542" spans="1:2">
      <c r="A2542" s="129" t="s">
        <v>7710</v>
      </c>
      <c r="B2542" s="129" t="s">
        <v>9085</v>
      </c>
    </row>
    <row r="2543" spans="1:2">
      <c r="A2543" s="129" t="s">
        <v>7711</v>
      </c>
      <c r="B2543" s="129" t="s">
        <v>9560</v>
      </c>
    </row>
    <row r="2544" spans="1:2">
      <c r="A2544" s="129" t="s">
        <v>7712</v>
      </c>
      <c r="B2544" s="129" t="s">
        <v>8943</v>
      </c>
    </row>
    <row r="2545" spans="1:2">
      <c r="A2545" s="129" t="s">
        <v>7713</v>
      </c>
      <c r="B2545" s="129" t="s">
        <v>8949</v>
      </c>
    </row>
    <row r="2546" spans="1:2">
      <c r="A2546" s="129" t="s">
        <v>7714</v>
      </c>
      <c r="B2546" s="129" t="s">
        <v>9434</v>
      </c>
    </row>
    <row r="2547" spans="1:2">
      <c r="A2547" s="129" t="s">
        <v>7715</v>
      </c>
      <c r="B2547" s="129" t="s">
        <v>8802</v>
      </c>
    </row>
    <row r="2548" spans="1:2">
      <c r="A2548" s="129" t="s">
        <v>7716</v>
      </c>
      <c r="B2548" s="129" t="s">
        <v>9561</v>
      </c>
    </row>
    <row r="2549" spans="1:2">
      <c r="A2549" s="129" t="s">
        <v>7717</v>
      </c>
      <c r="B2549" s="129" t="s">
        <v>9562</v>
      </c>
    </row>
    <row r="2550" spans="1:2">
      <c r="A2550" s="129" t="s">
        <v>7718</v>
      </c>
      <c r="B2550" s="129" t="s">
        <v>8897</v>
      </c>
    </row>
    <row r="2551" spans="1:2">
      <c r="A2551" s="129" t="s">
        <v>7719</v>
      </c>
      <c r="B2551" s="129" t="s">
        <v>9563</v>
      </c>
    </row>
    <row r="2552" spans="1:2">
      <c r="A2552" s="129" t="s">
        <v>7720</v>
      </c>
      <c r="B2552" s="129" t="s">
        <v>9564</v>
      </c>
    </row>
    <row r="2553" spans="1:2">
      <c r="A2553" s="129" t="s">
        <v>7721</v>
      </c>
      <c r="B2553" s="129" t="s">
        <v>8669</v>
      </c>
    </row>
    <row r="2554" spans="1:2">
      <c r="A2554" s="129" t="s">
        <v>7722</v>
      </c>
      <c r="B2554" s="129" t="s">
        <v>9381</v>
      </c>
    </row>
    <row r="2555" spans="1:2">
      <c r="A2555" s="129" t="s">
        <v>7726</v>
      </c>
      <c r="B2555" s="129" t="s">
        <v>9233</v>
      </c>
    </row>
    <row r="2556" spans="1:2">
      <c r="A2556" s="129" t="s">
        <v>7727</v>
      </c>
      <c r="B2556" s="129" t="s">
        <v>8611</v>
      </c>
    </row>
    <row r="2557" spans="1:2">
      <c r="A2557" s="129" t="s">
        <v>7729</v>
      </c>
      <c r="B2557" s="129" t="s">
        <v>9126</v>
      </c>
    </row>
    <row r="2558" spans="1:2">
      <c r="A2558" s="129" t="s">
        <v>7730</v>
      </c>
      <c r="B2558" s="129" t="s">
        <v>9565</v>
      </c>
    </row>
    <row r="2559" spans="1:2">
      <c r="A2559" s="129" t="s">
        <v>7732</v>
      </c>
      <c r="B2559" s="129" t="s">
        <v>9566</v>
      </c>
    </row>
    <row r="2560" spans="1:2">
      <c r="A2560" s="129" t="s">
        <v>7733</v>
      </c>
      <c r="B2560" s="129" t="s">
        <v>8852</v>
      </c>
    </row>
    <row r="2561" spans="1:2">
      <c r="A2561" s="129" t="s">
        <v>7735</v>
      </c>
      <c r="B2561" s="129" t="s">
        <v>9567</v>
      </c>
    </row>
    <row r="2562" spans="1:2">
      <c r="A2562" s="129" t="s">
        <v>7736</v>
      </c>
      <c r="B2562" s="129" t="s">
        <v>8691</v>
      </c>
    </row>
    <row r="2563" spans="1:2">
      <c r="A2563" s="129" t="s">
        <v>7737</v>
      </c>
      <c r="B2563" s="129" t="s">
        <v>9568</v>
      </c>
    </row>
    <row r="2564" spans="1:2">
      <c r="A2564" s="129" t="s">
        <v>7738</v>
      </c>
      <c r="B2564" s="129" t="s">
        <v>8759</v>
      </c>
    </row>
    <row r="2565" spans="1:2">
      <c r="A2565" s="129" t="s">
        <v>7739</v>
      </c>
      <c r="B2565" s="129" t="s">
        <v>9353</v>
      </c>
    </row>
    <row r="2566" spans="1:2">
      <c r="A2566" s="129" t="s">
        <v>7740</v>
      </c>
      <c r="B2566" s="129" t="s">
        <v>9569</v>
      </c>
    </row>
    <row r="2567" spans="1:2">
      <c r="A2567" s="129" t="s">
        <v>7741</v>
      </c>
      <c r="B2567" s="129" t="s">
        <v>9570</v>
      </c>
    </row>
    <row r="2568" spans="1:2">
      <c r="A2568" s="129" t="s">
        <v>7742</v>
      </c>
      <c r="B2568" s="129" t="s">
        <v>8814</v>
      </c>
    </row>
    <row r="2569" spans="1:2">
      <c r="A2569" s="129" t="s">
        <v>7743</v>
      </c>
      <c r="B2569" s="129" t="s">
        <v>9264</v>
      </c>
    </row>
    <row r="2570" spans="1:2">
      <c r="A2570" s="129" t="s">
        <v>7746</v>
      </c>
      <c r="B2570" s="129" t="s">
        <v>9571</v>
      </c>
    </row>
    <row r="2571" spans="1:2">
      <c r="A2571" s="129" t="s">
        <v>7747</v>
      </c>
      <c r="B2571" s="129" t="s">
        <v>8127</v>
      </c>
    </row>
    <row r="2572" spans="1:2">
      <c r="A2572" s="129" t="s">
        <v>7748</v>
      </c>
      <c r="B2572" s="129" t="s">
        <v>9572</v>
      </c>
    </row>
    <row r="2573" spans="1:2">
      <c r="A2573" s="129" t="s">
        <v>7749</v>
      </c>
      <c r="B2573" s="129" t="s">
        <v>9573</v>
      </c>
    </row>
    <row r="2574" spans="1:2">
      <c r="A2574" s="129" t="s">
        <v>7750</v>
      </c>
      <c r="B2574" s="129" t="s">
        <v>9574</v>
      </c>
    </row>
    <row r="2575" spans="1:2">
      <c r="A2575" s="129" t="s">
        <v>7751</v>
      </c>
      <c r="B2575" s="129" t="s">
        <v>8745</v>
      </c>
    </row>
    <row r="2576" spans="1:2">
      <c r="A2576" s="129" t="s">
        <v>7752</v>
      </c>
      <c r="B2576" s="129" t="s">
        <v>8757</v>
      </c>
    </row>
    <row r="2577" spans="1:2">
      <c r="A2577" s="129" t="s">
        <v>7754</v>
      </c>
      <c r="B2577" s="129" t="s">
        <v>9575</v>
      </c>
    </row>
    <row r="2578" spans="1:2">
      <c r="A2578" s="129" t="s">
        <v>7755</v>
      </c>
      <c r="B2578" s="129" t="s">
        <v>9576</v>
      </c>
    </row>
    <row r="2579" spans="1:2">
      <c r="A2579" s="129" t="s">
        <v>7756</v>
      </c>
      <c r="B2579" s="129" t="s">
        <v>9577</v>
      </c>
    </row>
    <row r="2580" spans="1:2">
      <c r="A2580" s="129" t="s">
        <v>7757</v>
      </c>
      <c r="B2580" s="129" t="s">
        <v>9578</v>
      </c>
    </row>
    <row r="2581" spans="1:2">
      <c r="A2581" s="129" t="s">
        <v>7758</v>
      </c>
      <c r="B2581" s="129" t="s">
        <v>8192</v>
      </c>
    </row>
    <row r="2582" spans="1:2">
      <c r="A2582" s="129" t="s">
        <v>7759</v>
      </c>
      <c r="B2582" s="129" t="s">
        <v>9579</v>
      </c>
    </row>
    <row r="2583" spans="1:2">
      <c r="A2583" s="129" t="s">
        <v>7760</v>
      </c>
      <c r="B2583" s="129" t="s">
        <v>9580</v>
      </c>
    </row>
    <row r="2584" spans="1:2">
      <c r="A2584" s="129" t="s">
        <v>7761</v>
      </c>
      <c r="B2584" s="129" t="s">
        <v>8447</v>
      </c>
    </row>
    <row r="2585" spans="1:2">
      <c r="A2585" s="129" t="s">
        <v>7762</v>
      </c>
      <c r="B2585" s="129" t="s">
        <v>9097</v>
      </c>
    </row>
    <row r="2586" spans="1:2">
      <c r="A2586" s="129" t="s">
        <v>7763</v>
      </c>
      <c r="B2586" s="129" t="s">
        <v>8120</v>
      </c>
    </row>
    <row r="2587" spans="1:2">
      <c r="A2587" s="129" t="s">
        <v>7764</v>
      </c>
      <c r="B2587" s="129" t="s">
        <v>8666</v>
      </c>
    </row>
    <row r="2588" spans="1:2">
      <c r="A2588" s="129" t="s">
        <v>7765</v>
      </c>
      <c r="B2588" s="129" t="s">
        <v>9287</v>
      </c>
    </row>
    <row r="2589" spans="1:2">
      <c r="A2589" s="129" t="s">
        <v>7766</v>
      </c>
      <c r="B2589" s="129" t="s">
        <v>9581</v>
      </c>
    </row>
    <row r="2590" spans="1:2">
      <c r="A2590" s="129" t="s">
        <v>7767</v>
      </c>
      <c r="B2590" s="129" t="s">
        <v>9582</v>
      </c>
    </row>
    <row r="2591" spans="1:2">
      <c r="A2591" s="129" t="s">
        <v>7768</v>
      </c>
      <c r="B2591" s="129" t="s">
        <v>9583</v>
      </c>
    </row>
    <row r="2592" spans="1:2">
      <c r="A2592" s="129" t="s">
        <v>7769</v>
      </c>
      <c r="B2592" s="129" t="s">
        <v>9584</v>
      </c>
    </row>
    <row r="2593" spans="1:2">
      <c r="A2593" s="129" t="s">
        <v>7770</v>
      </c>
      <c r="B2593" s="129" t="s">
        <v>9585</v>
      </c>
    </row>
    <row r="2594" spans="1:2">
      <c r="A2594" s="129" t="s">
        <v>7771</v>
      </c>
      <c r="B2594" s="129" t="s">
        <v>9586</v>
      </c>
    </row>
    <row r="2595" spans="1:2">
      <c r="A2595" s="129" t="s">
        <v>7772</v>
      </c>
      <c r="B2595" s="129" t="s">
        <v>9587</v>
      </c>
    </row>
    <row r="2596" spans="1:2">
      <c r="A2596" s="129" t="s">
        <v>7773</v>
      </c>
      <c r="B2596" s="129" t="s">
        <v>9588</v>
      </c>
    </row>
    <row r="2597" spans="1:2">
      <c r="A2597" s="129" t="s">
        <v>7774</v>
      </c>
      <c r="B2597" s="129" t="s">
        <v>9589</v>
      </c>
    </row>
    <row r="2598" spans="1:2">
      <c r="A2598" s="129" t="s">
        <v>7775</v>
      </c>
      <c r="B2598" s="129" t="s">
        <v>9590</v>
      </c>
    </row>
    <row r="2599" spans="1:2">
      <c r="A2599" s="129" t="s">
        <v>7776</v>
      </c>
      <c r="B2599" s="129" t="s">
        <v>8726</v>
      </c>
    </row>
    <row r="2600" spans="1:2">
      <c r="A2600" s="129" t="s">
        <v>7777</v>
      </c>
      <c r="B2600" s="129" t="s">
        <v>9591</v>
      </c>
    </row>
    <row r="2601" spans="1:2">
      <c r="A2601" s="129" t="s">
        <v>7778</v>
      </c>
      <c r="B2601" s="129" t="s">
        <v>8976</v>
      </c>
    </row>
    <row r="2602" spans="1:2">
      <c r="A2602" s="129" t="s">
        <v>7779</v>
      </c>
      <c r="B2602" s="129" t="s">
        <v>9592</v>
      </c>
    </row>
    <row r="2603" spans="1:2">
      <c r="A2603" s="129" t="s">
        <v>7780</v>
      </c>
      <c r="B2603" s="129" t="s">
        <v>9593</v>
      </c>
    </row>
    <row r="2604" spans="1:2">
      <c r="A2604" s="129" t="s">
        <v>7781</v>
      </c>
      <c r="B2604" s="129" t="s">
        <v>8583</v>
      </c>
    </row>
    <row r="2605" spans="1:2">
      <c r="A2605" s="129" t="s">
        <v>7782</v>
      </c>
      <c r="B2605" s="129" t="s">
        <v>9594</v>
      </c>
    </row>
    <row r="2606" spans="1:2">
      <c r="A2606" s="129" t="s">
        <v>7783</v>
      </c>
      <c r="B2606" s="129" t="s">
        <v>9595</v>
      </c>
    </row>
    <row r="2607" spans="1:2">
      <c r="A2607" s="129" t="s">
        <v>7784</v>
      </c>
      <c r="B2607" s="129" t="s">
        <v>9596</v>
      </c>
    </row>
    <row r="2608" spans="1:2">
      <c r="A2608" s="129" t="s">
        <v>7785</v>
      </c>
      <c r="B2608" s="129" t="s">
        <v>9289</v>
      </c>
    </row>
    <row r="2609" spans="1:2">
      <c r="A2609" s="129" t="s">
        <v>7786</v>
      </c>
      <c r="B2609" s="129" t="s">
        <v>8864</v>
      </c>
    </row>
    <row r="2610" spans="1:2">
      <c r="A2610" s="129" t="s">
        <v>7787</v>
      </c>
      <c r="B2610" s="129" t="s">
        <v>8070</v>
      </c>
    </row>
    <row r="2611" spans="1:2">
      <c r="A2611" s="129" t="s">
        <v>7788</v>
      </c>
      <c r="B2611" s="129" t="s">
        <v>8208</v>
      </c>
    </row>
    <row r="2612" spans="1:2">
      <c r="A2612" s="129" t="s">
        <v>7789</v>
      </c>
      <c r="B2612" s="129" t="s">
        <v>8208</v>
      </c>
    </row>
    <row r="2613" spans="1:2">
      <c r="A2613" s="129" t="s">
        <v>7790</v>
      </c>
      <c r="B2613" s="129" t="s">
        <v>8402</v>
      </c>
    </row>
    <row r="2614" spans="1:2">
      <c r="A2614" s="129" t="s">
        <v>7791</v>
      </c>
      <c r="B2614" s="129" t="s">
        <v>8109</v>
      </c>
    </row>
    <row r="2615" spans="1:2">
      <c r="A2615" s="129" t="s">
        <v>7792</v>
      </c>
      <c r="B2615" s="129" t="s">
        <v>9370</v>
      </c>
    </row>
    <row r="2616" spans="1:2">
      <c r="A2616" s="129" t="s">
        <v>7793</v>
      </c>
      <c r="B2616" s="129" t="s">
        <v>8696</v>
      </c>
    </row>
    <row r="2617" spans="1:2">
      <c r="A2617" s="129" t="s">
        <v>7795</v>
      </c>
      <c r="B2617" s="129" t="s">
        <v>9597</v>
      </c>
    </row>
    <row r="2618" spans="1:2">
      <c r="A2618" s="129" t="s">
        <v>7796</v>
      </c>
      <c r="B2618" s="129" t="s">
        <v>8296</v>
      </c>
    </row>
    <row r="2619" spans="1:2">
      <c r="A2619" s="129" t="s">
        <v>7797</v>
      </c>
      <c r="B2619" s="129" t="s">
        <v>9598</v>
      </c>
    </row>
    <row r="2620" spans="1:2">
      <c r="A2620" s="129" t="s">
        <v>7799</v>
      </c>
      <c r="B2620" s="129" t="s">
        <v>8796</v>
      </c>
    </row>
    <row r="2621" spans="1:2">
      <c r="A2621" s="129" t="s">
        <v>7801</v>
      </c>
      <c r="B2621" s="129" t="s">
        <v>8320</v>
      </c>
    </row>
    <row r="2622" spans="1:2">
      <c r="A2622" s="129" t="s">
        <v>7802</v>
      </c>
      <c r="B2622" s="129" t="s">
        <v>8669</v>
      </c>
    </row>
    <row r="2623" spans="1:2">
      <c r="A2623" s="129" t="s">
        <v>7803</v>
      </c>
      <c r="B2623" s="129" t="s">
        <v>8870</v>
      </c>
    </row>
    <row r="2624" spans="1:2">
      <c r="A2624" s="129" t="s">
        <v>7804</v>
      </c>
      <c r="B2624" s="129" t="s">
        <v>8791</v>
      </c>
    </row>
    <row r="2625" spans="1:2">
      <c r="A2625" s="129" t="s">
        <v>7805</v>
      </c>
      <c r="B2625" s="129" t="s">
        <v>9599</v>
      </c>
    </row>
    <row r="2626" spans="1:2">
      <c r="A2626" s="129" t="s">
        <v>7806</v>
      </c>
      <c r="B2626" s="129" t="s">
        <v>9126</v>
      </c>
    </row>
    <row r="2627" spans="1:2">
      <c r="A2627" s="129" t="s">
        <v>7807</v>
      </c>
      <c r="B2627" s="129" t="s">
        <v>9600</v>
      </c>
    </row>
    <row r="2628" spans="1:2">
      <c r="A2628" s="129" t="s">
        <v>7808</v>
      </c>
      <c r="B2628" s="129" t="s">
        <v>8730</v>
      </c>
    </row>
    <row r="2629" spans="1:2">
      <c r="A2629" s="129" t="s">
        <v>7809</v>
      </c>
      <c r="B2629" s="129" t="s">
        <v>9601</v>
      </c>
    </row>
    <row r="2630" spans="1:2">
      <c r="A2630" s="129" t="s">
        <v>7810</v>
      </c>
      <c r="B2630" s="129" t="s">
        <v>9602</v>
      </c>
    </row>
    <row r="2631" spans="1:2">
      <c r="A2631" s="129" t="s">
        <v>7811</v>
      </c>
      <c r="B2631" s="129" t="s">
        <v>8500</v>
      </c>
    </row>
    <row r="2632" spans="1:2">
      <c r="A2632" s="129" t="s">
        <v>7812</v>
      </c>
      <c r="B2632" s="129" t="s">
        <v>9478</v>
      </c>
    </row>
    <row r="2633" spans="1:2">
      <c r="A2633" s="129" t="s">
        <v>7814</v>
      </c>
      <c r="B2633" s="129" t="s">
        <v>8180</v>
      </c>
    </row>
    <row r="2634" spans="1:2">
      <c r="A2634" s="129" t="s">
        <v>7815</v>
      </c>
      <c r="B2634" s="129" t="s">
        <v>8224</v>
      </c>
    </row>
    <row r="2635" spans="1:2">
      <c r="A2635" s="129" t="s">
        <v>7817</v>
      </c>
      <c r="B2635" s="129" t="s">
        <v>8109</v>
      </c>
    </row>
    <row r="2636" spans="1:2">
      <c r="A2636" s="129" t="s">
        <v>7818</v>
      </c>
      <c r="B2636" s="129" t="s">
        <v>8757</v>
      </c>
    </row>
    <row r="2637" spans="1:2">
      <c r="A2637" s="129" t="s">
        <v>7819</v>
      </c>
      <c r="B2637" s="129" t="s">
        <v>8688</v>
      </c>
    </row>
    <row r="2638" spans="1:2">
      <c r="A2638" s="129" t="s">
        <v>7820</v>
      </c>
      <c r="B2638" s="129" t="s">
        <v>8730</v>
      </c>
    </row>
    <row r="2639" spans="1:2">
      <c r="A2639" s="129" t="s">
        <v>7821</v>
      </c>
      <c r="B2639" s="129" t="s">
        <v>9603</v>
      </c>
    </row>
    <row r="2640" spans="1:2">
      <c r="A2640" s="129" t="s">
        <v>7822</v>
      </c>
      <c r="B2640" s="129" t="s">
        <v>9345</v>
      </c>
    </row>
    <row r="2641" spans="1:2">
      <c r="A2641" s="129" t="s">
        <v>7824</v>
      </c>
      <c r="B2641" s="129" t="s">
        <v>9604</v>
      </c>
    </row>
    <row r="2642" spans="1:2">
      <c r="A2642" s="129" t="s">
        <v>7825</v>
      </c>
      <c r="B2642" s="129" t="s">
        <v>8718</v>
      </c>
    </row>
    <row r="2643" spans="1:2">
      <c r="A2643" s="129" t="s">
        <v>7826</v>
      </c>
      <c r="B2643" s="129" t="s">
        <v>9605</v>
      </c>
    </row>
    <row r="2644" spans="1:2">
      <c r="A2644" s="129" t="s">
        <v>7827</v>
      </c>
      <c r="B2644" s="129" t="s">
        <v>8181</v>
      </c>
    </row>
    <row r="2645" spans="1:2">
      <c r="A2645" s="129" t="s">
        <v>7828</v>
      </c>
      <c r="B2645" s="129" t="s">
        <v>8727</v>
      </c>
    </row>
    <row r="2646" spans="1:2">
      <c r="A2646" s="129" t="s">
        <v>7829</v>
      </c>
      <c r="B2646" s="129" t="s">
        <v>8330</v>
      </c>
    </row>
    <row r="2647" spans="1:2">
      <c r="A2647" s="129" t="s">
        <v>7830</v>
      </c>
      <c r="B2647" s="129" t="s">
        <v>9606</v>
      </c>
    </row>
    <row r="2648" spans="1:2">
      <c r="A2648" s="129" t="s">
        <v>7831</v>
      </c>
      <c r="B2648" s="129" t="s">
        <v>9607</v>
      </c>
    </row>
    <row r="2649" spans="1:2">
      <c r="A2649" s="129" t="s">
        <v>7832</v>
      </c>
      <c r="B2649" s="129" t="s">
        <v>9608</v>
      </c>
    </row>
    <row r="2650" spans="1:2">
      <c r="A2650" s="129" t="s">
        <v>7833</v>
      </c>
      <c r="B2650" s="129" t="s">
        <v>8546</v>
      </c>
    </row>
    <row r="2651" spans="1:2">
      <c r="A2651" s="129" t="s">
        <v>7834</v>
      </c>
      <c r="B2651" s="129" t="s">
        <v>9325</v>
      </c>
    </row>
    <row r="2652" spans="1:2">
      <c r="A2652" s="129" t="s">
        <v>7835</v>
      </c>
      <c r="B2652" s="129" t="s">
        <v>9609</v>
      </c>
    </row>
    <row r="2653" spans="1:2">
      <c r="A2653" s="129" t="s">
        <v>7836</v>
      </c>
      <c r="B2653" s="129" t="s">
        <v>8204</v>
      </c>
    </row>
    <row r="2654" spans="1:2">
      <c r="A2654" s="129" t="s">
        <v>7837</v>
      </c>
      <c r="B2654" s="129" t="s">
        <v>8795</v>
      </c>
    </row>
    <row r="2655" spans="1:2">
      <c r="A2655" s="129" t="s">
        <v>7838</v>
      </c>
      <c r="B2655" s="129" t="s">
        <v>8224</v>
      </c>
    </row>
    <row r="2656" spans="1:2">
      <c r="A2656" s="129" t="s">
        <v>7839</v>
      </c>
      <c r="B2656" s="129" t="s">
        <v>9610</v>
      </c>
    </row>
    <row r="2657" spans="1:2">
      <c r="A2657" s="129" t="s">
        <v>7840</v>
      </c>
      <c r="B2657" s="129" t="s">
        <v>9611</v>
      </c>
    </row>
    <row r="2658" spans="1:2">
      <c r="A2658" s="129" t="s">
        <v>7841</v>
      </c>
      <c r="B2658" s="129" t="s">
        <v>9612</v>
      </c>
    </row>
    <row r="2659" spans="1:2">
      <c r="A2659" s="129" t="s">
        <v>7842</v>
      </c>
      <c r="B2659" s="129" t="s">
        <v>8198</v>
      </c>
    </row>
    <row r="2660" spans="1:2">
      <c r="A2660" s="129" t="s">
        <v>7843</v>
      </c>
      <c r="B2660" s="129" t="s">
        <v>8374</v>
      </c>
    </row>
    <row r="2661" spans="1:2">
      <c r="A2661" s="129" t="s">
        <v>7844</v>
      </c>
      <c r="B2661" s="129" t="s">
        <v>9120</v>
      </c>
    </row>
    <row r="2662" spans="1:2">
      <c r="A2662" s="129" t="s">
        <v>7845</v>
      </c>
      <c r="B2662" s="129" t="s">
        <v>9613</v>
      </c>
    </row>
    <row r="2663" spans="1:2">
      <c r="A2663" s="129" t="s">
        <v>7846</v>
      </c>
      <c r="B2663" s="129" t="s">
        <v>9614</v>
      </c>
    </row>
    <row r="2664" spans="1:2">
      <c r="A2664" s="129" t="s">
        <v>7847</v>
      </c>
      <c r="B2664" s="129" t="s">
        <v>8762</v>
      </c>
    </row>
    <row r="2665" spans="1:2">
      <c r="A2665" s="129" t="s">
        <v>7848</v>
      </c>
      <c r="B2665" s="129" t="s">
        <v>8421</v>
      </c>
    </row>
    <row r="2666" spans="1:2">
      <c r="A2666" s="129" t="s">
        <v>7849</v>
      </c>
      <c r="B2666" s="129" t="s">
        <v>9615</v>
      </c>
    </row>
    <row r="2667" spans="1:2">
      <c r="A2667" s="129" t="s">
        <v>7850</v>
      </c>
      <c r="B2667" s="129" t="s">
        <v>9616</v>
      </c>
    </row>
    <row r="2668" spans="1:2">
      <c r="A2668" s="129" t="s">
        <v>7851</v>
      </c>
      <c r="B2668" s="129" t="s">
        <v>9617</v>
      </c>
    </row>
    <row r="2669" spans="1:2">
      <c r="A2669" s="129" t="s">
        <v>7853</v>
      </c>
      <c r="B2669" s="129" t="s">
        <v>9618</v>
      </c>
    </row>
    <row r="2670" spans="1:2">
      <c r="A2670" s="129" t="s">
        <v>7854</v>
      </c>
      <c r="B2670" s="129" t="s">
        <v>8541</v>
      </c>
    </row>
    <row r="2671" spans="1:2">
      <c r="A2671" s="129" t="s">
        <v>7855</v>
      </c>
      <c r="B2671" s="129" t="s">
        <v>9619</v>
      </c>
    </row>
    <row r="2672" spans="1:2">
      <c r="A2672" s="129" t="s">
        <v>7856</v>
      </c>
      <c r="B2672" s="129" t="s">
        <v>8989</v>
      </c>
    </row>
    <row r="2673" spans="1:2">
      <c r="A2673" s="129" t="s">
        <v>7857</v>
      </c>
      <c r="B2673" s="129" t="s">
        <v>9211</v>
      </c>
    </row>
    <row r="2674" spans="1:2">
      <c r="A2674" s="129" t="s">
        <v>7858</v>
      </c>
      <c r="B2674" s="129" t="s">
        <v>8604</v>
      </c>
    </row>
    <row r="2675" spans="1:2">
      <c r="A2675" s="129" t="s">
        <v>7859</v>
      </c>
      <c r="B2675" s="129" t="s">
        <v>9346</v>
      </c>
    </row>
    <row r="2676" spans="1:2">
      <c r="A2676" s="129" t="s">
        <v>7860</v>
      </c>
      <c r="B2676" s="129" t="s">
        <v>8875</v>
      </c>
    </row>
    <row r="2677" spans="1:2">
      <c r="A2677" s="129" t="s">
        <v>7861</v>
      </c>
      <c r="B2677" s="129" t="s">
        <v>8097</v>
      </c>
    </row>
    <row r="2678" spans="1:2">
      <c r="A2678" s="129" t="s">
        <v>7862</v>
      </c>
      <c r="B2678" s="129" t="s">
        <v>9620</v>
      </c>
    </row>
    <row r="2679" spans="1:2">
      <c r="A2679" s="129" t="s">
        <v>7863</v>
      </c>
      <c r="B2679" s="129" t="s">
        <v>9621</v>
      </c>
    </row>
    <row r="2680" spans="1:2">
      <c r="A2680" s="129" t="s">
        <v>7864</v>
      </c>
      <c r="B2680" s="129" t="s">
        <v>8125</v>
      </c>
    </row>
    <row r="2681" spans="1:2">
      <c r="A2681" s="129" t="s">
        <v>7865</v>
      </c>
      <c r="B2681" s="129" t="s">
        <v>9622</v>
      </c>
    </row>
    <row r="2682" spans="1:2">
      <c r="A2682" s="129" t="s">
        <v>7866</v>
      </c>
      <c r="B2682" s="129" t="s">
        <v>8251</v>
      </c>
    </row>
    <row r="2683" spans="1:2">
      <c r="A2683" s="129" t="s">
        <v>7868</v>
      </c>
      <c r="B2683" s="129" t="s">
        <v>9623</v>
      </c>
    </row>
    <row r="2684" spans="1:2">
      <c r="A2684" s="129" t="s">
        <v>7869</v>
      </c>
      <c r="B2684" s="129" t="s">
        <v>9624</v>
      </c>
    </row>
    <row r="2685" spans="1:2">
      <c r="A2685" s="129" t="s">
        <v>7871</v>
      </c>
      <c r="B2685" s="129" t="s">
        <v>9625</v>
      </c>
    </row>
    <row r="2686" spans="1:2">
      <c r="A2686" s="129" t="s">
        <v>7872</v>
      </c>
      <c r="B2686" s="129" t="s">
        <v>8184</v>
      </c>
    </row>
    <row r="2687" spans="1:2">
      <c r="A2687" s="129" t="s">
        <v>7873</v>
      </c>
      <c r="B2687" s="129" t="s">
        <v>9626</v>
      </c>
    </row>
    <row r="2688" spans="1:2">
      <c r="A2688" s="129" t="s">
        <v>7874</v>
      </c>
      <c r="B2688" s="129" t="s">
        <v>8568</v>
      </c>
    </row>
    <row r="2689" spans="1:2">
      <c r="A2689" s="129" t="s">
        <v>7875</v>
      </c>
      <c r="B2689" s="129" t="s">
        <v>8360</v>
      </c>
    </row>
    <row r="2690" spans="1:2">
      <c r="A2690" s="129" t="s">
        <v>7876</v>
      </c>
      <c r="B2690" s="129" t="s">
        <v>8810</v>
      </c>
    </row>
    <row r="2691" spans="1:2">
      <c r="A2691" s="129" t="s">
        <v>7877</v>
      </c>
      <c r="B2691" s="129" t="s">
        <v>8378</v>
      </c>
    </row>
    <row r="2692" spans="1:2">
      <c r="A2692" s="129" t="s">
        <v>7878</v>
      </c>
      <c r="B2692" s="129" t="s">
        <v>8087</v>
      </c>
    </row>
    <row r="2693" spans="1:2">
      <c r="A2693" s="129" t="s">
        <v>7880</v>
      </c>
      <c r="B2693" s="129" t="s">
        <v>9627</v>
      </c>
    </row>
    <row r="2694" spans="1:2">
      <c r="A2694" s="129" t="s">
        <v>7882</v>
      </c>
      <c r="B2694" s="129" t="s">
        <v>8538</v>
      </c>
    </row>
    <row r="2695" spans="1:2">
      <c r="A2695" s="129" t="s">
        <v>7883</v>
      </c>
      <c r="B2695" s="129" t="s">
        <v>8492</v>
      </c>
    </row>
    <row r="2696" spans="1:2">
      <c r="A2696" s="129" t="s">
        <v>7884</v>
      </c>
      <c r="B2696" s="129" t="s">
        <v>9628</v>
      </c>
    </row>
    <row r="2697" spans="1:2">
      <c r="A2697" s="129" t="s">
        <v>7885</v>
      </c>
      <c r="B2697" s="129" t="s">
        <v>9629</v>
      </c>
    </row>
    <row r="2698" spans="1:2">
      <c r="A2698" s="129" t="s">
        <v>7886</v>
      </c>
      <c r="B2698" s="129" t="s">
        <v>9630</v>
      </c>
    </row>
    <row r="2699" spans="1:2">
      <c r="A2699" s="129" t="s">
        <v>7888</v>
      </c>
      <c r="B2699" s="129" t="s">
        <v>8809</v>
      </c>
    </row>
    <row r="2700" spans="1:2">
      <c r="A2700" s="129" t="s">
        <v>7889</v>
      </c>
      <c r="B2700" s="129" t="s">
        <v>9309</v>
      </c>
    </row>
    <row r="2701" spans="1:2">
      <c r="A2701" s="129" t="s">
        <v>7890</v>
      </c>
      <c r="B2701" s="129" t="s">
        <v>9631</v>
      </c>
    </row>
    <row r="2702" spans="1:2">
      <c r="A2702" s="129" t="s">
        <v>7891</v>
      </c>
      <c r="B2702" s="129" t="s">
        <v>8248</v>
      </c>
    </row>
    <row r="2703" spans="1:2">
      <c r="A2703" s="129" t="s">
        <v>7892</v>
      </c>
      <c r="B2703" s="129" t="s">
        <v>9632</v>
      </c>
    </row>
    <row r="2704" spans="1:2">
      <c r="A2704" s="129" t="s">
        <v>7893</v>
      </c>
      <c r="B2704" s="129" t="s">
        <v>9633</v>
      </c>
    </row>
    <row r="2705" spans="1:2">
      <c r="A2705" s="129" t="s">
        <v>7894</v>
      </c>
      <c r="B2705" s="129" t="s">
        <v>8765</v>
      </c>
    </row>
    <row r="2706" spans="1:2">
      <c r="A2706" s="129" t="s">
        <v>7895</v>
      </c>
      <c r="B2706" s="129" t="s">
        <v>9148</v>
      </c>
    </row>
    <row r="2707" spans="1:2">
      <c r="A2707" s="129" t="s">
        <v>7896</v>
      </c>
      <c r="B2707" s="129" t="s">
        <v>9371</v>
      </c>
    </row>
    <row r="2708" spans="1:2">
      <c r="A2708" s="129" t="s">
        <v>7897</v>
      </c>
      <c r="B2708" s="129" t="s">
        <v>9202</v>
      </c>
    </row>
    <row r="2709" spans="1:2">
      <c r="A2709" s="129" t="s">
        <v>7898</v>
      </c>
      <c r="B2709" s="129" t="s">
        <v>8677</v>
      </c>
    </row>
    <row r="2710" spans="1:2">
      <c r="A2710" s="129" t="s">
        <v>7900</v>
      </c>
      <c r="B2710" s="129" t="s">
        <v>9335</v>
      </c>
    </row>
    <row r="2711" spans="1:2">
      <c r="A2711" s="129" t="s">
        <v>7901</v>
      </c>
      <c r="B2711" s="129" t="s">
        <v>9634</v>
      </c>
    </row>
    <row r="2712" spans="1:2">
      <c r="A2712" s="129" t="s">
        <v>7902</v>
      </c>
      <c r="B2712" s="129" t="s">
        <v>9635</v>
      </c>
    </row>
    <row r="2713" spans="1:2">
      <c r="A2713" s="129" t="s">
        <v>7904</v>
      </c>
      <c r="B2713" s="129" t="s">
        <v>9636</v>
      </c>
    </row>
    <row r="2714" spans="1:2">
      <c r="A2714" s="129" t="s">
        <v>7905</v>
      </c>
      <c r="B2714" s="129" t="s">
        <v>9046</v>
      </c>
    </row>
    <row r="2715" spans="1:2">
      <c r="A2715" s="129" t="s">
        <v>7906</v>
      </c>
      <c r="B2715" s="129" t="s">
        <v>8540</v>
      </c>
    </row>
    <row r="2716" spans="1:2">
      <c r="A2716" s="129" t="s">
        <v>7907</v>
      </c>
      <c r="B2716" s="129" t="s">
        <v>9637</v>
      </c>
    </row>
    <row r="2717" spans="1:2">
      <c r="A2717" s="129" t="s">
        <v>7908</v>
      </c>
      <c r="B2717" s="129" t="s">
        <v>9470</v>
      </c>
    </row>
    <row r="2718" spans="1:2">
      <c r="A2718" s="129" t="s">
        <v>7909</v>
      </c>
      <c r="B2718" s="129" t="s">
        <v>8962</v>
      </c>
    </row>
    <row r="2719" spans="1:2">
      <c r="A2719" s="129" t="s">
        <v>7910</v>
      </c>
      <c r="B2719" s="129" t="s">
        <v>9638</v>
      </c>
    </row>
    <row r="2720" spans="1:2">
      <c r="A2720" s="129" t="s">
        <v>7911</v>
      </c>
      <c r="B2720" s="129" t="s">
        <v>8865</v>
      </c>
    </row>
    <row r="2721" spans="1:2">
      <c r="A2721" s="129" t="s">
        <v>7912</v>
      </c>
      <c r="B2721" s="129" t="s">
        <v>9639</v>
      </c>
    </row>
    <row r="2722" spans="1:2">
      <c r="A2722" s="129" t="s">
        <v>7913</v>
      </c>
      <c r="B2722" s="129" t="s">
        <v>8267</v>
      </c>
    </row>
    <row r="2723" spans="1:2">
      <c r="A2723" s="129" t="s">
        <v>7914</v>
      </c>
      <c r="B2723" s="129" t="s">
        <v>9640</v>
      </c>
    </row>
    <row r="2724" spans="1:2">
      <c r="A2724" s="129" t="s">
        <v>7915</v>
      </c>
      <c r="B2724" s="129" t="s">
        <v>9641</v>
      </c>
    </row>
    <row r="2725" spans="1:2">
      <c r="A2725" s="129" t="s">
        <v>7916</v>
      </c>
      <c r="B2725" s="129" t="s">
        <v>8324</v>
      </c>
    </row>
    <row r="2726" spans="1:2">
      <c r="A2726" s="129" t="s">
        <v>7917</v>
      </c>
      <c r="B2726" s="129" t="s">
        <v>9642</v>
      </c>
    </row>
    <row r="2727" spans="1:2">
      <c r="A2727" s="129" t="s">
        <v>7918</v>
      </c>
      <c r="B2727" s="129" t="s">
        <v>9643</v>
      </c>
    </row>
    <row r="2728" spans="1:2">
      <c r="A2728" s="129" t="s">
        <v>7919</v>
      </c>
      <c r="B2728" s="129" t="s">
        <v>9644</v>
      </c>
    </row>
    <row r="2729" spans="1:2">
      <c r="A2729" s="129" t="s">
        <v>7920</v>
      </c>
      <c r="B2729" s="129" t="s">
        <v>8934</v>
      </c>
    </row>
    <row r="2730" spans="1:2">
      <c r="A2730" s="129" t="s">
        <v>7921</v>
      </c>
      <c r="B2730" s="129" t="s">
        <v>8325</v>
      </c>
    </row>
    <row r="2731" spans="1:2">
      <c r="A2731" s="129" t="s">
        <v>7922</v>
      </c>
      <c r="B2731" s="129" t="s">
        <v>9645</v>
      </c>
    </row>
    <row r="2732" spans="1:2">
      <c r="A2732" s="129" t="s">
        <v>7923</v>
      </c>
      <c r="B2732" s="129" t="s">
        <v>8241</v>
      </c>
    </row>
    <row r="2733" spans="1:2">
      <c r="A2733" s="129" t="s">
        <v>7924</v>
      </c>
      <c r="B2733" s="129" t="s">
        <v>9296</v>
      </c>
    </row>
    <row r="2734" spans="1:2">
      <c r="A2734" s="129" t="s">
        <v>7925</v>
      </c>
      <c r="B2734" s="129" t="s">
        <v>9646</v>
      </c>
    </row>
    <row r="2735" spans="1:2">
      <c r="A2735" s="129" t="s">
        <v>7926</v>
      </c>
      <c r="B2735" s="129" t="s">
        <v>9647</v>
      </c>
    </row>
    <row r="2736" spans="1:2">
      <c r="A2736" s="129" t="s">
        <v>7927</v>
      </c>
      <c r="B2736" s="129" t="s">
        <v>8798</v>
      </c>
    </row>
    <row r="2737" spans="1:2">
      <c r="A2737" s="129" t="s">
        <v>7928</v>
      </c>
      <c r="B2737" s="129" t="s">
        <v>9648</v>
      </c>
    </row>
    <row r="2738" spans="1:2">
      <c r="A2738" s="129" t="s">
        <v>7929</v>
      </c>
      <c r="B2738" s="129" t="s">
        <v>9649</v>
      </c>
    </row>
    <row r="2739" spans="1:2">
      <c r="A2739" s="129" t="s">
        <v>7930</v>
      </c>
      <c r="B2739" s="129" t="s">
        <v>8932</v>
      </c>
    </row>
    <row r="2740" spans="1:2">
      <c r="A2740" s="129" t="s">
        <v>7931</v>
      </c>
      <c r="B2740" s="129" t="s">
        <v>8400</v>
      </c>
    </row>
    <row r="2741" spans="1:2">
      <c r="A2741" s="129" t="s">
        <v>7932</v>
      </c>
      <c r="B2741" s="129" t="s">
        <v>9650</v>
      </c>
    </row>
    <row r="2742" spans="1:2">
      <c r="A2742" s="129" t="s">
        <v>7933</v>
      </c>
      <c r="B2742" s="129" t="s">
        <v>9651</v>
      </c>
    </row>
    <row r="2743" spans="1:2">
      <c r="A2743" s="129" t="s">
        <v>7934</v>
      </c>
      <c r="B2743" s="129" t="s">
        <v>9652</v>
      </c>
    </row>
    <row r="2744" spans="1:2">
      <c r="A2744" s="129" t="s">
        <v>7935</v>
      </c>
      <c r="B2744" s="129" t="s">
        <v>8667</v>
      </c>
    </row>
    <row r="2745" spans="1:2">
      <c r="A2745" s="129" t="s">
        <v>7936</v>
      </c>
      <c r="B2745" s="129" t="s">
        <v>9231</v>
      </c>
    </row>
    <row r="2746" spans="1:2">
      <c r="A2746" s="129" t="s">
        <v>7937</v>
      </c>
      <c r="B2746" s="129" t="s">
        <v>9021</v>
      </c>
    </row>
    <row r="2747" spans="1:2">
      <c r="A2747" s="129" t="s">
        <v>7938</v>
      </c>
      <c r="B2747" s="129" t="s">
        <v>9653</v>
      </c>
    </row>
    <row r="2748" spans="1:2">
      <c r="A2748" s="129" t="s">
        <v>7939</v>
      </c>
      <c r="B2748" s="129" t="s">
        <v>9654</v>
      </c>
    </row>
    <row r="2749" spans="1:2">
      <c r="A2749" s="129" t="s">
        <v>7940</v>
      </c>
      <c r="B2749" s="129" t="s">
        <v>9655</v>
      </c>
    </row>
    <row r="2750" spans="1:2">
      <c r="A2750" s="129" t="s">
        <v>7941</v>
      </c>
      <c r="B2750" s="129" t="s">
        <v>9031</v>
      </c>
    </row>
    <row r="2751" spans="1:2">
      <c r="A2751" s="129" t="s">
        <v>7942</v>
      </c>
      <c r="B2751" s="129" t="s">
        <v>9087</v>
      </c>
    </row>
    <row r="2752" spans="1:2">
      <c r="A2752" s="129" t="s">
        <v>7943</v>
      </c>
      <c r="B2752" s="129" t="s">
        <v>9656</v>
      </c>
    </row>
    <row r="2753" spans="1:2">
      <c r="A2753" s="129" t="s">
        <v>7944</v>
      </c>
      <c r="B2753" s="129" t="s">
        <v>9657</v>
      </c>
    </row>
    <row r="2754" spans="1:2">
      <c r="A2754" s="129" t="s">
        <v>7945</v>
      </c>
      <c r="B2754" s="129" t="s">
        <v>9283</v>
      </c>
    </row>
    <row r="2755" spans="1:2">
      <c r="A2755" s="129" t="s">
        <v>7946</v>
      </c>
      <c r="B2755" s="129" t="s">
        <v>8727</v>
      </c>
    </row>
    <row r="2756" spans="1:2">
      <c r="A2756" s="129" t="s">
        <v>7947</v>
      </c>
      <c r="B2756" s="129" t="s">
        <v>9658</v>
      </c>
    </row>
    <row r="2757" spans="1:2">
      <c r="A2757" s="129" t="s">
        <v>7948</v>
      </c>
      <c r="B2757" s="129" t="s">
        <v>8866</v>
      </c>
    </row>
    <row r="2758" spans="1:2">
      <c r="A2758" s="129" t="s">
        <v>7949</v>
      </c>
      <c r="B2758" s="129" t="s">
        <v>8223</v>
      </c>
    </row>
    <row r="2759" spans="1:2">
      <c r="A2759" s="129" t="s">
        <v>7950</v>
      </c>
      <c r="B2759" s="129" t="s">
        <v>8155</v>
      </c>
    </row>
    <row r="2760" spans="1:2">
      <c r="A2760" s="129" t="s">
        <v>7951</v>
      </c>
      <c r="B2760" s="129" t="s">
        <v>8809</v>
      </c>
    </row>
    <row r="2761" spans="1:2">
      <c r="A2761" s="129" t="s">
        <v>7952</v>
      </c>
      <c r="B2761" s="129" t="s">
        <v>8294</v>
      </c>
    </row>
    <row r="2762" spans="1:2">
      <c r="A2762" s="129" t="s">
        <v>7953</v>
      </c>
      <c r="B2762" s="129" t="s">
        <v>8219</v>
      </c>
    </row>
    <row r="2763" spans="1:2">
      <c r="A2763" s="129" t="s">
        <v>7954</v>
      </c>
      <c r="B2763" s="129" t="s">
        <v>8966</v>
      </c>
    </row>
    <row r="2764" spans="1:2">
      <c r="A2764" s="129" t="s">
        <v>7955</v>
      </c>
      <c r="B2764" s="129" t="s">
        <v>8731</v>
      </c>
    </row>
    <row r="2765" spans="1:2">
      <c r="A2765" s="129" t="s">
        <v>7956</v>
      </c>
      <c r="B2765" s="129" t="s">
        <v>9405</v>
      </c>
    </row>
    <row r="2766" spans="1:2">
      <c r="A2766" s="129" t="s">
        <v>7957</v>
      </c>
      <c r="B2766" s="129" t="s">
        <v>8547</v>
      </c>
    </row>
    <row r="2767" spans="1:2">
      <c r="A2767" s="129" t="s">
        <v>7958</v>
      </c>
      <c r="B2767" s="129" t="s">
        <v>8889</v>
      </c>
    </row>
    <row r="2768" spans="1:2">
      <c r="A2768" s="129" t="s">
        <v>7959</v>
      </c>
      <c r="B2768" s="129" t="s">
        <v>8919</v>
      </c>
    </row>
    <row r="2769" spans="1:2">
      <c r="A2769" s="129" t="s">
        <v>7963</v>
      </c>
      <c r="B2769" s="129" t="s">
        <v>9042</v>
      </c>
    </row>
    <row r="2770" spans="1:2">
      <c r="A2770" s="129" t="s">
        <v>7964</v>
      </c>
      <c r="B2770" s="129" t="s">
        <v>9659</v>
      </c>
    </row>
    <row r="2771" spans="1:2">
      <c r="A2771" s="129" t="s">
        <v>7965</v>
      </c>
      <c r="B2771" s="129" t="s">
        <v>8281</v>
      </c>
    </row>
    <row r="2772" spans="1:2">
      <c r="A2772" s="129" t="s">
        <v>7967</v>
      </c>
      <c r="B2772" s="129" t="s">
        <v>8586</v>
      </c>
    </row>
    <row r="2773" spans="1:2">
      <c r="A2773" s="129" t="s">
        <v>7968</v>
      </c>
      <c r="B2773" s="129" t="s">
        <v>9660</v>
      </c>
    </row>
    <row r="2774" spans="1:2">
      <c r="A2774" s="129" t="s">
        <v>7969</v>
      </c>
      <c r="B2774" s="129" t="s">
        <v>9067</v>
      </c>
    </row>
    <row r="2775" spans="1:2">
      <c r="A2775" s="129" t="s">
        <v>7970</v>
      </c>
      <c r="B2775" s="129" t="s">
        <v>8367</v>
      </c>
    </row>
    <row r="2776" spans="1:2">
      <c r="A2776" s="129" t="s">
        <v>7971</v>
      </c>
      <c r="B2776" s="129" t="s">
        <v>8413</v>
      </c>
    </row>
    <row r="2777" spans="1:2">
      <c r="A2777" s="129" t="s">
        <v>7972</v>
      </c>
      <c r="B2777" s="129" t="s">
        <v>9661</v>
      </c>
    </row>
    <row r="2778" spans="1:2">
      <c r="A2778" s="129" t="s">
        <v>7973</v>
      </c>
      <c r="B2778" s="129" t="s">
        <v>9662</v>
      </c>
    </row>
    <row r="2779" spans="1:2">
      <c r="A2779" s="129" t="s">
        <v>7974</v>
      </c>
      <c r="B2779" s="129" t="s">
        <v>8656</v>
      </c>
    </row>
    <row r="2780" spans="1:2">
      <c r="A2780" s="129" t="s">
        <v>7975</v>
      </c>
      <c r="B2780" s="129" t="s">
        <v>9274</v>
      </c>
    </row>
    <row r="2781" spans="1:2">
      <c r="A2781" s="129" t="s">
        <v>7976</v>
      </c>
      <c r="B2781" s="129" t="s">
        <v>9489</v>
      </c>
    </row>
    <row r="2782" spans="1:2">
      <c r="A2782" s="129" t="s">
        <v>7977</v>
      </c>
      <c r="B2782" s="129" t="s">
        <v>9283</v>
      </c>
    </row>
    <row r="2783" spans="1:2">
      <c r="A2783" s="129" t="s">
        <v>7986</v>
      </c>
      <c r="B2783" s="129" t="s">
        <v>8713</v>
      </c>
    </row>
    <row r="2784" spans="1:2">
      <c r="A2784" s="129" t="s">
        <v>7992</v>
      </c>
      <c r="B2784" s="129" t="s">
        <v>9663</v>
      </c>
    </row>
    <row r="2785" spans="1:2">
      <c r="A2785" s="129" t="s">
        <v>7993</v>
      </c>
      <c r="B2785" s="129" t="s">
        <v>9662</v>
      </c>
    </row>
    <row r="2786" spans="1:2">
      <c r="A2786" s="129" t="s">
        <v>7994</v>
      </c>
      <c r="B2786" s="129" t="s">
        <v>8960</v>
      </c>
    </row>
    <row r="2787" spans="1:2">
      <c r="A2787" s="129" t="s">
        <v>7995</v>
      </c>
      <c r="B2787" s="129" t="s">
        <v>8611</v>
      </c>
    </row>
    <row r="2788" spans="1:2">
      <c r="A2788" s="129" t="s">
        <v>7996</v>
      </c>
      <c r="B2788" s="129" t="s">
        <v>9082</v>
      </c>
    </row>
    <row r="2789" spans="1:2">
      <c r="A2789" s="129" t="s">
        <v>7997</v>
      </c>
      <c r="B2789" s="129" t="s">
        <v>9114</v>
      </c>
    </row>
    <row r="2790" spans="1:2">
      <c r="A2790" s="129" t="s">
        <v>7998</v>
      </c>
      <c r="B2790" s="129" t="s">
        <v>8099</v>
      </c>
    </row>
    <row r="2791" spans="1:2">
      <c r="A2791" s="129" t="s">
        <v>7999</v>
      </c>
      <c r="B2791" s="129" t="s">
        <v>8432</v>
      </c>
    </row>
    <row r="2792" spans="1:2">
      <c r="A2792" s="129" t="s">
        <v>8002</v>
      </c>
      <c r="B2792" s="129" t="s">
        <v>9664</v>
      </c>
    </row>
    <row r="2793" spans="1:2">
      <c r="A2793" s="129" t="s">
        <v>8006</v>
      </c>
      <c r="B2793" s="129" t="s">
        <v>9665</v>
      </c>
    </row>
    <row r="2794" spans="1:2">
      <c r="A2794" s="129" t="s">
        <v>8007</v>
      </c>
      <c r="B2794" s="129" t="s">
        <v>9425</v>
      </c>
    </row>
    <row r="2795" spans="1:2">
      <c r="A2795" s="129" t="s">
        <v>8010</v>
      </c>
      <c r="B2795" s="129" t="s">
        <v>8444</v>
      </c>
    </row>
    <row r="2796" spans="1:2">
      <c r="A2796" s="129" t="s">
        <v>8011</v>
      </c>
      <c r="B2796" s="129" t="s">
        <v>9666</v>
      </c>
    </row>
    <row r="2797" spans="1:2">
      <c r="A2797" s="129" t="s">
        <v>8015</v>
      </c>
      <c r="B2797" s="129" t="s">
        <v>8205</v>
      </c>
    </row>
    <row r="2798" spans="1:2">
      <c r="A2798" s="129" t="s">
        <v>8017</v>
      </c>
      <c r="B2798" s="129" t="s">
        <v>8702</v>
      </c>
    </row>
    <row r="2799" spans="1:2">
      <c r="A2799" s="129" t="s">
        <v>8019</v>
      </c>
      <c r="B2799" s="129" t="s">
        <v>9667</v>
      </c>
    </row>
    <row r="2800" spans="1:2">
      <c r="A2800" s="129" t="s">
        <v>8020</v>
      </c>
      <c r="B2800" s="129" t="s">
        <v>8136</v>
      </c>
    </row>
    <row r="2801" spans="1:6">
      <c r="A2801" s="129" t="s">
        <v>8022</v>
      </c>
      <c r="B2801" s="129" t="s">
        <v>8331</v>
      </c>
    </row>
    <row r="2802" spans="1:6">
      <c r="A2802" s="129" t="s">
        <v>8024</v>
      </c>
      <c r="B2802" s="129" t="s">
        <v>8114</v>
      </c>
    </row>
    <row r="2803" spans="1:6">
      <c r="A2803" s="129" t="s">
        <v>8025</v>
      </c>
      <c r="B2803" s="129" t="s">
        <v>9166</v>
      </c>
    </row>
    <row r="2804" spans="1:6">
      <c r="A2804" s="129" t="s">
        <v>8027</v>
      </c>
      <c r="B2804" s="129" t="s">
        <v>8446</v>
      </c>
    </row>
    <row r="2805" spans="1:6">
      <c r="A2805" s="129" t="s">
        <v>8029</v>
      </c>
      <c r="B2805" s="129" t="s">
        <v>9668</v>
      </c>
    </row>
    <row r="2806" spans="1:6">
      <c r="A2806" s="129" t="s">
        <v>8036</v>
      </c>
      <c r="B2806" s="129" t="s">
        <v>8127</v>
      </c>
    </row>
    <row r="2807" spans="1:6">
      <c r="A2807" s="129" t="s">
        <v>8038</v>
      </c>
      <c r="B2807" s="129" t="s">
        <v>9669</v>
      </c>
    </row>
    <row r="2808" spans="1:6">
      <c r="A2808" s="129" t="s">
        <v>8043</v>
      </c>
      <c r="B2808" s="129" t="s">
        <v>9670</v>
      </c>
    </row>
    <row r="2809" spans="1:6">
      <c r="A2809" s="129" t="s">
        <v>8044</v>
      </c>
      <c r="B2809" s="129" t="s">
        <v>9671</v>
      </c>
    </row>
    <row r="2810" spans="1:6">
      <c r="A2810" s="129" t="s">
        <v>8046</v>
      </c>
      <c r="B2810" s="129" t="s">
        <v>8358</v>
      </c>
    </row>
    <row r="2811" spans="1:6" ht="103.5" customHeight="1">
      <c r="A2811" s="253" t="s">
        <v>9672</v>
      </c>
      <c r="B2811" s="254"/>
      <c r="C2811" s="254"/>
      <c r="D2811" s="254"/>
      <c r="E2811" s="254"/>
      <c r="F2811" s="254"/>
    </row>
  </sheetData>
  <mergeCells count="2">
    <mergeCell ref="A1:B1"/>
    <mergeCell ref="A2811:F281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100 DRGs</vt:lpstr>
      <vt:lpstr>Base Rate Calc</vt:lpstr>
      <vt:lpstr>FFY18_STDZ_Table</vt:lpstr>
      <vt:lpstr>Layout</vt:lpstr>
      <vt:lpstr>FFY2018 CN Table 1A-1E</vt:lpstr>
      <vt:lpstr>FFY18_WIF_Table2_CN</vt:lpstr>
      <vt:lpstr>FFY18_WIF_Table3_CN</vt:lpstr>
      <vt:lpstr>FFY18_Table15_Readmit_Factor</vt:lpstr>
      <vt:lpstr>FFY18_Table 16B_VPB_Factor</vt:lpstr>
      <vt:lpstr>FFY18_DSH_Supp_File_CN</vt:lpstr>
      <vt:lpstr>FFY18_Table5_CN</vt:lpstr>
      <vt:lpstr>TopDRG</vt:lpstr>
      <vt:lpstr>'Base Rate Calc'!Print_Area</vt:lpstr>
      <vt:lpstr>'FFY18_Table 16B_VPB_Factor'!vbp_payment_provider_07_16_2015</vt:lpstr>
      <vt:lpstr>'FFY18_Table 16B_VPB_Factor'!vbp_payment_provider_07_16_2016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ezzel002</dc:creator>
  <cp:lastModifiedBy>Anthony Okunak</cp:lastModifiedBy>
  <cp:lastPrinted>2015-03-26T14:14:16Z</cp:lastPrinted>
  <dcterms:created xsi:type="dcterms:W3CDTF">2015-03-24T16:01:49Z</dcterms:created>
  <dcterms:modified xsi:type="dcterms:W3CDTF">2018-11-09T20:34:05Z</dcterms:modified>
</cp:coreProperties>
</file>